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2" sheetId="1" state="visible" r:id="rId1"/>
  </sheets>
  <definedNames>
    <definedName name="_xlnm._FilterDatabase" localSheetId="0" hidden="1">'приложение 2'!$A$12:$BC$2664</definedName>
    <definedName name="_xlnm.Print_Area" localSheetId="0" hidden="0">'приложение 2'!$A$1:$AY$2663</definedName>
    <definedName name="Print_Titles" localSheetId="0" hidden="0">'приложение 2'!$11:$12</definedName>
    <definedName name="_xlnm._FilterDatabase" localSheetId="0" hidden="1">'приложение 2'!$A$12:$BC$2664</definedName>
  </definedNames>
  <calcPr/>
</workbook>
</file>

<file path=xl/sharedStrings.xml><?xml version="1.0" encoding="utf-8"?>
<sst xmlns="http://schemas.openxmlformats.org/spreadsheetml/2006/main" count="1118" uniqueCount="1118">
  <si>
    <t xml:space="preserve">ПРИЛОЖЕНИЕ 2</t>
  </si>
  <si>
    <t xml:space="preserve">к решению</t>
  </si>
  <si>
    <t xml:space="preserve">Пермской городской Думы</t>
  </si>
  <si>
    <t xml:space="preserve">от 17.12.2024 № 218</t>
  </si>
  <si>
    <t xml:space="preserve">Ведомственная структура расходов бюджета города Перми на 2025 год и на плановый период 2026 и 2027 годов</t>
  </si>
  <si>
    <t xml:space="preserve">тыс. руб.</t>
  </si>
  <si>
    <t>тыс.руб.</t>
  </si>
  <si>
    <t>Ведомство</t>
  </si>
  <si>
    <t>Раздел</t>
  </si>
  <si>
    <t>Подраздел</t>
  </si>
  <si>
    <t xml:space="preserve">Целевая статья</t>
  </si>
  <si>
    <t xml:space="preserve">Вид расходов</t>
  </si>
  <si>
    <t xml:space="preserve">Наименование расходов</t>
  </si>
  <si>
    <t xml:space="preserve">2025 год</t>
  </si>
  <si>
    <t xml:space="preserve">2026 год</t>
  </si>
  <si>
    <t xml:space="preserve">2027 год</t>
  </si>
  <si>
    <t xml:space="preserve">Поправки ко 2 чтению</t>
  </si>
  <si>
    <t xml:space="preserve">изменения комитет 20.02.2025</t>
  </si>
  <si>
    <t>формулы</t>
  </si>
  <si>
    <t xml:space="preserve">Изменения, вносимые в связи с изменением объема собственных доходов бюджета, источников финансирования дефицита бюджета</t>
  </si>
  <si>
    <t xml:space="preserve">Изменения, вносимые в связи с внутриотраслевым перераспределением</t>
  </si>
  <si>
    <t xml:space="preserve">Изменения, вносимые в связи с межотраслевым перераспределением</t>
  </si>
  <si>
    <t xml:space="preserve">Изменения, вносимые в связи с направлением свободных остатков бюджетных средств</t>
  </si>
  <si>
    <t xml:space="preserve">Изменения, вносимые в связи с уточнением бюджетной классификации расходов бюджета</t>
  </si>
  <si>
    <t xml:space="preserve">Получение межбюджетных трансфертв, безвозмездных поступлений сверх объемов, утвержденных решением о бюджете, либо сокращение указанных средств</t>
  </si>
  <si>
    <t xml:space="preserve">Получение межбюджетных трансфертв сверх объемов, утвержденных решением о бюджете, либо сокращение указанных средств</t>
  </si>
  <si>
    <t xml:space="preserve">№ поправки</t>
  </si>
  <si>
    <t>163</t>
  </si>
  <si>
    <t xml:space="preserve">Департамент имущественных отношений администрации города Перми</t>
  </si>
  <si>
    <t>01</t>
  </si>
  <si>
    <t xml:space="preserve">Общегосударственные вопросы</t>
  </si>
  <si>
    <t>13</t>
  </si>
  <si>
    <t xml:space="preserve">Другие общегосударственные вопросы</t>
  </si>
  <si>
    <t>0400000000</t>
  </si>
  <si>
    <t xml:space="preserve">Муниципальная программа "Управление муниципальным имуществом города Перми"</t>
  </si>
  <si>
    <t>0440000000</t>
  </si>
  <si>
    <t xml:space="preserve">Комплексы процессных мероприятий</t>
  </si>
  <si>
    <t>0440100000</t>
  </si>
  <si>
    <t xml:space="preserve"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</si>
  <si>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</si>
  <si>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 xml:space="preserve">Мероприятия в сфере имущественных отношений</t>
  </si>
  <si>
    <t>200</t>
  </si>
  <si>
    <t xml:space="preserve">Закупка товаров, работ и услуг для обеспечения государственных (муниципальных) нужд</t>
  </si>
  <si>
    <t>800</t>
  </si>
  <si>
    <t xml:space="preserve">Иные бюджетные ассигнования</t>
  </si>
  <si>
    <t>0440121590</t>
  </si>
  <si>
    <t xml:space="preserve">Содержание и обслуживание нежилого муниципального фонда</t>
  </si>
  <si>
    <t>0440122150</t>
  </si>
  <si>
    <t xml:space="preserve">Приведение в нормативное состояние объектов нежилого муниципального фонда</t>
  </si>
  <si>
    <t>0440200000</t>
  </si>
  <si>
    <t xml:space="preserve"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</si>
  <si>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</si>
  <si>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 xml:space="preserve">Содержание муниципальных органов города Перми</t>
  </si>
  <si>
    <t>100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</si>
  <si>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</si>
  <si>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0440200590</t>
  </si>
  <si>
    <t xml:space="preserve">Обеспечение деятельности (оказание услуг, выполнение работ) муниципальных учреждений (организаций)</t>
  </si>
  <si>
    <t>9100000000</t>
  </si>
  <si>
    <t xml:space="preserve">Непрограммные расходы бюджета города Перми по реализации иных мероприятий</t>
  </si>
  <si>
    <t>9190000000</t>
  </si>
  <si>
    <t xml:space="preserve">Иные непрограммные мероприятия</t>
  </si>
  <si>
    <t>9190021200</t>
  </si>
  <si>
    <t xml:space="preserve">Исполнение обязанностей по уплате платежей в федеральный бюджет</t>
  </si>
  <si>
    <t>05</t>
  </si>
  <si>
    <t xml:space="preserve">Жилищно-коммунальное хозяйство</t>
  </si>
  <si>
    <t>03</t>
  </si>
  <si>
    <t>Благоустройство</t>
  </si>
  <si>
    <t>1000000000</t>
  </si>
  <si>
    <t xml:space="preserve">Муниципальная программа "Дорожная деятельность и благоустройство города Перми"</t>
  </si>
  <si>
    <t>1040000000</t>
  </si>
  <si>
    <t>1040300000</t>
  </si>
  <si>
    <t xml:space="preserve">Комплекс процессных мероприятий "Организация благоустройства территории города Перми"</t>
  </si>
  <si>
    <t>1040323670</t>
  </si>
  <si>
    <t xml:space="preserve"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</si>
  <si>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08</t>
  </si>
  <si>
    <t xml:space="preserve">Культура, кинематография</t>
  </si>
  <si>
    <t>Культура</t>
  </si>
  <si>
    <t>0300000000</t>
  </si>
  <si>
    <t xml:space="preserve">Муниципальная программа "Культура и молодежная политика города Перми"</t>
  </si>
  <si>
    <t>0330000000</t>
  </si>
  <si>
    <t xml:space="preserve">Муниципальные проекты</t>
  </si>
  <si>
    <t>0330100000</t>
  </si>
  <si>
    <t xml:space="preserve"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</si>
  <si>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0330141980</t>
  </si>
  <si>
    <t xml:space="preserve">Приобретение в собственность муниципального образования город Пермь нежилого здания</t>
  </si>
  <si>
    <t>400</t>
  </si>
  <si>
    <t xml:space="preserve">Капитальные вложения в объекты государственной (муниципальной) собственности</t>
  </si>
  <si>
    <t>902</t>
  </si>
  <si>
    <t xml:space="preserve">Департамент финансов администрации города Перми</t>
  </si>
  <si>
    <t>06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</si>
  <si>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</si>
  <si>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9500000000</t>
  </si>
  <si>
    <t xml:space="preserve">Непрограммные расходы по обеспечению деятельности администрации города Перми</t>
  </si>
  <si>
    <t>9580000000</t>
  </si>
  <si>
    <t xml:space="preserve">Функциональные органы администрации города Перми</t>
  </si>
  <si>
    <t>9580000110</t>
  </si>
  <si>
    <t>11</t>
  </si>
  <si>
    <t xml:space="preserve">Резервные фонды</t>
  </si>
  <si>
    <t>9600000000</t>
  </si>
  <si>
    <t xml:space="preserve">Другие непрограммные расходы по реализации вопросов местного значения города Перми, связанных с общегородским управлением</t>
  </si>
  <si>
    <t>9620000000</t>
  </si>
  <si>
    <t xml:space="preserve">Резервный фонд</t>
  </si>
  <si>
    <t>9620093000</t>
  </si>
  <si>
    <t xml:space="preserve">Резервный фонд администрации города Перми</t>
  </si>
  <si>
    <t>93б</t>
  </si>
  <si>
    <t>9110000000</t>
  </si>
  <si>
    <t xml:space="preserve">Содержание централизованных бухгалтерий</t>
  </si>
  <si>
    <t>9110000590</t>
  </si>
  <si>
    <t>9190021460</t>
  </si>
  <si>
    <t xml:space="preserve">Мероприятия в сфере применения информационных технологий</t>
  </si>
  <si>
    <t>9610000000</t>
  </si>
  <si>
    <t xml:space="preserve">Расходы на исполнение судебных актов по обращению взыскания на средства местного бюджета</t>
  </si>
  <si>
    <t>9610092000</t>
  </si>
  <si>
    <t xml:space="preserve">Средства на исполнение судебных актов, вступивших в законную силу</t>
  </si>
  <si>
    <t xml:space="preserve">Обслуживание государственного (муниципального) долга</t>
  </si>
  <si>
    <t xml:space="preserve">Обслуживание государственного (муниципального) внутреннего долга</t>
  </si>
  <si>
    <t>9190023640</t>
  </si>
  <si>
    <t xml:space="preserve">Исполнение обязательств по обслуживанию муниципального долга</t>
  </si>
  <si>
    <t>700</t>
  </si>
  <si>
    <t>903</t>
  </si>
  <si>
    <t xml:space="preserve">Департамент градостроительства и архитектуры администрации города Перми</t>
  </si>
  <si>
    <t>04</t>
  </si>
  <si>
    <t xml:space="preserve">Национальная экономика</t>
  </si>
  <si>
    <t>12</t>
  </si>
  <si>
    <t xml:space="preserve">Другие вопросы в области национальной экономики</t>
  </si>
  <si>
    <t>0800000000</t>
  </si>
  <si>
    <t xml:space="preserve">Муниципальная программа "Градостроительная деятельность на территории города Перми"</t>
  </si>
  <si>
    <t>0840000000</t>
  </si>
  <si>
    <t>0840100000</t>
  </si>
  <si>
    <t xml:space="preserve">Комплекс процессных мероприятий "Формирование архитектурного облика города Перми и эстетических качеств застройки"</t>
  </si>
  <si>
    <t>0840122080</t>
  </si>
  <si>
    <t xml:space="preserve">Мероприятия в сфере градостроительства и архитектуры</t>
  </si>
  <si>
    <t>0840171730</t>
  </si>
  <si>
    <t xml:space="preserve"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</si>
  <si>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600</t>
  </si>
  <si>
    <t xml:space="preserve">Предоставление субсидий бюджетным, автономным учреждениям и иным некоммерческим организациям</t>
  </si>
  <si>
    <t>0840200000</t>
  </si>
  <si>
    <t xml:space="preserve"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</si>
  <si>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</si>
  <si>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910</t>
  </si>
  <si>
    <t xml:space="preserve">Управление записи актов гражданского состояния администрации города Перми</t>
  </si>
  <si>
    <t>9190059300</t>
  </si>
  <si>
    <t xml:space="preserve">Государственная регистрация актов гражданского состояния</t>
  </si>
  <si>
    <t>9590000000</t>
  </si>
  <si>
    <t xml:space="preserve">Аппарат органа городского самоуправления</t>
  </si>
  <si>
    <t>9590000110</t>
  </si>
  <si>
    <t>0340000000</t>
  </si>
  <si>
    <t>0340100000</t>
  </si>
  <si>
    <t xml:space="preserve">Комплекс процессных мероприятий "Городские культурно-зрелищные мероприятия"</t>
  </si>
  <si>
    <t>0340121980</t>
  </si>
  <si>
    <t xml:space="preserve">Культурно-зрелищные мероприятия на территории города Перми</t>
  </si>
  <si>
    <t>915</t>
  </si>
  <si>
    <t xml:space="preserve">Управление по экологии и природопользованию администрации города Перми</t>
  </si>
  <si>
    <t xml:space="preserve">Национальная безопасность и правоохранительная деятельность</t>
  </si>
  <si>
    <t>14</t>
  </si>
  <si>
    <t xml:space="preserve">Другие вопросы в области национальной безопасности и правоохранительной деятельности</t>
  </si>
  <si>
    <t>919002П040</t>
  </si>
  <si>
    <t xml:space="preserve">Составление протоколов об административных правонарушениях</t>
  </si>
  <si>
    <t xml:space="preserve">Сельское хозяйство и рыболовство</t>
  </si>
  <si>
    <t>1400000000</t>
  </si>
  <si>
    <t xml:space="preserve">Муниципальная программа "Охрана природы и лесное хозяйство города Перми"</t>
  </si>
  <si>
    <t>1440000000</t>
  </si>
  <si>
    <t>1440400000</t>
  </si>
  <si>
    <t xml:space="preserve">Комплекс процессных мероприятий "Обращение с животными без владельцев"</t>
  </si>
  <si>
    <t>1440400590</t>
  </si>
  <si>
    <t>1440423940</t>
  </si>
  <si>
    <t xml:space="preserve"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</si>
  <si>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</si>
  <si>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 xml:space="preserve">Организация мероприятий при осуществлении деятельности по обращению с животными без владельцев</t>
  </si>
  <si>
    <t>14404SУ420</t>
  </si>
  <si>
    <t xml:space="preserve">Реализация мероприятий по созданию условий осуществления деятельности в муниципальном приюте для животных без владельцев</t>
  </si>
  <si>
    <t>07</t>
  </si>
  <si>
    <t xml:space="preserve">Лесное хозяйство</t>
  </si>
  <si>
    <t>1440300000</t>
  </si>
  <si>
    <t xml:space="preserve">Комплекс процессных мероприятий "Сохранение и воспроизводство городских лесов"</t>
  </si>
  <si>
    <t>1440300590</t>
  </si>
  <si>
    <t>1440321650</t>
  </si>
  <si>
    <t xml:space="preserve">Мероприятия в сфере использования, охраны, защиты и воспроизводства городских лесов</t>
  </si>
  <si>
    <t>1420000000</t>
  </si>
  <si>
    <t xml:space="preserve">Муниципальные проекты в рамках региональных проектов</t>
  </si>
  <si>
    <t>1420100000</t>
  </si>
  <si>
    <t xml:space="preserve">Муниципальный проект "Комплексное благоустройство"</t>
  </si>
  <si>
    <t>14201SЖ090</t>
  </si>
  <si>
    <t xml:space="preserve">Поддержка муниципальных программ формирования современной городской среды (расходы, не софинансируемые из федерального бюджета)</t>
  </si>
  <si>
    <t>14201SЖ410</t>
  </si>
  <si>
    <t xml:space="preserve">Развитие городского пространства</t>
  </si>
  <si>
    <t>1440100000</t>
  </si>
  <si>
    <t xml:space="preserve">Комплекс процессных мероприятий "Создание и содержание ООПТ, реализация природоохранных мероприятий"</t>
  </si>
  <si>
    <t>1440121660</t>
  </si>
  <si>
    <t xml:space="preserve">Создание и содержание ООПТ местного значения</t>
  </si>
  <si>
    <t>1440200000</t>
  </si>
  <si>
    <t xml:space="preserve">Комплекс процессных мероприятий "Мероприятия по содержанию питомника растений"</t>
  </si>
  <si>
    <t>1440221690</t>
  </si>
  <si>
    <t xml:space="preserve">Посадка зеленых насаждений ценных видов</t>
  </si>
  <si>
    <t>1440222340</t>
  </si>
  <si>
    <t xml:space="preserve">Мероприятия по выращиванию посадочного материала, содержанию зеленых насаждений, озелененных территорий</t>
  </si>
  <si>
    <t>1440421260</t>
  </si>
  <si>
    <t xml:space="preserve">Мероприятия по обустройству и содержанию площадок для выгула и дрессировки собак</t>
  </si>
  <si>
    <t xml:space="preserve">Другие вопросы в области жилищно-коммунального хозяйства</t>
  </si>
  <si>
    <t>1440200590</t>
  </si>
  <si>
    <t xml:space="preserve">Охрана окружающей среды</t>
  </si>
  <si>
    <t xml:space="preserve">Охрана объектов растительного и животного мира и среды их обитания</t>
  </si>
  <si>
    <t>1440121630</t>
  </si>
  <si>
    <t xml:space="preserve">Реализация природоохранных мероприятий</t>
  </si>
  <si>
    <t xml:space="preserve">Другие вопросы в области охраны окружающей среды</t>
  </si>
  <si>
    <t>1440500000</t>
  </si>
  <si>
    <t xml:space="preserve"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</si>
  <si>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</si>
  <si>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>144052У100</t>
  </si>
  <si>
    <t xml:space="preserve"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</si>
  <si>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924</t>
  </si>
  <si>
    <t xml:space="preserve">Департамент культуры и молодежной политики администрации города Перми</t>
  </si>
  <si>
    <t>Образование</t>
  </si>
  <si>
    <t xml:space="preserve">Дополнительное образование детей</t>
  </si>
  <si>
    <t>0340300000</t>
  </si>
  <si>
    <t xml:space="preserve">Комплекс процессных мероприятий "Обеспечение качественно нового уровня развития инфраструктуры"</t>
  </si>
  <si>
    <t>0340301070</t>
  </si>
  <si>
    <t xml:space="preserve">Взносы на капитальный ремонт общего имущества в многоквартирных домах</t>
  </si>
  <si>
    <t>0340323560</t>
  </si>
  <si>
    <t xml:space="preserve"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</si>
  <si>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</si>
  <si>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 xml:space="preserve">Комплекс процессных мероприятий "Одаренные дети города Перми"</t>
  </si>
  <si>
    <t>0340400590</t>
  </si>
  <si>
    <t>0340400680</t>
  </si>
  <si>
    <t xml:space="preserve">Мероприятия в сфере дополнительного образования детей в области искусств</t>
  </si>
  <si>
    <t>0340401060</t>
  </si>
  <si>
    <t xml:space="preserve">Повышение фонда оплаты труда</t>
  </si>
  <si>
    <t>0340482020</t>
  </si>
  <si>
    <t xml:space="preserve"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</si>
  <si>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>0600000000</t>
  </si>
  <si>
    <t xml:space="preserve">Муниципальная программа "Социальная поддержка и обеспечение семейного благополучия населения города Перми"</t>
  </si>
  <si>
    <t>0640000000</t>
  </si>
  <si>
    <t>0640200000</t>
  </si>
  <si>
    <t xml:space="preserve">Комплекс процессных мероприятий "Повышение социального благополучия отдельных категорий жителей города Перми"</t>
  </si>
  <si>
    <t>0640223570</t>
  </si>
  <si>
    <t xml:space="preserve">Оборудование объектов городской инфраструктуры средствами беспрепятственного доступа</t>
  </si>
  <si>
    <t xml:space="preserve">Молодежная политика</t>
  </si>
  <si>
    <t>0100000000</t>
  </si>
  <si>
    <t xml:space="preserve">Муниципальная программа "Общественное согласие"</t>
  </si>
  <si>
    <t>0140000000</t>
  </si>
  <si>
    <t>0140100000</t>
  </si>
  <si>
    <t xml:space="preserve"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</si>
  <si>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0140122220</t>
  </si>
  <si>
    <t xml:space="preserve">Мероприятия в сфере укрепления межнационального и межконфессионального согласия в городе Перми</t>
  </si>
  <si>
    <t>0140171300</t>
  </si>
  <si>
    <t xml:space="preserve"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</si>
  <si>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0200000000</t>
  </si>
  <si>
    <t xml:space="preserve">Муниципальная программа "Безопасный город"</t>
  </si>
  <si>
    <t>0240000000</t>
  </si>
  <si>
    <t>0240200000</t>
  </si>
  <si>
    <t xml:space="preserve"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</si>
  <si>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</si>
  <si>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 xml:space="preserve">Мероприятия, направленные на первичную профилактику потребления психоактивных веществ</t>
  </si>
  <si>
    <t>0340500000</t>
  </si>
  <si>
    <t xml:space="preserve"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</si>
  <si>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</si>
  <si>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</si>
  <si>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 xml:space="preserve">Организация занятости молодежи</t>
  </si>
  <si>
    <t>0340501060</t>
  </si>
  <si>
    <t>0340523140</t>
  </si>
  <si>
    <t xml:space="preserve">Поддержка инициативной и талантливой молодежи</t>
  </si>
  <si>
    <t>300</t>
  </si>
  <si>
    <t xml:space="preserve">Социальное обеспечение и иные выплаты населению</t>
  </si>
  <si>
    <t>0340570040</t>
  </si>
  <si>
    <t xml:space="preserve"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</si>
  <si>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0640221050</t>
  </si>
  <si>
    <t xml:space="preserve">Проведение мероприятий в сфере социальной политики, развития человеческого потенциала</t>
  </si>
  <si>
    <t>09</t>
  </si>
  <si>
    <t xml:space="preserve">Другие вопросы в области образования</t>
  </si>
  <si>
    <t>0340482030</t>
  </si>
  <si>
    <t xml:space="preserve"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</si>
  <si>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0640300000</t>
  </si>
  <si>
    <t xml:space="preserve">Комплекс процессных мероприятий "Организация оздоровления и отдыха детей города Перми"</t>
  </si>
  <si>
    <t>0640300590</t>
  </si>
  <si>
    <t>0640301060</t>
  </si>
  <si>
    <t>0340100590</t>
  </si>
  <si>
    <t>034012К030</t>
  </si>
  <si>
    <t xml:space="preserve">Организация и проведение мероприятий в сфере культуры на территории Пермского края</t>
  </si>
  <si>
    <t>0340200000</t>
  </si>
  <si>
    <t xml:space="preserve"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</si>
  <si>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</si>
  <si>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</si>
  <si>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 xml:space="preserve">Создание концертных и театральных постановок, организация и обеспечение участия в творческих проектах</t>
  </si>
  <si>
    <t>0340201060</t>
  </si>
  <si>
    <t>0340223620</t>
  </si>
  <si>
    <t xml:space="preserve">Оказание услуг библиотечного обслуживания</t>
  </si>
  <si>
    <t>0340223830</t>
  </si>
  <si>
    <t xml:space="preserve"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</si>
  <si>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0340300750</t>
  </si>
  <si>
    <t xml:space="preserve">Сохранение историко-культурного наследия</t>
  </si>
  <si>
    <t>0640221010</t>
  </si>
  <si>
    <t xml:space="preserve">Проведение мероприятий в сфере социальной политики</t>
  </si>
  <si>
    <t xml:space="preserve">Другие вопросы в области культуры, кинематографии</t>
  </si>
  <si>
    <t>0340600000</t>
  </si>
  <si>
    <t xml:space="preserve"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</si>
  <si>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</si>
  <si>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0340600590</t>
  </si>
  <si>
    <t>10</t>
  </si>
  <si>
    <t xml:space="preserve">Социальная политика</t>
  </si>
  <si>
    <t xml:space="preserve">Социальное обеспечение населения</t>
  </si>
  <si>
    <t>930</t>
  </si>
  <si>
    <t xml:space="preserve">Департамент образования администрации города Перми</t>
  </si>
  <si>
    <t xml:space="preserve">Дошкольное образование</t>
  </si>
  <si>
    <t>0700000000</t>
  </si>
  <si>
    <t xml:space="preserve">Муниципальная программа "Доступное и качественное образование"</t>
  </si>
  <si>
    <t>0740000000</t>
  </si>
  <si>
    <t>0740100000</t>
  </si>
  <si>
    <t xml:space="preserve">Комплекс процессных мероприятий "Обеспечение доступного и качественного дошкольного, общего образования"</t>
  </si>
  <si>
    <t>0740100590</t>
  </si>
  <si>
    <t>074012Н020</t>
  </si>
  <si>
    <t xml:space="preserve">Единая субвенция на выполнение отдельных государственных полномочий в сфере образования</t>
  </si>
  <si>
    <t>07401SН040</t>
  </si>
  <si>
    <t xml:space="preserve"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</si>
  <si>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0740400000</t>
  </si>
  <si>
    <t xml:space="preserve"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</si>
  <si>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</si>
  <si>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</si>
  <si>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 xml:space="preserve"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</si>
  <si>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0740500000</t>
  </si>
  <si>
    <t xml:space="preserve"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</si>
  <si>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0740501070</t>
  </si>
  <si>
    <t>0740523470</t>
  </si>
  <si>
    <t xml:space="preserve">Приведение в нормативное состояние имущественных комплексов образовательных организаций</t>
  </si>
  <si>
    <t>074052Н420</t>
  </si>
  <si>
    <t xml:space="preserve">Оснащение муниципальных образовательных организаций оборудованием, средствами обучения и воспитания</t>
  </si>
  <si>
    <t>02</t>
  </si>
  <si>
    <t xml:space="preserve">Общее образование</t>
  </si>
  <si>
    <t>0710000000</t>
  </si>
  <si>
    <t xml:space="preserve">Муниципальные проекты в рамках национальных проектов</t>
  </si>
  <si>
    <t>071EВ00000</t>
  </si>
  <si>
    <t xml:space="preserve">Муниципальный проект "Патриотическое воспитание граждан Российской Федерации"</t>
  </si>
  <si>
    <t>071EВ51790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</si>
  <si>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</si>
  <si>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071Ю400000</t>
  </si>
  <si>
    <t xml:space="preserve">Муниципальный проект "Все лучшее детям"</t>
  </si>
  <si>
    <t>071Ю450490</t>
  </si>
  <si>
    <t xml:space="preserve">Адресное строительство школ в отдельных населенных пунктах с объективно выявленной потребностью инфраструктуры (зданий) школ</t>
  </si>
  <si>
    <t>0720000000</t>
  </si>
  <si>
    <t>0720100000</t>
  </si>
  <si>
    <t xml:space="preserve">Муниципальный проект "Развитие инфраструктуры в сфере образования"</t>
  </si>
  <si>
    <t>07201SН070</t>
  </si>
  <si>
    <t xml:space="preserve"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</si>
  <si>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</si>
  <si>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</si>
  <si>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 xml:space="preserve">Муниципальный проект "Капитальные вложения в объекты недвижимого имущества муниципальной собственности в сфере образования"</t>
  </si>
  <si>
    <t>0730142640</t>
  </si>
  <si>
    <t xml:space="preserve">Строительство спортивного зала МАОУ "СОШ № 79" г. Перми</t>
  </si>
  <si>
    <t>0740100690</t>
  </si>
  <si>
    <t xml:space="preserve">Организация подвоза учащихся, проживающих в отдаленных жилых районах</t>
  </si>
  <si>
    <t>07401L3030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</si>
  <si>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</si>
  <si>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</si>
  <si>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</si>
  <si>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0740200000</t>
  </si>
  <si>
    <t xml:space="preserve">Комплекс процессных мероприятий "Обеспечение доступного и качественного дополнительного образования"</t>
  </si>
  <si>
    <t>0740200900</t>
  </si>
  <si>
    <t xml:space="preserve">Создание условий для реализации программ дополнительного образования направлений IT-сферы</t>
  </si>
  <si>
    <t>0740470050</t>
  </si>
  <si>
    <t xml:space="preserve"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</si>
  <si>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0740500610</t>
  </si>
  <si>
    <t xml:space="preserve">Устройство спортивных площадок в муниципальных образовательных организациях города Перми</t>
  </si>
  <si>
    <t>07405L7500</t>
  </si>
  <si>
    <t xml:space="preserve">Реализация мероприятий по модернизации школьных систем образования</t>
  </si>
  <si>
    <t>07405SP350</t>
  </si>
  <si>
    <t xml:space="preserve">Реализация мероприятий по направлению "Школьный двор"</t>
  </si>
  <si>
    <t>07405SН420</t>
  </si>
  <si>
    <t>0740200590</t>
  </si>
  <si>
    <t>0740201060</t>
  </si>
  <si>
    <t>0740282020</t>
  </si>
  <si>
    <t>0740300000</t>
  </si>
  <si>
    <t xml:space="preserve">Комплекс процессных мероприятий "Ресурсное обеспечение качественного функционирования системы образования города Перми"</t>
  </si>
  <si>
    <t>0740321190</t>
  </si>
  <si>
    <t xml:space="preserve">Организация и проведение мероприятий в сфере образования города Перми</t>
  </si>
  <si>
    <t>0740471390</t>
  </si>
  <si>
    <t xml:space="preserve">Субсидия частным организациям на реализацию дополнительных общеразвивающих программ</t>
  </si>
  <si>
    <t xml:space="preserve">Профессиональная подготовка, переподготовка и повышение квалификации</t>
  </si>
  <si>
    <t>0740300590</t>
  </si>
  <si>
    <t>0740301060</t>
  </si>
  <si>
    <t>0740382020</t>
  </si>
  <si>
    <t>064032С140</t>
  </si>
  <si>
    <t xml:space="preserve">Обеспечение отдыха и оздоровления детей</t>
  </si>
  <si>
    <t>0740381030</t>
  </si>
  <si>
    <t xml:space="preserve">Присуждение премии Главы города Перми "Золотой резерв"</t>
  </si>
  <si>
    <t>0740600000</t>
  </si>
  <si>
    <t xml:space="preserve"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</si>
  <si>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</si>
  <si>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</si>
  <si>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</si>
  <si>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074012С170</t>
  </si>
  <si>
    <t xml:space="preserve"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</si>
  <si>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 xml:space="preserve">Охрана семьи и детства</t>
  </si>
  <si>
    <t xml:space="preserve">Другие вопросы в области социальной политики</t>
  </si>
  <si>
    <t>0740100700</t>
  </si>
  <si>
    <t xml:space="preserve">Предоставление бесплатного питания учащимся кадетской школы города Перми</t>
  </si>
  <si>
    <t>0740100710</t>
  </si>
  <si>
    <t xml:space="preserve"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</si>
  <si>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</si>
  <si>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 xml:space="preserve"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</si>
  <si>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0740471170</t>
  </si>
  <si>
    <t xml:space="preserve"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</si>
  <si>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</si>
  <si>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 xml:space="preserve"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</si>
  <si>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 xml:space="preserve">Физическая культура и спорт</t>
  </si>
  <si>
    <t xml:space="preserve">Спорт высших достижений</t>
  </si>
  <si>
    <t>0500000000</t>
  </si>
  <si>
    <t xml:space="preserve">Муниципальная программа "Развитие физической культуры и спорта города Перми"</t>
  </si>
  <si>
    <t>0540000000</t>
  </si>
  <si>
    <t>0540300000</t>
  </si>
  <si>
    <t xml:space="preserve">Комплекс процессных мероприятий "Реализация дополнительных общеобразовательных программ"</t>
  </si>
  <si>
    <t>0540300590</t>
  </si>
  <si>
    <t>0540301060</t>
  </si>
  <si>
    <t>931</t>
  </si>
  <si>
    <t xml:space="preserve">Администрация Ленинского района города Перми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</si>
  <si>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</si>
  <si>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0640400000</t>
  </si>
  <si>
    <t xml:space="preserve"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</si>
  <si>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064042С150</t>
  </si>
  <si>
    <t xml:space="preserve">Образование комиссий по делам несовершеннолетних и защите их прав и организация их деятельности</t>
  </si>
  <si>
    <t>9570000000</t>
  </si>
  <si>
    <t xml:space="preserve">Территориальные органы администрации города Перми</t>
  </si>
  <si>
    <t>9570000110</t>
  </si>
  <si>
    <t>0130000000</t>
  </si>
  <si>
    <t>0130200000</t>
  </si>
  <si>
    <t xml:space="preserve">Муниципальный проект "Поддержка СО НКО в реализации социальных проектов и проектов инициативного бюджетирования"</t>
  </si>
  <si>
    <t>0130271250</t>
  </si>
  <si>
    <t xml:space="preserve">Субсидии некоммерческим организациям на реализацию мероприятий ежегодных городских конкурсов социально значимых проектов</t>
  </si>
  <si>
    <t>0140121310</t>
  </si>
  <si>
    <t xml:space="preserve">Содержание имущества и обеспечение деятельности общественных центров</t>
  </si>
  <si>
    <t>0140171130</t>
  </si>
  <si>
    <t xml:space="preserve">Субсидии на осуществление деятельности территориальных общественных самоуправлений</t>
  </si>
  <si>
    <t>0140171140</t>
  </si>
  <si>
    <t xml:space="preserve"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</si>
  <si>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</si>
  <si>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 xml:space="preserve"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</si>
  <si>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</si>
  <si>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0240100000</t>
  </si>
  <si>
    <t xml:space="preserve"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</si>
  <si>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0240121000</t>
  </si>
  <si>
    <t xml:space="preserve">Мероприятия, направленные на обеспечение безопасности людей на водных объектах, охраны их жизни и здоровья</t>
  </si>
  <si>
    <t>0240121110</t>
  </si>
  <si>
    <t xml:space="preserve">Мероприятия, направленные на обеспечение первичных мер пожарной безопасности в границах города Перми</t>
  </si>
  <si>
    <t>919002П060</t>
  </si>
  <si>
    <t xml:space="preserve">Осуществление полномочий по созданию и организации деятельности административных комиссий</t>
  </si>
  <si>
    <t xml:space="preserve">Дорожное хозяйство (дорожные фонды)</t>
  </si>
  <si>
    <t>1040100000</t>
  </si>
  <si>
    <t xml:space="preserve">Комплекс процессных мероприятий "Приведение в нормативное состояние автомобильных дорог"</t>
  </si>
  <si>
    <t>104019Д040</t>
  </si>
  <si>
    <t xml:space="preserve">Содержание, ремонт автомобильных дорог и искусственных дорожных сооружений</t>
  </si>
  <si>
    <t>1300000000</t>
  </si>
  <si>
    <t xml:space="preserve">Муниципальная программа "Развитие системы жилищно-коммунального хозяйства в городе Перми"</t>
  </si>
  <si>
    <t>1330000000</t>
  </si>
  <si>
    <t>1330200000</t>
  </si>
  <si>
    <t xml:space="preserve">Муниципальный проект "Благоустройство территорий многоквартирных домов города Перми"</t>
  </si>
  <si>
    <t>133029Д220</t>
  </si>
  <si>
    <t xml:space="preserve">Возмещение затрат по благоустройству придомовых территорий многоквартирных домов города</t>
  </si>
  <si>
    <t>0840122040</t>
  </si>
  <si>
    <t xml:space="preserve"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</si>
  <si>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1040321820</t>
  </si>
  <si>
    <t xml:space="preserve">Мероприятия по демонтажу самовольно установленных и незаконно размещенных движимых объектов</t>
  </si>
  <si>
    <t>1330271290</t>
  </si>
  <si>
    <t xml:space="preserve">Возмещение затрат по благоустройству дворовых территорий многоквартирных домов города</t>
  </si>
  <si>
    <t>1340000000</t>
  </si>
  <si>
    <t>1340400000</t>
  </si>
  <si>
    <t xml:space="preserve">Комплекс процессных мероприятий "Обеспечение санитарно-эпидемиологических требований законодательства"</t>
  </si>
  <si>
    <t>1340422030</t>
  </si>
  <si>
    <t xml:space="preserve">Обустройство и содержание мест (площадок) накопления твердых коммунальных отходов</t>
  </si>
  <si>
    <t>1340423430</t>
  </si>
  <si>
    <t xml:space="preserve">Обустройство контейнерных площадок нового образца в городе Перми</t>
  </si>
  <si>
    <t>0340570070</t>
  </si>
  <si>
    <t xml:space="preserve"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</si>
  <si>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0640321080</t>
  </si>
  <si>
    <t xml:space="preserve">Организация отдыха несовершеннолетних, состоящих на учете в территориальных отделах полиции города Перми</t>
  </si>
  <si>
    <t xml:space="preserve">Физическая культура</t>
  </si>
  <si>
    <t>0540200000</t>
  </si>
  <si>
    <t xml:space="preserve">Комплекс процессных мероприятий "Организация и проведение физкультурных мероприятий, спортивно-массовой работы"</t>
  </si>
  <si>
    <t>0540223350</t>
  </si>
  <si>
    <t xml:space="preserve">Организация и проведение официальных физкультурно-оздоровительных и спортивных мероприятий Пермского городского округа</t>
  </si>
  <si>
    <t>932</t>
  </si>
  <si>
    <t xml:space="preserve">Администрация Свердловского района города Перми</t>
  </si>
  <si>
    <t>0140171142</t>
  </si>
  <si>
    <t xml:space="preserve"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</si>
  <si>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9160000000</t>
  </si>
  <si>
    <t xml:space="preserve">Мероприятия, направленные на решение отдельных вопросов местного значения в микрорайонах города Перми</t>
  </si>
  <si>
    <t>1340100000</t>
  </si>
  <si>
    <t xml:space="preserve">Комплекс процессных мероприятий "Содержание объектов инженерной инфраструктуры"</t>
  </si>
  <si>
    <t>1340121740</t>
  </si>
  <si>
    <t xml:space="preserve">Содержание и ремонт объектов инженерной инфраструктуры</t>
  </si>
  <si>
    <t xml:space="preserve">Коммунальное хозяйство</t>
  </si>
  <si>
    <t>933</t>
  </si>
  <si>
    <t xml:space="preserve">Администрация Мотовилихинского района города Перми</t>
  </si>
  <si>
    <t>0140171143</t>
  </si>
  <si>
    <t xml:space="preserve"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</si>
  <si>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934</t>
  </si>
  <si>
    <t xml:space="preserve">Администрация Дзержинского района города Перми</t>
  </si>
  <si>
    <t>0140171144</t>
  </si>
  <si>
    <t xml:space="preserve"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</si>
  <si>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935</t>
  </si>
  <si>
    <t xml:space="preserve">Администрация Индустриального района города Перми</t>
  </si>
  <si>
    <t>0140171145</t>
  </si>
  <si>
    <t xml:space="preserve"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</si>
  <si>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936</t>
  </si>
  <si>
    <t xml:space="preserve">Администрация Кировского района города Перми</t>
  </si>
  <si>
    <t>0140171146</t>
  </si>
  <si>
    <t xml:space="preserve">Субсидии Общественной организации ветеранов войны, труда, вооруженных сил и правоохранительных органов Кировского района г. Перми</t>
  </si>
  <si>
    <t>937</t>
  </si>
  <si>
    <t xml:space="preserve">Администрация Орджоникидзевского района города Перми</t>
  </si>
  <si>
    <t>0140171147</t>
  </si>
  <si>
    <t xml:space="preserve"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</si>
  <si>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938</t>
  </si>
  <si>
    <t xml:space="preserve">Администрация поселка Новые Ляды города Перми</t>
  </si>
  <si>
    <t>0140171148</t>
  </si>
  <si>
    <t xml:space="preserve"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</si>
  <si>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940</t>
  </si>
  <si>
    <t xml:space="preserve">Департамент жилищно-коммунального хозяйства администрации города Перми</t>
  </si>
  <si>
    <t>1320000000</t>
  </si>
  <si>
    <t>1320200000</t>
  </si>
  <si>
    <t xml:space="preserve">Муниципальный проект "Местные дороги"</t>
  </si>
  <si>
    <t>13202SД110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</si>
  <si>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</si>
  <si>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134019Д160</t>
  </si>
  <si>
    <t xml:space="preserve">Содержание и ремонт системы ливневой канализации, очистных сооружений</t>
  </si>
  <si>
    <t>134019Д620</t>
  </si>
  <si>
    <t xml:space="preserve">Жилищное хозяйство</t>
  </si>
  <si>
    <t>1320100000</t>
  </si>
  <si>
    <t>1320171040</t>
  </si>
  <si>
    <t xml:space="preserve">Финансовое обеспечение затрат по проведению капитального ремонта фасадов многоквартирных домов города Перми</t>
  </si>
  <si>
    <t>13201SЖ240</t>
  </si>
  <si>
    <t xml:space="preserve">Капитальный ремонт фасадов многоквартирных домов в г. Перми</t>
  </si>
  <si>
    <t>13201SЖ410</t>
  </si>
  <si>
    <t>13201SЖ720</t>
  </si>
  <si>
    <t xml:space="preserve">Капитальный ремонт общего имущества в многоквартирных домах на территории Пермского края</t>
  </si>
  <si>
    <t>1340200000</t>
  </si>
  <si>
    <t xml:space="preserve"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</si>
  <si>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</si>
  <si>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 xml:space="preserve"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</si>
  <si>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</si>
  <si>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 xml:space="preserve">Выполнение работ по капитальному ремонту многоквартирных домов, направленных на исполнение судебных актов</t>
  </si>
  <si>
    <t>1340300000</t>
  </si>
  <si>
    <t xml:space="preserve"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</si>
  <si>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</si>
  <si>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</si>
  <si>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 xml:space="preserve">Содержание расселенных многоквартирных домов, признанных в установленном порядке аварийными и подлежащими сносу</t>
  </si>
  <si>
    <t>1340323870</t>
  </si>
  <si>
    <t xml:space="preserve">Снос аварийных многоквартирных домов</t>
  </si>
  <si>
    <t>1330100000</t>
  </si>
  <si>
    <t xml:space="preserve"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</si>
  <si>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1330141320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</si>
  <si>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</si>
  <si>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>1330142020</t>
  </si>
  <si>
    <t xml:space="preserve">Выкуп центрального теплового пункта № 10 по адресу: г. Пермь, ул. И.Франко, 38а</t>
  </si>
  <si>
    <t>1340121680</t>
  </si>
  <si>
    <t xml:space="preserve">Мероприятия в сфере коммунального хозяйства</t>
  </si>
  <si>
    <t>1340171160</t>
  </si>
  <si>
    <t xml:space="preserve">Финансовое обеспечение расходов муниципального предприятия "Пермводоканал" по погашению денежных обязательств по договору займа</t>
  </si>
  <si>
    <t>1330142040</t>
  </si>
  <si>
    <t xml:space="preserve">Строительство места отвала снега по ул. Промышленной</t>
  </si>
  <si>
    <t>1340171060</t>
  </si>
  <si>
    <t xml:space="preserve">Финансовое обеспечение затрат муниципального предприятия "Пермводоканал" на содержание санитарно-бытовых помещений</t>
  </si>
  <si>
    <t>1340401060</t>
  </si>
  <si>
    <t>1340423880</t>
  </si>
  <si>
    <t xml:space="preserve">Ликвидация несанкционированных свалок</t>
  </si>
  <si>
    <t xml:space="preserve">Прикладные научные исследования в области жилищно-коммунального хозяйства</t>
  </si>
  <si>
    <t>1340100590</t>
  </si>
  <si>
    <t>1340500000</t>
  </si>
  <si>
    <t xml:space="preserve"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</si>
  <si>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</si>
  <si>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1500000000</t>
  </si>
  <si>
    <t xml:space="preserve">Муниципальная программа "Обеспечение жильем жителей города Перми"</t>
  </si>
  <si>
    <t>1530000000</t>
  </si>
  <si>
    <t>1530200000</t>
  </si>
  <si>
    <t xml:space="preserve">Муниципальный проект "Обеспечение жилыми помещениями детей-сирот и детей, оставшихся без попечения родителей"</t>
  </si>
  <si>
    <t>153022С070</t>
  </si>
  <si>
    <t xml:space="preserve"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</si>
  <si>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942</t>
  </si>
  <si>
    <t xml:space="preserve">Управление капитального строительства администрации города Перми</t>
  </si>
  <si>
    <t>0130100000</t>
  </si>
  <si>
    <t xml:space="preserve">Муниципальный проект "Строительство зданий для размещения общественных центров"</t>
  </si>
  <si>
    <t>0130141040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</si>
  <si>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</si>
  <si>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0130141720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</si>
  <si>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</si>
  <si>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</si>
  <si>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</si>
  <si>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</si>
  <si>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</si>
  <si>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</si>
  <si>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</si>
  <si>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9190023800</t>
  </si>
  <si>
    <t xml:space="preserve">Капитальный ремонт здания для реализации мероприятий дополнительного образования и размещения общественного центра</t>
  </si>
  <si>
    <t>9700000000</t>
  </si>
  <si>
    <t xml:space="preserve"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</si>
  <si>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</si>
  <si>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 xml:space="preserve"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</si>
  <si>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</si>
  <si>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0230000000</t>
  </si>
  <si>
    <t>0230100000</t>
  </si>
  <si>
    <t xml:space="preserve">Муниципальный проект "Строительство пожарных водоемов и резервуаров"</t>
  </si>
  <si>
    <t>0230141630</t>
  </si>
  <si>
    <t xml:space="preserve">Строительство пожарного резервуара в микрорайоне Социалистический Орджоникидзевского района города Перми</t>
  </si>
  <si>
    <t>0230141650</t>
  </si>
  <si>
    <t xml:space="preserve">Строительство пожарного резервуара в микрорайоне Новобродовский Свердловского района города Перми</t>
  </si>
  <si>
    <t>0230141890</t>
  </si>
  <si>
    <t xml:space="preserve">Строительство пожарного резервуара в микрорайоне Пихтовая стрелка Мотовилихинского района города Перми</t>
  </si>
  <si>
    <t>0230141900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</si>
  <si>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</si>
  <si>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0230141920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</si>
  <si>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</si>
  <si>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0230141930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</si>
  <si>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</si>
  <si>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</si>
  <si>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 xml:space="preserve">Строительство пожарного резервуара в микрорайоне Свободный Орджоникидзевского района города Перми</t>
  </si>
  <si>
    <t>0230141960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</si>
  <si>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</si>
  <si>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0230143170</t>
  </si>
  <si>
    <t xml:space="preserve"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</si>
  <si>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0230143180</t>
  </si>
  <si>
    <t xml:space="preserve">Строительство пожарного резервуара по ул. Борцов Революции Ленинского района города Перми</t>
  </si>
  <si>
    <t>0230143190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</si>
  <si>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</si>
  <si>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0230143210</t>
  </si>
  <si>
    <t xml:space="preserve">Строительство пожарного резервуара в д. Ласьвинские хутора Кировского района города Перми</t>
  </si>
  <si>
    <t>0230143600</t>
  </si>
  <si>
    <t xml:space="preserve">Строительство пожарного резервуара в микрорайоне Чапаевский Орджоникидзевского района города Перми</t>
  </si>
  <si>
    <t>0230143610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</si>
  <si>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</si>
  <si>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</si>
  <si>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</si>
  <si>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0230143630</t>
  </si>
  <si>
    <t xml:space="preserve">Строительство пожарного резервуара в микрорайоне Химики Орджоникидзевского района города Перми</t>
  </si>
  <si>
    <t>0230200000</t>
  </si>
  <si>
    <t xml:space="preserve">Муниципальный проект "Строительство (реконструкция) объектов в сфере общественной безопасности"</t>
  </si>
  <si>
    <t>0230241030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</si>
  <si>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</si>
  <si>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1510000000</t>
  </si>
  <si>
    <t>151F300000</t>
  </si>
  <si>
    <t xml:space="preserve">Муниципальный проект "Обеспечение устойчивого сокращения непригодного для проживания жилищного фонда"</t>
  </si>
  <si>
    <t>151F367484</t>
  </si>
  <si>
    <t xml:space="preserve">Реализация мероприятий по обеспечению устойчивого сокращения непригодного для проживания жилого фонда</t>
  </si>
  <si>
    <t>1330141090</t>
  </si>
  <si>
    <t xml:space="preserve">Реконструкция системы очистки сточных вод в микрорайоне "Крым" Кировского района города Перми</t>
  </si>
  <si>
    <t>1330141220</t>
  </si>
  <si>
    <t xml:space="preserve">Строительство водопроводных сетей в микрорайоне "Вышка-1" Мотовилихинского района города Перми</t>
  </si>
  <si>
    <t>1330141770</t>
  </si>
  <si>
    <t xml:space="preserve">Строительство водопроводных сетей в микрорайоне Турбино</t>
  </si>
  <si>
    <t>1330141780</t>
  </si>
  <si>
    <t xml:space="preserve">Строительство водопроводных сетей по ул. 2-я Мулянская Дзержинского района города Перми</t>
  </si>
  <si>
    <t>1330142000</t>
  </si>
  <si>
    <t xml:space="preserve">Строительство водопроводных сетей в микрорайоне Левшино</t>
  </si>
  <si>
    <t>1330142010</t>
  </si>
  <si>
    <t xml:space="preserve">Строительство водопроводных сетей в микрорайоне Энергетик</t>
  </si>
  <si>
    <t>1330142050</t>
  </si>
  <si>
    <t xml:space="preserve">Санация и строительство 2-й нитки водовода Гайва-Заозерье</t>
  </si>
  <si>
    <t>1330142060</t>
  </si>
  <si>
    <t xml:space="preserve">Строительство водопроводных сетей в микрорайоне Январский</t>
  </si>
  <si>
    <t>1330142360</t>
  </si>
  <si>
    <t xml:space="preserve">Реконструкция канализационной насосной станции "Речник" Дзержинского района города Перми</t>
  </si>
  <si>
    <t>1330143480</t>
  </si>
  <si>
    <t xml:space="preserve">Строительство сетей водоснабжения в микрорайоне "Заозерье" для земельных участков многодетных семей</t>
  </si>
  <si>
    <t>1430000000</t>
  </si>
  <si>
    <t>1430100000</t>
  </si>
  <si>
    <t xml:space="preserve">Муниципальный проект "Строительство объектов в сфере экологии"</t>
  </si>
  <si>
    <t>1430143570</t>
  </si>
  <si>
    <t xml:space="preserve">Строительство городского питомника растений на земельном участке с кадастровым номером 59:01:0000000:91384</t>
  </si>
  <si>
    <t>071Ю442550</t>
  </si>
  <si>
    <t xml:space="preserve">Строительство здания общеобразовательного учреждения в Индустриальном районе города Перми</t>
  </si>
  <si>
    <t>0720141660</t>
  </si>
  <si>
    <t xml:space="preserve">Строительство здания общеобразовательного учреждения по адресу: г. Пермь, ул. Ветлужская</t>
  </si>
  <si>
    <t>0720141680</t>
  </si>
  <si>
    <t xml:space="preserve">Строительство нового корпуса МАОУ "Инженерная школа" г. Перми по ул. Академика Веденеева</t>
  </si>
  <si>
    <t>0720141970</t>
  </si>
  <si>
    <t xml:space="preserve">Строительство здания общеобразовательного учреждения в Ленинском районе города Перми</t>
  </si>
  <si>
    <t>0720142550</t>
  </si>
  <si>
    <t>0720143360</t>
  </si>
  <si>
    <t xml:space="preserve">Реконструкция здания по ул. Уральской, 110 для размещения общеобразовательной организации г. Перми</t>
  </si>
  <si>
    <t>0730141160</t>
  </si>
  <si>
    <t xml:space="preserve">Реконструкция здания под размещение общеобразовательной организации по ул. Целинной, 15</t>
  </si>
  <si>
    <t>0730143510</t>
  </si>
  <si>
    <t xml:space="preserve">Строительство спортивного зала МАОУ "СОШ № 81" г. Перми</t>
  </si>
  <si>
    <t>0730143520</t>
  </si>
  <si>
    <t xml:space="preserve">Строительство спортивного зала МАОУ "СОШ № 96" г. Перми</t>
  </si>
  <si>
    <t>0330141910</t>
  </si>
  <si>
    <t xml:space="preserve">Реконструкция здания МАУ "Дворец молодежи" г. Перми</t>
  </si>
  <si>
    <t>0530000000</t>
  </si>
  <si>
    <t>0530100000</t>
  </si>
  <si>
    <t xml:space="preserve"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</si>
  <si>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0530141300</t>
  </si>
  <si>
    <t xml:space="preserve">Реконструкция ледовой арены МАУ ДО "ДЮЦ "Здоровье"</t>
  </si>
  <si>
    <t>0530141880</t>
  </si>
  <si>
    <t xml:space="preserve">Строительство плавательного бассейна по адресу: ул. Гайвинская, 50</t>
  </si>
  <si>
    <t>0530141950</t>
  </si>
  <si>
    <t xml:space="preserve">Строительство спортивной трассы для лыжероллеров по адресу: г. Пермь, ул. Агрономическая, 23</t>
  </si>
  <si>
    <t>05301SФ280</t>
  </si>
  <si>
    <t xml:space="preserve">Реконструкция физкультурно-оздоровительного комплекса по адресу: г. Пермь, ул. Рабочая, 9</t>
  </si>
  <si>
    <t>944</t>
  </si>
  <si>
    <t xml:space="preserve">Департамент дорог и благоустройства администрации города Перми</t>
  </si>
  <si>
    <t xml:space="preserve">Водное хозяйство</t>
  </si>
  <si>
    <t>1040323410</t>
  </si>
  <si>
    <t xml:space="preserve">Содержание и ремонт гидротехнических сооружений</t>
  </si>
  <si>
    <t>1040323920</t>
  </si>
  <si>
    <t xml:space="preserve">Капитальный ремонт берегоукрепительных сооружений</t>
  </si>
  <si>
    <t>1010000000</t>
  </si>
  <si>
    <t>101R100000</t>
  </si>
  <si>
    <t xml:space="preserve">Муниципальный проект "Региональная и местная дорожная сеть"</t>
  </si>
  <si>
    <t>101R153940</t>
  </si>
  <si>
    <t xml:space="preserve"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</si>
  <si>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>101R1SД110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</si>
  <si>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</si>
  <si>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</si>
  <si>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</si>
  <si>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>10201SД110</t>
  </si>
  <si>
    <t>1030000000</t>
  </si>
  <si>
    <t>1030100000</t>
  </si>
  <si>
    <t xml:space="preserve">Муниципальный проект "Строительство и реконструкция автомобильных дорог"</t>
  </si>
  <si>
    <t>103019Д010</t>
  </si>
  <si>
    <t xml:space="preserve">Реконструкция ул. Карпинского от ул. Архитектора Свиязева до ул. Космонавта Леонова</t>
  </si>
  <si>
    <t>103019Д011</t>
  </si>
  <si>
    <t xml:space="preserve">Строительство автомобильной дороги по ул. Агатовой</t>
  </si>
  <si>
    <t>77а</t>
  </si>
  <si>
    <t>103019Д012</t>
  </si>
  <si>
    <t xml:space="preserve">Строительство автомобильной дороги по ул. Углеуральской</t>
  </si>
  <si>
    <t>103019Д013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</si>
  <si>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</si>
  <si>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</si>
  <si>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</si>
  <si>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103019Д015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</si>
  <si>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</si>
  <si>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103019Д016</t>
  </si>
  <si>
    <t xml:space="preserve">Строительство проезда на участке от ул. Уральской до ул. Степана Разина</t>
  </si>
  <si>
    <t>103019Д017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</si>
  <si>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</si>
  <si>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103019Д018</t>
  </si>
  <si>
    <t xml:space="preserve">Реконструкция ул. Героев Хасана от ул. Хлебозаводская до ул. Василия Васильева</t>
  </si>
  <si>
    <t>103019Д019</t>
  </si>
  <si>
    <t xml:space="preserve">Изъятие земельных участков и объектов недвижимости, имущества в целях строительства (реконструкции) дорожных объектов</t>
  </si>
  <si>
    <t>103019Д021</t>
  </si>
  <si>
    <t xml:space="preserve">Строительство проезда от автомобильной дороги по ул. Советской до объекта регионального значения "Культурно-рекреационное пространство"</t>
  </si>
  <si>
    <t>103019Д022</t>
  </si>
  <si>
    <t xml:space="preserve">Реконструкция автомобильной дороги по ул. Н. Островского на участке от ул. Революции до ул. Белинского</t>
  </si>
  <si>
    <t>1030200000</t>
  </si>
  <si>
    <t xml:space="preserve">Муниципальный проект "Обустройство сетей наружного освещения"</t>
  </si>
  <si>
    <t>103029Д020</t>
  </si>
  <si>
    <t xml:space="preserve">Обустройство сетей наружного освещения</t>
  </si>
  <si>
    <t>104019Д030</t>
  </si>
  <si>
    <t xml:space="preserve">Капитальный ремонт автомобильных дорог и искусственных дорожных сооружений</t>
  </si>
  <si>
    <t>104019Д050</t>
  </si>
  <si>
    <t xml:space="preserve">Ремонт тротуаров, пешеходных дорожек и газонов вдоль тротуаров, пешеходных дорожек</t>
  </si>
  <si>
    <t>104019Д060</t>
  </si>
  <si>
    <t xml:space="preserve"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</si>
  <si>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</si>
  <si>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 xml:space="preserve"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</si>
  <si>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</si>
  <si>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 xml:space="preserve">Реализация мер по обеспечению транспортной безопасности искусственных дорожных сооружений</t>
  </si>
  <si>
    <t>104019Д610</t>
  </si>
  <si>
    <t>1040200000</t>
  </si>
  <si>
    <t xml:space="preserve"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</si>
  <si>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</si>
  <si>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 xml:space="preserve">Ремонт сетей наружного освещения</t>
  </si>
  <si>
    <t>104029Д090</t>
  </si>
  <si>
    <t xml:space="preserve">Содержание сетей наружного освещения на автомобильных дорогах города Перми</t>
  </si>
  <si>
    <t>104029Д100</t>
  </si>
  <si>
    <t xml:space="preserve">Содержание и ремонт сетей наружного освещения</t>
  </si>
  <si>
    <t>104029Д620</t>
  </si>
  <si>
    <t>104039Д120</t>
  </si>
  <si>
    <t xml:space="preserve">Благоустройство территорий индивидуальной жилой застройки в городе Перми</t>
  </si>
  <si>
    <t>1200000000</t>
  </si>
  <si>
    <t xml:space="preserve">Муниципальная программа "Организация регулярных перевозок общественным транспортом в городе Перми"</t>
  </si>
  <si>
    <t>1240000000</t>
  </si>
  <si>
    <t>1240100000</t>
  </si>
  <si>
    <t xml:space="preserve">Комплекс процессных мероприятий "Приоритетное развитие общественного транспорта в городе Перми"</t>
  </si>
  <si>
    <t>124019Д140</t>
  </si>
  <si>
    <t xml:space="preserve">Содержание и ремонт остановочных пунктов с элементами благоустройства</t>
  </si>
  <si>
    <t>101F200000</t>
  </si>
  <si>
    <t xml:space="preserve">Муниципальный проект "Формирование комфортной городской среды"</t>
  </si>
  <si>
    <t>101F255550</t>
  </si>
  <si>
    <t xml:space="preserve">Реализация программ формирования современной городской среды</t>
  </si>
  <si>
    <t>1020200000</t>
  </si>
  <si>
    <t>1020223150</t>
  </si>
  <si>
    <t xml:space="preserve">Архитектурная подсветка зданий</t>
  </si>
  <si>
    <t>10202SЖ090</t>
  </si>
  <si>
    <t>10202SЖ250</t>
  </si>
  <si>
    <t xml:space="preserve">Архитектурная подсветка фасадов административных, жилых объектов (зданий) в г. Перми</t>
  </si>
  <si>
    <t>10202SЖ410</t>
  </si>
  <si>
    <t>1030300000</t>
  </si>
  <si>
    <t xml:space="preserve">Муниципальный проект "Обустройство объектов озеленения общего пользования"</t>
  </si>
  <si>
    <t>1030323050</t>
  </si>
  <si>
    <t xml:space="preserve">Обустройство объектов озеленения общего пользования и элементов благоустройства</t>
  </si>
  <si>
    <t>22,82,</t>
  </si>
  <si>
    <t>1030400000</t>
  </si>
  <si>
    <t xml:space="preserve">Муниципальный проект "Строительство и реконструкция мест погребения"</t>
  </si>
  <si>
    <t>1030441120</t>
  </si>
  <si>
    <t xml:space="preserve">Строительство крематория на кладбище "Восточное" города Перми</t>
  </si>
  <si>
    <t>1030500000</t>
  </si>
  <si>
    <t xml:space="preserve">Муниципальный проект "Создание электронной информационной базы данных по захоронениям"</t>
  </si>
  <si>
    <t>1030523960</t>
  </si>
  <si>
    <t xml:space="preserve">Формирование электронной базы данных по захоронениям на местах погребения города Перми</t>
  </si>
  <si>
    <t>1040321450</t>
  </si>
  <si>
    <t xml:space="preserve">Содержание и ремонт объектов и элементов благоустройства</t>
  </si>
  <si>
    <t>1040321510</t>
  </si>
  <si>
    <t xml:space="preserve">Содержание земель, не принадлежащих физическим и (или) юридическим лицам, уборка водоохранных зон</t>
  </si>
  <si>
    <t>1040321750</t>
  </si>
  <si>
    <t xml:space="preserve">Содержание и ремонт пешеходных мостиков, лестниц на территориях общего пользования города Перми</t>
  </si>
  <si>
    <t>1040323290</t>
  </si>
  <si>
    <t xml:space="preserve">Обустройство организованных мест отдыха у воды на территории города Перми</t>
  </si>
  <si>
    <t>1040323360</t>
  </si>
  <si>
    <t xml:space="preserve">Капитальный ремонт объектов и элементов благоустройства</t>
  </si>
  <si>
    <t>1040323750</t>
  </si>
  <si>
    <t xml:space="preserve">Благоустройство территорий для обеспечения доступа к земельным участкам, предоставленным отдельным категориям граждан</t>
  </si>
  <si>
    <t>1040400000</t>
  </si>
  <si>
    <t xml:space="preserve">Комплекс процессных мероприятий "Организация ритуальных услуг и содержание мест погребения"</t>
  </si>
  <si>
    <t>1040400590</t>
  </si>
  <si>
    <t>1040421930</t>
  </si>
  <si>
    <t xml:space="preserve"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</si>
  <si>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</si>
  <si>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 xml:space="preserve">Приведение в нормативное состояние мест погребения</t>
  </si>
  <si>
    <t>1040423680</t>
  </si>
  <si>
    <t xml:space="preserve">Проектирование санитарно-защитных зон мест погребения</t>
  </si>
  <si>
    <t>1040423700</t>
  </si>
  <si>
    <t xml:space="preserve">Содержание мест погребения</t>
  </si>
  <si>
    <t>1040423710</t>
  </si>
  <si>
    <t xml:space="preserve"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</si>
  <si>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1040423810</t>
  </si>
  <si>
    <t xml:space="preserve">Организация охраны объектов незавершенного строительства (крематория)</t>
  </si>
  <si>
    <t>1040500000</t>
  </si>
  <si>
    <t xml:space="preserve"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</si>
  <si>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</si>
  <si>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>1040500590</t>
  </si>
  <si>
    <t>945</t>
  </si>
  <si>
    <t xml:space="preserve">Департамент транспорта администрации города Перми</t>
  </si>
  <si>
    <t>Транспорт</t>
  </si>
  <si>
    <t>1210000000</t>
  </si>
  <si>
    <t>121R700000</t>
  </si>
  <si>
    <t xml:space="preserve">Муниципальный проект "Развитие общественного транспорта"</t>
  </si>
  <si>
    <t>121R754010</t>
  </si>
  <si>
    <t xml:space="preserve"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</si>
  <si>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1220000000</t>
  </si>
  <si>
    <t>1220100000</t>
  </si>
  <si>
    <t xml:space="preserve">Муниципальный проект "Обустройство объектов инфраструктуры общественного транспорта"</t>
  </si>
  <si>
    <t>12201ST220</t>
  </si>
  <si>
    <t xml:space="preserve"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</si>
  <si>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1240121800</t>
  </si>
  <si>
    <t xml:space="preserve">Мероприятия по обеспечению транспортного обслуживания</t>
  </si>
  <si>
    <t>1240123270</t>
  </si>
  <si>
    <t xml:space="preserve"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</si>
  <si>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</si>
  <si>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 xml:space="preserve">Повышение привлекательности профессии водителя</t>
  </si>
  <si>
    <t>1240171050</t>
  </si>
  <si>
    <t xml:space="preserve">Плата концедента по концессионному соглашению в части эксплуатационного платежа</t>
  </si>
  <si>
    <t>1240171340</t>
  </si>
  <si>
    <t xml:space="preserve">Возмещение затрат, связанных с уплатой лизинговых платежей по договорам финансовой аренды (лизинга)</t>
  </si>
  <si>
    <t>86а</t>
  </si>
  <si>
    <t>124019Д130</t>
  </si>
  <si>
    <t xml:space="preserve">Обустройство остановочных пунктов, используемых в регулярных перевозках пассажиров</t>
  </si>
  <si>
    <t>12401ST320</t>
  </si>
  <si>
    <t xml:space="preserve">Приобретение подвижного состава (автобусов) для перевозки пассажиров автомобильным транспортом на муниципальных маршрутах г. Перми</t>
  </si>
  <si>
    <t>1240200000</t>
  </si>
  <si>
    <t xml:space="preserve"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</si>
  <si>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</si>
  <si>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</si>
  <si>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919002T060</t>
  </si>
  <si>
    <t xml:space="preserve"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</si>
  <si>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950</t>
  </si>
  <si>
    <t xml:space="preserve">Контрольный департамент администрации города Перми</t>
  </si>
  <si>
    <t>9120000000</t>
  </si>
  <si>
    <t xml:space="preserve">Повышение уровня благоустройства территории города Перми</t>
  </si>
  <si>
    <t>9120000590</t>
  </si>
  <si>
    <t>951</t>
  </si>
  <si>
    <t xml:space="preserve">Департамент экономики и промышленной политики администрации города Перми</t>
  </si>
  <si>
    <t>9190021950</t>
  </si>
  <si>
    <t xml:space="preserve">Обеспечение деятельности Пермской городской трехсторонней комиссии по регулированию социально-трудовых отношений в городе Перми</t>
  </si>
  <si>
    <t xml:space="preserve">Гражданская оборона</t>
  </si>
  <si>
    <t>0240121280</t>
  </si>
  <si>
    <t xml:space="preserve">Создание и содержание в целях гражданской обороны запасов материально-технических, продовольственных и иных средств</t>
  </si>
  <si>
    <t>0900000000</t>
  </si>
  <si>
    <t xml:space="preserve">Муниципальная программа "Экономическое развитие города Перми"</t>
  </si>
  <si>
    <t>0940000000</t>
  </si>
  <si>
    <t>0940100000</t>
  </si>
  <si>
    <t xml:space="preserve"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</si>
  <si>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</si>
  <si>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</si>
  <si>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 xml:space="preserve">Мероприятия в сфере экономического развития города Перми</t>
  </si>
  <si>
    <t>0940171320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</si>
  <si>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</si>
  <si>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</si>
  <si>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 xml:space="preserve">Комплекс процессных мероприятий "Развитие потребительского рынка и туризма"</t>
  </si>
  <si>
    <t>0940221160</t>
  </si>
  <si>
    <t xml:space="preserve"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</si>
  <si>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</si>
  <si>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 xml:space="preserve">Мероприятия в сфере туризма</t>
  </si>
  <si>
    <t>0940300000</t>
  </si>
  <si>
    <t xml:space="preserve"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</si>
  <si>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</si>
  <si>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955</t>
  </si>
  <si>
    <t xml:space="preserve">Департамент социальной политики администрации города Перми</t>
  </si>
  <si>
    <t>0640323630</t>
  </si>
  <si>
    <t xml:space="preserve">Администрирование отдыха детей в каникулярное время</t>
  </si>
  <si>
    <t>0640370020</t>
  </si>
  <si>
    <t xml:space="preserve"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</si>
  <si>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</si>
  <si>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 xml:space="preserve">Увеличение финансового обеспечения переданных государственных полномочий по организации и обеспечению отдыха детей и их оздоровления</t>
  </si>
  <si>
    <t xml:space="preserve">Пенсионное обеспечение</t>
  </si>
  <si>
    <t>9190082080</t>
  </si>
  <si>
    <t xml:space="preserve"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</si>
  <si>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0640100000</t>
  </si>
  <si>
    <t xml:space="preserve"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</si>
  <si>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</si>
  <si>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 xml:space="preserve"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</si>
  <si>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0640181010</t>
  </si>
  <si>
    <t xml:space="preserve"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</si>
  <si>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0640181040</t>
  </si>
  <si>
    <t xml:space="preserve">Ежегодная премия города Перми "Преодоление"</t>
  </si>
  <si>
    <t>0640181060</t>
  </si>
  <si>
    <t xml:space="preserve"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</si>
  <si>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</si>
  <si>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 xml:space="preserve">Предоставление дополнительной меры социальной поддержки в случае рождения троих или более детей одновременно</t>
  </si>
  <si>
    <t>1540000000</t>
  </si>
  <si>
    <t>1540200000</t>
  </si>
  <si>
    <t xml:space="preserve"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</si>
  <si>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</si>
  <si>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 xml:space="preserve"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</si>
  <si>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</si>
  <si>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 xml:space="preserve"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</si>
  <si>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</si>
  <si>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 xml:space="preserve"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</si>
  <si>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0640181020</t>
  </si>
  <si>
    <t xml:space="preserve">Дополнительные меры социальной поддержки отдельных категорий жителей города Перми</t>
  </si>
  <si>
    <t>0640400110</t>
  </si>
  <si>
    <t>964</t>
  </si>
  <si>
    <t xml:space="preserve">Департамент общественной безопасности администрации города Перми</t>
  </si>
  <si>
    <t xml:space="preserve">Судебная система</t>
  </si>
  <si>
    <t>9190051200</t>
  </si>
  <si>
    <t xml:space="preserve"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</si>
  <si>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0240100590</t>
  </si>
  <si>
    <t>0240121100</t>
  </si>
  <si>
    <t xml:space="preserve"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</si>
  <si>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0240120000</t>
  </si>
  <si>
    <t xml:space="preserve"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</si>
  <si>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0240172290</t>
  </si>
  <si>
    <t xml:space="preserve"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</si>
  <si>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0240223550</t>
  </si>
  <si>
    <t xml:space="preserve">Профилактика правонарушений на территории города Перми</t>
  </si>
  <si>
    <t>02402SП020</t>
  </si>
  <si>
    <t xml:space="preserve">Выплата материального стимулирования народным дружинникам за участие в охране общественного порядка</t>
  </si>
  <si>
    <t>0240300000</t>
  </si>
  <si>
    <t xml:space="preserve"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</si>
  <si>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</si>
  <si>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>9190021880</t>
  </si>
  <si>
    <t xml:space="preserve">Мероприятия по гражданской обороне по подготовке населения и организаций к действиям в чрезвычайной ситуации в мирное и военное время</t>
  </si>
  <si>
    <t>975</t>
  </si>
  <si>
    <t xml:space="preserve">Администрация города Перми</t>
  </si>
  <si>
    <t xml:space="preserve">Функционирование высшего должностного лица субъекта Российской Федерации и муниципального образования</t>
  </si>
  <si>
    <t>9510000000</t>
  </si>
  <si>
    <t xml:space="preserve">Глава города Перми</t>
  </si>
  <si>
    <t>9510000110</t>
  </si>
  <si>
    <t xml:space="preserve">Обеспечение проведения выборов и референдумов</t>
  </si>
  <si>
    <t>9190020600</t>
  </si>
  <si>
    <t xml:space="preserve">Мероприятия по проведению выборов в Пермскую городскую Думу</t>
  </si>
  <si>
    <t>0130223100</t>
  </si>
  <si>
    <t xml:space="preserve">Проведение мероприятий в рамках реализации проектов инициативного бюджетирования в городе Перми</t>
  </si>
  <si>
    <t>0130223180</t>
  </si>
  <si>
    <t xml:space="preserve">Проведение мероприятий в рамках реализации инициативных проектов на территории города Перми</t>
  </si>
  <si>
    <t>87а</t>
  </si>
  <si>
    <t>9130000000</t>
  </si>
  <si>
    <t xml:space="preserve"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</si>
  <si>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</si>
  <si>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</si>
  <si>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 xml:space="preserve">Содержание имущественного комплекса административных зданий (помещений)</t>
  </si>
  <si>
    <t>9130021960</t>
  </si>
  <si>
    <t xml:space="preserve">Приведение в нормативное состояние административных зданий (помещений)</t>
  </si>
  <si>
    <t>9140000000</t>
  </si>
  <si>
    <t xml:space="preserve">Развитие архивного дела в городе Перми</t>
  </si>
  <si>
    <t>9140000590</t>
  </si>
  <si>
    <t>9140001060</t>
  </si>
  <si>
    <t>9140023950</t>
  </si>
  <si>
    <t xml:space="preserve">Мероприятия по переводу документов территориальных и функциональных органов администрации города Перми с длительным сроком хранения в электронный вид</t>
  </si>
  <si>
    <t>9190021530</t>
  </si>
  <si>
    <t xml:space="preserve">Мероприятия в целях повышения престижа муниципальной службы</t>
  </si>
  <si>
    <t>9190021870</t>
  </si>
  <si>
    <t xml:space="preserve">Информирование населения по вопросам местного значения</t>
  </si>
  <si>
    <t>9190021890</t>
  </si>
  <si>
    <t xml:space="preserve"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</si>
  <si>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</si>
  <si>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 xml:space="preserve">Мероприятия по созданию механизмов эффективного управления социально-экономическим развитием города Перми</t>
  </si>
  <si>
    <t>9190021910</t>
  </si>
  <si>
    <t xml:space="preserve">Оплата взносов в межмуниципальные ассоциации</t>
  </si>
  <si>
    <t>9190023840</t>
  </si>
  <si>
    <t xml:space="preserve"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</si>
  <si>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9190081100</t>
  </si>
  <si>
    <t xml:space="preserve">Выплата денежного вознаграждения физическим лицам, награжденным Почетным знаком г. Перми "За заслуги перед г. Пермь"</t>
  </si>
  <si>
    <t>9190082070</t>
  </si>
  <si>
    <t xml:space="preserve">Денежное вознаграждение физическим лицам, награжденным Почетной грамотой города Перми</t>
  </si>
  <si>
    <t>9190023020</t>
  </si>
  <si>
    <t xml:space="preserve"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</si>
  <si>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1540100000</t>
  </si>
  <si>
    <t xml:space="preserve">Комплекс процессных мероприятий "Осуществление мероприятий в сфере жилищных отношений"</t>
  </si>
  <si>
    <t>1540122110</t>
  </si>
  <si>
    <t xml:space="preserve">Мероприятия в сфере жилищных отношений</t>
  </si>
  <si>
    <t>9190021440</t>
  </si>
  <si>
    <t xml:space="preserve">Организация обучения муниципальных служащих и иных работников администрации города Перми</t>
  </si>
  <si>
    <t>9190081050</t>
  </si>
  <si>
    <t xml:space="preserve">Единовременные денежные вознаграждения и ежегодные денежные выплаты Почетным гражданам города Перми</t>
  </si>
  <si>
    <t>976</t>
  </si>
  <si>
    <t xml:space="preserve">Комитет по физической культуре и спорту администрации города Перми</t>
  </si>
  <si>
    <t>0540100000</t>
  </si>
  <si>
    <t xml:space="preserve"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</si>
  <si>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</si>
  <si>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>0540121130</t>
  </si>
  <si>
    <t xml:space="preserve">Ремонт и приведение в нормативное состояние муниципальных учреждений системы физической культуры и спорта</t>
  </si>
  <si>
    <t>0540123210</t>
  </si>
  <si>
    <t xml:space="preserve">Устройство муниципальных плоскостных спортивных сооружений с оснащением их спортивным инвентарем</t>
  </si>
  <si>
    <t>0540123770</t>
  </si>
  <si>
    <t xml:space="preserve">Оснащение объектов муниципальных учреждений системы физической культуры и спорта</t>
  </si>
  <si>
    <t>054012Ф430</t>
  </si>
  <si>
    <t xml:space="preserve">Реализация мероприятий по развитию спортивного кластера "Молот"</t>
  </si>
  <si>
    <t>0540200590</t>
  </si>
  <si>
    <t>0540201060</t>
  </si>
  <si>
    <t>0540270100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</si>
  <si>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</si>
  <si>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0540271110</t>
  </si>
  <si>
    <t xml:space="preserve"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</si>
  <si>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 xml:space="preserve">Массовый спорт</t>
  </si>
  <si>
    <t>0520000000</t>
  </si>
  <si>
    <t>0520100000</t>
  </si>
  <si>
    <t xml:space="preserve">Муниципальный проект "Развитие инфраструктуры для занятий физической культурой и спортом"</t>
  </si>
  <si>
    <t>05201SФ250</t>
  </si>
  <si>
    <t xml:space="preserve">Развитие лыжно-биатлонных и трамплинных комплексов в муниципальных образованиях Пермского края</t>
  </si>
  <si>
    <t>05201SФ350</t>
  </si>
  <si>
    <t xml:space="preserve">Капитальный ремонт объектов спортивной инфраструктуры муниципального значения</t>
  </si>
  <si>
    <t>69а</t>
  </si>
  <si>
    <t>0540271070</t>
  </si>
  <si>
    <t xml:space="preserve">Субсидия некоммерческой организации "Пермская краевая организация общественно-государственного объединения всероссийского физкультурно-спортивного общества "ДИНАМО" на финансовое обеспечение затрат, связанных с оказанием содействия субъекту физической культуры и спорта, осуществляющему свою деятельность на территории города Перми"</t>
  </si>
  <si>
    <t>0540271200</t>
  </si>
  <si>
    <t xml:space="preserve"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</si>
  <si>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0540300620</t>
  </si>
  <si>
    <t xml:space="preserve"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</si>
  <si>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0540381110</t>
  </si>
  <si>
    <t xml:space="preserve">Присуждение стипендии Главы города Перми-главы администрации города Перми "Спортивные надежды"</t>
  </si>
  <si>
    <t>0540382020</t>
  </si>
  <si>
    <t xml:space="preserve">Другие вопросы в области физической культуры и спорта</t>
  </si>
  <si>
    <t>0540400000</t>
  </si>
  <si>
    <t xml:space="preserve"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</si>
  <si>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</si>
  <si>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0540400590</t>
  </si>
  <si>
    <t>977</t>
  </si>
  <si>
    <t xml:space="preserve">Контрольно-счетная палата города Перми</t>
  </si>
  <si>
    <t>9300000000</t>
  </si>
  <si>
    <t xml:space="preserve">Непрограммные расходы по обеспечению деятельности Контрольно-счетной палаты города Перми</t>
  </si>
  <si>
    <t>9310000000</t>
  </si>
  <si>
    <t xml:space="preserve">Руководитель, заместитель руководителя и аудиторы Контрольно-счетной палаты города Перми</t>
  </si>
  <si>
    <t>9310000110</t>
  </si>
  <si>
    <t>9390000000</t>
  </si>
  <si>
    <t>9390000110</t>
  </si>
  <si>
    <t>985</t>
  </si>
  <si>
    <t xml:space="preserve">Пермская городская Дума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</si>
  <si>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</si>
  <si>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9200000000</t>
  </si>
  <si>
    <t xml:space="preserve">Непрограммные расходы по обеспечению деятельности Пермской городской Думы</t>
  </si>
  <si>
    <t>9220000000</t>
  </si>
  <si>
    <t xml:space="preserve">Депутаты Пермской городской Думы и их помощники</t>
  </si>
  <si>
    <t>9220000110</t>
  </si>
  <si>
    <t>9290000000</t>
  </si>
  <si>
    <t>9290000110</t>
  </si>
  <si>
    <t>9190023720</t>
  </si>
  <si>
    <t xml:space="preserve">Мероприятия, связанные с награждением знаком отличия Пермской городской Думы "За вклад в развитие нормотворчества"</t>
  </si>
  <si>
    <t>9190081070</t>
  </si>
  <si>
    <t xml:space="preserve"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</si>
  <si>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991</t>
  </si>
  <si>
    <t xml:space="preserve">Управление жилищных отношений администрации города Перми</t>
  </si>
  <si>
    <t>919002С250</t>
  </si>
  <si>
    <t xml:space="preserve"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</si>
  <si>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1520000000</t>
  </si>
  <si>
    <t>1520100000</t>
  </si>
  <si>
    <t xml:space="preserve">Муниципальный проект "Расселение аварийного жилищного фонда на территории Пермского края"</t>
  </si>
  <si>
    <t>15201SЖ160</t>
  </si>
  <si>
    <t xml:space="preserve"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</si>
  <si>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15201SЖ180</t>
  </si>
  <si>
    <t xml:space="preserve"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</si>
  <si>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1530100000</t>
  </si>
  <si>
    <t xml:space="preserve">Муниципальный проект "Переселение граждан города Перми из непригодного для проживания и аварийного жилищного фонда"</t>
  </si>
  <si>
    <t>1530121480</t>
  </si>
  <si>
    <t xml:space="preserve">Организация переселения граждан из аварийного жилищного фонда</t>
  </si>
  <si>
    <t>1540121500</t>
  </si>
  <si>
    <t xml:space="preserve">Обеспечение нормативного содержания муниципального жилищного фонда</t>
  </si>
  <si>
    <t>1540300000</t>
  </si>
  <si>
    <t xml:space="preserve"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</si>
  <si>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</si>
  <si>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</si>
  <si>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153022С080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</si>
  <si>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</si>
  <si>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</si>
  <si>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</si>
  <si>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1340382110</t>
  </si>
  <si>
    <t xml:space="preserve">Меры социальной поддержки гражданам, проживающим в непригодном для проживания и аварийном жилищном фонде</t>
  </si>
  <si>
    <t>153022С090</t>
  </si>
  <si>
    <t xml:space="preserve"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</si>
  <si>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992</t>
  </si>
  <si>
    <t xml:space="preserve">Департамент земельных отношений администрации города Перми</t>
  </si>
  <si>
    <t>1100000000</t>
  </si>
  <si>
    <t xml:space="preserve">Муниципальная программа "Управление земельными ресурсами города Перми"</t>
  </si>
  <si>
    <t>1140000000</t>
  </si>
  <si>
    <t>1140100000</t>
  </si>
  <si>
    <t xml:space="preserve"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</si>
  <si>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</si>
  <si>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 xml:space="preserve">Мероприятия в сфере земельных отношений</t>
  </si>
  <si>
    <t>1140123650</t>
  </si>
  <si>
    <t xml:space="preserve">Выполнение кадастровых работ</t>
  </si>
  <si>
    <t>11401L5110</t>
  </si>
  <si>
    <t xml:space="preserve">Проведение комплексных кадастровых работ</t>
  </si>
  <si>
    <t>11401SЦ140</t>
  </si>
  <si>
    <t xml:space="preserve">Разработка проектов межевания территории и проведение комплексных кадастровых работ</t>
  </si>
  <si>
    <t>1140200000</t>
  </si>
  <si>
    <t xml:space="preserve"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</si>
  <si>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</si>
  <si>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000</t>
  </si>
  <si>
    <t>00</t>
  </si>
  <si>
    <t>0000000000</t>
  </si>
  <si>
    <t xml:space="preserve">Условно утвержденные расходы</t>
  </si>
  <si>
    <t>95б</t>
  </si>
  <si>
    <t xml:space="preserve">Общий итог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</si>
</sst>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00"/>
    <numFmt numFmtId="161" formatCode="#,##0.000"/>
  </numFmts>
  <fonts count="6">
    <font>
      <sz val="11.000000"/>
      <color theme="1"/>
      <name val="Calibri"/>
      <scheme val="minor"/>
    </font>
    <font>
      <sz val="12.000000"/>
      <name val="Times New Roman"/>
    </font>
    <font>
      <sz val="11.000000"/>
      <name val="Times New Roman"/>
    </font>
    <font>
      <b/>
      <sz val="12.000000"/>
      <name val="Times New Roman"/>
    </font>
    <font>
      <i/>
      <sz val="12.000000"/>
      <name val="Times New Roman"/>
    </font>
    <font>
      <b/>
      <i/>
      <sz val="12.000000"/>
      <name val="Times New Roman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1" fillId="0" borderId="0" numFmtId="0" xfId="0" applyFont="1"/>
    <xf fontId="1" fillId="0" borderId="0" numFmtId="49" xfId="0" applyNumberFormat="1" applyFont="1"/>
    <xf fontId="1" fillId="0" borderId="0" numFmtId="3" xfId="0" applyNumberFormat="1" applyFont="1"/>
    <xf fontId="1" fillId="0" borderId="0" numFmtId="0" xfId="0" applyFont="1" applyAlignment="1">
      <alignment horizontal="right" vertical="center"/>
    </xf>
    <xf fontId="1" fillId="0" borderId="0" numFmtId="160" xfId="0" applyNumberFormat="1" applyFont="1" applyAlignment="1">
      <alignment horizontal="right"/>
    </xf>
    <xf fontId="1" fillId="0" borderId="0" numFmtId="161" xfId="0" applyNumberFormat="1" applyFont="1" applyAlignment="1">
      <alignment horizontal="right"/>
    </xf>
    <xf fontId="1" fillId="0" borderId="0" numFmtId="161" xfId="0" applyNumberFormat="1" applyFont="1"/>
    <xf fontId="1" fillId="0" borderId="0" numFmtId="0" xfId="0" applyFont="1" applyAlignment="1">
      <alignment wrapText="1"/>
    </xf>
    <xf fontId="2" fillId="0" borderId="0" numFmtId="160" xfId="0" applyNumberFormat="1" applyFont="1" applyAlignment="1">
      <alignment horizontal="right" vertical="center"/>
    </xf>
    <xf fontId="1" fillId="0" borderId="0" numFmtId="160" xfId="0" applyNumberFormat="1" applyFont="1" applyAlignment="1">
      <alignment horizontal="right" vertical="center"/>
    </xf>
    <xf fontId="1" fillId="0" borderId="0" numFmtId="160" xfId="0" applyNumberFormat="1" applyFont="1"/>
    <xf fontId="3" fillId="0" borderId="0" numFmtId="49" xfId="0" applyNumberFormat="1" applyFont="1" applyAlignment="1">
      <alignment horizontal="center"/>
    </xf>
    <xf fontId="1" fillId="0" borderId="0" numFmtId="0" xfId="0" applyFont="1" applyAlignment="1">
      <alignment horizontal="right"/>
    </xf>
    <xf fontId="1" fillId="0" borderId="0" numFmtId="3" xfId="0" applyNumberFormat="1" applyFont="1" applyAlignment="1">
      <alignment horizontal="right"/>
    </xf>
    <xf fontId="1" fillId="0" borderId="1" numFmtId="49" xfId="0" applyNumberFormat="1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1" fillId="0" borderId="1" numFmtId="161" xfId="0" applyNumberFormat="1" applyFont="1" applyBorder="1" applyAlignment="1">
      <alignment horizontal="center" vertical="center"/>
    </xf>
    <xf fontId="1" fillId="0" borderId="0" numFmtId="3" xfId="0" applyNumberFormat="1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3" fillId="0" borderId="0" numFmtId="0" xfId="0" applyFont="1"/>
    <xf fontId="3" fillId="0" borderId="1" numFmtId="49" xfId="0" applyNumberFormat="1" applyFont="1" applyBorder="1" applyAlignment="1">
      <alignment horizontal="center" vertical="center"/>
    </xf>
    <xf fontId="3" fillId="0" borderId="1" numFmtId="0" xfId="0" applyFont="1" applyBorder="1" applyAlignment="1">
      <alignment horizontal="left" vertical="top" wrapText="1"/>
    </xf>
    <xf fontId="3" fillId="0" borderId="1" numFmtId="161" xfId="0" applyNumberFormat="1" applyFont="1" applyBorder="1" applyAlignment="1">
      <alignment horizontal="center" vertical="center"/>
    </xf>
    <xf fontId="3" fillId="0" borderId="0" numFmtId="3" xfId="0" applyNumberFormat="1" applyFont="1" applyAlignment="1">
      <alignment horizontal="center" vertical="center"/>
    </xf>
    <xf fontId="4" fillId="0" borderId="0" numFmtId="0" xfId="0" applyFont="1"/>
    <xf fontId="4" fillId="0" borderId="1" numFmtId="49" xfId="0" applyNumberFormat="1" applyFont="1" applyBorder="1" applyAlignment="1">
      <alignment horizontal="center" vertical="center"/>
    </xf>
    <xf fontId="4" fillId="0" borderId="1" numFmtId="0" xfId="0" applyFont="1" applyBorder="1" applyAlignment="1">
      <alignment horizontal="left" vertical="top" wrapText="1"/>
    </xf>
    <xf fontId="4" fillId="0" borderId="1" numFmtId="161" xfId="0" applyNumberFormat="1" applyFont="1" applyBorder="1" applyAlignment="1">
      <alignment horizontal="center" vertical="center"/>
    </xf>
    <xf fontId="4" fillId="0" borderId="0" numFmtId="3" xfId="0" applyNumberFormat="1" applyFont="1" applyAlignment="1">
      <alignment horizontal="center" vertical="center"/>
    </xf>
    <xf fontId="1" fillId="0" borderId="1" numFmtId="49" xfId="0" applyNumberFormat="1" applyFont="1" applyBorder="1" applyAlignment="1">
      <alignment horizontal="center" vertical="center"/>
    </xf>
    <xf fontId="1" fillId="0" borderId="1" numFmtId="0" xfId="0" applyFont="1" applyBorder="1" applyAlignment="1">
      <alignment horizontal="left" vertical="top" wrapText="1"/>
    </xf>
    <xf fontId="1" fillId="0" borderId="0" numFmtId="3" xfId="0" applyNumberFormat="1" applyFont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5" fillId="0" borderId="0" numFmtId="0" xfId="0" applyFont="1"/>
    <xf fontId="5" fillId="0" borderId="1" numFmtId="49" xfId="0" applyNumberFormat="1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1" fillId="0" borderId="1" numFmtId="161" xfId="0" applyNumberFormat="1" applyFont="1" applyBorder="1" applyAlignment="1">
      <alignment horizontal="center" vertical="top" wrapText="1"/>
    </xf>
    <xf fontId="3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2" fillId="0" borderId="1" numFmtId="161" xfId="0" applyNumberFormat="1" applyFont="1" applyBorder="1" applyAlignment="1">
      <alignment horizontal="center" vertical="center"/>
    </xf>
    <xf fontId="2" fillId="0" borderId="0" numFmtId="3" xfId="0" applyNumberFormat="1" applyFont="1" applyAlignment="1">
      <alignment horizontal="center" vertical="center"/>
    </xf>
    <xf fontId="5" fillId="0" borderId="1" numFmtId="161" xfId="0" applyNumberFormat="1" applyFont="1" applyBorder="1" applyAlignment="1">
      <alignment horizontal="center" vertical="center"/>
    </xf>
    <xf fontId="5" fillId="0" borderId="0" numFmtId="3" xfId="0" applyNumberFormat="1" applyFont="1" applyAlignment="1">
      <alignment horizontal="center" vertical="center"/>
    </xf>
    <xf fontId="1" fillId="0" borderId="1" numFmtId="161" xfId="0" applyNumberFormat="1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left" vertical="top" wrapText="1"/>
    </xf>
    <xf fontId="1" fillId="0" borderId="1" numFmtId="49" xfId="0" applyNumberFormat="1" applyFont="1" applyBorder="1" applyAlignment="1">
      <alignment wrapText="1"/>
    </xf>
    <xf fontId="3" fillId="0" borderId="1" numFmtId="49" xfId="0" applyNumberFormat="1" applyFont="1" applyBorder="1" applyAlignment="1">
      <alignment horizontal="left" vertical="top" wrapText="1"/>
    </xf>
    <xf fontId="3" fillId="0" borderId="1" numFmtId="49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0" workbookViewId="0">
      <selection activeCell="T9" activeCellId="0" sqref="T9"/>
    </sheetView>
  </sheetViews>
  <sheetFormatPr defaultRowHeight="14.25"/>
  <cols>
    <col customWidth="1" min="1" max="1" style="2" width="7.00390625"/>
    <col customWidth="1" min="2" max="2" style="2" width="5.57421875"/>
    <col customWidth="1" min="3" max="3" style="2" width="7.57421875"/>
    <col customWidth="1" min="4" max="4" style="2" width="13.140625"/>
    <col customWidth="1" min="5" max="5" style="2" width="9.7109375"/>
    <col customWidth="1" min="6" max="6" style="1" width="56.00390625"/>
    <col customWidth="1" hidden="1" min="7" max="15" style="1" width="17"/>
    <col customWidth="1" hidden="1" min="16" max="16" style="1" width="21.57421875"/>
    <col customWidth="1" hidden="1" min="17" max="19" style="1" width="17"/>
    <col customWidth="1" hidden="1" min="20" max="20" style="1" width="21.57421875"/>
    <col customWidth="1" hidden="1" min="21" max="21" style="1" width="17"/>
    <col customWidth="1" hidden="1" min="22" max="23" style="1" width="21.57421875"/>
    <col customWidth="1" hidden="1" min="24" max="24" style="1" width="17"/>
    <col customWidth="1" hidden="1" min="25" max="33" style="1" width="18.00390625"/>
    <col customWidth="1" hidden="1" min="34" max="34" style="1" width="20.140625"/>
    <col customWidth="1" hidden="1" min="35" max="37" style="1" width="18.00390625"/>
    <col customWidth="1" hidden="1" min="38" max="38" style="1" width="27.28125"/>
    <col customWidth="1" hidden="1" min="39" max="39" style="1" width="21.8515625"/>
    <col customWidth="1" hidden="1" min="40" max="42" style="1" width="18.00390625"/>
    <col customWidth="1" hidden="1" min="43" max="43" style="1" width="25.140625"/>
    <col customWidth="1" hidden="1" min="44" max="44" style="1" width="20.421875"/>
    <col customWidth="1" hidden="1" min="45" max="47" style="1" width="18.00390625"/>
    <col customWidth="1" hidden="1" min="48" max="48" style="1" width="22.421875"/>
    <col customWidth="1" min="49" max="51" style="1" width="18.00390625"/>
    <col customWidth="1" hidden="1" min="52" max="52" style="1" width="17"/>
    <col customWidth="1" hidden="1" min="53" max="53" style="3" width="8.57421875"/>
    <col customWidth="1" hidden="1" min="54" max="54" style="1" width="17"/>
    <col customWidth="1" hidden="1" min="55" max="55" style="1" width="17.28125"/>
    <col customWidth="1" min="56" max="57" style="1" width="14.421875"/>
    <col min="58" max="16384" style="1" width="9.140625"/>
  </cols>
  <sheetData>
    <row r="1" ht="14.25">
      <c r="AW1" s="1"/>
      <c r="AX1" s="4" t="s">
        <v>0</v>
      </c>
      <c r="AY1" s="4"/>
    </row>
    <row r="2" ht="14.25">
      <c r="AX2" s="4" t="s">
        <v>1</v>
      </c>
      <c r="AY2" s="4"/>
      <c r="BC2" s="1"/>
      <c r="BD2" s="1"/>
      <c r="BE2" s="1"/>
      <c r="BJ2" s="1"/>
      <c r="BK2" s="1"/>
      <c r="BL2" s="1"/>
    </row>
    <row r="3" ht="14.25">
      <c r="AX3" s="4" t="s">
        <v>2</v>
      </c>
      <c r="AY3" s="4"/>
    </row>
    <row r="4" ht="14.25">
      <c r="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X4" s="4"/>
      <c r="AY4" s="4"/>
      <c r="BC4" s="1"/>
      <c r="BD4" s="1"/>
      <c r="BE4" s="1"/>
      <c r="BJ4" s="1"/>
      <c r="BK4" s="1"/>
      <c r="BL4" s="1"/>
    </row>
    <row r="5" ht="15">
      <c r="A5" s="2"/>
      <c r="B5" s="2"/>
      <c r="C5" s="2"/>
      <c r="D5" s="4"/>
      <c r="E5" s="4"/>
      <c r="F5" s="1"/>
      <c r="G5" s="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5"/>
      <c r="AX5" s="4" t="s">
        <v>0</v>
      </c>
      <c r="AY5" s="4"/>
      <c r="AZ5" s="6"/>
      <c r="BC5" s="1"/>
      <c r="BH5" s="1"/>
      <c r="BJ5" s="1"/>
    </row>
    <row r="6" ht="15">
      <c r="A6" s="2"/>
      <c r="B6" s="2"/>
      <c r="C6" s="2"/>
      <c r="D6" s="4"/>
      <c r="E6" s="4"/>
      <c r="F6" s="1"/>
      <c r="G6" s="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 t="s">
        <v>1</v>
      </c>
      <c r="AY6" s="4"/>
      <c r="AZ6" s="1"/>
      <c r="BA6" s="3"/>
      <c r="BB6" s="1"/>
      <c r="BC6" s="7"/>
      <c r="BD6" s="7"/>
      <c r="BE6" s="7"/>
      <c r="BF6" s="1"/>
      <c r="BG6" s="1"/>
      <c r="BH6" s="1"/>
      <c r="BI6" s="1"/>
      <c r="BJ6" s="1"/>
      <c r="BK6" s="1"/>
      <c r="BL6" s="1"/>
    </row>
    <row r="7" ht="15">
      <c r="A7" s="2"/>
      <c r="B7" s="2"/>
      <c r="C7" s="2"/>
      <c r="D7" s="4"/>
      <c r="E7" s="4"/>
      <c r="F7" s="8"/>
      <c r="G7" s="1"/>
      <c r="H7" s="4"/>
      <c r="I7" s="4"/>
      <c r="J7" s="4"/>
      <c r="K7" s="4"/>
      <c r="L7" s="4"/>
      <c r="M7" s="4"/>
      <c r="N7" s="4"/>
      <c r="O7" s="4"/>
      <c r="P7" s="9"/>
      <c r="Q7" s="4"/>
      <c r="R7" s="4"/>
      <c r="S7" s="9"/>
      <c r="T7" s="9"/>
      <c r="U7" s="9"/>
      <c r="V7" s="9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0"/>
      <c r="AI7" s="10"/>
      <c r="AJ7" s="10"/>
      <c r="AK7" s="10"/>
      <c r="AL7" s="11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4"/>
      <c r="AX7" s="4" t="s">
        <v>2</v>
      </c>
      <c r="AY7" s="4"/>
      <c r="BC7" s="7"/>
      <c r="BD7" s="7"/>
      <c r="BE7" s="7"/>
      <c r="BJ7" s="1"/>
      <c r="BK7" s="1"/>
      <c r="BL7" s="1"/>
    </row>
    <row r="8" ht="15">
      <c r="A8" s="2"/>
      <c r="B8" s="2"/>
      <c r="C8" s="2"/>
      <c r="D8" s="2"/>
      <c r="E8" s="2"/>
      <c r="F8" s="8"/>
      <c r="G8" s="1"/>
      <c r="H8" s="1"/>
      <c r="I8" s="1"/>
      <c r="J8" s="1"/>
      <c r="K8" s="1"/>
      <c r="L8" s="1"/>
      <c r="M8" s="1"/>
      <c r="N8" s="1"/>
      <c r="O8" s="1"/>
      <c r="P8" s="9"/>
      <c r="Q8" s="9"/>
      <c r="R8" s="9"/>
      <c r="S8" s="9"/>
      <c r="T8" s="9"/>
      <c r="U8" s="9"/>
      <c r="V8" s="9"/>
      <c r="W8" s="9"/>
      <c r="X8" s="9"/>
      <c r="Y8" s="1"/>
      <c r="Z8" s="1"/>
      <c r="AA8" s="1"/>
      <c r="AB8" s="1"/>
      <c r="AC8" s="1"/>
      <c r="AD8" s="1"/>
      <c r="AE8" s="1"/>
      <c r="AF8" s="1"/>
      <c r="AG8" s="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"/>
      <c r="AX8" s="4" t="s">
        <v>3</v>
      </c>
      <c r="AY8" s="4"/>
      <c r="AZ8" s="1"/>
      <c r="BA8" s="3"/>
      <c r="BB8" s="1"/>
      <c r="BC8" s="7"/>
      <c r="BD8" s="7"/>
      <c r="BE8" s="7"/>
      <c r="BF8" s="1"/>
      <c r="BG8" s="1"/>
      <c r="BH8" s="1"/>
      <c r="BI8" s="1"/>
      <c r="BJ8" s="1"/>
      <c r="BK8" s="1"/>
      <c r="BL8" s="1"/>
      <c r="BM8" s="1"/>
    </row>
    <row r="9" ht="15">
      <c r="A9" s="12" t="s">
        <v>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"/>
      <c r="BC9" s="1"/>
      <c r="BD9" s="1"/>
      <c r="BE9" s="1"/>
      <c r="BI9" s="1"/>
    </row>
    <row r="10" ht="15">
      <c r="A10" s="2"/>
      <c r="B10" s="2"/>
      <c r="C10" s="2"/>
      <c r="D10" s="2"/>
      <c r="E10" s="2"/>
      <c r="F10" s="8"/>
      <c r="G10" s="7"/>
      <c r="H10" s="7"/>
      <c r="I10" s="7"/>
      <c r="J10" s="7"/>
      <c r="K10" s="7"/>
      <c r="L10" s="7"/>
      <c r="M10" s="7"/>
      <c r="N10" s="7"/>
      <c r="O10" s="13" t="s">
        <v>5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 t="s">
        <v>6</v>
      </c>
      <c r="AZ10" s="13"/>
      <c r="BA10" s="14"/>
      <c r="BB10" s="13"/>
      <c r="BC10" s="1"/>
      <c r="BD10" s="1"/>
      <c r="BE10" s="1"/>
      <c r="BG10" s="1"/>
      <c r="BH10" s="1"/>
      <c r="BI10" s="1"/>
    </row>
    <row r="11" ht="23.25" customHeight="1">
      <c r="A11" s="15" t="s">
        <v>7</v>
      </c>
      <c r="B11" s="15" t="s">
        <v>8</v>
      </c>
      <c r="C11" s="15" t="s">
        <v>9</v>
      </c>
      <c r="D11" s="15" t="s">
        <v>10</v>
      </c>
      <c r="E11" s="15" t="s">
        <v>11</v>
      </c>
      <c r="F11" s="16" t="s">
        <v>12</v>
      </c>
      <c r="G11" s="16" t="s">
        <v>13</v>
      </c>
      <c r="H11" s="16" t="s">
        <v>14</v>
      </c>
      <c r="I11" s="16" t="s">
        <v>15</v>
      </c>
      <c r="J11" s="17" t="s">
        <v>16</v>
      </c>
      <c r="K11" s="17"/>
      <c r="L11" s="17"/>
      <c r="M11" s="16" t="s">
        <v>13</v>
      </c>
      <c r="N11" s="16" t="s">
        <v>14</v>
      </c>
      <c r="O11" s="16" t="s">
        <v>15</v>
      </c>
      <c r="P11" s="16" t="s">
        <v>13</v>
      </c>
      <c r="Q11" s="16" t="s">
        <v>13</v>
      </c>
      <c r="R11" s="16" t="s">
        <v>13</v>
      </c>
      <c r="S11" s="16" t="s">
        <v>13</v>
      </c>
      <c r="T11" s="16" t="s">
        <v>14</v>
      </c>
      <c r="U11" s="16" t="s">
        <v>14</v>
      </c>
      <c r="V11" s="16" t="s">
        <v>15</v>
      </c>
      <c r="W11" s="16" t="s">
        <v>15</v>
      </c>
      <c r="X11" s="16" t="s">
        <v>15</v>
      </c>
      <c r="Y11" s="16" t="s">
        <v>13</v>
      </c>
      <c r="Z11" s="16" t="s">
        <v>14</v>
      </c>
      <c r="AA11" s="16" t="s">
        <v>15</v>
      </c>
      <c r="AB11" s="16" t="s">
        <v>17</v>
      </c>
      <c r="AC11" s="16"/>
      <c r="AD11" s="16"/>
      <c r="AE11" s="16" t="s">
        <v>13</v>
      </c>
      <c r="AF11" s="16" t="s">
        <v>14</v>
      </c>
      <c r="AG11" s="16" t="s">
        <v>15</v>
      </c>
      <c r="AH11" s="16" t="s">
        <v>13</v>
      </c>
      <c r="AI11" s="16" t="s">
        <v>13</v>
      </c>
      <c r="AJ11" s="16" t="s">
        <v>13</v>
      </c>
      <c r="AK11" s="16" t="s">
        <v>13</v>
      </c>
      <c r="AL11" s="16" t="s">
        <v>13</v>
      </c>
      <c r="AM11" s="16" t="s">
        <v>14</v>
      </c>
      <c r="AN11" s="16" t="s">
        <v>14</v>
      </c>
      <c r="AO11" s="16" t="s">
        <v>14</v>
      </c>
      <c r="AP11" s="16" t="s">
        <v>14</v>
      </c>
      <c r="AQ11" s="16" t="s">
        <v>14</v>
      </c>
      <c r="AR11" s="16" t="s">
        <v>15</v>
      </c>
      <c r="AS11" s="16" t="s">
        <v>15</v>
      </c>
      <c r="AT11" s="16" t="s">
        <v>15</v>
      </c>
      <c r="AU11" s="16" t="s">
        <v>15</v>
      </c>
      <c r="AV11" s="16" t="s">
        <v>15</v>
      </c>
      <c r="AW11" s="16" t="s">
        <v>13</v>
      </c>
      <c r="AX11" s="16" t="s">
        <v>14</v>
      </c>
      <c r="AY11" s="16" t="s">
        <v>15</v>
      </c>
      <c r="AZ11" s="16" t="s">
        <v>18</v>
      </c>
      <c r="BA11" s="18"/>
      <c r="BB11" s="19"/>
      <c r="BG11" s="1"/>
      <c r="BH11" s="1"/>
      <c r="BI11" s="1"/>
    </row>
    <row r="12" ht="14.25" customHeight="1">
      <c r="A12" s="15"/>
      <c r="B12" s="15"/>
      <c r="C12" s="15"/>
      <c r="D12" s="15"/>
      <c r="E12" s="15"/>
      <c r="F12" s="16"/>
      <c r="G12" s="16"/>
      <c r="H12" s="16"/>
      <c r="I12" s="16"/>
      <c r="J12" s="16" t="s">
        <v>13</v>
      </c>
      <c r="K12" s="16" t="s">
        <v>14</v>
      </c>
      <c r="L12" s="16" t="s">
        <v>15</v>
      </c>
      <c r="M12" s="16"/>
      <c r="N12" s="16"/>
      <c r="O12" s="16"/>
      <c r="P12" s="16" t="s">
        <v>19</v>
      </c>
      <c r="Q12" s="16" t="s">
        <v>20</v>
      </c>
      <c r="R12" s="16" t="s">
        <v>21</v>
      </c>
      <c r="S12" s="16" t="s">
        <v>22</v>
      </c>
      <c r="T12" s="16" t="s">
        <v>19</v>
      </c>
      <c r="U12" s="16" t="s">
        <v>21</v>
      </c>
      <c r="V12" s="16" t="s">
        <v>19</v>
      </c>
      <c r="W12" s="16" t="s">
        <v>20</v>
      </c>
      <c r="X12" s="16" t="s">
        <v>21</v>
      </c>
      <c r="Y12" s="16"/>
      <c r="Z12" s="16"/>
      <c r="AA12" s="16"/>
      <c r="AB12" s="16" t="s">
        <v>13</v>
      </c>
      <c r="AC12" s="16" t="s">
        <v>14</v>
      </c>
      <c r="AD12" s="16" t="s">
        <v>15</v>
      </c>
      <c r="AE12" s="16"/>
      <c r="AF12" s="16"/>
      <c r="AG12" s="16"/>
      <c r="AH12" s="16" t="s">
        <v>19</v>
      </c>
      <c r="AI12" s="16" t="s">
        <v>20</v>
      </c>
      <c r="AJ12" s="16" t="s">
        <v>21</v>
      </c>
      <c r="AK12" s="16" t="s">
        <v>23</v>
      </c>
      <c r="AL12" s="16" t="s">
        <v>24</v>
      </c>
      <c r="AM12" s="16" t="s">
        <v>19</v>
      </c>
      <c r="AN12" s="16" t="s">
        <v>20</v>
      </c>
      <c r="AO12" s="16" t="s">
        <v>21</v>
      </c>
      <c r="AP12" s="16" t="s">
        <v>23</v>
      </c>
      <c r="AQ12" s="16" t="s">
        <v>25</v>
      </c>
      <c r="AR12" s="16" t="s">
        <v>19</v>
      </c>
      <c r="AS12" s="16" t="s">
        <v>20</v>
      </c>
      <c r="AT12" s="16" t="s">
        <v>21</v>
      </c>
      <c r="AU12" s="16" t="s">
        <v>23</v>
      </c>
      <c r="AV12" s="16" t="s">
        <v>25</v>
      </c>
      <c r="AW12" s="16"/>
      <c r="AX12" s="16"/>
      <c r="AY12" s="16"/>
      <c r="AZ12" s="16"/>
      <c r="BA12" s="18">
        <v>0</v>
      </c>
      <c r="BB12" s="19" t="s">
        <v>26</v>
      </c>
      <c r="BC12" s="1"/>
      <c r="BD12" s="1"/>
      <c r="BE12" s="1"/>
      <c r="BF12" s="1"/>
      <c r="BG12" s="1"/>
      <c r="BH12" s="1"/>
      <c r="BI12" s="1"/>
    </row>
    <row r="13" s="20" customFormat="1" ht="30">
      <c r="A13" s="21" t="s">
        <v>27</v>
      </c>
      <c r="B13" s="21"/>
      <c r="C13" s="21"/>
      <c r="D13" s="21"/>
      <c r="E13" s="21"/>
      <c r="F13" s="22" t="s">
        <v>28</v>
      </c>
      <c r="G13" s="23">
        <f>G14+G45</f>
        <v>584438.69999999995</v>
      </c>
      <c r="H13" s="23">
        <f>H14+H45</f>
        <v>336568.19999999995</v>
      </c>
      <c r="I13" s="23">
        <f>I14+I45</f>
        <v>260350.39999999999</v>
      </c>
      <c r="J13" s="23">
        <f>J14+J45</f>
        <v>0</v>
      </c>
      <c r="K13" s="23">
        <f>K14+K45</f>
        <v>0</v>
      </c>
      <c r="L13" s="23">
        <f>L14+L45</f>
        <v>0</v>
      </c>
      <c r="M13" s="23">
        <f t="shared" ref="M13:M76" si="0">G13+J13</f>
        <v>584438.69999999995</v>
      </c>
      <c r="N13" s="23">
        <f t="shared" ref="N13:N76" si="1">H13+K13</f>
        <v>336568.19999999995</v>
      </c>
      <c r="O13" s="23">
        <f t="shared" ref="O13:O76" si="2">I13+L13</f>
        <v>260350.39999999999</v>
      </c>
      <c r="P13" s="23">
        <f>P14+P45+P38</f>
        <v>20121.200000000001</v>
      </c>
      <c r="Q13" s="23">
        <f>Q14+Q45+Q38</f>
        <v>0</v>
      </c>
      <c r="R13" s="23">
        <f>R14+R45+R38</f>
        <v>0</v>
      </c>
      <c r="S13" s="23">
        <f>S14+S45+S38</f>
        <v>17874.154999999999</v>
      </c>
      <c r="T13" s="23">
        <f>T14+T45+T38</f>
        <v>29442.200000000001</v>
      </c>
      <c r="U13" s="23">
        <f>U14+U45+U38</f>
        <v>0</v>
      </c>
      <c r="V13" s="23">
        <f>V14+V45+V38</f>
        <v>29442.200000000001</v>
      </c>
      <c r="W13" s="23">
        <f>W14+W45+W38</f>
        <v>0</v>
      </c>
      <c r="X13" s="23">
        <f>X14+X45+X38</f>
        <v>0</v>
      </c>
      <c r="Y13" s="23">
        <f t="shared" ref="Y13:Y76" si="3">M13+P13+Q13+R13+S13</f>
        <v>622434.05499999993</v>
      </c>
      <c r="Z13" s="23">
        <f t="shared" ref="Z13:Z76" si="4">N13+T13+U13</f>
        <v>366010.39999999997</v>
      </c>
      <c r="AA13" s="23">
        <f t="shared" ref="AA13:AA76" si="5">O13+V13+X13+W13</f>
        <v>289792.59999999998</v>
      </c>
      <c r="AB13" s="23">
        <f>AB14+AB45+AB38</f>
        <v>-1348.5</v>
      </c>
      <c r="AC13" s="23">
        <f>AC14+AC45+AC38</f>
        <v>0</v>
      </c>
      <c r="AD13" s="23">
        <f>AD14+AD45+AD38</f>
        <v>0</v>
      </c>
      <c r="AE13" s="23">
        <f t="shared" ref="AE13:AE76" si="6">Y13+AB13</f>
        <v>621085.55499999993</v>
      </c>
      <c r="AF13" s="23">
        <f t="shared" ref="AF13:AF76" si="7">Z13+AC13</f>
        <v>366010.39999999997</v>
      </c>
      <c r="AG13" s="23">
        <f t="shared" ref="AG13:AG76" si="8">AA13+AD13</f>
        <v>289792.59999999998</v>
      </c>
      <c r="AH13" s="23">
        <f>AH14+AH45+AH38</f>
        <v>0</v>
      </c>
      <c r="AI13" s="23">
        <f>AI14+AI45+AI38</f>
        <v>0</v>
      </c>
      <c r="AJ13" s="23">
        <f>AJ14+AJ45+AJ38</f>
        <v>5121.1139999999996</v>
      </c>
      <c r="AK13" s="23">
        <f>AK14+AK45+AK38</f>
        <v>0</v>
      </c>
      <c r="AL13" s="23">
        <f>AL14+AL45+AL38</f>
        <v>0</v>
      </c>
      <c r="AM13" s="23">
        <f>AM14+AM45+AM38</f>
        <v>0</v>
      </c>
      <c r="AN13" s="23">
        <f>AN14+AN45+AN38</f>
        <v>0</v>
      </c>
      <c r="AO13" s="23">
        <f>AO14+AO45+AO38</f>
        <v>0</v>
      </c>
      <c r="AP13" s="23">
        <f>AP14+AP45+AP38</f>
        <v>0</v>
      </c>
      <c r="AQ13" s="23">
        <f>AQ14+AQ45+AQ38</f>
        <v>0</v>
      </c>
      <c r="AR13" s="23">
        <f>AR14+AR45+AR38</f>
        <v>0</v>
      </c>
      <c r="AS13" s="23">
        <f>AS14+AS45+AS38</f>
        <v>0</v>
      </c>
      <c r="AT13" s="23">
        <f>AT14+AT45+AT38</f>
        <v>0</v>
      </c>
      <c r="AU13" s="23">
        <f>AU14+AU45+AU38</f>
        <v>0</v>
      </c>
      <c r="AV13" s="23">
        <f>AV14+AV45+AV38</f>
        <v>0</v>
      </c>
      <c r="AW13" s="23">
        <f t="shared" ref="AW13:AW76" si="9">AE13+AH13+AI13+AJ13+AK13+AL13</f>
        <v>626206.66899999988</v>
      </c>
      <c r="AX13" s="23">
        <f t="shared" ref="AX13:AX76" si="10">AF13+AM13+AN13+AO13+AP13+AQ13</f>
        <v>366010.39999999997</v>
      </c>
      <c r="AY13" s="23">
        <f t="shared" ref="AY13:AY76" si="11">AG13+AR13+AS13+AT13+AU13+AV13</f>
        <v>289792.59999999998</v>
      </c>
      <c r="AZ13" s="23">
        <f>AZ14+AZ45+AZ38</f>
        <v>0</v>
      </c>
      <c r="BA13" s="24"/>
      <c r="BB13" s="24"/>
      <c r="BC13" s="20"/>
      <c r="BD13" s="20"/>
      <c r="BE13" s="20"/>
      <c r="BF13" s="20"/>
      <c r="BG13" s="20"/>
      <c r="BH13" s="20"/>
      <c r="BI13" s="20"/>
    </row>
    <row r="14" s="20" customFormat="1" ht="15">
      <c r="A14" s="21" t="s">
        <v>27</v>
      </c>
      <c r="B14" s="21" t="s">
        <v>29</v>
      </c>
      <c r="C14" s="21"/>
      <c r="D14" s="21"/>
      <c r="E14" s="21"/>
      <c r="F14" s="22" t="s">
        <v>30</v>
      </c>
      <c r="G14" s="23">
        <f>G15</f>
        <v>324438.70000000001</v>
      </c>
      <c r="H14" s="23">
        <f>H15</f>
        <v>336568.19999999995</v>
      </c>
      <c r="I14" s="23">
        <f>I15</f>
        <v>260350.39999999999</v>
      </c>
      <c r="J14" s="23">
        <f>J15</f>
        <v>0</v>
      </c>
      <c r="K14" s="23">
        <f>K15</f>
        <v>0</v>
      </c>
      <c r="L14" s="23">
        <f>L15</f>
        <v>0</v>
      </c>
      <c r="M14" s="23">
        <f t="shared" si="0"/>
        <v>324438.70000000001</v>
      </c>
      <c r="N14" s="23">
        <f t="shared" si="1"/>
        <v>336568.19999999995</v>
      </c>
      <c r="O14" s="23">
        <f t="shared" si="2"/>
        <v>260350.39999999999</v>
      </c>
      <c r="P14" s="23">
        <f>P15</f>
        <v>20121.200000000001</v>
      </c>
      <c r="Q14" s="23">
        <f>Q15</f>
        <v>0</v>
      </c>
      <c r="R14" s="23">
        <f>R15</f>
        <v>0</v>
      </c>
      <c r="S14" s="23">
        <f>S15</f>
        <v>16525.654999999999</v>
      </c>
      <c r="T14" s="23">
        <f>T15</f>
        <v>29442.200000000001</v>
      </c>
      <c r="U14" s="23">
        <f>U15</f>
        <v>0</v>
      </c>
      <c r="V14" s="23">
        <f>V15</f>
        <v>29442.200000000001</v>
      </c>
      <c r="W14" s="23">
        <f>W15</f>
        <v>0</v>
      </c>
      <c r="X14" s="23">
        <f>X15</f>
        <v>0</v>
      </c>
      <c r="Y14" s="23">
        <f t="shared" si="3"/>
        <v>361085.55500000005</v>
      </c>
      <c r="Z14" s="23">
        <f t="shared" si="4"/>
        <v>366010.39999999997</v>
      </c>
      <c r="AA14" s="23">
        <f t="shared" si="5"/>
        <v>289792.59999999998</v>
      </c>
      <c r="AB14" s="23">
        <f>AB15</f>
        <v>0</v>
      </c>
      <c r="AC14" s="23">
        <f>AC15</f>
        <v>0</v>
      </c>
      <c r="AD14" s="23">
        <f>AD15</f>
        <v>0</v>
      </c>
      <c r="AE14" s="23">
        <f t="shared" si="6"/>
        <v>361085.55500000005</v>
      </c>
      <c r="AF14" s="23">
        <f t="shared" si="7"/>
        <v>366010.39999999997</v>
      </c>
      <c r="AG14" s="23">
        <f t="shared" si="8"/>
        <v>289792.59999999998</v>
      </c>
      <c r="AH14" s="23">
        <f>AH15</f>
        <v>0</v>
      </c>
      <c r="AI14" s="23">
        <f>AI15</f>
        <v>0</v>
      </c>
      <c r="AJ14" s="23">
        <f>AJ15</f>
        <v>3772.614</v>
      </c>
      <c r="AK14" s="23">
        <f>AK15</f>
        <v>0</v>
      </c>
      <c r="AL14" s="23">
        <f>AL15</f>
        <v>0</v>
      </c>
      <c r="AM14" s="23">
        <f>AM15</f>
        <v>0</v>
      </c>
      <c r="AN14" s="23">
        <f>AN15</f>
        <v>0</v>
      </c>
      <c r="AO14" s="23">
        <f>AO15</f>
        <v>0</v>
      </c>
      <c r="AP14" s="23">
        <f>AP15</f>
        <v>0</v>
      </c>
      <c r="AQ14" s="23">
        <f>AQ15</f>
        <v>0</v>
      </c>
      <c r="AR14" s="23">
        <f>AR15</f>
        <v>0</v>
      </c>
      <c r="AS14" s="23">
        <f>AS15</f>
        <v>0</v>
      </c>
      <c r="AT14" s="23">
        <f>AT15</f>
        <v>0</v>
      </c>
      <c r="AU14" s="23">
        <f>AU15</f>
        <v>0</v>
      </c>
      <c r="AV14" s="23">
        <f>AV15</f>
        <v>0</v>
      </c>
      <c r="AW14" s="23">
        <f t="shared" si="9"/>
        <v>364858.16900000005</v>
      </c>
      <c r="AX14" s="23">
        <f t="shared" si="10"/>
        <v>366010.39999999997</v>
      </c>
      <c r="AY14" s="23">
        <f t="shared" si="11"/>
        <v>289792.59999999998</v>
      </c>
      <c r="AZ14" s="23">
        <f>AZ15</f>
        <v>0</v>
      </c>
      <c r="BA14" s="24"/>
      <c r="BB14" s="24"/>
      <c r="BC14" s="20"/>
      <c r="BD14" s="20"/>
      <c r="BE14" s="20"/>
      <c r="BF14" s="20"/>
      <c r="BG14" s="20"/>
      <c r="BH14" s="20"/>
      <c r="BI14" s="20"/>
    </row>
    <row r="15" s="25" customFormat="1" ht="15">
      <c r="A15" s="26" t="s">
        <v>27</v>
      </c>
      <c r="B15" s="26" t="s">
        <v>29</v>
      </c>
      <c r="C15" s="26" t="s">
        <v>31</v>
      </c>
      <c r="D15" s="26"/>
      <c r="E15" s="26"/>
      <c r="F15" s="27" t="s">
        <v>32</v>
      </c>
      <c r="G15" s="28">
        <f>G16+G34</f>
        <v>324438.70000000001</v>
      </c>
      <c r="H15" s="28">
        <f>H16+H34</f>
        <v>336568.19999999995</v>
      </c>
      <c r="I15" s="28">
        <f>I16+I34</f>
        <v>260350.39999999999</v>
      </c>
      <c r="J15" s="28">
        <f>J16+J34</f>
        <v>0</v>
      </c>
      <c r="K15" s="28">
        <f>K16+K34</f>
        <v>0</v>
      </c>
      <c r="L15" s="28">
        <f>L16+L34</f>
        <v>0</v>
      </c>
      <c r="M15" s="28">
        <f t="shared" si="0"/>
        <v>324438.70000000001</v>
      </c>
      <c r="N15" s="28">
        <f t="shared" si="1"/>
        <v>336568.19999999995</v>
      </c>
      <c r="O15" s="28">
        <f t="shared" si="2"/>
        <v>260350.39999999999</v>
      </c>
      <c r="P15" s="28">
        <f>P16+P34</f>
        <v>20121.200000000001</v>
      </c>
      <c r="Q15" s="28">
        <f>Q16+Q34</f>
        <v>0</v>
      </c>
      <c r="R15" s="28">
        <f>R16+R34</f>
        <v>0</v>
      </c>
      <c r="S15" s="28">
        <f>S16+S34</f>
        <v>16525.654999999999</v>
      </c>
      <c r="T15" s="28">
        <f>T16+T34</f>
        <v>29442.200000000001</v>
      </c>
      <c r="U15" s="28">
        <f>U16+U34</f>
        <v>0</v>
      </c>
      <c r="V15" s="28">
        <f>V16+V34</f>
        <v>29442.200000000001</v>
      </c>
      <c r="W15" s="28">
        <f>W16+W34</f>
        <v>0</v>
      </c>
      <c r="X15" s="28">
        <f>X16+X34</f>
        <v>0</v>
      </c>
      <c r="Y15" s="28">
        <f t="shared" si="3"/>
        <v>361085.55500000005</v>
      </c>
      <c r="Z15" s="28">
        <f t="shared" si="4"/>
        <v>366010.39999999997</v>
      </c>
      <c r="AA15" s="28">
        <f t="shared" si="5"/>
        <v>289792.59999999998</v>
      </c>
      <c r="AB15" s="28">
        <f>AB16+AB34</f>
        <v>0</v>
      </c>
      <c r="AC15" s="28">
        <f>AC16+AC34</f>
        <v>0</v>
      </c>
      <c r="AD15" s="28">
        <f>AD16+AD34</f>
        <v>0</v>
      </c>
      <c r="AE15" s="28">
        <f t="shared" si="6"/>
        <v>361085.55500000005</v>
      </c>
      <c r="AF15" s="28">
        <f t="shared" si="7"/>
        <v>366010.39999999997</v>
      </c>
      <c r="AG15" s="28">
        <f t="shared" si="8"/>
        <v>289792.59999999998</v>
      </c>
      <c r="AH15" s="28">
        <f>AH16+AH34</f>
        <v>0</v>
      </c>
      <c r="AI15" s="28">
        <f>AI16+AI34</f>
        <v>0</v>
      </c>
      <c r="AJ15" s="28">
        <f>AJ16+AJ34</f>
        <v>3772.614</v>
      </c>
      <c r="AK15" s="28">
        <f>AK16+AK34</f>
        <v>0</v>
      </c>
      <c r="AL15" s="28">
        <f>AL16+AL34</f>
        <v>0</v>
      </c>
      <c r="AM15" s="28">
        <f>AM16+AM34</f>
        <v>0</v>
      </c>
      <c r="AN15" s="28">
        <f>AN16+AN34</f>
        <v>0</v>
      </c>
      <c r="AO15" s="28">
        <f>AO16+AO34</f>
        <v>0</v>
      </c>
      <c r="AP15" s="28">
        <f>AP16+AP34</f>
        <v>0</v>
      </c>
      <c r="AQ15" s="28">
        <f>AQ16+AQ34</f>
        <v>0</v>
      </c>
      <c r="AR15" s="28">
        <f>AR16+AR34</f>
        <v>0</v>
      </c>
      <c r="AS15" s="28">
        <f>AS16+AS34</f>
        <v>0</v>
      </c>
      <c r="AT15" s="28">
        <f>AT16+AT34</f>
        <v>0</v>
      </c>
      <c r="AU15" s="28">
        <f>AU16+AU34</f>
        <v>0</v>
      </c>
      <c r="AV15" s="28">
        <f>AV16+AV34</f>
        <v>0</v>
      </c>
      <c r="AW15" s="28">
        <f t="shared" si="9"/>
        <v>364858.16900000005</v>
      </c>
      <c r="AX15" s="28">
        <f t="shared" si="10"/>
        <v>366010.39999999997</v>
      </c>
      <c r="AY15" s="28">
        <f t="shared" si="11"/>
        <v>289792.59999999998</v>
      </c>
      <c r="AZ15" s="28">
        <f>AZ16+AZ34</f>
        <v>0</v>
      </c>
      <c r="BA15" s="29"/>
      <c r="BB15" s="29"/>
      <c r="BC15" s="25"/>
      <c r="BD15" s="25"/>
      <c r="BE15" s="25"/>
      <c r="BF15" s="25"/>
      <c r="BG15" s="25"/>
      <c r="BH15" s="25"/>
      <c r="BI15" s="25"/>
    </row>
    <row r="16" s="1" customFormat="1" ht="30">
      <c r="A16" s="30" t="s">
        <v>27</v>
      </c>
      <c r="B16" s="30" t="s">
        <v>29</v>
      </c>
      <c r="C16" s="30" t="s">
        <v>31</v>
      </c>
      <c r="D16" s="30" t="s">
        <v>33</v>
      </c>
      <c r="E16" s="30"/>
      <c r="F16" s="31" t="s">
        <v>34</v>
      </c>
      <c r="G16" s="17">
        <f>G17</f>
        <v>323779.29999999999</v>
      </c>
      <c r="H16" s="17">
        <f>H17</f>
        <v>336277.59999999998</v>
      </c>
      <c r="I16" s="17">
        <f>I17</f>
        <v>260213.60000000001</v>
      </c>
      <c r="J16" s="17">
        <f>J17</f>
        <v>0</v>
      </c>
      <c r="K16" s="17">
        <f>K17</f>
        <v>0</v>
      </c>
      <c r="L16" s="17">
        <f>L17</f>
        <v>0</v>
      </c>
      <c r="M16" s="17">
        <f t="shared" si="0"/>
        <v>323779.29999999999</v>
      </c>
      <c r="N16" s="17">
        <f t="shared" si="1"/>
        <v>336277.59999999998</v>
      </c>
      <c r="O16" s="17">
        <f t="shared" si="2"/>
        <v>260213.60000000001</v>
      </c>
      <c r="P16" s="17">
        <f>P17</f>
        <v>20121.200000000001</v>
      </c>
      <c r="Q16" s="17">
        <f>Q17</f>
        <v>0</v>
      </c>
      <c r="R16" s="17">
        <f>R17</f>
        <v>0</v>
      </c>
      <c r="S16" s="17">
        <f>S17</f>
        <v>16525.654999999999</v>
      </c>
      <c r="T16" s="17">
        <f>T17</f>
        <v>29442.200000000001</v>
      </c>
      <c r="U16" s="17">
        <f>U17</f>
        <v>0</v>
      </c>
      <c r="V16" s="17">
        <f>V17</f>
        <v>29442.200000000001</v>
      </c>
      <c r="W16" s="17">
        <f>W17</f>
        <v>0</v>
      </c>
      <c r="X16" s="17">
        <f>X17</f>
        <v>0</v>
      </c>
      <c r="Y16" s="17">
        <f t="shared" si="3"/>
        <v>360426.15500000003</v>
      </c>
      <c r="Z16" s="17">
        <f t="shared" si="4"/>
        <v>365719.79999999999</v>
      </c>
      <c r="AA16" s="17">
        <f t="shared" si="5"/>
        <v>289655.79999999999</v>
      </c>
      <c r="AB16" s="17">
        <f>AB17</f>
        <v>0</v>
      </c>
      <c r="AC16" s="17">
        <f>AC17</f>
        <v>0</v>
      </c>
      <c r="AD16" s="17">
        <f>AD17</f>
        <v>0</v>
      </c>
      <c r="AE16" s="17">
        <f t="shared" si="6"/>
        <v>360426.15500000003</v>
      </c>
      <c r="AF16" s="17">
        <f t="shared" si="7"/>
        <v>365719.79999999999</v>
      </c>
      <c r="AG16" s="17">
        <f t="shared" si="8"/>
        <v>289655.79999999999</v>
      </c>
      <c r="AH16" s="17">
        <f>AH17</f>
        <v>0</v>
      </c>
      <c r="AI16" s="17">
        <f>AI17</f>
        <v>0</v>
      </c>
      <c r="AJ16" s="17">
        <f>AJ17</f>
        <v>3772.614</v>
      </c>
      <c r="AK16" s="17">
        <f>AK17</f>
        <v>0</v>
      </c>
      <c r="AL16" s="17">
        <f>AL17</f>
        <v>0</v>
      </c>
      <c r="AM16" s="17">
        <f>AM17</f>
        <v>0</v>
      </c>
      <c r="AN16" s="17">
        <f>AN17</f>
        <v>0</v>
      </c>
      <c r="AO16" s="17">
        <f>AO17</f>
        <v>0</v>
      </c>
      <c r="AP16" s="17">
        <f>AP17</f>
        <v>0</v>
      </c>
      <c r="AQ16" s="17">
        <f>AQ17</f>
        <v>0</v>
      </c>
      <c r="AR16" s="17">
        <f>AR17</f>
        <v>0</v>
      </c>
      <c r="AS16" s="17">
        <f>AS17</f>
        <v>0</v>
      </c>
      <c r="AT16" s="17">
        <f>AT17</f>
        <v>0</v>
      </c>
      <c r="AU16" s="17">
        <f>AU17</f>
        <v>0</v>
      </c>
      <c r="AV16" s="17">
        <f>AV17</f>
        <v>0</v>
      </c>
      <c r="AW16" s="17">
        <f t="shared" si="9"/>
        <v>364198.76900000003</v>
      </c>
      <c r="AX16" s="17">
        <f t="shared" si="10"/>
        <v>365719.79999999999</v>
      </c>
      <c r="AY16" s="17">
        <f t="shared" si="11"/>
        <v>289655.79999999999</v>
      </c>
      <c r="AZ16" s="17">
        <f>AZ17</f>
        <v>0</v>
      </c>
      <c r="BA16" s="32"/>
      <c r="BB16" s="32"/>
      <c r="BC16" s="1"/>
      <c r="BD16" s="1"/>
      <c r="BE16" s="1"/>
      <c r="BF16" s="1"/>
      <c r="BG16" s="1"/>
      <c r="BH16" s="1"/>
      <c r="BI16" s="1"/>
    </row>
    <row r="17" s="1" customFormat="1" ht="15">
      <c r="A17" s="30" t="s">
        <v>27</v>
      </c>
      <c r="B17" s="30" t="s">
        <v>29</v>
      </c>
      <c r="C17" s="30" t="s">
        <v>31</v>
      </c>
      <c r="D17" s="30" t="s">
        <v>35</v>
      </c>
      <c r="E17" s="30"/>
      <c r="F17" s="31" t="s">
        <v>36</v>
      </c>
      <c r="G17" s="17">
        <f>G18+G26</f>
        <v>323779.29999999999</v>
      </c>
      <c r="H17" s="17">
        <f>H18+H26</f>
        <v>336277.59999999998</v>
      </c>
      <c r="I17" s="17">
        <f>I18+I26</f>
        <v>260213.60000000001</v>
      </c>
      <c r="J17" s="17">
        <f>J18+J26</f>
        <v>0</v>
      </c>
      <c r="K17" s="17">
        <f>K18+K26</f>
        <v>0</v>
      </c>
      <c r="L17" s="17">
        <f>L18+L26</f>
        <v>0</v>
      </c>
      <c r="M17" s="17">
        <f t="shared" si="0"/>
        <v>323779.29999999999</v>
      </c>
      <c r="N17" s="17">
        <f t="shared" si="1"/>
        <v>336277.59999999998</v>
      </c>
      <c r="O17" s="17">
        <f t="shared" si="2"/>
        <v>260213.60000000001</v>
      </c>
      <c r="P17" s="17">
        <f>P18+P26</f>
        <v>20121.200000000001</v>
      </c>
      <c r="Q17" s="17">
        <f>Q18+Q26</f>
        <v>0</v>
      </c>
      <c r="R17" s="17">
        <f>R18+R26</f>
        <v>0</v>
      </c>
      <c r="S17" s="17">
        <f>S18+S26</f>
        <v>16525.654999999999</v>
      </c>
      <c r="T17" s="17">
        <f>T18+T26</f>
        <v>29442.200000000001</v>
      </c>
      <c r="U17" s="17">
        <f>U18+U26</f>
        <v>0</v>
      </c>
      <c r="V17" s="17">
        <f>V18+V26</f>
        <v>29442.200000000001</v>
      </c>
      <c r="W17" s="17">
        <f>W18+W26</f>
        <v>0</v>
      </c>
      <c r="X17" s="17">
        <f>X18+X26</f>
        <v>0</v>
      </c>
      <c r="Y17" s="17">
        <f t="shared" si="3"/>
        <v>360426.15500000003</v>
      </c>
      <c r="Z17" s="17">
        <f t="shared" si="4"/>
        <v>365719.79999999999</v>
      </c>
      <c r="AA17" s="17">
        <f t="shared" si="5"/>
        <v>289655.79999999999</v>
      </c>
      <c r="AB17" s="17">
        <f>AB18+AB26</f>
        <v>0</v>
      </c>
      <c r="AC17" s="17">
        <f>AC18+AC26</f>
        <v>0</v>
      </c>
      <c r="AD17" s="17">
        <f>AD18+AD26</f>
        <v>0</v>
      </c>
      <c r="AE17" s="17">
        <f t="shared" si="6"/>
        <v>360426.15500000003</v>
      </c>
      <c r="AF17" s="17">
        <f t="shared" si="7"/>
        <v>365719.79999999999</v>
      </c>
      <c r="AG17" s="17">
        <f t="shared" si="8"/>
        <v>289655.79999999999</v>
      </c>
      <c r="AH17" s="17">
        <f>AH18+AH26</f>
        <v>0</v>
      </c>
      <c r="AI17" s="17">
        <f>AI18+AI26</f>
        <v>0</v>
      </c>
      <c r="AJ17" s="17">
        <f>AJ18+AJ26</f>
        <v>3772.614</v>
      </c>
      <c r="AK17" s="17">
        <f>AK18+AK26</f>
        <v>0</v>
      </c>
      <c r="AL17" s="17">
        <f>AL18+AL26</f>
        <v>0</v>
      </c>
      <c r="AM17" s="17">
        <f>AM18+AM26</f>
        <v>0</v>
      </c>
      <c r="AN17" s="17">
        <f>AN18+AN26</f>
        <v>0</v>
      </c>
      <c r="AO17" s="17">
        <f>AO18+AO26</f>
        <v>0</v>
      </c>
      <c r="AP17" s="17">
        <f>AP18+AP26</f>
        <v>0</v>
      </c>
      <c r="AQ17" s="17">
        <f>AQ18+AQ26</f>
        <v>0</v>
      </c>
      <c r="AR17" s="17">
        <f>AR18+AR26</f>
        <v>0</v>
      </c>
      <c r="AS17" s="17">
        <f>AS18+AS26</f>
        <v>0</v>
      </c>
      <c r="AT17" s="17">
        <f>AT18+AT26</f>
        <v>0</v>
      </c>
      <c r="AU17" s="17">
        <f>AU18+AU26</f>
        <v>0</v>
      </c>
      <c r="AV17" s="17">
        <f>AV18+AV26</f>
        <v>0</v>
      </c>
      <c r="AW17" s="17">
        <f t="shared" si="9"/>
        <v>364198.76900000003</v>
      </c>
      <c r="AX17" s="17">
        <f t="shared" si="10"/>
        <v>365719.79999999999</v>
      </c>
      <c r="AY17" s="17">
        <f t="shared" si="11"/>
        <v>289655.79999999999</v>
      </c>
      <c r="AZ17" s="17">
        <f>AZ18+AZ26</f>
        <v>0</v>
      </c>
      <c r="BA17" s="32"/>
      <c r="BB17" s="32"/>
      <c r="BC17" s="1"/>
      <c r="BD17" s="1"/>
      <c r="BE17" s="1"/>
      <c r="BF17" s="1"/>
      <c r="BG17" s="1"/>
      <c r="BH17" s="1"/>
      <c r="BI17" s="1"/>
    </row>
    <row r="18" s="1" customFormat="1" ht="60">
      <c r="A18" s="30" t="s">
        <v>27</v>
      </c>
      <c r="B18" s="30" t="s">
        <v>29</v>
      </c>
      <c r="C18" s="30" t="s">
        <v>31</v>
      </c>
      <c r="D18" s="30" t="s">
        <v>37</v>
      </c>
      <c r="E18" s="30"/>
      <c r="F18" s="31" t="s">
        <v>38</v>
      </c>
      <c r="G18" s="17">
        <f>G19+G22+G24</f>
        <v>169517.39999999999</v>
      </c>
      <c r="H18" s="17">
        <f>H19+H22+H24</f>
        <v>178833.60000000001</v>
      </c>
      <c r="I18" s="17">
        <f>I19+I22+I24</f>
        <v>102769.60000000001</v>
      </c>
      <c r="J18" s="17">
        <f>J19+J22+J24</f>
        <v>0</v>
      </c>
      <c r="K18" s="17">
        <f>K19+K22+K24</f>
        <v>0</v>
      </c>
      <c r="L18" s="17">
        <f>L19+L22+L24</f>
        <v>0</v>
      </c>
      <c r="M18" s="17">
        <f t="shared" si="0"/>
        <v>169517.39999999999</v>
      </c>
      <c r="N18" s="17">
        <f t="shared" si="1"/>
        <v>178833.60000000001</v>
      </c>
      <c r="O18" s="17">
        <f t="shared" si="2"/>
        <v>102769.60000000001</v>
      </c>
      <c r="P18" s="17">
        <f>P19+P22+P24</f>
        <v>0</v>
      </c>
      <c r="Q18" s="17">
        <f>Q19+Q22+Q24</f>
        <v>0</v>
      </c>
      <c r="R18" s="17">
        <f>R19+R22+R24</f>
        <v>0</v>
      </c>
      <c r="S18" s="17">
        <f>S19+S22+S24</f>
        <v>13316.42607</v>
      </c>
      <c r="T18" s="17">
        <f>T19+T22+T24</f>
        <v>5000</v>
      </c>
      <c r="U18" s="17">
        <f>U19+U22+U24</f>
        <v>0</v>
      </c>
      <c r="V18" s="17">
        <f>V19+V22+V24</f>
        <v>5000</v>
      </c>
      <c r="W18" s="17">
        <f>W19+W22+W24</f>
        <v>0</v>
      </c>
      <c r="X18" s="17">
        <f>X19+X22+X24</f>
        <v>0</v>
      </c>
      <c r="Y18" s="17">
        <f t="shared" si="3"/>
        <v>182833.82606999998</v>
      </c>
      <c r="Z18" s="17">
        <f t="shared" si="4"/>
        <v>183833.60000000001</v>
      </c>
      <c r="AA18" s="17">
        <f t="shared" si="5"/>
        <v>107769.60000000001</v>
      </c>
      <c r="AB18" s="17">
        <f>AB19+AB22+AB24</f>
        <v>0</v>
      </c>
      <c r="AC18" s="17">
        <f>AC19+AC22+AC24</f>
        <v>0</v>
      </c>
      <c r="AD18" s="17">
        <f>AD19+AD22+AD24</f>
        <v>0</v>
      </c>
      <c r="AE18" s="17">
        <f t="shared" si="6"/>
        <v>182833.82606999998</v>
      </c>
      <c r="AF18" s="17">
        <f t="shared" si="7"/>
        <v>183833.60000000001</v>
      </c>
      <c r="AG18" s="17">
        <f t="shared" si="8"/>
        <v>107769.60000000001</v>
      </c>
      <c r="AH18" s="17">
        <f>AH19+AH22+AH24</f>
        <v>0</v>
      </c>
      <c r="AI18" s="17">
        <f>AI19+AI22+AI24</f>
        <v>0</v>
      </c>
      <c r="AJ18" s="17">
        <f>AJ19+AJ22+AJ24</f>
        <v>2799.0300000000002</v>
      </c>
      <c r="AK18" s="17">
        <f>AK19+AK22+AK24</f>
        <v>0</v>
      </c>
      <c r="AL18" s="17">
        <f>AL19+AL22+AL24</f>
        <v>0</v>
      </c>
      <c r="AM18" s="17">
        <f>AM19+AM22+AM24</f>
        <v>0</v>
      </c>
      <c r="AN18" s="17">
        <f>AN19+AN22+AN24</f>
        <v>0</v>
      </c>
      <c r="AO18" s="17">
        <f>AO19+AO22+AO24</f>
        <v>0</v>
      </c>
      <c r="AP18" s="17">
        <f>AP19+AP22+AP24</f>
        <v>0</v>
      </c>
      <c r="AQ18" s="17">
        <f>AQ19+AQ22+AQ24</f>
        <v>0</v>
      </c>
      <c r="AR18" s="17">
        <f>AR19+AR22+AR24</f>
        <v>0</v>
      </c>
      <c r="AS18" s="17">
        <f>AS19+AS22+AS24</f>
        <v>0</v>
      </c>
      <c r="AT18" s="17">
        <f>AT19+AT22+AT24</f>
        <v>0</v>
      </c>
      <c r="AU18" s="17">
        <f>AU19+AU22+AU24</f>
        <v>0</v>
      </c>
      <c r="AV18" s="17">
        <f>AV19+AV22+AV24</f>
        <v>0</v>
      </c>
      <c r="AW18" s="17">
        <f t="shared" si="9"/>
        <v>185632.85606999998</v>
      </c>
      <c r="AX18" s="17">
        <f t="shared" si="10"/>
        <v>183833.60000000001</v>
      </c>
      <c r="AY18" s="17">
        <f t="shared" si="11"/>
        <v>107769.60000000001</v>
      </c>
      <c r="AZ18" s="17">
        <f>AZ19+AZ22+AZ24</f>
        <v>0</v>
      </c>
      <c r="BA18" s="32"/>
      <c r="BB18" s="32"/>
      <c r="BC18" s="1"/>
      <c r="BD18" s="1"/>
      <c r="BE18" s="1"/>
      <c r="BF18" s="1"/>
      <c r="BG18" s="1"/>
      <c r="BH18" s="1"/>
      <c r="BI18" s="1"/>
    </row>
    <row r="19" s="1" customFormat="1" ht="15">
      <c r="A19" s="30" t="s">
        <v>27</v>
      </c>
      <c r="B19" s="30" t="s">
        <v>29</v>
      </c>
      <c r="C19" s="30" t="s">
        <v>31</v>
      </c>
      <c r="D19" s="30" t="s">
        <v>39</v>
      </c>
      <c r="E19" s="30"/>
      <c r="F19" s="31" t="s">
        <v>40</v>
      </c>
      <c r="G19" s="17">
        <f>G20+G21</f>
        <v>2114.4000000000001</v>
      </c>
      <c r="H19" s="17">
        <f>H20+H21</f>
        <v>2114.4000000000001</v>
      </c>
      <c r="I19" s="17">
        <f>I20+I21</f>
        <v>2114.4000000000001</v>
      </c>
      <c r="J19" s="17">
        <f>J20+J21</f>
        <v>0</v>
      </c>
      <c r="K19" s="17">
        <f>K20+K21</f>
        <v>0</v>
      </c>
      <c r="L19" s="17">
        <f>L20+L21</f>
        <v>0</v>
      </c>
      <c r="M19" s="17">
        <f t="shared" si="0"/>
        <v>2114.4000000000001</v>
      </c>
      <c r="N19" s="17">
        <f t="shared" si="1"/>
        <v>2114.4000000000001</v>
      </c>
      <c r="O19" s="17">
        <f t="shared" si="2"/>
        <v>2114.4000000000001</v>
      </c>
      <c r="P19" s="17">
        <f>P20+P21</f>
        <v>0</v>
      </c>
      <c r="Q19" s="17">
        <f>Q20+Q21</f>
        <v>0</v>
      </c>
      <c r="R19" s="17">
        <f>R20+R21</f>
        <v>0</v>
      </c>
      <c r="S19" s="17">
        <f>S20+S21</f>
        <v>0</v>
      </c>
      <c r="T19" s="17">
        <f>T20+T21</f>
        <v>0</v>
      </c>
      <c r="U19" s="17">
        <f>U20+U21</f>
        <v>0</v>
      </c>
      <c r="V19" s="17">
        <f>V20+V21</f>
        <v>0</v>
      </c>
      <c r="W19" s="17">
        <f>W20+W21</f>
        <v>0</v>
      </c>
      <c r="X19" s="17">
        <f>X20+X21</f>
        <v>0</v>
      </c>
      <c r="Y19" s="17">
        <f t="shared" si="3"/>
        <v>2114.4000000000001</v>
      </c>
      <c r="Z19" s="17">
        <f t="shared" si="4"/>
        <v>2114.4000000000001</v>
      </c>
      <c r="AA19" s="17">
        <f t="shared" si="5"/>
        <v>2114.4000000000001</v>
      </c>
      <c r="AB19" s="17">
        <f>AB20+AB21</f>
        <v>0</v>
      </c>
      <c r="AC19" s="17">
        <f>AC20+AC21</f>
        <v>0</v>
      </c>
      <c r="AD19" s="17">
        <f>AD20+AD21</f>
        <v>0</v>
      </c>
      <c r="AE19" s="17">
        <f t="shared" si="6"/>
        <v>2114.4000000000001</v>
      </c>
      <c r="AF19" s="17">
        <f t="shared" si="7"/>
        <v>2114.4000000000001</v>
      </c>
      <c r="AG19" s="17">
        <f t="shared" si="8"/>
        <v>2114.4000000000001</v>
      </c>
      <c r="AH19" s="17">
        <f>AH20+AH21</f>
        <v>0</v>
      </c>
      <c r="AI19" s="17">
        <f>AI20+AI21</f>
        <v>0</v>
      </c>
      <c r="AJ19" s="17">
        <f>AJ20+AJ21</f>
        <v>0</v>
      </c>
      <c r="AK19" s="17">
        <f>AK20+AK21</f>
        <v>0</v>
      </c>
      <c r="AL19" s="17">
        <f>AL20+AL21</f>
        <v>0</v>
      </c>
      <c r="AM19" s="17">
        <f>AM20+AM21</f>
        <v>0</v>
      </c>
      <c r="AN19" s="17">
        <f>AN20+AN21</f>
        <v>0</v>
      </c>
      <c r="AO19" s="17">
        <f>AO20+AO21</f>
        <v>0</v>
      </c>
      <c r="AP19" s="17">
        <f>AP20+AP21</f>
        <v>0</v>
      </c>
      <c r="AQ19" s="17">
        <f>AQ20+AQ21</f>
        <v>0</v>
      </c>
      <c r="AR19" s="17">
        <f>AR20+AR21</f>
        <v>0</v>
      </c>
      <c r="AS19" s="17">
        <f>AS20+AS21</f>
        <v>0</v>
      </c>
      <c r="AT19" s="17">
        <f>AT20+AT21</f>
        <v>0</v>
      </c>
      <c r="AU19" s="17">
        <f>AU20+AU21</f>
        <v>0</v>
      </c>
      <c r="AV19" s="17">
        <f>AV20+AV21</f>
        <v>0</v>
      </c>
      <c r="AW19" s="17">
        <f t="shared" si="9"/>
        <v>2114.4000000000001</v>
      </c>
      <c r="AX19" s="17">
        <f t="shared" si="10"/>
        <v>2114.4000000000001</v>
      </c>
      <c r="AY19" s="17">
        <f t="shared" si="11"/>
        <v>2114.4000000000001</v>
      </c>
      <c r="AZ19" s="17">
        <f>AZ20+AZ21</f>
        <v>0</v>
      </c>
      <c r="BA19" s="32"/>
      <c r="BB19" s="32"/>
      <c r="BC19" s="1"/>
      <c r="BD19" s="1"/>
      <c r="BE19" s="1"/>
      <c r="BF19" s="1"/>
      <c r="BG19" s="1"/>
      <c r="BH19" s="1"/>
      <c r="BI19" s="1"/>
    </row>
    <row r="20" s="1" customFormat="1" ht="30">
      <c r="A20" s="30" t="s">
        <v>27</v>
      </c>
      <c r="B20" s="30" t="s">
        <v>29</v>
      </c>
      <c r="C20" s="30" t="s">
        <v>31</v>
      </c>
      <c r="D20" s="30" t="s">
        <v>39</v>
      </c>
      <c r="E20" s="30" t="s">
        <v>41</v>
      </c>
      <c r="F20" s="31" t="s">
        <v>42</v>
      </c>
      <c r="G20" s="17">
        <v>1800.4000000000001</v>
      </c>
      <c r="H20" s="17">
        <v>1729.4000000000001</v>
      </c>
      <c r="I20" s="17">
        <v>1710.6000000000001</v>
      </c>
      <c r="J20" s="17"/>
      <c r="K20" s="17"/>
      <c r="L20" s="17"/>
      <c r="M20" s="17">
        <f t="shared" si="0"/>
        <v>1800.4000000000001</v>
      </c>
      <c r="N20" s="17">
        <f t="shared" si="1"/>
        <v>1729.4000000000001</v>
      </c>
      <c r="O20" s="17">
        <f t="shared" si="2"/>
        <v>1710.6000000000001</v>
      </c>
      <c r="P20" s="17"/>
      <c r="Q20" s="17"/>
      <c r="R20" s="17"/>
      <c r="S20" s="17"/>
      <c r="T20" s="17"/>
      <c r="U20" s="17"/>
      <c r="V20" s="17"/>
      <c r="W20" s="17"/>
      <c r="X20" s="17"/>
      <c r="Y20" s="17">
        <f t="shared" si="3"/>
        <v>1800.4000000000001</v>
      </c>
      <c r="Z20" s="17">
        <f t="shared" si="4"/>
        <v>1729.4000000000001</v>
      </c>
      <c r="AA20" s="17">
        <f t="shared" si="5"/>
        <v>1710.6000000000001</v>
      </c>
      <c r="AB20" s="17"/>
      <c r="AC20" s="17"/>
      <c r="AD20" s="17"/>
      <c r="AE20" s="17">
        <f t="shared" si="6"/>
        <v>1800.4000000000001</v>
      </c>
      <c r="AF20" s="17">
        <f t="shared" si="7"/>
        <v>1729.4000000000001</v>
      </c>
      <c r="AG20" s="17">
        <f t="shared" si="8"/>
        <v>1710.6000000000001</v>
      </c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>
        <f t="shared" si="9"/>
        <v>1800.4000000000001</v>
      </c>
      <c r="AX20" s="17">
        <f t="shared" si="10"/>
        <v>1729.4000000000001</v>
      </c>
      <c r="AY20" s="17">
        <f t="shared" si="11"/>
        <v>1710.6000000000001</v>
      </c>
      <c r="AZ20" s="17"/>
      <c r="BA20" s="32"/>
      <c r="BB20" s="32"/>
      <c r="BC20" s="1"/>
      <c r="BD20" s="1"/>
      <c r="BE20" s="1"/>
      <c r="BF20" s="1"/>
      <c r="BG20" s="1"/>
      <c r="BH20" s="1"/>
      <c r="BI20" s="1"/>
    </row>
    <row r="21" s="1" customFormat="1" ht="15">
      <c r="A21" s="30" t="s">
        <v>27</v>
      </c>
      <c r="B21" s="30" t="s">
        <v>29</v>
      </c>
      <c r="C21" s="30" t="s">
        <v>31</v>
      </c>
      <c r="D21" s="30" t="s">
        <v>39</v>
      </c>
      <c r="E21" s="30" t="s">
        <v>43</v>
      </c>
      <c r="F21" s="31" t="s">
        <v>44</v>
      </c>
      <c r="G21" s="17">
        <v>314</v>
      </c>
      <c r="H21" s="17">
        <v>385</v>
      </c>
      <c r="I21" s="17">
        <v>403.80000000000001</v>
      </c>
      <c r="J21" s="17"/>
      <c r="K21" s="17"/>
      <c r="L21" s="17"/>
      <c r="M21" s="17">
        <f t="shared" si="0"/>
        <v>314</v>
      </c>
      <c r="N21" s="17">
        <f t="shared" si="1"/>
        <v>385</v>
      </c>
      <c r="O21" s="17">
        <f t="shared" si="2"/>
        <v>403.80000000000001</v>
      </c>
      <c r="P21" s="17"/>
      <c r="Q21" s="17"/>
      <c r="R21" s="17"/>
      <c r="S21" s="17"/>
      <c r="T21" s="17"/>
      <c r="U21" s="17"/>
      <c r="V21" s="17"/>
      <c r="W21" s="17"/>
      <c r="X21" s="17"/>
      <c r="Y21" s="17">
        <f t="shared" si="3"/>
        <v>314</v>
      </c>
      <c r="Z21" s="17">
        <f t="shared" si="4"/>
        <v>385</v>
      </c>
      <c r="AA21" s="17">
        <f t="shared" si="5"/>
        <v>403.80000000000001</v>
      </c>
      <c r="AB21" s="17"/>
      <c r="AC21" s="17"/>
      <c r="AD21" s="17"/>
      <c r="AE21" s="17">
        <f t="shared" si="6"/>
        <v>314</v>
      </c>
      <c r="AF21" s="17">
        <f t="shared" si="7"/>
        <v>385</v>
      </c>
      <c r="AG21" s="17">
        <f t="shared" si="8"/>
        <v>403.80000000000001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>
        <f t="shared" si="9"/>
        <v>314</v>
      </c>
      <c r="AX21" s="17">
        <f t="shared" si="10"/>
        <v>385</v>
      </c>
      <c r="AY21" s="17">
        <f t="shared" si="11"/>
        <v>403.80000000000001</v>
      </c>
      <c r="AZ21" s="17"/>
      <c r="BA21" s="32"/>
      <c r="BB21" s="32"/>
      <c r="BC21" s="1"/>
      <c r="BD21" s="1"/>
      <c r="BE21" s="1"/>
      <c r="BF21" s="1"/>
      <c r="BG21" s="1"/>
      <c r="BH21" s="1"/>
      <c r="BI21" s="1"/>
    </row>
    <row r="22" s="1" customFormat="1" ht="30">
      <c r="A22" s="30" t="s">
        <v>27</v>
      </c>
      <c r="B22" s="30" t="s">
        <v>29</v>
      </c>
      <c r="C22" s="30" t="s">
        <v>31</v>
      </c>
      <c r="D22" s="30" t="s">
        <v>45</v>
      </c>
      <c r="E22" s="30"/>
      <c r="F22" s="31" t="s">
        <v>46</v>
      </c>
      <c r="G22" s="17">
        <f>G23</f>
        <v>84247.5</v>
      </c>
      <c r="H22" s="17">
        <f>H23</f>
        <v>59505.199999999997</v>
      </c>
      <c r="I22" s="17">
        <f>I23</f>
        <v>59505.199999999997</v>
      </c>
      <c r="J22" s="17">
        <f>J23</f>
        <v>0</v>
      </c>
      <c r="K22" s="17">
        <f>K23</f>
        <v>0</v>
      </c>
      <c r="L22" s="17">
        <f>L23</f>
        <v>0</v>
      </c>
      <c r="M22" s="17">
        <f t="shared" si="0"/>
        <v>84247.5</v>
      </c>
      <c r="N22" s="17">
        <f t="shared" si="1"/>
        <v>59505.199999999997</v>
      </c>
      <c r="O22" s="17">
        <f t="shared" si="2"/>
        <v>59505.199999999997</v>
      </c>
      <c r="P22" s="17">
        <f>P23</f>
        <v>0</v>
      </c>
      <c r="Q22" s="17">
        <f>Q23</f>
        <v>0</v>
      </c>
      <c r="R22" s="17">
        <f>R23</f>
        <v>0</v>
      </c>
      <c r="S22" s="17">
        <f>S23</f>
        <v>5212.5780699999996</v>
      </c>
      <c r="T22" s="17">
        <f>T23</f>
        <v>5000</v>
      </c>
      <c r="U22" s="17">
        <f>U23</f>
        <v>0</v>
      </c>
      <c r="V22" s="17">
        <f>V23</f>
        <v>5000</v>
      </c>
      <c r="W22" s="17">
        <f>W23</f>
        <v>0</v>
      </c>
      <c r="X22" s="17">
        <f>X23</f>
        <v>0</v>
      </c>
      <c r="Y22" s="17">
        <f t="shared" si="3"/>
        <v>89460.078070000003</v>
      </c>
      <c r="Z22" s="17">
        <f t="shared" si="4"/>
        <v>64505.199999999997</v>
      </c>
      <c r="AA22" s="17">
        <f t="shared" si="5"/>
        <v>64505.199999999997</v>
      </c>
      <c r="AB22" s="17">
        <f>AB23</f>
        <v>0</v>
      </c>
      <c r="AC22" s="17">
        <f>AC23</f>
        <v>0</v>
      </c>
      <c r="AD22" s="17">
        <f>AD23</f>
        <v>0</v>
      </c>
      <c r="AE22" s="17">
        <f t="shared" si="6"/>
        <v>89460.078070000003</v>
      </c>
      <c r="AF22" s="17">
        <f t="shared" si="7"/>
        <v>64505.199999999997</v>
      </c>
      <c r="AG22" s="17">
        <f t="shared" si="8"/>
        <v>64505.199999999997</v>
      </c>
      <c r="AH22" s="17">
        <f>AH23</f>
        <v>0</v>
      </c>
      <c r="AI22" s="17">
        <f>AI23</f>
        <v>0</v>
      </c>
      <c r="AJ22" s="17">
        <f>AJ23</f>
        <v>-4058.1680000000001</v>
      </c>
      <c r="AK22" s="17">
        <f>AK23</f>
        <v>0</v>
      </c>
      <c r="AL22" s="17">
        <f>AL23</f>
        <v>0</v>
      </c>
      <c r="AM22" s="17">
        <f>AM23</f>
        <v>0</v>
      </c>
      <c r="AN22" s="17">
        <f>AN23</f>
        <v>0</v>
      </c>
      <c r="AO22" s="17">
        <f>AO23</f>
        <v>0</v>
      </c>
      <c r="AP22" s="17">
        <f>AP23</f>
        <v>0</v>
      </c>
      <c r="AQ22" s="17">
        <f>AQ23</f>
        <v>0</v>
      </c>
      <c r="AR22" s="17">
        <f>AR23</f>
        <v>0</v>
      </c>
      <c r="AS22" s="17">
        <f>AS23</f>
        <v>0</v>
      </c>
      <c r="AT22" s="17">
        <f>AT23</f>
        <v>0</v>
      </c>
      <c r="AU22" s="17">
        <f>AU23</f>
        <v>0</v>
      </c>
      <c r="AV22" s="17">
        <f>AV23</f>
        <v>0</v>
      </c>
      <c r="AW22" s="17">
        <f t="shared" si="9"/>
        <v>85401.910069999998</v>
      </c>
      <c r="AX22" s="17">
        <f t="shared" si="10"/>
        <v>64505.199999999997</v>
      </c>
      <c r="AY22" s="17">
        <f t="shared" si="11"/>
        <v>64505.199999999997</v>
      </c>
      <c r="AZ22" s="17">
        <f>AZ23</f>
        <v>0</v>
      </c>
      <c r="BA22" s="32"/>
      <c r="BB22" s="32"/>
      <c r="BC22" s="1"/>
      <c r="BD22" s="1"/>
      <c r="BE22" s="1"/>
      <c r="BF22" s="1"/>
      <c r="BG22" s="1"/>
      <c r="BH22" s="1"/>
      <c r="BI22" s="1"/>
    </row>
    <row r="23" s="1" customFormat="1" ht="30">
      <c r="A23" s="30" t="s">
        <v>27</v>
      </c>
      <c r="B23" s="30" t="s">
        <v>29</v>
      </c>
      <c r="C23" s="30" t="s">
        <v>31</v>
      </c>
      <c r="D23" s="30" t="s">
        <v>45</v>
      </c>
      <c r="E23" s="30" t="s">
        <v>41</v>
      </c>
      <c r="F23" s="31" t="s">
        <v>42</v>
      </c>
      <c r="G23" s="17">
        <v>84247.5</v>
      </c>
      <c r="H23" s="17">
        <v>59505.199999999997</v>
      </c>
      <c r="I23" s="17">
        <v>59505.199999999997</v>
      </c>
      <c r="J23" s="17"/>
      <c r="K23" s="17"/>
      <c r="L23" s="17"/>
      <c r="M23" s="17">
        <f t="shared" si="0"/>
        <v>84247.5</v>
      </c>
      <c r="N23" s="17">
        <f t="shared" si="1"/>
        <v>59505.199999999997</v>
      </c>
      <c r="O23" s="17">
        <f t="shared" si="2"/>
        <v>59505.199999999997</v>
      </c>
      <c r="P23" s="17"/>
      <c r="Q23" s="17"/>
      <c r="R23" s="17"/>
      <c r="S23" s="17">
        <f>5000+212.57807</f>
        <v>5212.5780699999996</v>
      </c>
      <c r="T23" s="17">
        <v>5000</v>
      </c>
      <c r="U23" s="17"/>
      <c r="V23" s="17">
        <v>5000</v>
      </c>
      <c r="W23" s="17"/>
      <c r="X23" s="17"/>
      <c r="Y23" s="17">
        <f t="shared" si="3"/>
        <v>89460.078070000003</v>
      </c>
      <c r="Z23" s="17">
        <f t="shared" si="4"/>
        <v>64505.199999999997</v>
      </c>
      <c r="AA23" s="17">
        <f t="shared" si="5"/>
        <v>64505.199999999997</v>
      </c>
      <c r="AB23" s="17"/>
      <c r="AC23" s="17"/>
      <c r="AD23" s="17"/>
      <c r="AE23" s="17">
        <f t="shared" si="6"/>
        <v>89460.078070000003</v>
      </c>
      <c r="AF23" s="17">
        <f t="shared" si="7"/>
        <v>64505.199999999997</v>
      </c>
      <c r="AG23" s="17">
        <f t="shared" si="8"/>
        <v>64505.199999999997</v>
      </c>
      <c r="AH23" s="17"/>
      <c r="AI23" s="17"/>
      <c r="AJ23" s="17">
        <v>-4058.1680000000001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>
        <f t="shared" si="9"/>
        <v>85401.910069999998</v>
      </c>
      <c r="AX23" s="17">
        <f t="shared" si="10"/>
        <v>64505.199999999997</v>
      </c>
      <c r="AY23" s="17">
        <f t="shared" si="11"/>
        <v>64505.199999999997</v>
      </c>
      <c r="AZ23" s="17"/>
      <c r="BA23" s="32"/>
      <c r="BB23" s="32"/>
      <c r="BC23" s="1"/>
      <c r="BD23" s="1"/>
      <c r="BE23" s="1"/>
      <c r="BF23" s="1"/>
      <c r="BG23" s="1"/>
      <c r="BH23" s="1"/>
      <c r="BI23" s="1"/>
    </row>
    <row r="24" s="1" customFormat="1" ht="30">
      <c r="A24" s="30" t="s">
        <v>27</v>
      </c>
      <c r="B24" s="30" t="s">
        <v>29</v>
      </c>
      <c r="C24" s="30" t="s">
        <v>31</v>
      </c>
      <c r="D24" s="30" t="s">
        <v>47</v>
      </c>
      <c r="E24" s="30"/>
      <c r="F24" s="31" t="s">
        <v>48</v>
      </c>
      <c r="G24" s="17">
        <f>G25</f>
        <v>83155.5</v>
      </c>
      <c r="H24" s="17">
        <f>H25</f>
        <v>117214</v>
      </c>
      <c r="I24" s="17">
        <f>I25</f>
        <v>41150</v>
      </c>
      <c r="J24" s="17">
        <f>J25</f>
        <v>0</v>
      </c>
      <c r="K24" s="17">
        <f>K25</f>
        <v>0</v>
      </c>
      <c r="L24" s="17">
        <f>L25</f>
        <v>0</v>
      </c>
      <c r="M24" s="17">
        <f t="shared" si="0"/>
        <v>83155.5</v>
      </c>
      <c r="N24" s="17">
        <f t="shared" si="1"/>
        <v>117214</v>
      </c>
      <c r="O24" s="17">
        <f t="shared" si="2"/>
        <v>41150</v>
      </c>
      <c r="P24" s="17">
        <f>P25</f>
        <v>0</v>
      </c>
      <c r="Q24" s="17">
        <f>Q25</f>
        <v>0</v>
      </c>
      <c r="R24" s="17">
        <f>R25</f>
        <v>0</v>
      </c>
      <c r="S24" s="17">
        <f>S25</f>
        <v>8103.848</v>
      </c>
      <c r="T24" s="17">
        <f>T25</f>
        <v>0</v>
      </c>
      <c r="U24" s="17">
        <f>U25</f>
        <v>0</v>
      </c>
      <c r="V24" s="17">
        <f>V25</f>
        <v>0</v>
      </c>
      <c r="W24" s="17">
        <f>W25</f>
        <v>0</v>
      </c>
      <c r="X24" s="17">
        <f>X25</f>
        <v>0</v>
      </c>
      <c r="Y24" s="17">
        <f t="shared" si="3"/>
        <v>91259.347999999998</v>
      </c>
      <c r="Z24" s="17">
        <f t="shared" si="4"/>
        <v>117214</v>
      </c>
      <c r="AA24" s="17">
        <f t="shared" si="5"/>
        <v>41150</v>
      </c>
      <c r="AB24" s="17">
        <f>AB25</f>
        <v>0</v>
      </c>
      <c r="AC24" s="17">
        <f>AC25</f>
        <v>0</v>
      </c>
      <c r="AD24" s="17">
        <f>AD25</f>
        <v>0</v>
      </c>
      <c r="AE24" s="17">
        <f t="shared" si="6"/>
        <v>91259.347999999998</v>
      </c>
      <c r="AF24" s="17">
        <f t="shared" si="7"/>
        <v>117214</v>
      </c>
      <c r="AG24" s="17">
        <f t="shared" si="8"/>
        <v>41150</v>
      </c>
      <c r="AH24" s="17">
        <f>AH25</f>
        <v>0</v>
      </c>
      <c r="AI24" s="17">
        <f>AI25</f>
        <v>0</v>
      </c>
      <c r="AJ24" s="17">
        <f>AJ25</f>
        <v>6857.1980000000003</v>
      </c>
      <c r="AK24" s="17">
        <f>AK25</f>
        <v>0</v>
      </c>
      <c r="AL24" s="17">
        <f>AL25</f>
        <v>0</v>
      </c>
      <c r="AM24" s="17">
        <f>AM25</f>
        <v>0</v>
      </c>
      <c r="AN24" s="17">
        <f>AN25</f>
        <v>0</v>
      </c>
      <c r="AO24" s="17">
        <f>AO25</f>
        <v>0</v>
      </c>
      <c r="AP24" s="17">
        <f>AP25</f>
        <v>0</v>
      </c>
      <c r="AQ24" s="17">
        <f>AQ25</f>
        <v>0</v>
      </c>
      <c r="AR24" s="17">
        <f>AR25</f>
        <v>0</v>
      </c>
      <c r="AS24" s="17">
        <f>AS25</f>
        <v>0</v>
      </c>
      <c r="AT24" s="17">
        <f>AT25</f>
        <v>0</v>
      </c>
      <c r="AU24" s="17">
        <f>AU25</f>
        <v>0</v>
      </c>
      <c r="AV24" s="17">
        <f>AV25</f>
        <v>0</v>
      </c>
      <c r="AW24" s="17">
        <f t="shared" si="9"/>
        <v>98116.546000000002</v>
      </c>
      <c r="AX24" s="17">
        <f t="shared" si="10"/>
        <v>117214</v>
      </c>
      <c r="AY24" s="17">
        <f t="shared" si="11"/>
        <v>41150</v>
      </c>
      <c r="AZ24" s="17">
        <f>AZ25</f>
        <v>0</v>
      </c>
      <c r="BA24" s="32"/>
      <c r="BB24" s="32"/>
      <c r="BC24" s="1"/>
      <c r="BD24" s="1"/>
      <c r="BE24" s="1"/>
      <c r="BF24" s="1"/>
      <c r="BG24" s="1"/>
      <c r="BH24" s="1"/>
      <c r="BI24" s="1"/>
    </row>
    <row r="25" s="1" customFormat="1" ht="30">
      <c r="A25" s="30" t="s">
        <v>27</v>
      </c>
      <c r="B25" s="30" t="s">
        <v>29</v>
      </c>
      <c r="C25" s="30" t="s">
        <v>31</v>
      </c>
      <c r="D25" s="30" t="s">
        <v>47</v>
      </c>
      <c r="E25" s="30" t="s">
        <v>41</v>
      </c>
      <c r="F25" s="31" t="s">
        <v>42</v>
      </c>
      <c r="G25" s="17">
        <v>83155.5</v>
      </c>
      <c r="H25" s="17">
        <v>117214</v>
      </c>
      <c r="I25" s="17">
        <v>41150</v>
      </c>
      <c r="J25" s="17"/>
      <c r="K25" s="17"/>
      <c r="L25" s="17"/>
      <c r="M25" s="17">
        <f t="shared" si="0"/>
        <v>83155.5</v>
      </c>
      <c r="N25" s="17">
        <f t="shared" si="1"/>
        <v>117214</v>
      </c>
      <c r="O25" s="17">
        <f t="shared" si="2"/>
        <v>41150</v>
      </c>
      <c r="P25" s="17"/>
      <c r="Q25" s="17"/>
      <c r="R25" s="17"/>
      <c r="S25" s="17">
        <v>8103.848</v>
      </c>
      <c r="T25" s="17"/>
      <c r="U25" s="17"/>
      <c r="V25" s="17"/>
      <c r="W25" s="17"/>
      <c r="X25" s="17"/>
      <c r="Y25" s="17">
        <f t="shared" si="3"/>
        <v>91259.347999999998</v>
      </c>
      <c r="Z25" s="17">
        <f t="shared" si="4"/>
        <v>117214</v>
      </c>
      <c r="AA25" s="17">
        <f t="shared" si="5"/>
        <v>41150</v>
      </c>
      <c r="AB25" s="17"/>
      <c r="AC25" s="17"/>
      <c r="AD25" s="17"/>
      <c r="AE25" s="17">
        <f t="shared" si="6"/>
        <v>91259.347999999998</v>
      </c>
      <c r="AF25" s="17">
        <f t="shared" si="7"/>
        <v>117214</v>
      </c>
      <c r="AG25" s="17">
        <f t="shared" si="8"/>
        <v>41150</v>
      </c>
      <c r="AH25" s="17"/>
      <c r="AI25" s="17"/>
      <c r="AJ25" s="17">
        <f>8273.924-1416.726</f>
        <v>6857.1980000000003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>
        <f t="shared" si="9"/>
        <v>98116.546000000002</v>
      </c>
      <c r="AX25" s="17">
        <f t="shared" si="10"/>
        <v>117214</v>
      </c>
      <c r="AY25" s="17">
        <f t="shared" si="11"/>
        <v>41150</v>
      </c>
      <c r="AZ25" s="17"/>
      <c r="BA25" s="32"/>
      <c r="BB25" s="32"/>
      <c r="BC25" s="1"/>
      <c r="BD25" s="1"/>
      <c r="BE25" s="1"/>
      <c r="BF25" s="1"/>
      <c r="BG25" s="1"/>
      <c r="BH25" s="1"/>
      <c r="BI25" s="1"/>
    </row>
    <row r="26" s="1" customFormat="1" ht="60">
      <c r="A26" s="30" t="s">
        <v>27</v>
      </c>
      <c r="B26" s="30" t="s">
        <v>29</v>
      </c>
      <c r="C26" s="30" t="s">
        <v>31</v>
      </c>
      <c r="D26" s="30" t="s">
        <v>49</v>
      </c>
      <c r="E26" s="30"/>
      <c r="F26" s="31" t="s">
        <v>50</v>
      </c>
      <c r="G26" s="17">
        <f>G30+G27</f>
        <v>154261.89999999999</v>
      </c>
      <c r="H26" s="17">
        <f>H30+H27</f>
        <v>157444</v>
      </c>
      <c r="I26" s="17">
        <f>I30+I27</f>
        <v>157444</v>
      </c>
      <c r="J26" s="17">
        <f>J30+J27</f>
        <v>0</v>
      </c>
      <c r="K26" s="17">
        <f>K30+K27</f>
        <v>0</v>
      </c>
      <c r="L26" s="17">
        <f>L30+L27</f>
        <v>0</v>
      </c>
      <c r="M26" s="17">
        <f t="shared" si="0"/>
        <v>154261.89999999999</v>
      </c>
      <c r="N26" s="17">
        <f t="shared" si="1"/>
        <v>157444</v>
      </c>
      <c r="O26" s="17">
        <f t="shared" si="2"/>
        <v>157444</v>
      </c>
      <c r="P26" s="17">
        <f>P30+P27</f>
        <v>20121.200000000001</v>
      </c>
      <c r="Q26" s="17">
        <f>Q30+Q27</f>
        <v>0</v>
      </c>
      <c r="R26" s="17">
        <f>R30+R27</f>
        <v>0</v>
      </c>
      <c r="S26" s="17">
        <f>S30+S27</f>
        <v>3209.2289300000002</v>
      </c>
      <c r="T26" s="17">
        <f>T30+T27</f>
        <v>24442.200000000001</v>
      </c>
      <c r="U26" s="17">
        <f>U30+U27</f>
        <v>0</v>
      </c>
      <c r="V26" s="17">
        <f>V30+V27</f>
        <v>24442.200000000001</v>
      </c>
      <c r="W26" s="17">
        <f>W30+W27</f>
        <v>0</v>
      </c>
      <c r="X26" s="17">
        <f>X30+X27</f>
        <v>0</v>
      </c>
      <c r="Y26" s="17">
        <f t="shared" si="3"/>
        <v>177592.32893000002</v>
      </c>
      <c r="Z26" s="17">
        <f t="shared" si="4"/>
        <v>181886.20000000001</v>
      </c>
      <c r="AA26" s="17">
        <f t="shared" si="5"/>
        <v>181886.20000000001</v>
      </c>
      <c r="AB26" s="17">
        <f>AB30+AB27</f>
        <v>0</v>
      </c>
      <c r="AC26" s="17">
        <f>AC30+AC27</f>
        <v>0</v>
      </c>
      <c r="AD26" s="17">
        <f>AD30+AD27</f>
        <v>0</v>
      </c>
      <c r="AE26" s="17">
        <f t="shared" si="6"/>
        <v>177592.32893000002</v>
      </c>
      <c r="AF26" s="17">
        <f t="shared" si="7"/>
        <v>181886.20000000001</v>
      </c>
      <c r="AG26" s="17">
        <f t="shared" si="8"/>
        <v>181886.20000000001</v>
      </c>
      <c r="AH26" s="17">
        <f>AH30+AH27</f>
        <v>0</v>
      </c>
      <c r="AI26" s="17">
        <f>AI30+AI27</f>
        <v>0</v>
      </c>
      <c r="AJ26" s="17">
        <f>AJ30+AJ27</f>
        <v>973.58399999999995</v>
      </c>
      <c r="AK26" s="17">
        <f>AK30+AK27</f>
        <v>0</v>
      </c>
      <c r="AL26" s="17">
        <f>AL30+AL27</f>
        <v>0</v>
      </c>
      <c r="AM26" s="17">
        <f>AM30+AM27</f>
        <v>0</v>
      </c>
      <c r="AN26" s="17">
        <f>AN30+AN27</f>
        <v>0</v>
      </c>
      <c r="AO26" s="17">
        <f>AO30+AO27</f>
        <v>0</v>
      </c>
      <c r="AP26" s="17">
        <f>AP30+AP27</f>
        <v>0</v>
      </c>
      <c r="AQ26" s="17">
        <f>AQ30+AQ27</f>
        <v>0</v>
      </c>
      <c r="AR26" s="17">
        <f>AR30+AR27</f>
        <v>0</v>
      </c>
      <c r="AS26" s="17">
        <f>AS30+AS27</f>
        <v>0</v>
      </c>
      <c r="AT26" s="17">
        <f>AT30+AT27</f>
        <v>0</v>
      </c>
      <c r="AU26" s="17">
        <f>AU30+AU27</f>
        <v>0</v>
      </c>
      <c r="AV26" s="17">
        <f>AV30+AV27</f>
        <v>0</v>
      </c>
      <c r="AW26" s="17">
        <f t="shared" si="9"/>
        <v>178565.91293000002</v>
      </c>
      <c r="AX26" s="17">
        <f t="shared" si="10"/>
        <v>181886.20000000001</v>
      </c>
      <c r="AY26" s="17">
        <f t="shared" si="11"/>
        <v>181886.20000000001</v>
      </c>
      <c r="AZ26" s="17">
        <f>AZ30+AZ27</f>
        <v>0</v>
      </c>
      <c r="BA26" s="32"/>
      <c r="BB26" s="32"/>
      <c r="BC26" s="1"/>
      <c r="BD26" s="1"/>
      <c r="BE26" s="1"/>
      <c r="BF26" s="1"/>
      <c r="BG26" s="1"/>
      <c r="BH26" s="1"/>
      <c r="BI26" s="1"/>
    </row>
    <row r="27" s="1" customFormat="1" ht="21.75" customHeight="1">
      <c r="A27" s="30" t="s">
        <v>27</v>
      </c>
      <c r="B27" s="30" t="s">
        <v>29</v>
      </c>
      <c r="C27" s="30" t="s">
        <v>31</v>
      </c>
      <c r="D27" s="30" t="s">
        <v>51</v>
      </c>
      <c r="E27" s="30"/>
      <c r="F27" s="31" t="s">
        <v>52</v>
      </c>
      <c r="G27" s="17">
        <f>G28+G29</f>
        <v>97879.599999999991</v>
      </c>
      <c r="H27" s="17">
        <f>H28+H29</f>
        <v>100729.39999999999</v>
      </c>
      <c r="I27" s="17">
        <f>I28+I29</f>
        <v>100729.39999999999</v>
      </c>
      <c r="J27" s="17">
        <f>J28+J29</f>
        <v>0</v>
      </c>
      <c r="K27" s="17">
        <f>K28+K29</f>
        <v>0</v>
      </c>
      <c r="L27" s="17">
        <f>L28+L29</f>
        <v>0</v>
      </c>
      <c r="M27" s="17">
        <f t="shared" si="0"/>
        <v>97879.599999999991</v>
      </c>
      <c r="N27" s="17">
        <f t="shared" si="1"/>
        <v>100729.39999999999</v>
      </c>
      <c r="O27" s="17">
        <f t="shared" si="2"/>
        <v>100729.39999999999</v>
      </c>
      <c r="P27" s="17">
        <f>P28+P29</f>
        <v>14149.4</v>
      </c>
      <c r="Q27" s="17">
        <f>Q28+Q29</f>
        <v>0</v>
      </c>
      <c r="R27" s="17">
        <f>R28+R29</f>
        <v>0</v>
      </c>
      <c r="S27" s="17">
        <f>S28+S29</f>
        <v>0</v>
      </c>
      <c r="T27" s="17">
        <f>T28+T29</f>
        <v>17291.900000000001</v>
      </c>
      <c r="U27" s="17">
        <f>U28+U29</f>
        <v>0</v>
      </c>
      <c r="V27" s="17">
        <f>V28+V29</f>
        <v>17291.900000000001</v>
      </c>
      <c r="W27" s="17">
        <f>W28+W29</f>
        <v>0</v>
      </c>
      <c r="X27" s="17">
        <f>X28+X29</f>
        <v>0</v>
      </c>
      <c r="Y27" s="17">
        <f t="shared" si="3"/>
        <v>112028.99999999999</v>
      </c>
      <c r="Z27" s="17">
        <f t="shared" si="4"/>
        <v>118021.29999999999</v>
      </c>
      <c r="AA27" s="17">
        <f t="shared" si="5"/>
        <v>118021.29999999999</v>
      </c>
      <c r="AB27" s="17">
        <f>AB28+AB29</f>
        <v>0</v>
      </c>
      <c r="AC27" s="17">
        <f>AC28+AC29</f>
        <v>0</v>
      </c>
      <c r="AD27" s="17">
        <f>AD28+AD29</f>
        <v>0</v>
      </c>
      <c r="AE27" s="17">
        <f t="shared" si="6"/>
        <v>112028.99999999999</v>
      </c>
      <c r="AF27" s="17">
        <f t="shared" si="7"/>
        <v>118021.29999999999</v>
      </c>
      <c r="AG27" s="17">
        <f t="shared" si="8"/>
        <v>118021.29999999999</v>
      </c>
      <c r="AH27" s="17">
        <f>AH28+AH29</f>
        <v>0</v>
      </c>
      <c r="AI27" s="17">
        <f>AI28+AI29</f>
        <v>0</v>
      </c>
      <c r="AJ27" s="17">
        <f>AJ28+AJ29</f>
        <v>0</v>
      </c>
      <c r="AK27" s="17">
        <f>AK28+AK29</f>
        <v>0</v>
      </c>
      <c r="AL27" s="17">
        <f>AL28+AL29</f>
        <v>0</v>
      </c>
      <c r="AM27" s="17">
        <f>AM28+AM29</f>
        <v>0</v>
      </c>
      <c r="AN27" s="17">
        <f>AN28+AN29</f>
        <v>0</v>
      </c>
      <c r="AO27" s="17">
        <f>AO28+AO29</f>
        <v>0</v>
      </c>
      <c r="AP27" s="17">
        <f>AP28+AP29</f>
        <v>0</v>
      </c>
      <c r="AQ27" s="17">
        <f>AQ28+AQ29</f>
        <v>0</v>
      </c>
      <c r="AR27" s="17">
        <f>AR28+AR29</f>
        <v>0</v>
      </c>
      <c r="AS27" s="17">
        <f>AS28+AS29</f>
        <v>0</v>
      </c>
      <c r="AT27" s="17">
        <f>AT28+AT29</f>
        <v>0</v>
      </c>
      <c r="AU27" s="17">
        <f>AU28+AU29</f>
        <v>0</v>
      </c>
      <c r="AV27" s="17">
        <f>AV28+AV29</f>
        <v>0</v>
      </c>
      <c r="AW27" s="17">
        <f t="shared" si="9"/>
        <v>112028.99999999999</v>
      </c>
      <c r="AX27" s="17">
        <f t="shared" si="10"/>
        <v>118021.29999999999</v>
      </c>
      <c r="AY27" s="17">
        <f t="shared" si="11"/>
        <v>118021.29999999999</v>
      </c>
      <c r="AZ27" s="17">
        <f>AZ28+AZ29</f>
        <v>0</v>
      </c>
      <c r="BA27" s="32"/>
      <c r="BB27" s="32"/>
      <c r="BC27" s="1"/>
      <c r="BD27" s="1"/>
      <c r="BE27" s="1"/>
      <c r="BF27" s="1"/>
      <c r="BG27" s="1"/>
      <c r="BH27" s="1"/>
      <c r="BI27" s="1"/>
    </row>
    <row r="28" s="1" customFormat="1" ht="75">
      <c r="A28" s="30" t="s">
        <v>27</v>
      </c>
      <c r="B28" s="30" t="s">
        <v>29</v>
      </c>
      <c r="C28" s="30" t="s">
        <v>31</v>
      </c>
      <c r="D28" s="30" t="s">
        <v>51</v>
      </c>
      <c r="E28" s="30" t="s">
        <v>53</v>
      </c>
      <c r="F28" s="31" t="s">
        <v>54</v>
      </c>
      <c r="G28" s="17">
        <v>92713.699999999997</v>
      </c>
      <c r="H28" s="17">
        <v>95563.5</v>
      </c>
      <c r="I28" s="17">
        <v>95563.5</v>
      </c>
      <c r="J28" s="17"/>
      <c r="K28" s="17"/>
      <c r="L28" s="17"/>
      <c r="M28" s="17">
        <f t="shared" si="0"/>
        <v>92713.699999999997</v>
      </c>
      <c r="N28" s="17">
        <f t="shared" si="1"/>
        <v>95563.5</v>
      </c>
      <c r="O28" s="17">
        <f t="shared" si="2"/>
        <v>95563.5</v>
      </c>
      <c r="P28" s="17">
        <v>14149.4</v>
      </c>
      <c r="Q28" s="17"/>
      <c r="R28" s="17"/>
      <c r="S28" s="17"/>
      <c r="T28" s="17">
        <v>17291.900000000001</v>
      </c>
      <c r="U28" s="17"/>
      <c r="V28" s="17">
        <v>17291.900000000001</v>
      </c>
      <c r="W28" s="17"/>
      <c r="X28" s="17"/>
      <c r="Y28" s="17">
        <f t="shared" si="3"/>
        <v>106863.09999999999</v>
      </c>
      <c r="Z28" s="17">
        <f t="shared" si="4"/>
        <v>112855.39999999999</v>
      </c>
      <c r="AA28" s="17">
        <f t="shared" si="5"/>
        <v>112855.39999999999</v>
      </c>
      <c r="AB28" s="17"/>
      <c r="AC28" s="17"/>
      <c r="AD28" s="17"/>
      <c r="AE28" s="17">
        <f t="shared" si="6"/>
        <v>106863.09999999999</v>
      </c>
      <c r="AF28" s="17">
        <f t="shared" si="7"/>
        <v>112855.39999999999</v>
      </c>
      <c r="AG28" s="17">
        <f t="shared" si="8"/>
        <v>112855.39999999999</v>
      </c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>
        <f t="shared" si="9"/>
        <v>106863.09999999999</v>
      </c>
      <c r="AX28" s="17">
        <f t="shared" si="10"/>
        <v>112855.39999999999</v>
      </c>
      <c r="AY28" s="17">
        <f t="shared" si="11"/>
        <v>112855.39999999999</v>
      </c>
      <c r="AZ28" s="17"/>
      <c r="BA28" s="32"/>
      <c r="BB28" s="32"/>
      <c r="BC28" s="1"/>
      <c r="BD28" s="1"/>
      <c r="BE28" s="1"/>
      <c r="BF28" s="1"/>
      <c r="BG28" s="1"/>
      <c r="BH28" s="1"/>
      <c r="BI28" s="1"/>
    </row>
    <row r="29" s="1" customFormat="1" ht="30">
      <c r="A29" s="30" t="s">
        <v>27</v>
      </c>
      <c r="B29" s="30" t="s">
        <v>29</v>
      </c>
      <c r="C29" s="30" t="s">
        <v>31</v>
      </c>
      <c r="D29" s="30" t="s">
        <v>51</v>
      </c>
      <c r="E29" s="30" t="s">
        <v>41</v>
      </c>
      <c r="F29" s="31" t="s">
        <v>42</v>
      </c>
      <c r="G29" s="17">
        <v>5165.8999999999996</v>
      </c>
      <c r="H29" s="17">
        <v>5165.8999999999996</v>
      </c>
      <c r="I29" s="17">
        <v>5165.8999999999996</v>
      </c>
      <c r="J29" s="17"/>
      <c r="K29" s="17"/>
      <c r="L29" s="17"/>
      <c r="M29" s="17">
        <f t="shared" si="0"/>
        <v>5165.8999999999996</v>
      </c>
      <c r="N29" s="17">
        <f t="shared" si="1"/>
        <v>5165.8999999999996</v>
      </c>
      <c r="O29" s="17">
        <f t="shared" si="2"/>
        <v>5165.8999999999996</v>
      </c>
      <c r="P29" s="17"/>
      <c r="Q29" s="17"/>
      <c r="R29" s="17"/>
      <c r="S29" s="17"/>
      <c r="T29" s="17"/>
      <c r="U29" s="17"/>
      <c r="V29" s="17"/>
      <c r="W29" s="17"/>
      <c r="X29" s="17"/>
      <c r="Y29" s="17">
        <f t="shared" si="3"/>
        <v>5165.8999999999996</v>
      </c>
      <c r="Z29" s="17">
        <f t="shared" si="4"/>
        <v>5165.8999999999996</v>
      </c>
      <c r="AA29" s="17">
        <f t="shared" si="5"/>
        <v>5165.8999999999996</v>
      </c>
      <c r="AB29" s="17"/>
      <c r="AC29" s="17"/>
      <c r="AD29" s="17"/>
      <c r="AE29" s="17">
        <f t="shared" si="6"/>
        <v>5165.8999999999996</v>
      </c>
      <c r="AF29" s="17">
        <f t="shared" si="7"/>
        <v>5165.8999999999996</v>
      </c>
      <c r="AG29" s="17">
        <f t="shared" si="8"/>
        <v>5165.8999999999996</v>
      </c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>
        <f t="shared" si="9"/>
        <v>5165.8999999999996</v>
      </c>
      <c r="AX29" s="17">
        <f t="shared" si="10"/>
        <v>5165.8999999999996</v>
      </c>
      <c r="AY29" s="17">
        <f t="shared" si="11"/>
        <v>5165.8999999999996</v>
      </c>
      <c r="AZ29" s="17"/>
      <c r="BA29" s="32"/>
      <c r="BB29" s="32"/>
      <c r="BC29" s="1"/>
      <c r="BD29" s="1"/>
      <c r="BE29" s="1"/>
      <c r="BF29" s="1"/>
      <c r="BG29" s="1"/>
      <c r="BH29" s="1"/>
      <c r="BI29" s="1"/>
    </row>
    <row r="30" s="1" customFormat="1" ht="45">
      <c r="A30" s="30" t="s">
        <v>27</v>
      </c>
      <c r="B30" s="30" t="s">
        <v>29</v>
      </c>
      <c r="C30" s="30" t="s">
        <v>31</v>
      </c>
      <c r="D30" s="30" t="s">
        <v>55</v>
      </c>
      <c r="E30" s="30"/>
      <c r="F30" s="31" t="s">
        <v>56</v>
      </c>
      <c r="G30" s="17">
        <f>G31+G32+G33</f>
        <v>56382.300000000003</v>
      </c>
      <c r="H30" s="17">
        <f>H31+H32+H33</f>
        <v>56714.599999999999</v>
      </c>
      <c r="I30" s="17">
        <f>I31+I32+I33</f>
        <v>56714.599999999999</v>
      </c>
      <c r="J30" s="17">
        <f>J31+J32+J33</f>
        <v>0</v>
      </c>
      <c r="K30" s="17">
        <f>K31+K32+K33</f>
        <v>0</v>
      </c>
      <c r="L30" s="17">
        <f>L31+L32+L33</f>
        <v>0</v>
      </c>
      <c r="M30" s="17">
        <f t="shared" si="0"/>
        <v>56382.300000000003</v>
      </c>
      <c r="N30" s="17">
        <f t="shared" si="1"/>
        <v>56714.599999999999</v>
      </c>
      <c r="O30" s="17">
        <f t="shared" si="2"/>
        <v>56714.599999999999</v>
      </c>
      <c r="P30" s="17">
        <f>P31+P32+P33</f>
        <v>5971.8000000000002</v>
      </c>
      <c r="Q30" s="17">
        <f>Q31+Q32+Q33</f>
        <v>0</v>
      </c>
      <c r="R30" s="17">
        <f>R31+R32+R33</f>
        <v>0</v>
      </c>
      <c r="S30" s="17">
        <f>S31+S32+S33</f>
        <v>3209.2289300000002</v>
      </c>
      <c r="T30" s="17">
        <f>T31+T32+T33</f>
        <v>7150.3000000000002</v>
      </c>
      <c r="U30" s="17">
        <f>U31+U32+U33</f>
        <v>0</v>
      </c>
      <c r="V30" s="17">
        <f>V31+V32+V33</f>
        <v>7150.3000000000002</v>
      </c>
      <c r="W30" s="17">
        <f>W31+W32+W33</f>
        <v>0</v>
      </c>
      <c r="X30" s="17">
        <f>X31+X32+X33</f>
        <v>0</v>
      </c>
      <c r="Y30" s="17">
        <f t="shared" si="3"/>
        <v>65563.328930000003</v>
      </c>
      <c r="Z30" s="17">
        <f t="shared" si="4"/>
        <v>63864.900000000001</v>
      </c>
      <c r="AA30" s="17">
        <f t="shared" si="5"/>
        <v>63864.900000000001</v>
      </c>
      <c r="AB30" s="17">
        <f>AB31+AB32+AB33</f>
        <v>0</v>
      </c>
      <c r="AC30" s="17">
        <f>AC31+AC32+AC33</f>
        <v>0</v>
      </c>
      <c r="AD30" s="17">
        <f>AD31+AD32+AD33</f>
        <v>0</v>
      </c>
      <c r="AE30" s="17">
        <f t="shared" si="6"/>
        <v>65563.328930000003</v>
      </c>
      <c r="AF30" s="17">
        <f t="shared" si="7"/>
        <v>63864.900000000001</v>
      </c>
      <c r="AG30" s="17">
        <f t="shared" si="8"/>
        <v>63864.900000000001</v>
      </c>
      <c r="AH30" s="17">
        <f>AH31+AH32+AH33</f>
        <v>0</v>
      </c>
      <c r="AI30" s="17">
        <f>AI31+AI32+AI33</f>
        <v>0</v>
      </c>
      <c r="AJ30" s="17">
        <f>AJ31+AJ32+AJ33</f>
        <v>973.58399999999995</v>
      </c>
      <c r="AK30" s="17">
        <f>AK31+AK32+AK33</f>
        <v>0</v>
      </c>
      <c r="AL30" s="17">
        <f>AL31+AL32+AL33</f>
        <v>0</v>
      </c>
      <c r="AM30" s="17">
        <f>AM31+AM32+AM33</f>
        <v>0</v>
      </c>
      <c r="AN30" s="17">
        <f>AN31+AN32+AN33</f>
        <v>0</v>
      </c>
      <c r="AO30" s="17">
        <f>AO31+AO32+AO33</f>
        <v>0</v>
      </c>
      <c r="AP30" s="17">
        <f>AP31+AP32+AP33</f>
        <v>0</v>
      </c>
      <c r="AQ30" s="17">
        <f>AQ31+AQ32+AQ33</f>
        <v>0</v>
      </c>
      <c r="AR30" s="17">
        <f>AR31+AR32+AR33</f>
        <v>0</v>
      </c>
      <c r="AS30" s="17">
        <f>AS31+AS32+AS33</f>
        <v>0</v>
      </c>
      <c r="AT30" s="17">
        <f>AT31+AT32+AT33</f>
        <v>0</v>
      </c>
      <c r="AU30" s="17">
        <f>AU31+AU32+AU33</f>
        <v>0</v>
      </c>
      <c r="AV30" s="17">
        <f>AV31+AV32+AV33</f>
        <v>0</v>
      </c>
      <c r="AW30" s="17">
        <f t="shared" si="9"/>
        <v>66536.912930000006</v>
      </c>
      <c r="AX30" s="17">
        <f t="shared" si="10"/>
        <v>63864.900000000001</v>
      </c>
      <c r="AY30" s="17">
        <f t="shared" si="11"/>
        <v>63864.900000000001</v>
      </c>
      <c r="AZ30" s="17">
        <f>AZ31+AZ32+AZ33</f>
        <v>0</v>
      </c>
      <c r="BA30" s="32"/>
      <c r="BB30" s="32"/>
      <c r="BC30" s="1"/>
      <c r="BD30" s="1"/>
      <c r="BE30" s="1"/>
      <c r="BF30" s="1"/>
      <c r="BG30" s="1"/>
      <c r="BH30" s="1"/>
      <c r="BI30" s="1"/>
    </row>
    <row r="31" s="1" customFormat="1" ht="75">
      <c r="A31" s="30" t="s">
        <v>27</v>
      </c>
      <c r="B31" s="30" t="s">
        <v>29</v>
      </c>
      <c r="C31" s="30" t="s">
        <v>31</v>
      </c>
      <c r="D31" s="30" t="s">
        <v>55</v>
      </c>
      <c r="E31" s="30" t="s">
        <v>53</v>
      </c>
      <c r="F31" s="31" t="s">
        <v>54</v>
      </c>
      <c r="G31" s="17">
        <v>48071</v>
      </c>
      <c r="H31" s="17">
        <v>49549.099999999999</v>
      </c>
      <c r="I31" s="17">
        <v>49549.099999999999</v>
      </c>
      <c r="J31" s="17"/>
      <c r="K31" s="17"/>
      <c r="L31" s="17"/>
      <c r="M31" s="17">
        <f t="shared" si="0"/>
        <v>48071</v>
      </c>
      <c r="N31" s="17">
        <f t="shared" si="1"/>
        <v>49549.099999999999</v>
      </c>
      <c r="O31" s="17">
        <f t="shared" si="2"/>
        <v>49549.099999999999</v>
      </c>
      <c r="P31" s="17">
        <v>5971.8000000000002</v>
      </c>
      <c r="Q31" s="17"/>
      <c r="R31" s="17"/>
      <c r="S31" s="17"/>
      <c r="T31" s="17">
        <v>7150.3000000000002</v>
      </c>
      <c r="U31" s="17"/>
      <c r="V31" s="17">
        <v>7150.3000000000002</v>
      </c>
      <c r="W31" s="17"/>
      <c r="X31" s="17"/>
      <c r="Y31" s="17">
        <f t="shared" si="3"/>
        <v>54042.800000000003</v>
      </c>
      <c r="Z31" s="17">
        <f t="shared" si="4"/>
        <v>56699.400000000001</v>
      </c>
      <c r="AA31" s="17">
        <f t="shared" si="5"/>
        <v>56699.400000000001</v>
      </c>
      <c r="AB31" s="17"/>
      <c r="AC31" s="17"/>
      <c r="AD31" s="17"/>
      <c r="AE31" s="17">
        <f t="shared" si="6"/>
        <v>54042.800000000003</v>
      </c>
      <c r="AF31" s="17">
        <f t="shared" si="7"/>
        <v>56699.400000000001</v>
      </c>
      <c r="AG31" s="17">
        <f t="shared" si="8"/>
        <v>56699.400000000001</v>
      </c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>
        <f t="shared" si="9"/>
        <v>54042.800000000003</v>
      </c>
      <c r="AX31" s="17">
        <f t="shared" si="10"/>
        <v>56699.400000000001</v>
      </c>
      <c r="AY31" s="17">
        <f t="shared" si="11"/>
        <v>56699.400000000001</v>
      </c>
      <c r="AZ31" s="17"/>
      <c r="BA31" s="32"/>
      <c r="BB31" s="32"/>
      <c r="BC31" s="1"/>
      <c r="BD31" s="1"/>
      <c r="BE31" s="1"/>
      <c r="BF31" s="1"/>
      <c r="BG31" s="1"/>
      <c r="BH31" s="1"/>
      <c r="BI31" s="1"/>
    </row>
    <row r="32" s="1" customFormat="1" ht="30">
      <c r="A32" s="30" t="s">
        <v>27</v>
      </c>
      <c r="B32" s="30" t="s">
        <v>29</v>
      </c>
      <c r="C32" s="30" t="s">
        <v>31</v>
      </c>
      <c r="D32" s="30" t="s">
        <v>55</v>
      </c>
      <c r="E32" s="30" t="s">
        <v>41</v>
      </c>
      <c r="F32" s="31" t="s">
        <v>42</v>
      </c>
      <c r="G32" s="17">
        <v>8104.3999999999996</v>
      </c>
      <c r="H32" s="17">
        <v>6958.5999999999995</v>
      </c>
      <c r="I32" s="17">
        <v>6958.5999999999995</v>
      </c>
      <c r="J32" s="17"/>
      <c r="K32" s="17"/>
      <c r="L32" s="17"/>
      <c r="M32" s="17">
        <f t="shared" si="0"/>
        <v>8104.3999999999996</v>
      </c>
      <c r="N32" s="17">
        <f t="shared" si="1"/>
        <v>6958.5999999999995</v>
      </c>
      <c r="O32" s="17">
        <f t="shared" si="2"/>
        <v>6958.5999999999995</v>
      </c>
      <c r="P32" s="17"/>
      <c r="Q32" s="17"/>
      <c r="R32" s="17"/>
      <c r="S32" s="17">
        <f>44.32893+3164.9</f>
        <v>3209.2289300000002</v>
      </c>
      <c r="T32" s="17"/>
      <c r="U32" s="17"/>
      <c r="V32" s="17"/>
      <c r="W32" s="17"/>
      <c r="X32" s="17"/>
      <c r="Y32" s="17">
        <f t="shared" si="3"/>
        <v>11313.628929999999</v>
      </c>
      <c r="Z32" s="17">
        <f t="shared" si="4"/>
        <v>6958.5999999999995</v>
      </c>
      <c r="AA32" s="17">
        <f t="shared" si="5"/>
        <v>6958.5999999999995</v>
      </c>
      <c r="AB32" s="17"/>
      <c r="AC32" s="17"/>
      <c r="AD32" s="17"/>
      <c r="AE32" s="17">
        <f t="shared" si="6"/>
        <v>11313.628929999999</v>
      </c>
      <c r="AF32" s="17">
        <f t="shared" si="7"/>
        <v>6958.5999999999995</v>
      </c>
      <c r="AG32" s="17">
        <f t="shared" si="8"/>
        <v>6958.5999999999995</v>
      </c>
      <c r="AH32" s="17"/>
      <c r="AI32" s="17"/>
      <c r="AJ32" s="17">
        <v>973.58399999999995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>
        <f t="shared" si="9"/>
        <v>12287.21293</v>
      </c>
      <c r="AX32" s="17">
        <f t="shared" si="10"/>
        <v>6958.5999999999995</v>
      </c>
      <c r="AY32" s="17">
        <f t="shared" si="11"/>
        <v>6958.5999999999995</v>
      </c>
      <c r="AZ32" s="17"/>
      <c r="BA32" s="32"/>
      <c r="BB32" s="32"/>
      <c r="BC32" s="1"/>
      <c r="BD32" s="1"/>
      <c r="BE32" s="1"/>
      <c r="BF32" s="1"/>
      <c r="BG32" s="1"/>
      <c r="BH32" s="1"/>
      <c r="BI32" s="1"/>
    </row>
    <row r="33" s="1" customFormat="1" ht="15">
      <c r="A33" s="30" t="s">
        <v>27</v>
      </c>
      <c r="B33" s="30" t="s">
        <v>29</v>
      </c>
      <c r="C33" s="30" t="s">
        <v>31</v>
      </c>
      <c r="D33" s="30" t="s">
        <v>55</v>
      </c>
      <c r="E33" s="30" t="s">
        <v>43</v>
      </c>
      <c r="F33" s="31" t="s">
        <v>44</v>
      </c>
      <c r="G33" s="17">
        <v>206.90000000000001</v>
      </c>
      <c r="H33" s="17">
        <v>206.90000000000001</v>
      </c>
      <c r="I33" s="17">
        <v>206.90000000000001</v>
      </c>
      <c r="J33" s="17"/>
      <c r="K33" s="17"/>
      <c r="L33" s="17"/>
      <c r="M33" s="17">
        <f t="shared" si="0"/>
        <v>206.90000000000001</v>
      </c>
      <c r="N33" s="17">
        <f t="shared" si="1"/>
        <v>206.90000000000001</v>
      </c>
      <c r="O33" s="17">
        <f t="shared" si="2"/>
        <v>206.90000000000001</v>
      </c>
      <c r="P33" s="17"/>
      <c r="Q33" s="17"/>
      <c r="R33" s="17"/>
      <c r="S33" s="17"/>
      <c r="T33" s="17"/>
      <c r="U33" s="17"/>
      <c r="V33" s="17"/>
      <c r="W33" s="17"/>
      <c r="X33" s="17"/>
      <c r="Y33" s="17">
        <f t="shared" si="3"/>
        <v>206.90000000000001</v>
      </c>
      <c r="Z33" s="17">
        <f t="shared" si="4"/>
        <v>206.90000000000001</v>
      </c>
      <c r="AA33" s="17">
        <f t="shared" si="5"/>
        <v>206.90000000000001</v>
      </c>
      <c r="AB33" s="17"/>
      <c r="AC33" s="17"/>
      <c r="AD33" s="17"/>
      <c r="AE33" s="17">
        <f t="shared" si="6"/>
        <v>206.90000000000001</v>
      </c>
      <c r="AF33" s="17">
        <f t="shared" si="7"/>
        <v>206.90000000000001</v>
      </c>
      <c r="AG33" s="17">
        <f t="shared" si="8"/>
        <v>206.90000000000001</v>
      </c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>
        <f t="shared" si="9"/>
        <v>206.90000000000001</v>
      </c>
      <c r="AX33" s="17">
        <f t="shared" si="10"/>
        <v>206.90000000000001</v>
      </c>
      <c r="AY33" s="17">
        <f t="shared" si="11"/>
        <v>206.90000000000001</v>
      </c>
      <c r="AZ33" s="17"/>
      <c r="BA33" s="32"/>
      <c r="BB33" s="32"/>
      <c r="BC33" s="1"/>
      <c r="BD33" s="1"/>
      <c r="BE33" s="1"/>
      <c r="BF33" s="1"/>
      <c r="BG33" s="1"/>
      <c r="BH33" s="1"/>
      <c r="BI33" s="1"/>
    </row>
    <row r="34" s="1" customFormat="1" ht="30">
      <c r="A34" s="30" t="s">
        <v>27</v>
      </c>
      <c r="B34" s="30" t="s">
        <v>29</v>
      </c>
      <c r="C34" s="30" t="s">
        <v>31</v>
      </c>
      <c r="D34" s="30" t="s">
        <v>57</v>
      </c>
      <c r="E34" s="30"/>
      <c r="F34" s="31" t="s">
        <v>58</v>
      </c>
      <c r="G34" s="17">
        <f t="shared" ref="G34:G88" si="12">G35</f>
        <v>659.39999999999998</v>
      </c>
      <c r="H34" s="17">
        <f t="shared" ref="H34:H88" si="13">H35</f>
        <v>290.60000000000002</v>
      </c>
      <c r="I34" s="17">
        <f t="shared" ref="I34:I50" si="14">I35</f>
        <v>136.80000000000001</v>
      </c>
      <c r="J34" s="17">
        <f t="shared" ref="J34:J50" si="15">J35</f>
        <v>0</v>
      </c>
      <c r="K34" s="17">
        <f t="shared" ref="K34:K50" si="16">K35</f>
        <v>0</v>
      </c>
      <c r="L34" s="17">
        <f t="shared" ref="L34:L50" si="17">L35</f>
        <v>0</v>
      </c>
      <c r="M34" s="17">
        <f t="shared" si="0"/>
        <v>659.39999999999998</v>
      </c>
      <c r="N34" s="17">
        <f t="shared" si="1"/>
        <v>290.60000000000002</v>
      </c>
      <c r="O34" s="17">
        <f t="shared" si="2"/>
        <v>136.80000000000001</v>
      </c>
      <c r="P34" s="17">
        <f t="shared" ref="P34:P50" si="18">P35</f>
        <v>0</v>
      </c>
      <c r="Q34" s="17">
        <f t="shared" ref="Q34:Q50" si="19">Q35</f>
        <v>0</v>
      </c>
      <c r="R34" s="17">
        <f t="shared" ref="R34:R50" si="20">R35</f>
        <v>0</v>
      </c>
      <c r="S34" s="17">
        <f t="shared" ref="S34:S50" si="21">S35</f>
        <v>0</v>
      </c>
      <c r="T34" s="17">
        <f t="shared" ref="T34:T50" si="22">T35</f>
        <v>0</v>
      </c>
      <c r="U34" s="17">
        <f t="shared" ref="U34:U50" si="23">U35</f>
        <v>0</v>
      </c>
      <c r="V34" s="17">
        <f t="shared" ref="V34:V50" si="24">V35</f>
        <v>0</v>
      </c>
      <c r="W34" s="17">
        <f t="shared" ref="W34:W50" si="25">W35</f>
        <v>0</v>
      </c>
      <c r="X34" s="17">
        <f t="shared" ref="X34:X50" si="26">X35</f>
        <v>0</v>
      </c>
      <c r="Y34" s="17">
        <f t="shared" si="3"/>
        <v>659.39999999999998</v>
      </c>
      <c r="Z34" s="17">
        <f t="shared" si="4"/>
        <v>290.60000000000002</v>
      </c>
      <c r="AA34" s="17">
        <f t="shared" si="5"/>
        <v>136.80000000000001</v>
      </c>
      <c r="AB34" s="17">
        <f t="shared" ref="AB34:AB50" si="27">AB35</f>
        <v>0</v>
      </c>
      <c r="AC34" s="17">
        <f t="shared" ref="AC34:AC50" si="28">AC35</f>
        <v>0</v>
      </c>
      <c r="AD34" s="17">
        <f t="shared" ref="AD34:AD50" si="29">AD35</f>
        <v>0</v>
      </c>
      <c r="AE34" s="17">
        <f t="shared" si="6"/>
        <v>659.39999999999998</v>
      </c>
      <c r="AF34" s="17">
        <f t="shared" si="7"/>
        <v>290.60000000000002</v>
      </c>
      <c r="AG34" s="17">
        <f t="shared" si="8"/>
        <v>136.80000000000001</v>
      </c>
      <c r="AH34" s="17">
        <f t="shared" ref="AH34:AH50" si="30">AH35</f>
        <v>0</v>
      </c>
      <c r="AI34" s="17">
        <f t="shared" ref="AI34:AI50" si="31">AI35</f>
        <v>0</v>
      </c>
      <c r="AJ34" s="17">
        <f t="shared" ref="AJ34:AJ50" si="32">AJ35</f>
        <v>0</v>
      </c>
      <c r="AK34" s="17">
        <f t="shared" ref="AK34:AK50" si="33">AK35</f>
        <v>0</v>
      </c>
      <c r="AL34" s="17">
        <f t="shared" ref="AL34:AL50" si="34">AL35</f>
        <v>0</v>
      </c>
      <c r="AM34" s="17">
        <f t="shared" ref="AM34:AM50" si="35">AM35</f>
        <v>0</v>
      </c>
      <c r="AN34" s="17">
        <f t="shared" ref="AN34:AN50" si="36">AN35</f>
        <v>0</v>
      </c>
      <c r="AO34" s="17">
        <f t="shared" ref="AO34:AO50" si="37">AO35</f>
        <v>0</v>
      </c>
      <c r="AP34" s="17">
        <f t="shared" ref="AP34:AP50" si="38">AP35</f>
        <v>0</v>
      </c>
      <c r="AQ34" s="17">
        <f t="shared" ref="AQ34:AQ50" si="39">AQ35</f>
        <v>0</v>
      </c>
      <c r="AR34" s="17">
        <f t="shared" ref="AR34:AR50" si="40">AR35</f>
        <v>0</v>
      </c>
      <c r="AS34" s="17">
        <f t="shared" ref="AS34:AS50" si="41">AS35</f>
        <v>0</v>
      </c>
      <c r="AT34" s="17">
        <f t="shared" ref="AT34:AT50" si="42">AT35</f>
        <v>0</v>
      </c>
      <c r="AU34" s="17">
        <f t="shared" ref="AU34:AU50" si="43">AU35</f>
        <v>0</v>
      </c>
      <c r="AV34" s="17">
        <f t="shared" ref="AV34:AV50" si="44">AV35</f>
        <v>0</v>
      </c>
      <c r="AW34" s="17">
        <f t="shared" si="9"/>
        <v>659.39999999999998</v>
      </c>
      <c r="AX34" s="17">
        <f t="shared" si="10"/>
        <v>290.60000000000002</v>
      </c>
      <c r="AY34" s="17">
        <f t="shared" si="11"/>
        <v>136.80000000000001</v>
      </c>
      <c r="AZ34" s="17">
        <f t="shared" ref="AZ34:AZ50" si="45">AZ35</f>
        <v>0</v>
      </c>
      <c r="BA34" s="32"/>
      <c r="BB34" s="32"/>
      <c r="BC34" s="1"/>
      <c r="BD34" s="1"/>
      <c r="BE34" s="1"/>
      <c r="BF34" s="1"/>
      <c r="BG34" s="1"/>
      <c r="BH34" s="1"/>
      <c r="BI34" s="1"/>
    </row>
    <row r="35" s="1" customFormat="1" ht="15">
      <c r="A35" s="30" t="s">
        <v>27</v>
      </c>
      <c r="B35" s="30" t="s">
        <v>29</v>
      </c>
      <c r="C35" s="30" t="s">
        <v>31</v>
      </c>
      <c r="D35" s="30" t="s">
        <v>59</v>
      </c>
      <c r="E35" s="30"/>
      <c r="F35" s="31" t="s">
        <v>60</v>
      </c>
      <c r="G35" s="17">
        <f t="shared" si="12"/>
        <v>659.39999999999998</v>
      </c>
      <c r="H35" s="17">
        <f t="shared" si="13"/>
        <v>290.60000000000002</v>
      </c>
      <c r="I35" s="17">
        <f t="shared" si="14"/>
        <v>136.80000000000001</v>
      </c>
      <c r="J35" s="17">
        <f t="shared" si="15"/>
        <v>0</v>
      </c>
      <c r="K35" s="17">
        <f t="shared" si="16"/>
        <v>0</v>
      </c>
      <c r="L35" s="17">
        <f t="shared" si="17"/>
        <v>0</v>
      </c>
      <c r="M35" s="17">
        <f t="shared" si="0"/>
        <v>659.39999999999998</v>
      </c>
      <c r="N35" s="17">
        <f t="shared" si="1"/>
        <v>290.60000000000002</v>
      </c>
      <c r="O35" s="17">
        <f t="shared" si="2"/>
        <v>136.80000000000001</v>
      </c>
      <c r="P35" s="17">
        <f t="shared" si="18"/>
        <v>0</v>
      </c>
      <c r="Q35" s="17">
        <f t="shared" si="19"/>
        <v>0</v>
      </c>
      <c r="R35" s="17">
        <f t="shared" si="20"/>
        <v>0</v>
      </c>
      <c r="S35" s="17">
        <f t="shared" si="21"/>
        <v>0</v>
      </c>
      <c r="T35" s="17">
        <f t="shared" si="22"/>
        <v>0</v>
      </c>
      <c r="U35" s="17">
        <f t="shared" si="23"/>
        <v>0</v>
      </c>
      <c r="V35" s="17">
        <f t="shared" si="24"/>
        <v>0</v>
      </c>
      <c r="W35" s="17">
        <f t="shared" si="25"/>
        <v>0</v>
      </c>
      <c r="X35" s="17">
        <f t="shared" si="26"/>
        <v>0</v>
      </c>
      <c r="Y35" s="17">
        <f t="shared" si="3"/>
        <v>659.39999999999998</v>
      </c>
      <c r="Z35" s="17">
        <f t="shared" si="4"/>
        <v>290.60000000000002</v>
      </c>
      <c r="AA35" s="17">
        <f t="shared" si="5"/>
        <v>136.80000000000001</v>
      </c>
      <c r="AB35" s="17">
        <f t="shared" si="27"/>
        <v>0</v>
      </c>
      <c r="AC35" s="17">
        <f t="shared" si="28"/>
        <v>0</v>
      </c>
      <c r="AD35" s="17">
        <f t="shared" si="29"/>
        <v>0</v>
      </c>
      <c r="AE35" s="17">
        <f t="shared" si="6"/>
        <v>659.39999999999998</v>
      </c>
      <c r="AF35" s="17">
        <f t="shared" si="7"/>
        <v>290.60000000000002</v>
      </c>
      <c r="AG35" s="17">
        <f t="shared" si="8"/>
        <v>136.80000000000001</v>
      </c>
      <c r="AH35" s="17">
        <f t="shared" si="30"/>
        <v>0</v>
      </c>
      <c r="AI35" s="17">
        <f t="shared" si="31"/>
        <v>0</v>
      </c>
      <c r="AJ35" s="17">
        <f t="shared" si="32"/>
        <v>0</v>
      </c>
      <c r="AK35" s="17">
        <f t="shared" si="33"/>
        <v>0</v>
      </c>
      <c r="AL35" s="17">
        <f t="shared" si="34"/>
        <v>0</v>
      </c>
      <c r="AM35" s="17">
        <f t="shared" si="35"/>
        <v>0</v>
      </c>
      <c r="AN35" s="17">
        <f t="shared" si="36"/>
        <v>0</v>
      </c>
      <c r="AO35" s="17">
        <f t="shared" si="37"/>
        <v>0</v>
      </c>
      <c r="AP35" s="17">
        <f t="shared" si="38"/>
        <v>0</v>
      </c>
      <c r="AQ35" s="17">
        <f t="shared" si="39"/>
        <v>0</v>
      </c>
      <c r="AR35" s="17">
        <f t="shared" si="40"/>
        <v>0</v>
      </c>
      <c r="AS35" s="17">
        <f t="shared" si="41"/>
        <v>0</v>
      </c>
      <c r="AT35" s="17">
        <f t="shared" si="42"/>
        <v>0</v>
      </c>
      <c r="AU35" s="17">
        <f t="shared" si="43"/>
        <v>0</v>
      </c>
      <c r="AV35" s="17">
        <f t="shared" si="44"/>
        <v>0</v>
      </c>
      <c r="AW35" s="17">
        <f t="shared" si="9"/>
        <v>659.39999999999998</v>
      </c>
      <c r="AX35" s="17">
        <f t="shared" si="10"/>
        <v>290.60000000000002</v>
      </c>
      <c r="AY35" s="17">
        <f t="shared" si="11"/>
        <v>136.80000000000001</v>
      </c>
      <c r="AZ35" s="17">
        <f t="shared" si="45"/>
        <v>0</v>
      </c>
      <c r="BA35" s="32"/>
      <c r="BB35" s="32"/>
      <c r="BC35" s="1"/>
      <c r="BD35" s="1"/>
      <c r="BE35" s="1"/>
      <c r="BF35" s="1"/>
      <c r="BG35" s="1"/>
      <c r="BH35" s="1"/>
      <c r="BI35" s="1"/>
    </row>
    <row r="36" s="1" customFormat="1" ht="30">
      <c r="A36" s="30" t="s">
        <v>27</v>
      </c>
      <c r="B36" s="30" t="s">
        <v>29</v>
      </c>
      <c r="C36" s="30" t="s">
        <v>31</v>
      </c>
      <c r="D36" s="30" t="s">
        <v>61</v>
      </c>
      <c r="E36" s="30"/>
      <c r="F36" s="31" t="s">
        <v>62</v>
      </c>
      <c r="G36" s="17">
        <f t="shared" si="12"/>
        <v>659.39999999999998</v>
      </c>
      <c r="H36" s="17">
        <f t="shared" si="13"/>
        <v>290.60000000000002</v>
      </c>
      <c r="I36" s="17">
        <f t="shared" si="14"/>
        <v>136.80000000000001</v>
      </c>
      <c r="J36" s="17">
        <f t="shared" si="15"/>
        <v>0</v>
      </c>
      <c r="K36" s="17">
        <f t="shared" si="16"/>
        <v>0</v>
      </c>
      <c r="L36" s="17">
        <f t="shared" si="17"/>
        <v>0</v>
      </c>
      <c r="M36" s="17">
        <f t="shared" si="0"/>
        <v>659.39999999999998</v>
      </c>
      <c r="N36" s="17">
        <f t="shared" si="1"/>
        <v>290.60000000000002</v>
      </c>
      <c r="O36" s="17">
        <f t="shared" si="2"/>
        <v>136.80000000000001</v>
      </c>
      <c r="P36" s="17">
        <f t="shared" si="18"/>
        <v>0</v>
      </c>
      <c r="Q36" s="17">
        <f t="shared" si="19"/>
        <v>0</v>
      </c>
      <c r="R36" s="17">
        <f t="shared" si="20"/>
        <v>0</v>
      </c>
      <c r="S36" s="17">
        <f t="shared" si="21"/>
        <v>0</v>
      </c>
      <c r="T36" s="17">
        <f t="shared" si="22"/>
        <v>0</v>
      </c>
      <c r="U36" s="17">
        <f t="shared" si="23"/>
        <v>0</v>
      </c>
      <c r="V36" s="17">
        <f t="shared" si="24"/>
        <v>0</v>
      </c>
      <c r="W36" s="17">
        <f t="shared" si="25"/>
        <v>0</v>
      </c>
      <c r="X36" s="17">
        <f t="shared" si="26"/>
        <v>0</v>
      </c>
      <c r="Y36" s="17">
        <f t="shared" si="3"/>
        <v>659.39999999999998</v>
      </c>
      <c r="Z36" s="17">
        <f t="shared" si="4"/>
        <v>290.60000000000002</v>
      </c>
      <c r="AA36" s="17">
        <f t="shared" si="5"/>
        <v>136.80000000000001</v>
      </c>
      <c r="AB36" s="17">
        <f t="shared" si="27"/>
        <v>0</v>
      </c>
      <c r="AC36" s="17">
        <f t="shared" si="28"/>
        <v>0</v>
      </c>
      <c r="AD36" s="17">
        <f t="shared" si="29"/>
        <v>0</v>
      </c>
      <c r="AE36" s="17">
        <f t="shared" si="6"/>
        <v>659.39999999999998</v>
      </c>
      <c r="AF36" s="17">
        <f t="shared" si="7"/>
        <v>290.60000000000002</v>
      </c>
      <c r="AG36" s="17">
        <f t="shared" si="8"/>
        <v>136.80000000000001</v>
      </c>
      <c r="AH36" s="17">
        <f t="shared" si="30"/>
        <v>0</v>
      </c>
      <c r="AI36" s="17">
        <f t="shared" si="31"/>
        <v>0</v>
      </c>
      <c r="AJ36" s="17">
        <f t="shared" si="32"/>
        <v>0</v>
      </c>
      <c r="AK36" s="17">
        <f t="shared" si="33"/>
        <v>0</v>
      </c>
      <c r="AL36" s="17">
        <f t="shared" si="34"/>
        <v>0</v>
      </c>
      <c r="AM36" s="17">
        <f t="shared" si="35"/>
        <v>0</v>
      </c>
      <c r="AN36" s="17">
        <f t="shared" si="36"/>
        <v>0</v>
      </c>
      <c r="AO36" s="17">
        <f t="shared" si="37"/>
        <v>0</v>
      </c>
      <c r="AP36" s="17">
        <f t="shared" si="38"/>
        <v>0</v>
      </c>
      <c r="AQ36" s="17">
        <f t="shared" si="39"/>
        <v>0</v>
      </c>
      <c r="AR36" s="17">
        <f t="shared" si="40"/>
        <v>0</v>
      </c>
      <c r="AS36" s="17">
        <f t="shared" si="41"/>
        <v>0</v>
      </c>
      <c r="AT36" s="17">
        <f t="shared" si="42"/>
        <v>0</v>
      </c>
      <c r="AU36" s="17">
        <f t="shared" si="43"/>
        <v>0</v>
      </c>
      <c r="AV36" s="17">
        <f t="shared" si="44"/>
        <v>0</v>
      </c>
      <c r="AW36" s="17">
        <f t="shared" si="9"/>
        <v>659.39999999999998</v>
      </c>
      <c r="AX36" s="17">
        <f t="shared" si="10"/>
        <v>290.60000000000002</v>
      </c>
      <c r="AY36" s="17">
        <f t="shared" si="11"/>
        <v>136.80000000000001</v>
      </c>
      <c r="AZ36" s="17">
        <f t="shared" si="45"/>
        <v>0</v>
      </c>
      <c r="BA36" s="32"/>
      <c r="BB36" s="32"/>
      <c r="BC36" s="1"/>
      <c r="BD36" s="1"/>
      <c r="BE36" s="1"/>
      <c r="BF36" s="1"/>
      <c r="BG36" s="1"/>
      <c r="BH36" s="1"/>
      <c r="BI36" s="1"/>
    </row>
    <row r="37" s="1" customFormat="1" ht="15">
      <c r="A37" s="30" t="s">
        <v>27</v>
      </c>
      <c r="B37" s="30" t="s">
        <v>29</v>
      </c>
      <c r="C37" s="30" t="s">
        <v>31</v>
      </c>
      <c r="D37" s="30" t="s">
        <v>61</v>
      </c>
      <c r="E37" s="30" t="s">
        <v>43</v>
      </c>
      <c r="F37" s="31" t="s">
        <v>44</v>
      </c>
      <c r="G37" s="17">
        <v>659.39999999999998</v>
      </c>
      <c r="H37" s="17">
        <v>290.60000000000002</v>
      </c>
      <c r="I37" s="17">
        <v>136.80000000000001</v>
      </c>
      <c r="J37" s="17"/>
      <c r="K37" s="17"/>
      <c r="L37" s="17"/>
      <c r="M37" s="17">
        <f t="shared" si="0"/>
        <v>659.39999999999998</v>
      </c>
      <c r="N37" s="17">
        <f t="shared" si="1"/>
        <v>290.60000000000002</v>
      </c>
      <c r="O37" s="17">
        <f t="shared" si="2"/>
        <v>136.80000000000001</v>
      </c>
      <c r="P37" s="17"/>
      <c r="Q37" s="17"/>
      <c r="R37" s="17"/>
      <c r="S37" s="17"/>
      <c r="T37" s="17"/>
      <c r="U37" s="17"/>
      <c r="V37" s="17"/>
      <c r="W37" s="17"/>
      <c r="X37" s="17"/>
      <c r="Y37" s="17">
        <f t="shared" si="3"/>
        <v>659.39999999999998</v>
      </c>
      <c r="Z37" s="17">
        <f t="shared" si="4"/>
        <v>290.60000000000002</v>
      </c>
      <c r="AA37" s="17">
        <f t="shared" si="5"/>
        <v>136.80000000000001</v>
      </c>
      <c r="AB37" s="17"/>
      <c r="AC37" s="17"/>
      <c r="AD37" s="17"/>
      <c r="AE37" s="17">
        <f t="shared" si="6"/>
        <v>659.39999999999998</v>
      </c>
      <c r="AF37" s="17">
        <f t="shared" si="7"/>
        <v>290.60000000000002</v>
      </c>
      <c r="AG37" s="17">
        <f t="shared" si="8"/>
        <v>136.80000000000001</v>
      </c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>
        <f t="shared" si="9"/>
        <v>659.39999999999998</v>
      </c>
      <c r="AX37" s="17">
        <f t="shared" si="10"/>
        <v>290.60000000000002</v>
      </c>
      <c r="AY37" s="17">
        <f t="shared" si="11"/>
        <v>136.80000000000001</v>
      </c>
      <c r="AZ37" s="17"/>
      <c r="BA37" s="32"/>
      <c r="BB37" s="32"/>
      <c r="BC37" s="1"/>
      <c r="BD37" s="1"/>
      <c r="BE37" s="1"/>
      <c r="BF37" s="1"/>
      <c r="BG37" s="1"/>
      <c r="BH37" s="1"/>
      <c r="BI37" s="1"/>
    </row>
    <row r="38" s="20" customFormat="1" ht="15">
      <c r="A38" s="21" t="s">
        <v>27</v>
      </c>
      <c r="B38" s="21" t="s">
        <v>63</v>
      </c>
      <c r="C38" s="21"/>
      <c r="D38" s="21"/>
      <c r="E38" s="33"/>
      <c r="F38" s="22" t="s">
        <v>64</v>
      </c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8"/>
        <v>0</v>
      </c>
      <c r="Q38" s="23">
        <f t="shared" si="19"/>
        <v>0</v>
      </c>
      <c r="R38" s="23">
        <f t="shared" si="20"/>
        <v>0</v>
      </c>
      <c r="S38" s="23">
        <f t="shared" si="21"/>
        <v>1348.5</v>
      </c>
      <c r="T38" s="23">
        <f t="shared" si="22"/>
        <v>0</v>
      </c>
      <c r="U38" s="23">
        <f t="shared" si="23"/>
        <v>0</v>
      </c>
      <c r="V38" s="23">
        <f t="shared" si="24"/>
        <v>0</v>
      </c>
      <c r="W38" s="23">
        <f t="shared" si="25"/>
        <v>0</v>
      </c>
      <c r="X38" s="23">
        <f t="shared" si="26"/>
        <v>0</v>
      </c>
      <c r="Y38" s="23">
        <f t="shared" si="3"/>
        <v>1348.5</v>
      </c>
      <c r="Z38" s="23">
        <f t="shared" si="4"/>
        <v>0</v>
      </c>
      <c r="AA38" s="23">
        <f t="shared" si="5"/>
        <v>0</v>
      </c>
      <c r="AB38" s="23">
        <f t="shared" si="27"/>
        <v>-1348.5</v>
      </c>
      <c r="AC38" s="23">
        <f t="shared" si="28"/>
        <v>0</v>
      </c>
      <c r="AD38" s="23">
        <f t="shared" si="29"/>
        <v>0</v>
      </c>
      <c r="AE38" s="23">
        <f t="shared" si="6"/>
        <v>0</v>
      </c>
      <c r="AF38" s="23">
        <f t="shared" si="7"/>
        <v>0</v>
      </c>
      <c r="AG38" s="23">
        <f t="shared" si="8"/>
        <v>0</v>
      </c>
      <c r="AH38" s="23">
        <f t="shared" si="30"/>
        <v>0</v>
      </c>
      <c r="AI38" s="23">
        <f t="shared" si="31"/>
        <v>0</v>
      </c>
      <c r="AJ38" s="23">
        <f t="shared" si="32"/>
        <v>1348.5</v>
      </c>
      <c r="AK38" s="23">
        <f t="shared" si="33"/>
        <v>0</v>
      </c>
      <c r="AL38" s="23">
        <f t="shared" si="34"/>
        <v>0</v>
      </c>
      <c r="AM38" s="23">
        <f t="shared" si="35"/>
        <v>0</v>
      </c>
      <c r="AN38" s="23">
        <f t="shared" si="36"/>
        <v>0</v>
      </c>
      <c r="AO38" s="23">
        <f t="shared" si="37"/>
        <v>0</v>
      </c>
      <c r="AP38" s="23">
        <f t="shared" si="38"/>
        <v>0</v>
      </c>
      <c r="AQ38" s="23">
        <f t="shared" si="39"/>
        <v>0</v>
      </c>
      <c r="AR38" s="23">
        <f t="shared" si="40"/>
        <v>0</v>
      </c>
      <c r="AS38" s="23">
        <f t="shared" si="41"/>
        <v>0</v>
      </c>
      <c r="AT38" s="23">
        <f t="shared" si="42"/>
        <v>0</v>
      </c>
      <c r="AU38" s="23">
        <f t="shared" si="43"/>
        <v>0</v>
      </c>
      <c r="AV38" s="23">
        <f t="shared" si="44"/>
        <v>0</v>
      </c>
      <c r="AW38" s="23">
        <f t="shared" si="9"/>
        <v>1348.5</v>
      </c>
      <c r="AX38" s="23">
        <f t="shared" si="10"/>
        <v>0</v>
      </c>
      <c r="AY38" s="23">
        <f t="shared" si="11"/>
        <v>0</v>
      </c>
      <c r="AZ38" s="23">
        <f t="shared" si="45"/>
        <v>0</v>
      </c>
      <c r="BA38" s="24"/>
      <c r="BB38" s="24"/>
      <c r="BC38" s="20"/>
      <c r="BD38" s="20"/>
      <c r="BE38" s="20"/>
      <c r="BF38" s="20"/>
      <c r="BG38" s="20"/>
      <c r="BH38" s="20"/>
      <c r="BI38" s="20"/>
    </row>
    <row r="39" s="25" customFormat="1" ht="15">
      <c r="A39" s="26" t="s">
        <v>27</v>
      </c>
      <c r="B39" s="26" t="s">
        <v>63</v>
      </c>
      <c r="C39" s="26" t="s">
        <v>65</v>
      </c>
      <c r="D39" s="26"/>
      <c r="E39" s="34"/>
      <c r="F39" s="27" t="s">
        <v>66</v>
      </c>
      <c r="G39" s="28"/>
      <c r="H39" s="28"/>
      <c r="I39" s="28"/>
      <c r="J39" s="28"/>
      <c r="K39" s="28"/>
      <c r="L39" s="28"/>
      <c r="M39" s="28"/>
      <c r="N39" s="28"/>
      <c r="O39" s="28"/>
      <c r="P39" s="28">
        <f t="shared" si="18"/>
        <v>0</v>
      </c>
      <c r="Q39" s="28">
        <f t="shared" si="19"/>
        <v>0</v>
      </c>
      <c r="R39" s="28">
        <f t="shared" si="20"/>
        <v>0</v>
      </c>
      <c r="S39" s="28">
        <f t="shared" si="21"/>
        <v>1348.5</v>
      </c>
      <c r="T39" s="28">
        <f t="shared" si="22"/>
        <v>0</v>
      </c>
      <c r="U39" s="28">
        <f t="shared" si="23"/>
        <v>0</v>
      </c>
      <c r="V39" s="28">
        <f t="shared" si="24"/>
        <v>0</v>
      </c>
      <c r="W39" s="28">
        <f t="shared" si="25"/>
        <v>0</v>
      </c>
      <c r="X39" s="28">
        <f t="shared" si="26"/>
        <v>0</v>
      </c>
      <c r="Y39" s="28">
        <f t="shared" si="3"/>
        <v>1348.5</v>
      </c>
      <c r="Z39" s="28">
        <f t="shared" si="4"/>
        <v>0</v>
      </c>
      <c r="AA39" s="28">
        <f t="shared" si="5"/>
        <v>0</v>
      </c>
      <c r="AB39" s="28">
        <f t="shared" si="27"/>
        <v>-1348.5</v>
      </c>
      <c r="AC39" s="28">
        <f t="shared" si="28"/>
        <v>0</v>
      </c>
      <c r="AD39" s="28">
        <f t="shared" si="29"/>
        <v>0</v>
      </c>
      <c r="AE39" s="28">
        <f t="shared" si="6"/>
        <v>0</v>
      </c>
      <c r="AF39" s="28">
        <f t="shared" si="7"/>
        <v>0</v>
      </c>
      <c r="AG39" s="28">
        <f t="shared" si="8"/>
        <v>0</v>
      </c>
      <c r="AH39" s="28">
        <f t="shared" si="30"/>
        <v>0</v>
      </c>
      <c r="AI39" s="28">
        <f t="shared" si="31"/>
        <v>0</v>
      </c>
      <c r="AJ39" s="28">
        <f t="shared" si="32"/>
        <v>1348.5</v>
      </c>
      <c r="AK39" s="28">
        <f t="shared" si="33"/>
        <v>0</v>
      </c>
      <c r="AL39" s="28">
        <f t="shared" si="34"/>
        <v>0</v>
      </c>
      <c r="AM39" s="28">
        <f t="shared" si="35"/>
        <v>0</v>
      </c>
      <c r="AN39" s="28">
        <f t="shared" si="36"/>
        <v>0</v>
      </c>
      <c r="AO39" s="28">
        <f t="shared" si="37"/>
        <v>0</v>
      </c>
      <c r="AP39" s="28">
        <f t="shared" si="38"/>
        <v>0</v>
      </c>
      <c r="AQ39" s="28">
        <f t="shared" si="39"/>
        <v>0</v>
      </c>
      <c r="AR39" s="28">
        <f t="shared" si="40"/>
        <v>0</v>
      </c>
      <c r="AS39" s="28">
        <f t="shared" si="41"/>
        <v>0</v>
      </c>
      <c r="AT39" s="28">
        <f t="shared" si="42"/>
        <v>0</v>
      </c>
      <c r="AU39" s="28">
        <f t="shared" si="43"/>
        <v>0</v>
      </c>
      <c r="AV39" s="28">
        <f t="shared" si="44"/>
        <v>0</v>
      </c>
      <c r="AW39" s="28">
        <f t="shared" si="9"/>
        <v>1348.5</v>
      </c>
      <c r="AX39" s="28">
        <f t="shared" si="10"/>
        <v>0</v>
      </c>
      <c r="AY39" s="28">
        <f t="shared" si="11"/>
        <v>0</v>
      </c>
      <c r="AZ39" s="28">
        <f t="shared" si="45"/>
        <v>0</v>
      </c>
      <c r="BA39" s="24"/>
      <c r="BB39" s="29"/>
      <c r="BC39" s="25"/>
      <c r="BD39" s="25"/>
      <c r="BE39" s="25"/>
      <c r="BF39" s="25"/>
      <c r="BG39" s="25"/>
      <c r="BH39" s="25"/>
      <c r="BI39" s="25"/>
    </row>
    <row r="40" s="1" customFormat="1" ht="30">
      <c r="A40" s="30" t="s">
        <v>27</v>
      </c>
      <c r="B40" s="30" t="s">
        <v>63</v>
      </c>
      <c r="C40" s="30" t="s">
        <v>65</v>
      </c>
      <c r="D40" s="30" t="s">
        <v>67</v>
      </c>
      <c r="E40" s="30"/>
      <c r="F40" s="31" t="s">
        <v>68</v>
      </c>
      <c r="G40" s="17"/>
      <c r="H40" s="17"/>
      <c r="I40" s="17"/>
      <c r="J40" s="17"/>
      <c r="K40" s="17"/>
      <c r="L40" s="17"/>
      <c r="M40" s="17"/>
      <c r="N40" s="17"/>
      <c r="O40" s="17"/>
      <c r="P40" s="17">
        <f t="shared" si="18"/>
        <v>0</v>
      </c>
      <c r="Q40" s="17">
        <f t="shared" si="19"/>
        <v>0</v>
      </c>
      <c r="R40" s="17">
        <f t="shared" si="20"/>
        <v>0</v>
      </c>
      <c r="S40" s="17">
        <f t="shared" si="21"/>
        <v>1348.5</v>
      </c>
      <c r="T40" s="17">
        <f t="shared" si="22"/>
        <v>0</v>
      </c>
      <c r="U40" s="17">
        <f t="shared" si="23"/>
        <v>0</v>
      </c>
      <c r="V40" s="17">
        <f t="shared" si="24"/>
        <v>0</v>
      </c>
      <c r="W40" s="17">
        <f t="shared" si="25"/>
        <v>0</v>
      </c>
      <c r="X40" s="17">
        <f t="shared" si="26"/>
        <v>0</v>
      </c>
      <c r="Y40" s="17">
        <f t="shared" si="3"/>
        <v>1348.5</v>
      </c>
      <c r="Z40" s="17">
        <f t="shared" si="4"/>
        <v>0</v>
      </c>
      <c r="AA40" s="17">
        <f t="shared" si="5"/>
        <v>0</v>
      </c>
      <c r="AB40" s="17">
        <f t="shared" si="27"/>
        <v>-1348.5</v>
      </c>
      <c r="AC40" s="17">
        <f t="shared" si="28"/>
        <v>0</v>
      </c>
      <c r="AD40" s="17">
        <f t="shared" si="29"/>
        <v>0</v>
      </c>
      <c r="AE40" s="17">
        <f t="shared" si="6"/>
        <v>0</v>
      </c>
      <c r="AF40" s="17">
        <f t="shared" si="7"/>
        <v>0</v>
      </c>
      <c r="AG40" s="17">
        <f t="shared" si="8"/>
        <v>0</v>
      </c>
      <c r="AH40" s="17">
        <f t="shared" si="30"/>
        <v>0</v>
      </c>
      <c r="AI40" s="17">
        <f t="shared" si="31"/>
        <v>0</v>
      </c>
      <c r="AJ40" s="17">
        <f t="shared" si="32"/>
        <v>1348.5</v>
      </c>
      <c r="AK40" s="17">
        <f t="shared" si="33"/>
        <v>0</v>
      </c>
      <c r="AL40" s="17">
        <f t="shared" si="34"/>
        <v>0</v>
      </c>
      <c r="AM40" s="17">
        <f t="shared" si="35"/>
        <v>0</v>
      </c>
      <c r="AN40" s="17">
        <f t="shared" si="36"/>
        <v>0</v>
      </c>
      <c r="AO40" s="17">
        <f t="shared" si="37"/>
        <v>0</v>
      </c>
      <c r="AP40" s="17">
        <f t="shared" si="38"/>
        <v>0</v>
      </c>
      <c r="AQ40" s="17">
        <f t="shared" si="39"/>
        <v>0</v>
      </c>
      <c r="AR40" s="17">
        <f t="shared" si="40"/>
        <v>0</v>
      </c>
      <c r="AS40" s="17">
        <f t="shared" si="41"/>
        <v>0</v>
      </c>
      <c r="AT40" s="17">
        <f t="shared" si="42"/>
        <v>0</v>
      </c>
      <c r="AU40" s="17">
        <f t="shared" si="43"/>
        <v>0</v>
      </c>
      <c r="AV40" s="17">
        <f t="shared" si="44"/>
        <v>0</v>
      </c>
      <c r="AW40" s="17">
        <f t="shared" si="9"/>
        <v>1348.5</v>
      </c>
      <c r="AX40" s="17">
        <f t="shared" si="10"/>
        <v>0</v>
      </c>
      <c r="AY40" s="17">
        <f t="shared" si="11"/>
        <v>0</v>
      </c>
      <c r="AZ40" s="17">
        <f t="shared" si="45"/>
        <v>0</v>
      </c>
      <c r="BA40" s="24"/>
      <c r="BB40" s="32"/>
      <c r="BC40" s="1"/>
      <c r="BD40" s="1"/>
      <c r="BE40" s="1"/>
      <c r="BF40" s="1"/>
      <c r="BG40" s="1"/>
      <c r="BH40" s="1"/>
      <c r="BI40" s="1"/>
    </row>
    <row r="41" s="1" customFormat="1" ht="15" hidden="1">
      <c r="A41" s="30" t="s">
        <v>27</v>
      </c>
      <c r="B41" s="30" t="s">
        <v>63</v>
      </c>
      <c r="C41" s="30" t="s">
        <v>65</v>
      </c>
      <c r="D41" s="30" t="s">
        <v>69</v>
      </c>
      <c r="E41" s="30"/>
      <c r="F41" s="31" t="s">
        <v>36</v>
      </c>
      <c r="G41" s="17"/>
      <c r="H41" s="17"/>
      <c r="I41" s="17"/>
      <c r="J41" s="17"/>
      <c r="K41" s="17"/>
      <c r="L41" s="17"/>
      <c r="M41" s="17"/>
      <c r="N41" s="17"/>
      <c r="O41" s="17"/>
      <c r="P41" s="17">
        <f t="shared" si="18"/>
        <v>0</v>
      </c>
      <c r="Q41" s="17">
        <f t="shared" si="19"/>
        <v>0</v>
      </c>
      <c r="R41" s="17">
        <f t="shared" si="20"/>
        <v>0</v>
      </c>
      <c r="S41" s="17">
        <f t="shared" si="21"/>
        <v>1348.5</v>
      </c>
      <c r="T41" s="17">
        <f t="shared" si="22"/>
        <v>0</v>
      </c>
      <c r="U41" s="17">
        <f t="shared" si="23"/>
        <v>0</v>
      </c>
      <c r="V41" s="17">
        <f t="shared" si="24"/>
        <v>0</v>
      </c>
      <c r="W41" s="17">
        <f t="shared" si="25"/>
        <v>0</v>
      </c>
      <c r="X41" s="17">
        <f t="shared" si="26"/>
        <v>0</v>
      </c>
      <c r="Y41" s="17">
        <f t="shared" si="3"/>
        <v>1348.5</v>
      </c>
      <c r="Z41" s="17">
        <f t="shared" si="4"/>
        <v>0</v>
      </c>
      <c r="AA41" s="17">
        <f t="shared" si="5"/>
        <v>0</v>
      </c>
      <c r="AB41" s="17">
        <f t="shared" si="27"/>
        <v>-1348.5</v>
      </c>
      <c r="AC41" s="17">
        <f t="shared" si="28"/>
        <v>0</v>
      </c>
      <c r="AD41" s="17">
        <f t="shared" si="29"/>
        <v>0</v>
      </c>
      <c r="AE41" s="17">
        <f t="shared" si="6"/>
        <v>0</v>
      </c>
      <c r="AF41" s="17">
        <f t="shared" si="7"/>
        <v>0</v>
      </c>
      <c r="AG41" s="17">
        <f t="shared" si="8"/>
        <v>0</v>
      </c>
      <c r="AH41" s="17">
        <f t="shared" si="30"/>
        <v>0</v>
      </c>
      <c r="AI41" s="17">
        <f t="shared" si="31"/>
        <v>0</v>
      </c>
      <c r="AJ41" s="17">
        <f t="shared" si="32"/>
        <v>1348.5</v>
      </c>
      <c r="AK41" s="17">
        <f t="shared" si="33"/>
        <v>0</v>
      </c>
      <c r="AL41" s="17">
        <f t="shared" si="34"/>
        <v>0</v>
      </c>
      <c r="AM41" s="17">
        <f t="shared" si="35"/>
        <v>0</v>
      </c>
      <c r="AN41" s="17">
        <f t="shared" si="36"/>
        <v>0</v>
      </c>
      <c r="AO41" s="17">
        <f t="shared" si="37"/>
        <v>0</v>
      </c>
      <c r="AP41" s="17">
        <f t="shared" si="38"/>
        <v>0</v>
      </c>
      <c r="AQ41" s="17">
        <f t="shared" si="39"/>
        <v>0</v>
      </c>
      <c r="AR41" s="17">
        <f t="shared" si="40"/>
        <v>0</v>
      </c>
      <c r="AS41" s="17">
        <f t="shared" si="41"/>
        <v>0</v>
      </c>
      <c r="AT41" s="17">
        <f t="shared" si="42"/>
        <v>0</v>
      </c>
      <c r="AU41" s="17">
        <f t="shared" si="43"/>
        <v>0</v>
      </c>
      <c r="AV41" s="17">
        <f t="shared" si="44"/>
        <v>0</v>
      </c>
      <c r="AW41" s="17">
        <f t="shared" si="9"/>
        <v>1348.5</v>
      </c>
      <c r="AX41" s="17">
        <f t="shared" si="10"/>
        <v>0</v>
      </c>
      <c r="AY41" s="17">
        <f t="shared" si="11"/>
        <v>0</v>
      </c>
      <c r="AZ41" s="17">
        <f t="shared" si="45"/>
        <v>0</v>
      </c>
      <c r="BA41" s="32">
        <v>0</v>
      </c>
      <c r="BB41" s="32"/>
      <c r="BC41" s="1"/>
      <c r="BD41" s="1"/>
      <c r="BE41" s="1"/>
      <c r="BF41" s="1"/>
      <c r="BG41" s="1"/>
      <c r="BH41" s="1"/>
      <c r="BI41" s="1"/>
    </row>
    <row r="42" s="1" customFormat="1" ht="30">
      <c r="A42" s="30" t="s">
        <v>27</v>
      </c>
      <c r="B42" s="30" t="s">
        <v>63</v>
      </c>
      <c r="C42" s="30" t="s">
        <v>65</v>
      </c>
      <c r="D42" s="30" t="s">
        <v>70</v>
      </c>
      <c r="E42" s="30"/>
      <c r="F42" s="31" t="s">
        <v>71</v>
      </c>
      <c r="G42" s="17"/>
      <c r="H42" s="17"/>
      <c r="I42" s="17"/>
      <c r="J42" s="17"/>
      <c r="K42" s="17"/>
      <c r="L42" s="17"/>
      <c r="M42" s="17"/>
      <c r="N42" s="17"/>
      <c r="O42" s="17"/>
      <c r="P42" s="17">
        <f t="shared" si="18"/>
        <v>0</v>
      </c>
      <c r="Q42" s="17">
        <f t="shared" si="19"/>
        <v>0</v>
      </c>
      <c r="R42" s="17">
        <f t="shared" si="20"/>
        <v>0</v>
      </c>
      <c r="S42" s="17">
        <f t="shared" si="21"/>
        <v>1348.5</v>
      </c>
      <c r="T42" s="17">
        <f t="shared" si="22"/>
        <v>0</v>
      </c>
      <c r="U42" s="17">
        <f t="shared" si="23"/>
        <v>0</v>
      </c>
      <c r="V42" s="17">
        <f t="shared" si="24"/>
        <v>0</v>
      </c>
      <c r="W42" s="17">
        <f t="shared" si="25"/>
        <v>0</v>
      </c>
      <c r="X42" s="17">
        <f t="shared" si="26"/>
        <v>0</v>
      </c>
      <c r="Y42" s="17">
        <f t="shared" si="3"/>
        <v>1348.5</v>
      </c>
      <c r="Z42" s="17">
        <f t="shared" si="4"/>
        <v>0</v>
      </c>
      <c r="AA42" s="17">
        <f t="shared" si="5"/>
        <v>0</v>
      </c>
      <c r="AB42" s="17">
        <f t="shared" si="27"/>
        <v>-1348.5</v>
      </c>
      <c r="AC42" s="17">
        <f t="shared" si="28"/>
        <v>0</v>
      </c>
      <c r="AD42" s="17">
        <f t="shared" si="29"/>
        <v>0</v>
      </c>
      <c r="AE42" s="17">
        <f t="shared" si="6"/>
        <v>0</v>
      </c>
      <c r="AF42" s="17">
        <f t="shared" si="7"/>
        <v>0</v>
      </c>
      <c r="AG42" s="17">
        <f t="shared" si="8"/>
        <v>0</v>
      </c>
      <c r="AH42" s="17">
        <f t="shared" si="30"/>
        <v>0</v>
      </c>
      <c r="AI42" s="17">
        <f t="shared" si="31"/>
        <v>0</v>
      </c>
      <c r="AJ42" s="17">
        <f t="shared" si="32"/>
        <v>1348.5</v>
      </c>
      <c r="AK42" s="17">
        <f t="shared" si="33"/>
        <v>0</v>
      </c>
      <c r="AL42" s="17">
        <f t="shared" si="34"/>
        <v>0</v>
      </c>
      <c r="AM42" s="17">
        <f t="shared" si="35"/>
        <v>0</v>
      </c>
      <c r="AN42" s="17">
        <f t="shared" si="36"/>
        <v>0</v>
      </c>
      <c r="AO42" s="17">
        <f t="shared" si="37"/>
        <v>0</v>
      </c>
      <c r="AP42" s="17">
        <f t="shared" si="38"/>
        <v>0</v>
      </c>
      <c r="AQ42" s="17">
        <f t="shared" si="39"/>
        <v>0</v>
      </c>
      <c r="AR42" s="17">
        <f t="shared" si="40"/>
        <v>0</v>
      </c>
      <c r="AS42" s="17">
        <f t="shared" si="41"/>
        <v>0</v>
      </c>
      <c r="AT42" s="17">
        <f t="shared" si="42"/>
        <v>0</v>
      </c>
      <c r="AU42" s="17">
        <f t="shared" si="43"/>
        <v>0</v>
      </c>
      <c r="AV42" s="17">
        <f t="shared" si="44"/>
        <v>0</v>
      </c>
      <c r="AW42" s="17">
        <f t="shared" si="9"/>
        <v>1348.5</v>
      </c>
      <c r="AX42" s="17">
        <f t="shared" si="10"/>
        <v>0</v>
      </c>
      <c r="AY42" s="17">
        <f t="shared" si="11"/>
        <v>0</v>
      </c>
      <c r="AZ42" s="17">
        <f t="shared" si="45"/>
        <v>0</v>
      </c>
      <c r="BA42" s="24"/>
      <c r="BB42" s="32"/>
      <c r="BC42" s="1"/>
      <c r="BD42" s="1"/>
      <c r="BE42" s="1"/>
      <c r="BF42" s="1"/>
      <c r="BG42" s="1"/>
      <c r="BH42" s="1"/>
      <c r="BI42" s="1"/>
    </row>
    <row r="43" s="1" customFormat="1" ht="45">
      <c r="A43" s="30" t="s">
        <v>27</v>
      </c>
      <c r="B43" s="30" t="s">
        <v>63</v>
      </c>
      <c r="C43" s="30" t="s">
        <v>65</v>
      </c>
      <c r="D43" s="30" t="s">
        <v>72</v>
      </c>
      <c r="E43" s="30"/>
      <c r="F43" s="31" t="s">
        <v>73</v>
      </c>
      <c r="G43" s="17"/>
      <c r="H43" s="17"/>
      <c r="I43" s="17"/>
      <c r="J43" s="17"/>
      <c r="K43" s="17"/>
      <c r="L43" s="17"/>
      <c r="M43" s="17"/>
      <c r="N43" s="17"/>
      <c r="O43" s="17"/>
      <c r="P43" s="17">
        <f t="shared" si="18"/>
        <v>0</v>
      </c>
      <c r="Q43" s="17">
        <f t="shared" si="19"/>
        <v>0</v>
      </c>
      <c r="R43" s="17">
        <f t="shared" si="20"/>
        <v>0</v>
      </c>
      <c r="S43" s="17">
        <f t="shared" si="21"/>
        <v>1348.5</v>
      </c>
      <c r="T43" s="17">
        <f t="shared" si="22"/>
        <v>0</v>
      </c>
      <c r="U43" s="17">
        <f t="shared" si="23"/>
        <v>0</v>
      </c>
      <c r="V43" s="17">
        <f t="shared" si="24"/>
        <v>0</v>
      </c>
      <c r="W43" s="17">
        <f t="shared" si="25"/>
        <v>0</v>
      </c>
      <c r="X43" s="17">
        <f t="shared" si="26"/>
        <v>0</v>
      </c>
      <c r="Y43" s="17">
        <f t="shared" si="3"/>
        <v>1348.5</v>
      </c>
      <c r="Z43" s="17">
        <f t="shared" si="4"/>
        <v>0</v>
      </c>
      <c r="AA43" s="17">
        <f t="shared" si="5"/>
        <v>0</v>
      </c>
      <c r="AB43" s="17">
        <f t="shared" si="27"/>
        <v>-1348.5</v>
      </c>
      <c r="AC43" s="17">
        <f t="shared" si="28"/>
        <v>0</v>
      </c>
      <c r="AD43" s="17">
        <f t="shared" si="29"/>
        <v>0</v>
      </c>
      <c r="AE43" s="17">
        <f t="shared" si="6"/>
        <v>0</v>
      </c>
      <c r="AF43" s="17">
        <f t="shared" si="7"/>
        <v>0</v>
      </c>
      <c r="AG43" s="17">
        <f t="shared" si="8"/>
        <v>0</v>
      </c>
      <c r="AH43" s="17">
        <f t="shared" si="30"/>
        <v>0</v>
      </c>
      <c r="AI43" s="17">
        <f t="shared" si="31"/>
        <v>0</v>
      </c>
      <c r="AJ43" s="17">
        <f t="shared" si="32"/>
        <v>1348.5</v>
      </c>
      <c r="AK43" s="17">
        <f t="shared" si="33"/>
        <v>0</v>
      </c>
      <c r="AL43" s="17">
        <f t="shared" si="34"/>
        <v>0</v>
      </c>
      <c r="AM43" s="17">
        <f t="shared" si="35"/>
        <v>0</v>
      </c>
      <c r="AN43" s="17">
        <f t="shared" si="36"/>
        <v>0</v>
      </c>
      <c r="AO43" s="17">
        <f t="shared" si="37"/>
        <v>0</v>
      </c>
      <c r="AP43" s="17">
        <f t="shared" si="38"/>
        <v>0</v>
      </c>
      <c r="AQ43" s="17">
        <f t="shared" si="39"/>
        <v>0</v>
      </c>
      <c r="AR43" s="17">
        <f t="shared" si="40"/>
        <v>0</v>
      </c>
      <c r="AS43" s="17">
        <f t="shared" si="41"/>
        <v>0</v>
      </c>
      <c r="AT43" s="17">
        <f t="shared" si="42"/>
        <v>0</v>
      </c>
      <c r="AU43" s="17">
        <f t="shared" si="43"/>
        <v>0</v>
      </c>
      <c r="AV43" s="17">
        <f t="shared" si="44"/>
        <v>0</v>
      </c>
      <c r="AW43" s="17">
        <f t="shared" si="9"/>
        <v>1348.5</v>
      </c>
      <c r="AX43" s="17">
        <f t="shared" si="10"/>
        <v>0</v>
      </c>
      <c r="AY43" s="17">
        <f t="shared" si="11"/>
        <v>0</v>
      </c>
      <c r="AZ43" s="17">
        <f t="shared" si="45"/>
        <v>0</v>
      </c>
      <c r="BA43" s="24"/>
      <c r="BB43" s="32"/>
      <c r="BC43" s="1"/>
      <c r="BD43" s="1"/>
      <c r="BE43" s="1"/>
      <c r="BF43" s="1"/>
      <c r="BG43" s="1"/>
      <c r="BH43" s="1"/>
      <c r="BI43" s="1"/>
    </row>
    <row r="44" s="1" customFormat="1" ht="30">
      <c r="A44" s="30" t="s">
        <v>27</v>
      </c>
      <c r="B44" s="30" t="s">
        <v>63</v>
      </c>
      <c r="C44" s="30" t="s">
        <v>65</v>
      </c>
      <c r="D44" s="30" t="s">
        <v>72</v>
      </c>
      <c r="E44" s="30" t="s">
        <v>41</v>
      </c>
      <c r="F44" s="31" t="s">
        <v>42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>
        <v>1348.5</v>
      </c>
      <c r="T44" s="17"/>
      <c r="U44" s="17"/>
      <c r="V44" s="17"/>
      <c r="W44" s="17"/>
      <c r="X44" s="17"/>
      <c r="Y44" s="17">
        <f t="shared" si="3"/>
        <v>1348.5</v>
      </c>
      <c r="Z44" s="17">
        <f t="shared" si="4"/>
        <v>0</v>
      </c>
      <c r="AA44" s="17">
        <f t="shared" si="5"/>
        <v>0</v>
      </c>
      <c r="AB44" s="17">
        <v>-1348.5</v>
      </c>
      <c r="AC44" s="17"/>
      <c r="AD44" s="17"/>
      <c r="AE44" s="17">
        <f t="shared" si="6"/>
        <v>0</v>
      </c>
      <c r="AF44" s="17">
        <f t="shared" si="7"/>
        <v>0</v>
      </c>
      <c r="AG44" s="17">
        <f t="shared" si="8"/>
        <v>0</v>
      </c>
      <c r="AH44" s="17"/>
      <c r="AI44" s="17"/>
      <c r="AJ44" s="17">
        <v>1348.5</v>
      </c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>
        <f t="shared" si="9"/>
        <v>1348.5</v>
      </c>
      <c r="AX44" s="17">
        <f t="shared" si="10"/>
        <v>0</v>
      </c>
      <c r="AY44" s="17">
        <f t="shared" si="11"/>
        <v>0</v>
      </c>
      <c r="AZ44" s="17"/>
      <c r="BA44" s="24"/>
      <c r="BB44" s="32"/>
      <c r="BC44" s="1"/>
      <c r="BD44" s="1"/>
      <c r="BE44" s="1"/>
      <c r="BF44" s="1"/>
      <c r="BG44" s="1"/>
      <c r="BH44" s="1"/>
      <c r="BI44" s="1"/>
    </row>
    <row r="45" s="20" customFormat="1" ht="15">
      <c r="A45" s="21" t="s">
        <v>27</v>
      </c>
      <c r="B45" s="21" t="s">
        <v>74</v>
      </c>
      <c r="C45" s="21"/>
      <c r="D45" s="21"/>
      <c r="E45" s="21"/>
      <c r="F45" s="22" t="s">
        <v>75</v>
      </c>
      <c r="G45" s="23">
        <f t="shared" si="12"/>
        <v>260000</v>
      </c>
      <c r="H45" s="23">
        <f t="shared" si="13"/>
        <v>0</v>
      </c>
      <c r="I45" s="23">
        <f t="shared" si="14"/>
        <v>0</v>
      </c>
      <c r="J45" s="23">
        <f t="shared" si="15"/>
        <v>0</v>
      </c>
      <c r="K45" s="23">
        <f t="shared" si="16"/>
        <v>0</v>
      </c>
      <c r="L45" s="23">
        <f t="shared" si="17"/>
        <v>0</v>
      </c>
      <c r="M45" s="23">
        <f t="shared" si="0"/>
        <v>260000</v>
      </c>
      <c r="N45" s="23">
        <f t="shared" si="1"/>
        <v>0</v>
      </c>
      <c r="O45" s="23">
        <f t="shared" si="2"/>
        <v>0</v>
      </c>
      <c r="P45" s="23">
        <f t="shared" si="18"/>
        <v>0</v>
      </c>
      <c r="Q45" s="23">
        <f t="shared" si="19"/>
        <v>0</v>
      </c>
      <c r="R45" s="23">
        <f t="shared" si="20"/>
        <v>0</v>
      </c>
      <c r="S45" s="23">
        <f t="shared" si="21"/>
        <v>0</v>
      </c>
      <c r="T45" s="23">
        <f t="shared" si="22"/>
        <v>0</v>
      </c>
      <c r="U45" s="23">
        <f t="shared" si="23"/>
        <v>0</v>
      </c>
      <c r="V45" s="23">
        <f t="shared" si="24"/>
        <v>0</v>
      </c>
      <c r="W45" s="23">
        <f t="shared" si="25"/>
        <v>0</v>
      </c>
      <c r="X45" s="23">
        <f t="shared" si="26"/>
        <v>0</v>
      </c>
      <c r="Y45" s="23">
        <f t="shared" si="3"/>
        <v>260000</v>
      </c>
      <c r="Z45" s="23">
        <f t="shared" si="4"/>
        <v>0</v>
      </c>
      <c r="AA45" s="23">
        <f t="shared" si="5"/>
        <v>0</v>
      </c>
      <c r="AB45" s="23">
        <f t="shared" si="27"/>
        <v>0</v>
      </c>
      <c r="AC45" s="23">
        <f t="shared" si="28"/>
        <v>0</v>
      </c>
      <c r="AD45" s="23">
        <f t="shared" si="29"/>
        <v>0</v>
      </c>
      <c r="AE45" s="23">
        <f t="shared" si="6"/>
        <v>260000</v>
      </c>
      <c r="AF45" s="23">
        <f t="shared" si="7"/>
        <v>0</v>
      </c>
      <c r="AG45" s="23">
        <f t="shared" si="8"/>
        <v>0</v>
      </c>
      <c r="AH45" s="23">
        <f t="shared" si="30"/>
        <v>0</v>
      </c>
      <c r="AI45" s="23">
        <f t="shared" si="31"/>
        <v>0</v>
      </c>
      <c r="AJ45" s="23">
        <f t="shared" si="32"/>
        <v>0</v>
      </c>
      <c r="AK45" s="23">
        <f t="shared" si="33"/>
        <v>0</v>
      </c>
      <c r="AL45" s="23">
        <f t="shared" si="34"/>
        <v>0</v>
      </c>
      <c r="AM45" s="23">
        <f t="shared" si="35"/>
        <v>0</v>
      </c>
      <c r="AN45" s="23">
        <f t="shared" si="36"/>
        <v>0</v>
      </c>
      <c r="AO45" s="23">
        <f t="shared" si="37"/>
        <v>0</v>
      </c>
      <c r="AP45" s="23">
        <f t="shared" si="38"/>
        <v>0</v>
      </c>
      <c r="AQ45" s="23">
        <f t="shared" si="39"/>
        <v>0</v>
      </c>
      <c r="AR45" s="23">
        <f t="shared" si="40"/>
        <v>0</v>
      </c>
      <c r="AS45" s="23">
        <f t="shared" si="41"/>
        <v>0</v>
      </c>
      <c r="AT45" s="23">
        <f t="shared" si="42"/>
        <v>0</v>
      </c>
      <c r="AU45" s="23">
        <f t="shared" si="43"/>
        <v>0</v>
      </c>
      <c r="AV45" s="23">
        <f t="shared" si="44"/>
        <v>0</v>
      </c>
      <c r="AW45" s="23">
        <f t="shared" si="9"/>
        <v>260000</v>
      </c>
      <c r="AX45" s="23">
        <f t="shared" si="10"/>
        <v>0</v>
      </c>
      <c r="AY45" s="23">
        <f t="shared" si="11"/>
        <v>0</v>
      </c>
      <c r="AZ45" s="23">
        <f t="shared" si="45"/>
        <v>0</v>
      </c>
      <c r="BA45" s="24"/>
      <c r="BB45" s="24"/>
      <c r="BC45" s="20"/>
      <c r="BD45" s="20"/>
      <c r="BE45" s="20"/>
      <c r="BF45" s="20"/>
      <c r="BG45" s="20"/>
      <c r="BH45" s="20"/>
      <c r="BI45" s="20"/>
    </row>
    <row r="46" s="25" customFormat="1" ht="15">
      <c r="A46" s="26" t="s">
        <v>27</v>
      </c>
      <c r="B46" s="26" t="s">
        <v>74</v>
      </c>
      <c r="C46" s="26" t="s">
        <v>29</v>
      </c>
      <c r="D46" s="26"/>
      <c r="E46" s="26"/>
      <c r="F46" s="27" t="s">
        <v>76</v>
      </c>
      <c r="G46" s="28">
        <f t="shared" si="12"/>
        <v>260000</v>
      </c>
      <c r="H46" s="28">
        <f t="shared" si="13"/>
        <v>0</v>
      </c>
      <c r="I46" s="28">
        <f t="shared" si="14"/>
        <v>0</v>
      </c>
      <c r="J46" s="28">
        <f t="shared" si="15"/>
        <v>0</v>
      </c>
      <c r="K46" s="28">
        <f t="shared" si="16"/>
        <v>0</v>
      </c>
      <c r="L46" s="28">
        <f t="shared" si="17"/>
        <v>0</v>
      </c>
      <c r="M46" s="28">
        <f t="shared" si="0"/>
        <v>260000</v>
      </c>
      <c r="N46" s="28">
        <f t="shared" si="1"/>
        <v>0</v>
      </c>
      <c r="O46" s="28">
        <f t="shared" si="2"/>
        <v>0</v>
      </c>
      <c r="P46" s="28">
        <f t="shared" si="18"/>
        <v>0</v>
      </c>
      <c r="Q46" s="28">
        <f t="shared" si="19"/>
        <v>0</v>
      </c>
      <c r="R46" s="28">
        <f t="shared" si="20"/>
        <v>0</v>
      </c>
      <c r="S46" s="28">
        <f t="shared" si="21"/>
        <v>0</v>
      </c>
      <c r="T46" s="28">
        <f t="shared" si="22"/>
        <v>0</v>
      </c>
      <c r="U46" s="28">
        <f t="shared" si="23"/>
        <v>0</v>
      </c>
      <c r="V46" s="28">
        <f t="shared" si="24"/>
        <v>0</v>
      </c>
      <c r="W46" s="28">
        <f t="shared" si="25"/>
        <v>0</v>
      </c>
      <c r="X46" s="28">
        <f t="shared" si="26"/>
        <v>0</v>
      </c>
      <c r="Y46" s="28">
        <f t="shared" si="3"/>
        <v>260000</v>
      </c>
      <c r="Z46" s="28">
        <f t="shared" si="4"/>
        <v>0</v>
      </c>
      <c r="AA46" s="28">
        <f t="shared" si="5"/>
        <v>0</v>
      </c>
      <c r="AB46" s="28">
        <f t="shared" si="27"/>
        <v>0</v>
      </c>
      <c r="AC46" s="28">
        <f t="shared" si="28"/>
        <v>0</v>
      </c>
      <c r="AD46" s="28">
        <f t="shared" si="29"/>
        <v>0</v>
      </c>
      <c r="AE46" s="28">
        <f t="shared" si="6"/>
        <v>260000</v>
      </c>
      <c r="AF46" s="28">
        <f t="shared" si="7"/>
        <v>0</v>
      </c>
      <c r="AG46" s="28">
        <f t="shared" si="8"/>
        <v>0</v>
      </c>
      <c r="AH46" s="28">
        <f t="shared" si="30"/>
        <v>0</v>
      </c>
      <c r="AI46" s="28">
        <f t="shared" si="31"/>
        <v>0</v>
      </c>
      <c r="AJ46" s="28">
        <f t="shared" si="32"/>
        <v>0</v>
      </c>
      <c r="AK46" s="28">
        <f t="shared" si="33"/>
        <v>0</v>
      </c>
      <c r="AL46" s="28">
        <f t="shared" si="34"/>
        <v>0</v>
      </c>
      <c r="AM46" s="28">
        <f t="shared" si="35"/>
        <v>0</v>
      </c>
      <c r="AN46" s="28">
        <f t="shared" si="36"/>
        <v>0</v>
      </c>
      <c r="AO46" s="28">
        <f t="shared" si="37"/>
        <v>0</v>
      </c>
      <c r="AP46" s="28">
        <f t="shared" si="38"/>
        <v>0</v>
      </c>
      <c r="AQ46" s="28">
        <f t="shared" si="39"/>
        <v>0</v>
      </c>
      <c r="AR46" s="28">
        <f t="shared" si="40"/>
        <v>0</v>
      </c>
      <c r="AS46" s="28">
        <f t="shared" si="41"/>
        <v>0</v>
      </c>
      <c r="AT46" s="28">
        <f t="shared" si="42"/>
        <v>0</v>
      </c>
      <c r="AU46" s="28">
        <f t="shared" si="43"/>
        <v>0</v>
      </c>
      <c r="AV46" s="28">
        <f t="shared" si="44"/>
        <v>0</v>
      </c>
      <c r="AW46" s="28">
        <f t="shared" si="9"/>
        <v>260000</v>
      </c>
      <c r="AX46" s="28">
        <f t="shared" si="10"/>
        <v>0</v>
      </c>
      <c r="AY46" s="28">
        <f t="shared" si="11"/>
        <v>0</v>
      </c>
      <c r="AZ46" s="28">
        <f t="shared" si="45"/>
        <v>0</v>
      </c>
      <c r="BA46" s="29"/>
      <c r="BB46" s="29"/>
      <c r="BC46" s="25"/>
      <c r="BD46" s="25"/>
      <c r="BE46" s="25"/>
      <c r="BF46" s="25"/>
      <c r="BG46" s="25"/>
      <c r="BH46" s="25"/>
      <c r="BI46" s="25"/>
    </row>
    <row r="47" s="1" customFormat="1" ht="30">
      <c r="A47" s="30" t="s">
        <v>27</v>
      </c>
      <c r="B47" s="30" t="s">
        <v>74</v>
      </c>
      <c r="C47" s="30" t="s">
        <v>29</v>
      </c>
      <c r="D47" s="30" t="s">
        <v>77</v>
      </c>
      <c r="E47" s="30"/>
      <c r="F47" s="31" t="s">
        <v>78</v>
      </c>
      <c r="G47" s="17">
        <f t="shared" si="12"/>
        <v>260000</v>
      </c>
      <c r="H47" s="17">
        <f t="shared" si="13"/>
        <v>0</v>
      </c>
      <c r="I47" s="17">
        <f t="shared" si="14"/>
        <v>0</v>
      </c>
      <c r="J47" s="17">
        <f t="shared" si="15"/>
        <v>0</v>
      </c>
      <c r="K47" s="17">
        <f t="shared" si="16"/>
        <v>0</v>
      </c>
      <c r="L47" s="17">
        <f t="shared" si="17"/>
        <v>0</v>
      </c>
      <c r="M47" s="17">
        <f t="shared" si="0"/>
        <v>260000</v>
      </c>
      <c r="N47" s="17">
        <f t="shared" si="1"/>
        <v>0</v>
      </c>
      <c r="O47" s="17">
        <f t="shared" si="2"/>
        <v>0</v>
      </c>
      <c r="P47" s="17">
        <f t="shared" si="18"/>
        <v>0</v>
      </c>
      <c r="Q47" s="17">
        <f t="shared" si="19"/>
        <v>0</v>
      </c>
      <c r="R47" s="17">
        <f t="shared" si="20"/>
        <v>0</v>
      </c>
      <c r="S47" s="17">
        <f t="shared" si="21"/>
        <v>0</v>
      </c>
      <c r="T47" s="17">
        <f t="shared" si="22"/>
        <v>0</v>
      </c>
      <c r="U47" s="17">
        <f t="shared" si="23"/>
        <v>0</v>
      </c>
      <c r="V47" s="17">
        <f t="shared" si="24"/>
        <v>0</v>
      </c>
      <c r="W47" s="17">
        <f t="shared" si="25"/>
        <v>0</v>
      </c>
      <c r="X47" s="17">
        <f t="shared" si="26"/>
        <v>0</v>
      </c>
      <c r="Y47" s="17">
        <f t="shared" si="3"/>
        <v>260000</v>
      </c>
      <c r="Z47" s="17">
        <f t="shared" si="4"/>
        <v>0</v>
      </c>
      <c r="AA47" s="17">
        <f t="shared" si="5"/>
        <v>0</v>
      </c>
      <c r="AB47" s="17">
        <f t="shared" si="27"/>
        <v>0</v>
      </c>
      <c r="AC47" s="17">
        <f t="shared" si="28"/>
        <v>0</v>
      </c>
      <c r="AD47" s="17">
        <f t="shared" si="29"/>
        <v>0</v>
      </c>
      <c r="AE47" s="17">
        <f t="shared" si="6"/>
        <v>260000</v>
      </c>
      <c r="AF47" s="17">
        <f t="shared" si="7"/>
        <v>0</v>
      </c>
      <c r="AG47" s="17">
        <f t="shared" si="8"/>
        <v>0</v>
      </c>
      <c r="AH47" s="17">
        <f t="shared" si="30"/>
        <v>0</v>
      </c>
      <c r="AI47" s="17">
        <f t="shared" si="31"/>
        <v>0</v>
      </c>
      <c r="AJ47" s="17">
        <f t="shared" si="32"/>
        <v>0</v>
      </c>
      <c r="AK47" s="17">
        <f t="shared" si="33"/>
        <v>0</v>
      </c>
      <c r="AL47" s="17">
        <f t="shared" si="34"/>
        <v>0</v>
      </c>
      <c r="AM47" s="17">
        <f t="shared" si="35"/>
        <v>0</v>
      </c>
      <c r="AN47" s="17">
        <f t="shared" si="36"/>
        <v>0</v>
      </c>
      <c r="AO47" s="17">
        <f t="shared" si="37"/>
        <v>0</v>
      </c>
      <c r="AP47" s="17">
        <f t="shared" si="38"/>
        <v>0</v>
      </c>
      <c r="AQ47" s="17">
        <f t="shared" si="39"/>
        <v>0</v>
      </c>
      <c r="AR47" s="17">
        <f t="shared" si="40"/>
        <v>0</v>
      </c>
      <c r="AS47" s="17">
        <f t="shared" si="41"/>
        <v>0</v>
      </c>
      <c r="AT47" s="17">
        <f t="shared" si="42"/>
        <v>0</v>
      </c>
      <c r="AU47" s="17">
        <f t="shared" si="43"/>
        <v>0</v>
      </c>
      <c r="AV47" s="17">
        <f t="shared" si="44"/>
        <v>0</v>
      </c>
      <c r="AW47" s="17">
        <f t="shared" si="9"/>
        <v>260000</v>
      </c>
      <c r="AX47" s="17">
        <f t="shared" si="10"/>
        <v>0</v>
      </c>
      <c r="AY47" s="17">
        <f t="shared" si="11"/>
        <v>0</v>
      </c>
      <c r="AZ47" s="17">
        <f t="shared" si="45"/>
        <v>0</v>
      </c>
      <c r="BA47" s="32"/>
      <c r="BB47" s="32"/>
      <c r="BC47" s="1"/>
      <c r="BD47" s="1"/>
      <c r="BE47" s="1"/>
      <c r="BF47" s="1"/>
      <c r="BG47" s="1"/>
      <c r="BH47" s="1"/>
      <c r="BI47" s="1"/>
    </row>
    <row r="48" s="1" customFormat="1" ht="15">
      <c r="A48" s="30" t="s">
        <v>27</v>
      </c>
      <c r="B48" s="30" t="s">
        <v>74</v>
      </c>
      <c r="C48" s="30" t="s">
        <v>29</v>
      </c>
      <c r="D48" s="30" t="s">
        <v>79</v>
      </c>
      <c r="E48" s="35"/>
      <c r="F48" s="31" t="s">
        <v>80</v>
      </c>
      <c r="G48" s="17">
        <f t="shared" si="12"/>
        <v>260000</v>
      </c>
      <c r="H48" s="17">
        <f t="shared" si="13"/>
        <v>0</v>
      </c>
      <c r="I48" s="17">
        <f t="shared" si="14"/>
        <v>0</v>
      </c>
      <c r="J48" s="17">
        <f t="shared" si="15"/>
        <v>0</v>
      </c>
      <c r="K48" s="17">
        <f t="shared" si="16"/>
        <v>0</v>
      </c>
      <c r="L48" s="17">
        <f t="shared" si="17"/>
        <v>0</v>
      </c>
      <c r="M48" s="17">
        <f t="shared" si="0"/>
        <v>260000</v>
      </c>
      <c r="N48" s="17">
        <f t="shared" si="1"/>
        <v>0</v>
      </c>
      <c r="O48" s="17">
        <f t="shared" si="2"/>
        <v>0</v>
      </c>
      <c r="P48" s="17">
        <f t="shared" si="18"/>
        <v>0</v>
      </c>
      <c r="Q48" s="17">
        <f t="shared" si="19"/>
        <v>0</v>
      </c>
      <c r="R48" s="17">
        <f t="shared" si="20"/>
        <v>0</v>
      </c>
      <c r="S48" s="17">
        <f t="shared" si="21"/>
        <v>0</v>
      </c>
      <c r="T48" s="17">
        <f t="shared" si="22"/>
        <v>0</v>
      </c>
      <c r="U48" s="17">
        <f t="shared" si="23"/>
        <v>0</v>
      </c>
      <c r="V48" s="17">
        <f t="shared" si="24"/>
        <v>0</v>
      </c>
      <c r="W48" s="17">
        <f t="shared" si="25"/>
        <v>0</v>
      </c>
      <c r="X48" s="17">
        <f t="shared" si="26"/>
        <v>0</v>
      </c>
      <c r="Y48" s="17">
        <f t="shared" si="3"/>
        <v>260000</v>
      </c>
      <c r="Z48" s="17">
        <f t="shared" si="4"/>
        <v>0</v>
      </c>
      <c r="AA48" s="17">
        <f t="shared" si="5"/>
        <v>0</v>
      </c>
      <c r="AB48" s="17">
        <f t="shared" si="27"/>
        <v>0</v>
      </c>
      <c r="AC48" s="17">
        <f t="shared" si="28"/>
        <v>0</v>
      </c>
      <c r="AD48" s="17">
        <f t="shared" si="29"/>
        <v>0</v>
      </c>
      <c r="AE48" s="17">
        <f t="shared" si="6"/>
        <v>260000</v>
      </c>
      <c r="AF48" s="17">
        <f t="shared" si="7"/>
        <v>0</v>
      </c>
      <c r="AG48" s="17">
        <f t="shared" si="8"/>
        <v>0</v>
      </c>
      <c r="AH48" s="17">
        <f t="shared" si="30"/>
        <v>0</v>
      </c>
      <c r="AI48" s="17">
        <f t="shared" si="31"/>
        <v>0</v>
      </c>
      <c r="AJ48" s="17">
        <f t="shared" si="32"/>
        <v>0</v>
      </c>
      <c r="AK48" s="17">
        <f t="shared" si="33"/>
        <v>0</v>
      </c>
      <c r="AL48" s="17">
        <f t="shared" si="34"/>
        <v>0</v>
      </c>
      <c r="AM48" s="17">
        <f t="shared" si="35"/>
        <v>0</v>
      </c>
      <c r="AN48" s="17">
        <f t="shared" si="36"/>
        <v>0</v>
      </c>
      <c r="AO48" s="17">
        <f t="shared" si="37"/>
        <v>0</v>
      </c>
      <c r="AP48" s="17">
        <f t="shared" si="38"/>
        <v>0</v>
      </c>
      <c r="AQ48" s="17">
        <f t="shared" si="39"/>
        <v>0</v>
      </c>
      <c r="AR48" s="17">
        <f t="shared" si="40"/>
        <v>0</v>
      </c>
      <c r="AS48" s="17">
        <f t="shared" si="41"/>
        <v>0</v>
      </c>
      <c r="AT48" s="17">
        <f t="shared" si="42"/>
        <v>0</v>
      </c>
      <c r="AU48" s="17">
        <f t="shared" si="43"/>
        <v>0</v>
      </c>
      <c r="AV48" s="17">
        <f t="shared" si="44"/>
        <v>0</v>
      </c>
      <c r="AW48" s="17">
        <f t="shared" si="9"/>
        <v>260000</v>
      </c>
      <c r="AX48" s="17">
        <f t="shared" si="10"/>
        <v>0</v>
      </c>
      <c r="AY48" s="17">
        <f t="shared" si="11"/>
        <v>0</v>
      </c>
      <c r="AZ48" s="17">
        <f t="shared" si="45"/>
        <v>0</v>
      </c>
      <c r="BA48" s="32"/>
      <c r="BB48" s="32"/>
      <c r="BC48" s="1"/>
      <c r="BD48" s="1"/>
      <c r="BE48" s="1"/>
      <c r="BF48" s="1"/>
      <c r="BG48" s="1"/>
      <c r="BH48" s="1"/>
      <c r="BI48" s="1"/>
    </row>
    <row r="49" s="1" customFormat="1" ht="60">
      <c r="A49" s="30" t="s">
        <v>27</v>
      </c>
      <c r="B49" s="30" t="s">
        <v>74</v>
      </c>
      <c r="C49" s="30" t="s">
        <v>29</v>
      </c>
      <c r="D49" s="30" t="s">
        <v>81</v>
      </c>
      <c r="E49" s="35"/>
      <c r="F49" s="31" t="s">
        <v>82</v>
      </c>
      <c r="G49" s="17">
        <f t="shared" si="12"/>
        <v>260000</v>
      </c>
      <c r="H49" s="17">
        <f t="shared" si="13"/>
        <v>0</v>
      </c>
      <c r="I49" s="17">
        <f t="shared" si="14"/>
        <v>0</v>
      </c>
      <c r="J49" s="17">
        <f t="shared" si="15"/>
        <v>0</v>
      </c>
      <c r="K49" s="17">
        <f t="shared" si="16"/>
        <v>0</v>
      </c>
      <c r="L49" s="17">
        <f t="shared" si="17"/>
        <v>0</v>
      </c>
      <c r="M49" s="17">
        <f t="shared" si="0"/>
        <v>260000</v>
      </c>
      <c r="N49" s="17">
        <f t="shared" si="1"/>
        <v>0</v>
      </c>
      <c r="O49" s="17">
        <f t="shared" si="2"/>
        <v>0</v>
      </c>
      <c r="P49" s="17">
        <f t="shared" si="18"/>
        <v>0</v>
      </c>
      <c r="Q49" s="17">
        <f t="shared" si="19"/>
        <v>0</v>
      </c>
      <c r="R49" s="17">
        <f t="shared" si="20"/>
        <v>0</v>
      </c>
      <c r="S49" s="17">
        <f t="shared" si="21"/>
        <v>0</v>
      </c>
      <c r="T49" s="17">
        <f t="shared" si="22"/>
        <v>0</v>
      </c>
      <c r="U49" s="17">
        <f t="shared" si="23"/>
        <v>0</v>
      </c>
      <c r="V49" s="17">
        <f t="shared" si="24"/>
        <v>0</v>
      </c>
      <c r="W49" s="17">
        <f t="shared" si="25"/>
        <v>0</v>
      </c>
      <c r="X49" s="17">
        <f t="shared" si="26"/>
        <v>0</v>
      </c>
      <c r="Y49" s="17">
        <f t="shared" si="3"/>
        <v>260000</v>
      </c>
      <c r="Z49" s="17">
        <f t="shared" si="4"/>
        <v>0</v>
      </c>
      <c r="AA49" s="17">
        <f t="shared" si="5"/>
        <v>0</v>
      </c>
      <c r="AB49" s="17">
        <f t="shared" si="27"/>
        <v>0</v>
      </c>
      <c r="AC49" s="17">
        <f t="shared" si="28"/>
        <v>0</v>
      </c>
      <c r="AD49" s="17">
        <f t="shared" si="29"/>
        <v>0</v>
      </c>
      <c r="AE49" s="17">
        <f t="shared" si="6"/>
        <v>260000</v>
      </c>
      <c r="AF49" s="17">
        <f t="shared" si="7"/>
        <v>0</v>
      </c>
      <c r="AG49" s="17">
        <f t="shared" si="8"/>
        <v>0</v>
      </c>
      <c r="AH49" s="17">
        <f t="shared" si="30"/>
        <v>0</v>
      </c>
      <c r="AI49" s="17">
        <f t="shared" si="31"/>
        <v>0</v>
      </c>
      <c r="AJ49" s="17">
        <f t="shared" si="32"/>
        <v>0</v>
      </c>
      <c r="AK49" s="17">
        <f t="shared" si="33"/>
        <v>0</v>
      </c>
      <c r="AL49" s="17">
        <f t="shared" si="34"/>
        <v>0</v>
      </c>
      <c r="AM49" s="17">
        <f t="shared" si="35"/>
        <v>0</v>
      </c>
      <c r="AN49" s="17">
        <f t="shared" si="36"/>
        <v>0</v>
      </c>
      <c r="AO49" s="17">
        <f t="shared" si="37"/>
        <v>0</v>
      </c>
      <c r="AP49" s="17">
        <f t="shared" si="38"/>
        <v>0</v>
      </c>
      <c r="AQ49" s="17">
        <f t="shared" si="39"/>
        <v>0</v>
      </c>
      <c r="AR49" s="17">
        <f t="shared" si="40"/>
        <v>0</v>
      </c>
      <c r="AS49" s="17">
        <f t="shared" si="41"/>
        <v>0</v>
      </c>
      <c r="AT49" s="17">
        <f t="shared" si="42"/>
        <v>0</v>
      </c>
      <c r="AU49" s="17">
        <f t="shared" si="43"/>
        <v>0</v>
      </c>
      <c r="AV49" s="17">
        <f t="shared" si="44"/>
        <v>0</v>
      </c>
      <c r="AW49" s="17">
        <f t="shared" si="9"/>
        <v>260000</v>
      </c>
      <c r="AX49" s="17">
        <f t="shared" si="10"/>
        <v>0</v>
      </c>
      <c r="AY49" s="17">
        <f t="shared" si="11"/>
        <v>0</v>
      </c>
      <c r="AZ49" s="17">
        <f t="shared" si="45"/>
        <v>0</v>
      </c>
      <c r="BA49" s="32"/>
      <c r="BB49" s="32"/>
      <c r="BC49" s="1"/>
      <c r="BD49" s="1"/>
      <c r="BE49" s="1"/>
      <c r="BF49" s="1"/>
      <c r="BG49" s="1"/>
      <c r="BH49" s="1"/>
      <c r="BI49" s="1"/>
    </row>
    <row r="50" s="1" customFormat="1" ht="30">
      <c r="A50" s="30" t="s">
        <v>27</v>
      </c>
      <c r="B50" s="30" t="s">
        <v>74</v>
      </c>
      <c r="C50" s="30" t="s">
        <v>29</v>
      </c>
      <c r="D50" s="30" t="s">
        <v>83</v>
      </c>
      <c r="E50" s="35"/>
      <c r="F50" s="31" t="s">
        <v>84</v>
      </c>
      <c r="G50" s="17">
        <f t="shared" si="12"/>
        <v>260000</v>
      </c>
      <c r="H50" s="17">
        <f t="shared" si="13"/>
        <v>0</v>
      </c>
      <c r="I50" s="17">
        <f t="shared" si="14"/>
        <v>0</v>
      </c>
      <c r="J50" s="17">
        <f t="shared" si="15"/>
        <v>0</v>
      </c>
      <c r="K50" s="17">
        <f t="shared" si="16"/>
        <v>0</v>
      </c>
      <c r="L50" s="17">
        <f t="shared" si="17"/>
        <v>0</v>
      </c>
      <c r="M50" s="17">
        <f t="shared" si="0"/>
        <v>260000</v>
      </c>
      <c r="N50" s="17">
        <f t="shared" si="1"/>
        <v>0</v>
      </c>
      <c r="O50" s="17">
        <f t="shared" si="2"/>
        <v>0</v>
      </c>
      <c r="P50" s="17">
        <f t="shared" si="18"/>
        <v>0</v>
      </c>
      <c r="Q50" s="17">
        <f t="shared" si="19"/>
        <v>0</v>
      </c>
      <c r="R50" s="17">
        <f t="shared" si="20"/>
        <v>0</v>
      </c>
      <c r="S50" s="17">
        <f t="shared" si="21"/>
        <v>0</v>
      </c>
      <c r="T50" s="17">
        <f t="shared" si="22"/>
        <v>0</v>
      </c>
      <c r="U50" s="17">
        <f t="shared" si="23"/>
        <v>0</v>
      </c>
      <c r="V50" s="17">
        <f t="shared" si="24"/>
        <v>0</v>
      </c>
      <c r="W50" s="17">
        <f t="shared" si="25"/>
        <v>0</v>
      </c>
      <c r="X50" s="17">
        <f t="shared" si="26"/>
        <v>0</v>
      </c>
      <c r="Y50" s="17">
        <f t="shared" si="3"/>
        <v>260000</v>
      </c>
      <c r="Z50" s="17">
        <f t="shared" si="4"/>
        <v>0</v>
      </c>
      <c r="AA50" s="17">
        <f t="shared" si="5"/>
        <v>0</v>
      </c>
      <c r="AB50" s="17">
        <f t="shared" si="27"/>
        <v>0</v>
      </c>
      <c r="AC50" s="17">
        <f t="shared" si="28"/>
        <v>0</v>
      </c>
      <c r="AD50" s="17">
        <f t="shared" si="29"/>
        <v>0</v>
      </c>
      <c r="AE50" s="17">
        <f t="shared" si="6"/>
        <v>260000</v>
      </c>
      <c r="AF50" s="17">
        <f t="shared" si="7"/>
        <v>0</v>
      </c>
      <c r="AG50" s="17">
        <f t="shared" si="8"/>
        <v>0</v>
      </c>
      <c r="AH50" s="17">
        <f t="shared" si="30"/>
        <v>0</v>
      </c>
      <c r="AI50" s="17">
        <f t="shared" si="31"/>
        <v>0</v>
      </c>
      <c r="AJ50" s="17">
        <f t="shared" si="32"/>
        <v>0</v>
      </c>
      <c r="AK50" s="17">
        <f t="shared" si="33"/>
        <v>0</v>
      </c>
      <c r="AL50" s="17">
        <f t="shared" si="34"/>
        <v>0</v>
      </c>
      <c r="AM50" s="17">
        <f t="shared" si="35"/>
        <v>0</v>
      </c>
      <c r="AN50" s="17">
        <f t="shared" si="36"/>
        <v>0</v>
      </c>
      <c r="AO50" s="17">
        <f t="shared" si="37"/>
        <v>0</v>
      </c>
      <c r="AP50" s="17">
        <f t="shared" si="38"/>
        <v>0</v>
      </c>
      <c r="AQ50" s="17">
        <f t="shared" si="39"/>
        <v>0</v>
      </c>
      <c r="AR50" s="17">
        <f t="shared" si="40"/>
        <v>0</v>
      </c>
      <c r="AS50" s="17">
        <f t="shared" si="41"/>
        <v>0</v>
      </c>
      <c r="AT50" s="17">
        <f t="shared" si="42"/>
        <v>0</v>
      </c>
      <c r="AU50" s="17">
        <f t="shared" si="43"/>
        <v>0</v>
      </c>
      <c r="AV50" s="17">
        <f t="shared" si="44"/>
        <v>0</v>
      </c>
      <c r="AW50" s="17">
        <f t="shared" si="9"/>
        <v>260000</v>
      </c>
      <c r="AX50" s="17">
        <f t="shared" si="10"/>
        <v>0</v>
      </c>
      <c r="AY50" s="17">
        <f t="shared" si="11"/>
        <v>0</v>
      </c>
      <c r="AZ50" s="17">
        <f t="shared" si="45"/>
        <v>0</v>
      </c>
      <c r="BA50" s="32"/>
      <c r="BB50" s="32"/>
      <c r="BC50" s="1"/>
      <c r="BD50" s="1"/>
      <c r="BE50" s="1"/>
      <c r="BF50" s="1"/>
      <c r="BG50" s="1"/>
      <c r="BH50" s="1"/>
      <c r="BI50" s="1"/>
    </row>
    <row r="51" s="1" customFormat="1" ht="30">
      <c r="A51" s="30" t="s">
        <v>27</v>
      </c>
      <c r="B51" s="30" t="s">
        <v>74</v>
      </c>
      <c r="C51" s="30" t="s">
        <v>29</v>
      </c>
      <c r="D51" s="30" t="s">
        <v>83</v>
      </c>
      <c r="E51" s="30" t="s">
        <v>85</v>
      </c>
      <c r="F51" s="31" t="s">
        <v>86</v>
      </c>
      <c r="G51" s="17">
        <v>260000</v>
      </c>
      <c r="H51" s="17">
        <v>0</v>
      </c>
      <c r="I51" s="17">
        <v>0</v>
      </c>
      <c r="J51" s="17"/>
      <c r="K51" s="17"/>
      <c r="L51" s="17"/>
      <c r="M51" s="17">
        <f t="shared" si="0"/>
        <v>260000</v>
      </c>
      <c r="N51" s="17">
        <f t="shared" si="1"/>
        <v>0</v>
      </c>
      <c r="O51" s="17">
        <f t="shared" si="2"/>
        <v>0</v>
      </c>
      <c r="P51" s="17"/>
      <c r="Q51" s="17"/>
      <c r="R51" s="17"/>
      <c r="S51" s="17"/>
      <c r="T51" s="17"/>
      <c r="U51" s="17"/>
      <c r="V51" s="17"/>
      <c r="W51" s="17"/>
      <c r="X51" s="17"/>
      <c r="Y51" s="17">
        <f t="shared" si="3"/>
        <v>260000</v>
      </c>
      <c r="Z51" s="17">
        <f t="shared" si="4"/>
        <v>0</v>
      </c>
      <c r="AA51" s="17">
        <f t="shared" si="5"/>
        <v>0</v>
      </c>
      <c r="AB51" s="17"/>
      <c r="AC51" s="17"/>
      <c r="AD51" s="17"/>
      <c r="AE51" s="17">
        <f t="shared" si="6"/>
        <v>260000</v>
      </c>
      <c r="AF51" s="17">
        <f t="shared" si="7"/>
        <v>0</v>
      </c>
      <c r="AG51" s="17">
        <f t="shared" si="8"/>
        <v>0</v>
      </c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>
        <f t="shared" si="9"/>
        <v>260000</v>
      </c>
      <c r="AX51" s="17">
        <f t="shared" si="10"/>
        <v>0</v>
      </c>
      <c r="AY51" s="17">
        <f t="shared" si="11"/>
        <v>0</v>
      </c>
      <c r="AZ51" s="17"/>
      <c r="BA51" s="32"/>
      <c r="BB51" s="32"/>
      <c r="BC51" s="1"/>
      <c r="BD51" s="1"/>
      <c r="BE51" s="1"/>
      <c r="BF51" s="1"/>
      <c r="BG51" s="1"/>
      <c r="BH51" s="1"/>
      <c r="BI51" s="1"/>
    </row>
    <row r="52" s="20" customFormat="1" ht="30">
      <c r="A52" s="21" t="s">
        <v>87</v>
      </c>
      <c r="B52" s="21"/>
      <c r="C52" s="21"/>
      <c r="D52" s="21"/>
      <c r="E52" s="21"/>
      <c r="F52" s="22" t="s">
        <v>88</v>
      </c>
      <c r="G52" s="23">
        <f>G53+G79</f>
        <v>466739.00000000006</v>
      </c>
      <c r="H52" s="23">
        <f>H53+H79</f>
        <v>375292.00000000006</v>
      </c>
      <c r="I52" s="23">
        <f>I53+I79</f>
        <v>374657.00000000006</v>
      </c>
      <c r="J52" s="23">
        <f>J53+J79</f>
        <v>39418.599999999999</v>
      </c>
      <c r="K52" s="23">
        <f>K53+K79</f>
        <v>0</v>
      </c>
      <c r="L52" s="23">
        <f>L53+L79</f>
        <v>0</v>
      </c>
      <c r="M52" s="23">
        <f t="shared" si="0"/>
        <v>506157.60000000003</v>
      </c>
      <c r="N52" s="23">
        <f t="shared" si="1"/>
        <v>375292.00000000006</v>
      </c>
      <c r="O52" s="23">
        <f t="shared" si="2"/>
        <v>374657.00000000006</v>
      </c>
      <c r="P52" s="23">
        <f>P53+P79</f>
        <v>34574.300000000003</v>
      </c>
      <c r="Q52" s="23">
        <f>Q53+Q79</f>
        <v>0</v>
      </c>
      <c r="R52" s="23">
        <f>R53+R79</f>
        <v>0</v>
      </c>
      <c r="S52" s="23">
        <f>S53+S79</f>
        <v>98586.680999999997</v>
      </c>
      <c r="T52" s="23">
        <f>T53+T79</f>
        <v>40951</v>
      </c>
      <c r="U52" s="23">
        <f>U53+U79</f>
        <v>0</v>
      </c>
      <c r="V52" s="23">
        <f>V53+V79</f>
        <v>40951</v>
      </c>
      <c r="W52" s="23">
        <f>W53+W79</f>
        <v>0</v>
      </c>
      <c r="X52" s="23">
        <f>X53+X79</f>
        <v>0</v>
      </c>
      <c r="Y52" s="23">
        <f t="shared" si="3"/>
        <v>639318.58100000001</v>
      </c>
      <c r="Z52" s="23">
        <f t="shared" si="4"/>
        <v>416243.00000000006</v>
      </c>
      <c r="AA52" s="23">
        <f t="shared" si="5"/>
        <v>415608.00000000006</v>
      </c>
      <c r="AB52" s="23">
        <f>AB53+AB79</f>
        <v>239055.92499999999</v>
      </c>
      <c r="AC52" s="23">
        <f>AC53+AC79</f>
        <v>0</v>
      </c>
      <c r="AD52" s="23">
        <f>AD53+AD79</f>
        <v>0</v>
      </c>
      <c r="AE52" s="23">
        <f t="shared" si="6"/>
        <v>878374.50600000005</v>
      </c>
      <c r="AF52" s="23">
        <f t="shared" si="7"/>
        <v>416243.00000000006</v>
      </c>
      <c r="AG52" s="23">
        <f t="shared" si="8"/>
        <v>415608.00000000006</v>
      </c>
      <c r="AH52" s="23">
        <f>AH53+AH79</f>
        <v>0</v>
      </c>
      <c r="AI52" s="23">
        <f>AI53+AI79</f>
        <v>0</v>
      </c>
      <c r="AJ52" s="23">
        <f>AJ53+AJ79</f>
        <v>-239055.92499999999</v>
      </c>
      <c r="AK52" s="23">
        <f>AK53+AK79</f>
        <v>0</v>
      </c>
      <c r="AL52" s="23">
        <f>AL53+AL79</f>
        <v>0</v>
      </c>
      <c r="AM52" s="23">
        <f>AM53+AM79</f>
        <v>387.80000000000001</v>
      </c>
      <c r="AN52" s="23">
        <f>AN53+AN79</f>
        <v>0</v>
      </c>
      <c r="AO52" s="23">
        <f>AO53+AO79</f>
        <v>0</v>
      </c>
      <c r="AP52" s="23">
        <f>AP53+AP79</f>
        <v>0</v>
      </c>
      <c r="AQ52" s="23">
        <f>AQ53+AQ79</f>
        <v>0</v>
      </c>
      <c r="AR52" s="23">
        <f>AR53+AR79</f>
        <v>0</v>
      </c>
      <c r="AS52" s="23">
        <f>AS53+AS79</f>
        <v>0</v>
      </c>
      <c r="AT52" s="23">
        <f>AT53+AT79</f>
        <v>699.79999999999995</v>
      </c>
      <c r="AU52" s="23">
        <f>AU53+AU79</f>
        <v>0</v>
      </c>
      <c r="AV52" s="23">
        <f>AV53+AV79</f>
        <v>0</v>
      </c>
      <c r="AW52" s="23">
        <f t="shared" si="9"/>
        <v>639318.58100000001</v>
      </c>
      <c r="AX52" s="23">
        <f t="shared" si="10"/>
        <v>416630.80000000005</v>
      </c>
      <c r="AY52" s="23">
        <f t="shared" si="11"/>
        <v>416307.80000000005</v>
      </c>
      <c r="AZ52" s="23">
        <f>AZ53+AZ79</f>
        <v>0</v>
      </c>
      <c r="BA52" s="24"/>
      <c r="BB52" s="24"/>
      <c r="BC52" s="20"/>
      <c r="BD52" s="20"/>
      <c r="BE52" s="20"/>
      <c r="BF52" s="20"/>
      <c r="BG52" s="20"/>
      <c r="BH52" s="20"/>
      <c r="BI52" s="20"/>
    </row>
    <row r="53" s="20" customFormat="1" ht="15">
      <c r="A53" s="21" t="s">
        <v>87</v>
      </c>
      <c r="B53" s="21" t="s">
        <v>29</v>
      </c>
      <c r="C53" s="21"/>
      <c r="D53" s="21"/>
      <c r="E53" s="21"/>
      <c r="F53" s="22" t="s">
        <v>30</v>
      </c>
      <c r="G53" s="23">
        <f>G61+G66+G54</f>
        <v>463557.50000000006</v>
      </c>
      <c r="H53" s="23">
        <f>H61+H66+H54</f>
        <v>372773.70000000007</v>
      </c>
      <c r="I53" s="23">
        <f>I61+I66+I54</f>
        <v>372773.70000000007</v>
      </c>
      <c r="J53" s="23">
        <f>J61+J66+J54</f>
        <v>39418.599999999999</v>
      </c>
      <c r="K53" s="23">
        <f>K61+K66+K54</f>
        <v>0</v>
      </c>
      <c r="L53" s="23">
        <f>L61+L66+L54</f>
        <v>0</v>
      </c>
      <c r="M53" s="23">
        <f t="shared" si="0"/>
        <v>502976.10000000003</v>
      </c>
      <c r="N53" s="23">
        <f t="shared" si="1"/>
        <v>372773.70000000007</v>
      </c>
      <c r="O53" s="23">
        <f t="shared" si="2"/>
        <v>372773.70000000007</v>
      </c>
      <c r="P53" s="23">
        <f>P61+P66+P54</f>
        <v>34574.300000000003</v>
      </c>
      <c r="Q53" s="23">
        <f>Q61+Q66+Q54</f>
        <v>0</v>
      </c>
      <c r="R53" s="23">
        <f>R61+R66+R54</f>
        <v>0</v>
      </c>
      <c r="S53" s="23">
        <f>S61+S66+S54</f>
        <v>98586.680999999997</v>
      </c>
      <c r="T53" s="23">
        <f>T61+T66+T54</f>
        <v>40951</v>
      </c>
      <c r="U53" s="23">
        <f>U61+U66+U54</f>
        <v>0</v>
      </c>
      <c r="V53" s="23">
        <f>V61+V66+V54</f>
        <v>40951</v>
      </c>
      <c r="W53" s="23">
        <f>W61+W66+W54</f>
        <v>0</v>
      </c>
      <c r="X53" s="23">
        <f>X61+X66+X54</f>
        <v>0</v>
      </c>
      <c r="Y53" s="23">
        <f t="shared" si="3"/>
        <v>636137.08100000001</v>
      </c>
      <c r="Z53" s="23">
        <f t="shared" si="4"/>
        <v>413724.70000000007</v>
      </c>
      <c r="AA53" s="23">
        <f t="shared" si="5"/>
        <v>413724.70000000007</v>
      </c>
      <c r="AB53" s="23">
        <f>AB61+AB66+AB54</f>
        <v>239055.92499999999</v>
      </c>
      <c r="AC53" s="23">
        <f>AC61+AC66+AC54</f>
        <v>0</v>
      </c>
      <c r="AD53" s="23">
        <f>AD61+AD66+AD54</f>
        <v>0</v>
      </c>
      <c r="AE53" s="23">
        <f t="shared" si="6"/>
        <v>875193.00600000005</v>
      </c>
      <c r="AF53" s="23">
        <f t="shared" si="7"/>
        <v>413724.70000000007</v>
      </c>
      <c r="AG53" s="23">
        <f t="shared" si="8"/>
        <v>413724.70000000007</v>
      </c>
      <c r="AH53" s="23">
        <f>AH61+AH66+AH54</f>
        <v>0</v>
      </c>
      <c r="AI53" s="23">
        <f>AI61+AI66+AI54</f>
        <v>0</v>
      </c>
      <c r="AJ53" s="23">
        <f>AJ61+AJ66+AJ54</f>
        <v>-239055.92499999999</v>
      </c>
      <c r="AK53" s="23">
        <f>AK61+AK66+AK54</f>
        <v>0</v>
      </c>
      <c r="AL53" s="23">
        <f>AL61+AL66+AL54</f>
        <v>0</v>
      </c>
      <c r="AM53" s="23">
        <f>AM61+AM66+AM54</f>
        <v>387.80000000000001</v>
      </c>
      <c r="AN53" s="23">
        <f>AN61+AN66+AN54</f>
        <v>0</v>
      </c>
      <c r="AO53" s="23">
        <f>AO61+AO66+AO54</f>
        <v>0</v>
      </c>
      <c r="AP53" s="23">
        <f>AP61+AP66+AP54</f>
        <v>0</v>
      </c>
      <c r="AQ53" s="23">
        <f>AQ61+AQ66+AQ54</f>
        <v>0</v>
      </c>
      <c r="AR53" s="23">
        <f>AR61+AR66+AR54</f>
        <v>0</v>
      </c>
      <c r="AS53" s="23">
        <f>AS61+AS66+AS54</f>
        <v>0</v>
      </c>
      <c r="AT53" s="23">
        <f>AT61+AT66+AT54</f>
        <v>699.79999999999995</v>
      </c>
      <c r="AU53" s="23">
        <f>AU61+AU66+AU54</f>
        <v>0</v>
      </c>
      <c r="AV53" s="23">
        <f>AV61+AV66+AV54</f>
        <v>0</v>
      </c>
      <c r="AW53" s="23">
        <f t="shared" si="9"/>
        <v>636137.08100000001</v>
      </c>
      <c r="AX53" s="23">
        <f t="shared" si="10"/>
        <v>414112.50000000006</v>
      </c>
      <c r="AY53" s="23">
        <f t="shared" si="11"/>
        <v>414424.50000000006</v>
      </c>
      <c r="AZ53" s="23">
        <f>AZ61+AZ66+AZ54</f>
        <v>0</v>
      </c>
      <c r="BA53" s="24"/>
      <c r="BB53" s="24"/>
      <c r="BC53" s="20"/>
      <c r="BD53" s="20"/>
      <c r="BE53" s="20"/>
      <c r="BF53" s="20"/>
      <c r="BG53" s="20"/>
      <c r="BH53" s="20"/>
      <c r="BI53" s="20"/>
    </row>
    <row r="54" s="25" customFormat="1" ht="45">
      <c r="A54" s="26" t="s">
        <v>87</v>
      </c>
      <c r="B54" s="26" t="s">
        <v>29</v>
      </c>
      <c r="C54" s="26" t="s">
        <v>89</v>
      </c>
      <c r="D54" s="26"/>
      <c r="E54" s="26"/>
      <c r="F54" s="27" t="s">
        <v>90</v>
      </c>
      <c r="G54" s="28">
        <f t="shared" ref="G54:G56" si="46">G55</f>
        <v>169604.40000000002</v>
      </c>
      <c r="H54" s="28">
        <f t="shared" ref="H54:H56" si="47">H55</f>
        <v>174597.60000000001</v>
      </c>
      <c r="I54" s="28">
        <f t="shared" ref="I54:I56" si="48">I55</f>
        <v>174597.60000000001</v>
      </c>
      <c r="J54" s="28">
        <f t="shared" ref="J54:J56" si="49">J55</f>
        <v>0</v>
      </c>
      <c r="K54" s="28">
        <f t="shared" ref="K54:K56" si="50">K55</f>
        <v>0</v>
      </c>
      <c r="L54" s="28">
        <f t="shared" ref="L54:L56" si="51">L55</f>
        <v>0</v>
      </c>
      <c r="M54" s="28">
        <f t="shared" si="0"/>
        <v>169604.40000000002</v>
      </c>
      <c r="N54" s="28">
        <f t="shared" si="1"/>
        <v>174597.60000000001</v>
      </c>
      <c r="O54" s="28">
        <f t="shared" si="2"/>
        <v>174597.60000000001</v>
      </c>
      <c r="P54" s="28">
        <f t="shared" ref="P54:P56" si="52">P55</f>
        <v>24218.700000000001</v>
      </c>
      <c r="Q54" s="28">
        <f t="shared" ref="Q54:Q56" si="53">Q55</f>
        <v>0</v>
      </c>
      <c r="R54" s="28">
        <f t="shared" ref="R54:R56" si="54">R55</f>
        <v>0</v>
      </c>
      <c r="S54" s="28">
        <f t="shared" ref="S54:S56" si="55">S55</f>
        <v>0</v>
      </c>
      <c r="T54" s="28">
        <f t="shared" ref="T54:T56" si="56">T55</f>
        <v>29533.700000000001</v>
      </c>
      <c r="U54" s="28">
        <f t="shared" ref="U54:U56" si="57">U55</f>
        <v>0</v>
      </c>
      <c r="V54" s="28">
        <f t="shared" ref="V54:V56" si="58">V55</f>
        <v>29533.700000000001</v>
      </c>
      <c r="W54" s="28">
        <f t="shared" ref="W54:W56" si="59">W55</f>
        <v>0</v>
      </c>
      <c r="X54" s="28">
        <f t="shared" ref="X54:X56" si="60">X55</f>
        <v>0</v>
      </c>
      <c r="Y54" s="28">
        <f t="shared" si="3"/>
        <v>193823.10000000003</v>
      </c>
      <c r="Z54" s="28">
        <f t="shared" si="4"/>
        <v>204131.30000000002</v>
      </c>
      <c r="AA54" s="28">
        <f t="shared" si="5"/>
        <v>204131.30000000002</v>
      </c>
      <c r="AB54" s="28">
        <f t="shared" ref="AB54:AB56" si="61">AB55</f>
        <v>0</v>
      </c>
      <c r="AC54" s="28">
        <f t="shared" ref="AC54:AC56" si="62">AC55</f>
        <v>0</v>
      </c>
      <c r="AD54" s="28">
        <f t="shared" ref="AD54:AD56" si="63">AD55</f>
        <v>0</v>
      </c>
      <c r="AE54" s="28">
        <f t="shared" si="6"/>
        <v>193823.10000000003</v>
      </c>
      <c r="AF54" s="28">
        <f t="shared" si="7"/>
        <v>204131.30000000002</v>
      </c>
      <c r="AG54" s="28">
        <f t="shared" si="8"/>
        <v>204131.30000000002</v>
      </c>
      <c r="AH54" s="28">
        <f t="shared" ref="AH54:AH56" si="64">AH55</f>
        <v>0</v>
      </c>
      <c r="AI54" s="28">
        <f t="shared" ref="AI54:AI56" si="65">AI55</f>
        <v>0</v>
      </c>
      <c r="AJ54" s="28">
        <f t="shared" ref="AJ54:AJ56" si="66">AJ55</f>
        <v>0</v>
      </c>
      <c r="AK54" s="28">
        <f t="shared" ref="AK54:AK56" si="67">AK55</f>
        <v>0</v>
      </c>
      <c r="AL54" s="28">
        <f t="shared" ref="AL54:AL56" si="68">AL55</f>
        <v>0</v>
      </c>
      <c r="AM54" s="28">
        <f t="shared" ref="AM54:AM56" si="69">AM55</f>
        <v>0</v>
      </c>
      <c r="AN54" s="28">
        <f t="shared" ref="AN54:AN56" si="70">AN55</f>
        <v>0</v>
      </c>
      <c r="AO54" s="28">
        <f t="shared" ref="AO54:AO56" si="71">AO55</f>
        <v>0</v>
      </c>
      <c r="AP54" s="28">
        <f t="shared" ref="AP54:AP56" si="72">AP55</f>
        <v>0</v>
      </c>
      <c r="AQ54" s="28">
        <f t="shared" ref="AQ54:AQ56" si="73">AQ55</f>
        <v>0</v>
      </c>
      <c r="AR54" s="28">
        <f t="shared" ref="AR54:AR56" si="74">AR55</f>
        <v>0</v>
      </c>
      <c r="AS54" s="28">
        <f t="shared" ref="AS54:AS56" si="75">AS55</f>
        <v>0</v>
      </c>
      <c r="AT54" s="28">
        <f t="shared" ref="AT54:AT56" si="76">AT55</f>
        <v>0</v>
      </c>
      <c r="AU54" s="28">
        <f t="shared" ref="AU54:AU56" si="77">AU55</f>
        <v>0</v>
      </c>
      <c r="AV54" s="28">
        <f t="shared" ref="AV54:AV56" si="78">AV55</f>
        <v>0</v>
      </c>
      <c r="AW54" s="28">
        <f t="shared" si="9"/>
        <v>193823.10000000003</v>
      </c>
      <c r="AX54" s="28">
        <f t="shared" si="10"/>
        <v>204131.30000000002</v>
      </c>
      <c r="AY54" s="28">
        <f t="shared" si="11"/>
        <v>204131.30000000002</v>
      </c>
      <c r="AZ54" s="28">
        <f t="shared" ref="AZ54:AZ56" si="79">AZ55</f>
        <v>0</v>
      </c>
      <c r="BA54" s="29"/>
      <c r="BB54" s="29"/>
      <c r="BC54" s="25"/>
      <c r="BD54" s="25"/>
      <c r="BE54" s="25"/>
      <c r="BF54" s="25"/>
      <c r="BG54" s="25"/>
      <c r="BH54" s="25"/>
      <c r="BI54" s="25"/>
    </row>
    <row r="55" s="1" customFormat="1" ht="30">
      <c r="A55" s="30" t="s">
        <v>87</v>
      </c>
      <c r="B55" s="30" t="s">
        <v>29</v>
      </c>
      <c r="C55" s="30" t="s">
        <v>89</v>
      </c>
      <c r="D55" s="30" t="s">
        <v>91</v>
      </c>
      <c r="E55" s="30"/>
      <c r="F55" s="31" t="s">
        <v>92</v>
      </c>
      <c r="G55" s="17">
        <f t="shared" si="46"/>
        <v>169604.40000000002</v>
      </c>
      <c r="H55" s="17">
        <f t="shared" si="47"/>
        <v>174597.60000000001</v>
      </c>
      <c r="I55" s="17">
        <f t="shared" si="48"/>
        <v>174597.60000000001</v>
      </c>
      <c r="J55" s="17">
        <f t="shared" si="49"/>
        <v>0</v>
      </c>
      <c r="K55" s="17">
        <f t="shared" si="50"/>
        <v>0</v>
      </c>
      <c r="L55" s="17">
        <f t="shared" si="51"/>
        <v>0</v>
      </c>
      <c r="M55" s="17">
        <f t="shared" si="0"/>
        <v>169604.40000000002</v>
      </c>
      <c r="N55" s="17">
        <f t="shared" si="1"/>
        <v>174597.60000000001</v>
      </c>
      <c r="O55" s="17">
        <f t="shared" si="2"/>
        <v>174597.60000000001</v>
      </c>
      <c r="P55" s="17">
        <f t="shared" si="52"/>
        <v>24218.700000000001</v>
      </c>
      <c r="Q55" s="17">
        <f t="shared" si="53"/>
        <v>0</v>
      </c>
      <c r="R55" s="17">
        <f t="shared" si="54"/>
        <v>0</v>
      </c>
      <c r="S55" s="17">
        <f t="shared" si="55"/>
        <v>0</v>
      </c>
      <c r="T55" s="17">
        <f t="shared" si="56"/>
        <v>29533.700000000001</v>
      </c>
      <c r="U55" s="17">
        <f t="shared" si="57"/>
        <v>0</v>
      </c>
      <c r="V55" s="17">
        <f t="shared" si="58"/>
        <v>29533.700000000001</v>
      </c>
      <c r="W55" s="17">
        <f t="shared" si="59"/>
        <v>0</v>
      </c>
      <c r="X55" s="17">
        <f t="shared" si="60"/>
        <v>0</v>
      </c>
      <c r="Y55" s="17">
        <f t="shared" si="3"/>
        <v>193823.10000000003</v>
      </c>
      <c r="Z55" s="17">
        <f t="shared" si="4"/>
        <v>204131.30000000002</v>
      </c>
      <c r="AA55" s="17">
        <f t="shared" si="5"/>
        <v>204131.30000000002</v>
      </c>
      <c r="AB55" s="17">
        <f t="shared" si="61"/>
        <v>0</v>
      </c>
      <c r="AC55" s="17">
        <f t="shared" si="62"/>
        <v>0</v>
      </c>
      <c r="AD55" s="17">
        <f t="shared" si="63"/>
        <v>0</v>
      </c>
      <c r="AE55" s="17">
        <f t="shared" si="6"/>
        <v>193823.10000000003</v>
      </c>
      <c r="AF55" s="17">
        <f t="shared" si="7"/>
        <v>204131.30000000002</v>
      </c>
      <c r="AG55" s="17">
        <f t="shared" si="8"/>
        <v>204131.30000000002</v>
      </c>
      <c r="AH55" s="17">
        <f t="shared" si="64"/>
        <v>0</v>
      </c>
      <c r="AI55" s="17">
        <f t="shared" si="65"/>
        <v>0</v>
      </c>
      <c r="AJ55" s="17">
        <f t="shared" si="66"/>
        <v>0</v>
      </c>
      <c r="AK55" s="17">
        <f t="shared" si="67"/>
        <v>0</v>
      </c>
      <c r="AL55" s="17">
        <f t="shared" si="68"/>
        <v>0</v>
      </c>
      <c r="AM55" s="17">
        <f t="shared" si="69"/>
        <v>0</v>
      </c>
      <c r="AN55" s="17">
        <f t="shared" si="70"/>
        <v>0</v>
      </c>
      <c r="AO55" s="17">
        <f t="shared" si="71"/>
        <v>0</v>
      </c>
      <c r="AP55" s="17">
        <f t="shared" si="72"/>
        <v>0</v>
      </c>
      <c r="AQ55" s="17">
        <f t="shared" si="73"/>
        <v>0</v>
      </c>
      <c r="AR55" s="17">
        <f t="shared" si="74"/>
        <v>0</v>
      </c>
      <c r="AS55" s="17">
        <f t="shared" si="75"/>
        <v>0</v>
      </c>
      <c r="AT55" s="17">
        <f t="shared" si="76"/>
        <v>0</v>
      </c>
      <c r="AU55" s="17">
        <f t="shared" si="77"/>
        <v>0</v>
      </c>
      <c r="AV55" s="17">
        <f t="shared" si="78"/>
        <v>0</v>
      </c>
      <c r="AW55" s="17">
        <f t="shared" si="9"/>
        <v>193823.10000000003</v>
      </c>
      <c r="AX55" s="17">
        <f t="shared" si="10"/>
        <v>204131.30000000002</v>
      </c>
      <c r="AY55" s="17">
        <f t="shared" si="11"/>
        <v>204131.30000000002</v>
      </c>
      <c r="AZ55" s="17">
        <f t="shared" si="79"/>
        <v>0</v>
      </c>
      <c r="BA55" s="32"/>
      <c r="BB55" s="32"/>
      <c r="BC55" s="1"/>
      <c r="BD55" s="1"/>
      <c r="BE55" s="1"/>
      <c r="BF55" s="1"/>
      <c r="BG55" s="1"/>
      <c r="BH55" s="1"/>
      <c r="BI55" s="1"/>
    </row>
    <row r="56" s="1" customFormat="1" ht="30">
      <c r="A56" s="30" t="s">
        <v>87</v>
      </c>
      <c r="B56" s="30" t="s">
        <v>29</v>
      </c>
      <c r="C56" s="30" t="s">
        <v>89</v>
      </c>
      <c r="D56" s="30" t="s">
        <v>93</v>
      </c>
      <c r="E56" s="30"/>
      <c r="F56" s="31" t="s">
        <v>94</v>
      </c>
      <c r="G56" s="17">
        <f t="shared" si="46"/>
        <v>169604.40000000002</v>
      </c>
      <c r="H56" s="17">
        <f t="shared" si="47"/>
        <v>174597.60000000001</v>
      </c>
      <c r="I56" s="17">
        <f t="shared" si="48"/>
        <v>174597.60000000001</v>
      </c>
      <c r="J56" s="17">
        <f t="shared" si="49"/>
        <v>0</v>
      </c>
      <c r="K56" s="17">
        <f t="shared" si="50"/>
        <v>0</v>
      </c>
      <c r="L56" s="17">
        <f t="shared" si="51"/>
        <v>0</v>
      </c>
      <c r="M56" s="17">
        <f t="shared" si="0"/>
        <v>169604.40000000002</v>
      </c>
      <c r="N56" s="17">
        <f t="shared" si="1"/>
        <v>174597.60000000001</v>
      </c>
      <c r="O56" s="17">
        <f t="shared" si="2"/>
        <v>174597.60000000001</v>
      </c>
      <c r="P56" s="17">
        <f t="shared" si="52"/>
        <v>24218.700000000001</v>
      </c>
      <c r="Q56" s="17">
        <f t="shared" si="53"/>
        <v>0</v>
      </c>
      <c r="R56" s="17">
        <f t="shared" si="54"/>
        <v>0</v>
      </c>
      <c r="S56" s="17">
        <f t="shared" si="55"/>
        <v>0</v>
      </c>
      <c r="T56" s="17">
        <f t="shared" si="56"/>
        <v>29533.700000000001</v>
      </c>
      <c r="U56" s="17">
        <f t="shared" si="57"/>
        <v>0</v>
      </c>
      <c r="V56" s="17">
        <f t="shared" si="58"/>
        <v>29533.700000000001</v>
      </c>
      <c r="W56" s="17">
        <f t="shared" si="59"/>
        <v>0</v>
      </c>
      <c r="X56" s="17">
        <f t="shared" si="60"/>
        <v>0</v>
      </c>
      <c r="Y56" s="17">
        <f t="shared" si="3"/>
        <v>193823.10000000003</v>
      </c>
      <c r="Z56" s="17">
        <f t="shared" si="4"/>
        <v>204131.30000000002</v>
      </c>
      <c r="AA56" s="17">
        <f t="shared" si="5"/>
        <v>204131.30000000002</v>
      </c>
      <c r="AB56" s="17">
        <f t="shared" si="61"/>
        <v>0</v>
      </c>
      <c r="AC56" s="17">
        <f t="shared" si="62"/>
        <v>0</v>
      </c>
      <c r="AD56" s="17">
        <f t="shared" si="63"/>
        <v>0</v>
      </c>
      <c r="AE56" s="17">
        <f t="shared" si="6"/>
        <v>193823.10000000003</v>
      </c>
      <c r="AF56" s="17">
        <f t="shared" si="7"/>
        <v>204131.30000000002</v>
      </c>
      <c r="AG56" s="17">
        <f t="shared" si="8"/>
        <v>204131.30000000002</v>
      </c>
      <c r="AH56" s="17">
        <f t="shared" si="64"/>
        <v>0</v>
      </c>
      <c r="AI56" s="17">
        <f t="shared" si="65"/>
        <v>0</v>
      </c>
      <c r="AJ56" s="17">
        <f t="shared" si="66"/>
        <v>0</v>
      </c>
      <c r="AK56" s="17">
        <f t="shared" si="67"/>
        <v>0</v>
      </c>
      <c r="AL56" s="17">
        <f t="shared" si="68"/>
        <v>0</v>
      </c>
      <c r="AM56" s="17">
        <f t="shared" si="69"/>
        <v>0</v>
      </c>
      <c r="AN56" s="17">
        <f t="shared" si="70"/>
        <v>0</v>
      </c>
      <c r="AO56" s="17">
        <f t="shared" si="71"/>
        <v>0</v>
      </c>
      <c r="AP56" s="17">
        <f t="shared" si="72"/>
        <v>0</v>
      </c>
      <c r="AQ56" s="17">
        <f t="shared" si="73"/>
        <v>0</v>
      </c>
      <c r="AR56" s="17">
        <f t="shared" si="74"/>
        <v>0</v>
      </c>
      <c r="AS56" s="17">
        <f t="shared" si="75"/>
        <v>0</v>
      </c>
      <c r="AT56" s="17">
        <f t="shared" si="76"/>
        <v>0</v>
      </c>
      <c r="AU56" s="17">
        <f t="shared" si="77"/>
        <v>0</v>
      </c>
      <c r="AV56" s="17">
        <f t="shared" si="78"/>
        <v>0</v>
      </c>
      <c r="AW56" s="17">
        <f t="shared" si="9"/>
        <v>193823.10000000003</v>
      </c>
      <c r="AX56" s="17">
        <f t="shared" si="10"/>
        <v>204131.30000000002</v>
      </c>
      <c r="AY56" s="17">
        <f t="shared" si="11"/>
        <v>204131.30000000002</v>
      </c>
      <c r="AZ56" s="17">
        <f t="shared" si="79"/>
        <v>0</v>
      </c>
      <c r="BA56" s="32"/>
      <c r="BB56" s="32"/>
      <c r="BC56" s="1"/>
      <c r="BD56" s="1"/>
      <c r="BE56" s="1"/>
      <c r="BF56" s="1"/>
      <c r="BG56" s="1"/>
      <c r="BH56" s="1"/>
      <c r="BI56" s="1"/>
    </row>
    <row r="57" s="1" customFormat="1" ht="15">
      <c r="A57" s="30" t="s">
        <v>87</v>
      </c>
      <c r="B57" s="30" t="s">
        <v>29</v>
      </c>
      <c r="C57" s="30" t="s">
        <v>89</v>
      </c>
      <c r="D57" s="30" t="s">
        <v>95</v>
      </c>
      <c r="E57" s="30"/>
      <c r="F57" s="31" t="s">
        <v>52</v>
      </c>
      <c r="G57" s="17">
        <f>G58+G59+G60</f>
        <v>169604.40000000002</v>
      </c>
      <c r="H57" s="17">
        <f>H58+H59+H60</f>
        <v>174597.60000000001</v>
      </c>
      <c r="I57" s="17">
        <f>I58+I59+I60</f>
        <v>174597.60000000001</v>
      </c>
      <c r="J57" s="17">
        <f>J58+J59+J60</f>
        <v>0</v>
      </c>
      <c r="K57" s="17">
        <f>K58+K59+K60</f>
        <v>0</v>
      </c>
      <c r="L57" s="17">
        <f>L58+L59+L60</f>
        <v>0</v>
      </c>
      <c r="M57" s="17">
        <f t="shared" si="0"/>
        <v>169604.40000000002</v>
      </c>
      <c r="N57" s="17">
        <f t="shared" si="1"/>
        <v>174597.60000000001</v>
      </c>
      <c r="O57" s="17">
        <f t="shared" si="2"/>
        <v>174597.60000000001</v>
      </c>
      <c r="P57" s="17">
        <f>P58+P59+P60</f>
        <v>24218.700000000001</v>
      </c>
      <c r="Q57" s="17">
        <f>Q58+Q59+Q60</f>
        <v>0</v>
      </c>
      <c r="R57" s="17">
        <f>R58+R59+R60</f>
        <v>0</v>
      </c>
      <c r="S57" s="17">
        <f>S58+S59+S60</f>
        <v>0</v>
      </c>
      <c r="T57" s="17">
        <f>T58+T59+T60</f>
        <v>29533.700000000001</v>
      </c>
      <c r="U57" s="17">
        <f>U58+U59+U60</f>
        <v>0</v>
      </c>
      <c r="V57" s="17">
        <f>V58+V59+V60</f>
        <v>29533.700000000001</v>
      </c>
      <c r="W57" s="17">
        <f>W58+W59+W60</f>
        <v>0</v>
      </c>
      <c r="X57" s="17">
        <f>X58+X59+X60</f>
        <v>0</v>
      </c>
      <c r="Y57" s="17">
        <f t="shared" si="3"/>
        <v>193823.10000000003</v>
      </c>
      <c r="Z57" s="17">
        <f t="shared" si="4"/>
        <v>204131.30000000002</v>
      </c>
      <c r="AA57" s="17">
        <f t="shared" si="5"/>
        <v>204131.30000000002</v>
      </c>
      <c r="AB57" s="17">
        <f>AB58+AB59+AB60</f>
        <v>0</v>
      </c>
      <c r="AC57" s="17">
        <f>AC58+AC59+AC60</f>
        <v>0</v>
      </c>
      <c r="AD57" s="17">
        <f>AD58+AD59+AD60</f>
        <v>0</v>
      </c>
      <c r="AE57" s="17">
        <f t="shared" si="6"/>
        <v>193823.10000000003</v>
      </c>
      <c r="AF57" s="17">
        <f t="shared" si="7"/>
        <v>204131.30000000002</v>
      </c>
      <c r="AG57" s="17">
        <f t="shared" si="8"/>
        <v>204131.30000000002</v>
      </c>
      <c r="AH57" s="17">
        <f>AH58+AH59+AH60</f>
        <v>0</v>
      </c>
      <c r="AI57" s="17">
        <f>AI58+AI59+AI60</f>
        <v>0</v>
      </c>
      <c r="AJ57" s="17">
        <f>AJ58+AJ59+AJ60</f>
        <v>0</v>
      </c>
      <c r="AK57" s="17">
        <f>AK58+AK59+AK60</f>
        <v>0</v>
      </c>
      <c r="AL57" s="17">
        <f>AL58+AL59+AL60</f>
        <v>0</v>
      </c>
      <c r="AM57" s="17">
        <f>AM58+AM59+AM60</f>
        <v>0</v>
      </c>
      <c r="AN57" s="17">
        <f>AN58+AN59+AN60</f>
        <v>0</v>
      </c>
      <c r="AO57" s="17">
        <f>AO58+AO59+AO60</f>
        <v>0</v>
      </c>
      <c r="AP57" s="17">
        <f>AP58+AP59+AP60</f>
        <v>0</v>
      </c>
      <c r="AQ57" s="17">
        <f>AQ58+AQ59+AQ60</f>
        <v>0</v>
      </c>
      <c r="AR57" s="17">
        <f>AR58+AR59+AR60</f>
        <v>0</v>
      </c>
      <c r="AS57" s="17">
        <f>AS58+AS59+AS60</f>
        <v>0</v>
      </c>
      <c r="AT57" s="17">
        <f>AT58+AT59+AT60</f>
        <v>0</v>
      </c>
      <c r="AU57" s="17">
        <f>AU58+AU59+AU60</f>
        <v>0</v>
      </c>
      <c r="AV57" s="17">
        <f>AV58+AV59+AV60</f>
        <v>0</v>
      </c>
      <c r="AW57" s="17">
        <f t="shared" si="9"/>
        <v>193823.10000000003</v>
      </c>
      <c r="AX57" s="17">
        <f t="shared" si="10"/>
        <v>204131.30000000002</v>
      </c>
      <c r="AY57" s="17">
        <f t="shared" si="11"/>
        <v>204131.30000000002</v>
      </c>
      <c r="AZ57" s="17">
        <f>AZ58+AZ59+AZ60</f>
        <v>0</v>
      </c>
      <c r="BA57" s="32"/>
      <c r="BB57" s="32"/>
      <c r="BC57" s="1"/>
      <c r="BD57" s="1"/>
      <c r="BE57" s="1"/>
      <c r="BF57" s="1"/>
      <c r="BG57" s="1"/>
      <c r="BH57" s="1"/>
      <c r="BI57" s="1"/>
    </row>
    <row r="58" s="1" customFormat="1" ht="75">
      <c r="A58" s="30" t="s">
        <v>87</v>
      </c>
      <c r="B58" s="30" t="s">
        <v>29</v>
      </c>
      <c r="C58" s="30" t="s">
        <v>89</v>
      </c>
      <c r="D58" s="30" t="s">
        <v>95</v>
      </c>
      <c r="E58" s="30" t="s">
        <v>53</v>
      </c>
      <c r="F58" s="31" t="s">
        <v>54</v>
      </c>
      <c r="G58" s="17">
        <v>162700.70000000001</v>
      </c>
      <c r="H58" s="17">
        <v>167693.89999999999</v>
      </c>
      <c r="I58" s="17">
        <v>167693.89999999999</v>
      </c>
      <c r="J58" s="17"/>
      <c r="K58" s="17"/>
      <c r="L58" s="17"/>
      <c r="M58" s="17">
        <f t="shared" si="0"/>
        <v>162700.70000000001</v>
      </c>
      <c r="N58" s="17">
        <f t="shared" si="1"/>
        <v>167693.89999999999</v>
      </c>
      <c r="O58" s="17">
        <f t="shared" si="2"/>
        <v>167693.89999999999</v>
      </c>
      <c r="P58" s="17">
        <v>24218.700000000001</v>
      </c>
      <c r="Q58" s="17"/>
      <c r="R58" s="17"/>
      <c r="S58" s="17"/>
      <c r="T58" s="17">
        <v>29533.700000000001</v>
      </c>
      <c r="U58" s="17"/>
      <c r="V58" s="17">
        <v>29533.700000000001</v>
      </c>
      <c r="W58" s="17"/>
      <c r="X58" s="17"/>
      <c r="Y58" s="17">
        <f t="shared" si="3"/>
        <v>186919.40000000002</v>
      </c>
      <c r="Z58" s="17">
        <f t="shared" si="4"/>
        <v>197227.60000000001</v>
      </c>
      <c r="AA58" s="17">
        <f t="shared" si="5"/>
        <v>197227.60000000001</v>
      </c>
      <c r="AB58" s="17"/>
      <c r="AC58" s="17"/>
      <c r="AD58" s="17"/>
      <c r="AE58" s="17">
        <f t="shared" si="6"/>
        <v>186919.40000000002</v>
      </c>
      <c r="AF58" s="17">
        <f t="shared" si="7"/>
        <v>197227.60000000001</v>
      </c>
      <c r="AG58" s="17">
        <f t="shared" si="8"/>
        <v>197227.60000000001</v>
      </c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>
        <f t="shared" si="9"/>
        <v>186919.40000000002</v>
      </c>
      <c r="AX58" s="17">
        <f t="shared" si="10"/>
        <v>197227.60000000001</v>
      </c>
      <c r="AY58" s="17">
        <f t="shared" si="11"/>
        <v>197227.60000000001</v>
      </c>
      <c r="AZ58" s="17"/>
      <c r="BA58" s="32"/>
      <c r="BB58" s="32"/>
      <c r="BC58" s="1"/>
      <c r="BD58" s="1"/>
      <c r="BE58" s="1"/>
      <c r="BF58" s="1"/>
      <c r="BG58" s="1"/>
      <c r="BH58" s="1"/>
      <c r="BI58" s="1"/>
    </row>
    <row r="59" s="1" customFormat="1" ht="30">
      <c r="A59" s="30" t="s">
        <v>87</v>
      </c>
      <c r="B59" s="30" t="s">
        <v>29</v>
      </c>
      <c r="C59" s="30" t="s">
        <v>89</v>
      </c>
      <c r="D59" s="30" t="s">
        <v>95</v>
      </c>
      <c r="E59" s="30" t="s">
        <v>41</v>
      </c>
      <c r="F59" s="31" t="s">
        <v>42</v>
      </c>
      <c r="G59" s="17">
        <v>6833.6999999999998</v>
      </c>
      <c r="H59" s="17">
        <v>6833.6999999999998</v>
      </c>
      <c r="I59" s="17">
        <v>6833.6999999999998</v>
      </c>
      <c r="J59" s="17"/>
      <c r="K59" s="17"/>
      <c r="L59" s="17"/>
      <c r="M59" s="17">
        <f t="shared" si="0"/>
        <v>6833.6999999999998</v>
      </c>
      <c r="N59" s="17">
        <f t="shared" si="1"/>
        <v>6833.6999999999998</v>
      </c>
      <c r="O59" s="17">
        <f t="shared" si="2"/>
        <v>6833.6999999999998</v>
      </c>
      <c r="P59" s="17"/>
      <c r="Q59" s="17"/>
      <c r="R59" s="17"/>
      <c r="S59" s="17"/>
      <c r="T59" s="17"/>
      <c r="U59" s="17"/>
      <c r="V59" s="17"/>
      <c r="W59" s="17"/>
      <c r="X59" s="17"/>
      <c r="Y59" s="17">
        <f t="shared" si="3"/>
        <v>6833.6999999999998</v>
      </c>
      <c r="Z59" s="17">
        <f t="shared" si="4"/>
        <v>6833.6999999999998</v>
      </c>
      <c r="AA59" s="17">
        <f t="shared" si="5"/>
        <v>6833.6999999999998</v>
      </c>
      <c r="AB59" s="17"/>
      <c r="AC59" s="17"/>
      <c r="AD59" s="17"/>
      <c r="AE59" s="17">
        <f t="shared" si="6"/>
        <v>6833.6999999999998</v>
      </c>
      <c r="AF59" s="17">
        <f t="shared" si="7"/>
        <v>6833.6999999999998</v>
      </c>
      <c r="AG59" s="17">
        <f t="shared" si="8"/>
        <v>6833.6999999999998</v>
      </c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>
        <f t="shared" si="9"/>
        <v>6833.6999999999998</v>
      </c>
      <c r="AX59" s="17">
        <f t="shared" si="10"/>
        <v>6833.6999999999998</v>
      </c>
      <c r="AY59" s="17">
        <f t="shared" si="11"/>
        <v>6833.6999999999998</v>
      </c>
      <c r="AZ59" s="17"/>
      <c r="BA59" s="32"/>
      <c r="BB59" s="32"/>
      <c r="BC59" s="1"/>
      <c r="BD59" s="1"/>
      <c r="BE59" s="1"/>
      <c r="BF59" s="1"/>
      <c r="BG59" s="1"/>
      <c r="BH59" s="1"/>
      <c r="BI59" s="1"/>
    </row>
    <row r="60" s="1" customFormat="1" ht="15">
      <c r="A60" s="30" t="s">
        <v>87</v>
      </c>
      <c r="B60" s="30" t="s">
        <v>29</v>
      </c>
      <c r="C60" s="30" t="s">
        <v>89</v>
      </c>
      <c r="D60" s="30" t="s">
        <v>95</v>
      </c>
      <c r="E60" s="30" t="s">
        <v>43</v>
      </c>
      <c r="F60" s="31" t="s">
        <v>44</v>
      </c>
      <c r="G60" s="17">
        <v>70</v>
      </c>
      <c r="H60" s="17">
        <v>70</v>
      </c>
      <c r="I60" s="17">
        <v>70</v>
      </c>
      <c r="J60" s="17"/>
      <c r="K60" s="17"/>
      <c r="L60" s="17"/>
      <c r="M60" s="17">
        <f t="shared" si="0"/>
        <v>70</v>
      </c>
      <c r="N60" s="17">
        <f t="shared" si="1"/>
        <v>70</v>
      </c>
      <c r="O60" s="17">
        <f t="shared" si="2"/>
        <v>70</v>
      </c>
      <c r="P60" s="17"/>
      <c r="Q60" s="17"/>
      <c r="R60" s="17"/>
      <c r="S60" s="17"/>
      <c r="T60" s="17"/>
      <c r="U60" s="17"/>
      <c r="V60" s="17"/>
      <c r="W60" s="17"/>
      <c r="X60" s="17"/>
      <c r="Y60" s="17">
        <f t="shared" si="3"/>
        <v>70</v>
      </c>
      <c r="Z60" s="17">
        <f t="shared" si="4"/>
        <v>70</v>
      </c>
      <c r="AA60" s="17">
        <f t="shared" si="5"/>
        <v>70</v>
      </c>
      <c r="AB60" s="17"/>
      <c r="AC60" s="17"/>
      <c r="AD60" s="17"/>
      <c r="AE60" s="17">
        <f t="shared" si="6"/>
        <v>70</v>
      </c>
      <c r="AF60" s="17">
        <f t="shared" si="7"/>
        <v>70</v>
      </c>
      <c r="AG60" s="17">
        <f t="shared" si="8"/>
        <v>70</v>
      </c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>
        <f t="shared" si="9"/>
        <v>70</v>
      </c>
      <c r="AX60" s="17">
        <f t="shared" si="10"/>
        <v>70</v>
      </c>
      <c r="AY60" s="17">
        <f t="shared" si="11"/>
        <v>70</v>
      </c>
      <c r="AZ60" s="17"/>
      <c r="BA60" s="32"/>
      <c r="BB60" s="32"/>
      <c r="BC60" s="1"/>
      <c r="BD60" s="1"/>
      <c r="BE60" s="1"/>
      <c r="BF60" s="1"/>
      <c r="BG60" s="1"/>
      <c r="BH60" s="1"/>
      <c r="BI60" s="1"/>
    </row>
    <row r="61" s="25" customFormat="1" ht="15">
      <c r="A61" s="26" t="s">
        <v>87</v>
      </c>
      <c r="B61" s="26" t="s">
        <v>29</v>
      </c>
      <c r="C61" s="26" t="s">
        <v>96</v>
      </c>
      <c r="D61" s="26"/>
      <c r="E61" s="26"/>
      <c r="F61" s="27" t="s">
        <v>97</v>
      </c>
      <c r="G61" s="28">
        <f t="shared" ref="G61:G64" si="80">G62</f>
        <v>100000</v>
      </c>
      <c r="H61" s="28">
        <f t="shared" ref="H61:H64" si="81">H62</f>
        <v>40000</v>
      </c>
      <c r="I61" s="28">
        <f t="shared" ref="I61:I64" si="82">I62</f>
        <v>40000</v>
      </c>
      <c r="J61" s="28">
        <f t="shared" ref="J61:J64" si="83">J62</f>
        <v>39418.599999999999</v>
      </c>
      <c r="K61" s="28">
        <f t="shared" ref="K61:K64" si="84">K62</f>
        <v>0</v>
      </c>
      <c r="L61" s="28">
        <f t="shared" ref="L61:L64" si="85">L62</f>
        <v>0</v>
      </c>
      <c r="M61" s="28">
        <f t="shared" si="0"/>
        <v>139418.60000000001</v>
      </c>
      <c r="N61" s="28">
        <f t="shared" si="1"/>
        <v>40000</v>
      </c>
      <c r="O61" s="28">
        <f t="shared" si="2"/>
        <v>40000</v>
      </c>
      <c r="P61" s="28">
        <f t="shared" ref="P61:P64" si="86">P62</f>
        <v>0</v>
      </c>
      <c r="Q61" s="28">
        <f t="shared" ref="Q61:Q64" si="87">Q62</f>
        <v>0</v>
      </c>
      <c r="R61" s="28">
        <f t="shared" ref="R61:R64" si="88">R62</f>
        <v>0</v>
      </c>
      <c r="S61" s="28">
        <f t="shared" ref="S61:S64" si="89">S62</f>
        <v>98586.680999999997</v>
      </c>
      <c r="T61" s="28">
        <f t="shared" ref="T61:T64" si="90">T62</f>
        <v>0</v>
      </c>
      <c r="U61" s="28">
        <f t="shared" ref="U61:U64" si="91">U62</f>
        <v>0</v>
      </c>
      <c r="V61" s="28">
        <f t="shared" ref="V61:V64" si="92">V62</f>
        <v>0</v>
      </c>
      <c r="W61" s="28">
        <f t="shared" ref="W61:W64" si="93">W62</f>
        <v>0</v>
      </c>
      <c r="X61" s="28">
        <f t="shared" ref="X61:X64" si="94">X62</f>
        <v>0</v>
      </c>
      <c r="Y61" s="28">
        <f t="shared" si="3"/>
        <v>238005.28100000002</v>
      </c>
      <c r="Z61" s="28">
        <f t="shared" si="4"/>
        <v>40000</v>
      </c>
      <c r="AA61" s="28">
        <f t="shared" si="5"/>
        <v>40000</v>
      </c>
      <c r="AB61" s="28">
        <f t="shared" ref="AB61:AB64" si="95">AB62</f>
        <v>239055.92499999999</v>
      </c>
      <c r="AC61" s="28">
        <f t="shared" ref="AC61:AC64" si="96">AC62</f>
        <v>0</v>
      </c>
      <c r="AD61" s="28">
        <f t="shared" ref="AD61:AD64" si="97">AD62</f>
        <v>0</v>
      </c>
      <c r="AE61" s="28">
        <f t="shared" si="6"/>
        <v>477061.20600000001</v>
      </c>
      <c r="AF61" s="28">
        <f t="shared" si="7"/>
        <v>40000</v>
      </c>
      <c r="AG61" s="28">
        <f t="shared" si="8"/>
        <v>40000</v>
      </c>
      <c r="AH61" s="28">
        <f t="shared" ref="AH61:AH64" si="98">AH62</f>
        <v>0</v>
      </c>
      <c r="AI61" s="28">
        <f t="shared" ref="AI61:AI64" si="99">AI62</f>
        <v>0</v>
      </c>
      <c r="AJ61" s="28">
        <f t="shared" ref="AJ61:AJ64" si="100">AJ62</f>
        <v>-239055.92499999999</v>
      </c>
      <c r="AK61" s="28">
        <f t="shared" ref="AK61:AK64" si="101">AK62</f>
        <v>0</v>
      </c>
      <c r="AL61" s="28">
        <f t="shared" ref="AL61:AL64" si="102">AL62</f>
        <v>0</v>
      </c>
      <c r="AM61" s="28">
        <f t="shared" ref="AM61:AM64" si="103">AM62</f>
        <v>0</v>
      </c>
      <c r="AN61" s="28">
        <f t="shared" ref="AN61:AN64" si="104">AN62</f>
        <v>0</v>
      </c>
      <c r="AO61" s="28">
        <f t="shared" ref="AO61:AO64" si="105">AO62</f>
        <v>0</v>
      </c>
      <c r="AP61" s="28">
        <f t="shared" ref="AP61:AP64" si="106">AP62</f>
        <v>0</v>
      </c>
      <c r="AQ61" s="28">
        <f t="shared" ref="AQ61:AQ64" si="107">AQ62</f>
        <v>0</v>
      </c>
      <c r="AR61" s="28">
        <f t="shared" ref="AR61:AR64" si="108">AR62</f>
        <v>0</v>
      </c>
      <c r="AS61" s="28">
        <f t="shared" ref="AS61:AS64" si="109">AS62</f>
        <v>0</v>
      </c>
      <c r="AT61" s="28">
        <f t="shared" ref="AT61:AT64" si="110">AT62</f>
        <v>0</v>
      </c>
      <c r="AU61" s="28">
        <f t="shared" ref="AU61:AU64" si="111">AU62</f>
        <v>0</v>
      </c>
      <c r="AV61" s="28">
        <f t="shared" ref="AV61:AV64" si="112">AV62</f>
        <v>0</v>
      </c>
      <c r="AW61" s="28">
        <f t="shared" si="9"/>
        <v>238005.28100000002</v>
      </c>
      <c r="AX61" s="28">
        <f t="shared" si="10"/>
        <v>40000</v>
      </c>
      <c r="AY61" s="28">
        <f t="shared" si="11"/>
        <v>40000</v>
      </c>
      <c r="AZ61" s="28">
        <f t="shared" ref="AZ61:AZ64" si="113">AZ62</f>
        <v>0</v>
      </c>
      <c r="BA61" s="29"/>
      <c r="BB61" s="29"/>
      <c r="BC61" s="25"/>
      <c r="BD61" s="25"/>
      <c r="BE61" s="25"/>
      <c r="BF61" s="25"/>
      <c r="BG61" s="25"/>
      <c r="BH61" s="25"/>
      <c r="BI61" s="25"/>
    </row>
    <row r="62" s="1" customFormat="1" ht="45">
      <c r="A62" s="30" t="s">
        <v>87</v>
      </c>
      <c r="B62" s="30" t="s">
        <v>29</v>
      </c>
      <c r="C62" s="30" t="s">
        <v>96</v>
      </c>
      <c r="D62" s="30" t="s">
        <v>98</v>
      </c>
      <c r="E62" s="35"/>
      <c r="F62" s="31" t="s">
        <v>99</v>
      </c>
      <c r="G62" s="17">
        <f t="shared" si="80"/>
        <v>100000</v>
      </c>
      <c r="H62" s="17">
        <f t="shared" si="81"/>
        <v>40000</v>
      </c>
      <c r="I62" s="17">
        <f t="shared" si="82"/>
        <v>40000</v>
      </c>
      <c r="J62" s="17">
        <f t="shared" si="83"/>
        <v>39418.599999999999</v>
      </c>
      <c r="K62" s="17">
        <f t="shared" si="84"/>
        <v>0</v>
      </c>
      <c r="L62" s="17">
        <f t="shared" si="85"/>
        <v>0</v>
      </c>
      <c r="M62" s="17">
        <f t="shared" si="0"/>
        <v>139418.60000000001</v>
      </c>
      <c r="N62" s="17">
        <f t="shared" si="1"/>
        <v>40000</v>
      </c>
      <c r="O62" s="17">
        <f t="shared" si="2"/>
        <v>40000</v>
      </c>
      <c r="P62" s="17">
        <f t="shared" si="86"/>
        <v>0</v>
      </c>
      <c r="Q62" s="17">
        <f t="shared" si="87"/>
        <v>0</v>
      </c>
      <c r="R62" s="17">
        <f t="shared" si="88"/>
        <v>0</v>
      </c>
      <c r="S62" s="17">
        <f t="shared" si="89"/>
        <v>98586.680999999997</v>
      </c>
      <c r="T62" s="17">
        <f t="shared" si="90"/>
        <v>0</v>
      </c>
      <c r="U62" s="17">
        <f t="shared" si="91"/>
        <v>0</v>
      </c>
      <c r="V62" s="17">
        <f t="shared" si="92"/>
        <v>0</v>
      </c>
      <c r="W62" s="17">
        <f t="shared" si="93"/>
        <v>0</v>
      </c>
      <c r="X62" s="17">
        <f t="shared" si="94"/>
        <v>0</v>
      </c>
      <c r="Y62" s="17">
        <f t="shared" si="3"/>
        <v>238005.28100000002</v>
      </c>
      <c r="Z62" s="17">
        <f t="shared" si="4"/>
        <v>40000</v>
      </c>
      <c r="AA62" s="17">
        <f t="shared" si="5"/>
        <v>40000</v>
      </c>
      <c r="AB62" s="17">
        <f t="shared" si="95"/>
        <v>239055.92499999999</v>
      </c>
      <c r="AC62" s="17">
        <f t="shared" si="96"/>
        <v>0</v>
      </c>
      <c r="AD62" s="17">
        <f t="shared" si="97"/>
        <v>0</v>
      </c>
      <c r="AE62" s="17">
        <f t="shared" si="6"/>
        <v>477061.20600000001</v>
      </c>
      <c r="AF62" s="17">
        <f t="shared" si="7"/>
        <v>40000</v>
      </c>
      <c r="AG62" s="17">
        <f t="shared" si="8"/>
        <v>40000</v>
      </c>
      <c r="AH62" s="17">
        <f t="shared" si="98"/>
        <v>0</v>
      </c>
      <c r="AI62" s="17">
        <f t="shared" si="99"/>
        <v>0</v>
      </c>
      <c r="AJ62" s="17">
        <f t="shared" si="100"/>
        <v>-239055.92499999999</v>
      </c>
      <c r="AK62" s="17">
        <f t="shared" si="101"/>
        <v>0</v>
      </c>
      <c r="AL62" s="17">
        <f t="shared" si="102"/>
        <v>0</v>
      </c>
      <c r="AM62" s="17">
        <f t="shared" si="103"/>
        <v>0</v>
      </c>
      <c r="AN62" s="17">
        <f t="shared" si="104"/>
        <v>0</v>
      </c>
      <c r="AO62" s="17">
        <f t="shared" si="105"/>
        <v>0</v>
      </c>
      <c r="AP62" s="17">
        <f t="shared" si="106"/>
        <v>0</v>
      </c>
      <c r="AQ62" s="17">
        <f t="shared" si="107"/>
        <v>0</v>
      </c>
      <c r="AR62" s="17">
        <f t="shared" si="108"/>
        <v>0</v>
      </c>
      <c r="AS62" s="17">
        <f t="shared" si="109"/>
        <v>0</v>
      </c>
      <c r="AT62" s="17">
        <f t="shared" si="110"/>
        <v>0</v>
      </c>
      <c r="AU62" s="17">
        <f t="shared" si="111"/>
        <v>0</v>
      </c>
      <c r="AV62" s="17">
        <f t="shared" si="112"/>
        <v>0</v>
      </c>
      <c r="AW62" s="17">
        <f t="shared" si="9"/>
        <v>238005.28100000002</v>
      </c>
      <c r="AX62" s="17">
        <f t="shared" si="10"/>
        <v>40000</v>
      </c>
      <c r="AY62" s="17">
        <f t="shared" si="11"/>
        <v>40000</v>
      </c>
      <c r="AZ62" s="17">
        <f t="shared" si="113"/>
        <v>0</v>
      </c>
      <c r="BA62" s="32"/>
      <c r="BB62" s="32"/>
      <c r="BC62" s="1"/>
      <c r="BD62" s="1"/>
      <c r="BE62" s="1"/>
      <c r="BF62" s="1"/>
      <c r="BG62" s="1"/>
      <c r="BH62" s="1"/>
      <c r="BI62" s="1"/>
    </row>
    <row r="63" s="1" customFormat="1" ht="15">
      <c r="A63" s="30" t="s">
        <v>87</v>
      </c>
      <c r="B63" s="30" t="s">
        <v>29</v>
      </c>
      <c r="C63" s="30" t="s">
        <v>96</v>
      </c>
      <c r="D63" s="30" t="s">
        <v>100</v>
      </c>
      <c r="E63" s="35"/>
      <c r="F63" s="31" t="s">
        <v>101</v>
      </c>
      <c r="G63" s="17">
        <f t="shared" si="80"/>
        <v>100000</v>
      </c>
      <c r="H63" s="17">
        <f t="shared" si="81"/>
        <v>40000</v>
      </c>
      <c r="I63" s="17">
        <f t="shared" si="82"/>
        <v>40000</v>
      </c>
      <c r="J63" s="17">
        <f t="shared" si="83"/>
        <v>39418.599999999999</v>
      </c>
      <c r="K63" s="17">
        <f t="shared" si="84"/>
        <v>0</v>
      </c>
      <c r="L63" s="17">
        <f t="shared" si="85"/>
        <v>0</v>
      </c>
      <c r="M63" s="17">
        <f t="shared" si="0"/>
        <v>139418.60000000001</v>
      </c>
      <c r="N63" s="17">
        <f t="shared" si="1"/>
        <v>40000</v>
      </c>
      <c r="O63" s="17">
        <f t="shared" si="2"/>
        <v>40000</v>
      </c>
      <c r="P63" s="17">
        <f t="shared" si="86"/>
        <v>0</v>
      </c>
      <c r="Q63" s="17">
        <f t="shared" si="87"/>
        <v>0</v>
      </c>
      <c r="R63" s="17">
        <f t="shared" si="88"/>
        <v>0</v>
      </c>
      <c r="S63" s="17">
        <f t="shared" si="89"/>
        <v>98586.680999999997</v>
      </c>
      <c r="T63" s="17">
        <f t="shared" si="90"/>
        <v>0</v>
      </c>
      <c r="U63" s="17">
        <f t="shared" si="91"/>
        <v>0</v>
      </c>
      <c r="V63" s="17">
        <f t="shared" si="92"/>
        <v>0</v>
      </c>
      <c r="W63" s="17">
        <f t="shared" si="93"/>
        <v>0</v>
      </c>
      <c r="X63" s="17">
        <f t="shared" si="94"/>
        <v>0</v>
      </c>
      <c r="Y63" s="17">
        <f t="shared" si="3"/>
        <v>238005.28100000002</v>
      </c>
      <c r="Z63" s="17">
        <f t="shared" si="4"/>
        <v>40000</v>
      </c>
      <c r="AA63" s="17">
        <f t="shared" si="5"/>
        <v>40000</v>
      </c>
      <c r="AB63" s="17">
        <f t="shared" si="95"/>
        <v>239055.92499999999</v>
      </c>
      <c r="AC63" s="17">
        <f t="shared" si="96"/>
        <v>0</v>
      </c>
      <c r="AD63" s="17">
        <f t="shared" si="97"/>
        <v>0</v>
      </c>
      <c r="AE63" s="17">
        <f t="shared" si="6"/>
        <v>477061.20600000001</v>
      </c>
      <c r="AF63" s="17">
        <f t="shared" si="7"/>
        <v>40000</v>
      </c>
      <c r="AG63" s="17">
        <f t="shared" si="8"/>
        <v>40000</v>
      </c>
      <c r="AH63" s="17">
        <f t="shared" si="98"/>
        <v>0</v>
      </c>
      <c r="AI63" s="17">
        <f t="shared" si="99"/>
        <v>0</v>
      </c>
      <c r="AJ63" s="17">
        <f t="shared" si="100"/>
        <v>-239055.92499999999</v>
      </c>
      <c r="AK63" s="17">
        <f t="shared" si="101"/>
        <v>0</v>
      </c>
      <c r="AL63" s="17">
        <f t="shared" si="102"/>
        <v>0</v>
      </c>
      <c r="AM63" s="17">
        <f t="shared" si="103"/>
        <v>0</v>
      </c>
      <c r="AN63" s="17">
        <f t="shared" si="104"/>
        <v>0</v>
      </c>
      <c r="AO63" s="17">
        <f t="shared" si="105"/>
        <v>0</v>
      </c>
      <c r="AP63" s="17">
        <f t="shared" si="106"/>
        <v>0</v>
      </c>
      <c r="AQ63" s="17">
        <f t="shared" si="107"/>
        <v>0</v>
      </c>
      <c r="AR63" s="17">
        <f t="shared" si="108"/>
        <v>0</v>
      </c>
      <c r="AS63" s="17">
        <f t="shared" si="109"/>
        <v>0</v>
      </c>
      <c r="AT63" s="17">
        <f t="shared" si="110"/>
        <v>0</v>
      </c>
      <c r="AU63" s="17">
        <f t="shared" si="111"/>
        <v>0</v>
      </c>
      <c r="AV63" s="17">
        <f t="shared" si="112"/>
        <v>0</v>
      </c>
      <c r="AW63" s="17">
        <f t="shared" si="9"/>
        <v>238005.28100000002</v>
      </c>
      <c r="AX63" s="17">
        <f t="shared" si="10"/>
        <v>40000</v>
      </c>
      <c r="AY63" s="17">
        <f t="shared" si="11"/>
        <v>40000</v>
      </c>
      <c r="AZ63" s="17">
        <f t="shared" si="113"/>
        <v>0</v>
      </c>
      <c r="BA63" s="32"/>
      <c r="BB63" s="32"/>
      <c r="BC63" s="1"/>
      <c r="BD63" s="1"/>
      <c r="BE63" s="1"/>
      <c r="BF63" s="1"/>
      <c r="BG63" s="1"/>
      <c r="BH63" s="1"/>
      <c r="BI63" s="1"/>
    </row>
    <row r="64" s="1" customFormat="1" ht="15">
      <c r="A64" s="30" t="s">
        <v>87</v>
      </c>
      <c r="B64" s="30" t="s">
        <v>29</v>
      </c>
      <c r="C64" s="30" t="s">
        <v>96</v>
      </c>
      <c r="D64" s="30" t="s">
        <v>102</v>
      </c>
      <c r="E64" s="35"/>
      <c r="F64" s="31" t="s">
        <v>103</v>
      </c>
      <c r="G64" s="17">
        <f t="shared" si="80"/>
        <v>100000</v>
      </c>
      <c r="H64" s="17">
        <f t="shared" si="81"/>
        <v>40000</v>
      </c>
      <c r="I64" s="17">
        <f t="shared" si="82"/>
        <v>40000</v>
      </c>
      <c r="J64" s="17">
        <f t="shared" si="83"/>
        <v>39418.599999999999</v>
      </c>
      <c r="K64" s="17">
        <f t="shared" si="84"/>
        <v>0</v>
      </c>
      <c r="L64" s="17">
        <f t="shared" si="85"/>
        <v>0</v>
      </c>
      <c r="M64" s="17">
        <f t="shared" si="0"/>
        <v>139418.60000000001</v>
      </c>
      <c r="N64" s="17">
        <f t="shared" si="1"/>
        <v>40000</v>
      </c>
      <c r="O64" s="17">
        <f t="shared" si="2"/>
        <v>40000</v>
      </c>
      <c r="P64" s="17">
        <f t="shared" si="86"/>
        <v>0</v>
      </c>
      <c r="Q64" s="17">
        <f t="shared" si="87"/>
        <v>0</v>
      </c>
      <c r="R64" s="17">
        <f t="shared" si="88"/>
        <v>0</v>
      </c>
      <c r="S64" s="17">
        <f t="shared" si="89"/>
        <v>98586.680999999997</v>
      </c>
      <c r="T64" s="17">
        <f t="shared" si="90"/>
        <v>0</v>
      </c>
      <c r="U64" s="17">
        <f t="shared" si="91"/>
        <v>0</v>
      </c>
      <c r="V64" s="17">
        <f t="shared" si="92"/>
        <v>0</v>
      </c>
      <c r="W64" s="17">
        <f t="shared" si="93"/>
        <v>0</v>
      </c>
      <c r="X64" s="17">
        <f t="shared" si="94"/>
        <v>0</v>
      </c>
      <c r="Y64" s="17">
        <f t="shared" si="3"/>
        <v>238005.28100000002</v>
      </c>
      <c r="Z64" s="17">
        <f t="shared" si="4"/>
        <v>40000</v>
      </c>
      <c r="AA64" s="17">
        <f t="shared" si="5"/>
        <v>40000</v>
      </c>
      <c r="AB64" s="17">
        <f t="shared" si="95"/>
        <v>239055.92499999999</v>
      </c>
      <c r="AC64" s="17">
        <f t="shared" si="96"/>
        <v>0</v>
      </c>
      <c r="AD64" s="17">
        <f t="shared" si="97"/>
        <v>0</v>
      </c>
      <c r="AE64" s="17">
        <f t="shared" si="6"/>
        <v>477061.20600000001</v>
      </c>
      <c r="AF64" s="17">
        <f t="shared" si="7"/>
        <v>40000</v>
      </c>
      <c r="AG64" s="17">
        <f t="shared" si="8"/>
        <v>40000</v>
      </c>
      <c r="AH64" s="17">
        <f t="shared" si="98"/>
        <v>0</v>
      </c>
      <c r="AI64" s="17">
        <f t="shared" si="99"/>
        <v>0</v>
      </c>
      <c r="AJ64" s="17">
        <f t="shared" si="100"/>
        <v>-239055.92499999999</v>
      </c>
      <c r="AK64" s="17">
        <f t="shared" si="101"/>
        <v>0</v>
      </c>
      <c r="AL64" s="17">
        <f t="shared" si="102"/>
        <v>0</v>
      </c>
      <c r="AM64" s="17">
        <f t="shared" si="103"/>
        <v>0</v>
      </c>
      <c r="AN64" s="17">
        <f t="shared" si="104"/>
        <v>0</v>
      </c>
      <c r="AO64" s="17">
        <f t="shared" si="105"/>
        <v>0</v>
      </c>
      <c r="AP64" s="17">
        <f t="shared" si="106"/>
        <v>0</v>
      </c>
      <c r="AQ64" s="17">
        <f t="shared" si="107"/>
        <v>0</v>
      </c>
      <c r="AR64" s="17">
        <f t="shared" si="108"/>
        <v>0</v>
      </c>
      <c r="AS64" s="17">
        <f t="shared" si="109"/>
        <v>0</v>
      </c>
      <c r="AT64" s="17">
        <f t="shared" si="110"/>
        <v>0</v>
      </c>
      <c r="AU64" s="17">
        <f t="shared" si="111"/>
        <v>0</v>
      </c>
      <c r="AV64" s="17">
        <f t="shared" si="112"/>
        <v>0</v>
      </c>
      <c r="AW64" s="17">
        <f t="shared" si="9"/>
        <v>238005.28100000002</v>
      </c>
      <c r="AX64" s="17">
        <f t="shared" si="10"/>
        <v>40000</v>
      </c>
      <c r="AY64" s="17">
        <f t="shared" si="11"/>
        <v>40000</v>
      </c>
      <c r="AZ64" s="17">
        <f t="shared" si="113"/>
        <v>0</v>
      </c>
      <c r="BA64" s="32"/>
      <c r="BB64" s="32"/>
      <c r="BC64" s="1"/>
      <c r="BD64" s="1"/>
      <c r="BE64" s="1"/>
      <c r="BF64" s="1"/>
      <c r="BG64" s="1"/>
      <c r="BH64" s="1"/>
      <c r="BI64" s="1"/>
    </row>
    <row r="65" s="1" customFormat="1" ht="15">
      <c r="A65" s="30" t="s">
        <v>87</v>
      </c>
      <c r="B65" s="30" t="s">
        <v>29</v>
      </c>
      <c r="C65" s="30" t="s">
        <v>96</v>
      </c>
      <c r="D65" s="30" t="s">
        <v>102</v>
      </c>
      <c r="E65" s="30" t="s">
        <v>43</v>
      </c>
      <c r="F65" s="31" t="s">
        <v>44</v>
      </c>
      <c r="G65" s="17">
        <v>100000</v>
      </c>
      <c r="H65" s="17">
        <v>40000</v>
      </c>
      <c r="I65" s="17">
        <v>40000</v>
      </c>
      <c r="J65" s="17">
        <v>39418.599999999999</v>
      </c>
      <c r="K65" s="17"/>
      <c r="L65" s="17"/>
      <c r="M65" s="17">
        <f t="shared" si="0"/>
        <v>139418.60000000001</v>
      </c>
      <c r="N65" s="17">
        <f t="shared" si="1"/>
        <v>40000</v>
      </c>
      <c r="O65" s="17">
        <f t="shared" si="2"/>
        <v>40000</v>
      </c>
      <c r="P65" s="17"/>
      <c r="Q65" s="17"/>
      <c r="R65" s="17"/>
      <c r="S65" s="17">
        <v>98586.680999999997</v>
      </c>
      <c r="T65" s="17"/>
      <c r="U65" s="17"/>
      <c r="V65" s="17"/>
      <c r="W65" s="17"/>
      <c r="X65" s="17"/>
      <c r="Y65" s="17">
        <f t="shared" si="3"/>
        <v>238005.28100000002</v>
      </c>
      <c r="Z65" s="17">
        <f t="shared" si="4"/>
        <v>40000</v>
      </c>
      <c r="AA65" s="17">
        <f t="shared" si="5"/>
        <v>40000</v>
      </c>
      <c r="AB65" s="17">
        <v>239055.92499999999</v>
      </c>
      <c r="AC65" s="17"/>
      <c r="AD65" s="17"/>
      <c r="AE65" s="17">
        <f t="shared" si="6"/>
        <v>477061.20600000001</v>
      </c>
      <c r="AF65" s="17">
        <f t="shared" si="7"/>
        <v>40000</v>
      </c>
      <c r="AG65" s="17">
        <f t="shared" si="8"/>
        <v>40000</v>
      </c>
      <c r="AH65" s="17"/>
      <c r="AI65" s="17"/>
      <c r="AJ65" s="17">
        <v>-239055.92499999999</v>
      </c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>
        <f t="shared" si="9"/>
        <v>238005.28100000002</v>
      </c>
      <c r="AX65" s="17">
        <f t="shared" si="10"/>
        <v>40000</v>
      </c>
      <c r="AY65" s="17">
        <f t="shared" si="11"/>
        <v>40000</v>
      </c>
      <c r="AZ65" s="17"/>
      <c r="BA65" s="32"/>
      <c r="BB65" s="32" t="s">
        <v>104</v>
      </c>
      <c r="BC65" s="1"/>
      <c r="BD65" s="1"/>
      <c r="BE65" s="1"/>
      <c r="BF65" s="1"/>
      <c r="BG65" s="1"/>
      <c r="BH65" s="1"/>
      <c r="BI65" s="1"/>
    </row>
    <row r="66" s="25" customFormat="1" ht="15">
      <c r="A66" s="26" t="s">
        <v>87</v>
      </c>
      <c r="B66" s="26" t="s">
        <v>29</v>
      </c>
      <c r="C66" s="26" t="s">
        <v>31</v>
      </c>
      <c r="D66" s="26"/>
      <c r="E66" s="26"/>
      <c r="F66" s="27" t="s">
        <v>32</v>
      </c>
      <c r="G66" s="28">
        <f>G67+G75</f>
        <v>193953.10000000003</v>
      </c>
      <c r="H66" s="28">
        <f>H67+H75</f>
        <v>158176.10000000003</v>
      </c>
      <c r="I66" s="28">
        <f>I67+I75</f>
        <v>158176.10000000003</v>
      </c>
      <c r="J66" s="28">
        <f>J67+J75</f>
        <v>0</v>
      </c>
      <c r="K66" s="28">
        <f>K67+K75</f>
        <v>0</v>
      </c>
      <c r="L66" s="28">
        <f>L67+L75</f>
        <v>0</v>
      </c>
      <c r="M66" s="28">
        <f t="shared" si="0"/>
        <v>193953.10000000003</v>
      </c>
      <c r="N66" s="28">
        <f t="shared" si="1"/>
        <v>158176.10000000003</v>
      </c>
      <c r="O66" s="28">
        <f t="shared" si="2"/>
        <v>158176.10000000003</v>
      </c>
      <c r="P66" s="28">
        <f>P67+P75</f>
        <v>10355.6</v>
      </c>
      <c r="Q66" s="28">
        <f>Q67+Q75</f>
        <v>0</v>
      </c>
      <c r="R66" s="28">
        <f>R67+R75</f>
        <v>0</v>
      </c>
      <c r="S66" s="28">
        <f>S67+S75</f>
        <v>0</v>
      </c>
      <c r="T66" s="28">
        <f>T67+T75</f>
        <v>11417.299999999999</v>
      </c>
      <c r="U66" s="28">
        <f>U67+U75</f>
        <v>0</v>
      </c>
      <c r="V66" s="28">
        <f>V67+V75</f>
        <v>11417.299999999999</v>
      </c>
      <c r="W66" s="28">
        <f>W67+W75</f>
        <v>0</v>
      </c>
      <c r="X66" s="28">
        <f>X67+X75</f>
        <v>0</v>
      </c>
      <c r="Y66" s="28">
        <f t="shared" si="3"/>
        <v>204308.70000000004</v>
      </c>
      <c r="Z66" s="28">
        <f t="shared" si="4"/>
        <v>169593.40000000002</v>
      </c>
      <c r="AA66" s="28">
        <f t="shared" si="5"/>
        <v>169593.40000000002</v>
      </c>
      <c r="AB66" s="28">
        <f>AB67+AB75</f>
        <v>0</v>
      </c>
      <c r="AC66" s="28">
        <f>AC67+AC75</f>
        <v>0</v>
      </c>
      <c r="AD66" s="28">
        <f>AD67+AD75</f>
        <v>0</v>
      </c>
      <c r="AE66" s="28">
        <f t="shared" si="6"/>
        <v>204308.70000000004</v>
      </c>
      <c r="AF66" s="28">
        <f t="shared" si="7"/>
        <v>169593.40000000002</v>
      </c>
      <c r="AG66" s="28">
        <f t="shared" si="8"/>
        <v>169593.40000000002</v>
      </c>
      <c r="AH66" s="28">
        <f>AH67+AH75</f>
        <v>0</v>
      </c>
      <c r="AI66" s="28">
        <f>AI67+AI75</f>
        <v>0</v>
      </c>
      <c r="AJ66" s="28">
        <f>AJ67+AJ75</f>
        <v>0</v>
      </c>
      <c r="AK66" s="28">
        <f>AK67+AK75</f>
        <v>0</v>
      </c>
      <c r="AL66" s="28">
        <f>AL67+AL75</f>
        <v>0</v>
      </c>
      <c r="AM66" s="28">
        <f>AM67+AM75</f>
        <v>387.80000000000001</v>
      </c>
      <c r="AN66" s="28">
        <f>AN67+AN75</f>
        <v>0</v>
      </c>
      <c r="AO66" s="28">
        <f>AO67+AO75</f>
        <v>0</v>
      </c>
      <c r="AP66" s="28">
        <f>AP67+AP75</f>
        <v>0</v>
      </c>
      <c r="AQ66" s="28">
        <f>AQ67+AQ75</f>
        <v>0</v>
      </c>
      <c r="AR66" s="28">
        <f>AR67+AR75</f>
        <v>0</v>
      </c>
      <c r="AS66" s="28">
        <f>AS67+AS75</f>
        <v>0</v>
      </c>
      <c r="AT66" s="28">
        <f>AT67+AT75</f>
        <v>699.79999999999995</v>
      </c>
      <c r="AU66" s="28">
        <f>AU67+AU75</f>
        <v>0</v>
      </c>
      <c r="AV66" s="28">
        <f>AV67+AV75</f>
        <v>0</v>
      </c>
      <c r="AW66" s="28">
        <f t="shared" si="9"/>
        <v>204308.70000000004</v>
      </c>
      <c r="AX66" s="28">
        <f t="shared" si="10"/>
        <v>169981.20000000001</v>
      </c>
      <c r="AY66" s="28">
        <f t="shared" si="11"/>
        <v>170293.20000000001</v>
      </c>
      <c r="AZ66" s="28">
        <f>AZ67+AZ75</f>
        <v>0</v>
      </c>
      <c r="BA66" s="29"/>
      <c r="BB66" s="29"/>
      <c r="BC66" s="25"/>
      <c r="BD66" s="25"/>
      <c r="BE66" s="25"/>
      <c r="BF66" s="25"/>
      <c r="BG66" s="25"/>
      <c r="BH66" s="25"/>
      <c r="BI66" s="25"/>
    </row>
    <row r="67" s="1" customFormat="1" ht="30">
      <c r="A67" s="30" t="s">
        <v>87</v>
      </c>
      <c r="B67" s="30" t="s">
        <v>29</v>
      </c>
      <c r="C67" s="30" t="s">
        <v>31</v>
      </c>
      <c r="D67" s="30" t="s">
        <v>57</v>
      </c>
      <c r="E67" s="35"/>
      <c r="F67" s="31" t="s">
        <v>58</v>
      </c>
      <c r="G67" s="17">
        <f>G68+G72</f>
        <v>153953.10000000003</v>
      </c>
      <c r="H67" s="17">
        <f>H68+H72</f>
        <v>158176.10000000003</v>
      </c>
      <c r="I67" s="17">
        <f>I68+I72</f>
        <v>158176.10000000003</v>
      </c>
      <c r="J67" s="17">
        <f>J68+J72</f>
        <v>0</v>
      </c>
      <c r="K67" s="17">
        <f>K68+K72</f>
        <v>0</v>
      </c>
      <c r="L67" s="17">
        <f>L68+L72</f>
        <v>0</v>
      </c>
      <c r="M67" s="17">
        <f t="shared" si="0"/>
        <v>153953.10000000003</v>
      </c>
      <c r="N67" s="17">
        <f t="shared" si="1"/>
        <v>158176.10000000003</v>
      </c>
      <c r="O67" s="17">
        <f t="shared" si="2"/>
        <v>158176.10000000003</v>
      </c>
      <c r="P67" s="17">
        <f>P68+P72</f>
        <v>10355.6</v>
      </c>
      <c r="Q67" s="17">
        <f>Q68+Q72</f>
        <v>0</v>
      </c>
      <c r="R67" s="17">
        <f>R68+R72</f>
        <v>0</v>
      </c>
      <c r="S67" s="17">
        <f>S68+S72</f>
        <v>0</v>
      </c>
      <c r="T67" s="17">
        <f>T68+T72</f>
        <v>11417.299999999999</v>
      </c>
      <c r="U67" s="17">
        <f>U68+U72</f>
        <v>0</v>
      </c>
      <c r="V67" s="17">
        <f>V68+V72</f>
        <v>11417.299999999999</v>
      </c>
      <c r="W67" s="17">
        <f>W68+W72</f>
        <v>0</v>
      </c>
      <c r="X67" s="17">
        <f>X68+X72</f>
        <v>0</v>
      </c>
      <c r="Y67" s="17">
        <f t="shared" si="3"/>
        <v>164308.70000000004</v>
      </c>
      <c r="Z67" s="17">
        <f t="shared" si="4"/>
        <v>169593.40000000002</v>
      </c>
      <c r="AA67" s="17">
        <f t="shared" si="5"/>
        <v>169593.40000000002</v>
      </c>
      <c r="AB67" s="17">
        <f>AB68+AB72</f>
        <v>0</v>
      </c>
      <c r="AC67" s="17">
        <f>AC68+AC72</f>
        <v>0</v>
      </c>
      <c r="AD67" s="17">
        <f>AD68+AD72</f>
        <v>0</v>
      </c>
      <c r="AE67" s="17">
        <f t="shared" si="6"/>
        <v>164308.70000000004</v>
      </c>
      <c r="AF67" s="17">
        <f t="shared" si="7"/>
        <v>169593.40000000002</v>
      </c>
      <c r="AG67" s="17">
        <f t="shared" si="8"/>
        <v>169593.40000000002</v>
      </c>
      <c r="AH67" s="17">
        <f>AH68+AH72</f>
        <v>0</v>
      </c>
      <c r="AI67" s="17">
        <f>AI68+AI72</f>
        <v>0</v>
      </c>
      <c r="AJ67" s="17">
        <f>AJ68+AJ72</f>
        <v>0</v>
      </c>
      <c r="AK67" s="17">
        <f>AK68+AK72</f>
        <v>0</v>
      </c>
      <c r="AL67" s="17">
        <f>AL68+AL72</f>
        <v>0</v>
      </c>
      <c r="AM67" s="17">
        <f>AM68+AM72</f>
        <v>387.80000000000001</v>
      </c>
      <c r="AN67" s="17">
        <f>AN68+AN72</f>
        <v>0</v>
      </c>
      <c r="AO67" s="17">
        <f>AO68+AO72</f>
        <v>0</v>
      </c>
      <c r="AP67" s="17">
        <f>AP68+AP72</f>
        <v>0</v>
      </c>
      <c r="AQ67" s="17">
        <f>AQ68+AQ72</f>
        <v>0</v>
      </c>
      <c r="AR67" s="17">
        <f>AR68+AR72</f>
        <v>0</v>
      </c>
      <c r="AS67" s="17">
        <f>AS68+AS72</f>
        <v>0</v>
      </c>
      <c r="AT67" s="17">
        <f>AT68+AT72</f>
        <v>699.79999999999995</v>
      </c>
      <c r="AU67" s="17">
        <f>AU68+AU72</f>
        <v>0</v>
      </c>
      <c r="AV67" s="17">
        <f>AV68+AV72</f>
        <v>0</v>
      </c>
      <c r="AW67" s="17">
        <f t="shared" si="9"/>
        <v>164308.70000000004</v>
      </c>
      <c r="AX67" s="17">
        <f t="shared" si="10"/>
        <v>169981.20000000001</v>
      </c>
      <c r="AY67" s="17">
        <f t="shared" si="11"/>
        <v>170293.20000000001</v>
      </c>
      <c r="AZ67" s="17">
        <f>AZ68+AZ72</f>
        <v>0</v>
      </c>
      <c r="BA67" s="32"/>
      <c r="BB67" s="32"/>
      <c r="BC67" s="1"/>
      <c r="BD67" s="1"/>
      <c r="BE67" s="1"/>
      <c r="BF67" s="1"/>
      <c r="BG67" s="1"/>
      <c r="BH67" s="1"/>
      <c r="BI67" s="1"/>
    </row>
    <row r="68" s="1" customFormat="1" ht="15">
      <c r="A68" s="30" t="s">
        <v>87</v>
      </c>
      <c r="B68" s="30" t="s">
        <v>29</v>
      </c>
      <c r="C68" s="30" t="s">
        <v>31</v>
      </c>
      <c r="D68" s="30" t="s">
        <v>105</v>
      </c>
      <c r="E68" s="35"/>
      <c r="F68" s="31" t="s">
        <v>106</v>
      </c>
      <c r="G68" s="17">
        <f>G69</f>
        <v>151220.90000000002</v>
      </c>
      <c r="H68" s="17">
        <f>H69</f>
        <v>155443.90000000002</v>
      </c>
      <c r="I68" s="17">
        <f>I69</f>
        <v>155443.90000000002</v>
      </c>
      <c r="J68" s="17">
        <f>J69</f>
        <v>0</v>
      </c>
      <c r="K68" s="17">
        <f>K69</f>
        <v>0</v>
      </c>
      <c r="L68" s="17">
        <f>L69</f>
        <v>0</v>
      </c>
      <c r="M68" s="17">
        <f t="shared" si="0"/>
        <v>151220.90000000002</v>
      </c>
      <c r="N68" s="17">
        <f t="shared" si="1"/>
        <v>155443.90000000002</v>
      </c>
      <c r="O68" s="17">
        <f t="shared" si="2"/>
        <v>155443.90000000002</v>
      </c>
      <c r="P68" s="17">
        <f>P69</f>
        <v>10355.6</v>
      </c>
      <c r="Q68" s="17">
        <f>Q69</f>
        <v>0</v>
      </c>
      <c r="R68" s="17">
        <f>R69</f>
        <v>0</v>
      </c>
      <c r="S68" s="17">
        <f>S69</f>
        <v>0</v>
      </c>
      <c r="T68" s="17">
        <f>T69</f>
        <v>11417.299999999999</v>
      </c>
      <c r="U68" s="17">
        <f>U69</f>
        <v>0</v>
      </c>
      <c r="V68" s="17">
        <f>V69</f>
        <v>11417.299999999999</v>
      </c>
      <c r="W68" s="17">
        <f>W69</f>
        <v>0</v>
      </c>
      <c r="X68" s="17">
        <f>X69</f>
        <v>0</v>
      </c>
      <c r="Y68" s="17">
        <f t="shared" si="3"/>
        <v>161576.50000000003</v>
      </c>
      <c r="Z68" s="17">
        <f t="shared" si="4"/>
        <v>166861.20000000001</v>
      </c>
      <c r="AA68" s="17">
        <f t="shared" si="5"/>
        <v>166861.20000000001</v>
      </c>
      <c r="AB68" s="17">
        <f>AB69</f>
        <v>0</v>
      </c>
      <c r="AC68" s="17">
        <f>AC69</f>
        <v>0</v>
      </c>
      <c r="AD68" s="17">
        <f>AD69</f>
        <v>0</v>
      </c>
      <c r="AE68" s="17">
        <f t="shared" si="6"/>
        <v>161576.50000000003</v>
      </c>
      <c r="AF68" s="17">
        <f t="shared" si="7"/>
        <v>166861.20000000001</v>
      </c>
      <c r="AG68" s="17">
        <f t="shared" si="8"/>
        <v>166861.20000000001</v>
      </c>
      <c r="AH68" s="17">
        <f>AH69</f>
        <v>0</v>
      </c>
      <c r="AI68" s="17">
        <f>AI69</f>
        <v>0</v>
      </c>
      <c r="AJ68" s="17">
        <f>AJ69</f>
        <v>0</v>
      </c>
      <c r="AK68" s="17">
        <f>AK69</f>
        <v>0</v>
      </c>
      <c r="AL68" s="17">
        <f>AL69</f>
        <v>0</v>
      </c>
      <c r="AM68" s="17">
        <f>AM69</f>
        <v>0</v>
      </c>
      <c r="AN68" s="17">
        <f>AN69</f>
        <v>0</v>
      </c>
      <c r="AO68" s="17">
        <f>AO69</f>
        <v>0</v>
      </c>
      <c r="AP68" s="17">
        <f>AP69</f>
        <v>0</v>
      </c>
      <c r="AQ68" s="17">
        <f>AQ69</f>
        <v>0</v>
      </c>
      <c r="AR68" s="17">
        <f>AR69</f>
        <v>0</v>
      </c>
      <c r="AS68" s="17">
        <f>AS69</f>
        <v>0</v>
      </c>
      <c r="AT68" s="17">
        <f>AT69</f>
        <v>0</v>
      </c>
      <c r="AU68" s="17">
        <f>AU69</f>
        <v>0</v>
      </c>
      <c r="AV68" s="17">
        <f>AV69</f>
        <v>0</v>
      </c>
      <c r="AW68" s="17">
        <f t="shared" si="9"/>
        <v>161576.50000000003</v>
      </c>
      <c r="AX68" s="17">
        <f t="shared" si="10"/>
        <v>166861.20000000001</v>
      </c>
      <c r="AY68" s="17">
        <f t="shared" si="11"/>
        <v>166861.20000000001</v>
      </c>
      <c r="AZ68" s="17">
        <f>AZ69</f>
        <v>0</v>
      </c>
      <c r="BA68" s="32"/>
      <c r="BB68" s="32"/>
      <c r="BC68" s="1"/>
      <c r="BD68" s="1"/>
      <c r="BE68" s="1"/>
      <c r="BF68" s="1"/>
      <c r="BG68" s="1"/>
      <c r="BH68" s="1"/>
      <c r="BI68" s="1"/>
    </row>
    <row r="69" s="1" customFormat="1" ht="45">
      <c r="A69" s="30" t="s">
        <v>87</v>
      </c>
      <c r="B69" s="30" t="s">
        <v>29</v>
      </c>
      <c r="C69" s="30" t="s">
        <v>31</v>
      </c>
      <c r="D69" s="30" t="s">
        <v>107</v>
      </c>
      <c r="E69" s="35"/>
      <c r="F69" s="31" t="s">
        <v>56</v>
      </c>
      <c r="G69" s="17">
        <f>G70+G71</f>
        <v>151220.90000000002</v>
      </c>
      <c r="H69" s="17">
        <f>H70+H71</f>
        <v>155443.90000000002</v>
      </c>
      <c r="I69" s="17">
        <f>I70+I71</f>
        <v>155443.90000000002</v>
      </c>
      <c r="J69" s="17">
        <f>J70+J71</f>
        <v>0</v>
      </c>
      <c r="K69" s="17">
        <f>K70+K71</f>
        <v>0</v>
      </c>
      <c r="L69" s="17">
        <f>L70+L71</f>
        <v>0</v>
      </c>
      <c r="M69" s="17">
        <f t="shared" si="0"/>
        <v>151220.90000000002</v>
      </c>
      <c r="N69" s="17">
        <f t="shared" si="1"/>
        <v>155443.90000000002</v>
      </c>
      <c r="O69" s="17">
        <f t="shared" si="2"/>
        <v>155443.90000000002</v>
      </c>
      <c r="P69" s="17">
        <f>P70+P71</f>
        <v>10355.6</v>
      </c>
      <c r="Q69" s="17">
        <f>Q70+Q71</f>
        <v>0</v>
      </c>
      <c r="R69" s="17">
        <f>R70+R71</f>
        <v>0</v>
      </c>
      <c r="S69" s="17">
        <f>S70+S71</f>
        <v>0</v>
      </c>
      <c r="T69" s="17">
        <f>T70+T71</f>
        <v>11417.299999999999</v>
      </c>
      <c r="U69" s="17">
        <f>U70+U71</f>
        <v>0</v>
      </c>
      <c r="V69" s="17">
        <f>V70+V71</f>
        <v>11417.299999999999</v>
      </c>
      <c r="W69" s="17">
        <f>W70+W71</f>
        <v>0</v>
      </c>
      <c r="X69" s="17">
        <f>X70+X71</f>
        <v>0</v>
      </c>
      <c r="Y69" s="17">
        <f t="shared" si="3"/>
        <v>161576.50000000003</v>
      </c>
      <c r="Z69" s="17">
        <f t="shared" si="4"/>
        <v>166861.20000000001</v>
      </c>
      <c r="AA69" s="17">
        <f t="shared" si="5"/>
        <v>166861.20000000001</v>
      </c>
      <c r="AB69" s="17">
        <f>AB70+AB71</f>
        <v>0</v>
      </c>
      <c r="AC69" s="17">
        <f>AC70+AC71</f>
        <v>0</v>
      </c>
      <c r="AD69" s="17">
        <f>AD70+AD71</f>
        <v>0</v>
      </c>
      <c r="AE69" s="17">
        <f t="shared" si="6"/>
        <v>161576.50000000003</v>
      </c>
      <c r="AF69" s="17">
        <f t="shared" si="7"/>
        <v>166861.20000000001</v>
      </c>
      <c r="AG69" s="17">
        <f t="shared" si="8"/>
        <v>166861.20000000001</v>
      </c>
      <c r="AH69" s="17">
        <f>AH70+AH71</f>
        <v>0</v>
      </c>
      <c r="AI69" s="17">
        <f>AI70+AI71</f>
        <v>0</v>
      </c>
      <c r="AJ69" s="17">
        <f>AJ70+AJ71</f>
        <v>0</v>
      </c>
      <c r="AK69" s="17">
        <f>AK70+AK71</f>
        <v>0</v>
      </c>
      <c r="AL69" s="17">
        <f>AL70+AL71</f>
        <v>0</v>
      </c>
      <c r="AM69" s="17">
        <f>AM70+AM71</f>
        <v>0</v>
      </c>
      <c r="AN69" s="17">
        <f>AN70+AN71</f>
        <v>0</v>
      </c>
      <c r="AO69" s="17">
        <f>AO70+AO71</f>
        <v>0</v>
      </c>
      <c r="AP69" s="17">
        <f>AP70+AP71</f>
        <v>0</v>
      </c>
      <c r="AQ69" s="17">
        <f>AQ70+AQ71</f>
        <v>0</v>
      </c>
      <c r="AR69" s="17">
        <f>AR70+AR71</f>
        <v>0</v>
      </c>
      <c r="AS69" s="17">
        <f>AS70+AS71</f>
        <v>0</v>
      </c>
      <c r="AT69" s="17">
        <f>AT70+AT71</f>
        <v>0</v>
      </c>
      <c r="AU69" s="17">
        <f>AU70+AU71</f>
        <v>0</v>
      </c>
      <c r="AV69" s="17">
        <f>AV70+AV71</f>
        <v>0</v>
      </c>
      <c r="AW69" s="17">
        <f t="shared" si="9"/>
        <v>161576.50000000003</v>
      </c>
      <c r="AX69" s="17">
        <f t="shared" si="10"/>
        <v>166861.20000000001</v>
      </c>
      <c r="AY69" s="17">
        <f t="shared" si="11"/>
        <v>166861.20000000001</v>
      </c>
      <c r="AZ69" s="17">
        <f>AZ70+AZ71</f>
        <v>0</v>
      </c>
      <c r="BA69" s="32"/>
      <c r="BB69" s="32"/>
      <c r="BC69" s="1"/>
      <c r="BD69" s="1"/>
      <c r="BE69" s="1"/>
      <c r="BF69" s="1"/>
      <c r="BG69" s="1"/>
      <c r="BH69" s="1"/>
      <c r="BI69" s="1"/>
    </row>
    <row r="70" s="1" customFormat="1" ht="75">
      <c r="A70" s="30" t="s">
        <v>87</v>
      </c>
      <c r="B70" s="30" t="s">
        <v>29</v>
      </c>
      <c r="C70" s="30" t="s">
        <v>31</v>
      </c>
      <c r="D70" s="30" t="s">
        <v>107</v>
      </c>
      <c r="E70" s="30" t="s">
        <v>53</v>
      </c>
      <c r="F70" s="31" t="s">
        <v>54</v>
      </c>
      <c r="G70" s="17">
        <v>134869.20000000001</v>
      </c>
      <c r="H70" s="17">
        <v>139092.20000000001</v>
      </c>
      <c r="I70" s="17">
        <v>139092.20000000001</v>
      </c>
      <c r="J70" s="17"/>
      <c r="K70" s="17"/>
      <c r="L70" s="17"/>
      <c r="M70" s="17">
        <f t="shared" si="0"/>
        <v>134869.20000000001</v>
      </c>
      <c r="N70" s="17">
        <f t="shared" si="1"/>
        <v>139092.20000000001</v>
      </c>
      <c r="O70" s="17">
        <f t="shared" si="2"/>
        <v>139092.20000000001</v>
      </c>
      <c r="P70" s="17">
        <v>10355.6</v>
      </c>
      <c r="Q70" s="17"/>
      <c r="R70" s="17"/>
      <c r="S70" s="17"/>
      <c r="T70" s="17">
        <v>11417.299999999999</v>
      </c>
      <c r="U70" s="17"/>
      <c r="V70" s="17">
        <v>11417.299999999999</v>
      </c>
      <c r="W70" s="17"/>
      <c r="X70" s="17"/>
      <c r="Y70" s="17">
        <f t="shared" si="3"/>
        <v>145224.80000000002</v>
      </c>
      <c r="Z70" s="17">
        <f t="shared" si="4"/>
        <v>150509.5</v>
      </c>
      <c r="AA70" s="17">
        <f t="shared" si="5"/>
        <v>150509.5</v>
      </c>
      <c r="AB70" s="17"/>
      <c r="AC70" s="17"/>
      <c r="AD70" s="17"/>
      <c r="AE70" s="17">
        <f t="shared" si="6"/>
        <v>145224.80000000002</v>
      </c>
      <c r="AF70" s="17">
        <f t="shared" si="7"/>
        <v>150509.5</v>
      </c>
      <c r="AG70" s="17">
        <f t="shared" si="8"/>
        <v>150509.5</v>
      </c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>
        <f t="shared" si="9"/>
        <v>145224.80000000002</v>
      </c>
      <c r="AX70" s="17">
        <f t="shared" si="10"/>
        <v>150509.5</v>
      </c>
      <c r="AY70" s="17">
        <f t="shared" si="11"/>
        <v>150509.5</v>
      </c>
      <c r="AZ70" s="17"/>
      <c r="BA70" s="32"/>
      <c r="BB70" s="32"/>
      <c r="BC70" s="1"/>
      <c r="BD70" s="1"/>
      <c r="BE70" s="1"/>
      <c r="BF70" s="1"/>
      <c r="BG70" s="1"/>
      <c r="BH70" s="1"/>
      <c r="BI70" s="1"/>
    </row>
    <row r="71" s="1" customFormat="1" ht="30">
      <c r="A71" s="30" t="s">
        <v>87</v>
      </c>
      <c r="B71" s="30" t="s">
        <v>29</v>
      </c>
      <c r="C71" s="30" t="s">
        <v>31</v>
      </c>
      <c r="D71" s="30" t="s">
        <v>107</v>
      </c>
      <c r="E71" s="30" t="s">
        <v>41</v>
      </c>
      <c r="F71" s="31" t="s">
        <v>42</v>
      </c>
      <c r="G71" s="17">
        <v>16351.700000000001</v>
      </c>
      <c r="H71" s="17">
        <v>16351.700000000001</v>
      </c>
      <c r="I71" s="17">
        <v>16351.700000000001</v>
      </c>
      <c r="J71" s="17"/>
      <c r="K71" s="17"/>
      <c r="L71" s="17"/>
      <c r="M71" s="17">
        <f t="shared" si="0"/>
        <v>16351.700000000001</v>
      </c>
      <c r="N71" s="17">
        <f t="shared" si="1"/>
        <v>16351.700000000001</v>
      </c>
      <c r="O71" s="17">
        <f t="shared" si="2"/>
        <v>16351.700000000001</v>
      </c>
      <c r="P71" s="17"/>
      <c r="Q71" s="17"/>
      <c r="R71" s="17"/>
      <c r="S71" s="17"/>
      <c r="T71" s="17"/>
      <c r="U71" s="17"/>
      <c r="V71" s="17"/>
      <c r="W71" s="17"/>
      <c r="X71" s="17"/>
      <c r="Y71" s="17">
        <f t="shared" si="3"/>
        <v>16351.700000000001</v>
      </c>
      <c r="Z71" s="17">
        <f t="shared" si="4"/>
        <v>16351.700000000001</v>
      </c>
      <c r="AA71" s="17">
        <f t="shared" si="5"/>
        <v>16351.700000000001</v>
      </c>
      <c r="AB71" s="17"/>
      <c r="AC71" s="17"/>
      <c r="AD71" s="17"/>
      <c r="AE71" s="17">
        <f t="shared" si="6"/>
        <v>16351.700000000001</v>
      </c>
      <c r="AF71" s="17">
        <f t="shared" si="7"/>
        <v>16351.700000000001</v>
      </c>
      <c r="AG71" s="17">
        <f t="shared" si="8"/>
        <v>16351.700000000001</v>
      </c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>
        <f t="shared" si="9"/>
        <v>16351.700000000001</v>
      </c>
      <c r="AX71" s="17">
        <f t="shared" si="10"/>
        <v>16351.700000000001</v>
      </c>
      <c r="AY71" s="17">
        <f t="shared" si="11"/>
        <v>16351.700000000001</v>
      </c>
      <c r="AZ71" s="17"/>
      <c r="BA71" s="32"/>
      <c r="BB71" s="32"/>
      <c r="BC71" s="1"/>
      <c r="BD71" s="1"/>
      <c r="BE71" s="1"/>
      <c r="BF71" s="1"/>
      <c r="BG71" s="1"/>
      <c r="BH71" s="1"/>
      <c r="BI71" s="1"/>
    </row>
    <row r="72" s="1" customFormat="1" ht="15">
      <c r="A72" s="30" t="s">
        <v>87</v>
      </c>
      <c r="B72" s="30" t="s">
        <v>29</v>
      </c>
      <c r="C72" s="30" t="s">
        <v>31</v>
      </c>
      <c r="D72" s="30" t="s">
        <v>59</v>
      </c>
      <c r="E72" s="35"/>
      <c r="F72" s="31" t="s">
        <v>60</v>
      </c>
      <c r="G72" s="17">
        <f t="shared" ref="G72:G85" si="114">G73</f>
        <v>2732.1999999999998</v>
      </c>
      <c r="H72" s="17">
        <f t="shared" ref="H72:H85" si="115">H73</f>
        <v>2732.1999999999998</v>
      </c>
      <c r="I72" s="17">
        <f t="shared" ref="I72:I88" si="116">I73</f>
        <v>2732.1999999999998</v>
      </c>
      <c r="J72" s="17">
        <f t="shared" ref="J72:J88" si="117">J73</f>
        <v>0</v>
      </c>
      <c r="K72" s="17">
        <f t="shared" ref="K72:K88" si="118">K73</f>
        <v>0</v>
      </c>
      <c r="L72" s="17">
        <f t="shared" ref="L72:L88" si="119">L73</f>
        <v>0</v>
      </c>
      <c r="M72" s="17">
        <f t="shared" si="0"/>
        <v>2732.1999999999998</v>
      </c>
      <c r="N72" s="17">
        <f t="shared" si="1"/>
        <v>2732.1999999999998</v>
      </c>
      <c r="O72" s="17">
        <f t="shared" si="2"/>
        <v>2732.1999999999998</v>
      </c>
      <c r="P72" s="17">
        <f t="shared" ref="P72:P88" si="120">P73</f>
        <v>0</v>
      </c>
      <c r="Q72" s="17">
        <f t="shared" ref="Q72:Q88" si="121">Q73</f>
        <v>0</v>
      </c>
      <c r="R72" s="17">
        <f t="shared" ref="R72:R88" si="122">R73</f>
        <v>0</v>
      </c>
      <c r="S72" s="17">
        <f t="shared" ref="S72:S88" si="123">S73</f>
        <v>0</v>
      </c>
      <c r="T72" s="17">
        <f t="shared" ref="T72:T88" si="124">T73</f>
        <v>0</v>
      </c>
      <c r="U72" s="17">
        <f t="shared" ref="U72:U88" si="125">U73</f>
        <v>0</v>
      </c>
      <c r="V72" s="17">
        <f t="shared" ref="V72:V88" si="126">V73</f>
        <v>0</v>
      </c>
      <c r="W72" s="17">
        <f t="shared" ref="W72:W88" si="127">W73</f>
        <v>0</v>
      </c>
      <c r="X72" s="17">
        <f t="shared" ref="X72:X88" si="128">X73</f>
        <v>0</v>
      </c>
      <c r="Y72" s="17">
        <f t="shared" si="3"/>
        <v>2732.1999999999998</v>
      </c>
      <c r="Z72" s="17">
        <f t="shared" si="4"/>
        <v>2732.1999999999998</v>
      </c>
      <c r="AA72" s="17">
        <f t="shared" si="5"/>
        <v>2732.1999999999998</v>
      </c>
      <c r="AB72" s="17">
        <f t="shared" ref="AB72:AB88" si="129">AB73</f>
        <v>0</v>
      </c>
      <c r="AC72" s="17">
        <f t="shared" ref="AC72:AC88" si="130">AC73</f>
        <v>0</v>
      </c>
      <c r="AD72" s="17">
        <f t="shared" ref="AD72:AD88" si="131">AD73</f>
        <v>0</v>
      </c>
      <c r="AE72" s="17">
        <f t="shared" si="6"/>
        <v>2732.1999999999998</v>
      </c>
      <c r="AF72" s="17">
        <f t="shared" si="7"/>
        <v>2732.1999999999998</v>
      </c>
      <c r="AG72" s="17">
        <f t="shared" si="8"/>
        <v>2732.1999999999998</v>
      </c>
      <c r="AH72" s="17">
        <f t="shared" ref="AH72:AH88" si="132">AH73</f>
        <v>0</v>
      </c>
      <c r="AI72" s="17">
        <f t="shared" ref="AI72:AI88" si="133">AI73</f>
        <v>0</v>
      </c>
      <c r="AJ72" s="17">
        <f t="shared" ref="AJ72:AJ88" si="134">AJ73</f>
        <v>0</v>
      </c>
      <c r="AK72" s="17">
        <f t="shared" ref="AK72:AK88" si="135">AK73</f>
        <v>0</v>
      </c>
      <c r="AL72" s="17">
        <f t="shared" ref="AL72:AL88" si="136">AL73</f>
        <v>0</v>
      </c>
      <c r="AM72" s="17">
        <f t="shared" ref="AM72:AM88" si="137">AM73</f>
        <v>387.80000000000001</v>
      </c>
      <c r="AN72" s="17">
        <f t="shared" ref="AN72:AN88" si="138">AN73</f>
        <v>0</v>
      </c>
      <c r="AO72" s="17">
        <f t="shared" ref="AO72:AO88" si="139">AO73</f>
        <v>0</v>
      </c>
      <c r="AP72" s="17">
        <f t="shared" ref="AP72:AP88" si="140">AP73</f>
        <v>0</v>
      </c>
      <c r="AQ72" s="17">
        <f t="shared" ref="AQ72:AQ88" si="141">AQ73</f>
        <v>0</v>
      </c>
      <c r="AR72" s="17">
        <f t="shared" ref="AR72:AR88" si="142">AR73</f>
        <v>0</v>
      </c>
      <c r="AS72" s="17">
        <f t="shared" ref="AS72:AS88" si="143">AS73</f>
        <v>0</v>
      </c>
      <c r="AT72" s="17">
        <f t="shared" ref="AT72:AT88" si="144">AT73</f>
        <v>699.79999999999995</v>
      </c>
      <c r="AU72" s="17">
        <f t="shared" ref="AU72:AU88" si="145">AU73</f>
        <v>0</v>
      </c>
      <c r="AV72" s="17">
        <f t="shared" ref="AV72:AV88" si="146">AV73</f>
        <v>0</v>
      </c>
      <c r="AW72" s="17">
        <f t="shared" si="9"/>
        <v>2732.1999999999998</v>
      </c>
      <c r="AX72" s="17">
        <f t="shared" si="10"/>
        <v>3120</v>
      </c>
      <c r="AY72" s="17">
        <f t="shared" si="11"/>
        <v>3432</v>
      </c>
      <c r="AZ72" s="17">
        <f t="shared" ref="AZ72:AZ88" si="147">AZ73</f>
        <v>0</v>
      </c>
      <c r="BA72" s="32"/>
      <c r="BB72" s="32"/>
      <c r="BC72" s="1"/>
      <c r="BD72" s="1"/>
      <c r="BE72" s="1"/>
      <c r="BF72" s="1"/>
      <c r="BG72" s="1"/>
      <c r="BH72" s="1"/>
      <c r="BI72" s="1"/>
    </row>
    <row r="73" s="1" customFormat="1" ht="30">
      <c r="A73" s="30" t="s">
        <v>87</v>
      </c>
      <c r="B73" s="30" t="s">
        <v>29</v>
      </c>
      <c r="C73" s="30" t="s">
        <v>31</v>
      </c>
      <c r="D73" s="15" t="s">
        <v>108</v>
      </c>
      <c r="E73" s="35"/>
      <c r="F73" s="31" t="s">
        <v>109</v>
      </c>
      <c r="G73" s="17">
        <f t="shared" si="114"/>
        <v>2732.1999999999998</v>
      </c>
      <c r="H73" s="17">
        <f t="shared" si="115"/>
        <v>2732.1999999999998</v>
      </c>
      <c r="I73" s="17">
        <f t="shared" si="116"/>
        <v>2732.1999999999998</v>
      </c>
      <c r="J73" s="17">
        <f t="shared" si="117"/>
        <v>0</v>
      </c>
      <c r="K73" s="17">
        <f t="shared" si="118"/>
        <v>0</v>
      </c>
      <c r="L73" s="17">
        <f t="shared" si="119"/>
        <v>0</v>
      </c>
      <c r="M73" s="17">
        <f t="shared" si="0"/>
        <v>2732.1999999999998</v>
      </c>
      <c r="N73" s="17">
        <f t="shared" si="1"/>
        <v>2732.1999999999998</v>
      </c>
      <c r="O73" s="17">
        <f t="shared" si="2"/>
        <v>2732.1999999999998</v>
      </c>
      <c r="P73" s="17">
        <f t="shared" si="120"/>
        <v>0</v>
      </c>
      <c r="Q73" s="17">
        <f t="shared" si="121"/>
        <v>0</v>
      </c>
      <c r="R73" s="17">
        <f t="shared" si="122"/>
        <v>0</v>
      </c>
      <c r="S73" s="17">
        <f t="shared" si="123"/>
        <v>0</v>
      </c>
      <c r="T73" s="17">
        <f t="shared" si="124"/>
        <v>0</v>
      </c>
      <c r="U73" s="17">
        <f t="shared" si="125"/>
        <v>0</v>
      </c>
      <c r="V73" s="17">
        <f t="shared" si="126"/>
        <v>0</v>
      </c>
      <c r="W73" s="17">
        <f t="shared" si="127"/>
        <v>0</v>
      </c>
      <c r="X73" s="17">
        <f t="shared" si="128"/>
        <v>0</v>
      </c>
      <c r="Y73" s="17">
        <f t="shared" si="3"/>
        <v>2732.1999999999998</v>
      </c>
      <c r="Z73" s="17">
        <f t="shared" si="4"/>
        <v>2732.1999999999998</v>
      </c>
      <c r="AA73" s="17">
        <f t="shared" si="5"/>
        <v>2732.1999999999998</v>
      </c>
      <c r="AB73" s="17">
        <f t="shared" si="129"/>
        <v>0</v>
      </c>
      <c r="AC73" s="17">
        <f t="shared" si="130"/>
        <v>0</v>
      </c>
      <c r="AD73" s="17">
        <f t="shared" si="131"/>
        <v>0</v>
      </c>
      <c r="AE73" s="17">
        <f t="shared" si="6"/>
        <v>2732.1999999999998</v>
      </c>
      <c r="AF73" s="17">
        <f t="shared" si="7"/>
        <v>2732.1999999999998</v>
      </c>
      <c r="AG73" s="17">
        <f t="shared" si="8"/>
        <v>2732.1999999999998</v>
      </c>
      <c r="AH73" s="17">
        <f t="shared" si="132"/>
        <v>0</v>
      </c>
      <c r="AI73" s="17">
        <f t="shared" si="133"/>
        <v>0</v>
      </c>
      <c r="AJ73" s="17">
        <f t="shared" si="134"/>
        <v>0</v>
      </c>
      <c r="AK73" s="17">
        <f t="shared" si="135"/>
        <v>0</v>
      </c>
      <c r="AL73" s="17">
        <f t="shared" si="136"/>
        <v>0</v>
      </c>
      <c r="AM73" s="17">
        <f t="shared" si="137"/>
        <v>387.80000000000001</v>
      </c>
      <c r="AN73" s="17">
        <f t="shared" si="138"/>
        <v>0</v>
      </c>
      <c r="AO73" s="17">
        <f t="shared" si="139"/>
        <v>0</v>
      </c>
      <c r="AP73" s="17">
        <f t="shared" si="140"/>
        <v>0</v>
      </c>
      <c r="AQ73" s="17">
        <f t="shared" si="141"/>
        <v>0</v>
      </c>
      <c r="AR73" s="17">
        <f t="shared" si="142"/>
        <v>0</v>
      </c>
      <c r="AS73" s="17">
        <f t="shared" si="143"/>
        <v>0</v>
      </c>
      <c r="AT73" s="17">
        <f t="shared" si="144"/>
        <v>699.79999999999995</v>
      </c>
      <c r="AU73" s="17">
        <f t="shared" si="145"/>
        <v>0</v>
      </c>
      <c r="AV73" s="17">
        <f t="shared" si="146"/>
        <v>0</v>
      </c>
      <c r="AW73" s="17">
        <f t="shared" si="9"/>
        <v>2732.1999999999998</v>
      </c>
      <c r="AX73" s="17">
        <f t="shared" si="10"/>
        <v>3120</v>
      </c>
      <c r="AY73" s="17">
        <f t="shared" si="11"/>
        <v>3432</v>
      </c>
      <c r="AZ73" s="17">
        <f t="shared" si="147"/>
        <v>0</v>
      </c>
      <c r="BA73" s="32"/>
      <c r="BB73" s="32"/>
      <c r="BC73" s="1"/>
      <c r="BD73" s="1"/>
      <c r="BE73" s="1"/>
      <c r="BF73" s="1"/>
      <c r="BG73" s="1"/>
      <c r="BH73" s="1"/>
      <c r="BI73" s="1"/>
    </row>
    <row r="74" s="1" customFormat="1" ht="30">
      <c r="A74" s="30" t="s">
        <v>87</v>
      </c>
      <c r="B74" s="30" t="s">
        <v>29</v>
      </c>
      <c r="C74" s="30" t="s">
        <v>31</v>
      </c>
      <c r="D74" s="15" t="s">
        <v>108</v>
      </c>
      <c r="E74" s="30" t="s">
        <v>41</v>
      </c>
      <c r="F74" s="31" t="s">
        <v>42</v>
      </c>
      <c r="G74" s="17">
        <v>2732.1999999999998</v>
      </c>
      <c r="H74" s="17">
        <v>2732.1999999999998</v>
      </c>
      <c r="I74" s="17">
        <v>2732.1999999999998</v>
      </c>
      <c r="J74" s="17"/>
      <c r="K74" s="17"/>
      <c r="L74" s="17"/>
      <c r="M74" s="17">
        <f t="shared" si="0"/>
        <v>2732.1999999999998</v>
      </c>
      <c r="N74" s="17">
        <f t="shared" si="1"/>
        <v>2732.1999999999998</v>
      </c>
      <c r="O74" s="17">
        <f t="shared" si="2"/>
        <v>2732.1999999999998</v>
      </c>
      <c r="P74" s="17"/>
      <c r="Q74" s="17"/>
      <c r="R74" s="17"/>
      <c r="S74" s="17"/>
      <c r="T74" s="17"/>
      <c r="U74" s="17"/>
      <c r="V74" s="17"/>
      <c r="W74" s="17"/>
      <c r="X74" s="17"/>
      <c r="Y74" s="17">
        <f t="shared" si="3"/>
        <v>2732.1999999999998</v>
      </c>
      <c r="Z74" s="17">
        <f t="shared" si="4"/>
        <v>2732.1999999999998</v>
      </c>
      <c r="AA74" s="17">
        <f t="shared" si="5"/>
        <v>2732.1999999999998</v>
      </c>
      <c r="AB74" s="17"/>
      <c r="AC74" s="17"/>
      <c r="AD74" s="17"/>
      <c r="AE74" s="17">
        <f t="shared" si="6"/>
        <v>2732.1999999999998</v>
      </c>
      <c r="AF74" s="17">
        <f t="shared" si="7"/>
        <v>2732.1999999999998</v>
      </c>
      <c r="AG74" s="17">
        <f t="shared" si="8"/>
        <v>2732.1999999999998</v>
      </c>
      <c r="AH74" s="17"/>
      <c r="AI74" s="17"/>
      <c r="AJ74" s="17"/>
      <c r="AK74" s="17"/>
      <c r="AL74" s="17"/>
      <c r="AM74" s="17">
        <v>387.80000000000001</v>
      </c>
      <c r="AN74" s="17"/>
      <c r="AO74" s="17"/>
      <c r="AP74" s="17"/>
      <c r="AQ74" s="17"/>
      <c r="AR74" s="17"/>
      <c r="AS74" s="17"/>
      <c r="AT74" s="17">
        <v>699.79999999999995</v>
      </c>
      <c r="AU74" s="17"/>
      <c r="AV74" s="17"/>
      <c r="AW74" s="17">
        <f t="shared" si="9"/>
        <v>2732.1999999999998</v>
      </c>
      <c r="AX74" s="17">
        <f t="shared" si="10"/>
        <v>3120</v>
      </c>
      <c r="AY74" s="17">
        <f t="shared" si="11"/>
        <v>3432</v>
      </c>
      <c r="AZ74" s="17"/>
      <c r="BA74" s="32"/>
      <c r="BB74" s="32"/>
      <c r="BC74" s="1"/>
      <c r="BD74" s="1"/>
      <c r="BE74" s="1"/>
      <c r="BF74" s="1"/>
      <c r="BG74" s="1"/>
      <c r="BH74" s="1"/>
      <c r="BI74" s="1"/>
    </row>
    <row r="75" s="1" customFormat="1" ht="45">
      <c r="A75" s="30" t="s">
        <v>87</v>
      </c>
      <c r="B75" s="30" t="s">
        <v>29</v>
      </c>
      <c r="C75" s="30" t="s">
        <v>31</v>
      </c>
      <c r="D75" s="30" t="s">
        <v>98</v>
      </c>
      <c r="E75" s="35"/>
      <c r="F75" s="31" t="s">
        <v>99</v>
      </c>
      <c r="G75" s="17">
        <f t="shared" si="114"/>
        <v>40000</v>
      </c>
      <c r="H75" s="17">
        <f t="shared" si="115"/>
        <v>0</v>
      </c>
      <c r="I75" s="17">
        <f t="shared" si="116"/>
        <v>0</v>
      </c>
      <c r="J75" s="17">
        <f t="shared" si="117"/>
        <v>0</v>
      </c>
      <c r="K75" s="17">
        <f t="shared" si="118"/>
        <v>0</v>
      </c>
      <c r="L75" s="17">
        <f t="shared" si="119"/>
        <v>0</v>
      </c>
      <c r="M75" s="17">
        <f t="shared" si="0"/>
        <v>40000</v>
      </c>
      <c r="N75" s="17">
        <f t="shared" si="1"/>
        <v>0</v>
      </c>
      <c r="O75" s="17">
        <f t="shared" si="2"/>
        <v>0</v>
      </c>
      <c r="P75" s="17">
        <f t="shared" si="120"/>
        <v>0</v>
      </c>
      <c r="Q75" s="17">
        <f t="shared" si="121"/>
        <v>0</v>
      </c>
      <c r="R75" s="17">
        <f t="shared" si="122"/>
        <v>0</v>
      </c>
      <c r="S75" s="17">
        <f t="shared" si="123"/>
        <v>0</v>
      </c>
      <c r="T75" s="17">
        <f t="shared" si="124"/>
        <v>0</v>
      </c>
      <c r="U75" s="17">
        <f t="shared" si="125"/>
        <v>0</v>
      </c>
      <c r="V75" s="17">
        <f t="shared" si="126"/>
        <v>0</v>
      </c>
      <c r="W75" s="17">
        <f t="shared" si="127"/>
        <v>0</v>
      </c>
      <c r="X75" s="17">
        <f t="shared" si="128"/>
        <v>0</v>
      </c>
      <c r="Y75" s="17">
        <f t="shared" si="3"/>
        <v>40000</v>
      </c>
      <c r="Z75" s="17">
        <f t="shared" si="4"/>
        <v>0</v>
      </c>
      <c r="AA75" s="17">
        <f t="shared" si="5"/>
        <v>0</v>
      </c>
      <c r="AB75" s="17">
        <f t="shared" si="129"/>
        <v>0</v>
      </c>
      <c r="AC75" s="17">
        <f t="shared" si="130"/>
        <v>0</v>
      </c>
      <c r="AD75" s="17">
        <f t="shared" si="131"/>
        <v>0</v>
      </c>
      <c r="AE75" s="17">
        <f t="shared" si="6"/>
        <v>40000</v>
      </c>
      <c r="AF75" s="17">
        <f t="shared" si="7"/>
        <v>0</v>
      </c>
      <c r="AG75" s="17">
        <f t="shared" si="8"/>
        <v>0</v>
      </c>
      <c r="AH75" s="17">
        <f t="shared" si="132"/>
        <v>0</v>
      </c>
      <c r="AI75" s="17">
        <f t="shared" si="133"/>
        <v>0</v>
      </c>
      <c r="AJ75" s="17">
        <f t="shared" si="134"/>
        <v>0</v>
      </c>
      <c r="AK75" s="17">
        <f t="shared" si="135"/>
        <v>0</v>
      </c>
      <c r="AL75" s="17">
        <f t="shared" si="136"/>
        <v>0</v>
      </c>
      <c r="AM75" s="17">
        <f t="shared" si="137"/>
        <v>0</v>
      </c>
      <c r="AN75" s="17">
        <f t="shared" si="138"/>
        <v>0</v>
      </c>
      <c r="AO75" s="17">
        <f t="shared" si="139"/>
        <v>0</v>
      </c>
      <c r="AP75" s="17">
        <f t="shared" si="140"/>
        <v>0</v>
      </c>
      <c r="AQ75" s="17">
        <f t="shared" si="141"/>
        <v>0</v>
      </c>
      <c r="AR75" s="17">
        <f t="shared" si="142"/>
        <v>0</v>
      </c>
      <c r="AS75" s="17">
        <f t="shared" si="143"/>
        <v>0</v>
      </c>
      <c r="AT75" s="17">
        <f t="shared" si="144"/>
        <v>0</v>
      </c>
      <c r="AU75" s="17">
        <f t="shared" si="145"/>
        <v>0</v>
      </c>
      <c r="AV75" s="17">
        <f t="shared" si="146"/>
        <v>0</v>
      </c>
      <c r="AW75" s="17">
        <f t="shared" si="9"/>
        <v>40000</v>
      </c>
      <c r="AX75" s="17">
        <f t="shared" si="10"/>
        <v>0</v>
      </c>
      <c r="AY75" s="17">
        <f t="shared" si="11"/>
        <v>0</v>
      </c>
      <c r="AZ75" s="17">
        <f t="shared" si="147"/>
        <v>0</v>
      </c>
      <c r="BA75" s="32"/>
      <c r="BB75" s="32"/>
      <c r="BC75" s="1"/>
      <c r="BD75" s="1"/>
      <c r="BE75" s="1"/>
      <c r="BF75" s="1"/>
      <c r="BG75" s="1"/>
      <c r="BH75" s="1"/>
      <c r="BI75" s="1"/>
    </row>
    <row r="76" s="1" customFormat="1" ht="30">
      <c r="A76" s="30" t="s">
        <v>87</v>
      </c>
      <c r="B76" s="30" t="s">
        <v>29</v>
      </c>
      <c r="C76" s="30" t="s">
        <v>31</v>
      </c>
      <c r="D76" s="30" t="s">
        <v>110</v>
      </c>
      <c r="E76" s="35"/>
      <c r="F76" s="31" t="s">
        <v>111</v>
      </c>
      <c r="G76" s="17">
        <f t="shared" si="114"/>
        <v>40000</v>
      </c>
      <c r="H76" s="17">
        <f t="shared" si="115"/>
        <v>0</v>
      </c>
      <c r="I76" s="17">
        <f t="shared" si="116"/>
        <v>0</v>
      </c>
      <c r="J76" s="17">
        <f t="shared" si="117"/>
        <v>0</v>
      </c>
      <c r="K76" s="17">
        <f t="shared" si="118"/>
        <v>0</v>
      </c>
      <c r="L76" s="17">
        <f t="shared" si="119"/>
        <v>0</v>
      </c>
      <c r="M76" s="17">
        <f t="shared" si="0"/>
        <v>40000</v>
      </c>
      <c r="N76" s="17">
        <f t="shared" si="1"/>
        <v>0</v>
      </c>
      <c r="O76" s="17">
        <f t="shared" si="2"/>
        <v>0</v>
      </c>
      <c r="P76" s="17">
        <f t="shared" si="120"/>
        <v>0</v>
      </c>
      <c r="Q76" s="17">
        <f t="shared" si="121"/>
        <v>0</v>
      </c>
      <c r="R76" s="17">
        <f t="shared" si="122"/>
        <v>0</v>
      </c>
      <c r="S76" s="17">
        <f t="shared" si="123"/>
        <v>0</v>
      </c>
      <c r="T76" s="17">
        <f t="shared" si="124"/>
        <v>0</v>
      </c>
      <c r="U76" s="17">
        <f t="shared" si="125"/>
        <v>0</v>
      </c>
      <c r="V76" s="17">
        <f t="shared" si="126"/>
        <v>0</v>
      </c>
      <c r="W76" s="17">
        <f t="shared" si="127"/>
        <v>0</v>
      </c>
      <c r="X76" s="17">
        <f t="shared" si="128"/>
        <v>0</v>
      </c>
      <c r="Y76" s="17">
        <f t="shared" si="3"/>
        <v>40000</v>
      </c>
      <c r="Z76" s="17">
        <f t="shared" si="4"/>
        <v>0</v>
      </c>
      <c r="AA76" s="17">
        <f t="shared" si="5"/>
        <v>0</v>
      </c>
      <c r="AB76" s="17">
        <f t="shared" si="129"/>
        <v>0</v>
      </c>
      <c r="AC76" s="17">
        <f t="shared" si="130"/>
        <v>0</v>
      </c>
      <c r="AD76" s="17">
        <f t="shared" si="131"/>
        <v>0</v>
      </c>
      <c r="AE76" s="17">
        <f t="shared" si="6"/>
        <v>40000</v>
      </c>
      <c r="AF76" s="17">
        <f t="shared" si="7"/>
        <v>0</v>
      </c>
      <c r="AG76" s="17">
        <f t="shared" si="8"/>
        <v>0</v>
      </c>
      <c r="AH76" s="17">
        <f t="shared" si="132"/>
        <v>0</v>
      </c>
      <c r="AI76" s="17">
        <f t="shared" si="133"/>
        <v>0</v>
      </c>
      <c r="AJ76" s="17">
        <f t="shared" si="134"/>
        <v>0</v>
      </c>
      <c r="AK76" s="17">
        <f t="shared" si="135"/>
        <v>0</v>
      </c>
      <c r="AL76" s="17">
        <f t="shared" si="136"/>
        <v>0</v>
      </c>
      <c r="AM76" s="17">
        <f t="shared" si="137"/>
        <v>0</v>
      </c>
      <c r="AN76" s="17">
        <f t="shared" si="138"/>
        <v>0</v>
      </c>
      <c r="AO76" s="17">
        <f t="shared" si="139"/>
        <v>0</v>
      </c>
      <c r="AP76" s="17">
        <f t="shared" si="140"/>
        <v>0</v>
      </c>
      <c r="AQ76" s="17">
        <f t="shared" si="141"/>
        <v>0</v>
      </c>
      <c r="AR76" s="17">
        <f t="shared" si="142"/>
        <v>0</v>
      </c>
      <c r="AS76" s="17">
        <f t="shared" si="143"/>
        <v>0</v>
      </c>
      <c r="AT76" s="17">
        <f t="shared" si="144"/>
        <v>0</v>
      </c>
      <c r="AU76" s="17">
        <f t="shared" si="145"/>
        <v>0</v>
      </c>
      <c r="AV76" s="17">
        <f t="shared" si="146"/>
        <v>0</v>
      </c>
      <c r="AW76" s="17">
        <f t="shared" si="9"/>
        <v>40000</v>
      </c>
      <c r="AX76" s="17">
        <f t="shared" si="10"/>
        <v>0</v>
      </c>
      <c r="AY76" s="17">
        <f t="shared" si="11"/>
        <v>0</v>
      </c>
      <c r="AZ76" s="17">
        <f t="shared" si="147"/>
        <v>0</v>
      </c>
      <c r="BA76" s="32"/>
      <c r="BB76" s="32"/>
      <c r="BC76" s="1"/>
      <c r="BD76" s="1"/>
      <c r="BE76" s="1"/>
      <c r="BF76" s="1"/>
      <c r="BG76" s="1"/>
      <c r="BH76" s="1"/>
      <c r="BI76" s="1"/>
    </row>
    <row r="77" s="1" customFormat="1" ht="30">
      <c r="A77" s="30" t="s">
        <v>87</v>
      </c>
      <c r="B77" s="30" t="s">
        <v>29</v>
      </c>
      <c r="C77" s="30" t="s">
        <v>31</v>
      </c>
      <c r="D77" s="30" t="s">
        <v>112</v>
      </c>
      <c r="E77" s="35"/>
      <c r="F77" s="31" t="s">
        <v>113</v>
      </c>
      <c r="G77" s="17">
        <f t="shared" si="114"/>
        <v>40000</v>
      </c>
      <c r="H77" s="17">
        <f t="shared" si="115"/>
        <v>0</v>
      </c>
      <c r="I77" s="17">
        <f t="shared" si="116"/>
        <v>0</v>
      </c>
      <c r="J77" s="17">
        <f t="shared" si="117"/>
        <v>0</v>
      </c>
      <c r="K77" s="17">
        <f t="shared" si="118"/>
        <v>0</v>
      </c>
      <c r="L77" s="17">
        <f t="shared" si="119"/>
        <v>0</v>
      </c>
      <c r="M77" s="17">
        <f t="shared" ref="M77:M139" si="148">G77+J77</f>
        <v>40000</v>
      </c>
      <c r="N77" s="17">
        <f t="shared" ref="N77:N139" si="149">H77+K77</f>
        <v>0</v>
      </c>
      <c r="O77" s="17">
        <f t="shared" ref="O77:O139" si="150">I77+L77</f>
        <v>0</v>
      </c>
      <c r="P77" s="17">
        <f t="shared" si="120"/>
        <v>0</v>
      </c>
      <c r="Q77" s="17">
        <f t="shared" si="121"/>
        <v>0</v>
      </c>
      <c r="R77" s="17">
        <f t="shared" si="122"/>
        <v>0</v>
      </c>
      <c r="S77" s="17">
        <f t="shared" si="123"/>
        <v>0</v>
      </c>
      <c r="T77" s="17">
        <f t="shared" si="124"/>
        <v>0</v>
      </c>
      <c r="U77" s="17">
        <f t="shared" si="125"/>
        <v>0</v>
      </c>
      <c r="V77" s="17">
        <f t="shared" si="126"/>
        <v>0</v>
      </c>
      <c r="W77" s="17">
        <f t="shared" si="127"/>
        <v>0</v>
      </c>
      <c r="X77" s="17">
        <f t="shared" si="128"/>
        <v>0</v>
      </c>
      <c r="Y77" s="17">
        <f t="shared" ref="Y77:Y103" si="151">M77+P77+Q77+R77+S77</f>
        <v>40000</v>
      </c>
      <c r="Z77" s="17">
        <f t="shared" ref="Z77:Z103" si="152">N77+T77+U77</f>
        <v>0</v>
      </c>
      <c r="AA77" s="17">
        <f t="shared" ref="AA77:AA103" si="153">O77+V77+X77+W77</f>
        <v>0</v>
      </c>
      <c r="AB77" s="17">
        <f t="shared" si="129"/>
        <v>0</v>
      </c>
      <c r="AC77" s="17">
        <f t="shared" si="130"/>
        <v>0</v>
      </c>
      <c r="AD77" s="17">
        <f t="shared" si="131"/>
        <v>0</v>
      </c>
      <c r="AE77" s="17">
        <f t="shared" ref="AE77:AE103" si="154">Y77+AB77</f>
        <v>40000</v>
      </c>
      <c r="AF77" s="17">
        <f t="shared" ref="AF77:AF103" si="155">Z77+AC77</f>
        <v>0</v>
      </c>
      <c r="AG77" s="17">
        <f t="shared" ref="AG77:AG103" si="156">AA77+AD77</f>
        <v>0</v>
      </c>
      <c r="AH77" s="17">
        <f t="shared" si="132"/>
        <v>0</v>
      </c>
      <c r="AI77" s="17">
        <f t="shared" si="133"/>
        <v>0</v>
      </c>
      <c r="AJ77" s="17">
        <f t="shared" si="134"/>
        <v>0</v>
      </c>
      <c r="AK77" s="17">
        <f t="shared" si="135"/>
        <v>0</v>
      </c>
      <c r="AL77" s="17">
        <f t="shared" si="136"/>
        <v>0</v>
      </c>
      <c r="AM77" s="17">
        <f t="shared" si="137"/>
        <v>0</v>
      </c>
      <c r="AN77" s="17">
        <f t="shared" si="138"/>
        <v>0</v>
      </c>
      <c r="AO77" s="17">
        <f t="shared" si="139"/>
        <v>0</v>
      </c>
      <c r="AP77" s="17">
        <f t="shared" si="140"/>
        <v>0</v>
      </c>
      <c r="AQ77" s="17">
        <f t="shared" si="141"/>
        <v>0</v>
      </c>
      <c r="AR77" s="17">
        <f t="shared" si="142"/>
        <v>0</v>
      </c>
      <c r="AS77" s="17">
        <f t="shared" si="143"/>
        <v>0</v>
      </c>
      <c r="AT77" s="17">
        <f t="shared" si="144"/>
        <v>0</v>
      </c>
      <c r="AU77" s="17">
        <f t="shared" si="145"/>
        <v>0</v>
      </c>
      <c r="AV77" s="17">
        <f t="shared" si="146"/>
        <v>0</v>
      </c>
      <c r="AW77" s="17">
        <f t="shared" ref="AW77:AW103" si="157">AE77+AH77+AI77+AJ77+AK77+AL77</f>
        <v>40000</v>
      </c>
      <c r="AX77" s="17">
        <f t="shared" ref="AX77:AX103" si="158">AF77+AM77+AN77+AO77+AP77+AQ77</f>
        <v>0</v>
      </c>
      <c r="AY77" s="17">
        <f t="shared" ref="AY77:AY103" si="159">AG77+AR77+AS77+AT77+AU77+AV77</f>
        <v>0</v>
      </c>
      <c r="AZ77" s="17">
        <f t="shared" si="147"/>
        <v>0</v>
      </c>
      <c r="BA77" s="32"/>
      <c r="BB77" s="32"/>
      <c r="BC77" s="1"/>
      <c r="BD77" s="1"/>
      <c r="BE77" s="1"/>
      <c r="BF77" s="1"/>
      <c r="BG77" s="1"/>
      <c r="BH77" s="1"/>
      <c r="BI77" s="1"/>
    </row>
    <row r="78" s="1" customFormat="1">
      <c r="A78" s="30" t="s">
        <v>87</v>
      </c>
      <c r="B78" s="30" t="s">
        <v>29</v>
      </c>
      <c r="C78" s="30" t="s">
        <v>31</v>
      </c>
      <c r="D78" s="30" t="s">
        <v>112</v>
      </c>
      <c r="E78" s="30" t="s">
        <v>43</v>
      </c>
      <c r="F78" s="31" t="s">
        <v>44</v>
      </c>
      <c r="G78" s="17">
        <v>40000</v>
      </c>
      <c r="H78" s="17">
        <v>0</v>
      </c>
      <c r="I78" s="17">
        <v>0</v>
      </c>
      <c r="J78" s="17"/>
      <c r="K78" s="17"/>
      <c r="L78" s="17"/>
      <c r="M78" s="17">
        <f t="shared" si="148"/>
        <v>40000</v>
      </c>
      <c r="N78" s="17">
        <f t="shared" si="149"/>
        <v>0</v>
      </c>
      <c r="O78" s="17">
        <f t="shared" si="150"/>
        <v>0</v>
      </c>
      <c r="P78" s="17"/>
      <c r="Q78" s="17"/>
      <c r="R78" s="17"/>
      <c r="S78" s="17"/>
      <c r="T78" s="17"/>
      <c r="U78" s="17"/>
      <c r="V78" s="17"/>
      <c r="W78" s="17"/>
      <c r="X78" s="17"/>
      <c r="Y78" s="17">
        <f t="shared" si="151"/>
        <v>40000</v>
      </c>
      <c r="Z78" s="17">
        <f t="shared" si="152"/>
        <v>0</v>
      </c>
      <c r="AA78" s="17">
        <f t="shared" si="153"/>
        <v>0</v>
      </c>
      <c r="AB78" s="17"/>
      <c r="AC78" s="17"/>
      <c r="AD78" s="17"/>
      <c r="AE78" s="17">
        <f t="shared" si="154"/>
        <v>40000</v>
      </c>
      <c r="AF78" s="17">
        <f t="shared" si="155"/>
        <v>0</v>
      </c>
      <c r="AG78" s="17">
        <f t="shared" si="156"/>
        <v>0</v>
      </c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>
        <f t="shared" si="157"/>
        <v>40000</v>
      </c>
      <c r="AX78" s="17">
        <f t="shared" si="158"/>
        <v>0</v>
      </c>
      <c r="AY78" s="17">
        <f t="shared" si="159"/>
        <v>0</v>
      </c>
      <c r="AZ78" s="17"/>
      <c r="BA78" s="32"/>
      <c r="BB78" s="32"/>
      <c r="BC78" s="1"/>
      <c r="BD78" s="1"/>
      <c r="BE78" s="1"/>
      <c r="BF78" s="1"/>
      <c r="BG78" s="1"/>
      <c r="BH78" s="1"/>
      <c r="BI78" s="1"/>
    </row>
    <row r="79" s="20" customFormat="1">
      <c r="A79" s="21" t="s">
        <v>87</v>
      </c>
      <c r="B79" s="21" t="s">
        <v>31</v>
      </c>
      <c r="C79" s="21"/>
      <c r="D79" s="21"/>
      <c r="E79" s="21"/>
      <c r="F79" s="22" t="s">
        <v>114</v>
      </c>
      <c r="G79" s="23">
        <f t="shared" si="114"/>
        <v>3181.5</v>
      </c>
      <c r="H79" s="23">
        <f t="shared" si="115"/>
        <v>2518.3000000000002</v>
      </c>
      <c r="I79" s="23">
        <f t="shared" si="116"/>
        <v>1883.3</v>
      </c>
      <c r="J79" s="23">
        <f t="shared" si="117"/>
        <v>0</v>
      </c>
      <c r="K79" s="23">
        <f t="shared" si="118"/>
        <v>0</v>
      </c>
      <c r="L79" s="23">
        <f t="shared" si="119"/>
        <v>0</v>
      </c>
      <c r="M79" s="23">
        <f t="shared" si="148"/>
        <v>3181.5</v>
      </c>
      <c r="N79" s="23">
        <f t="shared" si="149"/>
        <v>2518.3000000000002</v>
      </c>
      <c r="O79" s="23">
        <f t="shared" si="150"/>
        <v>1883.3</v>
      </c>
      <c r="P79" s="23">
        <f t="shared" si="120"/>
        <v>0</v>
      </c>
      <c r="Q79" s="23">
        <f t="shared" si="121"/>
        <v>0</v>
      </c>
      <c r="R79" s="23">
        <f t="shared" si="122"/>
        <v>0</v>
      </c>
      <c r="S79" s="23">
        <f t="shared" si="123"/>
        <v>0</v>
      </c>
      <c r="T79" s="23">
        <f t="shared" si="124"/>
        <v>0</v>
      </c>
      <c r="U79" s="23">
        <f t="shared" si="125"/>
        <v>0</v>
      </c>
      <c r="V79" s="23">
        <f t="shared" si="126"/>
        <v>0</v>
      </c>
      <c r="W79" s="23">
        <f t="shared" si="127"/>
        <v>0</v>
      </c>
      <c r="X79" s="23">
        <f t="shared" si="128"/>
        <v>0</v>
      </c>
      <c r="Y79" s="23">
        <f t="shared" si="151"/>
        <v>3181.5</v>
      </c>
      <c r="Z79" s="23">
        <f t="shared" si="152"/>
        <v>2518.3000000000002</v>
      </c>
      <c r="AA79" s="23">
        <f t="shared" si="153"/>
        <v>1883.3</v>
      </c>
      <c r="AB79" s="23">
        <f t="shared" si="129"/>
        <v>0</v>
      </c>
      <c r="AC79" s="23">
        <f t="shared" si="130"/>
        <v>0</v>
      </c>
      <c r="AD79" s="23">
        <f t="shared" si="131"/>
        <v>0</v>
      </c>
      <c r="AE79" s="23">
        <f t="shared" si="154"/>
        <v>3181.5</v>
      </c>
      <c r="AF79" s="23">
        <f t="shared" si="155"/>
        <v>2518.3000000000002</v>
      </c>
      <c r="AG79" s="23">
        <f t="shared" si="156"/>
        <v>1883.3</v>
      </c>
      <c r="AH79" s="23">
        <f t="shared" si="132"/>
        <v>0</v>
      </c>
      <c r="AI79" s="23">
        <f t="shared" si="133"/>
        <v>0</v>
      </c>
      <c r="AJ79" s="23">
        <f t="shared" si="134"/>
        <v>0</v>
      </c>
      <c r="AK79" s="23">
        <f t="shared" si="135"/>
        <v>0</v>
      </c>
      <c r="AL79" s="23">
        <f t="shared" si="136"/>
        <v>0</v>
      </c>
      <c r="AM79" s="23">
        <f t="shared" si="137"/>
        <v>0</v>
      </c>
      <c r="AN79" s="23">
        <f t="shared" si="138"/>
        <v>0</v>
      </c>
      <c r="AO79" s="23">
        <f t="shared" si="139"/>
        <v>0</v>
      </c>
      <c r="AP79" s="23">
        <f t="shared" si="140"/>
        <v>0</v>
      </c>
      <c r="AQ79" s="23">
        <f t="shared" si="141"/>
        <v>0</v>
      </c>
      <c r="AR79" s="23">
        <f t="shared" si="142"/>
        <v>0</v>
      </c>
      <c r="AS79" s="23">
        <f t="shared" si="143"/>
        <v>0</v>
      </c>
      <c r="AT79" s="23">
        <f t="shared" si="144"/>
        <v>0</v>
      </c>
      <c r="AU79" s="23">
        <f t="shared" si="145"/>
        <v>0</v>
      </c>
      <c r="AV79" s="23">
        <f t="shared" si="146"/>
        <v>0</v>
      </c>
      <c r="AW79" s="23">
        <f t="shared" si="157"/>
        <v>3181.5</v>
      </c>
      <c r="AX79" s="23">
        <f t="shared" si="158"/>
        <v>2518.3000000000002</v>
      </c>
      <c r="AY79" s="23">
        <f t="shared" si="159"/>
        <v>1883.3</v>
      </c>
      <c r="AZ79" s="23">
        <f t="shared" si="147"/>
        <v>0</v>
      </c>
      <c r="BA79" s="24"/>
      <c r="BB79" s="24"/>
      <c r="BC79" s="20"/>
      <c r="BD79" s="20"/>
      <c r="BE79" s="20"/>
      <c r="BF79" s="20"/>
      <c r="BG79" s="20"/>
      <c r="BH79" s="20"/>
      <c r="BI79" s="20"/>
    </row>
    <row r="80" s="25" customFormat="1">
      <c r="A80" s="26" t="s">
        <v>87</v>
      </c>
      <c r="B80" s="26" t="s">
        <v>31</v>
      </c>
      <c r="C80" s="26" t="s">
        <v>29</v>
      </c>
      <c r="D80" s="26"/>
      <c r="E80" s="26"/>
      <c r="F80" s="27" t="s">
        <v>115</v>
      </c>
      <c r="G80" s="28">
        <f t="shared" si="114"/>
        <v>3181.5</v>
      </c>
      <c r="H80" s="28">
        <f t="shared" si="115"/>
        <v>2518.3000000000002</v>
      </c>
      <c r="I80" s="28">
        <f t="shared" si="116"/>
        <v>1883.3</v>
      </c>
      <c r="J80" s="28">
        <f t="shared" si="117"/>
        <v>0</v>
      </c>
      <c r="K80" s="28">
        <f t="shared" si="118"/>
        <v>0</v>
      </c>
      <c r="L80" s="28">
        <f t="shared" si="119"/>
        <v>0</v>
      </c>
      <c r="M80" s="28">
        <f t="shared" si="148"/>
        <v>3181.5</v>
      </c>
      <c r="N80" s="28">
        <f t="shared" si="149"/>
        <v>2518.3000000000002</v>
      </c>
      <c r="O80" s="28">
        <f t="shared" si="150"/>
        <v>1883.3</v>
      </c>
      <c r="P80" s="28">
        <f t="shared" si="120"/>
        <v>0</v>
      </c>
      <c r="Q80" s="28">
        <f t="shared" si="121"/>
        <v>0</v>
      </c>
      <c r="R80" s="28">
        <f t="shared" si="122"/>
        <v>0</v>
      </c>
      <c r="S80" s="28">
        <f t="shared" si="123"/>
        <v>0</v>
      </c>
      <c r="T80" s="28">
        <f t="shared" si="124"/>
        <v>0</v>
      </c>
      <c r="U80" s="28">
        <f t="shared" si="125"/>
        <v>0</v>
      </c>
      <c r="V80" s="28">
        <f t="shared" si="126"/>
        <v>0</v>
      </c>
      <c r="W80" s="28">
        <f t="shared" si="127"/>
        <v>0</v>
      </c>
      <c r="X80" s="28">
        <f t="shared" si="128"/>
        <v>0</v>
      </c>
      <c r="Y80" s="28">
        <f t="shared" si="151"/>
        <v>3181.5</v>
      </c>
      <c r="Z80" s="28">
        <f t="shared" si="152"/>
        <v>2518.3000000000002</v>
      </c>
      <c r="AA80" s="28">
        <f t="shared" si="153"/>
        <v>1883.3</v>
      </c>
      <c r="AB80" s="28">
        <f t="shared" si="129"/>
        <v>0</v>
      </c>
      <c r="AC80" s="28">
        <f t="shared" si="130"/>
        <v>0</v>
      </c>
      <c r="AD80" s="28">
        <f t="shared" si="131"/>
        <v>0</v>
      </c>
      <c r="AE80" s="28">
        <f t="shared" si="154"/>
        <v>3181.5</v>
      </c>
      <c r="AF80" s="28">
        <f t="shared" si="155"/>
        <v>2518.3000000000002</v>
      </c>
      <c r="AG80" s="28">
        <f t="shared" si="156"/>
        <v>1883.3</v>
      </c>
      <c r="AH80" s="28">
        <f t="shared" si="132"/>
        <v>0</v>
      </c>
      <c r="AI80" s="28">
        <f t="shared" si="133"/>
        <v>0</v>
      </c>
      <c r="AJ80" s="28">
        <f t="shared" si="134"/>
        <v>0</v>
      </c>
      <c r="AK80" s="28">
        <f t="shared" si="135"/>
        <v>0</v>
      </c>
      <c r="AL80" s="28">
        <f t="shared" si="136"/>
        <v>0</v>
      </c>
      <c r="AM80" s="28">
        <f t="shared" si="137"/>
        <v>0</v>
      </c>
      <c r="AN80" s="28">
        <f t="shared" si="138"/>
        <v>0</v>
      </c>
      <c r="AO80" s="28">
        <f t="shared" si="139"/>
        <v>0</v>
      </c>
      <c r="AP80" s="28">
        <f t="shared" si="140"/>
        <v>0</v>
      </c>
      <c r="AQ80" s="28">
        <f t="shared" si="141"/>
        <v>0</v>
      </c>
      <c r="AR80" s="28">
        <f t="shared" si="142"/>
        <v>0</v>
      </c>
      <c r="AS80" s="28">
        <f t="shared" si="143"/>
        <v>0</v>
      </c>
      <c r="AT80" s="28">
        <f t="shared" si="144"/>
        <v>0</v>
      </c>
      <c r="AU80" s="28">
        <f t="shared" si="145"/>
        <v>0</v>
      </c>
      <c r="AV80" s="28">
        <f t="shared" si="146"/>
        <v>0</v>
      </c>
      <c r="AW80" s="28">
        <f t="shared" si="157"/>
        <v>3181.5</v>
      </c>
      <c r="AX80" s="28">
        <f t="shared" si="158"/>
        <v>2518.3000000000002</v>
      </c>
      <c r="AY80" s="28">
        <f t="shared" si="159"/>
        <v>1883.3</v>
      </c>
      <c r="AZ80" s="28">
        <f t="shared" si="147"/>
        <v>0</v>
      </c>
      <c r="BA80" s="29"/>
      <c r="BB80" s="29"/>
      <c r="BC80" s="25"/>
      <c r="BD80" s="25"/>
      <c r="BE80" s="25"/>
      <c r="BF80" s="25"/>
      <c r="BG80" s="25"/>
      <c r="BH80" s="25"/>
      <c r="BI80" s="25"/>
    </row>
    <row r="81" s="1" customFormat="1">
      <c r="A81" s="30" t="s">
        <v>87</v>
      </c>
      <c r="B81" s="30" t="s">
        <v>31</v>
      </c>
      <c r="C81" s="30" t="s">
        <v>29</v>
      </c>
      <c r="D81" s="30" t="s">
        <v>57</v>
      </c>
      <c r="E81" s="35"/>
      <c r="F81" s="31" t="s">
        <v>58</v>
      </c>
      <c r="G81" s="17">
        <f t="shared" si="114"/>
        <v>3181.5</v>
      </c>
      <c r="H81" s="17">
        <f t="shared" si="115"/>
        <v>2518.3000000000002</v>
      </c>
      <c r="I81" s="17">
        <f t="shared" si="116"/>
        <v>1883.3</v>
      </c>
      <c r="J81" s="17">
        <f t="shared" si="117"/>
        <v>0</v>
      </c>
      <c r="K81" s="17">
        <f t="shared" si="118"/>
        <v>0</v>
      </c>
      <c r="L81" s="17">
        <f t="shared" si="119"/>
        <v>0</v>
      </c>
      <c r="M81" s="17">
        <f t="shared" si="148"/>
        <v>3181.5</v>
      </c>
      <c r="N81" s="17">
        <f t="shared" si="149"/>
        <v>2518.3000000000002</v>
      </c>
      <c r="O81" s="17">
        <f t="shared" si="150"/>
        <v>1883.3</v>
      </c>
      <c r="P81" s="17">
        <f t="shared" si="120"/>
        <v>0</v>
      </c>
      <c r="Q81" s="17">
        <f t="shared" si="121"/>
        <v>0</v>
      </c>
      <c r="R81" s="17">
        <f t="shared" si="122"/>
        <v>0</v>
      </c>
      <c r="S81" s="17">
        <f t="shared" si="123"/>
        <v>0</v>
      </c>
      <c r="T81" s="17">
        <f t="shared" si="124"/>
        <v>0</v>
      </c>
      <c r="U81" s="17">
        <f t="shared" si="125"/>
        <v>0</v>
      </c>
      <c r="V81" s="17">
        <f t="shared" si="126"/>
        <v>0</v>
      </c>
      <c r="W81" s="17">
        <f t="shared" si="127"/>
        <v>0</v>
      </c>
      <c r="X81" s="17">
        <f t="shared" si="128"/>
        <v>0</v>
      </c>
      <c r="Y81" s="17">
        <f t="shared" si="151"/>
        <v>3181.5</v>
      </c>
      <c r="Z81" s="17">
        <f t="shared" si="152"/>
        <v>2518.3000000000002</v>
      </c>
      <c r="AA81" s="17">
        <f t="shared" si="153"/>
        <v>1883.3</v>
      </c>
      <c r="AB81" s="17">
        <f t="shared" si="129"/>
        <v>0</v>
      </c>
      <c r="AC81" s="17">
        <f t="shared" si="130"/>
        <v>0</v>
      </c>
      <c r="AD81" s="17">
        <f t="shared" si="131"/>
        <v>0</v>
      </c>
      <c r="AE81" s="17">
        <f t="shared" si="154"/>
        <v>3181.5</v>
      </c>
      <c r="AF81" s="17">
        <f t="shared" si="155"/>
        <v>2518.3000000000002</v>
      </c>
      <c r="AG81" s="17">
        <f t="shared" si="156"/>
        <v>1883.3</v>
      </c>
      <c r="AH81" s="17">
        <f t="shared" si="132"/>
        <v>0</v>
      </c>
      <c r="AI81" s="17">
        <f t="shared" si="133"/>
        <v>0</v>
      </c>
      <c r="AJ81" s="17">
        <f t="shared" si="134"/>
        <v>0</v>
      </c>
      <c r="AK81" s="17">
        <f t="shared" si="135"/>
        <v>0</v>
      </c>
      <c r="AL81" s="17">
        <f t="shared" si="136"/>
        <v>0</v>
      </c>
      <c r="AM81" s="17">
        <f t="shared" si="137"/>
        <v>0</v>
      </c>
      <c r="AN81" s="17">
        <f t="shared" si="138"/>
        <v>0</v>
      </c>
      <c r="AO81" s="17">
        <f t="shared" si="139"/>
        <v>0</v>
      </c>
      <c r="AP81" s="17">
        <f t="shared" si="140"/>
        <v>0</v>
      </c>
      <c r="AQ81" s="17">
        <f t="shared" si="141"/>
        <v>0</v>
      </c>
      <c r="AR81" s="17">
        <f t="shared" si="142"/>
        <v>0</v>
      </c>
      <c r="AS81" s="17">
        <f t="shared" si="143"/>
        <v>0</v>
      </c>
      <c r="AT81" s="17">
        <f t="shared" si="144"/>
        <v>0</v>
      </c>
      <c r="AU81" s="17">
        <f t="shared" si="145"/>
        <v>0</v>
      </c>
      <c r="AV81" s="17">
        <f t="shared" si="146"/>
        <v>0</v>
      </c>
      <c r="AW81" s="17">
        <f t="shared" si="157"/>
        <v>3181.5</v>
      </c>
      <c r="AX81" s="17">
        <f t="shared" si="158"/>
        <v>2518.3000000000002</v>
      </c>
      <c r="AY81" s="17">
        <f t="shared" si="159"/>
        <v>1883.3</v>
      </c>
      <c r="AZ81" s="17">
        <f t="shared" si="147"/>
        <v>0</v>
      </c>
      <c r="BA81" s="32"/>
      <c r="BB81" s="32"/>
      <c r="BC81" s="1"/>
      <c r="BD81" s="1"/>
      <c r="BE81" s="1"/>
      <c r="BF81" s="1"/>
      <c r="BG81" s="1"/>
      <c r="BH81" s="1"/>
      <c r="BI81" s="1"/>
    </row>
    <row r="82" s="1" customFormat="1">
      <c r="A82" s="30" t="s">
        <v>87</v>
      </c>
      <c r="B82" s="30" t="s">
        <v>31</v>
      </c>
      <c r="C82" s="30" t="s">
        <v>29</v>
      </c>
      <c r="D82" s="30" t="s">
        <v>59</v>
      </c>
      <c r="E82" s="35"/>
      <c r="F82" s="31" t="s">
        <v>60</v>
      </c>
      <c r="G82" s="17">
        <f t="shared" si="114"/>
        <v>3181.5</v>
      </c>
      <c r="H82" s="17">
        <f t="shared" si="115"/>
        <v>2518.3000000000002</v>
      </c>
      <c r="I82" s="17">
        <f t="shared" si="116"/>
        <v>1883.3</v>
      </c>
      <c r="J82" s="17">
        <f t="shared" si="117"/>
        <v>0</v>
      </c>
      <c r="K82" s="17">
        <f t="shared" si="118"/>
        <v>0</v>
      </c>
      <c r="L82" s="17">
        <f t="shared" si="119"/>
        <v>0</v>
      </c>
      <c r="M82" s="17">
        <f t="shared" si="148"/>
        <v>3181.5</v>
      </c>
      <c r="N82" s="17">
        <f t="shared" si="149"/>
        <v>2518.3000000000002</v>
      </c>
      <c r="O82" s="17">
        <f t="shared" si="150"/>
        <v>1883.3</v>
      </c>
      <c r="P82" s="17">
        <f t="shared" si="120"/>
        <v>0</v>
      </c>
      <c r="Q82" s="17">
        <f t="shared" si="121"/>
        <v>0</v>
      </c>
      <c r="R82" s="17">
        <f t="shared" si="122"/>
        <v>0</v>
      </c>
      <c r="S82" s="17">
        <f t="shared" si="123"/>
        <v>0</v>
      </c>
      <c r="T82" s="17">
        <f t="shared" si="124"/>
        <v>0</v>
      </c>
      <c r="U82" s="17">
        <f t="shared" si="125"/>
        <v>0</v>
      </c>
      <c r="V82" s="17">
        <f t="shared" si="126"/>
        <v>0</v>
      </c>
      <c r="W82" s="17">
        <f t="shared" si="127"/>
        <v>0</v>
      </c>
      <c r="X82" s="17">
        <f t="shared" si="128"/>
        <v>0</v>
      </c>
      <c r="Y82" s="17">
        <f t="shared" si="151"/>
        <v>3181.5</v>
      </c>
      <c r="Z82" s="17">
        <f t="shared" si="152"/>
        <v>2518.3000000000002</v>
      </c>
      <c r="AA82" s="17">
        <f t="shared" si="153"/>
        <v>1883.3</v>
      </c>
      <c r="AB82" s="17">
        <f t="shared" si="129"/>
        <v>0</v>
      </c>
      <c r="AC82" s="17">
        <f t="shared" si="130"/>
        <v>0</v>
      </c>
      <c r="AD82" s="17">
        <f t="shared" si="131"/>
        <v>0</v>
      </c>
      <c r="AE82" s="17">
        <f t="shared" si="154"/>
        <v>3181.5</v>
      </c>
      <c r="AF82" s="17">
        <f t="shared" si="155"/>
        <v>2518.3000000000002</v>
      </c>
      <c r="AG82" s="17">
        <f t="shared" si="156"/>
        <v>1883.3</v>
      </c>
      <c r="AH82" s="17">
        <f t="shared" si="132"/>
        <v>0</v>
      </c>
      <c r="AI82" s="17">
        <f t="shared" si="133"/>
        <v>0</v>
      </c>
      <c r="AJ82" s="17">
        <f t="shared" si="134"/>
        <v>0</v>
      </c>
      <c r="AK82" s="17">
        <f t="shared" si="135"/>
        <v>0</v>
      </c>
      <c r="AL82" s="17">
        <f t="shared" si="136"/>
        <v>0</v>
      </c>
      <c r="AM82" s="17">
        <f t="shared" si="137"/>
        <v>0</v>
      </c>
      <c r="AN82" s="17">
        <f t="shared" si="138"/>
        <v>0</v>
      </c>
      <c r="AO82" s="17">
        <f t="shared" si="139"/>
        <v>0</v>
      </c>
      <c r="AP82" s="17">
        <f t="shared" si="140"/>
        <v>0</v>
      </c>
      <c r="AQ82" s="17">
        <f t="shared" si="141"/>
        <v>0</v>
      </c>
      <c r="AR82" s="17">
        <f t="shared" si="142"/>
        <v>0</v>
      </c>
      <c r="AS82" s="17">
        <f t="shared" si="143"/>
        <v>0</v>
      </c>
      <c r="AT82" s="17">
        <f t="shared" si="144"/>
        <v>0</v>
      </c>
      <c r="AU82" s="17">
        <f t="shared" si="145"/>
        <v>0</v>
      </c>
      <c r="AV82" s="17">
        <f t="shared" si="146"/>
        <v>0</v>
      </c>
      <c r="AW82" s="17">
        <f t="shared" si="157"/>
        <v>3181.5</v>
      </c>
      <c r="AX82" s="17">
        <f t="shared" si="158"/>
        <v>2518.3000000000002</v>
      </c>
      <c r="AY82" s="17">
        <f t="shared" si="159"/>
        <v>1883.3</v>
      </c>
      <c r="AZ82" s="17">
        <f t="shared" si="147"/>
        <v>0</v>
      </c>
      <c r="BA82" s="32"/>
      <c r="BB82" s="32"/>
      <c r="BC82" s="1"/>
      <c r="BD82" s="1"/>
      <c r="BE82" s="1"/>
      <c r="BF82" s="1"/>
      <c r="BG82" s="1"/>
      <c r="BH82" s="1"/>
      <c r="BI82" s="1"/>
    </row>
    <row r="83" s="1" customFormat="1">
      <c r="A83" s="30" t="s">
        <v>87</v>
      </c>
      <c r="B83" s="30" t="s">
        <v>31</v>
      </c>
      <c r="C83" s="30" t="s">
        <v>29</v>
      </c>
      <c r="D83" s="30" t="s">
        <v>116</v>
      </c>
      <c r="E83" s="35"/>
      <c r="F83" s="31" t="s">
        <v>117</v>
      </c>
      <c r="G83" s="17">
        <f t="shared" si="114"/>
        <v>3181.5</v>
      </c>
      <c r="H83" s="17">
        <f t="shared" si="115"/>
        <v>2518.3000000000002</v>
      </c>
      <c r="I83" s="17">
        <f t="shared" si="116"/>
        <v>1883.3</v>
      </c>
      <c r="J83" s="17">
        <f t="shared" si="117"/>
        <v>0</v>
      </c>
      <c r="K83" s="17">
        <f t="shared" si="118"/>
        <v>0</v>
      </c>
      <c r="L83" s="17">
        <f t="shared" si="119"/>
        <v>0</v>
      </c>
      <c r="M83" s="17">
        <f t="shared" si="148"/>
        <v>3181.5</v>
      </c>
      <c r="N83" s="17">
        <f t="shared" si="149"/>
        <v>2518.3000000000002</v>
      </c>
      <c r="O83" s="17">
        <f t="shared" si="150"/>
        <v>1883.3</v>
      </c>
      <c r="P83" s="17">
        <f t="shared" si="120"/>
        <v>0</v>
      </c>
      <c r="Q83" s="17">
        <f t="shared" si="121"/>
        <v>0</v>
      </c>
      <c r="R83" s="17">
        <f t="shared" si="122"/>
        <v>0</v>
      </c>
      <c r="S83" s="17">
        <f t="shared" si="123"/>
        <v>0</v>
      </c>
      <c r="T83" s="17">
        <f t="shared" si="124"/>
        <v>0</v>
      </c>
      <c r="U83" s="17">
        <f t="shared" si="125"/>
        <v>0</v>
      </c>
      <c r="V83" s="17">
        <f t="shared" si="126"/>
        <v>0</v>
      </c>
      <c r="W83" s="17">
        <f t="shared" si="127"/>
        <v>0</v>
      </c>
      <c r="X83" s="17">
        <f t="shared" si="128"/>
        <v>0</v>
      </c>
      <c r="Y83" s="17">
        <f t="shared" si="151"/>
        <v>3181.5</v>
      </c>
      <c r="Z83" s="17">
        <f t="shared" si="152"/>
        <v>2518.3000000000002</v>
      </c>
      <c r="AA83" s="17">
        <f t="shared" si="153"/>
        <v>1883.3</v>
      </c>
      <c r="AB83" s="17">
        <f t="shared" si="129"/>
        <v>0</v>
      </c>
      <c r="AC83" s="17">
        <f t="shared" si="130"/>
        <v>0</v>
      </c>
      <c r="AD83" s="17">
        <f t="shared" si="131"/>
        <v>0</v>
      </c>
      <c r="AE83" s="17">
        <f t="shared" si="154"/>
        <v>3181.5</v>
      </c>
      <c r="AF83" s="17">
        <f t="shared" si="155"/>
        <v>2518.3000000000002</v>
      </c>
      <c r="AG83" s="17">
        <f t="shared" si="156"/>
        <v>1883.3</v>
      </c>
      <c r="AH83" s="17">
        <f t="shared" si="132"/>
        <v>0</v>
      </c>
      <c r="AI83" s="17">
        <f t="shared" si="133"/>
        <v>0</v>
      </c>
      <c r="AJ83" s="17">
        <f t="shared" si="134"/>
        <v>0</v>
      </c>
      <c r="AK83" s="17">
        <f t="shared" si="135"/>
        <v>0</v>
      </c>
      <c r="AL83" s="17">
        <f t="shared" si="136"/>
        <v>0</v>
      </c>
      <c r="AM83" s="17">
        <f t="shared" si="137"/>
        <v>0</v>
      </c>
      <c r="AN83" s="17">
        <f t="shared" si="138"/>
        <v>0</v>
      </c>
      <c r="AO83" s="17">
        <f t="shared" si="139"/>
        <v>0</v>
      </c>
      <c r="AP83" s="17">
        <f t="shared" si="140"/>
        <v>0</v>
      </c>
      <c r="AQ83" s="17">
        <f t="shared" si="141"/>
        <v>0</v>
      </c>
      <c r="AR83" s="17">
        <f t="shared" si="142"/>
        <v>0</v>
      </c>
      <c r="AS83" s="17">
        <f t="shared" si="143"/>
        <v>0</v>
      </c>
      <c r="AT83" s="17">
        <f t="shared" si="144"/>
        <v>0</v>
      </c>
      <c r="AU83" s="17">
        <f t="shared" si="145"/>
        <v>0</v>
      </c>
      <c r="AV83" s="17">
        <f t="shared" si="146"/>
        <v>0</v>
      </c>
      <c r="AW83" s="17">
        <f t="shared" si="157"/>
        <v>3181.5</v>
      </c>
      <c r="AX83" s="17">
        <f t="shared" si="158"/>
        <v>2518.3000000000002</v>
      </c>
      <c r="AY83" s="17">
        <f t="shared" si="159"/>
        <v>1883.3</v>
      </c>
      <c r="AZ83" s="17">
        <f t="shared" si="147"/>
        <v>0</v>
      </c>
      <c r="BA83" s="32"/>
      <c r="BB83" s="32"/>
      <c r="BC83" s="1"/>
      <c r="BD83" s="1"/>
      <c r="BE83" s="1"/>
      <c r="BF83" s="1"/>
      <c r="BG83" s="1"/>
      <c r="BH83" s="1"/>
      <c r="BI83" s="1"/>
    </row>
    <row r="84" s="1" customFormat="1">
      <c r="A84" s="30" t="s">
        <v>87</v>
      </c>
      <c r="B84" s="30" t="s">
        <v>31</v>
      </c>
      <c r="C84" s="30" t="s">
        <v>29</v>
      </c>
      <c r="D84" s="30" t="s">
        <v>116</v>
      </c>
      <c r="E84" s="16" t="s">
        <v>118</v>
      </c>
      <c r="F84" s="31" t="s">
        <v>114</v>
      </c>
      <c r="G84" s="17">
        <v>3181.5</v>
      </c>
      <c r="H84" s="17">
        <v>2518.3000000000002</v>
      </c>
      <c r="I84" s="17">
        <v>1883.3</v>
      </c>
      <c r="J84" s="17"/>
      <c r="K84" s="17"/>
      <c r="L84" s="17"/>
      <c r="M84" s="17">
        <f t="shared" si="148"/>
        <v>3181.5</v>
      </c>
      <c r="N84" s="17">
        <f t="shared" si="149"/>
        <v>2518.3000000000002</v>
      </c>
      <c r="O84" s="17">
        <f t="shared" si="150"/>
        <v>1883.3</v>
      </c>
      <c r="P84" s="17"/>
      <c r="Q84" s="17"/>
      <c r="R84" s="17"/>
      <c r="S84" s="17"/>
      <c r="T84" s="17"/>
      <c r="U84" s="17"/>
      <c r="V84" s="17"/>
      <c r="W84" s="17"/>
      <c r="X84" s="17"/>
      <c r="Y84" s="17">
        <f t="shared" si="151"/>
        <v>3181.5</v>
      </c>
      <c r="Z84" s="17">
        <f t="shared" si="152"/>
        <v>2518.3000000000002</v>
      </c>
      <c r="AA84" s="17">
        <f t="shared" si="153"/>
        <v>1883.3</v>
      </c>
      <c r="AB84" s="17"/>
      <c r="AC84" s="17"/>
      <c r="AD84" s="17"/>
      <c r="AE84" s="17">
        <f t="shared" si="154"/>
        <v>3181.5</v>
      </c>
      <c r="AF84" s="17">
        <f t="shared" si="155"/>
        <v>2518.3000000000002</v>
      </c>
      <c r="AG84" s="17">
        <f t="shared" si="156"/>
        <v>1883.3</v>
      </c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>
        <f t="shared" si="157"/>
        <v>3181.5</v>
      </c>
      <c r="AX84" s="17">
        <f t="shared" si="158"/>
        <v>2518.3000000000002</v>
      </c>
      <c r="AY84" s="17">
        <f t="shared" si="159"/>
        <v>1883.3</v>
      </c>
      <c r="AZ84" s="17"/>
      <c r="BA84" s="32"/>
      <c r="BB84" s="32"/>
      <c r="BC84" s="1"/>
      <c r="BD84" s="1"/>
      <c r="BE84" s="1"/>
      <c r="BF84" s="1"/>
      <c r="BG84" s="1"/>
      <c r="BH84" s="1"/>
      <c r="BI84" s="1"/>
    </row>
    <row r="85" s="20" customFormat="1">
      <c r="A85" s="21" t="s">
        <v>119</v>
      </c>
      <c r="B85" s="21"/>
      <c r="C85" s="21"/>
      <c r="D85" s="21"/>
      <c r="E85" s="21"/>
      <c r="F85" s="22" t="s">
        <v>120</v>
      </c>
      <c r="G85" s="23">
        <f t="shared" si="114"/>
        <v>129458</v>
      </c>
      <c r="H85" s="23">
        <f t="shared" si="115"/>
        <v>129917.3</v>
      </c>
      <c r="I85" s="23">
        <f t="shared" si="116"/>
        <v>130701</v>
      </c>
      <c r="J85" s="23">
        <f t="shared" si="117"/>
        <v>0</v>
      </c>
      <c r="K85" s="23">
        <f t="shared" si="118"/>
        <v>0</v>
      </c>
      <c r="L85" s="23">
        <f t="shared" si="119"/>
        <v>0</v>
      </c>
      <c r="M85" s="23">
        <f t="shared" si="148"/>
        <v>129458</v>
      </c>
      <c r="N85" s="23">
        <f t="shared" si="149"/>
        <v>129917.3</v>
      </c>
      <c r="O85" s="23">
        <f t="shared" si="150"/>
        <v>130701</v>
      </c>
      <c r="P85" s="23">
        <f t="shared" si="120"/>
        <v>12776.1</v>
      </c>
      <c r="Q85" s="23">
        <f t="shared" si="121"/>
        <v>0</v>
      </c>
      <c r="R85" s="23">
        <f t="shared" si="122"/>
        <v>0</v>
      </c>
      <c r="S85" s="23">
        <f t="shared" si="123"/>
        <v>0</v>
      </c>
      <c r="T85" s="23">
        <f t="shared" si="124"/>
        <v>15575.700000000001</v>
      </c>
      <c r="U85" s="23">
        <f t="shared" si="125"/>
        <v>0</v>
      </c>
      <c r="V85" s="23">
        <f t="shared" si="126"/>
        <v>15575.700000000001</v>
      </c>
      <c r="W85" s="23">
        <f t="shared" si="127"/>
        <v>0</v>
      </c>
      <c r="X85" s="23">
        <f t="shared" si="128"/>
        <v>0</v>
      </c>
      <c r="Y85" s="23">
        <f t="shared" si="151"/>
        <v>142234.10000000001</v>
      </c>
      <c r="Z85" s="23">
        <f t="shared" si="152"/>
        <v>145493</v>
      </c>
      <c r="AA85" s="23">
        <f t="shared" si="153"/>
        <v>146276.70000000001</v>
      </c>
      <c r="AB85" s="23">
        <f t="shared" si="129"/>
        <v>0</v>
      </c>
      <c r="AC85" s="23">
        <f t="shared" si="130"/>
        <v>0</v>
      </c>
      <c r="AD85" s="23">
        <f t="shared" si="131"/>
        <v>0</v>
      </c>
      <c r="AE85" s="23">
        <f t="shared" si="154"/>
        <v>142234.10000000001</v>
      </c>
      <c r="AF85" s="23">
        <f t="shared" si="155"/>
        <v>145493</v>
      </c>
      <c r="AG85" s="23">
        <f t="shared" si="156"/>
        <v>146276.70000000001</v>
      </c>
      <c r="AH85" s="23">
        <f t="shared" si="132"/>
        <v>0</v>
      </c>
      <c r="AI85" s="23">
        <f t="shared" si="133"/>
        <v>0</v>
      </c>
      <c r="AJ85" s="23">
        <f t="shared" si="134"/>
        <v>0</v>
      </c>
      <c r="AK85" s="23">
        <f t="shared" si="135"/>
        <v>0</v>
      </c>
      <c r="AL85" s="23">
        <f t="shared" si="136"/>
        <v>0</v>
      </c>
      <c r="AM85" s="23">
        <f t="shared" si="137"/>
        <v>0</v>
      </c>
      <c r="AN85" s="23">
        <f t="shared" si="138"/>
        <v>0</v>
      </c>
      <c r="AO85" s="23">
        <f t="shared" si="139"/>
        <v>0</v>
      </c>
      <c r="AP85" s="23">
        <f t="shared" si="140"/>
        <v>0</v>
      </c>
      <c r="AQ85" s="23">
        <f t="shared" si="141"/>
        <v>0</v>
      </c>
      <c r="AR85" s="23">
        <f t="shared" si="142"/>
        <v>0</v>
      </c>
      <c r="AS85" s="23">
        <f t="shared" si="143"/>
        <v>0</v>
      </c>
      <c r="AT85" s="23">
        <f t="shared" si="144"/>
        <v>0</v>
      </c>
      <c r="AU85" s="23">
        <f t="shared" si="145"/>
        <v>0</v>
      </c>
      <c r="AV85" s="23">
        <f t="shared" si="146"/>
        <v>0</v>
      </c>
      <c r="AW85" s="23">
        <f t="shared" si="157"/>
        <v>142234.10000000001</v>
      </c>
      <c r="AX85" s="23">
        <f t="shared" si="158"/>
        <v>145493</v>
      </c>
      <c r="AY85" s="23">
        <f t="shared" si="159"/>
        <v>146276.70000000001</v>
      </c>
      <c r="AZ85" s="23">
        <f t="shared" si="147"/>
        <v>0</v>
      </c>
      <c r="BA85" s="24"/>
      <c r="BB85" s="24"/>
      <c r="BC85" s="20"/>
      <c r="BD85" s="20"/>
      <c r="BE85" s="20"/>
      <c r="BF85" s="20"/>
      <c r="BG85" s="20"/>
      <c r="BH85" s="20"/>
      <c r="BI85" s="20"/>
    </row>
    <row r="86" s="20" customFormat="1">
      <c r="A86" s="21" t="s">
        <v>119</v>
      </c>
      <c r="B86" s="21" t="s">
        <v>121</v>
      </c>
      <c r="C86" s="21"/>
      <c r="D86" s="21"/>
      <c r="E86" s="21"/>
      <c r="F86" s="22" t="s">
        <v>122</v>
      </c>
      <c r="G86" s="23">
        <f t="shared" si="12"/>
        <v>129458</v>
      </c>
      <c r="H86" s="23">
        <f t="shared" si="13"/>
        <v>129917.3</v>
      </c>
      <c r="I86" s="23">
        <f t="shared" si="116"/>
        <v>130701</v>
      </c>
      <c r="J86" s="23">
        <f t="shared" si="117"/>
        <v>0</v>
      </c>
      <c r="K86" s="23">
        <f t="shared" si="118"/>
        <v>0</v>
      </c>
      <c r="L86" s="23">
        <f t="shared" si="119"/>
        <v>0</v>
      </c>
      <c r="M86" s="23">
        <f t="shared" si="148"/>
        <v>129458</v>
      </c>
      <c r="N86" s="23">
        <f t="shared" si="149"/>
        <v>129917.3</v>
      </c>
      <c r="O86" s="23">
        <f t="shared" si="150"/>
        <v>130701</v>
      </c>
      <c r="P86" s="23">
        <f t="shared" si="120"/>
        <v>12776.1</v>
      </c>
      <c r="Q86" s="23">
        <f t="shared" si="121"/>
        <v>0</v>
      </c>
      <c r="R86" s="23">
        <f t="shared" si="122"/>
        <v>0</v>
      </c>
      <c r="S86" s="23">
        <f t="shared" si="123"/>
        <v>0</v>
      </c>
      <c r="T86" s="23">
        <f t="shared" si="124"/>
        <v>15575.700000000001</v>
      </c>
      <c r="U86" s="23">
        <f t="shared" si="125"/>
        <v>0</v>
      </c>
      <c r="V86" s="23">
        <f t="shared" si="126"/>
        <v>15575.700000000001</v>
      </c>
      <c r="W86" s="23">
        <f t="shared" si="127"/>
        <v>0</v>
      </c>
      <c r="X86" s="23">
        <f t="shared" si="128"/>
        <v>0</v>
      </c>
      <c r="Y86" s="23">
        <f t="shared" si="151"/>
        <v>142234.10000000001</v>
      </c>
      <c r="Z86" s="23">
        <f t="shared" si="152"/>
        <v>145493</v>
      </c>
      <c r="AA86" s="23">
        <f t="shared" si="153"/>
        <v>146276.70000000001</v>
      </c>
      <c r="AB86" s="23">
        <f t="shared" si="129"/>
        <v>0</v>
      </c>
      <c r="AC86" s="23">
        <f t="shared" si="130"/>
        <v>0</v>
      </c>
      <c r="AD86" s="23">
        <f t="shared" si="131"/>
        <v>0</v>
      </c>
      <c r="AE86" s="23">
        <f t="shared" si="154"/>
        <v>142234.10000000001</v>
      </c>
      <c r="AF86" s="23">
        <f t="shared" si="155"/>
        <v>145493</v>
      </c>
      <c r="AG86" s="23">
        <f t="shared" si="156"/>
        <v>146276.70000000001</v>
      </c>
      <c r="AH86" s="23">
        <f t="shared" si="132"/>
        <v>0</v>
      </c>
      <c r="AI86" s="23">
        <f t="shared" si="133"/>
        <v>0</v>
      </c>
      <c r="AJ86" s="23">
        <f t="shared" si="134"/>
        <v>0</v>
      </c>
      <c r="AK86" s="23">
        <f t="shared" si="135"/>
        <v>0</v>
      </c>
      <c r="AL86" s="23">
        <f t="shared" si="136"/>
        <v>0</v>
      </c>
      <c r="AM86" s="23">
        <f t="shared" si="137"/>
        <v>0</v>
      </c>
      <c r="AN86" s="23">
        <f t="shared" si="138"/>
        <v>0</v>
      </c>
      <c r="AO86" s="23">
        <f t="shared" si="139"/>
        <v>0</v>
      </c>
      <c r="AP86" s="23">
        <f t="shared" si="140"/>
        <v>0</v>
      </c>
      <c r="AQ86" s="23">
        <f t="shared" si="141"/>
        <v>0</v>
      </c>
      <c r="AR86" s="23">
        <f t="shared" si="142"/>
        <v>0</v>
      </c>
      <c r="AS86" s="23">
        <f t="shared" si="143"/>
        <v>0</v>
      </c>
      <c r="AT86" s="23">
        <f t="shared" si="144"/>
        <v>0</v>
      </c>
      <c r="AU86" s="23">
        <f t="shared" si="145"/>
        <v>0</v>
      </c>
      <c r="AV86" s="23">
        <f t="shared" si="146"/>
        <v>0</v>
      </c>
      <c r="AW86" s="23">
        <f t="shared" si="157"/>
        <v>142234.10000000001</v>
      </c>
      <c r="AX86" s="23">
        <f t="shared" si="158"/>
        <v>145493</v>
      </c>
      <c r="AY86" s="23">
        <f t="shared" si="159"/>
        <v>146276.70000000001</v>
      </c>
      <c r="AZ86" s="23">
        <f t="shared" si="147"/>
        <v>0</v>
      </c>
      <c r="BA86" s="24"/>
      <c r="BB86" s="24"/>
      <c r="BC86" s="20"/>
      <c r="BD86" s="20"/>
      <c r="BE86" s="20"/>
      <c r="BF86" s="20"/>
      <c r="BG86" s="20"/>
      <c r="BH86" s="20"/>
      <c r="BI86" s="20"/>
    </row>
    <row r="87" s="25" customFormat="1">
      <c r="A87" s="26" t="s">
        <v>119</v>
      </c>
      <c r="B87" s="26" t="s">
        <v>121</v>
      </c>
      <c r="C87" s="26" t="s">
        <v>123</v>
      </c>
      <c r="D87" s="26"/>
      <c r="E87" s="26"/>
      <c r="F87" s="27" t="s">
        <v>124</v>
      </c>
      <c r="G87" s="28">
        <f t="shared" si="12"/>
        <v>129458</v>
      </c>
      <c r="H87" s="28">
        <f t="shared" si="13"/>
        <v>129917.3</v>
      </c>
      <c r="I87" s="28">
        <f t="shared" si="116"/>
        <v>130701</v>
      </c>
      <c r="J87" s="28">
        <f t="shared" si="117"/>
        <v>0</v>
      </c>
      <c r="K87" s="28">
        <f t="shared" si="118"/>
        <v>0</v>
      </c>
      <c r="L87" s="28">
        <f t="shared" si="119"/>
        <v>0</v>
      </c>
      <c r="M87" s="28">
        <f t="shared" si="148"/>
        <v>129458</v>
      </c>
      <c r="N87" s="28">
        <f t="shared" si="149"/>
        <v>129917.3</v>
      </c>
      <c r="O87" s="28">
        <f t="shared" si="150"/>
        <v>130701</v>
      </c>
      <c r="P87" s="28">
        <f t="shared" si="120"/>
        <v>12776.1</v>
      </c>
      <c r="Q87" s="28">
        <f t="shared" si="121"/>
        <v>0</v>
      </c>
      <c r="R87" s="28">
        <f t="shared" si="122"/>
        <v>0</v>
      </c>
      <c r="S87" s="28">
        <f t="shared" si="123"/>
        <v>0</v>
      </c>
      <c r="T87" s="28">
        <f t="shared" si="124"/>
        <v>15575.700000000001</v>
      </c>
      <c r="U87" s="28">
        <f t="shared" si="125"/>
        <v>0</v>
      </c>
      <c r="V87" s="28">
        <f t="shared" si="126"/>
        <v>15575.700000000001</v>
      </c>
      <c r="W87" s="28">
        <f t="shared" si="127"/>
        <v>0</v>
      </c>
      <c r="X87" s="28">
        <f t="shared" si="128"/>
        <v>0</v>
      </c>
      <c r="Y87" s="28">
        <f t="shared" si="151"/>
        <v>142234.10000000001</v>
      </c>
      <c r="Z87" s="28">
        <f t="shared" si="152"/>
        <v>145493</v>
      </c>
      <c r="AA87" s="28">
        <f t="shared" si="153"/>
        <v>146276.70000000001</v>
      </c>
      <c r="AB87" s="28">
        <f t="shared" si="129"/>
        <v>0</v>
      </c>
      <c r="AC87" s="28">
        <f t="shared" si="130"/>
        <v>0</v>
      </c>
      <c r="AD87" s="28">
        <f t="shared" si="131"/>
        <v>0</v>
      </c>
      <c r="AE87" s="28">
        <f t="shared" si="154"/>
        <v>142234.10000000001</v>
      </c>
      <c r="AF87" s="28">
        <f t="shared" si="155"/>
        <v>145493</v>
      </c>
      <c r="AG87" s="28">
        <f t="shared" si="156"/>
        <v>146276.70000000001</v>
      </c>
      <c r="AH87" s="28">
        <f t="shared" si="132"/>
        <v>0</v>
      </c>
      <c r="AI87" s="28">
        <f t="shared" si="133"/>
        <v>0</v>
      </c>
      <c r="AJ87" s="28">
        <f t="shared" si="134"/>
        <v>0</v>
      </c>
      <c r="AK87" s="28">
        <f t="shared" si="135"/>
        <v>0</v>
      </c>
      <c r="AL87" s="28">
        <f t="shared" si="136"/>
        <v>0</v>
      </c>
      <c r="AM87" s="28">
        <f t="shared" si="137"/>
        <v>0</v>
      </c>
      <c r="AN87" s="28">
        <f t="shared" si="138"/>
        <v>0</v>
      </c>
      <c r="AO87" s="28">
        <f t="shared" si="139"/>
        <v>0</v>
      </c>
      <c r="AP87" s="28">
        <f t="shared" si="140"/>
        <v>0</v>
      </c>
      <c r="AQ87" s="28">
        <f t="shared" si="141"/>
        <v>0</v>
      </c>
      <c r="AR87" s="28">
        <f t="shared" si="142"/>
        <v>0</v>
      </c>
      <c r="AS87" s="28">
        <f t="shared" si="143"/>
        <v>0</v>
      </c>
      <c r="AT87" s="28">
        <f t="shared" si="144"/>
        <v>0</v>
      </c>
      <c r="AU87" s="28">
        <f t="shared" si="145"/>
        <v>0</v>
      </c>
      <c r="AV87" s="28">
        <f t="shared" si="146"/>
        <v>0</v>
      </c>
      <c r="AW87" s="28">
        <f t="shared" si="157"/>
        <v>142234.10000000001</v>
      </c>
      <c r="AX87" s="28">
        <f t="shared" si="158"/>
        <v>145493</v>
      </c>
      <c r="AY87" s="28">
        <f t="shared" si="159"/>
        <v>146276.70000000001</v>
      </c>
      <c r="AZ87" s="28">
        <f t="shared" si="147"/>
        <v>0</v>
      </c>
      <c r="BA87" s="29"/>
      <c r="BB87" s="29"/>
      <c r="BC87" s="25"/>
      <c r="BD87" s="25"/>
      <c r="BE87" s="25"/>
      <c r="BF87" s="25"/>
      <c r="BG87" s="25"/>
      <c r="BH87" s="25"/>
      <c r="BI87" s="25"/>
    </row>
    <row r="88" s="1" customFormat="1" ht="94.5">
      <c r="A88" s="30" t="s">
        <v>119</v>
      </c>
      <c r="B88" s="30" t="s">
        <v>121</v>
      </c>
      <c r="C88" s="30" t="s">
        <v>123</v>
      </c>
      <c r="D88" s="30" t="s">
        <v>125</v>
      </c>
      <c r="E88" s="30"/>
      <c r="F88" s="31" t="s">
        <v>126</v>
      </c>
      <c r="G88" s="17">
        <f t="shared" si="12"/>
        <v>129458</v>
      </c>
      <c r="H88" s="17">
        <f t="shared" si="13"/>
        <v>129917.3</v>
      </c>
      <c r="I88" s="17">
        <f t="shared" si="116"/>
        <v>130701</v>
      </c>
      <c r="J88" s="17">
        <f t="shared" si="117"/>
        <v>0</v>
      </c>
      <c r="K88" s="17">
        <f t="shared" si="118"/>
        <v>0</v>
      </c>
      <c r="L88" s="17">
        <f t="shared" si="119"/>
        <v>0</v>
      </c>
      <c r="M88" s="17">
        <f t="shared" si="148"/>
        <v>129458</v>
      </c>
      <c r="N88" s="17">
        <f t="shared" si="149"/>
        <v>129917.3</v>
      </c>
      <c r="O88" s="17">
        <f t="shared" si="150"/>
        <v>130701</v>
      </c>
      <c r="P88" s="17">
        <f t="shared" si="120"/>
        <v>12776.1</v>
      </c>
      <c r="Q88" s="17">
        <f t="shared" si="121"/>
        <v>0</v>
      </c>
      <c r="R88" s="17">
        <f t="shared" si="122"/>
        <v>0</v>
      </c>
      <c r="S88" s="17">
        <f t="shared" si="123"/>
        <v>0</v>
      </c>
      <c r="T88" s="17">
        <f t="shared" si="124"/>
        <v>15575.700000000001</v>
      </c>
      <c r="U88" s="17">
        <f t="shared" si="125"/>
        <v>0</v>
      </c>
      <c r="V88" s="17">
        <f t="shared" si="126"/>
        <v>15575.700000000001</v>
      </c>
      <c r="W88" s="17">
        <f t="shared" si="127"/>
        <v>0</v>
      </c>
      <c r="X88" s="17">
        <f t="shared" si="128"/>
        <v>0</v>
      </c>
      <c r="Y88" s="17">
        <f t="shared" si="151"/>
        <v>142234.10000000001</v>
      </c>
      <c r="Z88" s="17">
        <f t="shared" si="152"/>
        <v>145493</v>
      </c>
      <c r="AA88" s="17">
        <f t="shared" si="153"/>
        <v>146276.70000000001</v>
      </c>
      <c r="AB88" s="17">
        <f t="shared" si="129"/>
        <v>0</v>
      </c>
      <c r="AC88" s="17">
        <f t="shared" si="130"/>
        <v>0</v>
      </c>
      <c r="AD88" s="17">
        <f t="shared" si="131"/>
        <v>0</v>
      </c>
      <c r="AE88" s="17">
        <f t="shared" si="154"/>
        <v>142234.10000000001</v>
      </c>
      <c r="AF88" s="17">
        <f t="shared" si="155"/>
        <v>145493</v>
      </c>
      <c r="AG88" s="17">
        <f t="shared" si="156"/>
        <v>146276.70000000001</v>
      </c>
      <c r="AH88" s="17">
        <f t="shared" si="132"/>
        <v>0</v>
      </c>
      <c r="AI88" s="17">
        <f t="shared" si="133"/>
        <v>0</v>
      </c>
      <c r="AJ88" s="17">
        <f t="shared" si="134"/>
        <v>0</v>
      </c>
      <c r="AK88" s="17">
        <f t="shared" si="135"/>
        <v>0</v>
      </c>
      <c r="AL88" s="17">
        <f t="shared" si="136"/>
        <v>0</v>
      </c>
      <c r="AM88" s="17">
        <f t="shared" si="137"/>
        <v>0</v>
      </c>
      <c r="AN88" s="17">
        <f t="shared" si="138"/>
        <v>0</v>
      </c>
      <c r="AO88" s="17">
        <f t="shared" si="139"/>
        <v>0</v>
      </c>
      <c r="AP88" s="17">
        <f t="shared" si="140"/>
        <v>0</v>
      </c>
      <c r="AQ88" s="17">
        <f t="shared" si="141"/>
        <v>0</v>
      </c>
      <c r="AR88" s="17">
        <f t="shared" si="142"/>
        <v>0</v>
      </c>
      <c r="AS88" s="17">
        <f t="shared" si="143"/>
        <v>0</v>
      </c>
      <c r="AT88" s="17">
        <f t="shared" si="144"/>
        <v>0</v>
      </c>
      <c r="AU88" s="17">
        <f t="shared" si="145"/>
        <v>0</v>
      </c>
      <c r="AV88" s="17">
        <f t="shared" si="146"/>
        <v>0</v>
      </c>
      <c r="AW88" s="17">
        <f t="shared" si="157"/>
        <v>142234.10000000001</v>
      </c>
      <c r="AX88" s="17">
        <f t="shared" si="158"/>
        <v>145493</v>
      </c>
      <c r="AY88" s="17">
        <f t="shared" si="159"/>
        <v>146276.70000000001</v>
      </c>
      <c r="AZ88" s="17">
        <f t="shared" si="147"/>
        <v>0</v>
      </c>
      <c r="BA88" s="32"/>
      <c r="BB88" s="32"/>
      <c r="BC88" s="1"/>
      <c r="BD88" s="1"/>
      <c r="BE88" s="1"/>
      <c r="BF88" s="1"/>
      <c r="BG88" s="1"/>
      <c r="BH88" s="1"/>
      <c r="BI88" s="1"/>
    </row>
    <row r="89" s="1" customFormat="1" ht="31.5">
      <c r="A89" s="30" t="s">
        <v>119</v>
      </c>
      <c r="B89" s="30" t="s">
        <v>121</v>
      </c>
      <c r="C89" s="30" t="s">
        <v>123</v>
      </c>
      <c r="D89" s="30" t="s">
        <v>127</v>
      </c>
      <c r="E89" s="30"/>
      <c r="F89" s="31" t="s">
        <v>36</v>
      </c>
      <c r="G89" s="17">
        <f>G90+G95</f>
        <v>129458</v>
      </c>
      <c r="H89" s="17">
        <f>H90+H95</f>
        <v>129917.3</v>
      </c>
      <c r="I89" s="17">
        <f>I90+I95</f>
        <v>130701</v>
      </c>
      <c r="J89" s="17">
        <f>J90+J95</f>
        <v>0</v>
      </c>
      <c r="K89" s="17">
        <f>K90+K95</f>
        <v>0</v>
      </c>
      <c r="L89" s="17">
        <f>L90+L95</f>
        <v>0</v>
      </c>
      <c r="M89" s="17">
        <f t="shared" si="148"/>
        <v>129458</v>
      </c>
      <c r="N89" s="17">
        <f t="shared" si="149"/>
        <v>129917.3</v>
      </c>
      <c r="O89" s="17">
        <f t="shared" si="150"/>
        <v>130701</v>
      </c>
      <c r="P89" s="17">
        <f>P90+P95</f>
        <v>12776.1</v>
      </c>
      <c r="Q89" s="17">
        <f>Q90+Q95</f>
        <v>0</v>
      </c>
      <c r="R89" s="17">
        <f>R90+R95</f>
        <v>0</v>
      </c>
      <c r="S89" s="17">
        <f>S90+S95</f>
        <v>0</v>
      </c>
      <c r="T89" s="17">
        <f>T90+T95</f>
        <v>15575.700000000001</v>
      </c>
      <c r="U89" s="17">
        <f>U90+U95</f>
        <v>0</v>
      </c>
      <c r="V89" s="17">
        <f>V90+V95</f>
        <v>15575.700000000001</v>
      </c>
      <c r="W89" s="17">
        <f>W90+W95</f>
        <v>0</v>
      </c>
      <c r="X89" s="17">
        <f>X90+X95</f>
        <v>0</v>
      </c>
      <c r="Y89" s="17">
        <f t="shared" si="151"/>
        <v>142234.10000000001</v>
      </c>
      <c r="Z89" s="17">
        <f t="shared" si="152"/>
        <v>145493</v>
      </c>
      <c r="AA89" s="17">
        <f t="shared" si="153"/>
        <v>146276.70000000001</v>
      </c>
      <c r="AB89" s="17">
        <f>AB90+AB95</f>
        <v>0</v>
      </c>
      <c r="AC89" s="17">
        <f>AC90+AC95</f>
        <v>0</v>
      </c>
      <c r="AD89" s="17">
        <f>AD90+AD95</f>
        <v>0</v>
      </c>
      <c r="AE89" s="17">
        <f t="shared" si="154"/>
        <v>142234.10000000001</v>
      </c>
      <c r="AF89" s="17">
        <f t="shared" si="155"/>
        <v>145493</v>
      </c>
      <c r="AG89" s="17">
        <f t="shared" si="156"/>
        <v>146276.70000000001</v>
      </c>
      <c r="AH89" s="17">
        <f>AH90+AH95</f>
        <v>0</v>
      </c>
      <c r="AI89" s="17">
        <f>AI90+AI95</f>
        <v>0</v>
      </c>
      <c r="AJ89" s="17">
        <f>AJ90+AJ95</f>
        <v>0</v>
      </c>
      <c r="AK89" s="17">
        <f>AK90+AK95</f>
        <v>0</v>
      </c>
      <c r="AL89" s="17">
        <f>AL90+AL95</f>
        <v>0</v>
      </c>
      <c r="AM89" s="17">
        <f>AM90+AM95</f>
        <v>0</v>
      </c>
      <c r="AN89" s="17">
        <f>AN90+AN95</f>
        <v>0</v>
      </c>
      <c r="AO89" s="17">
        <f>AO90+AO95</f>
        <v>0</v>
      </c>
      <c r="AP89" s="17">
        <f>AP90+AP95</f>
        <v>0</v>
      </c>
      <c r="AQ89" s="17">
        <f>AQ90+AQ95</f>
        <v>0</v>
      </c>
      <c r="AR89" s="17">
        <f>AR90+AR95</f>
        <v>0</v>
      </c>
      <c r="AS89" s="17">
        <f>AS90+AS95</f>
        <v>0</v>
      </c>
      <c r="AT89" s="17">
        <f>AT90+AT95</f>
        <v>0</v>
      </c>
      <c r="AU89" s="17">
        <f>AU90+AU95</f>
        <v>0</v>
      </c>
      <c r="AV89" s="17">
        <f>AV90+AV95</f>
        <v>0</v>
      </c>
      <c r="AW89" s="17">
        <f t="shared" si="157"/>
        <v>142234.10000000001</v>
      </c>
      <c r="AX89" s="17">
        <f t="shared" si="158"/>
        <v>145493</v>
      </c>
      <c r="AY89" s="17">
        <f t="shared" si="159"/>
        <v>146276.70000000001</v>
      </c>
      <c r="AZ89" s="17">
        <f>AZ90+AZ95</f>
        <v>0</v>
      </c>
      <c r="BA89" s="32"/>
      <c r="BB89" s="32"/>
      <c r="BC89" s="1"/>
      <c r="BD89" s="1"/>
      <c r="BE89" s="1"/>
      <c r="BF89" s="1"/>
      <c r="BG89" s="1"/>
      <c r="BH89" s="1"/>
      <c r="BI89" s="1"/>
    </row>
    <row r="90" s="1" customFormat="1" ht="110.25">
      <c r="A90" s="30" t="s">
        <v>119</v>
      </c>
      <c r="B90" s="30" t="s">
        <v>121</v>
      </c>
      <c r="C90" s="30" t="s">
        <v>123</v>
      </c>
      <c r="D90" s="30" t="s">
        <v>128</v>
      </c>
      <c r="E90" s="30"/>
      <c r="F90" s="31" t="s">
        <v>129</v>
      </c>
      <c r="G90" s="17">
        <f>G91+G93</f>
        <v>39614.600000000006</v>
      </c>
      <c r="H90" s="17">
        <f>H91+H93</f>
        <v>37432.100000000006</v>
      </c>
      <c r="I90" s="17">
        <f>I91+I93</f>
        <v>38215.800000000003</v>
      </c>
      <c r="J90" s="17">
        <f>J91+J93</f>
        <v>0</v>
      </c>
      <c r="K90" s="17">
        <f>K91+K93</f>
        <v>0</v>
      </c>
      <c r="L90" s="17">
        <f>L91+L93</f>
        <v>0</v>
      </c>
      <c r="M90" s="17">
        <f t="shared" si="148"/>
        <v>39614.600000000006</v>
      </c>
      <c r="N90" s="17">
        <f t="shared" si="149"/>
        <v>37432.100000000006</v>
      </c>
      <c r="O90" s="17">
        <f t="shared" si="150"/>
        <v>38215.800000000003</v>
      </c>
      <c r="P90" s="17">
        <f>P91+P93</f>
        <v>0</v>
      </c>
      <c r="Q90" s="17">
        <f>Q91+Q93</f>
        <v>0</v>
      </c>
      <c r="R90" s="17">
        <f>R91+R93</f>
        <v>0</v>
      </c>
      <c r="S90" s="17">
        <f>S91+S93</f>
        <v>0</v>
      </c>
      <c r="T90" s="17">
        <f>T91+T93</f>
        <v>0</v>
      </c>
      <c r="U90" s="17">
        <f>U91+U93</f>
        <v>0</v>
      </c>
      <c r="V90" s="17">
        <f>V91+V93</f>
        <v>0</v>
      </c>
      <c r="W90" s="17">
        <f>W91+W93</f>
        <v>0</v>
      </c>
      <c r="X90" s="17">
        <f>X91+X93</f>
        <v>0</v>
      </c>
      <c r="Y90" s="17">
        <f t="shared" si="151"/>
        <v>39614.600000000006</v>
      </c>
      <c r="Z90" s="17">
        <f t="shared" si="152"/>
        <v>37432.100000000006</v>
      </c>
      <c r="AA90" s="17">
        <f t="shared" si="153"/>
        <v>38215.800000000003</v>
      </c>
      <c r="AB90" s="17">
        <f>AB91+AB93</f>
        <v>0</v>
      </c>
      <c r="AC90" s="17">
        <f>AC91+AC93</f>
        <v>0</v>
      </c>
      <c r="AD90" s="17">
        <f>AD91+AD93</f>
        <v>0</v>
      </c>
      <c r="AE90" s="17">
        <f t="shared" si="154"/>
        <v>39614.600000000006</v>
      </c>
      <c r="AF90" s="17">
        <f t="shared" si="155"/>
        <v>37432.100000000006</v>
      </c>
      <c r="AG90" s="17">
        <f t="shared" si="156"/>
        <v>38215.800000000003</v>
      </c>
      <c r="AH90" s="17">
        <f>AH91+AH93</f>
        <v>0</v>
      </c>
      <c r="AI90" s="17">
        <f>AI91+AI93</f>
        <v>0</v>
      </c>
      <c r="AJ90" s="17">
        <f>AJ91+AJ93</f>
        <v>0</v>
      </c>
      <c r="AK90" s="17">
        <f>AK91+AK93</f>
        <v>0</v>
      </c>
      <c r="AL90" s="17">
        <f>AL91+AL93</f>
        <v>0</v>
      </c>
      <c r="AM90" s="17">
        <f>AM91+AM93</f>
        <v>0</v>
      </c>
      <c r="AN90" s="17">
        <f>AN91+AN93</f>
        <v>0</v>
      </c>
      <c r="AO90" s="17">
        <f>AO91+AO93</f>
        <v>0</v>
      </c>
      <c r="AP90" s="17">
        <f>AP91+AP93</f>
        <v>0</v>
      </c>
      <c r="AQ90" s="17">
        <f>AQ91+AQ93</f>
        <v>0</v>
      </c>
      <c r="AR90" s="17">
        <f>AR91+AR93</f>
        <v>0</v>
      </c>
      <c r="AS90" s="17">
        <f>AS91+AS93</f>
        <v>0</v>
      </c>
      <c r="AT90" s="17">
        <f>AT91+AT93</f>
        <v>0</v>
      </c>
      <c r="AU90" s="17">
        <f>AU91+AU93</f>
        <v>0</v>
      </c>
      <c r="AV90" s="17">
        <f>AV91+AV93</f>
        <v>0</v>
      </c>
      <c r="AW90" s="17">
        <f t="shared" si="157"/>
        <v>39614.600000000006</v>
      </c>
      <c r="AX90" s="17">
        <f t="shared" si="158"/>
        <v>37432.100000000006</v>
      </c>
      <c r="AY90" s="17">
        <f t="shared" si="159"/>
        <v>38215.800000000003</v>
      </c>
      <c r="AZ90" s="17">
        <f>AZ91+AZ93</f>
        <v>0</v>
      </c>
      <c r="BA90" s="32"/>
      <c r="BB90" s="32"/>
      <c r="BC90" s="1"/>
      <c r="BD90" s="1"/>
      <c r="BE90" s="1"/>
      <c r="BF90" s="1"/>
      <c r="BG90" s="1"/>
      <c r="BH90" s="1"/>
      <c r="BI90" s="1"/>
    </row>
    <row r="91" s="1" customFormat="1" ht="47.25">
      <c r="A91" s="30" t="s">
        <v>119</v>
      </c>
      <c r="B91" s="30" t="s">
        <v>121</v>
      </c>
      <c r="C91" s="30" t="s">
        <v>123</v>
      </c>
      <c r="D91" s="30" t="s">
        <v>130</v>
      </c>
      <c r="E91" s="30"/>
      <c r="F91" s="31" t="s">
        <v>131</v>
      </c>
      <c r="G91" s="17">
        <f>G92</f>
        <v>16471.200000000001</v>
      </c>
      <c r="H91" s="17">
        <f>H92</f>
        <v>14288.700000000001</v>
      </c>
      <c r="I91" s="17">
        <f>I92</f>
        <v>15072.4</v>
      </c>
      <c r="J91" s="17">
        <f>J92</f>
        <v>0</v>
      </c>
      <c r="K91" s="17">
        <f>K92</f>
        <v>0</v>
      </c>
      <c r="L91" s="17">
        <f>L92</f>
        <v>0</v>
      </c>
      <c r="M91" s="17">
        <f t="shared" si="148"/>
        <v>16471.200000000001</v>
      </c>
      <c r="N91" s="17">
        <f t="shared" si="149"/>
        <v>14288.700000000001</v>
      </c>
      <c r="O91" s="17">
        <f t="shared" si="150"/>
        <v>15072.4</v>
      </c>
      <c r="P91" s="17">
        <f>P92</f>
        <v>0</v>
      </c>
      <c r="Q91" s="17">
        <f>Q92</f>
        <v>0</v>
      </c>
      <c r="R91" s="17">
        <f>R92</f>
        <v>0</v>
      </c>
      <c r="S91" s="17">
        <f>S92</f>
        <v>0</v>
      </c>
      <c r="T91" s="17">
        <f>T92</f>
        <v>0</v>
      </c>
      <c r="U91" s="17">
        <f>U92</f>
        <v>0</v>
      </c>
      <c r="V91" s="17">
        <f>V92</f>
        <v>0</v>
      </c>
      <c r="W91" s="17">
        <f>W92</f>
        <v>0</v>
      </c>
      <c r="X91" s="17">
        <f>X92</f>
        <v>0</v>
      </c>
      <c r="Y91" s="17">
        <f t="shared" si="151"/>
        <v>16471.200000000001</v>
      </c>
      <c r="Z91" s="17">
        <f t="shared" si="152"/>
        <v>14288.700000000001</v>
      </c>
      <c r="AA91" s="17">
        <f t="shared" si="153"/>
        <v>15072.4</v>
      </c>
      <c r="AB91" s="17">
        <f>AB92</f>
        <v>0</v>
      </c>
      <c r="AC91" s="17">
        <f>AC92</f>
        <v>0</v>
      </c>
      <c r="AD91" s="17">
        <f>AD92</f>
        <v>0</v>
      </c>
      <c r="AE91" s="17">
        <f t="shared" si="154"/>
        <v>16471.200000000001</v>
      </c>
      <c r="AF91" s="17">
        <f t="shared" si="155"/>
        <v>14288.700000000001</v>
      </c>
      <c r="AG91" s="17">
        <f t="shared" si="156"/>
        <v>15072.4</v>
      </c>
      <c r="AH91" s="17">
        <f>AH92</f>
        <v>0</v>
      </c>
      <c r="AI91" s="17">
        <f>AI92</f>
        <v>0</v>
      </c>
      <c r="AJ91" s="17">
        <f>AJ92</f>
        <v>0</v>
      </c>
      <c r="AK91" s="17">
        <f>AK92</f>
        <v>0</v>
      </c>
      <c r="AL91" s="17">
        <f>AL92</f>
        <v>0</v>
      </c>
      <c r="AM91" s="17">
        <f>AM92</f>
        <v>0</v>
      </c>
      <c r="AN91" s="17">
        <f>AN92</f>
        <v>0</v>
      </c>
      <c r="AO91" s="17">
        <f>AO92</f>
        <v>0</v>
      </c>
      <c r="AP91" s="17">
        <f>AP92</f>
        <v>0</v>
      </c>
      <c r="AQ91" s="17">
        <f>AQ92</f>
        <v>0</v>
      </c>
      <c r="AR91" s="17">
        <f>AR92</f>
        <v>0</v>
      </c>
      <c r="AS91" s="17">
        <f>AS92</f>
        <v>0</v>
      </c>
      <c r="AT91" s="17">
        <f>AT92</f>
        <v>0</v>
      </c>
      <c r="AU91" s="17">
        <f>AU92</f>
        <v>0</v>
      </c>
      <c r="AV91" s="17">
        <f>AV92</f>
        <v>0</v>
      </c>
      <c r="AW91" s="17">
        <f t="shared" si="157"/>
        <v>16471.200000000001</v>
      </c>
      <c r="AX91" s="17">
        <f t="shared" si="158"/>
        <v>14288.700000000001</v>
      </c>
      <c r="AY91" s="17">
        <f t="shared" si="159"/>
        <v>15072.4</v>
      </c>
      <c r="AZ91" s="17">
        <f>AZ92</f>
        <v>0</v>
      </c>
      <c r="BA91" s="32"/>
      <c r="BB91" s="32"/>
      <c r="BC91" s="1"/>
      <c r="BD91" s="1"/>
      <c r="BE91" s="1"/>
      <c r="BF91" s="1"/>
      <c r="BG91" s="1"/>
      <c r="BH91" s="1"/>
      <c r="BI91" s="1"/>
    </row>
    <row r="92" s="1" customFormat="1">
      <c r="A92" s="30" t="s">
        <v>119</v>
      </c>
      <c r="B92" s="30" t="s">
        <v>121</v>
      </c>
      <c r="C92" s="30" t="s">
        <v>123</v>
      </c>
      <c r="D92" s="30" t="s">
        <v>130</v>
      </c>
      <c r="E92" s="30" t="s">
        <v>41</v>
      </c>
      <c r="F92" s="31" t="s">
        <v>42</v>
      </c>
      <c r="G92" s="17">
        <v>16471.200000000001</v>
      </c>
      <c r="H92" s="17">
        <v>14288.700000000001</v>
      </c>
      <c r="I92" s="17">
        <v>15072.4</v>
      </c>
      <c r="J92" s="17"/>
      <c r="K92" s="17"/>
      <c r="L92" s="17"/>
      <c r="M92" s="17">
        <f t="shared" si="148"/>
        <v>16471.200000000001</v>
      </c>
      <c r="N92" s="17">
        <f t="shared" si="149"/>
        <v>14288.700000000001</v>
      </c>
      <c r="O92" s="17">
        <f t="shared" si="150"/>
        <v>15072.4</v>
      </c>
      <c r="P92" s="17"/>
      <c r="Q92" s="17"/>
      <c r="R92" s="17"/>
      <c r="S92" s="17"/>
      <c r="T92" s="17"/>
      <c r="U92" s="17"/>
      <c r="V92" s="17"/>
      <c r="W92" s="17"/>
      <c r="X92" s="17"/>
      <c r="Y92" s="17">
        <f t="shared" si="151"/>
        <v>16471.200000000001</v>
      </c>
      <c r="Z92" s="17">
        <f t="shared" si="152"/>
        <v>14288.700000000001</v>
      </c>
      <c r="AA92" s="17">
        <f t="shared" si="153"/>
        <v>15072.4</v>
      </c>
      <c r="AB92" s="17"/>
      <c r="AC92" s="17"/>
      <c r="AD92" s="17"/>
      <c r="AE92" s="17">
        <f t="shared" si="154"/>
        <v>16471.200000000001</v>
      </c>
      <c r="AF92" s="17">
        <f t="shared" si="155"/>
        <v>14288.700000000001</v>
      </c>
      <c r="AG92" s="17">
        <f t="shared" si="156"/>
        <v>15072.4</v>
      </c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>
        <f t="shared" si="157"/>
        <v>16471.200000000001</v>
      </c>
      <c r="AX92" s="17">
        <f t="shared" si="158"/>
        <v>14288.700000000001</v>
      </c>
      <c r="AY92" s="17">
        <f t="shared" si="159"/>
        <v>15072.4</v>
      </c>
      <c r="AZ92" s="17"/>
      <c r="BA92" s="32"/>
      <c r="BB92" s="32"/>
      <c r="BC92" s="1"/>
      <c r="BD92" s="1"/>
      <c r="BE92" s="1"/>
      <c r="BF92" s="1"/>
      <c r="BG92" s="1"/>
      <c r="BH92" s="1"/>
      <c r="BI92" s="1"/>
    </row>
    <row r="93" s="1" customFormat="1" ht="157.5">
      <c r="A93" s="30" t="s">
        <v>119</v>
      </c>
      <c r="B93" s="30" t="s">
        <v>121</v>
      </c>
      <c r="C93" s="30" t="s">
        <v>123</v>
      </c>
      <c r="D93" s="30" t="s">
        <v>132</v>
      </c>
      <c r="E93" s="30"/>
      <c r="F93" s="31" t="s">
        <v>133</v>
      </c>
      <c r="G93" s="17">
        <f>G94</f>
        <v>23143.400000000001</v>
      </c>
      <c r="H93" s="17">
        <f>H94</f>
        <v>23143.400000000001</v>
      </c>
      <c r="I93" s="17">
        <f>I94</f>
        <v>23143.400000000001</v>
      </c>
      <c r="J93" s="17">
        <f>J94</f>
        <v>0</v>
      </c>
      <c r="K93" s="17">
        <f>K94</f>
        <v>0</v>
      </c>
      <c r="L93" s="17">
        <f>L94</f>
        <v>0</v>
      </c>
      <c r="M93" s="17">
        <f t="shared" si="148"/>
        <v>23143.400000000001</v>
      </c>
      <c r="N93" s="17">
        <f t="shared" si="149"/>
        <v>23143.400000000001</v>
      </c>
      <c r="O93" s="17">
        <f t="shared" si="150"/>
        <v>23143.400000000001</v>
      </c>
      <c r="P93" s="17">
        <f>P94</f>
        <v>0</v>
      </c>
      <c r="Q93" s="17">
        <f>Q94</f>
        <v>0</v>
      </c>
      <c r="R93" s="17">
        <f>R94</f>
        <v>0</v>
      </c>
      <c r="S93" s="17">
        <f>S94</f>
        <v>0</v>
      </c>
      <c r="T93" s="17">
        <f>T94</f>
        <v>0</v>
      </c>
      <c r="U93" s="17">
        <f>U94</f>
        <v>0</v>
      </c>
      <c r="V93" s="17">
        <f>V94</f>
        <v>0</v>
      </c>
      <c r="W93" s="17">
        <f>W94</f>
        <v>0</v>
      </c>
      <c r="X93" s="17">
        <f>X94</f>
        <v>0</v>
      </c>
      <c r="Y93" s="17">
        <f t="shared" si="151"/>
        <v>23143.400000000001</v>
      </c>
      <c r="Z93" s="17">
        <f t="shared" si="152"/>
        <v>23143.400000000001</v>
      </c>
      <c r="AA93" s="17">
        <f t="shared" si="153"/>
        <v>23143.400000000001</v>
      </c>
      <c r="AB93" s="17">
        <f>AB94</f>
        <v>0</v>
      </c>
      <c r="AC93" s="17">
        <f>AC94</f>
        <v>0</v>
      </c>
      <c r="AD93" s="17">
        <f>AD94</f>
        <v>0</v>
      </c>
      <c r="AE93" s="17">
        <f t="shared" si="154"/>
        <v>23143.400000000001</v>
      </c>
      <c r="AF93" s="17">
        <f t="shared" si="155"/>
        <v>23143.400000000001</v>
      </c>
      <c r="AG93" s="17">
        <f t="shared" si="156"/>
        <v>23143.400000000001</v>
      </c>
      <c r="AH93" s="17">
        <f>AH94</f>
        <v>0</v>
      </c>
      <c r="AI93" s="17">
        <f>AI94</f>
        <v>0</v>
      </c>
      <c r="AJ93" s="17">
        <f>AJ94</f>
        <v>0</v>
      </c>
      <c r="AK93" s="17">
        <f>AK94</f>
        <v>0</v>
      </c>
      <c r="AL93" s="17">
        <f>AL94</f>
        <v>0</v>
      </c>
      <c r="AM93" s="17">
        <f>AM94</f>
        <v>0</v>
      </c>
      <c r="AN93" s="17">
        <f>AN94</f>
        <v>0</v>
      </c>
      <c r="AO93" s="17">
        <f>AO94</f>
        <v>0</v>
      </c>
      <c r="AP93" s="17">
        <f>AP94</f>
        <v>0</v>
      </c>
      <c r="AQ93" s="17">
        <f>AQ94</f>
        <v>0</v>
      </c>
      <c r="AR93" s="17">
        <f>AR94</f>
        <v>0</v>
      </c>
      <c r="AS93" s="17">
        <f>AS94</f>
        <v>0</v>
      </c>
      <c r="AT93" s="17">
        <f>AT94</f>
        <v>0</v>
      </c>
      <c r="AU93" s="17">
        <f>AU94</f>
        <v>0</v>
      </c>
      <c r="AV93" s="17">
        <f>AV94</f>
        <v>0</v>
      </c>
      <c r="AW93" s="17">
        <f t="shared" si="157"/>
        <v>23143.400000000001</v>
      </c>
      <c r="AX93" s="17">
        <f t="shared" si="158"/>
        <v>23143.400000000001</v>
      </c>
      <c r="AY93" s="17">
        <f t="shared" si="159"/>
        <v>23143.400000000001</v>
      </c>
      <c r="AZ93" s="17">
        <f>AZ94</f>
        <v>0</v>
      </c>
      <c r="BA93" s="32"/>
      <c r="BB93" s="32"/>
      <c r="BC93" s="1"/>
      <c r="BD93" s="1"/>
      <c r="BE93" s="1"/>
      <c r="BF93" s="1"/>
      <c r="BG93" s="1"/>
      <c r="BH93" s="1"/>
      <c r="BI93" s="1"/>
    </row>
    <row r="94" s="1" customFormat="1">
      <c r="A94" s="30" t="s">
        <v>119</v>
      </c>
      <c r="B94" s="30" t="s">
        <v>121</v>
      </c>
      <c r="C94" s="30" t="s">
        <v>123</v>
      </c>
      <c r="D94" s="30" t="s">
        <v>132</v>
      </c>
      <c r="E94" s="30" t="s">
        <v>134</v>
      </c>
      <c r="F94" s="31" t="s">
        <v>135</v>
      </c>
      <c r="G94" s="17">
        <v>23143.400000000001</v>
      </c>
      <c r="H94" s="17">
        <v>23143.400000000001</v>
      </c>
      <c r="I94" s="17">
        <v>23143.400000000001</v>
      </c>
      <c r="J94" s="17"/>
      <c r="K94" s="17"/>
      <c r="L94" s="17"/>
      <c r="M94" s="17">
        <f t="shared" si="148"/>
        <v>23143.400000000001</v>
      </c>
      <c r="N94" s="17">
        <f t="shared" si="149"/>
        <v>23143.400000000001</v>
      </c>
      <c r="O94" s="17">
        <f t="shared" si="150"/>
        <v>23143.400000000001</v>
      </c>
      <c r="P94" s="17"/>
      <c r="Q94" s="17"/>
      <c r="R94" s="17"/>
      <c r="S94" s="17"/>
      <c r="T94" s="17"/>
      <c r="U94" s="17"/>
      <c r="V94" s="17"/>
      <c r="W94" s="17"/>
      <c r="X94" s="17"/>
      <c r="Y94" s="17">
        <f t="shared" si="151"/>
        <v>23143.400000000001</v>
      </c>
      <c r="Z94" s="17">
        <f t="shared" si="152"/>
        <v>23143.400000000001</v>
      </c>
      <c r="AA94" s="17">
        <f t="shared" si="153"/>
        <v>23143.400000000001</v>
      </c>
      <c r="AB94" s="17"/>
      <c r="AC94" s="17"/>
      <c r="AD94" s="17"/>
      <c r="AE94" s="17">
        <f t="shared" si="154"/>
        <v>23143.400000000001</v>
      </c>
      <c r="AF94" s="17">
        <f t="shared" si="155"/>
        <v>23143.400000000001</v>
      </c>
      <c r="AG94" s="17">
        <f t="shared" si="156"/>
        <v>23143.400000000001</v>
      </c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>
        <f t="shared" si="157"/>
        <v>23143.400000000001</v>
      </c>
      <c r="AX94" s="17">
        <f t="shared" si="158"/>
        <v>23143.400000000001</v>
      </c>
      <c r="AY94" s="17">
        <f t="shared" si="159"/>
        <v>23143.400000000001</v>
      </c>
      <c r="AZ94" s="17"/>
      <c r="BA94" s="32"/>
      <c r="BB94" s="32"/>
      <c r="BC94" s="1"/>
      <c r="BD94" s="1"/>
      <c r="BE94" s="1"/>
      <c r="BF94" s="1"/>
      <c r="BG94" s="1"/>
      <c r="BH94" s="1"/>
      <c r="BI94" s="1"/>
    </row>
    <row r="95" s="1" customFormat="1">
      <c r="A95" s="30" t="s">
        <v>119</v>
      </c>
      <c r="B95" s="30" t="s">
        <v>121</v>
      </c>
      <c r="C95" s="30" t="s">
        <v>123</v>
      </c>
      <c r="D95" s="30" t="s">
        <v>136</v>
      </c>
      <c r="E95" s="30"/>
      <c r="F95" s="31" t="s">
        <v>137</v>
      </c>
      <c r="G95" s="17">
        <f>G96</f>
        <v>89843.399999999994</v>
      </c>
      <c r="H95" s="17">
        <f>H96</f>
        <v>92485.199999999997</v>
      </c>
      <c r="I95" s="17">
        <f>I96</f>
        <v>92485.199999999997</v>
      </c>
      <c r="J95" s="17">
        <f>J96</f>
        <v>0</v>
      </c>
      <c r="K95" s="17">
        <f>K96</f>
        <v>0</v>
      </c>
      <c r="L95" s="17">
        <f>L96</f>
        <v>0</v>
      </c>
      <c r="M95" s="17">
        <f t="shared" si="148"/>
        <v>89843.399999999994</v>
      </c>
      <c r="N95" s="17">
        <f t="shared" si="149"/>
        <v>92485.199999999997</v>
      </c>
      <c r="O95" s="17">
        <f t="shared" si="150"/>
        <v>92485.199999999997</v>
      </c>
      <c r="P95" s="17">
        <f>P96</f>
        <v>12776.1</v>
      </c>
      <c r="Q95" s="17">
        <f>Q96</f>
        <v>0</v>
      </c>
      <c r="R95" s="17">
        <f>R96</f>
        <v>0</v>
      </c>
      <c r="S95" s="17">
        <f>S96</f>
        <v>0</v>
      </c>
      <c r="T95" s="17">
        <f>T96</f>
        <v>15575.700000000001</v>
      </c>
      <c r="U95" s="17">
        <f>U96</f>
        <v>0</v>
      </c>
      <c r="V95" s="17">
        <f>V96</f>
        <v>15575.700000000001</v>
      </c>
      <c r="W95" s="17">
        <f>W96</f>
        <v>0</v>
      </c>
      <c r="X95" s="17">
        <f>X96</f>
        <v>0</v>
      </c>
      <c r="Y95" s="17">
        <f t="shared" si="151"/>
        <v>102619.5</v>
      </c>
      <c r="Z95" s="17">
        <f t="shared" si="152"/>
        <v>108060.89999999999</v>
      </c>
      <c r="AA95" s="17">
        <f t="shared" si="153"/>
        <v>108060.89999999999</v>
      </c>
      <c r="AB95" s="17">
        <f>AB96</f>
        <v>0</v>
      </c>
      <c r="AC95" s="17">
        <f>AC96</f>
        <v>0</v>
      </c>
      <c r="AD95" s="17">
        <f>AD96</f>
        <v>0</v>
      </c>
      <c r="AE95" s="17">
        <f t="shared" si="154"/>
        <v>102619.5</v>
      </c>
      <c r="AF95" s="17">
        <f t="shared" si="155"/>
        <v>108060.89999999999</v>
      </c>
      <c r="AG95" s="17">
        <f t="shared" si="156"/>
        <v>108060.89999999999</v>
      </c>
      <c r="AH95" s="17">
        <f>AH96</f>
        <v>0</v>
      </c>
      <c r="AI95" s="17">
        <f>AI96</f>
        <v>0</v>
      </c>
      <c r="AJ95" s="17">
        <f>AJ96</f>
        <v>0</v>
      </c>
      <c r="AK95" s="17">
        <f>AK96</f>
        <v>0</v>
      </c>
      <c r="AL95" s="17">
        <f>AL96</f>
        <v>0</v>
      </c>
      <c r="AM95" s="17">
        <f>AM96</f>
        <v>0</v>
      </c>
      <c r="AN95" s="17">
        <f>AN96</f>
        <v>0</v>
      </c>
      <c r="AO95" s="17">
        <f>AO96</f>
        <v>0</v>
      </c>
      <c r="AP95" s="17">
        <f>AP96</f>
        <v>0</v>
      </c>
      <c r="AQ95" s="17">
        <f>AQ96</f>
        <v>0</v>
      </c>
      <c r="AR95" s="17">
        <f>AR96</f>
        <v>0</v>
      </c>
      <c r="AS95" s="17">
        <f>AS96</f>
        <v>0</v>
      </c>
      <c r="AT95" s="17">
        <f>AT96</f>
        <v>0</v>
      </c>
      <c r="AU95" s="17">
        <f>AU96</f>
        <v>0</v>
      </c>
      <c r="AV95" s="17">
        <f>AV96</f>
        <v>0</v>
      </c>
      <c r="AW95" s="17">
        <f t="shared" si="157"/>
        <v>102619.5</v>
      </c>
      <c r="AX95" s="17">
        <f t="shared" si="158"/>
        <v>108060.89999999999</v>
      </c>
      <c r="AY95" s="17">
        <f t="shared" si="159"/>
        <v>108060.89999999999</v>
      </c>
      <c r="AZ95" s="17">
        <f>AZ96</f>
        <v>0</v>
      </c>
      <c r="BA95" s="32"/>
      <c r="BB95" s="32"/>
      <c r="BC95" s="1"/>
      <c r="BD95" s="1"/>
      <c r="BE95" s="1"/>
      <c r="BF95" s="1"/>
      <c r="BG95" s="1"/>
      <c r="BH95" s="1"/>
      <c r="BI95" s="1"/>
    </row>
    <row r="96" s="1" customFormat="1">
      <c r="A96" s="30" t="s">
        <v>119</v>
      </c>
      <c r="B96" s="30" t="s">
        <v>121</v>
      </c>
      <c r="C96" s="30" t="s">
        <v>123</v>
      </c>
      <c r="D96" s="30" t="s">
        <v>138</v>
      </c>
      <c r="E96" s="30"/>
      <c r="F96" s="31" t="s">
        <v>52</v>
      </c>
      <c r="G96" s="17">
        <f>G97+G98</f>
        <v>89843.399999999994</v>
      </c>
      <c r="H96" s="17">
        <f>H97+H98</f>
        <v>92485.199999999997</v>
      </c>
      <c r="I96" s="17">
        <f>I97+I98</f>
        <v>92485.199999999997</v>
      </c>
      <c r="J96" s="17">
        <f>J97+J98</f>
        <v>0</v>
      </c>
      <c r="K96" s="17">
        <f>K97+K98</f>
        <v>0</v>
      </c>
      <c r="L96" s="17">
        <f>L97+L98</f>
        <v>0</v>
      </c>
      <c r="M96" s="17">
        <f t="shared" si="148"/>
        <v>89843.399999999994</v>
      </c>
      <c r="N96" s="17">
        <f t="shared" si="149"/>
        <v>92485.199999999997</v>
      </c>
      <c r="O96" s="17">
        <f t="shared" si="150"/>
        <v>92485.199999999997</v>
      </c>
      <c r="P96" s="17">
        <f>P97+P98</f>
        <v>12776.1</v>
      </c>
      <c r="Q96" s="17">
        <f>Q97+Q98</f>
        <v>0</v>
      </c>
      <c r="R96" s="17">
        <f>R97+R98</f>
        <v>0</v>
      </c>
      <c r="S96" s="17">
        <f>S97+S98</f>
        <v>0</v>
      </c>
      <c r="T96" s="17">
        <f>T97+T98</f>
        <v>15575.700000000001</v>
      </c>
      <c r="U96" s="17">
        <f>U97+U98</f>
        <v>0</v>
      </c>
      <c r="V96" s="17">
        <f>V97+V98</f>
        <v>15575.700000000001</v>
      </c>
      <c r="W96" s="17">
        <f>W97+W98</f>
        <v>0</v>
      </c>
      <c r="X96" s="17">
        <f>X97+X98</f>
        <v>0</v>
      </c>
      <c r="Y96" s="17">
        <f t="shared" si="151"/>
        <v>102619.5</v>
      </c>
      <c r="Z96" s="17">
        <f t="shared" si="152"/>
        <v>108060.89999999999</v>
      </c>
      <c r="AA96" s="17">
        <f t="shared" si="153"/>
        <v>108060.89999999999</v>
      </c>
      <c r="AB96" s="17">
        <f>AB97+AB98</f>
        <v>0</v>
      </c>
      <c r="AC96" s="17">
        <f>AC97+AC98</f>
        <v>0</v>
      </c>
      <c r="AD96" s="17">
        <f>AD97+AD98</f>
        <v>0</v>
      </c>
      <c r="AE96" s="17">
        <f t="shared" si="154"/>
        <v>102619.5</v>
      </c>
      <c r="AF96" s="17">
        <f t="shared" si="155"/>
        <v>108060.89999999999</v>
      </c>
      <c r="AG96" s="17">
        <f t="shared" si="156"/>
        <v>108060.89999999999</v>
      </c>
      <c r="AH96" s="17">
        <f>AH97+AH98</f>
        <v>0</v>
      </c>
      <c r="AI96" s="17">
        <f>AI97+AI98</f>
        <v>0</v>
      </c>
      <c r="AJ96" s="17">
        <f>AJ97+AJ98</f>
        <v>0</v>
      </c>
      <c r="AK96" s="17">
        <f>AK97+AK98</f>
        <v>0</v>
      </c>
      <c r="AL96" s="17">
        <f>AL97+AL98</f>
        <v>0</v>
      </c>
      <c r="AM96" s="17">
        <f>AM97+AM98</f>
        <v>0</v>
      </c>
      <c r="AN96" s="17">
        <f>AN97+AN98</f>
        <v>0</v>
      </c>
      <c r="AO96" s="17">
        <f>AO97+AO98</f>
        <v>0</v>
      </c>
      <c r="AP96" s="17">
        <f>AP97+AP98</f>
        <v>0</v>
      </c>
      <c r="AQ96" s="17">
        <f>AQ97+AQ98</f>
        <v>0</v>
      </c>
      <c r="AR96" s="17">
        <f>AR97+AR98</f>
        <v>0</v>
      </c>
      <c r="AS96" s="17">
        <f>AS97+AS98</f>
        <v>0</v>
      </c>
      <c r="AT96" s="17">
        <f>AT97+AT98</f>
        <v>0</v>
      </c>
      <c r="AU96" s="17">
        <f>AU97+AU98</f>
        <v>0</v>
      </c>
      <c r="AV96" s="17">
        <f>AV97+AV98</f>
        <v>0</v>
      </c>
      <c r="AW96" s="17">
        <f t="shared" si="157"/>
        <v>102619.5</v>
      </c>
      <c r="AX96" s="17">
        <f t="shared" si="158"/>
        <v>108060.89999999999</v>
      </c>
      <c r="AY96" s="17">
        <f t="shared" si="159"/>
        <v>108060.89999999999</v>
      </c>
      <c r="AZ96" s="17">
        <f>AZ97+AZ98</f>
        <v>0</v>
      </c>
      <c r="BA96" s="32"/>
      <c r="BB96" s="32"/>
      <c r="BC96" s="1"/>
      <c r="BD96" s="1"/>
      <c r="BE96" s="1"/>
      <c r="BF96" s="1"/>
      <c r="BG96" s="1"/>
      <c r="BH96" s="1"/>
      <c r="BI96" s="1"/>
    </row>
    <row r="97" s="1" customFormat="1">
      <c r="A97" s="30" t="s">
        <v>119</v>
      </c>
      <c r="B97" s="30" t="s">
        <v>121</v>
      </c>
      <c r="C97" s="30" t="s">
        <v>123</v>
      </c>
      <c r="D97" s="30" t="s">
        <v>138</v>
      </c>
      <c r="E97" s="30" t="s">
        <v>53</v>
      </c>
      <c r="F97" s="31" t="s">
        <v>54</v>
      </c>
      <c r="G97" s="17">
        <v>86144.399999999994</v>
      </c>
      <c r="H97" s="17">
        <v>88786.199999999997</v>
      </c>
      <c r="I97" s="17">
        <v>88786.199999999997</v>
      </c>
      <c r="J97" s="17"/>
      <c r="K97" s="17"/>
      <c r="L97" s="17"/>
      <c r="M97" s="17">
        <f t="shared" si="148"/>
        <v>86144.399999999994</v>
      </c>
      <c r="N97" s="17">
        <f t="shared" si="149"/>
        <v>88786.199999999997</v>
      </c>
      <c r="O97" s="17">
        <f t="shared" si="150"/>
        <v>88786.199999999997</v>
      </c>
      <c r="P97" s="17">
        <v>12776.1</v>
      </c>
      <c r="Q97" s="17"/>
      <c r="R97" s="17"/>
      <c r="S97" s="17"/>
      <c r="T97" s="17">
        <v>15575.700000000001</v>
      </c>
      <c r="U97" s="17"/>
      <c r="V97" s="17">
        <v>15575.700000000001</v>
      </c>
      <c r="W97" s="17"/>
      <c r="X97" s="17"/>
      <c r="Y97" s="17">
        <f t="shared" si="151"/>
        <v>98920.5</v>
      </c>
      <c r="Z97" s="17">
        <f t="shared" si="152"/>
        <v>104361.89999999999</v>
      </c>
      <c r="AA97" s="17">
        <f t="shared" si="153"/>
        <v>104361.89999999999</v>
      </c>
      <c r="AB97" s="17"/>
      <c r="AC97" s="17"/>
      <c r="AD97" s="17"/>
      <c r="AE97" s="17">
        <f t="shared" si="154"/>
        <v>98920.5</v>
      </c>
      <c r="AF97" s="17">
        <f t="shared" si="155"/>
        <v>104361.89999999999</v>
      </c>
      <c r="AG97" s="17">
        <f t="shared" si="156"/>
        <v>104361.89999999999</v>
      </c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>
        <f t="shared" si="157"/>
        <v>98920.5</v>
      </c>
      <c r="AX97" s="17">
        <f t="shared" si="158"/>
        <v>104361.89999999999</v>
      </c>
      <c r="AY97" s="17">
        <f t="shared" si="159"/>
        <v>104361.89999999999</v>
      </c>
      <c r="AZ97" s="17"/>
      <c r="BA97" s="32"/>
      <c r="BB97" s="32"/>
      <c r="BC97" s="1"/>
      <c r="BD97" s="1"/>
      <c r="BE97" s="1"/>
      <c r="BF97" s="1"/>
      <c r="BG97" s="1"/>
      <c r="BH97" s="1"/>
      <c r="BI97" s="1"/>
    </row>
    <row r="98" s="1" customFormat="1">
      <c r="A98" s="30" t="s">
        <v>119</v>
      </c>
      <c r="B98" s="30" t="s">
        <v>121</v>
      </c>
      <c r="C98" s="30" t="s">
        <v>123</v>
      </c>
      <c r="D98" s="30" t="s">
        <v>138</v>
      </c>
      <c r="E98" s="30" t="s">
        <v>41</v>
      </c>
      <c r="F98" s="31" t="s">
        <v>42</v>
      </c>
      <c r="G98" s="17">
        <v>3699</v>
      </c>
      <c r="H98" s="17">
        <v>3699</v>
      </c>
      <c r="I98" s="17">
        <v>3699</v>
      </c>
      <c r="J98" s="17"/>
      <c r="K98" s="17"/>
      <c r="L98" s="17"/>
      <c r="M98" s="17">
        <f t="shared" si="148"/>
        <v>3699</v>
      </c>
      <c r="N98" s="17">
        <f t="shared" si="149"/>
        <v>3699</v>
      </c>
      <c r="O98" s="17">
        <f t="shared" si="150"/>
        <v>3699</v>
      </c>
      <c r="P98" s="17"/>
      <c r="Q98" s="17"/>
      <c r="R98" s="17"/>
      <c r="S98" s="17"/>
      <c r="T98" s="17"/>
      <c r="U98" s="17"/>
      <c r="V98" s="17"/>
      <c r="W98" s="17"/>
      <c r="X98" s="17"/>
      <c r="Y98" s="17">
        <f t="shared" si="151"/>
        <v>3699</v>
      </c>
      <c r="Z98" s="17">
        <f t="shared" si="152"/>
        <v>3699</v>
      </c>
      <c r="AA98" s="17">
        <f t="shared" si="153"/>
        <v>3699</v>
      </c>
      <c r="AB98" s="17"/>
      <c r="AC98" s="17"/>
      <c r="AD98" s="17"/>
      <c r="AE98" s="17">
        <f t="shared" si="154"/>
        <v>3699</v>
      </c>
      <c r="AF98" s="17">
        <f t="shared" si="155"/>
        <v>3699</v>
      </c>
      <c r="AG98" s="17">
        <f t="shared" si="156"/>
        <v>3699</v>
      </c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>
        <f t="shared" si="157"/>
        <v>3699</v>
      </c>
      <c r="AX98" s="17">
        <f t="shared" si="158"/>
        <v>3699</v>
      </c>
      <c r="AY98" s="17">
        <f t="shared" si="159"/>
        <v>3699</v>
      </c>
      <c r="AZ98" s="17"/>
      <c r="BA98" s="32"/>
      <c r="BB98" s="32"/>
      <c r="BC98" s="1"/>
      <c r="BD98" s="1"/>
      <c r="BE98" s="1"/>
      <c r="BF98" s="1"/>
      <c r="BG98" s="1"/>
      <c r="BH98" s="1"/>
      <c r="BI98" s="1"/>
    </row>
    <row r="99" s="20" customFormat="1">
      <c r="A99" s="21" t="s">
        <v>139</v>
      </c>
      <c r="B99" s="21"/>
      <c r="C99" s="21"/>
      <c r="D99" s="21"/>
      <c r="E99" s="21"/>
      <c r="F99" s="22" t="s">
        <v>140</v>
      </c>
      <c r="G99" s="23">
        <f t="shared" ref="G99:G103" si="160">G100</f>
        <v>62931.800000000003</v>
      </c>
      <c r="H99" s="23">
        <f t="shared" ref="H99:H103" si="161">H100</f>
        <v>64866.800000000003</v>
      </c>
      <c r="I99" s="23">
        <f t="shared" ref="I99:I103" si="162">I100</f>
        <v>64866.800000000003</v>
      </c>
      <c r="J99" s="23">
        <f t="shared" ref="J99:J103" si="163">J100</f>
        <v>0</v>
      </c>
      <c r="K99" s="23">
        <f t="shared" ref="K99:K103" si="164">K100</f>
        <v>0</v>
      </c>
      <c r="L99" s="23">
        <f t="shared" ref="L99:L103" si="165">L100</f>
        <v>0</v>
      </c>
      <c r="M99" s="23">
        <f t="shared" si="148"/>
        <v>62931.800000000003</v>
      </c>
      <c r="N99" s="23">
        <f t="shared" si="149"/>
        <v>64866.800000000003</v>
      </c>
      <c r="O99" s="23">
        <f t="shared" si="150"/>
        <v>64866.800000000003</v>
      </c>
      <c r="P99" s="23">
        <f>P100+P112</f>
        <v>0</v>
      </c>
      <c r="Q99" s="23">
        <f>Q100+Q112</f>
        <v>0</v>
      </c>
      <c r="R99" s="23">
        <f>R100+R112</f>
        <v>0</v>
      </c>
      <c r="S99" s="23">
        <f>S100+S112</f>
        <v>3200.3000000000002</v>
      </c>
      <c r="T99" s="23">
        <f>T100+T112</f>
        <v>0</v>
      </c>
      <c r="U99" s="23">
        <f>U100+U112</f>
        <v>3200.3000000000002</v>
      </c>
      <c r="V99" s="23">
        <f>V100+V112</f>
        <v>0</v>
      </c>
      <c r="W99" s="23">
        <f>W100+W112</f>
        <v>0</v>
      </c>
      <c r="X99" s="23">
        <f>X100+X112</f>
        <v>3200.3000000000002</v>
      </c>
      <c r="Y99" s="23">
        <f t="shared" si="151"/>
        <v>66132.100000000006</v>
      </c>
      <c r="Z99" s="23">
        <f t="shared" si="152"/>
        <v>68067.100000000006</v>
      </c>
      <c r="AA99" s="23">
        <f t="shared" si="153"/>
        <v>68067.100000000006</v>
      </c>
      <c r="AB99" s="23">
        <f>AB100+AB112</f>
        <v>-3000</v>
      </c>
      <c r="AC99" s="23">
        <f>AC100+AC112</f>
        <v>-3000</v>
      </c>
      <c r="AD99" s="23">
        <f>AD100+AD112</f>
        <v>-3000</v>
      </c>
      <c r="AE99" s="23">
        <f t="shared" si="154"/>
        <v>63132.100000000006</v>
      </c>
      <c r="AF99" s="23">
        <f t="shared" si="155"/>
        <v>65067.100000000006</v>
      </c>
      <c r="AG99" s="23">
        <f t="shared" si="156"/>
        <v>65067.100000000006</v>
      </c>
      <c r="AH99" s="23">
        <f>AH100+AH112</f>
        <v>0</v>
      </c>
      <c r="AI99" s="23">
        <f>AI100+AI112</f>
        <v>0</v>
      </c>
      <c r="AJ99" s="23">
        <f>AJ100+AJ112</f>
        <v>0</v>
      </c>
      <c r="AK99" s="23">
        <f>AK100+AK112</f>
        <v>0</v>
      </c>
      <c r="AL99" s="23">
        <f>AL100+AL112</f>
        <v>0</v>
      </c>
      <c r="AM99" s="23">
        <f>AM100+AM112</f>
        <v>0</v>
      </c>
      <c r="AN99" s="23">
        <f>AN100+AN112</f>
        <v>0</v>
      </c>
      <c r="AO99" s="23">
        <f>AO100+AO112</f>
        <v>0</v>
      </c>
      <c r="AP99" s="23">
        <f>AP100+AP112</f>
        <v>0</v>
      </c>
      <c r="AQ99" s="23">
        <f>AQ100+AQ112</f>
        <v>0</v>
      </c>
      <c r="AR99" s="23">
        <f>AR100+AR112</f>
        <v>0</v>
      </c>
      <c r="AS99" s="23">
        <f>AS100+AS112</f>
        <v>0</v>
      </c>
      <c r="AT99" s="23">
        <f>AT100+AT112</f>
        <v>0</v>
      </c>
      <c r="AU99" s="23">
        <f>AU100+AU112</f>
        <v>0</v>
      </c>
      <c r="AV99" s="23">
        <f>AV100+AV112</f>
        <v>0</v>
      </c>
      <c r="AW99" s="23">
        <f t="shared" si="157"/>
        <v>63132.100000000006</v>
      </c>
      <c r="AX99" s="23">
        <f t="shared" si="158"/>
        <v>65067.100000000006</v>
      </c>
      <c r="AY99" s="23">
        <f t="shared" si="159"/>
        <v>65067.100000000006</v>
      </c>
      <c r="AZ99" s="23">
        <f>AZ100+AZ112</f>
        <v>0</v>
      </c>
      <c r="BA99" s="24"/>
      <c r="BB99" s="24"/>
      <c r="BC99" s="20"/>
      <c r="BD99" s="20"/>
      <c r="BE99" s="20"/>
      <c r="BF99" s="20"/>
      <c r="BG99" s="20"/>
      <c r="BH99" s="20"/>
      <c r="BI99" s="20"/>
    </row>
    <row r="100" s="20" customFormat="1">
      <c r="A100" s="21" t="s">
        <v>139</v>
      </c>
      <c r="B100" s="21" t="s">
        <v>29</v>
      </c>
      <c r="C100" s="21"/>
      <c r="D100" s="21"/>
      <c r="E100" s="21"/>
      <c r="F100" s="22" t="s">
        <v>30</v>
      </c>
      <c r="G100" s="23">
        <f t="shared" si="160"/>
        <v>62931.800000000003</v>
      </c>
      <c r="H100" s="23">
        <f t="shared" si="161"/>
        <v>64866.800000000003</v>
      </c>
      <c r="I100" s="23">
        <f t="shared" si="162"/>
        <v>64866.800000000003</v>
      </c>
      <c r="J100" s="23">
        <f t="shared" si="163"/>
        <v>0</v>
      </c>
      <c r="K100" s="23">
        <f t="shared" si="164"/>
        <v>0</v>
      </c>
      <c r="L100" s="23">
        <f t="shared" si="165"/>
        <v>0</v>
      </c>
      <c r="M100" s="23">
        <f t="shared" si="148"/>
        <v>62931.800000000003</v>
      </c>
      <c r="N100" s="23">
        <f t="shared" si="149"/>
        <v>64866.800000000003</v>
      </c>
      <c r="O100" s="23">
        <f t="shared" si="150"/>
        <v>64866.800000000003</v>
      </c>
      <c r="P100" s="23">
        <f t="shared" ref="P100:P103" si="166">P101</f>
        <v>0</v>
      </c>
      <c r="Q100" s="23">
        <f t="shared" ref="Q100:Q103" si="167">Q101</f>
        <v>0</v>
      </c>
      <c r="R100" s="23">
        <f t="shared" ref="R100:R103" si="168">R101</f>
        <v>0</v>
      </c>
      <c r="S100" s="23">
        <f t="shared" ref="S100:S103" si="169">S101</f>
        <v>200.30000000000001</v>
      </c>
      <c r="T100" s="23">
        <f t="shared" ref="T100:T103" si="170">T101</f>
        <v>0</v>
      </c>
      <c r="U100" s="23">
        <f t="shared" ref="U100:U103" si="171">U101</f>
        <v>200.30000000000001</v>
      </c>
      <c r="V100" s="23">
        <f t="shared" ref="V100:V103" si="172">V101</f>
        <v>0</v>
      </c>
      <c r="W100" s="23">
        <f t="shared" ref="W100:W103" si="173">W101</f>
        <v>0</v>
      </c>
      <c r="X100" s="23">
        <f t="shared" ref="X100:X103" si="174">X101</f>
        <v>200.30000000000001</v>
      </c>
      <c r="Y100" s="23">
        <f t="shared" si="151"/>
        <v>63132.100000000006</v>
      </c>
      <c r="Z100" s="23">
        <f t="shared" si="152"/>
        <v>65067.100000000006</v>
      </c>
      <c r="AA100" s="23">
        <f t="shared" si="153"/>
        <v>65067.100000000006</v>
      </c>
      <c r="AB100" s="23">
        <f>AB101</f>
        <v>0</v>
      </c>
      <c r="AC100" s="23">
        <f>AC101</f>
        <v>0</v>
      </c>
      <c r="AD100" s="23">
        <f>AD101</f>
        <v>0</v>
      </c>
      <c r="AE100" s="23">
        <f t="shared" si="154"/>
        <v>63132.100000000006</v>
      </c>
      <c r="AF100" s="23">
        <f t="shared" si="155"/>
        <v>65067.100000000006</v>
      </c>
      <c r="AG100" s="23">
        <f t="shared" si="156"/>
        <v>65067.100000000006</v>
      </c>
      <c r="AH100" s="23">
        <f>AH101</f>
        <v>0</v>
      </c>
      <c r="AI100" s="23">
        <f>AI101</f>
        <v>0</v>
      </c>
      <c r="AJ100" s="23">
        <f>AJ101</f>
        <v>0</v>
      </c>
      <c r="AK100" s="23">
        <f>AK101</f>
        <v>0</v>
      </c>
      <c r="AL100" s="23">
        <f>AL101</f>
        <v>0</v>
      </c>
      <c r="AM100" s="23">
        <f>AM101</f>
        <v>0</v>
      </c>
      <c r="AN100" s="23">
        <f>AN101</f>
        <v>0</v>
      </c>
      <c r="AO100" s="23">
        <f>AO101</f>
        <v>0</v>
      </c>
      <c r="AP100" s="23">
        <f>AP101</f>
        <v>0</v>
      </c>
      <c r="AQ100" s="23">
        <f>AQ101</f>
        <v>0</v>
      </c>
      <c r="AR100" s="23">
        <f>AR101</f>
        <v>0</v>
      </c>
      <c r="AS100" s="23">
        <f>AS101</f>
        <v>0</v>
      </c>
      <c r="AT100" s="23">
        <f>AT101</f>
        <v>0</v>
      </c>
      <c r="AU100" s="23">
        <f>AU101</f>
        <v>0</v>
      </c>
      <c r="AV100" s="23">
        <f>AV101</f>
        <v>0</v>
      </c>
      <c r="AW100" s="23">
        <f t="shared" si="157"/>
        <v>63132.100000000006</v>
      </c>
      <c r="AX100" s="23">
        <f t="shared" si="158"/>
        <v>65067.100000000006</v>
      </c>
      <c r="AY100" s="23">
        <f t="shared" si="159"/>
        <v>65067.100000000006</v>
      </c>
      <c r="AZ100" s="23">
        <f>AZ101</f>
        <v>0</v>
      </c>
      <c r="BA100" s="24"/>
      <c r="BB100" s="24"/>
      <c r="BC100" s="20"/>
      <c r="BD100" s="20"/>
      <c r="BE100" s="20"/>
      <c r="BF100" s="20"/>
      <c r="BG100" s="20"/>
      <c r="BH100" s="20"/>
      <c r="BI100" s="20"/>
    </row>
    <row r="101" s="25" customFormat="1">
      <c r="A101" s="26" t="s">
        <v>139</v>
      </c>
      <c r="B101" s="26" t="s">
        <v>29</v>
      </c>
      <c r="C101" s="26" t="s">
        <v>31</v>
      </c>
      <c r="D101" s="26"/>
      <c r="E101" s="26"/>
      <c r="F101" s="27" t="s">
        <v>32</v>
      </c>
      <c r="G101" s="28">
        <f t="shared" si="160"/>
        <v>62931.800000000003</v>
      </c>
      <c r="H101" s="28">
        <f t="shared" si="161"/>
        <v>64866.800000000003</v>
      </c>
      <c r="I101" s="28">
        <f t="shared" si="162"/>
        <v>64866.800000000003</v>
      </c>
      <c r="J101" s="28">
        <f t="shared" si="163"/>
        <v>0</v>
      </c>
      <c r="K101" s="28">
        <f t="shared" si="164"/>
        <v>0</v>
      </c>
      <c r="L101" s="28">
        <f t="shared" si="165"/>
        <v>0</v>
      </c>
      <c r="M101" s="28">
        <f t="shared" si="148"/>
        <v>62931.800000000003</v>
      </c>
      <c r="N101" s="28">
        <f t="shared" si="149"/>
        <v>64866.800000000003</v>
      </c>
      <c r="O101" s="28">
        <f t="shared" si="150"/>
        <v>64866.800000000003</v>
      </c>
      <c r="P101" s="28">
        <f>P102+P108</f>
        <v>0</v>
      </c>
      <c r="Q101" s="28">
        <f>Q102+Q108</f>
        <v>0</v>
      </c>
      <c r="R101" s="28">
        <f>R102+R108</f>
        <v>0</v>
      </c>
      <c r="S101" s="28">
        <f>S102+S108</f>
        <v>200.30000000000001</v>
      </c>
      <c r="T101" s="28">
        <f>T102+T108</f>
        <v>0</v>
      </c>
      <c r="U101" s="28">
        <f>U102+U108</f>
        <v>200.30000000000001</v>
      </c>
      <c r="V101" s="28">
        <f>V102+V108</f>
        <v>0</v>
      </c>
      <c r="W101" s="28">
        <f>W102+W108</f>
        <v>0</v>
      </c>
      <c r="X101" s="28">
        <f>X102+X108</f>
        <v>200.30000000000001</v>
      </c>
      <c r="Y101" s="28">
        <f t="shared" si="151"/>
        <v>63132.100000000006</v>
      </c>
      <c r="Z101" s="28">
        <f t="shared" si="152"/>
        <v>65067.100000000006</v>
      </c>
      <c r="AA101" s="28">
        <f t="shared" si="153"/>
        <v>65067.100000000006</v>
      </c>
      <c r="AB101" s="28">
        <f>AB102+AB108</f>
        <v>0</v>
      </c>
      <c r="AC101" s="28">
        <f>AC102+AC108</f>
        <v>0</v>
      </c>
      <c r="AD101" s="28">
        <f>AD102+AD108</f>
        <v>0</v>
      </c>
      <c r="AE101" s="28">
        <f t="shared" si="154"/>
        <v>63132.100000000006</v>
      </c>
      <c r="AF101" s="28">
        <f t="shared" si="155"/>
        <v>65067.100000000006</v>
      </c>
      <c r="AG101" s="28">
        <f t="shared" si="156"/>
        <v>65067.100000000006</v>
      </c>
      <c r="AH101" s="28">
        <f>AH102+AH108</f>
        <v>0</v>
      </c>
      <c r="AI101" s="28">
        <f>AI102+AI108</f>
        <v>0</v>
      </c>
      <c r="AJ101" s="28">
        <f>AJ102+AJ108</f>
        <v>0</v>
      </c>
      <c r="AK101" s="28">
        <f>AK102+AK108</f>
        <v>0</v>
      </c>
      <c r="AL101" s="28">
        <f>AL102+AL108</f>
        <v>0</v>
      </c>
      <c r="AM101" s="28">
        <f>AM102+AM108</f>
        <v>0</v>
      </c>
      <c r="AN101" s="28">
        <f>AN102+AN108</f>
        <v>0</v>
      </c>
      <c r="AO101" s="28">
        <f>AO102+AO108</f>
        <v>0</v>
      </c>
      <c r="AP101" s="28">
        <f>AP102+AP108</f>
        <v>0</v>
      </c>
      <c r="AQ101" s="28">
        <f>AQ102+AQ108</f>
        <v>0</v>
      </c>
      <c r="AR101" s="28">
        <f>AR102+AR108</f>
        <v>0</v>
      </c>
      <c r="AS101" s="28">
        <f>AS102+AS108</f>
        <v>0</v>
      </c>
      <c r="AT101" s="28">
        <f>AT102+AT108</f>
        <v>0</v>
      </c>
      <c r="AU101" s="28">
        <f>AU102+AU108</f>
        <v>0</v>
      </c>
      <c r="AV101" s="28">
        <f>AV102+AV108</f>
        <v>0</v>
      </c>
      <c r="AW101" s="28">
        <f t="shared" si="157"/>
        <v>63132.100000000006</v>
      </c>
      <c r="AX101" s="28">
        <f t="shared" si="158"/>
        <v>65067.100000000006</v>
      </c>
      <c r="AY101" s="28">
        <f t="shared" si="159"/>
        <v>65067.100000000006</v>
      </c>
      <c r="AZ101" s="28">
        <f>AZ102+AZ108</f>
        <v>0</v>
      </c>
      <c r="BA101" s="29"/>
      <c r="BB101" s="29"/>
      <c r="BC101" s="25"/>
      <c r="BD101" s="25"/>
      <c r="BE101" s="25"/>
      <c r="BF101" s="25"/>
      <c r="BG101" s="25"/>
      <c r="BH101" s="25"/>
      <c r="BI101" s="25"/>
    </row>
    <row r="102" s="1" customFormat="1">
      <c r="A102" s="30" t="s">
        <v>139</v>
      </c>
      <c r="B102" s="30" t="s">
        <v>29</v>
      </c>
      <c r="C102" s="30" t="s">
        <v>31</v>
      </c>
      <c r="D102" s="30" t="s">
        <v>57</v>
      </c>
      <c r="E102" s="35"/>
      <c r="F102" s="31" t="s">
        <v>58</v>
      </c>
      <c r="G102" s="17">
        <f t="shared" si="160"/>
        <v>62931.800000000003</v>
      </c>
      <c r="H102" s="17">
        <f t="shared" si="161"/>
        <v>64866.800000000003</v>
      </c>
      <c r="I102" s="17">
        <f t="shared" si="162"/>
        <v>64866.800000000003</v>
      </c>
      <c r="J102" s="17">
        <f t="shared" si="163"/>
        <v>0</v>
      </c>
      <c r="K102" s="17">
        <f t="shared" si="164"/>
        <v>0</v>
      </c>
      <c r="L102" s="17">
        <f t="shared" si="165"/>
        <v>0</v>
      </c>
      <c r="M102" s="17">
        <f t="shared" si="148"/>
        <v>62931.800000000003</v>
      </c>
      <c r="N102" s="17">
        <f t="shared" si="149"/>
        <v>64866.800000000003</v>
      </c>
      <c r="O102" s="17">
        <f t="shared" si="150"/>
        <v>64866.800000000003</v>
      </c>
      <c r="P102" s="17">
        <f t="shared" si="166"/>
        <v>0</v>
      </c>
      <c r="Q102" s="17">
        <f t="shared" si="167"/>
        <v>0</v>
      </c>
      <c r="R102" s="17">
        <f t="shared" si="168"/>
        <v>0</v>
      </c>
      <c r="S102" s="17">
        <f t="shared" si="169"/>
        <v>0</v>
      </c>
      <c r="T102" s="17">
        <f t="shared" si="170"/>
        <v>0</v>
      </c>
      <c r="U102" s="17">
        <f t="shared" si="171"/>
        <v>0</v>
      </c>
      <c r="V102" s="17">
        <f t="shared" si="172"/>
        <v>0</v>
      </c>
      <c r="W102" s="17">
        <f t="shared" si="173"/>
        <v>0</v>
      </c>
      <c r="X102" s="17">
        <f t="shared" si="174"/>
        <v>0</v>
      </c>
      <c r="Y102" s="17">
        <f t="shared" si="151"/>
        <v>62931.800000000003</v>
      </c>
      <c r="Z102" s="17">
        <f t="shared" si="152"/>
        <v>64866.800000000003</v>
      </c>
      <c r="AA102" s="17">
        <f t="shared" si="153"/>
        <v>64866.800000000003</v>
      </c>
      <c r="AB102" s="17">
        <f t="shared" ref="AB102:AB103" si="175">AB103</f>
        <v>0</v>
      </c>
      <c r="AC102" s="17">
        <f t="shared" ref="AC102:AC103" si="176">AC103</f>
        <v>0</v>
      </c>
      <c r="AD102" s="17">
        <f t="shared" ref="AD102:AD103" si="177">AD103</f>
        <v>0</v>
      </c>
      <c r="AE102" s="17">
        <f t="shared" si="154"/>
        <v>62931.800000000003</v>
      </c>
      <c r="AF102" s="17">
        <f t="shared" si="155"/>
        <v>64866.800000000003</v>
      </c>
      <c r="AG102" s="17">
        <f t="shared" si="156"/>
        <v>64866.800000000003</v>
      </c>
      <c r="AH102" s="17">
        <f t="shared" ref="AH102:AH103" si="178">AH103</f>
        <v>0</v>
      </c>
      <c r="AI102" s="17">
        <f t="shared" ref="AI102:AI103" si="179">AI103</f>
        <v>0</v>
      </c>
      <c r="AJ102" s="17">
        <f t="shared" ref="AJ102:AJ103" si="180">AJ103</f>
        <v>0</v>
      </c>
      <c r="AK102" s="17">
        <f t="shared" ref="AK102:AK103" si="181">AK103</f>
        <v>0</v>
      </c>
      <c r="AL102" s="17">
        <f t="shared" ref="AL102:AL103" si="182">AL103</f>
        <v>0</v>
      </c>
      <c r="AM102" s="17">
        <f t="shared" ref="AM102:AM103" si="183">AM103</f>
        <v>0</v>
      </c>
      <c r="AN102" s="17">
        <f t="shared" ref="AN102:AN103" si="184">AN103</f>
        <v>0</v>
      </c>
      <c r="AO102" s="17">
        <f t="shared" ref="AO102:AO103" si="185">AO103</f>
        <v>0</v>
      </c>
      <c r="AP102" s="17">
        <f t="shared" ref="AP102:AP103" si="186">AP103</f>
        <v>0</v>
      </c>
      <c r="AQ102" s="17">
        <f t="shared" ref="AQ102:AQ103" si="187">AQ103</f>
        <v>0</v>
      </c>
      <c r="AR102" s="17">
        <f t="shared" ref="AR102:AR103" si="188">AR103</f>
        <v>0</v>
      </c>
      <c r="AS102" s="17">
        <f t="shared" ref="AS102:AS103" si="189">AS103</f>
        <v>0</v>
      </c>
      <c r="AT102" s="17">
        <f t="shared" ref="AT102:AT103" si="190">AT103</f>
        <v>0</v>
      </c>
      <c r="AU102" s="17">
        <f t="shared" ref="AU102:AU103" si="191">AU103</f>
        <v>0</v>
      </c>
      <c r="AV102" s="17">
        <f t="shared" ref="AV102:AV103" si="192">AV103</f>
        <v>0</v>
      </c>
      <c r="AW102" s="17">
        <f t="shared" si="157"/>
        <v>62931.800000000003</v>
      </c>
      <c r="AX102" s="17">
        <f t="shared" si="158"/>
        <v>64866.800000000003</v>
      </c>
      <c r="AY102" s="17">
        <f t="shared" si="159"/>
        <v>64866.800000000003</v>
      </c>
      <c r="AZ102" s="17">
        <f t="shared" ref="AZ102:AZ103" si="193">AZ103</f>
        <v>0</v>
      </c>
      <c r="BA102" s="32"/>
      <c r="BB102" s="32"/>
      <c r="BC102" s="1"/>
      <c r="BD102" s="1"/>
      <c r="BE102" s="1"/>
      <c r="BF102" s="1"/>
      <c r="BG102" s="1"/>
      <c r="BH102" s="1"/>
      <c r="BI102" s="1"/>
    </row>
    <row r="103" s="1" customFormat="1">
      <c r="A103" s="30" t="s">
        <v>139</v>
      </c>
      <c r="B103" s="30" t="s">
        <v>29</v>
      </c>
      <c r="C103" s="30" t="s">
        <v>31</v>
      </c>
      <c r="D103" s="30" t="s">
        <v>59</v>
      </c>
      <c r="E103" s="35"/>
      <c r="F103" s="31" t="s">
        <v>60</v>
      </c>
      <c r="G103" s="17">
        <f t="shared" si="160"/>
        <v>62931.800000000003</v>
      </c>
      <c r="H103" s="17">
        <f t="shared" si="161"/>
        <v>64866.800000000003</v>
      </c>
      <c r="I103" s="17">
        <f t="shared" si="162"/>
        <v>64866.800000000003</v>
      </c>
      <c r="J103" s="17">
        <f t="shared" si="163"/>
        <v>0</v>
      </c>
      <c r="K103" s="17">
        <f t="shared" si="164"/>
        <v>0</v>
      </c>
      <c r="L103" s="17">
        <f t="shared" si="165"/>
        <v>0</v>
      </c>
      <c r="M103" s="17">
        <f t="shared" si="148"/>
        <v>62931.800000000003</v>
      </c>
      <c r="N103" s="17">
        <f t="shared" si="149"/>
        <v>64866.800000000003</v>
      </c>
      <c r="O103" s="17">
        <f t="shared" si="150"/>
        <v>64866.800000000003</v>
      </c>
      <c r="P103" s="17">
        <f t="shared" si="166"/>
        <v>0</v>
      </c>
      <c r="Q103" s="17">
        <f t="shared" si="167"/>
        <v>0</v>
      </c>
      <c r="R103" s="17">
        <f t="shared" si="168"/>
        <v>0</v>
      </c>
      <c r="S103" s="17">
        <f t="shared" si="169"/>
        <v>0</v>
      </c>
      <c r="T103" s="17">
        <f t="shared" si="170"/>
        <v>0</v>
      </c>
      <c r="U103" s="17">
        <f t="shared" si="171"/>
        <v>0</v>
      </c>
      <c r="V103" s="17">
        <f t="shared" si="172"/>
        <v>0</v>
      </c>
      <c r="W103" s="17">
        <f t="shared" si="173"/>
        <v>0</v>
      </c>
      <c r="X103" s="17">
        <f t="shared" si="174"/>
        <v>0</v>
      </c>
      <c r="Y103" s="17">
        <f t="shared" si="151"/>
        <v>62931.800000000003</v>
      </c>
      <c r="Z103" s="17">
        <f t="shared" si="152"/>
        <v>64866.800000000003</v>
      </c>
      <c r="AA103" s="17">
        <f t="shared" si="153"/>
        <v>64866.800000000003</v>
      </c>
      <c r="AB103" s="17">
        <f t="shared" si="175"/>
        <v>0</v>
      </c>
      <c r="AC103" s="17">
        <f t="shared" si="176"/>
        <v>0</v>
      </c>
      <c r="AD103" s="17">
        <f t="shared" si="177"/>
        <v>0</v>
      </c>
      <c r="AE103" s="17">
        <f t="shared" si="154"/>
        <v>62931.800000000003</v>
      </c>
      <c r="AF103" s="17">
        <f t="shared" si="155"/>
        <v>64866.800000000003</v>
      </c>
      <c r="AG103" s="17">
        <f t="shared" si="156"/>
        <v>64866.800000000003</v>
      </c>
      <c r="AH103" s="17">
        <f t="shared" si="178"/>
        <v>0</v>
      </c>
      <c r="AI103" s="17">
        <f t="shared" si="179"/>
        <v>0</v>
      </c>
      <c r="AJ103" s="17">
        <f t="shared" si="180"/>
        <v>0</v>
      </c>
      <c r="AK103" s="17">
        <f t="shared" si="181"/>
        <v>0</v>
      </c>
      <c r="AL103" s="17">
        <f t="shared" si="182"/>
        <v>0</v>
      </c>
      <c r="AM103" s="17">
        <f t="shared" si="183"/>
        <v>0</v>
      </c>
      <c r="AN103" s="17">
        <f t="shared" si="184"/>
        <v>0</v>
      </c>
      <c r="AO103" s="17">
        <f t="shared" si="185"/>
        <v>0</v>
      </c>
      <c r="AP103" s="17">
        <f t="shared" si="186"/>
        <v>0</v>
      </c>
      <c r="AQ103" s="17">
        <f t="shared" si="187"/>
        <v>0</v>
      </c>
      <c r="AR103" s="17">
        <f t="shared" si="188"/>
        <v>0</v>
      </c>
      <c r="AS103" s="17">
        <f t="shared" si="189"/>
        <v>0</v>
      </c>
      <c r="AT103" s="17">
        <f t="shared" si="190"/>
        <v>0</v>
      </c>
      <c r="AU103" s="17">
        <f t="shared" si="191"/>
        <v>0</v>
      </c>
      <c r="AV103" s="17">
        <f t="shared" si="192"/>
        <v>0</v>
      </c>
      <c r="AW103" s="17">
        <f t="shared" si="157"/>
        <v>62931.800000000003</v>
      </c>
      <c r="AX103" s="17">
        <f t="shared" si="158"/>
        <v>64866.800000000003</v>
      </c>
      <c r="AY103" s="17">
        <f t="shared" si="159"/>
        <v>64866.800000000003</v>
      </c>
      <c r="AZ103" s="17">
        <f t="shared" si="193"/>
        <v>0</v>
      </c>
      <c r="BA103" s="32"/>
      <c r="BB103" s="32"/>
      <c r="BC103" s="1"/>
      <c r="BD103" s="1"/>
      <c r="BE103" s="1"/>
      <c r="BF103" s="1"/>
      <c r="BG103" s="1"/>
      <c r="BH103" s="1"/>
      <c r="BI103" s="1"/>
    </row>
    <row r="104" s="1" customFormat="1">
      <c r="A104" s="30" t="s">
        <v>139</v>
      </c>
      <c r="B104" s="30" t="s">
        <v>29</v>
      </c>
      <c r="C104" s="30" t="s">
        <v>31</v>
      </c>
      <c r="D104" s="30" t="s">
        <v>141</v>
      </c>
      <c r="E104" s="35"/>
      <c r="F104" s="31" t="s">
        <v>142</v>
      </c>
      <c r="G104" s="17">
        <f>G105+G106+G107</f>
        <v>62931.800000000003</v>
      </c>
      <c r="H104" s="17">
        <f>H105+H106+H107</f>
        <v>64866.800000000003</v>
      </c>
      <c r="I104" s="17">
        <f>I105+I106+I107</f>
        <v>64866.800000000003</v>
      </c>
      <c r="J104" s="17">
        <f>J105+J106+J107</f>
        <v>0</v>
      </c>
      <c r="K104" s="17">
        <f>K105+K106+K107</f>
        <v>0</v>
      </c>
      <c r="L104" s="17">
        <f>L105+L106+L107</f>
        <v>0</v>
      </c>
      <c r="M104" s="17">
        <f t="shared" si="148"/>
        <v>62931.800000000003</v>
      </c>
      <c r="N104" s="17">
        <f t="shared" si="149"/>
        <v>64866.800000000003</v>
      </c>
      <c r="O104" s="17">
        <f t="shared" si="150"/>
        <v>64866.800000000003</v>
      </c>
      <c r="P104" s="17">
        <f>P105+P106+P107</f>
        <v>0</v>
      </c>
      <c r="Q104" s="17">
        <f>Q105+Q106+Q107</f>
        <v>0</v>
      </c>
      <c r="R104" s="17">
        <f>R105+R106+R107</f>
        <v>0</v>
      </c>
      <c r="S104" s="17">
        <f>S105+S106+S107</f>
        <v>0</v>
      </c>
      <c r="T104" s="17">
        <f>T105+T106+T107</f>
        <v>0</v>
      </c>
      <c r="U104" s="17">
        <f>U105+U106+U107</f>
        <v>0</v>
      </c>
      <c r="V104" s="17">
        <f>V105+V106+V107</f>
        <v>0</v>
      </c>
      <c r="W104" s="17">
        <f>W105+W106+W107</f>
        <v>0</v>
      </c>
      <c r="X104" s="17">
        <f>X105+X106+X107</f>
        <v>0</v>
      </c>
      <c r="Y104" s="17">
        <f t="shared" ref="Y104:Y167" si="194">M104+P104+Q104+R104+S104</f>
        <v>62931.800000000003</v>
      </c>
      <c r="Z104" s="17">
        <f t="shared" ref="Z104:Z167" si="195">N104+T104+U104</f>
        <v>64866.800000000003</v>
      </c>
      <c r="AA104" s="17">
        <f t="shared" ref="AA104:AA167" si="196">O104+V104+X104+W104</f>
        <v>64866.800000000003</v>
      </c>
      <c r="AB104" s="17">
        <f>AB105+AB106+AB107</f>
        <v>0</v>
      </c>
      <c r="AC104" s="17">
        <f>AC105+AC106+AC107</f>
        <v>0</v>
      </c>
      <c r="AD104" s="17">
        <f>AD105+AD106+AD107</f>
        <v>0</v>
      </c>
      <c r="AE104" s="17">
        <f t="shared" ref="AE104:AE167" si="197">Y104+AB104</f>
        <v>62931.800000000003</v>
      </c>
      <c r="AF104" s="17">
        <f t="shared" ref="AF104:AF167" si="198">Z104+AC104</f>
        <v>64866.800000000003</v>
      </c>
      <c r="AG104" s="17">
        <f t="shared" ref="AG104:AG167" si="199">AA104+AD104</f>
        <v>64866.800000000003</v>
      </c>
      <c r="AH104" s="17">
        <f>AH105+AH106+AH107</f>
        <v>0</v>
      </c>
      <c r="AI104" s="17">
        <f>AI105+AI106+AI107</f>
        <v>0</v>
      </c>
      <c r="AJ104" s="17">
        <f>AJ105+AJ106+AJ107</f>
        <v>0</v>
      </c>
      <c r="AK104" s="17">
        <f>AK105+AK106+AK107</f>
        <v>0</v>
      </c>
      <c r="AL104" s="17">
        <f>AL105+AL106+AL107</f>
        <v>0</v>
      </c>
      <c r="AM104" s="17">
        <f>AM105+AM106+AM107</f>
        <v>0</v>
      </c>
      <c r="AN104" s="17">
        <f>AN105+AN106+AN107</f>
        <v>0</v>
      </c>
      <c r="AO104" s="17">
        <f>AO105+AO106+AO107</f>
        <v>0</v>
      </c>
      <c r="AP104" s="17">
        <f>AP105+AP106+AP107</f>
        <v>0</v>
      </c>
      <c r="AQ104" s="17">
        <f>AQ105+AQ106+AQ107</f>
        <v>0</v>
      </c>
      <c r="AR104" s="17">
        <f>AR105+AR106+AR107</f>
        <v>0</v>
      </c>
      <c r="AS104" s="17">
        <f>AS105+AS106+AS107</f>
        <v>0</v>
      </c>
      <c r="AT104" s="17">
        <f>AT105+AT106+AT107</f>
        <v>0</v>
      </c>
      <c r="AU104" s="17">
        <f>AU105+AU106+AU107</f>
        <v>0</v>
      </c>
      <c r="AV104" s="17">
        <f>AV105+AV106+AV107</f>
        <v>0</v>
      </c>
      <c r="AW104" s="17">
        <f t="shared" ref="AW104:AW167" si="200">AE104+AH104+AI104+AJ104+AK104+AL104</f>
        <v>62931.800000000003</v>
      </c>
      <c r="AX104" s="17">
        <f t="shared" ref="AX104:AX167" si="201">AF104+AM104+AN104+AO104+AP104+AQ104</f>
        <v>64866.800000000003</v>
      </c>
      <c r="AY104" s="17">
        <f t="shared" ref="AY104:AY167" si="202">AG104+AR104+AS104+AT104+AU104+AV104</f>
        <v>64866.800000000003</v>
      </c>
      <c r="AZ104" s="17">
        <f>AZ105+AZ106+AZ107</f>
        <v>0</v>
      </c>
      <c r="BA104" s="32"/>
      <c r="BB104" s="32"/>
      <c r="BC104" s="1"/>
      <c r="BD104" s="1"/>
      <c r="BE104" s="1"/>
      <c r="BF104" s="1"/>
      <c r="BG104" s="1"/>
      <c r="BH104" s="1"/>
      <c r="BI104" s="1"/>
    </row>
    <row r="105" s="1" customFormat="1">
      <c r="A105" s="30" t="s">
        <v>139</v>
      </c>
      <c r="B105" s="30" t="s">
        <v>29</v>
      </c>
      <c r="C105" s="30" t="s">
        <v>31</v>
      </c>
      <c r="D105" s="30" t="s">
        <v>141</v>
      </c>
      <c r="E105" s="30" t="s">
        <v>53</v>
      </c>
      <c r="F105" s="31" t="s">
        <v>54</v>
      </c>
      <c r="G105" s="17">
        <v>60471.900000000001</v>
      </c>
      <c r="H105" s="17">
        <v>62165.900000000001</v>
      </c>
      <c r="I105" s="17">
        <v>61900.800000000003</v>
      </c>
      <c r="J105" s="17"/>
      <c r="K105" s="17"/>
      <c r="L105" s="17"/>
      <c r="M105" s="17">
        <f t="shared" si="148"/>
        <v>60471.900000000001</v>
      </c>
      <c r="N105" s="17">
        <f t="shared" si="149"/>
        <v>62165.900000000001</v>
      </c>
      <c r="O105" s="17">
        <f t="shared" si="150"/>
        <v>61900.800000000003</v>
      </c>
      <c r="P105" s="17"/>
      <c r="Q105" s="17"/>
      <c r="R105" s="17"/>
      <c r="S105" s="17"/>
      <c r="T105" s="17"/>
      <c r="U105" s="17"/>
      <c r="V105" s="17"/>
      <c r="W105" s="17"/>
      <c r="X105" s="17"/>
      <c r="Y105" s="17">
        <f t="shared" si="194"/>
        <v>60471.900000000001</v>
      </c>
      <c r="Z105" s="17">
        <f t="shared" si="195"/>
        <v>62165.900000000001</v>
      </c>
      <c r="AA105" s="17">
        <f t="shared" si="196"/>
        <v>61900.800000000003</v>
      </c>
      <c r="AB105" s="17"/>
      <c r="AC105" s="17"/>
      <c r="AD105" s="17"/>
      <c r="AE105" s="17">
        <f t="shared" si="197"/>
        <v>60471.900000000001</v>
      </c>
      <c r="AF105" s="17">
        <f t="shared" si="198"/>
        <v>62165.900000000001</v>
      </c>
      <c r="AG105" s="17">
        <f t="shared" si="199"/>
        <v>61900.800000000003</v>
      </c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>
        <f t="shared" si="200"/>
        <v>60471.900000000001</v>
      </c>
      <c r="AX105" s="17">
        <f t="shared" si="201"/>
        <v>62165.900000000001</v>
      </c>
      <c r="AY105" s="17">
        <f t="shared" si="202"/>
        <v>61900.800000000003</v>
      </c>
      <c r="AZ105" s="17"/>
      <c r="BA105" s="32"/>
      <c r="BB105" s="32"/>
      <c r="BC105" s="1"/>
      <c r="BD105" s="1"/>
      <c r="BE105" s="1"/>
      <c r="BF105" s="1"/>
      <c r="BG105" s="1"/>
      <c r="BH105" s="1"/>
      <c r="BI105" s="1"/>
    </row>
    <row r="106" s="1" customFormat="1">
      <c r="A106" s="30" t="s">
        <v>139</v>
      </c>
      <c r="B106" s="30" t="s">
        <v>29</v>
      </c>
      <c r="C106" s="30" t="s">
        <v>31</v>
      </c>
      <c r="D106" s="30" t="s">
        <v>141</v>
      </c>
      <c r="E106" s="30" t="s">
        <v>41</v>
      </c>
      <c r="F106" s="31" t="s">
        <v>42</v>
      </c>
      <c r="G106" s="17">
        <v>2409.9000000000001</v>
      </c>
      <c r="H106" s="17">
        <v>2650.9000000000001</v>
      </c>
      <c r="I106" s="17">
        <v>2916</v>
      </c>
      <c r="J106" s="17"/>
      <c r="K106" s="17"/>
      <c r="L106" s="17"/>
      <c r="M106" s="17">
        <f t="shared" si="148"/>
        <v>2409.9000000000001</v>
      </c>
      <c r="N106" s="17">
        <f t="shared" si="149"/>
        <v>2650.9000000000001</v>
      </c>
      <c r="O106" s="17">
        <f t="shared" si="150"/>
        <v>2916</v>
      </c>
      <c r="P106" s="17"/>
      <c r="Q106" s="17"/>
      <c r="R106" s="17"/>
      <c r="S106" s="17"/>
      <c r="T106" s="17"/>
      <c r="U106" s="17"/>
      <c r="V106" s="17"/>
      <c r="W106" s="17"/>
      <c r="X106" s="17"/>
      <c r="Y106" s="17">
        <f t="shared" si="194"/>
        <v>2409.9000000000001</v>
      </c>
      <c r="Z106" s="17">
        <f t="shared" si="195"/>
        <v>2650.9000000000001</v>
      </c>
      <c r="AA106" s="17">
        <f t="shared" si="196"/>
        <v>2916</v>
      </c>
      <c r="AB106" s="17"/>
      <c r="AC106" s="17"/>
      <c r="AD106" s="17"/>
      <c r="AE106" s="17">
        <f t="shared" si="197"/>
        <v>2409.9000000000001</v>
      </c>
      <c r="AF106" s="17">
        <f t="shared" si="198"/>
        <v>2650.9000000000001</v>
      </c>
      <c r="AG106" s="17">
        <f t="shared" si="199"/>
        <v>2916</v>
      </c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>
        <f t="shared" si="200"/>
        <v>2409.9000000000001</v>
      </c>
      <c r="AX106" s="17">
        <f t="shared" si="201"/>
        <v>2650.9000000000001</v>
      </c>
      <c r="AY106" s="17">
        <f t="shared" si="202"/>
        <v>2916</v>
      </c>
      <c r="AZ106" s="17"/>
      <c r="BA106" s="32"/>
      <c r="BB106" s="32"/>
      <c r="BC106" s="1"/>
      <c r="BD106" s="1"/>
      <c r="BE106" s="1"/>
      <c r="BF106" s="1"/>
      <c r="BG106" s="1"/>
      <c r="BH106" s="1"/>
      <c r="BI106" s="1"/>
    </row>
    <row r="107" s="1" customFormat="1">
      <c r="A107" s="30" t="s">
        <v>139</v>
      </c>
      <c r="B107" s="30" t="s">
        <v>29</v>
      </c>
      <c r="C107" s="30" t="s">
        <v>31</v>
      </c>
      <c r="D107" s="30" t="s">
        <v>141</v>
      </c>
      <c r="E107" s="30" t="s">
        <v>43</v>
      </c>
      <c r="F107" s="31" t="s">
        <v>44</v>
      </c>
      <c r="G107" s="17">
        <v>50</v>
      </c>
      <c r="H107" s="17">
        <v>50</v>
      </c>
      <c r="I107" s="17">
        <v>50</v>
      </c>
      <c r="J107" s="17"/>
      <c r="K107" s="17"/>
      <c r="L107" s="17"/>
      <c r="M107" s="17">
        <f t="shared" si="148"/>
        <v>50</v>
      </c>
      <c r="N107" s="17">
        <f t="shared" si="149"/>
        <v>50</v>
      </c>
      <c r="O107" s="17">
        <f t="shared" si="150"/>
        <v>50</v>
      </c>
      <c r="P107" s="17"/>
      <c r="Q107" s="17"/>
      <c r="R107" s="17"/>
      <c r="S107" s="17"/>
      <c r="T107" s="17"/>
      <c r="U107" s="17"/>
      <c r="V107" s="17"/>
      <c r="W107" s="17"/>
      <c r="X107" s="17"/>
      <c r="Y107" s="17">
        <f t="shared" si="194"/>
        <v>50</v>
      </c>
      <c r="Z107" s="17">
        <f t="shared" si="195"/>
        <v>50</v>
      </c>
      <c r="AA107" s="17">
        <f t="shared" si="196"/>
        <v>50</v>
      </c>
      <c r="AB107" s="17"/>
      <c r="AC107" s="17"/>
      <c r="AD107" s="17"/>
      <c r="AE107" s="17">
        <f t="shared" si="197"/>
        <v>50</v>
      </c>
      <c r="AF107" s="17">
        <f t="shared" si="198"/>
        <v>50</v>
      </c>
      <c r="AG107" s="17">
        <f t="shared" si="199"/>
        <v>50</v>
      </c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>
        <f t="shared" si="200"/>
        <v>50</v>
      </c>
      <c r="AX107" s="17">
        <f t="shared" si="201"/>
        <v>50</v>
      </c>
      <c r="AY107" s="17">
        <f t="shared" si="202"/>
        <v>50</v>
      </c>
      <c r="AZ107" s="17"/>
      <c r="BA107" s="32"/>
      <c r="BB107" s="32"/>
      <c r="BC107" s="1"/>
      <c r="BD107" s="1"/>
      <c r="BE107" s="1"/>
      <c r="BF107" s="1"/>
      <c r="BG107" s="1"/>
      <c r="BH107" s="1"/>
      <c r="BI107" s="1"/>
    </row>
    <row r="108" s="1" customFormat="1">
      <c r="A108" s="30" t="s">
        <v>139</v>
      </c>
      <c r="B108" s="30" t="s">
        <v>29</v>
      </c>
      <c r="C108" s="30" t="s">
        <v>31</v>
      </c>
      <c r="D108" s="30" t="s">
        <v>91</v>
      </c>
      <c r="E108" s="30"/>
      <c r="F108" s="31" t="s">
        <v>92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>
        <f t="shared" ref="P108:P117" si="203">P109</f>
        <v>0</v>
      </c>
      <c r="Q108" s="17">
        <f t="shared" ref="Q108:Q117" si="204">Q109</f>
        <v>0</v>
      </c>
      <c r="R108" s="17">
        <f t="shared" ref="R108:R117" si="205">R109</f>
        <v>0</v>
      </c>
      <c r="S108" s="17">
        <f t="shared" ref="S108:S117" si="206">S109</f>
        <v>200.30000000000001</v>
      </c>
      <c r="T108" s="17">
        <f t="shared" ref="T108:T117" si="207">T109</f>
        <v>0</v>
      </c>
      <c r="U108" s="17">
        <f t="shared" ref="U108:U117" si="208">U109</f>
        <v>200.30000000000001</v>
      </c>
      <c r="V108" s="17">
        <f t="shared" ref="V108:V117" si="209">V109</f>
        <v>0</v>
      </c>
      <c r="W108" s="17">
        <f t="shared" ref="W108:W117" si="210">W109</f>
        <v>0</v>
      </c>
      <c r="X108" s="17">
        <f t="shared" ref="X108:X117" si="211">X109</f>
        <v>200.30000000000001</v>
      </c>
      <c r="Y108" s="17">
        <f t="shared" si="194"/>
        <v>200.30000000000001</v>
      </c>
      <c r="Z108" s="17">
        <f t="shared" si="195"/>
        <v>200.30000000000001</v>
      </c>
      <c r="AA108" s="17">
        <f t="shared" si="196"/>
        <v>200.30000000000001</v>
      </c>
      <c r="AB108" s="17">
        <f t="shared" ref="AB108:AB117" si="212">AB109</f>
        <v>0</v>
      </c>
      <c r="AC108" s="17">
        <f t="shared" ref="AC108:AC117" si="213">AC109</f>
        <v>0</v>
      </c>
      <c r="AD108" s="17">
        <f t="shared" ref="AD108:AD117" si="214">AD109</f>
        <v>0</v>
      </c>
      <c r="AE108" s="17">
        <f t="shared" si="197"/>
        <v>200.30000000000001</v>
      </c>
      <c r="AF108" s="17">
        <f t="shared" si="198"/>
        <v>200.30000000000001</v>
      </c>
      <c r="AG108" s="17">
        <f t="shared" si="199"/>
        <v>200.30000000000001</v>
      </c>
      <c r="AH108" s="17">
        <f t="shared" ref="AH108:AH117" si="215">AH109</f>
        <v>0</v>
      </c>
      <c r="AI108" s="17">
        <f t="shared" ref="AI108:AI117" si="216">AI109</f>
        <v>0</v>
      </c>
      <c r="AJ108" s="17">
        <f t="shared" ref="AJ108:AJ117" si="217">AJ109</f>
        <v>0</v>
      </c>
      <c r="AK108" s="17">
        <f t="shared" ref="AK108:AK117" si="218">AK109</f>
        <v>0</v>
      </c>
      <c r="AL108" s="17">
        <f t="shared" ref="AL108:AL117" si="219">AL109</f>
        <v>0</v>
      </c>
      <c r="AM108" s="17">
        <f t="shared" ref="AM108:AM117" si="220">AM109</f>
        <v>0</v>
      </c>
      <c r="AN108" s="17">
        <f t="shared" ref="AN108:AN117" si="221">AN109</f>
        <v>0</v>
      </c>
      <c r="AO108" s="17">
        <f t="shared" ref="AO108:AO117" si="222">AO109</f>
        <v>0</v>
      </c>
      <c r="AP108" s="17">
        <f t="shared" ref="AP108:AP117" si="223">AP109</f>
        <v>0</v>
      </c>
      <c r="AQ108" s="17">
        <f t="shared" ref="AQ108:AQ117" si="224">AQ109</f>
        <v>0</v>
      </c>
      <c r="AR108" s="17">
        <f t="shared" ref="AR108:AR117" si="225">AR109</f>
        <v>0</v>
      </c>
      <c r="AS108" s="17">
        <f t="shared" ref="AS108:AS117" si="226">AS109</f>
        <v>0</v>
      </c>
      <c r="AT108" s="17">
        <f t="shared" ref="AT108:AT117" si="227">AT109</f>
        <v>0</v>
      </c>
      <c r="AU108" s="17">
        <f t="shared" ref="AU108:AU117" si="228">AU109</f>
        <v>0</v>
      </c>
      <c r="AV108" s="17">
        <f t="shared" ref="AV108:AV117" si="229">AV109</f>
        <v>0</v>
      </c>
      <c r="AW108" s="17">
        <f t="shared" si="200"/>
        <v>200.30000000000001</v>
      </c>
      <c r="AX108" s="17">
        <f t="shared" si="201"/>
        <v>200.30000000000001</v>
      </c>
      <c r="AY108" s="17">
        <f t="shared" si="202"/>
        <v>200.30000000000001</v>
      </c>
      <c r="AZ108" s="17">
        <f t="shared" ref="AZ108:AZ117" si="230">AZ109</f>
        <v>0</v>
      </c>
      <c r="BA108" s="32"/>
      <c r="BB108" s="32"/>
      <c r="BC108" s="1"/>
      <c r="BD108" s="1"/>
      <c r="BE108" s="1"/>
      <c r="BF108" s="1"/>
      <c r="BG108" s="1"/>
      <c r="BH108" s="1"/>
      <c r="BI108" s="1"/>
    </row>
    <row r="109" s="1" customFormat="1">
      <c r="A109" s="30" t="s">
        <v>139</v>
      </c>
      <c r="B109" s="30" t="s">
        <v>29</v>
      </c>
      <c r="C109" s="30" t="s">
        <v>31</v>
      </c>
      <c r="D109" s="30" t="s">
        <v>143</v>
      </c>
      <c r="E109" s="30"/>
      <c r="F109" s="31" t="s">
        <v>144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>
        <f t="shared" si="203"/>
        <v>0</v>
      </c>
      <c r="Q109" s="17">
        <f t="shared" si="204"/>
        <v>0</v>
      </c>
      <c r="R109" s="17">
        <f t="shared" si="205"/>
        <v>0</v>
      </c>
      <c r="S109" s="17">
        <f t="shared" si="206"/>
        <v>200.30000000000001</v>
      </c>
      <c r="T109" s="17">
        <f t="shared" si="207"/>
        <v>0</v>
      </c>
      <c r="U109" s="17">
        <f t="shared" si="208"/>
        <v>200.30000000000001</v>
      </c>
      <c r="V109" s="17">
        <f t="shared" si="209"/>
        <v>0</v>
      </c>
      <c r="W109" s="17">
        <f t="shared" si="210"/>
        <v>0</v>
      </c>
      <c r="X109" s="17">
        <f t="shared" si="211"/>
        <v>200.30000000000001</v>
      </c>
      <c r="Y109" s="17">
        <f t="shared" si="194"/>
        <v>200.30000000000001</v>
      </c>
      <c r="Z109" s="17">
        <f t="shared" si="195"/>
        <v>200.30000000000001</v>
      </c>
      <c r="AA109" s="17">
        <f t="shared" si="196"/>
        <v>200.30000000000001</v>
      </c>
      <c r="AB109" s="17">
        <f t="shared" si="212"/>
        <v>0</v>
      </c>
      <c r="AC109" s="17">
        <f t="shared" si="213"/>
        <v>0</v>
      </c>
      <c r="AD109" s="17">
        <f t="shared" si="214"/>
        <v>0</v>
      </c>
      <c r="AE109" s="17">
        <f t="shared" si="197"/>
        <v>200.30000000000001</v>
      </c>
      <c r="AF109" s="17">
        <f t="shared" si="198"/>
        <v>200.30000000000001</v>
      </c>
      <c r="AG109" s="17">
        <f t="shared" si="199"/>
        <v>200.30000000000001</v>
      </c>
      <c r="AH109" s="17">
        <f t="shared" si="215"/>
        <v>0</v>
      </c>
      <c r="AI109" s="17">
        <f t="shared" si="216"/>
        <v>0</v>
      </c>
      <c r="AJ109" s="17">
        <f t="shared" si="217"/>
        <v>0</v>
      </c>
      <c r="AK109" s="17">
        <f t="shared" si="218"/>
        <v>0</v>
      </c>
      <c r="AL109" s="17">
        <f t="shared" si="219"/>
        <v>0</v>
      </c>
      <c r="AM109" s="17">
        <f t="shared" si="220"/>
        <v>0</v>
      </c>
      <c r="AN109" s="17">
        <f t="shared" si="221"/>
        <v>0</v>
      </c>
      <c r="AO109" s="17">
        <f t="shared" si="222"/>
        <v>0</v>
      </c>
      <c r="AP109" s="17">
        <f t="shared" si="223"/>
        <v>0</v>
      </c>
      <c r="AQ109" s="17">
        <f t="shared" si="224"/>
        <v>0</v>
      </c>
      <c r="AR109" s="17">
        <f t="shared" si="225"/>
        <v>0</v>
      </c>
      <c r="AS109" s="17">
        <f t="shared" si="226"/>
        <v>0</v>
      </c>
      <c r="AT109" s="17">
        <f t="shared" si="227"/>
        <v>0</v>
      </c>
      <c r="AU109" s="17">
        <f t="shared" si="228"/>
        <v>0</v>
      </c>
      <c r="AV109" s="17">
        <f t="shared" si="229"/>
        <v>0</v>
      </c>
      <c r="AW109" s="17">
        <f t="shared" si="200"/>
        <v>200.30000000000001</v>
      </c>
      <c r="AX109" s="17">
        <f t="shared" si="201"/>
        <v>200.30000000000001</v>
      </c>
      <c r="AY109" s="17">
        <f t="shared" si="202"/>
        <v>200.30000000000001</v>
      </c>
      <c r="AZ109" s="17">
        <f t="shared" si="230"/>
        <v>0</v>
      </c>
      <c r="BA109" s="32"/>
      <c r="BB109" s="32"/>
      <c r="BC109" s="1"/>
      <c r="BD109" s="1"/>
      <c r="BE109" s="1"/>
      <c r="BF109" s="1"/>
      <c r="BG109" s="1"/>
      <c r="BH109" s="1"/>
      <c r="BI109" s="1"/>
    </row>
    <row r="110" s="1" customFormat="1">
      <c r="A110" s="30" t="s">
        <v>139</v>
      </c>
      <c r="B110" s="30" t="s">
        <v>29</v>
      </c>
      <c r="C110" s="30" t="s">
        <v>31</v>
      </c>
      <c r="D110" s="30" t="s">
        <v>145</v>
      </c>
      <c r="E110" s="30"/>
      <c r="F110" s="31" t="s">
        <v>52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>
        <f t="shared" si="203"/>
        <v>0</v>
      </c>
      <c r="Q110" s="17">
        <f t="shared" si="204"/>
        <v>0</v>
      </c>
      <c r="R110" s="17">
        <f t="shared" si="205"/>
        <v>0</v>
      </c>
      <c r="S110" s="17">
        <f t="shared" si="206"/>
        <v>200.30000000000001</v>
      </c>
      <c r="T110" s="17">
        <f t="shared" si="207"/>
        <v>0</v>
      </c>
      <c r="U110" s="17">
        <f t="shared" si="208"/>
        <v>200.30000000000001</v>
      </c>
      <c r="V110" s="17">
        <f t="shared" si="209"/>
        <v>0</v>
      </c>
      <c r="W110" s="17">
        <f t="shared" si="210"/>
        <v>0</v>
      </c>
      <c r="X110" s="17">
        <f t="shared" si="211"/>
        <v>200.30000000000001</v>
      </c>
      <c r="Y110" s="17">
        <f t="shared" si="194"/>
        <v>200.30000000000001</v>
      </c>
      <c r="Z110" s="17">
        <f t="shared" si="195"/>
        <v>200.30000000000001</v>
      </c>
      <c r="AA110" s="17">
        <f t="shared" si="196"/>
        <v>200.30000000000001</v>
      </c>
      <c r="AB110" s="17">
        <f t="shared" si="212"/>
        <v>0</v>
      </c>
      <c r="AC110" s="17">
        <f t="shared" si="213"/>
        <v>0</v>
      </c>
      <c r="AD110" s="17">
        <f t="shared" si="214"/>
        <v>0</v>
      </c>
      <c r="AE110" s="17">
        <f t="shared" si="197"/>
        <v>200.30000000000001</v>
      </c>
      <c r="AF110" s="17">
        <f t="shared" si="198"/>
        <v>200.30000000000001</v>
      </c>
      <c r="AG110" s="17">
        <f t="shared" si="199"/>
        <v>200.30000000000001</v>
      </c>
      <c r="AH110" s="17">
        <f t="shared" si="215"/>
        <v>0</v>
      </c>
      <c r="AI110" s="17">
        <f t="shared" si="216"/>
        <v>0</v>
      </c>
      <c r="AJ110" s="17">
        <f t="shared" si="217"/>
        <v>0</v>
      </c>
      <c r="AK110" s="17">
        <f t="shared" si="218"/>
        <v>0</v>
      </c>
      <c r="AL110" s="17">
        <f t="shared" si="219"/>
        <v>0</v>
      </c>
      <c r="AM110" s="17">
        <f t="shared" si="220"/>
        <v>0</v>
      </c>
      <c r="AN110" s="17">
        <f t="shared" si="221"/>
        <v>0</v>
      </c>
      <c r="AO110" s="17">
        <f t="shared" si="222"/>
        <v>0</v>
      </c>
      <c r="AP110" s="17">
        <f t="shared" si="223"/>
        <v>0</v>
      </c>
      <c r="AQ110" s="17">
        <f t="shared" si="224"/>
        <v>0</v>
      </c>
      <c r="AR110" s="17">
        <f t="shared" si="225"/>
        <v>0</v>
      </c>
      <c r="AS110" s="17">
        <f t="shared" si="226"/>
        <v>0</v>
      </c>
      <c r="AT110" s="17">
        <f t="shared" si="227"/>
        <v>0</v>
      </c>
      <c r="AU110" s="17">
        <f t="shared" si="228"/>
        <v>0</v>
      </c>
      <c r="AV110" s="17">
        <f t="shared" si="229"/>
        <v>0</v>
      </c>
      <c r="AW110" s="17">
        <f t="shared" si="200"/>
        <v>200.30000000000001</v>
      </c>
      <c r="AX110" s="17">
        <f t="shared" si="201"/>
        <v>200.30000000000001</v>
      </c>
      <c r="AY110" s="17">
        <f t="shared" si="202"/>
        <v>200.30000000000001</v>
      </c>
      <c r="AZ110" s="17">
        <f t="shared" si="230"/>
        <v>0</v>
      </c>
      <c r="BA110" s="32"/>
      <c r="BB110" s="32"/>
      <c r="BC110" s="1"/>
      <c r="BD110" s="1"/>
      <c r="BE110" s="1"/>
      <c r="BF110" s="1"/>
      <c r="BG110" s="1"/>
      <c r="BH110" s="1"/>
      <c r="BI110" s="1"/>
    </row>
    <row r="111" s="1" customFormat="1">
      <c r="A111" s="30" t="s">
        <v>139</v>
      </c>
      <c r="B111" s="30" t="s">
        <v>29</v>
      </c>
      <c r="C111" s="30" t="s">
        <v>31</v>
      </c>
      <c r="D111" s="30" t="s">
        <v>145</v>
      </c>
      <c r="E111" s="30" t="s">
        <v>41</v>
      </c>
      <c r="F111" s="31" t="s">
        <v>42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>
        <v>200.30000000000001</v>
      </c>
      <c r="T111" s="17"/>
      <c r="U111" s="17">
        <v>200.30000000000001</v>
      </c>
      <c r="V111" s="17"/>
      <c r="W111" s="17"/>
      <c r="X111" s="17">
        <v>200.30000000000001</v>
      </c>
      <c r="Y111" s="17">
        <f t="shared" si="194"/>
        <v>200.30000000000001</v>
      </c>
      <c r="Z111" s="17">
        <f t="shared" si="195"/>
        <v>200.30000000000001</v>
      </c>
      <c r="AA111" s="17">
        <f t="shared" si="196"/>
        <v>200.30000000000001</v>
      </c>
      <c r="AB111" s="17"/>
      <c r="AC111" s="17"/>
      <c r="AD111" s="17"/>
      <c r="AE111" s="17">
        <f t="shared" si="197"/>
        <v>200.30000000000001</v>
      </c>
      <c r="AF111" s="17">
        <f t="shared" si="198"/>
        <v>200.30000000000001</v>
      </c>
      <c r="AG111" s="17">
        <f t="shared" si="199"/>
        <v>200.30000000000001</v>
      </c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>
        <f t="shared" si="200"/>
        <v>200.30000000000001</v>
      </c>
      <c r="AX111" s="17">
        <f t="shared" si="201"/>
        <v>200.30000000000001</v>
      </c>
      <c r="AY111" s="17">
        <f t="shared" si="202"/>
        <v>200.30000000000001</v>
      </c>
      <c r="AZ111" s="17"/>
      <c r="BA111" s="32"/>
      <c r="BB111" s="32"/>
      <c r="BC111" s="1"/>
      <c r="BD111" s="1"/>
      <c r="BE111" s="1"/>
      <c r="BF111" s="1"/>
      <c r="BG111" s="1"/>
      <c r="BH111" s="1"/>
      <c r="BI111" s="1"/>
    </row>
    <row r="112" s="20" customFormat="1" ht="14.25" hidden="1" customHeight="1">
      <c r="A112" s="21" t="s">
        <v>139</v>
      </c>
      <c r="B112" s="21" t="s">
        <v>74</v>
      </c>
      <c r="C112" s="21"/>
      <c r="D112" s="21"/>
      <c r="E112" s="21"/>
      <c r="F112" s="22" t="s">
        <v>75</v>
      </c>
      <c r="G112" s="23"/>
      <c r="H112" s="23"/>
      <c r="I112" s="23"/>
      <c r="J112" s="23"/>
      <c r="K112" s="23"/>
      <c r="L112" s="23"/>
      <c r="M112" s="23"/>
      <c r="N112" s="23"/>
      <c r="O112" s="23"/>
      <c r="P112" s="23">
        <f t="shared" si="203"/>
        <v>0</v>
      </c>
      <c r="Q112" s="23">
        <f t="shared" si="204"/>
        <v>0</v>
      </c>
      <c r="R112" s="23">
        <f t="shared" si="205"/>
        <v>0</v>
      </c>
      <c r="S112" s="23">
        <f t="shared" si="206"/>
        <v>3000</v>
      </c>
      <c r="T112" s="23">
        <f t="shared" si="207"/>
        <v>0</v>
      </c>
      <c r="U112" s="23">
        <f t="shared" si="208"/>
        <v>3000</v>
      </c>
      <c r="V112" s="23">
        <f t="shared" si="209"/>
        <v>0</v>
      </c>
      <c r="W112" s="23">
        <f t="shared" si="210"/>
        <v>0</v>
      </c>
      <c r="X112" s="23">
        <f t="shared" si="211"/>
        <v>3000</v>
      </c>
      <c r="Y112" s="23">
        <f t="shared" si="194"/>
        <v>3000</v>
      </c>
      <c r="Z112" s="23">
        <f t="shared" si="195"/>
        <v>3000</v>
      </c>
      <c r="AA112" s="23">
        <f t="shared" si="196"/>
        <v>3000</v>
      </c>
      <c r="AB112" s="23">
        <f t="shared" si="212"/>
        <v>-3000</v>
      </c>
      <c r="AC112" s="23">
        <f t="shared" si="213"/>
        <v>-3000</v>
      </c>
      <c r="AD112" s="23">
        <f t="shared" si="214"/>
        <v>-3000</v>
      </c>
      <c r="AE112" s="23">
        <f t="shared" si="197"/>
        <v>0</v>
      </c>
      <c r="AF112" s="23">
        <f t="shared" si="198"/>
        <v>0</v>
      </c>
      <c r="AG112" s="23">
        <f t="shared" si="199"/>
        <v>0</v>
      </c>
      <c r="AH112" s="23">
        <f t="shared" si="215"/>
        <v>0</v>
      </c>
      <c r="AI112" s="23">
        <f t="shared" si="216"/>
        <v>0</v>
      </c>
      <c r="AJ112" s="23">
        <f t="shared" si="217"/>
        <v>0</v>
      </c>
      <c r="AK112" s="23">
        <f t="shared" si="218"/>
        <v>0</v>
      </c>
      <c r="AL112" s="23">
        <f t="shared" si="219"/>
        <v>0</v>
      </c>
      <c r="AM112" s="23">
        <f t="shared" si="220"/>
        <v>0</v>
      </c>
      <c r="AN112" s="23">
        <f t="shared" si="221"/>
        <v>0</v>
      </c>
      <c r="AO112" s="23">
        <f t="shared" si="222"/>
        <v>0</v>
      </c>
      <c r="AP112" s="23">
        <f t="shared" si="223"/>
        <v>0</v>
      </c>
      <c r="AQ112" s="23">
        <f t="shared" si="224"/>
        <v>0</v>
      </c>
      <c r="AR112" s="23">
        <f t="shared" si="225"/>
        <v>0</v>
      </c>
      <c r="AS112" s="23">
        <f t="shared" si="226"/>
        <v>0</v>
      </c>
      <c r="AT112" s="23">
        <f t="shared" si="227"/>
        <v>0</v>
      </c>
      <c r="AU112" s="23">
        <f t="shared" si="228"/>
        <v>0</v>
      </c>
      <c r="AV112" s="23">
        <f t="shared" si="229"/>
        <v>0</v>
      </c>
      <c r="AW112" s="23">
        <f t="shared" si="200"/>
        <v>0</v>
      </c>
      <c r="AX112" s="23">
        <f t="shared" si="201"/>
        <v>0</v>
      </c>
      <c r="AY112" s="23">
        <f t="shared" si="202"/>
        <v>0</v>
      </c>
      <c r="AZ112" s="23">
        <f t="shared" si="230"/>
        <v>0</v>
      </c>
      <c r="BA112" s="32">
        <v>0</v>
      </c>
      <c r="BB112" s="24"/>
      <c r="BC112" s="20"/>
      <c r="BD112" s="20"/>
      <c r="BE112" s="20"/>
      <c r="BF112" s="20"/>
      <c r="BG112" s="20"/>
      <c r="BH112" s="20"/>
      <c r="BI112" s="20"/>
    </row>
    <row r="113" s="25" customFormat="1" hidden="1">
      <c r="A113" s="26" t="s">
        <v>139</v>
      </c>
      <c r="B113" s="26" t="s">
        <v>74</v>
      </c>
      <c r="C113" s="26" t="s">
        <v>29</v>
      </c>
      <c r="D113" s="26"/>
      <c r="E113" s="26"/>
      <c r="F113" s="27" t="s">
        <v>76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>
        <f t="shared" si="203"/>
        <v>0</v>
      </c>
      <c r="Q113" s="28">
        <f t="shared" si="204"/>
        <v>0</v>
      </c>
      <c r="R113" s="28">
        <f t="shared" si="205"/>
        <v>0</v>
      </c>
      <c r="S113" s="28">
        <f t="shared" si="206"/>
        <v>3000</v>
      </c>
      <c r="T113" s="28">
        <f t="shared" si="207"/>
        <v>0</v>
      </c>
      <c r="U113" s="28">
        <f t="shared" si="208"/>
        <v>3000</v>
      </c>
      <c r="V113" s="28">
        <f t="shared" si="209"/>
        <v>0</v>
      </c>
      <c r="W113" s="28">
        <f t="shared" si="210"/>
        <v>0</v>
      </c>
      <c r="X113" s="28">
        <f t="shared" si="211"/>
        <v>3000</v>
      </c>
      <c r="Y113" s="28">
        <f t="shared" si="194"/>
        <v>3000</v>
      </c>
      <c r="Z113" s="28">
        <f t="shared" si="195"/>
        <v>3000</v>
      </c>
      <c r="AA113" s="28">
        <f t="shared" si="196"/>
        <v>3000</v>
      </c>
      <c r="AB113" s="28">
        <f t="shared" si="212"/>
        <v>-3000</v>
      </c>
      <c r="AC113" s="28">
        <f t="shared" si="213"/>
        <v>-3000</v>
      </c>
      <c r="AD113" s="28">
        <f t="shared" si="214"/>
        <v>-3000</v>
      </c>
      <c r="AE113" s="28">
        <f t="shared" si="197"/>
        <v>0</v>
      </c>
      <c r="AF113" s="28">
        <f t="shared" si="198"/>
        <v>0</v>
      </c>
      <c r="AG113" s="28">
        <f t="shared" si="199"/>
        <v>0</v>
      </c>
      <c r="AH113" s="28">
        <f t="shared" si="215"/>
        <v>0</v>
      </c>
      <c r="AI113" s="28">
        <f t="shared" si="216"/>
        <v>0</v>
      </c>
      <c r="AJ113" s="28">
        <f t="shared" si="217"/>
        <v>0</v>
      </c>
      <c r="AK113" s="28">
        <f t="shared" si="218"/>
        <v>0</v>
      </c>
      <c r="AL113" s="28">
        <f t="shared" si="219"/>
        <v>0</v>
      </c>
      <c r="AM113" s="28">
        <f t="shared" si="220"/>
        <v>0</v>
      </c>
      <c r="AN113" s="28">
        <f t="shared" si="221"/>
        <v>0</v>
      </c>
      <c r="AO113" s="28">
        <f t="shared" si="222"/>
        <v>0</v>
      </c>
      <c r="AP113" s="28">
        <f t="shared" si="223"/>
        <v>0</v>
      </c>
      <c r="AQ113" s="28">
        <f t="shared" si="224"/>
        <v>0</v>
      </c>
      <c r="AR113" s="28">
        <f t="shared" si="225"/>
        <v>0</v>
      </c>
      <c r="AS113" s="28">
        <f t="shared" si="226"/>
        <v>0</v>
      </c>
      <c r="AT113" s="28">
        <f t="shared" si="227"/>
        <v>0</v>
      </c>
      <c r="AU113" s="28">
        <f t="shared" si="228"/>
        <v>0</v>
      </c>
      <c r="AV113" s="28">
        <f t="shared" si="229"/>
        <v>0</v>
      </c>
      <c r="AW113" s="28">
        <f t="shared" si="200"/>
        <v>0</v>
      </c>
      <c r="AX113" s="28">
        <f t="shared" si="201"/>
        <v>0</v>
      </c>
      <c r="AY113" s="28">
        <f t="shared" si="202"/>
        <v>0</v>
      </c>
      <c r="AZ113" s="28">
        <f t="shared" si="230"/>
        <v>0</v>
      </c>
      <c r="BA113" s="32">
        <v>0</v>
      </c>
      <c r="BB113" s="29"/>
      <c r="BC113" s="25"/>
      <c r="BD113" s="25"/>
      <c r="BE113" s="25"/>
      <c r="BF113" s="25"/>
      <c r="BG113" s="25"/>
      <c r="BH113" s="25"/>
      <c r="BI113" s="25"/>
    </row>
    <row r="114" s="1" customFormat="1" hidden="1">
      <c r="A114" s="30" t="s">
        <v>139</v>
      </c>
      <c r="B114" s="30" t="s">
        <v>74</v>
      </c>
      <c r="C114" s="30" t="s">
        <v>29</v>
      </c>
      <c r="D114" s="30" t="s">
        <v>77</v>
      </c>
      <c r="E114" s="30"/>
      <c r="F114" s="31" t="s">
        <v>78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>
        <f t="shared" si="203"/>
        <v>0</v>
      </c>
      <c r="Q114" s="17">
        <f t="shared" si="204"/>
        <v>0</v>
      </c>
      <c r="R114" s="17">
        <f t="shared" si="205"/>
        <v>0</v>
      </c>
      <c r="S114" s="17">
        <f t="shared" si="206"/>
        <v>3000</v>
      </c>
      <c r="T114" s="17">
        <f t="shared" si="207"/>
        <v>0</v>
      </c>
      <c r="U114" s="17">
        <f t="shared" si="208"/>
        <v>3000</v>
      </c>
      <c r="V114" s="17">
        <f t="shared" si="209"/>
        <v>0</v>
      </c>
      <c r="W114" s="17">
        <f t="shared" si="210"/>
        <v>0</v>
      </c>
      <c r="X114" s="17">
        <f t="shared" si="211"/>
        <v>3000</v>
      </c>
      <c r="Y114" s="17">
        <f t="shared" si="194"/>
        <v>3000</v>
      </c>
      <c r="Z114" s="17">
        <f t="shared" si="195"/>
        <v>3000</v>
      </c>
      <c r="AA114" s="17">
        <f t="shared" si="196"/>
        <v>3000</v>
      </c>
      <c r="AB114" s="17">
        <f t="shared" si="212"/>
        <v>-3000</v>
      </c>
      <c r="AC114" s="17">
        <f t="shared" si="213"/>
        <v>-3000</v>
      </c>
      <c r="AD114" s="17">
        <f t="shared" si="214"/>
        <v>-3000</v>
      </c>
      <c r="AE114" s="17">
        <f t="shared" si="197"/>
        <v>0</v>
      </c>
      <c r="AF114" s="17">
        <f t="shared" si="198"/>
        <v>0</v>
      </c>
      <c r="AG114" s="17">
        <f t="shared" si="199"/>
        <v>0</v>
      </c>
      <c r="AH114" s="17">
        <f t="shared" si="215"/>
        <v>0</v>
      </c>
      <c r="AI114" s="17">
        <f t="shared" si="216"/>
        <v>0</v>
      </c>
      <c r="AJ114" s="17">
        <f t="shared" si="217"/>
        <v>0</v>
      </c>
      <c r="AK114" s="17">
        <f t="shared" si="218"/>
        <v>0</v>
      </c>
      <c r="AL114" s="17">
        <f t="shared" si="219"/>
        <v>0</v>
      </c>
      <c r="AM114" s="17">
        <f t="shared" si="220"/>
        <v>0</v>
      </c>
      <c r="AN114" s="17">
        <f t="shared" si="221"/>
        <v>0</v>
      </c>
      <c r="AO114" s="17">
        <f t="shared" si="222"/>
        <v>0</v>
      </c>
      <c r="AP114" s="17">
        <f t="shared" si="223"/>
        <v>0</v>
      </c>
      <c r="AQ114" s="17">
        <f t="shared" si="224"/>
        <v>0</v>
      </c>
      <c r="AR114" s="17">
        <f t="shared" si="225"/>
        <v>0</v>
      </c>
      <c r="AS114" s="17">
        <f t="shared" si="226"/>
        <v>0</v>
      </c>
      <c r="AT114" s="17">
        <f t="shared" si="227"/>
        <v>0</v>
      </c>
      <c r="AU114" s="17">
        <f t="shared" si="228"/>
        <v>0</v>
      </c>
      <c r="AV114" s="17">
        <f t="shared" si="229"/>
        <v>0</v>
      </c>
      <c r="AW114" s="17">
        <f t="shared" si="200"/>
        <v>0</v>
      </c>
      <c r="AX114" s="17">
        <f t="shared" si="201"/>
        <v>0</v>
      </c>
      <c r="AY114" s="17">
        <f t="shared" si="202"/>
        <v>0</v>
      </c>
      <c r="AZ114" s="17">
        <f t="shared" si="230"/>
        <v>0</v>
      </c>
      <c r="BA114" s="32">
        <v>0</v>
      </c>
      <c r="BB114" s="32"/>
      <c r="BC114" s="1"/>
      <c r="BD114" s="1"/>
      <c r="BE114" s="1"/>
      <c r="BF114" s="1"/>
      <c r="BG114" s="1"/>
      <c r="BH114" s="1"/>
      <c r="BI114" s="1"/>
    </row>
    <row r="115" s="1" customFormat="1" hidden="1">
      <c r="A115" s="30" t="s">
        <v>139</v>
      </c>
      <c r="B115" s="30" t="s">
        <v>74</v>
      </c>
      <c r="C115" s="30" t="s">
        <v>29</v>
      </c>
      <c r="D115" s="30" t="s">
        <v>146</v>
      </c>
      <c r="E115" s="30"/>
      <c r="F115" s="31" t="s">
        <v>36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>
        <f t="shared" si="203"/>
        <v>0</v>
      </c>
      <c r="Q115" s="17">
        <f t="shared" si="204"/>
        <v>0</v>
      </c>
      <c r="R115" s="17">
        <f t="shared" si="205"/>
        <v>0</v>
      </c>
      <c r="S115" s="17">
        <f t="shared" si="206"/>
        <v>3000</v>
      </c>
      <c r="T115" s="17">
        <f t="shared" si="207"/>
        <v>0</v>
      </c>
      <c r="U115" s="17">
        <f t="shared" si="208"/>
        <v>3000</v>
      </c>
      <c r="V115" s="17">
        <f t="shared" si="209"/>
        <v>0</v>
      </c>
      <c r="W115" s="17">
        <f t="shared" si="210"/>
        <v>0</v>
      </c>
      <c r="X115" s="17">
        <f t="shared" si="211"/>
        <v>3000</v>
      </c>
      <c r="Y115" s="17">
        <f t="shared" si="194"/>
        <v>3000</v>
      </c>
      <c r="Z115" s="17">
        <f t="shared" si="195"/>
        <v>3000</v>
      </c>
      <c r="AA115" s="17">
        <f t="shared" si="196"/>
        <v>3000</v>
      </c>
      <c r="AB115" s="17">
        <f t="shared" si="212"/>
        <v>-3000</v>
      </c>
      <c r="AC115" s="17">
        <f t="shared" si="213"/>
        <v>-3000</v>
      </c>
      <c r="AD115" s="17">
        <f t="shared" si="214"/>
        <v>-3000</v>
      </c>
      <c r="AE115" s="17">
        <f t="shared" si="197"/>
        <v>0</v>
      </c>
      <c r="AF115" s="17">
        <f t="shared" si="198"/>
        <v>0</v>
      </c>
      <c r="AG115" s="17">
        <f t="shared" si="199"/>
        <v>0</v>
      </c>
      <c r="AH115" s="17">
        <f t="shared" si="215"/>
        <v>0</v>
      </c>
      <c r="AI115" s="17">
        <f t="shared" si="216"/>
        <v>0</v>
      </c>
      <c r="AJ115" s="17">
        <f t="shared" si="217"/>
        <v>0</v>
      </c>
      <c r="AK115" s="17">
        <f t="shared" si="218"/>
        <v>0</v>
      </c>
      <c r="AL115" s="17">
        <f t="shared" si="219"/>
        <v>0</v>
      </c>
      <c r="AM115" s="17">
        <f t="shared" si="220"/>
        <v>0</v>
      </c>
      <c r="AN115" s="17">
        <f t="shared" si="221"/>
        <v>0</v>
      </c>
      <c r="AO115" s="17">
        <f t="shared" si="222"/>
        <v>0</v>
      </c>
      <c r="AP115" s="17">
        <f t="shared" si="223"/>
        <v>0</v>
      </c>
      <c r="AQ115" s="17">
        <f t="shared" si="224"/>
        <v>0</v>
      </c>
      <c r="AR115" s="17">
        <f t="shared" si="225"/>
        <v>0</v>
      </c>
      <c r="AS115" s="17">
        <f t="shared" si="226"/>
        <v>0</v>
      </c>
      <c r="AT115" s="17">
        <f t="shared" si="227"/>
        <v>0</v>
      </c>
      <c r="AU115" s="17">
        <f t="shared" si="228"/>
        <v>0</v>
      </c>
      <c r="AV115" s="17">
        <f t="shared" si="229"/>
        <v>0</v>
      </c>
      <c r="AW115" s="17">
        <f t="shared" si="200"/>
        <v>0</v>
      </c>
      <c r="AX115" s="17">
        <f t="shared" si="201"/>
        <v>0</v>
      </c>
      <c r="AY115" s="17">
        <f t="shared" si="202"/>
        <v>0</v>
      </c>
      <c r="AZ115" s="17">
        <f t="shared" si="230"/>
        <v>0</v>
      </c>
      <c r="BA115" s="32">
        <v>0</v>
      </c>
      <c r="BB115" s="32"/>
      <c r="BC115" s="1"/>
      <c r="BD115" s="1"/>
      <c r="BE115" s="1"/>
      <c r="BF115" s="1"/>
      <c r="BG115" s="1"/>
      <c r="BH115" s="1"/>
      <c r="BI115" s="1"/>
    </row>
    <row r="116" s="1" customFormat="1" hidden="1">
      <c r="A116" s="30" t="s">
        <v>139</v>
      </c>
      <c r="B116" s="30" t="s">
        <v>74</v>
      </c>
      <c r="C116" s="30" t="s">
        <v>29</v>
      </c>
      <c r="D116" s="30" t="s">
        <v>147</v>
      </c>
      <c r="E116" s="30"/>
      <c r="F116" s="31" t="s">
        <v>148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>
        <f t="shared" si="203"/>
        <v>0</v>
      </c>
      <c r="Q116" s="17">
        <f t="shared" si="204"/>
        <v>0</v>
      </c>
      <c r="R116" s="17">
        <f t="shared" si="205"/>
        <v>0</v>
      </c>
      <c r="S116" s="17">
        <f t="shared" si="206"/>
        <v>3000</v>
      </c>
      <c r="T116" s="17">
        <f t="shared" si="207"/>
        <v>0</v>
      </c>
      <c r="U116" s="17">
        <f t="shared" si="208"/>
        <v>3000</v>
      </c>
      <c r="V116" s="17">
        <f t="shared" si="209"/>
        <v>0</v>
      </c>
      <c r="W116" s="17">
        <f t="shared" si="210"/>
        <v>0</v>
      </c>
      <c r="X116" s="17">
        <f t="shared" si="211"/>
        <v>3000</v>
      </c>
      <c r="Y116" s="17">
        <f t="shared" si="194"/>
        <v>3000</v>
      </c>
      <c r="Z116" s="17">
        <f t="shared" si="195"/>
        <v>3000</v>
      </c>
      <c r="AA116" s="17">
        <f t="shared" si="196"/>
        <v>3000</v>
      </c>
      <c r="AB116" s="17">
        <f t="shared" si="212"/>
        <v>-3000</v>
      </c>
      <c r="AC116" s="17">
        <f t="shared" si="213"/>
        <v>-3000</v>
      </c>
      <c r="AD116" s="17">
        <f t="shared" si="214"/>
        <v>-3000</v>
      </c>
      <c r="AE116" s="17">
        <f t="shared" si="197"/>
        <v>0</v>
      </c>
      <c r="AF116" s="17">
        <f t="shared" si="198"/>
        <v>0</v>
      </c>
      <c r="AG116" s="17">
        <f t="shared" si="199"/>
        <v>0</v>
      </c>
      <c r="AH116" s="17">
        <f t="shared" si="215"/>
        <v>0</v>
      </c>
      <c r="AI116" s="17">
        <f t="shared" si="216"/>
        <v>0</v>
      </c>
      <c r="AJ116" s="17">
        <f t="shared" si="217"/>
        <v>0</v>
      </c>
      <c r="AK116" s="17">
        <f t="shared" si="218"/>
        <v>0</v>
      </c>
      <c r="AL116" s="17">
        <f t="shared" si="219"/>
        <v>0</v>
      </c>
      <c r="AM116" s="17">
        <f t="shared" si="220"/>
        <v>0</v>
      </c>
      <c r="AN116" s="17">
        <f t="shared" si="221"/>
        <v>0</v>
      </c>
      <c r="AO116" s="17">
        <f t="shared" si="222"/>
        <v>0</v>
      </c>
      <c r="AP116" s="17">
        <f t="shared" si="223"/>
        <v>0</v>
      </c>
      <c r="AQ116" s="17">
        <f t="shared" si="224"/>
        <v>0</v>
      </c>
      <c r="AR116" s="17">
        <f t="shared" si="225"/>
        <v>0</v>
      </c>
      <c r="AS116" s="17">
        <f t="shared" si="226"/>
        <v>0</v>
      </c>
      <c r="AT116" s="17">
        <f t="shared" si="227"/>
        <v>0</v>
      </c>
      <c r="AU116" s="17">
        <f t="shared" si="228"/>
        <v>0</v>
      </c>
      <c r="AV116" s="17">
        <f t="shared" si="229"/>
        <v>0</v>
      </c>
      <c r="AW116" s="17">
        <f t="shared" si="200"/>
        <v>0</v>
      </c>
      <c r="AX116" s="17">
        <f t="shared" si="201"/>
        <v>0</v>
      </c>
      <c r="AY116" s="17">
        <f t="shared" si="202"/>
        <v>0</v>
      </c>
      <c r="AZ116" s="17">
        <f t="shared" si="230"/>
        <v>0</v>
      </c>
      <c r="BA116" s="32">
        <v>0</v>
      </c>
      <c r="BB116" s="32"/>
      <c r="BC116" s="1"/>
      <c r="BD116" s="1"/>
      <c r="BE116" s="1"/>
      <c r="BF116" s="1"/>
      <c r="BG116" s="1"/>
      <c r="BH116" s="1"/>
      <c r="BI116" s="1"/>
    </row>
    <row r="117" s="1" customFormat="1" hidden="1">
      <c r="A117" s="30" t="s">
        <v>139</v>
      </c>
      <c r="B117" s="30" t="s">
        <v>74</v>
      </c>
      <c r="C117" s="30" t="s">
        <v>29</v>
      </c>
      <c r="D117" s="30" t="s">
        <v>149</v>
      </c>
      <c r="E117" s="30"/>
      <c r="F117" s="31" t="s">
        <v>150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>
        <f t="shared" si="203"/>
        <v>0</v>
      </c>
      <c r="Q117" s="17">
        <f t="shared" si="204"/>
        <v>0</v>
      </c>
      <c r="R117" s="17">
        <f t="shared" si="205"/>
        <v>0</v>
      </c>
      <c r="S117" s="17">
        <f t="shared" si="206"/>
        <v>3000</v>
      </c>
      <c r="T117" s="17">
        <f t="shared" si="207"/>
        <v>0</v>
      </c>
      <c r="U117" s="17">
        <f t="shared" si="208"/>
        <v>3000</v>
      </c>
      <c r="V117" s="17">
        <f t="shared" si="209"/>
        <v>0</v>
      </c>
      <c r="W117" s="17">
        <f t="shared" si="210"/>
        <v>0</v>
      </c>
      <c r="X117" s="17">
        <f t="shared" si="211"/>
        <v>3000</v>
      </c>
      <c r="Y117" s="17">
        <f t="shared" si="194"/>
        <v>3000</v>
      </c>
      <c r="Z117" s="17">
        <f t="shared" si="195"/>
        <v>3000</v>
      </c>
      <c r="AA117" s="17">
        <f t="shared" si="196"/>
        <v>3000</v>
      </c>
      <c r="AB117" s="17">
        <f t="shared" si="212"/>
        <v>-3000</v>
      </c>
      <c r="AC117" s="17">
        <f t="shared" si="213"/>
        <v>-3000</v>
      </c>
      <c r="AD117" s="17">
        <f t="shared" si="214"/>
        <v>-3000</v>
      </c>
      <c r="AE117" s="17">
        <f t="shared" si="197"/>
        <v>0</v>
      </c>
      <c r="AF117" s="17">
        <f t="shared" si="198"/>
        <v>0</v>
      </c>
      <c r="AG117" s="17">
        <f t="shared" si="199"/>
        <v>0</v>
      </c>
      <c r="AH117" s="17">
        <f t="shared" si="215"/>
        <v>0</v>
      </c>
      <c r="AI117" s="17">
        <f t="shared" si="216"/>
        <v>0</v>
      </c>
      <c r="AJ117" s="17">
        <f t="shared" si="217"/>
        <v>0</v>
      </c>
      <c r="AK117" s="17">
        <f t="shared" si="218"/>
        <v>0</v>
      </c>
      <c r="AL117" s="17">
        <f t="shared" si="219"/>
        <v>0</v>
      </c>
      <c r="AM117" s="17">
        <f t="shared" si="220"/>
        <v>0</v>
      </c>
      <c r="AN117" s="17">
        <f t="shared" si="221"/>
        <v>0</v>
      </c>
      <c r="AO117" s="17">
        <f t="shared" si="222"/>
        <v>0</v>
      </c>
      <c r="AP117" s="17">
        <f t="shared" si="223"/>
        <v>0</v>
      </c>
      <c r="AQ117" s="17">
        <f t="shared" si="224"/>
        <v>0</v>
      </c>
      <c r="AR117" s="17">
        <f t="shared" si="225"/>
        <v>0</v>
      </c>
      <c r="AS117" s="17">
        <f t="shared" si="226"/>
        <v>0</v>
      </c>
      <c r="AT117" s="17">
        <f t="shared" si="227"/>
        <v>0</v>
      </c>
      <c r="AU117" s="17">
        <f t="shared" si="228"/>
        <v>0</v>
      </c>
      <c r="AV117" s="17">
        <f t="shared" si="229"/>
        <v>0</v>
      </c>
      <c r="AW117" s="17">
        <f t="shared" si="200"/>
        <v>0</v>
      </c>
      <c r="AX117" s="17">
        <f t="shared" si="201"/>
        <v>0</v>
      </c>
      <c r="AY117" s="17">
        <f t="shared" si="202"/>
        <v>0</v>
      </c>
      <c r="AZ117" s="17">
        <f t="shared" si="230"/>
        <v>0</v>
      </c>
      <c r="BA117" s="32">
        <v>0</v>
      </c>
      <c r="BB117" s="32"/>
      <c r="BC117" s="1"/>
      <c r="BD117" s="1"/>
      <c r="BE117" s="1"/>
      <c r="BF117" s="1"/>
      <c r="BG117" s="1"/>
      <c r="BH117" s="1"/>
      <c r="BI117" s="1"/>
    </row>
    <row r="118" s="1" customFormat="1" hidden="1">
      <c r="A118" s="30" t="s">
        <v>139</v>
      </c>
      <c r="B118" s="30" t="s">
        <v>74</v>
      </c>
      <c r="C118" s="30" t="s">
        <v>29</v>
      </c>
      <c r="D118" s="30" t="s">
        <v>149</v>
      </c>
      <c r="E118" s="30" t="s">
        <v>41</v>
      </c>
      <c r="F118" s="31" t="s">
        <v>42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>
        <v>3000</v>
      </c>
      <c r="T118" s="17"/>
      <c r="U118" s="17">
        <v>3000</v>
      </c>
      <c r="V118" s="17"/>
      <c r="W118" s="17"/>
      <c r="X118" s="17">
        <v>3000</v>
      </c>
      <c r="Y118" s="17">
        <f t="shared" si="194"/>
        <v>3000</v>
      </c>
      <c r="Z118" s="17">
        <f t="shared" si="195"/>
        <v>3000</v>
      </c>
      <c r="AA118" s="17">
        <f t="shared" si="196"/>
        <v>3000</v>
      </c>
      <c r="AB118" s="17">
        <v>-3000</v>
      </c>
      <c r="AC118" s="17">
        <v>-3000</v>
      </c>
      <c r="AD118" s="17">
        <v>-3000</v>
      </c>
      <c r="AE118" s="17">
        <f t="shared" si="197"/>
        <v>0</v>
      </c>
      <c r="AF118" s="17">
        <f t="shared" si="198"/>
        <v>0</v>
      </c>
      <c r="AG118" s="17">
        <f t="shared" si="199"/>
        <v>0</v>
      </c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>
        <f t="shared" si="200"/>
        <v>0</v>
      </c>
      <c r="AX118" s="17">
        <f t="shared" si="201"/>
        <v>0</v>
      </c>
      <c r="AY118" s="17">
        <f t="shared" si="202"/>
        <v>0</v>
      </c>
      <c r="AZ118" s="17"/>
      <c r="BA118" s="32">
        <v>0</v>
      </c>
      <c r="BB118" s="32"/>
      <c r="BC118" s="1"/>
      <c r="BD118" s="1"/>
      <c r="BE118" s="1"/>
      <c r="BF118" s="1"/>
      <c r="BG118" s="1"/>
      <c r="BH118" s="1"/>
      <c r="BI118" s="1"/>
    </row>
    <row r="119" s="20" customFormat="1">
      <c r="A119" s="21" t="s">
        <v>151</v>
      </c>
      <c r="B119" s="21"/>
      <c r="C119" s="21"/>
      <c r="D119" s="21"/>
      <c r="E119" s="33"/>
      <c r="F119" s="22" t="s">
        <v>152</v>
      </c>
      <c r="G119" s="23">
        <f>G181+G120+G126+G152</f>
        <v>602239</v>
      </c>
      <c r="H119" s="23">
        <f>H181+H120+H126+H152</f>
        <v>507149.89999999997</v>
      </c>
      <c r="I119" s="23">
        <f>I181+I120+I126+I152</f>
        <v>402185.09999999998</v>
      </c>
      <c r="J119" s="23">
        <f>J181+J120+J126+J152</f>
        <v>-3043.6999999999998</v>
      </c>
      <c r="K119" s="23">
        <f>K181+K120+K126+K152</f>
        <v>-3652.5</v>
      </c>
      <c r="L119" s="23">
        <f>L181+L120+L126+L152</f>
        <v>-3652.5</v>
      </c>
      <c r="M119" s="23">
        <f t="shared" si="148"/>
        <v>599195.30000000005</v>
      </c>
      <c r="N119" s="23">
        <f t="shared" si="149"/>
        <v>503497.39999999997</v>
      </c>
      <c r="O119" s="23">
        <f t="shared" si="150"/>
        <v>398532.59999999998</v>
      </c>
      <c r="P119" s="23">
        <f>P181+P120+P126+P152</f>
        <v>31860.900000000001</v>
      </c>
      <c r="Q119" s="23">
        <f>Q181+Q120+Q126+Q152</f>
        <v>0</v>
      </c>
      <c r="R119" s="23">
        <f>R181+R120+R126+R152</f>
        <v>0</v>
      </c>
      <c r="S119" s="23">
        <f>S181+S120+S126+S152</f>
        <v>175372.49947000004</v>
      </c>
      <c r="T119" s="23">
        <f>T181+T120+T126+T152</f>
        <v>58602.600000000006</v>
      </c>
      <c r="U119" s="23">
        <f>U181+U120+U126+U152</f>
        <v>40000</v>
      </c>
      <c r="V119" s="23">
        <f>V181+V120+V126+V152</f>
        <v>91883.799999999988</v>
      </c>
      <c r="W119" s="23">
        <f>W181+W120+W126+W152</f>
        <v>0</v>
      </c>
      <c r="X119" s="23">
        <f>X181+X120+X126+X152</f>
        <v>40000</v>
      </c>
      <c r="Y119" s="23">
        <f t="shared" si="194"/>
        <v>806428.69947000011</v>
      </c>
      <c r="Z119" s="23">
        <f t="shared" si="195"/>
        <v>602100</v>
      </c>
      <c r="AA119" s="23">
        <f t="shared" si="196"/>
        <v>530416.39999999991</v>
      </c>
      <c r="AB119" s="23">
        <f>AB181+AB120+AB126+AB152</f>
        <v>0</v>
      </c>
      <c r="AC119" s="23">
        <f>AC181+AC120+AC126+AC152</f>
        <v>0</v>
      </c>
      <c r="AD119" s="23">
        <f>AD181+AD120+AD126+AD152</f>
        <v>0</v>
      </c>
      <c r="AE119" s="23">
        <f t="shared" si="197"/>
        <v>806428.69947000011</v>
      </c>
      <c r="AF119" s="23">
        <f t="shared" si="198"/>
        <v>602100</v>
      </c>
      <c r="AG119" s="23">
        <f t="shared" si="199"/>
        <v>530416.39999999991</v>
      </c>
      <c r="AH119" s="23">
        <f>AH181+AH120+AH126+AH152</f>
        <v>0</v>
      </c>
      <c r="AI119" s="23">
        <f>AI181+AI120+AI126+AI152</f>
        <v>0</v>
      </c>
      <c r="AJ119" s="23">
        <f>AJ181+AJ120+AJ126+AJ152</f>
        <v>22728.900000000001</v>
      </c>
      <c r="AK119" s="23">
        <f>AK181+AK120+AK126+AK152</f>
        <v>0</v>
      </c>
      <c r="AL119" s="23">
        <f>AL181+AL120+AL126+AL152</f>
        <v>0</v>
      </c>
      <c r="AM119" s="23">
        <f>AM181+AM120+AM126+AM152</f>
        <v>18090</v>
      </c>
      <c r="AN119" s="23">
        <f>AN181+AN120+AN126+AN152</f>
        <v>0</v>
      </c>
      <c r="AO119" s="23">
        <f>AO181+AO120+AO126+AO152</f>
        <v>0</v>
      </c>
      <c r="AP119" s="23">
        <f>AP181+AP120+AP126+AP152</f>
        <v>0</v>
      </c>
      <c r="AQ119" s="23">
        <f>AQ181+AQ120+AQ126+AQ152</f>
        <v>0</v>
      </c>
      <c r="AR119" s="23">
        <f>AR181+AR120+AR126+AR152</f>
        <v>0</v>
      </c>
      <c r="AS119" s="23">
        <f>AS181+AS120+AS126+AS152</f>
        <v>0</v>
      </c>
      <c r="AT119" s="23">
        <f>AT181+AT120+AT126+AT152</f>
        <v>0</v>
      </c>
      <c r="AU119" s="23">
        <f>AU181+AU120+AU126+AU152</f>
        <v>0</v>
      </c>
      <c r="AV119" s="23">
        <f>AV181+AV120+AV126+AV152</f>
        <v>0</v>
      </c>
      <c r="AW119" s="23">
        <f t="shared" si="200"/>
        <v>829157.59947000013</v>
      </c>
      <c r="AX119" s="23">
        <f t="shared" si="201"/>
        <v>620190</v>
      </c>
      <c r="AY119" s="23">
        <f t="shared" si="202"/>
        <v>530416.39999999991</v>
      </c>
      <c r="AZ119" s="23">
        <f>AZ181+AZ120+AZ126+AZ152</f>
        <v>0</v>
      </c>
      <c r="BA119" s="24"/>
      <c r="BB119" s="24"/>
      <c r="BC119" s="20"/>
      <c r="BD119" s="20"/>
      <c r="BE119" s="20"/>
      <c r="BF119" s="20"/>
      <c r="BG119" s="20"/>
      <c r="BH119" s="20"/>
      <c r="BI119" s="20"/>
    </row>
    <row r="120" s="20" customFormat="1">
      <c r="A120" s="21" t="s">
        <v>151</v>
      </c>
      <c r="B120" s="21" t="s">
        <v>65</v>
      </c>
      <c r="C120" s="21"/>
      <c r="D120" s="21"/>
      <c r="E120" s="33"/>
      <c r="F120" s="22" t="s">
        <v>153</v>
      </c>
      <c r="G120" s="23">
        <f t="shared" ref="G120:G124" si="231">G121</f>
        <v>9.5</v>
      </c>
      <c r="H120" s="23">
        <f t="shared" ref="H120:H124" si="232">H121</f>
        <v>9.5</v>
      </c>
      <c r="I120" s="23">
        <f t="shared" ref="I120:I124" si="233">I121</f>
        <v>9.5</v>
      </c>
      <c r="J120" s="23">
        <f t="shared" ref="J120:J124" si="234">J121</f>
        <v>0</v>
      </c>
      <c r="K120" s="23">
        <f t="shared" ref="K120:K124" si="235">K121</f>
        <v>0</v>
      </c>
      <c r="L120" s="23">
        <f t="shared" ref="L120:L124" si="236">L121</f>
        <v>0</v>
      </c>
      <c r="M120" s="23">
        <f t="shared" si="148"/>
        <v>9.5</v>
      </c>
      <c r="N120" s="23">
        <f t="shared" si="149"/>
        <v>9.5</v>
      </c>
      <c r="O120" s="23">
        <f t="shared" si="150"/>
        <v>9.5</v>
      </c>
      <c r="P120" s="23">
        <f t="shared" ref="P120:P124" si="237">P121</f>
        <v>0</v>
      </c>
      <c r="Q120" s="23">
        <f t="shared" ref="Q120:Q124" si="238">Q121</f>
        <v>0</v>
      </c>
      <c r="R120" s="23">
        <f t="shared" ref="R120:R124" si="239">R121</f>
        <v>0</v>
      </c>
      <c r="S120" s="23">
        <f t="shared" ref="S120:S124" si="240">S121</f>
        <v>0</v>
      </c>
      <c r="T120" s="23">
        <f t="shared" ref="T120:T124" si="241">T121</f>
        <v>0</v>
      </c>
      <c r="U120" s="23">
        <f t="shared" ref="U120:U124" si="242">U121</f>
        <v>0</v>
      </c>
      <c r="V120" s="23">
        <f t="shared" ref="V120:V124" si="243">V121</f>
        <v>0</v>
      </c>
      <c r="W120" s="23">
        <f t="shared" ref="W120:W124" si="244">W121</f>
        <v>0</v>
      </c>
      <c r="X120" s="23">
        <f t="shared" ref="X120:X124" si="245">X121</f>
        <v>0</v>
      </c>
      <c r="Y120" s="23">
        <f t="shared" si="194"/>
        <v>9.5</v>
      </c>
      <c r="Z120" s="23">
        <f t="shared" si="195"/>
        <v>9.5</v>
      </c>
      <c r="AA120" s="23">
        <f t="shared" si="196"/>
        <v>9.5</v>
      </c>
      <c r="AB120" s="23">
        <f t="shared" ref="AB120:AB124" si="246">AB121</f>
        <v>0</v>
      </c>
      <c r="AC120" s="23">
        <f t="shared" ref="AC120:AC124" si="247">AC121</f>
        <v>0</v>
      </c>
      <c r="AD120" s="23">
        <f t="shared" ref="AD120:AD124" si="248">AD121</f>
        <v>0</v>
      </c>
      <c r="AE120" s="23">
        <f t="shared" si="197"/>
        <v>9.5</v>
      </c>
      <c r="AF120" s="23">
        <f t="shared" si="198"/>
        <v>9.5</v>
      </c>
      <c r="AG120" s="23">
        <f t="shared" si="199"/>
        <v>9.5</v>
      </c>
      <c r="AH120" s="23">
        <f t="shared" ref="AH120:AH124" si="249">AH121</f>
        <v>0</v>
      </c>
      <c r="AI120" s="23">
        <f t="shared" ref="AI120:AI124" si="250">AI121</f>
        <v>0</v>
      </c>
      <c r="AJ120" s="23">
        <f t="shared" ref="AJ120:AJ124" si="251">AJ121</f>
        <v>0</v>
      </c>
      <c r="AK120" s="23">
        <f t="shared" ref="AK120:AK124" si="252">AK121</f>
        <v>0</v>
      </c>
      <c r="AL120" s="23">
        <f t="shared" ref="AL120:AL124" si="253">AL121</f>
        <v>0</v>
      </c>
      <c r="AM120" s="23">
        <f t="shared" ref="AM120:AM124" si="254">AM121</f>
        <v>0</v>
      </c>
      <c r="AN120" s="23">
        <f t="shared" ref="AN120:AN124" si="255">AN121</f>
        <v>0</v>
      </c>
      <c r="AO120" s="23">
        <f t="shared" ref="AO120:AO124" si="256">AO121</f>
        <v>0</v>
      </c>
      <c r="AP120" s="23">
        <f t="shared" ref="AP120:AP124" si="257">AP121</f>
        <v>0</v>
      </c>
      <c r="AQ120" s="23">
        <f t="shared" ref="AQ120:AQ124" si="258">AQ121</f>
        <v>0</v>
      </c>
      <c r="AR120" s="23">
        <f t="shared" ref="AR120:AR124" si="259">AR121</f>
        <v>0</v>
      </c>
      <c r="AS120" s="23">
        <f t="shared" ref="AS120:AS124" si="260">AS121</f>
        <v>0</v>
      </c>
      <c r="AT120" s="23">
        <f t="shared" ref="AT120:AT124" si="261">AT121</f>
        <v>0</v>
      </c>
      <c r="AU120" s="23">
        <f t="shared" ref="AU120:AU124" si="262">AU121</f>
        <v>0</v>
      </c>
      <c r="AV120" s="23">
        <f t="shared" ref="AV120:AV124" si="263">AV121</f>
        <v>0</v>
      </c>
      <c r="AW120" s="23">
        <f t="shared" si="200"/>
        <v>9.5</v>
      </c>
      <c r="AX120" s="23">
        <f t="shared" si="201"/>
        <v>9.5</v>
      </c>
      <c r="AY120" s="23">
        <f t="shared" si="202"/>
        <v>9.5</v>
      </c>
      <c r="AZ120" s="23">
        <f t="shared" ref="AZ120:AZ124" si="264">AZ121</f>
        <v>0</v>
      </c>
      <c r="BA120" s="24"/>
      <c r="BB120" s="24"/>
      <c r="BC120" s="20"/>
      <c r="BD120" s="20"/>
      <c r="BE120" s="20"/>
      <c r="BF120" s="20"/>
      <c r="BG120" s="20"/>
      <c r="BH120" s="20"/>
      <c r="BI120" s="20"/>
    </row>
    <row r="121" s="25" customFormat="1">
      <c r="A121" s="26" t="s">
        <v>151</v>
      </c>
      <c r="B121" s="26" t="s">
        <v>65</v>
      </c>
      <c r="C121" s="26" t="s">
        <v>154</v>
      </c>
      <c r="D121" s="26"/>
      <c r="E121" s="34"/>
      <c r="F121" s="27" t="s">
        <v>155</v>
      </c>
      <c r="G121" s="28">
        <f t="shared" si="231"/>
        <v>9.5</v>
      </c>
      <c r="H121" s="28">
        <f t="shared" si="232"/>
        <v>9.5</v>
      </c>
      <c r="I121" s="28">
        <f t="shared" si="233"/>
        <v>9.5</v>
      </c>
      <c r="J121" s="28">
        <f t="shared" si="234"/>
        <v>0</v>
      </c>
      <c r="K121" s="28">
        <f t="shared" si="235"/>
        <v>0</v>
      </c>
      <c r="L121" s="28">
        <f t="shared" si="236"/>
        <v>0</v>
      </c>
      <c r="M121" s="28">
        <f t="shared" si="148"/>
        <v>9.5</v>
      </c>
      <c r="N121" s="28">
        <f t="shared" si="149"/>
        <v>9.5</v>
      </c>
      <c r="O121" s="28">
        <f t="shared" si="150"/>
        <v>9.5</v>
      </c>
      <c r="P121" s="28">
        <f t="shared" si="237"/>
        <v>0</v>
      </c>
      <c r="Q121" s="28">
        <f t="shared" si="238"/>
        <v>0</v>
      </c>
      <c r="R121" s="28">
        <f t="shared" si="239"/>
        <v>0</v>
      </c>
      <c r="S121" s="28">
        <f t="shared" si="240"/>
        <v>0</v>
      </c>
      <c r="T121" s="28">
        <f t="shared" si="241"/>
        <v>0</v>
      </c>
      <c r="U121" s="28">
        <f t="shared" si="242"/>
        <v>0</v>
      </c>
      <c r="V121" s="28">
        <f t="shared" si="243"/>
        <v>0</v>
      </c>
      <c r="W121" s="28">
        <f t="shared" si="244"/>
        <v>0</v>
      </c>
      <c r="X121" s="28">
        <f t="shared" si="245"/>
        <v>0</v>
      </c>
      <c r="Y121" s="28">
        <f t="shared" si="194"/>
        <v>9.5</v>
      </c>
      <c r="Z121" s="28">
        <f t="shared" si="195"/>
        <v>9.5</v>
      </c>
      <c r="AA121" s="28">
        <f t="shared" si="196"/>
        <v>9.5</v>
      </c>
      <c r="AB121" s="28">
        <f t="shared" si="246"/>
        <v>0</v>
      </c>
      <c r="AC121" s="28">
        <f t="shared" si="247"/>
        <v>0</v>
      </c>
      <c r="AD121" s="28">
        <f t="shared" si="248"/>
        <v>0</v>
      </c>
      <c r="AE121" s="28">
        <f t="shared" si="197"/>
        <v>9.5</v>
      </c>
      <c r="AF121" s="28">
        <f t="shared" si="198"/>
        <v>9.5</v>
      </c>
      <c r="AG121" s="28">
        <f t="shared" si="199"/>
        <v>9.5</v>
      </c>
      <c r="AH121" s="28">
        <f t="shared" si="249"/>
        <v>0</v>
      </c>
      <c r="AI121" s="28">
        <f t="shared" si="250"/>
        <v>0</v>
      </c>
      <c r="AJ121" s="28">
        <f t="shared" si="251"/>
        <v>0</v>
      </c>
      <c r="AK121" s="28">
        <f t="shared" si="252"/>
        <v>0</v>
      </c>
      <c r="AL121" s="28">
        <f t="shared" si="253"/>
        <v>0</v>
      </c>
      <c r="AM121" s="28">
        <f t="shared" si="254"/>
        <v>0</v>
      </c>
      <c r="AN121" s="28">
        <f t="shared" si="255"/>
        <v>0</v>
      </c>
      <c r="AO121" s="28">
        <f t="shared" si="256"/>
        <v>0</v>
      </c>
      <c r="AP121" s="28">
        <f t="shared" si="257"/>
        <v>0</v>
      </c>
      <c r="AQ121" s="28">
        <f t="shared" si="258"/>
        <v>0</v>
      </c>
      <c r="AR121" s="28">
        <f t="shared" si="259"/>
        <v>0</v>
      </c>
      <c r="AS121" s="28">
        <f t="shared" si="260"/>
        <v>0</v>
      </c>
      <c r="AT121" s="28">
        <f t="shared" si="261"/>
        <v>0</v>
      </c>
      <c r="AU121" s="28">
        <f t="shared" si="262"/>
        <v>0</v>
      </c>
      <c r="AV121" s="28">
        <f t="shared" si="263"/>
        <v>0</v>
      </c>
      <c r="AW121" s="28">
        <f t="shared" si="200"/>
        <v>9.5</v>
      </c>
      <c r="AX121" s="28">
        <f t="shared" si="201"/>
        <v>9.5</v>
      </c>
      <c r="AY121" s="28">
        <f t="shared" si="202"/>
        <v>9.5</v>
      </c>
      <c r="AZ121" s="28">
        <f t="shared" si="264"/>
        <v>0</v>
      </c>
      <c r="BA121" s="29"/>
      <c r="BB121" s="29"/>
      <c r="BC121" s="25"/>
      <c r="BD121" s="25"/>
      <c r="BE121" s="25"/>
      <c r="BF121" s="25"/>
      <c r="BG121" s="25"/>
      <c r="BH121" s="25"/>
      <c r="BI121" s="25"/>
    </row>
    <row r="122" s="1" customFormat="1" ht="63">
      <c r="A122" s="30" t="s">
        <v>151</v>
      </c>
      <c r="B122" s="30" t="s">
        <v>65</v>
      </c>
      <c r="C122" s="30" t="s">
        <v>154</v>
      </c>
      <c r="D122" s="30" t="s">
        <v>57</v>
      </c>
      <c r="E122" s="35"/>
      <c r="F122" s="31" t="s">
        <v>58</v>
      </c>
      <c r="G122" s="17">
        <f t="shared" si="231"/>
        <v>9.5</v>
      </c>
      <c r="H122" s="17">
        <f t="shared" si="232"/>
        <v>9.5</v>
      </c>
      <c r="I122" s="17">
        <f t="shared" si="233"/>
        <v>9.5</v>
      </c>
      <c r="J122" s="17">
        <f t="shared" si="234"/>
        <v>0</v>
      </c>
      <c r="K122" s="17">
        <f t="shared" si="235"/>
        <v>0</v>
      </c>
      <c r="L122" s="17">
        <f t="shared" si="236"/>
        <v>0</v>
      </c>
      <c r="M122" s="17">
        <f t="shared" si="148"/>
        <v>9.5</v>
      </c>
      <c r="N122" s="17">
        <f t="shared" si="149"/>
        <v>9.5</v>
      </c>
      <c r="O122" s="17">
        <f t="shared" si="150"/>
        <v>9.5</v>
      </c>
      <c r="P122" s="17">
        <f t="shared" si="237"/>
        <v>0</v>
      </c>
      <c r="Q122" s="17">
        <f t="shared" si="238"/>
        <v>0</v>
      </c>
      <c r="R122" s="17">
        <f t="shared" si="239"/>
        <v>0</v>
      </c>
      <c r="S122" s="17">
        <f t="shared" si="240"/>
        <v>0</v>
      </c>
      <c r="T122" s="17">
        <f t="shared" si="241"/>
        <v>0</v>
      </c>
      <c r="U122" s="17">
        <f t="shared" si="242"/>
        <v>0</v>
      </c>
      <c r="V122" s="17">
        <f t="shared" si="243"/>
        <v>0</v>
      </c>
      <c r="W122" s="17">
        <f t="shared" si="244"/>
        <v>0</v>
      </c>
      <c r="X122" s="17">
        <f t="shared" si="245"/>
        <v>0</v>
      </c>
      <c r="Y122" s="17">
        <f t="shared" si="194"/>
        <v>9.5</v>
      </c>
      <c r="Z122" s="17">
        <f t="shared" si="195"/>
        <v>9.5</v>
      </c>
      <c r="AA122" s="17">
        <f t="shared" si="196"/>
        <v>9.5</v>
      </c>
      <c r="AB122" s="17">
        <f t="shared" si="246"/>
        <v>0</v>
      </c>
      <c r="AC122" s="17">
        <f t="shared" si="247"/>
        <v>0</v>
      </c>
      <c r="AD122" s="17">
        <f t="shared" si="248"/>
        <v>0</v>
      </c>
      <c r="AE122" s="17">
        <f t="shared" si="197"/>
        <v>9.5</v>
      </c>
      <c r="AF122" s="17">
        <f t="shared" si="198"/>
        <v>9.5</v>
      </c>
      <c r="AG122" s="17">
        <f t="shared" si="199"/>
        <v>9.5</v>
      </c>
      <c r="AH122" s="17">
        <f t="shared" si="249"/>
        <v>0</v>
      </c>
      <c r="AI122" s="17">
        <f t="shared" si="250"/>
        <v>0</v>
      </c>
      <c r="AJ122" s="17">
        <f t="shared" si="251"/>
        <v>0</v>
      </c>
      <c r="AK122" s="17">
        <f t="shared" si="252"/>
        <v>0</v>
      </c>
      <c r="AL122" s="17">
        <f t="shared" si="253"/>
        <v>0</v>
      </c>
      <c r="AM122" s="17">
        <f t="shared" si="254"/>
        <v>0</v>
      </c>
      <c r="AN122" s="17">
        <f t="shared" si="255"/>
        <v>0</v>
      </c>
      <c r="AO122" s="17">
        <f t="shared" si="256"/>
        <v>0</v>
      </c>
      <c r="AP122" s="17">
        <f t="shared" si="257"/>
        <v>0</v>
      </c>
      <c r="AQ122" s="17">
        <f t="shared" si="258"/>
        <v>0</v>
      </c>
      <c r="AR122" s="17">
        <f t="shared" si="259"/>
        <v>0</v>
      </c>
      <c r="AS122" s="17">
        <f t="shared" si="260"/>
        <v>0</v>
      </c>
      <c r="AT122" s="17">
        <f t="shared" si="261"/>
        <v>0</v>
      </c>
      <c r="AU122" s="17">
        <f t="shared" si="262"/>
        <v>0</v>
      </c>
      <c r="AV122" s="17">
        <f t="shared" si="263"/>
        <v>0</v>
      </c>
      <c r="AW122" s="17">
        <f t="shared" si="200"/>
        <v>9.5</v>
      </c>
      <c r="AX122" s="17">
        <f t="shared" si="201"/>
        <v>9.5</v>
      </c>
      <c r="AY122" s="17">
        <f t="shared" si="202"/>
        <v>9.5</v>
      </c>
      <c r="AZ122" s="17">
        <f t="shared" si="264"/>
        <v>0</v>
      </c>
      <c r="BA122" s="32"/>
      <c r="BB122" s="32"/>
      <c r="BC122" s="1"/>
      <c r="BD122" s="1"/>
      <c r="BE122" s="1"/>
      <c r="BF122" s="1"/>
      <c r="BG122" s="1"/>
      <c r="BH122" s="1"/>
      <c r="BI122" s="1"/>
    </row>
    <row r="123" s="1" customFormat="1">
      <c r="A123" s="30" t="s">
        <v>151</v>
      </c>
      <c r="B123" s="30" t="s">
        <v>65</v>
      </c>
      <c r="C123" s="30" t="s">
        <v>154</v>
      </c>
      <c r="D123" s="30" t="s">
        <v>59</v>
      </c>
      <c r="E123" s="35"/>
      <c r="F123" s="31" t="s">
        <v>60</v>
      </c>
      <c r="G123" s="17">
        <f t="shared" si="231"/>
        <v>9.5</v>
      </c>
      <c r="H123" s="17">
        <f t="shared" si="232"/>
        <v>9.5</v>
      </c>
      <c r="I123" s="17">
        <f t="shared" si="233"/>
        <v>9.5</v>
      </c>
      <c r="J123" s="17">
        <f t="shared" si="234"/>
        <v>0</v>
      </c>
      <c r="K123" s="17">
        <f t="shared" si="235"/>
        <v>0</v>
      </c>
      <c r="L123" s="17">
        <f t="shared" si="236"/>
        <v>0</v>
      </c>
      <c r="M123" s="17">
        <f t="shared" si="148"/>
        <v>9.5</v>
      </c>
      <c r="N123" s="17">
        <f t="shared" si="149"/>
        <v>9.5</v>
      </c>
      <c r="O123" s="17">
        <f t="shared" si="150"/>
        <v>9.5</v>
      </c>
      <c r="P123" s="17">
        <f t="shared" si="237"/>
        <v>0</v>
      </c>
      <c r="Q123" s="17">
        <f t="shared" si="238"/>
        <v>0</v>
      </c>
      <c r="R123" s="17">
        <f t="shared" si="239"/>
        <v>0</v>
      </c>
      <c r="S123" s="17">
        <f t="shared" si="240"/>
        <v>0</v>
      </c>
      <c r="T123" s="17">
        <f t="shared" si="241"/>
        <v>0</v>
      </c>
      <c r="U123" s="17">
        <f t="shared" si="242"/>
        <v>0</v>
      </c>
      <c r="V123" s="17">
        <f t="shared" si="243"/>
        <v>0</v>
      </c>
      <c r="W123" s="17">
        <f t="shared" si="244"/>
        <v>0</v>
      </c>
      <c r="X123" s="17">
        <f t="shared" si="245"/>
        <v>0</v>
      </c>
      <c r="Y123" s="17">
        <f t="shared" si="194"/>
        <v>9.5</v>
      </c>
      <c r="Z123" s="17">
        <f t="shared" si="195"/>
        <v>9.5</v>
      </c>
      <c r="AA123" s="17">
        <f t="shared" si="196"/>
        <v>9.5</v>
      </c>
      <c r="AB123" s="17">
        <f t="shared" si="246"/>
        <v>0</v>
      </c>
      <c r="AC123" s="17">
        <f t="shared" si="247"/>
        <v>0</v>
      </c>
      <c r="AD123" s="17">
        <f t="shared" si="248"/>
        <v>0</v>
      </c>
      <c r="AE123" s="17">
        <f t="shared" si="197"/>
        <v>9.5</v>
      </c>
      <c r="AF123" s="17">
        <f t="shared" si="198"/>
        <v>9.5</v>
      </c>
      <c r="AG123" s="17">
        <f t="shared" si="199"/>
        <v>9.5</v>
      </c>
      <c r="AH123" s="17">
        <f t="shared" si="249"/>
        <v>0</v>
      </c>
      <c r="AI123" s="17">
        <f t="shared" si="250"/>
        <v>0</v>
      </c>
      <c r="AJ123" s="17">
        <f t="shared" si="251"/>
        <v>0</v>
      </c>
      <c r="AK123" s="17">
        <f t="shared" si="252"/>
        <v>0</v>
      </c>
      <c r="AL123" s="17">
        <f t="shared" si="253"/>
        <v>0</v>
      </c>
      <c r="AM123" s="17">
        <f t="shared" si="254"/>
        <v>0</v>
      </c>
      <c r="AN123" s="17">
        <f t="shared" si="255"/>
        <v>0</v>
      </c>
      <c r="AO123" s="17">
        <f t="shared" si="256"/>
        <v>0</v>
      </c>
      <c r="AP123" s="17">
        <f t="shared" si="257"/>
        <v>0</v>
      </c>
      <c r="AQ123" s="17">
        <f t="shared" si="258"/>
        <v>0</v>
      </c>
      <c r="AR123" s="17">
        <f t="shared" si="259"/>
        <v>0</v>
      </c>
      <c r="AS123" s="17">
        <f t="shared" si="260"/>
        <v>0</v>
      </c>
      <c r="AT123" s="17">
        <f t="shared" si="261"/>
        <v>0</v>
      </c>
      <c r="AU123" s="17">
        <f t="shared" si="262"/>
        <v>0</v>
      </c>
      <c r="AV123" s="17">
        <f t="shared" si="263"/>
        <v>0</v>
      </c>
      <c r="AW123" s="17">
        <f t="shared" si="200"/>
        <v>9.5</v>
      </c>
      <c r="AX123" s="17">
        <f t="shared" si="201"/>
        <v>9.5</v>
      </c>
      <c r="AY123" s="17">
        <f t="shared" si="202"/>
        <v>9.5</v>
      </c>
      <c r="AZ123" s="17">
        <f t="shared" si="264"/>
        <v>0</v>
      </c>
      <c r="BA123" s="32"/>
      <c r="BB123" s="32"/>
      <c r="BC123" s="1"/>
      <c r="BD123" s="1"/>
      <c r="BE123" s="1"/>
      <c r="BF123" s="1"/>
      <c r="BG123" s="1"/>
      <c r="BH123" s="1"/>
      <c r="BI123" s="1"/>
    </row>
    <row r="124" s="1" customFormat="1">
      <c r="A124" s="30" t="s">
        <v>151</v>
      </c>
      <c r="B124" s="30" t="s">
        <v>65</v>
      </c>
      <c r="C124" s="30" t="s">
        <v>154</v>
      </c>
      <c r="D124" s="30" t="s">
        <v>156</v>
      </c>
      <c r="E124" s="35"/>
      <c r="F124" s="31" t="s">
        <v>157</v>
      </c>
      <c r="G124" s="17">
        <f t="shared" si="231"/>
        <v>9.5</v>
      </c>
      <c r="H124" s="17">
        <f t="shared" si="232"/>
        <v>9.5</v>
      </c>
      <c r="I124" s="17">
        <f t="shared" si="233"/>
        <v>9.5</v>
      </c>
      <c r="J124" s="17">
        <f t="shared" si="234"/>
        <v>0</v>
      </c>
      <c r="K124" s="17">
        <f t="shared" si="235"/>
        <v>0</v>
      </c>
      <c r="L124" s="17">
        <f t="shared" si="236"/>
        <v>0</v>
      </c>
      <c r="M124" s="17">
        <f t="shared" si="148"/>
        <v>9.5</v>
      </c>
      <c r="N124" s="17">
        <f t="shared" si="149"/>
        <v>9.5</v>
      </c>
      <c r="O124" s="17">
        <f t="shared" si="150"/>
        <v>9.5</v>
      </c>
      <c r="P124" s="17">
        <f t="shared" si="237"/>
        <v>0</v>
      </c>
      <c r="Q124" s="17">
        <f t="shared" si="238"/>
        <v>0</v>
      </c>
      <c r="R124" s="17">
        <f t="shared" si="239"/>
        <v>0</v>
      </c>
      <c r="S124" s="17">
        <f t="shared" si="240"/>
        <v>0</v>
      </c>
      <c r="T124" s="17">
        <f t="shared" si="241"/>
        <v>0</v>
      </c>
      <c r="U124" s="17">
        <f t="shared" si="242"/>
        <v>0</v>
      </c>
      <c r="V124" s="17">
        <f t="shared" si="243"/>
        <v>0</v>
      </c>
      <c r="W124" s="17">
        <f t="shared" si="244"/>
        <v>0</v>
      </c>
      <c r="X124" s="17">
        <f t="shared" si="245"/>
        <v>0</v>
      </c>
      <c r="Y124" s="17">
        <f t="shared" si="194"/>
        <v>9.5</v>
      </c>
      <c r="Z124" s="17">
        <f t="shared" si="195"/>
        <v>9.5</v>
      </c>
      <c r="AA124" s="17">
        <f t="shared" si="196"/>
        <v>9.5</v>
      </c>
      <c r="AB124" s="17">
        <f t="shared" si="246"/>
        <v>0</v>
      </c>
      <c r="AC124" s="17">
        <f t="shared" si="247"/>
        <v>0</v>
      </c>
      <c r="AD124" s="17">
        <f t="shared" si="248"/>
        <v>0</v>
      </c>
      <c r="AE124" s="17">
        <f t="shared" si="197"/>
        <v>9.5</v>
      </c>
      <c r="AF124" s="17">
        <f t="shared" si="198"/>
        <v>9.5</v>
      </c>
      <c r="AG124" s="17">
        <f t="shared" si="199"/>
        <v>9.5</v>
      </c>
      <c r="AH124" s="17">
        <f t="shared" si="249"/>
        <v>0</v>
      </c>
      <c r="AI124" s="17">
        <f t="shared" si="250"/>
        <v>0</v>
      </c>
      <c r="AJ124" s="17">
        <f t="shared" si="251"/>
        <v>0</v>
      </c>
      <c r="AK124" s="17">
        <f t="shared" si="252"/>
        <v>0</v>
      </c>
      <c r="AL124" s="17">
        <f t="shared" si="253"/>
        <v>0</v>
      </c>
      <c r="AM124" s="17">
        <f t="shared" si="254"/>
        <v>0</v>
      </c>
      <c r="AN124" s="17">
        <f t="shared" si="255"/>
        <v>0</v>
      </c>
      <c r="AO124" s="17">
        <f t="shared" si="256"/>
        <v>0</v>
      </c>
      <c r="AP124" s="17">
        <f t="shared" si="257"/>
        <v>0</v>
      </c>
      <c r="AQ124" s="17">
        <f t="shared" si="258"/>
        <v>0</v>
      </c>
      <c r="AR124" s="17">
        <f t="shared" si="259"/>
        <v>0</v>
      </c>
      <c r="AS124" s="17">
        <f t="shared" si="260"/>
        <v>0</v>
      </c>
      <c r="AT124" s="17">
        <f t="shared" si="261"/>
        <v>0</v>
      </c>
      <c r="AU124" s="17">
        <f t="shared" si="262"/>
        <v>0</v>
      </c>
      <c r="AV124" s="17">
        <f t="shared" si="263"/>
        <v>0</v>
      </c>
      <c r="AW124" s="17">
        <f t="shared" si="200"/>
        <v>9.5</v>
      </c>
      <c r="AX124" s="17">
        <f t="shared" si="201"/>
        <v>9.5</v>
      </c>
      <c r="AY124" s="17">
        <f t="shared" si="202"/>
        <v>9.5</v>
      </c>
      <c r="AZ124" s="17">
        <f t="shared" si="264"/>
        <v>0</v>
      </c>
      <c r="BA124" s="32"/>
      <c r="BB124" s="32"/>
      <c r="BC124" s="1"/>
      <c r="BD124" s="1"/>
      <c r="BE124" s="1"/>
      <c r="BF124" s="1"/>
      <c r="BG124" s="1"/>
      <c r="BH124" s="1"/>
      <c r="BI124" s="1"/>
    </row>
    <row r="125" s="1" customFormat="1">
      <c r="A125" s="30" t="s">
        <v>151</v>
      </c>
      <c r="B125" s="30" t="s">
        <v>65</v>
      </c>
      <c r="C125" s="30" t="s">
        <v>154</v>
      </c>
      <c r="D125" s="30" t="s">
        <v>156</v>
      </c>
      <c r="E125" s="30" t="s">
        <v>41</v>
      </c>
      <c r="F125" s="31" t="s">
        <v>42</v>
      </c>
      <c r="G125" s="17">
        <v>9.5</v>
      </c>
      <c r="H125" s="17">
        <v>9.5</v>
      </c>
      <c r="I125" s="17">
        <v>9.5</v>
      </c>
      <c r="J125" s="17"/>
      <c r="K125" s="17"/>
      <c r="L125" s="17"/>
      <c r="M125" s="17">
        <f t="shared" si="148"/>
        <v>9.5</v>
      </c>
      <c r="N125" s="17">
        <f t="shared" si="149"/>
        <v>9.5</v>
      </c>
      <c r="O125" s="17">
        <f t="shared" si="150"/>
        <v>9.5</v>
      </c>
      <c r="P125" s="17"/>
      <c r="Q125" s="17"/>
      <c r="R125" s="17"/>
      <c r="S125" s="17"/>
      <c r="T125" s="17"/>
      <c r="U125" s="17"/>
      <c r="V125" s="17"/>
      <c r="W125" s="17"/>
      <c r="X125" s="17"/>
      <c r="Y125" s="17">
        <f t="shared" si="194"/>
        <v>9.5</v>
      </c>
      <c r="Z125" s="17">
        <f t="shared" si="195"/>
        <v>9.5</v>
      </c>
      <c r="AA125" s="17">
        <f t="shared" si="196"/>
        <v>9.5</v>
      </c>
      <c r="AB125" s="17"/>
      <c r="AC125" s="17"/>
      <c r="AD125" s="17"/>
      <c r="AE125" s="17">
        <f t="shared" si="197"/>
        <v>9.5</v>
      </c>
      <c r="AF125" s="17">
        <f t="shared" si="198"/>
        <v>9.5</v>
      </c>
      <c r="AG125" s="17">
        <f t="shared" si="199"/>
        <v>9.5</v>
      </c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>
        <f t="shared" si="200"/>
        <v>9.5</v>
      </c>
      <c r="AX125" s="17">
        <f t="shared" si="201"/>
        <v>9.5</v>
      </c>
      <c r="AY125" s="17">
        <f t="shared" si="202"/>
        <v>9.5</v>
      </c>
      <c r="AZ125" s="17"/>
      <c r="BA125" s="32"/>
      <c r="BB125" s="32"/>
      <c r="BC125" s="1"/>
      <c r="BD125" s="1"/>
      <c r="BE125" s="1"/>
      <c r="BF125" s="1"/>
      <c r="BG125" s="1"/>
      <c r="BH125" s="1"/>
      <c r="BI125" s="1"/>
    </row>
    <row r="126" s="36" customFormat="1">
      <c r="A126" s="37" t="s">
        <v>151</v>
      </c>
      <c r="B126" s="37" t="s">
        <v>121</v>
      </c>
      <c r="C126" s="37"/>
      <c r="D126" s="37"/>
      <c r="E126" s="38"/>
      <c r="F126" s="22" t="s">
        <v>122</v>
      </c>
      <c r="G126" s="23">
        <f>G142+G127</f>
        <v>209038.20000000001</v>
      </c>
      <c r="H126" s="23">
        <f>H142+H127</f>
        <v>206278.29999999999</v>
      </c>
      <c r="I126" s="23">
        <f>I142+I127</f>
        <v>206278.29999999999</v>
      </c>
      <c r="J126" s="23">
        <f>J142+J127</f>
        <v>-3043.6999999999998</v>
      </c>
      <c r="K126" s="23">
        <f>K142+K127</f>
        <v>-3652.5</v>
      </c>
      <c r="L126" s="23">
        <f>L142+L127</f>
        <v>-3652.5</v>
      </c>
      <c r="M126" s="23">
        <f t="shared" si="148"/>
        <v>205994.5</v>
      </c>
      <c r="N126" s="23">
        <f t="shared" si="149"/>
        <v>202625.79999999999</v>
      </c>
      <c r="O126" s="23">
        <f t="shared" si="150"/>
        <v>202625.79999999999</v>
      </c>
      <c r="P126" s="23">
        <f>P142+P127</f>
        <v>14921.799999999999</v>
      </c>
      <c r="Q126" s="23">
        <f>Q142+Q127</f>
        <v>0</v>
      </c>
      <c r="R126" s="23">
        <f>R142+R127</f>
        <v>0</v>
      </c>
      <c r="S126" s="23">
        <f>S142+S127</f>
        <v>23744.457999999999</v>
      </c>
      <c r="T126" s="23">
        <f>T142+T127</f>
        <v>19986.700000000001</v>
      </c>
      <c r="U126" s="23">
        <f>U142+U127</f>
        <v>0</v>
      </c>
      <c r="V126" s="23">
        <f>V142+V127</f>
        <v>19986.700000000001</v>
      </c>
      <c r="W126" s="23">
        <f>W142+W127</f>
        <v>0</v>
      </c>
      <c r="X126" s="23">
        <f>X142+X127</f>
        <v>0</v>
      </c>
      <c r="Y126" s="23">
        <f t="shared" si="194"/>
        <v>244660.75799999997</v>
      </c>
      <c r="Z126" s="23">
        <f t="shared" si="195"/>
        <v>222612.5</v>
      </c>
      <c r="AA126" s="23">
        <f t="shared" si="196"/>
        <v>222612.5</v>
      </c>
      <c r="AB126" s="23">
        <f>AB142+AB127</f>
        <v>0</v>
      </c>
      <c r="AC126" s="23">
        <f>AC142+AC127</f>
        <v>0</v>
      </c>
      <c r="AD126" s="23">
        <f>AD142+AD127</f>
        <v>0</v>
      </c>
      <c r="AE126" s="23">
        <f t="shared" si="197"/>
        <v>244660.75799999997</v>
      </c>
      <c r="AF126" s="23">
        <f t="shared" si="198"/>
        <v>222612.5</v>
      </c>
      <c r="AG126" s="23">
        <f t="shared" si="199"/>
        <v>222612.5</v>
      </c>
      <c r="AH126" s="23">
        <f>AH142+AH127</f>
        <v>0</v>
      </c>
      <c r="AI126" s="23">
        <f>AI142+AI127</f>
        <v>0</v>
      </c>
      <c r="AJ126" s="23">
        <f>AJ142+AJ127</f>
        <v>22728.900000000001</v>
      </c>
      <c r="AK126" s="23">
        <f>AK142+AK127</f>
        <v>0</v>
      </c>
      <c r="AL126" s="23">
        <f>AL142+AL127</f>
        <v>0</v>
      </c>
      <c r="AM126" s="23">
        <f>AM142+AM127</f>
        <v>18090</v>
      </c>
      <c r="AN126" s="23">
        <f>AN142+AN127</f>
        <v>0</v>
      </c>
      <c r="AO126" s="23">
        <f>AO142+AO127</f>
        <v>0</v>
      </c>
      <c r="AP126" s="23">
        <f>AP142+AP127</f>
        <v>0</v>
      </c>
      <c r="AQ126" s="23">
        <f>AQ142+AQ127</f>
        <v>0</v>
      </c>
      <c r="AR126" s="23">
        <f>AR142+AR127</f>
        <v>0</v>
      </c>
      <c r="AS126" s="23">
        <f>AS142+AS127</f>
        <v>0</v>
      </c>
      <c r="AT126" s="23">
        <f>AT142+AT127</f>
        <v>0</v>
      </c>
      <c r="AU126" s="23">
        <f>AU142+AU127</f>
        <v>0</v>
      </c>
      <c r="AV126" s="23">
        <f>AV142+AV127</f>
        <v>0</v>
      </c>
      <c r="AW126" s="23">
        <f t="shared" si="200"/>
        <v>267389.658</v>
      </c>
      <c r="AX126" s="23">
        <f t="shared" si="201"/>
        <v>240702.5</v>
      </c>
      <c r="AY126" s="23">
        <f t="shared" si="202"/>
        <v>222612.5</v>
      </c>
      <c r="AZ126" s="23">
        <f>AZ142+AZ127</f>
        <v>0</v>
      </c>
      <c r="BA126" s="24"/>
      <c r="BB126" s="24"/>
      <c r="BC126" s="36"/>
      <c r="BD126" s="36"/>
      <c r="BE126" s="36"/>
      <c r="BF126" s="36"/>
      <c r="BG126" s="36"/>
      <c r="BH126" s="36"/>
      <c r="BI126" s="36"/>
    </row>
    <row r="127" s="25" customFormat="1">
      <c r="A127" s="26" t="s">
        <v>151</v>
      </c>
      <c r="B127" s="26" t="s">
        <v>121</v>
      </c>
      <c r="C127" s="26" t="s">
        <v>63</v>
      </c>
      <c r="D127" s="26"/>
      <c r="E127" s="34"/>
      <c r="F127" s="27" t="s">
        <v>158</v>
      </c>
      <c r="G127" s="28">
        <f t="shared" ref="G127:G129" si="265">G128</f>
        <v>71743.5</v>
      </c>
      <c r="H127" s="28">
        <f t="shared" ref="H127:H129" si="266">H128</f>
        <v>71354.799999999988</v>
      </c>
      <c r="I127" s="28">
        <f t="shared" ref="I127:I129" si="267">I128</f>
        <v>71354.799999999988</v>
      </c>
      <c r="J127" s="28">
        <f t="shared" ref="J127:J129" si="268">J128</f>
        <v>0</v>
      </c>
      <c r="K127" s="28">
        <f t="shared" ref="K127:K129" si="269">K128</f>
        <v>0</v>
      </c>
      <c r="L127" s="28">
        <f t="shared" ref="L127:L129" si="270">L128</f>
        <v>0</v>
      </c>
      <c r="M127" s="28">
        <f t="shared" si="148"/>
        <v>71743.5</v>
      </c>
      <c r="N127" s="28">
        <f t="shared" si="149"/>
        <v>71354.799999999988</v>
      </c>
      <c r="O127" s="28">
        <f t="shared" si="150"/>
        <v>71354.799999999988</v>
      </c>
      <c r="P127" s="28">
        <f t="shared" ref="P127:P129" si="271">P128</f>
        <v>5449.3000000000002</v>
      </c>
      <c r="Q127" s="28">
        <f t="shared" ref="Q127:Q129" si="272">Q128</f>
        <v>0</v>
      </c>
      <c r="R127" s="28">
        <f t="shared" ref="R127:R129" si="273">R128</f>
        <v>0</v>
      </c>
      <c r="S127" s="28">
        <f t="shared" ref="S127:S129" si="274">S128</f>
        <v>3.3580000000000001</v>
      </c>
      <c r="T127" s="28">
        <f t="shared" ref="T127:T129" si="275">T128</f>
        <v>6715</v>
      </c>
      <c r="U127" s="28">
        <f t="shared" ref="U127:U129" si="276">U128</f>
        <v>0</v>
      </c>
      <c r="V127" s="28">
        <f t="shared" ref="V127:V129" si="277">V128</f>
        <v>6715</v>
      </c>
      <c r="W127" s="28">
        <f t="shared" ref="W127:W129" si="278">W128</f>
        <v>0</v>
      </c>
      <c r="X127" s="28">
        <f t="shared" ref="X127:X129" si="279">X128</f>
        <v>0</v>
      </c>
      <c r="Y127" s="28">
        <f t="shared" si="194"/>
        <v>77196.157999999996</v>
      </c>
      <c r="Z127" s="28">
        <f t="shared" si="195"/>
        <v>78069.799999999988</v>
      </c>
      <c r="AA127" s="28">
        <f t="shared" si="196"/>
        <v>78069.799999999988</v>
      </c>
      <c r="AB127" s="28">
        <f t="shared" ref="AB127:AB129" si="280">AB128</f>
        <v>0</v>
      </c>
      <c r="AC127" s="28">
        <f t="shared" ref="AC127:AC129" si="281">AC128</f>
        <v>0</v>
      </c>
      <c r="AD127" s="28">
        <f t="shared" ref="AD127:AD129" si="282">AD128</f>
        <v>0</v>
      </c>
      <c r="AE127" s="28">
        <f t="shared" si="197"/>
        <v>77196.157999999996</v>
      </c>
      <c r="AF127" s="28">
        <f t="shared" si="198"/>
        <v>78069.799999999988</v>
      </c>
      <c r="AG127" s="28">
        <f t="shared" si="199"/>
        <v>78069.799999999988</v>
      </c>
      <c r="AH127" s="28">
        <f t="shared" ref="AH127:AH129" si="283">AH128</f>
        <v>0</v>
      </c>
      <c r="AI127" s="28">
        <f t="shared" ref="AI127:AI129" si="284">AI128</f>
        <v>0</v>
      </c>
      <c r="AJ127" s="28">
        <f t="shared" ref="AJ127:AJ129" si="285">AJ128</f>
        <v>2500</v>
      </c>
      <c r="AK127" s="28">
        <f t="shared" ref="AK127:AK129" si="286">AK128</f>
        <v>0</v>
      </c>
      <c r="AL127" s="28">
        <f t="shared" ref="AL127:AL129" si="287">AL128</f>
        <v>0</v>
      </c>
      <c r="AM127" s="28">
        <f t="shared" ref="AM127:AM129" si="288">AM128</f>
        <v>0</v>
      </c>
      <c r="AN127" s="28">
        <f t="shared" ref="AN127:AN129" si="289">AN128</f>
        <v>0</v>
      </c>
      <c r="AO127" s="28">
        <f t="shared" ref="AO127:AO129" si="290">AO128</f>
        <v>0</v>
      </c>
      <c r="AP127" s="28">
        <f t="shared" ref="AP127:AP129" si="291">AP128</f>
        <v>0</v>
      </c>
      <c r="AQ127" s="28">
        <f t="shared" ref="AQ127:AQ129" si="292">AQ128</f>
        <v>0</v>
      </c>
      <c r="AR127" s="28">
        <f t="shared" ref="AR127:AR129" si="293">AR128</f>
        <v>0</v>
      </c>
      <c r="AS127" s="28">
        <f t="shared" ref="AS127:AS129" si="294">AS128</f>
        <v>0</v>
      </c>
      <c r="AT127" s="28">
        <f t="shared" ref="AT127:AT129" si="295">AT128</f>
        <v>0</v>
      </c>
      <c r="AU127" s="28">
        <f t="shared" ref="AU127:AU129" si="296">AU128</f>
        <v>0</v>
      </c>
      <c r="AV127" s="28">
        <f t="shared" ref="AV127:AV129" si="297">AV128</f>
        <v>0</v>
      </c>
      <c r="AW127" s="28">
        <f t="shared" si="200"/>
        <v>79696.157999999996</v>
      </c>
      <c r="AX127" s="28">
        <f t="shared" si="201"/>
        <v>78069.799999999988</v>
      </c>
      <c r="AY127" s="28">
        <f t="shared" si="202"/>
        <v>78069.799999999988</v>
      </c>
      <c r="AZ127" s="28">
        <f t="shared" ref="AZ127:AZ129" si="298">AZ128</f>
        <v>0</v>
      </c>
      <c r="BA127" s="29"/>
      <c r="BB127" s="29"/>
      <c r="BC127" s="25"/>
      <c r="BD127" s="25"/>
      <c r="BE127" s="25"/>
      <c r="BF127" s="25"/>
      <c r="BG127" s="25"/>
      <c r="BH127" s="25"/>
      <c r="BI127" s="25"/>
    </row>
    <row r="128" s="25" customFormat="1">
      <c r="A128" s="30" t="s">
        <v>151</v>
      </c>
      <c r="B128" s="30" t="s">
        <v>121</v>
      </c>
      <c r="C128" s="30" t="s">
        <v>63</v>
      </c>
      <c r="D128" s="30" t="s">
        <v>159</v>
      </c>
      <c r="E128" s="35"/>
      <c r="F128" s="31" t="s">
        <v>160</v>
      </c>
      <c r="G128" s="17">
        <f t="shared" si="265"/>
        <v>71743.5</v>
      </c>
      <c r="H128" s="17">
        <f t="shared" si="266"/>
        <v>71354.799999999988</v>
      </c>
      <c r="I128" s="17">
        <f t="shared" si="267"/>
        <v>71354.799999999988</v>
      </c>
      <c r="J128" s="17">
        <f t="shared" si="268"/>
        <v>0</v>
      </c>
      <c r="K128" s="17">
        <f t="shared" si="269"/>
        <v>0</v>
      </c>
      <c r="L128" s="17">
        <f t="shared" si="270"/>
        <v>0</v>
      </c>
      <c r="M128" s="17">
        <f t="shared" si="148"/>
        <v>71743.5</v>
      </c>
      <c r="N128" s="17">
        <f t="shared" si="149"/>
        <v>71354.799999999988</v>
      </c>
      <c r="O128" s="17">
        <f t="shared" si="150"/>
        <v>71354.799999999988</v>
      </c>
      <c r="P128" s="17">
        <f t="shared" si="271"/>
        <v>5449.3000000000002</v>
      </c>
      <c r="Q128" s="17">
        <f t="shared" si="272"/>
        <v>0</v>
      </c>
      <c r="R128" s="17">
        <f t="shared" si="273"/>
        <v>0</v>
      </c>
      <c r="S128" s="17">
        <f t="shared" si="274"/>
        <v>3.3580000000000001</v>
      </c>
      <c r="T128" s="17">
        <f t="shared" si="275"/>
        <v>6715</v>
      </c>
      <c r="U128" s="17">
        <f t="shared" si="276"/>
        <v>0</v>
      </c>
      <c r="V128" s="17">
        <f t="shared" si="277"/>
        <v>6715</v>
      </c>
      <c r="W128" s="17">
        <f t="shared" si="278"/>
        <v>0</v>
      </c>
      <c r="X128" s="17">
        <f t="shared" si="279"/>
        <v>0</v>
      </c>
      <c r="Y128" s="17">
        <f t="shared" si="194"/>
        <v>77196.157999999996</v>
      </c>
      <c r="Z128" s="17">
        <f t="shared" si="195"/>
        <v>78069.799999999988</v>
      </c>
      <c r="AA128" s="17">
        <f t="shared" si="196"/>
        <v>78069.799999999988</v>
      </c>
      <c r="AB128" s="17">
        <f t="shared" si="280"/>
        <v>0</v>
      </c>
      <c r="AC128" s="17">
        <f t="shared" si="281"/>
        <v>0</v>
      </c>
      <c r="AD128" s="17">
        <f t="shared" si="282"/>
        <v>0</v>
      </c>
      <c r="AE128" s="17">
        <f t="shared" si="197"/>
        <v>77196.157999999996</v>
      </c>
      <c r="AF128" s="17">
        <f t="shared" si="198"/>
        <v>78069.799999999988</v>
      </c>
      <c r="AG128" s="17">
        <f t="shared" si="199"/>
        <v>78069.799999999988</v>
      </c>
      <c r="AH128" s="17">
        <f t="shared" si="283"/>
        <v>0</v>
      </c>
      <c r="AI128" s="17">
        <f t="shared" si="284"/>
        <v>0</v>
      </c>
      <c r="AJ128" s="17">
        <f t="shared" si="285"/>
        <v>2500</v>
      </c>
      <c r="AK128" s="17">
        <f t="shared" si="286"/>
        <v>0</v>
      </c>
      <c r="AL128" s="17">
        <f t="shared" si="287"/>
        <v>0</v>
      </c>
      <c r="AM128" s="17">
        <f t="shared" si="288"/>
        <v>0</v>
      </c>
      <c r="AN128" s="17">
        <f t="shared" si="289"/>
        <v>0</v>
      </c>
      <c r="AO128" s="17">
        <f t="shared" si="290"/>
        <v>0</v>
      </c>
      <c r="AP128" s="17">
        <f t="shared" si="291"/>
        <v>0</v>
      </c>
      <c r="AQ128" s="17">
        <f t="shared" si="292"/>
        <v>0</v>
      </c>
      <c r="AR128" s="17">
        <f t="shared" si="293"/>
        <v>0</v>
      </c>
      <c r="AS128" s="17">
        <f t="shared" si="294"/>
        <v>0</v>
      </c>
      <c r="AT128" s="17">
        <f t="shared" si="295"/>
        <v>0</v>
      </c>
      <c r="AU128" s="17">
        <f t="shared" si="296"/>
        <v>0</v>
      </c>
      <c r="AV128" s="17">
        <f t="shared" si="297"/>
        <v>0</v>
      </c>
      <c r="AW128" s="17">
        <f t="shared" si="200"/>
        <v>79696.157999999996</v>
      </c>
      <c r="AX128" s="17">
        <f t="shared" si="201"/>
        <v>78069.799999999988</v>
      </c>
      <c r="AY128" s="17">
        <f t="shared" si="202"/>
        <v>78069.799999999988</v>
      </c>
      <c r="AZ128" s="17">
        <f t="shared" si="298"/>
        <v>0</v>
      </c>
      <c r="BA128" s="32"/>
      <c r="BB128" s="32"/>
      <c r="BC128" s="25"/>
      <c r="BD128" s="25"/>
      <c r="BE128" s="25"/>
      <c r="BF128" s="25"/>
      <c r="BG128" s="25"/>
      <c r="BH128" s="25"/>
      <c r="BI128" s="25"/>
    </row>
    <row r="129" s="25" customFormat="1">
      <c r="A129" s="30" t="s">
        <v>151</v>
      </c>
      <c r="B129" s="30" t="s">
        <v>121</v>
      </c>
      <c r="C129" s="30" t="s">
        <v>63</v>
      </c>
      <c r="D129" s="30" t="s">
        <v>161</v>
      </c>
      <c r="E129" s="35"/>
      <c r="F129" s="31" t="s">
        <v>36</v>
      </c>
      <c r="G129" s="17">
        <f t="shared" si="265"/>
        <v>71743.5</v>
      </c>
      <c r="H129" s="17">
        <f t="shared" si="266"/>
        <v>71354.799999999988</v>
      </c>
      <c r="I129" s="17">
        <f t="shared" si="267"/>
        <v>71354.799999999988</v>
      </c>
      <c r="J129" s="17">
        <f t="shared" si="268"/>
        <v>0</v>
      </c>
      <c r="K129" s="17">
        <f t="shared" si="269"/>
        <v>0</v>
      </c>
      <c r="L129" s="17">
        <f t="shared" si="270"/>
        <v>0</v>
      </c>
      <c r="M129" s="17">
        <f t="shared" si="148"/>
        <v>71743.5</v>
      </c>
      <c r="N129" s="17">
        <f t="shared" si="149"/>
        <v>71354.799999999988</v>
      </c>
      <c r="O129" s="17">
        <f t="shared" si="150"/>
        <v>71354.799999999988</v>
      </c>
      <c r="P129" s="17">
        <f t="shared" si="271"/>
        <v>5449.3000000000002</v>
      </c>
      <c r="Q129" s="17">
        <f t="shared" si="272"/>
        <v>0</v>
      </c>
      <c r="R129" s="17">
        <f t="shared" si="273"/>
        <v>0</v>
      </c>
      <c r="S129" s="17">
        <f t="shared" si="274"/>
        <v>3.3580000000000001</v>
      </c>
      <c r="T129" s="17">
        <f t="shared" si="275"/>
        <v>6715</v>
      </c>
      <c r="U129" s="17">
        <f t="shared" si="276"/>
        <v>0</v>
      </c>
      <c r="V129" s="17">
        <f t="shared" si="277"/>
        <v>6715</v>
      </c>
      <c r="W129" s="17">
        <f t="shared" si="278"/>
        <v>0</v>
      </c>
      <c r="X129" s="17">
        <f t="shared" si="279"/>
        <v>0</v>
      </c>
      <c r="Y129" s="17">
        <f t="shared" si="194"/>
        <v>77196.157999999996</v>
      </c>
      <c r="Z129" s="17">
        <f t="shared" si="195"/>
        <v>78069.799999999988</v>
      </c>
      <c r="AA129" s="17">
        <f t="shared" si="196"/>
        <v>78069.799999999988</v>
      </c>
      <c r="AB129" s="17">
        <f t="shared" si="280"/>
        <v>0</v>
      </c>
      <c r="AC129" s="17">
        <f t="shared" si="281"/>
        <v>0</v>
      </c>
      <c r="AD129" s="17">
        <f t="shared" si="282"/>
        <v>0</v>
      </c>
      <c r="AE129" s="17">
        <f t="shared" si="197"/>
        <v>77196.157999999996</v>
      </c>
      <c r="AF129" s="17">
        <f t="shared" si="198"/>
        <v>78069.799999999988</v>
      </c>
      <c r="AG129" s="17">
        <f t="shared" si="199"/>
        <v>78069.799999999988</v>
      </c>
      <c r="AH129" s="17">
        <f t="shared" si="283"/>
        <v>0</v>
      </c>
      <c r="AI129" s="17">
        <f t="shared" si="284"/>
        <v>0</v>
      </c>
      <c r="AJ129" s="17">
        <f t="shared" si="285"/>
        <v>2500</v>
      </c>
      <c r="AK129" s="17">
        <f t="shared" si="286"/>
        <v>0</v>
      </c>
      <c r="AL129" s="17">
        <f t="shared" si="287"/>
        <v>0</v>
      </c>
      <c r="AM129" s="17">
        <f t="shared" si="288"/>
        <v>0</v>
      </c>
      <c r="AN129" s="17">
        <f t="shared" si="289"/>
        <v>0</v>
      </c>
      <c r="AO129" s="17">
        <f t="shared" si="290"/>
        <v>0</v>
      </c>
      <c r="AP129" s="17">
        <f t="shared" si="291"/>
        <v>0</v>
      </c>
      <c r="AQ129" s="17">
        <f t="shared" si="292"/>
        <v>0</v>
      </c>
      <c r="AR129" s="17">
        <f t="shared" si="293"/>
        <v>0</v>
      </c>
      <c r="AS129" s="17">
        <f t="shared" si="294"/>
        <v>0</v>
      </c>
      <c r="AT129" s="17">
        <f t="shared" si="295"/>
        <v>0</v>
      </c>
      <c r="AU129" s="17">
        <f t="shared" si="296"/>
        <v>0</v>
      </c>
      <c r="AV129" s="17">
        <f t="shared" si="297"/>
        <v>0</v>
      </c>
      <c r="AW129" s="17">
        <f t="shared" si="200"/>
        <v>79696.157999999996</v>
      </c>
      <c r="AX129" s="17">
        <f t="shared" si="201"/>
        <v>78069.799999999988</v>
      </c>
      <c r="AY129" s="17">
        <f t="shared" si="202"/>
        <v>78069.799999999988</v>
      </c>
      <c r="AZ129" s="17">
        <f t="shared" si="298"/>
        <v>0</v>
      </c>
      <c r="BA129" s="32"/>
      <c r="BB129" s="32"/>
      <c r="BC129" s="25"/>
      <c r="BD129" s="25"/>
      <c r="BE129" s="25"/>
      <c r="BF129" s="25"/>
      <c r="BG129" s="25"/>
      <c r="BH129" s="25"/>
      <c r="BI129" s="25"/>
    </row>
    <row r="130" s="25" customFormat="1">
      <c r="A130" s="30" t="s">
        <v>151</v>
      </c>
      <c r="B130" s="30" t="s">
        <v>121</v>
      </c>
      <c r="C130" s="30" t="s">
        <v>63</v>
      </c>
      <c r="D130" s="30" t="s">
        <v>162</v>
      </c>
      <c r="E130" s="35"/>
      <c r="F130" s="31" t="s">
        <v>163</v>
      </c>
      <c r="G130" s="17">
        <f>G131+G137</f>
        <v>71743.5</v>
      </c>
      <c r="H130" s="17">
        <f>H131+H137</f>
        <v>71354.799999999988</v>
      </c>
      <c r="I130" s="17">
        <f>I131+I137</f>
        <v>71354.799999999988</v>
      </c>
      <c r="J130" s="17">
        <f>J131+J137+J135</f>
        <v>0</v>
      </c>
      <c r="K130" s="17">
        <f>K131+K137+K135</f>
        <v>0</v>
      </c>
      <c r="L130" s="17">
        <f>L131+L137+L135</f>
        <v>0</v>
      </c>
      <c r="M130" s="17">
        <f t="shared" si="148"/>
        <v>71743.5</v>
      </c>
      <c r="N130" s="17">
        <f t="shared" si="149"/>
        <v>71354.799999999988</v>
      </c>
      <c r="O130" s="17">
        <f t="shared" si="150"/>
        <v>71354.799999999988</v>
      </c>
      <c r="P130" s="17">
        <f>P131+P137+P135+P140</f>
        <v>5449.3000000000002</v>
      </c>
      <c r="Q130" s="17">
        <f>Q131+Q137+Q135+Q140</f>
        <v>0</v>
      </c>
      <c r="R130" s="17">
        <f>R131+R137+R135+R140</f>
        <v>0</v>
      </c>
      <c r="S130" s="17">
        <f>S131+S137+S135+S140</f>
        <v>3.3580000000000001</v>
      </c>
      <c r="T130" s="17">
        <f>T131+T137+T135+T140</f>
        <v>6715</v>
      </c>
      <c r="U130" s="17">
        <f>U131+U137+U135+U140</f>
        <v>0</v>
      </c>
      <c r="V130" s="17">
        <f>V131+V137+V135+V140</f>
        <v>6715</v>
      </c>
      <c r="W130" s="17">
        <f>W131+W137+W135+W140</f>
        <v>0</v>
      </c>
      <c r="X130" s="17">
        <f>X131+X137+X135+X140</f>
        <v>0</v>
      </c>
      <c r="Y130" s="17">
        <f t="shared" si="194"/>
        <v>77196.157999999996</v>
      </c>
      <c r="Z130" s="17">
        <f t="shared" si="195"/>
        <v>78069.799999999988</v>
      </c>
      <c r="AA130" s="17">
        <f t="shared" si="196"/>
        <v>78069.799999999988</v>
      </c>
      <c r="AB130" s="17">
        <f>AB131+AB137+AB135+AB140</f>
        <v>0</v>
      </c>
      <c r="AC130" s="17">
        <f>AC131+AC137+AC135+AC140</f>
        <v>0</v>
      </c>
      <c r="AD130" s="17">
        <f>AD131+AD137+AD135+AD140</f>
        <v>0</v>
      </c>
      <c r="AE130" s="17">
        <f t="shared" si="197"/>
        <v>77196.157999999996</v>
      </c>
      <c r="AF130" s="17">
        <f t="shared" si="198"/>
        <v>78069.799999999988</v>
      </c>
      <c r="AG130" s="17">
        <f t="shared" si="199"/>
        <v>78069.799999999988</v>
      </c>
      <c r="AH130" s="17">
        <f>AH131+AH137+AH135+AH140</f>
        <v>0</v>
      </c>
      <c r="AI130" s="17">
        <f>AI131+AI137+AI135+AI140</f>
        <v>0</v>
      </c>
      <c r="AJ130" s="17">
        <f>AJ131+AJ137+AJ135+AJ140</f>
        <v>2500</v>
      </c>
      <c r="AK130" s="17">
        <f>AK131+AK137+AK135+AK140</f>
        <v>0</v>
      </c>
      <c r="AL130" s="17">
        <f>AL131+AL137+AL135+AL140</f>
        <v>0</v>
      </c>
      <c r="AM130" s="17">
        <f>AM131+AM137+AM135+AM140</f>
        <v>0</v>
      </c>
      <c r="AN130" s="17">
        <f>AN131+AN137+AN135+AN140</f>
        <v>0</v>
      </c>
      <c r="AO130" s="17">
        <f>AO131+AO137+AO135+AO140</f>
        <v>0</v>
      </c>
      <c r="AP130" s="17">
        <f>AP131+AP137+AP135+AP140</f>
        <v>0</v>
      </c>
      <c r="AQ130" s="17">
        <f>AQ131+AQ137+AQ135+AQ140</f>
        <v>0</v>
      </c>
      <c r="AR130" s="17">
        <f>AR131+AR137+AR135+AR140</f>
        <v>0</v>
      </c>
      <c r="AS130" s="17">
        <f>AS131+AS137+AS135+AS140</f>
        <v>0</v>
      </c>
      <c r="AT130" s="17">
        <f>AT131+AT137+AT135+AT140</f>
        <v>0</v>
      </c>
      <c r="AU130" s="17">
        <f>AU131+AU137+AU135+AU140</f>
        <v>0</v>
      </c>
      <c r="AV130" s="17">
        <f>AV131+AV137+AV135+AV140</f>
        <v>0</v>
      </c>
      <c r="AW130" s="17">
        <f t="shared" si="200"/>
        <v>79696.157999999996</v>
      </c>
      <c r="AX130" s="17">
        <f t="shared" si="201"/>
        <v>78069.799999999988</v>
      </c>
      <c r="AY130" s="17">
        <f t="shared" si="202"/>
        <v>78069.799999999988</v>
      </c>
      <c r="AZ130" s="17">
        <f>AZ131+AZ137+AZ135+AZ140</f>
        <v>0</v>
      </c>
      <c r="BA130" s="32"/>
      <c r="BB130" s="32"/>
      <c r="BC130" s="25"/>
      <c r="BD130" s="25"/>
      <c r="BE130" s="25"/>
      <c r="BF130" s="25"/>
      <c r="BG130" s="25"/>
      <c r="BH130" s="25"/>
      <c r="BI130" s="25"/>
    </row>
    <row r="131" s="25" customFormat="1">
      <c r="A131" s="30" t="s">
        <v>151</v>
      </c>
      <c r="B131" s="30" t="s">
        <v>121</v>
      </c>
      <c r="C131" s="30" t="s">
        <v>63</v>
      </c>
      <c r="D131" s="30" t="s">
        <v>164</v>
      </c>
      <c r="E131" s="35"/>
      <c r="F131" s="31" t="s">
        <v>56</v>
      </c>
      <c r="G131" s="17">
        <f>G132+G133+G134</f>
        <v>39972.400000000001</v>
      </c>
      <c r="H131" s="17">
        <f>H132+H133+H134</f>
        <v>39583.699999999997</v>
      </c>
      <c r="I131" s="17">
        <f>I132+I133+I134</f>
        <v>39583.699999999997</v>
      </c>
      <c r="J131" s="17">
        <f>J132+J133+J134</f>
        <v>-1400</v>
      </c>
      <c r="K131" s="17">
        <f>K132+K133+K134</f>
        <v>0</v>
      </c>
      <c r="L131" s="17">
        <f>L132+L133+L134</f>
        <v>0</v>
      </c>
      <c r="M131" s="17">
        <f t="shared" si="148"/>
        <v>38572.400000000001</v>
      </c>
      <c r="N131" s="17">
        <f t="shared" si="149"/>
        <v>39583.699999999997</v>
      </c>
      <c r="O131" s="17">
        <f t="shared" si="150"/>
        <v>39583.699999999997</v>
      </c>
      <c r="P131" s="17">
        <f>P132+P133+P134</f>
        <v>5449.3000000000002</v>
      </c>
      <c r="Q131" s="17">
        <f>Q132+Q133+Q134</f>
        <v>0</v>
      </c>
      <c r="R131" s="17">
        <f>R132+R133+R134</f>
        <v>0</v>
      </c>
      <c r="S131" s="17">
        <f>S132+S133+S134</f>
        <v>0</v>
      </c>
      <c r="T131" s="17">
        <f>T132+T133+T134</f>
        <v>6715</v>
      </c>
      <c r="U131" s="17">
        <f>U132+U133+U134</f>
        <v>0</v>
      </c>
      <c r="V131" s="17">
        <f>V132+V133+V134</f>
        <v>6715</v>
      </c>
      <c r="W131" s="17">
        <f>W132+W133+W134</f>
        <v>0</v>
      </c>
      <c r="X131" s="17">
        <f>X132+X133+X134</f>
        <v>0</v>
      </c>
      <c r="Y131" s="17">
        <f t="shared" si="194"/>
        <v>44021.700000000004</v>
      </c>
      <c r="Z131" s="17">
        <f t="shared" si="195"/>
        <v>46298.699999999997</v>
      </c>
      <c r="AA131" s="17">
        <f t="shared" si="196"/>
        <v>46298.699999999997</v>
      </c>
      <c r="AB131" s="17">
        <f>AB132+AB133+AB134</f>
        <v>0</v>
      </c>
      <c r="AC131" s="17">
        <f>AC132+AC133+AC134</f>
        <v>0</v>
      </c>
      <c r="AD131" s="17">
        <f>AD132+AD133+AD134</f>
        <v>0</v>
      </c>
      <c r="AE131" s="17">
        <f t="shared" si="197"/>
        <v>44021.700000000004</v>
      </c>
      <c r="AF131" s="17">
        <f t="shared" si="198"/>
        <v>46298.699999999997</v>
      </c>
      <c r="AG131" s="17">
        <f t="shared" si="199"/>
        <v>46298.699999999997</v>
      </c>
      <c r="AH131" s="17">
        <f>AH132+AH133+AH134</f>
        <v>0</v>
      </c>
      <c r="AI131" s="17">
        <f>AI132+AI133+AI134</f>
        <v>0</v>
      </c>
      <c r="AJ131" s="17">
        <f>AJ132+AJ133+AJ134</f>
        <v>2500</v>
      </c>
      <c r="AK131" s="17">
        <f>AK132+AK133+AK134</f>
        <v>0</v>
      </c>
      <c r="AL131" s="17">
        <f>AL132+AL133+AL134</f>
        <v>0</v>
      </c>
      <c r="AM131" s="17">
        <f>AM132+AM133+AM134</f>
        <v>0</v>
      </c>
      <c r="AN131" s="17">
        <f>AN132+AN133+AN134</f>
        <v>0</v>
      </c>
      <c r="AO131" s="17">
        <f>AO132+AO133+AO134</f>
        <v>0</v>
      </c>
      <c r="AP131" s="17">
        <f>AP132+AP133+AP134</f>
        <v>0</v>
      </c>
      <c r="AQ131" s="17">
        <f>AQ132+AQ133+AQ134</f>
        <v>0</v>
      </c>
      <c r="AR131" s="17">
        <f>AR132+AR133+AR134</f>
        <v>0</v>
      </c>
      <c r="AS131" s="17">
        <f>AS132+AS133+AS134</f>
        <v>0</v>
      </c>
      <c r="AT131" s="17">
        <f>AT132+AT133+AT134</f>
        <v>0</v>
      </c>
      <c r="AU131" s="17">
        <f>AU132+AU133+AU134</f>
        <v>0</v>
      </c>
      <c r="AV131" s="17">
        <f>AV132+AV133+AV134</f>
        <v>0</v>
      </c>
      <c r="AW131" s="17">
        <f t="shared" si="200"/>
        <v>46521.700000000004</v>
      </c>
      <c r="AX131" s="17">
        <f t="shared" si="201"/>
        <v>46298.699999999997</v>
      </c>
      <c r="AY131" s="17">
        <f t="shared" si="202"/>
        <v>46298.699999999997</v>
      </c>
      <c r="AZ131" s="17">
        <f>AZ132+AZ133+AZ134</f>
        <v>0</v>
      </c>
      <c r="BA131" s="32"/>
      <c r="BB131" s="32"/>
      <c r="BC131" s="25"/>
      <c r="BD131" s="25"/>
      <c r="BE131" s="25"/>
      <c r="BF131" s="25"/>
      <c r="BG131" s="25"/>
      <c r="BH131" s="25"/>
      <c r="BI131" s="25"/>
    </row>
    <row r="132" s="25" customFormat="1">
      <c r="A132" s="30" t="s">
        <v>151</v>
      </c>
      <c r="B132" s="30" t="s">
        <v>121</v>
      </c>
      <c r="C132" s="30" t="s">
        <v>63</v>
      </c>
      <c r="D132" s="30" t="s">
        <v>164</v>
      </c>
      <c r="E132" s="30" t="s">
        <v>53</v>
      </c>
      <c r="F132" s="31" t="s">
        <v>54</v>
      </c>
      <c r="G132" s="17">
        <v>32891.900000000001</v>
      </c>
      <c r="H132" s="17">
        <v>33903.099999999999</v>
      </c>
      <c r="I132" s="17">
        <v>33903.099999999999</v>
      </c>
      <c r="J132" s="17"/>
      <c r="K132" s="17"/>
      <c r="L132" s="17"/>
      <c r="M132" s="17">
        <f t="shared" si="148"/>
        <v>32891.900000000001</v>
      </c>
      <c r="N132" s="17">
        <f t="shared" si="149"/>
        <v>33903.099999999999</v>
      </c>
      <c r="O132" s="17">
        <f t="shared" si="150"/>
        <v>33903.099999999999</v>
      </c>
      <c r="P132" s="17">
        <v>5449.3000000000002</v>
      </c>
      <c r="Q132" s="17"/>
      <c r="R132" s="17"/>
      <c r="S132" s="17"/>
      <c r="T132" s="17">
        <v>6715</v>
      </c>
      <c r="U132" s="17"/>
      <c r="V132" s="17">
        <v>6715</v>
      </c>
      <c r="W132" s="17"/>
      <c r="X132" s="17"/>
      <c r="Y132" s="17">
        <f t="shared" si="194"/>
        <v>38341.200000000004</v>
      </c>
      <c r="Z132" s="17">
        <f t="shared" si="195"/>
        <v>40618.099999999999</v>
      </c>
      <c r="AA132" s="17">
        <f t="shared" si="196"/>
        <v>40618.099999999999</v>
      </c>
      <c r="AB132" s="17"/>
      <c r="AC132" s="17"/>
      <c r="AD132" s="17"/>
      <c r="AE132" s="17">
        <f t="shared" si="197"/>
        <v>38341.200000000004</v>
      </c>
      <c r="AF132" s="17">
        <f t="shared" si="198"/>
        <v>40618.099999999999</v>
      </c>
      <c r="AG132" s="17">
        <f t="shared" si="199"/>
        <v>40618.099999999999</v>
      </c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>
        <f t="shared" si="200"/>
        <v>38341.200000000004</v>
      </c>
      <c r="AX132" s="17">
        <f t="shared" si="201"/>
        <v>40618.099999999999</v>
      </c>
      <c r="AY132" s="17">
        <f t="shared" si="202"/>
        <v>40618.099999999999</v>
      </c>
      <c r="AZ132" s="17"/>
      <c r="BA132" s="32"/>
      <c r="BB132" s="32"/>
      <c r="BC132" s="25"/>
      <c r="BD132" s="25"/>
      <c r="BE132" s="25"/>
      <c r="BF132" s="25"/>
      <c r="BG132" s="25"/>
      <c r="BH132" s="25"/>
      <c r="BI132" s="25"/>
    </row>
    <row r="133" s="25" customFormat="1">
      <c r="A133" s="30" t="s">
        <v>151</v>
      </c>
      <c r="B133" s="30" t="s">
        <v>121</v>
      </c>
      <c r="C133" s="30" t="s">
        <v>63</v>
      </c>
      <c r="D133" s="30" t="s">
        <v>164</v>
      </c>
      <c r="E133" s="30" t="s">
        <v>41</v>
      </c>
      <c r="F133" s="31" t="s">
        <v>42</v>
      </c>
      <c r="G133" s="17">
        <v>5708.5</v>
      </c>
      <c r="H133" s="17">
        <v>4347.8999999999996</v>
      </c>
      <c r="I133" s="17">
        <v>4387.5</v>
      </c>
      <c r="J133" s="39">
        <v>-1400</v>
      </c>
      <c r="K133" s="17"/>
      <c r="L133" s="17"/>
      <c r="M133" s="17">
        <f t="shared" si="148"/>
        <v>4308.5</v>
      </c>
      <c r="N133" s="17">
        <f t="shared" si="149"/>
        <v>4347.8999999999996</v>
      </c>
      <c r="O133" s="17">
        <f t="shared" si="150"/>
        <v>4387.5</v>
      </c>
      <c r="P133" s="17"/>
      <c r="Q133" s="17"/>
      <c r="R133" s="17"/>
      <c r="S133" s="17"/>
      <c r="T133" s="17"/>
      <c r="U133" s="17"/>
      <c r="V133" s="17"/>
      <c r="W133" s="17"/>
      <c r="X133" s="17"/>
      <c r="Y133" s="17">
        <f t="shared" si="194"/>
        <v>4308.5</v>
      </c>
      <c r="Z133" s="17">
        <f t="shared" si="195"/>
        <v>4347.8999999999996</v>
      </c>
      <c r="AA133" s="17">
        <f t="shared" si="196"/>
        <v>4387.5</v>
      </c>
      <c r="AB133" s="17"/>
      <c r="AC133" s="17"/>
      <c r="AD133" s="17"/>
      <c r="AE133" s="17">
        <f t="shared" si="197"/>
        <v>4308.5</v>
      </c>
      <c r="AF133" s="17">
        <f t="shared" si="198"/>
        <v>4347.8999999999996</v>
      </c>
      <c r="AG133" s="17">
        <f t="shared" si="199"/>
        <v>4387.5</v>
      </c>
      <c r="AH133" s="17"/>
      <c r="AI133" s="17"/>
      <c r="AJ133" s="17">
        <v>2500</v>
      </c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>
        <f t="shared" si="200"/>
        <v>6808.5</v>
      </c>
      <c r="AX133" s="17">
        <f t="shared" si="201"/>
        <v>4347.8999999999996</v>
      </c>
      <c r="AY133" s="17">
        <f t="shared" si="202"/>
        <v>4387.5</v>
      </c>
      <c r="AZ133" s="17"/>
      <c r="BA133" s="32"/>
      <c r="BB133" s="32">
        <v>42</v>
      </c>
      <c r="BC133" s="25"/>
      <c r="BD133" s="25"/>
      <c r="BE133" s="25"/>
      <c r="BF133" s="25"/>
      <c r="BG133" s="25"/>
      <c r="BH133" s="25"/>
      <c r="BI133" s="25"/>
    </row>
    <row r="134" s="25" customFormat="1">
      <c r="A134" s="30" t="s">
        <v>151</v>
      </c>
      <c r="B134" s="30" t="s">
        <v>121</v>
      </c>
      <c r="C134" s="30" t="s">
        <v>63</v>
      </c>
      <c r="D134" s="30" t="s">
        <v>164</v>
      </c>
      <c r="E134" s="30" t="s">
        <v>43</v>
      </c>
      <c r="F134" s="31" t="s">
        <v>44</v>
      </c>
      <c r="G134" s="17">
        <v>1372</v>
      </c>
      <c r="H134" s="17">
        <v>1332.7</v>
      </c>
      <c r="I134" s="17">
        <v>1293.0999999999999</v>
      </c>
      <c r="J134" s="17"/>
      <c r="K134" s="17"/>
      <c r="L134" s="17"/>
      <c r="M134" s="17">
        <f t="shared" si="148"/>
        <v>1372</v>
      </c>
      <c r="N134" s="17">
        <f t="shared" si="149"/>
        <v>1332.7</v>
      </c>
      <c r="O134" s="17">
        <f t="shared" si="150"/>
        <v>1293.0999999999999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>
        <f t="shared" si="194"/>
        <v>1372</v>
      </c>
      <c r="Z134" s="17">
        <f t="shared" si="195"/>
        <v>1332.7</v>
      </c>
      <c r="AA134" s="17">
        <f t="shared" si="196"/>
        <v>1293.0999999999999</v>
      </c>
      <c r="AB134" s="17"/>
      <c r="AC134" s="17"/>
      <c r="AD134" s="17"/>
      <c r="AE134" s="17">
        <f t="shared" si="197"/>
        <v>1372</v>
      </c>
      <c r="AF134" s="17">
        <f t="shared" si="198"/>
        <v>1332.7</v>
      </c>
      <c r="AG134" s="17">
        <f t="shared" si="199"/>
        <v>1293.0999999999999</v>
      </c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>
        <f t="shared" si="200"/>
        <v>1372</v>
      </c>
      <c r="AX134" s="17">
        <f t="shared" si="201"/>
        <v>1332.7</v>
      </c>
      <c r="AY134" s="17">
        <f t="shared" si="202"/>
        <v>1293.0999999999999</v>
      </c>
      <c r="AZ134" s="17"/>
      <c r="BA134" s="32"/>
      <c r="BB134" s="32"/>
      <c r="BC134" s="25"/>
      <c r="BD134" s="25"/>
      <c r="BE134" s="25"/>
      <c r="BF134" s="25"/>
      <c r="BG134" s="25"/>
      <c r="BH134" s="25"/>
      <c r="BI134" s="25"/>
    </row>
    <row r="135" s="25" customFormat="1">
      <c r="A135" s="30" t="s">
        <v>151</v>
      </c>
      <c r="B135" s="30" t="s">
        <v>121</v>
      </c>
      <c r="C135" s="30" t="s">
        <v>63</v>
      </c>
      <c r="D135" s="30" t="s">
        <v>165</v>
      </c>
      <c r="E135" s="30"/>
      <c r="F135" s="31" t="s">
        <v>166</v>
      </c>
      <c r="G135" s="17"/>
      <c r="H135" s="17"/>
      <c r="I135" s="17"/>
      <c r="J135" s="17">
        <f>J136</f>
        <v>1400</v>
      </c>
      <c r="K135" s="17">
        <f>K136</f>
        <v>0</v>
      </c>
      <c r="L135" s="17">
        <f>L136</f>
        <v>0</v>
      </c>
      <c r="M135" s="17">
        <f t="shared" si="148"/>
        <v>1400</v>
      </c>
      <c r="N135" s="17">
        <f t="shared" si="149"/>
        <v>0</v>
      </c>
      <c r="O135" s="17">
        <f t="shared" si="150"/>
        <v>0</v>
      </c>
      <c r="P135" s="17">
        <f>P136</f>
        <v>0</v>
      </c>
      <c r="Q135" s="17">
        <f>Q136</f>
        <v>0</v>
      </c>
      <c r="R135" s="17">
        <f>R136</f>
        <v>0</v>
      </c>
      <c r="S135" s="17">
        <f>S136</f>
        <v>0</v>
      </c>
      <c r="T135" s="17">
        <f>T136</f>
        <v>0</v>
      </c>
      <c r="U135" s="17">
        <f>U136</f>
        <v>0</v>
      </c>
      <c r="V135" s="17">
        <f>V136</f>
        <v>0</v>
      </c>
      <c r="W135" s="17">
        <f>W136</f>
        <v>0</v>
      </c>
      <c r="X135" s="17">
        <f>X136</f>
        <v>0</v>
      </c>
      <c r="Y135" s="17">
        <f t="shared" si="194"/>
        <v>1400</v>
      </c>
      <c r="Z135" s="17">
        <f t="shared" si="195"/>
        <v>0</v>
      </c>
      <c r="AA135" s="17">
        <f t="shared" si="196"/>
        <v>0</v>
      </c>
      <c r="AB135" s="17">
        <f>AB136</f>
        <v>0</v>
      </c>
      <c r="AC135" s="17">
        <f>AC136</f>
        <v>0</v>
      </c>
      <c r="AD135" s="17">
        <f>AD136</f>
        <v>0</v>
      </c>
      <c r="AE135" s="17">
        <f t="shared" si="197"/>
        <v>1400</v>
      </c>
      <c r="AF135" s="17">
        <f t="shared" si="198"/>
        <v>0</v>
      </c>
      <c r="AG135" s="17">
        <f t="shared" si="199"/>
        <v>0</v>
      </c>
      <c r="AH135" s="17">
        <f>AH136</f>
        <v>0</v>
      </c>
      <c r="AI135" s="17">
        <f>AI136</f>
        <v>0</v>
      </c>
      <c r="AJ135" s="17">
        <f>AJ136</f>
        <v>0</v>
      </c>
      <c r="AK135" s="17">
        <f>AK136</f>
        <v>0</v>
      </c>
      <c r="AL135" s="17">
        <f>AL136</f>
        <v>0</v>
      </c>
      <c r="AM135" s="17">
        <f>AM136</f>
        <v>0</v>
      </c>
      <c r="AN135" s="17">
        <f>AN136</f>
        <v>0</v>
      </c>
      <c r="AO135" s="17">
        <f>AO136</f>
        <v>0</v>
      </c>
      <c r="AP135" s="17">
        <f>AP136</f>
        <v>0</v>
      </c>
      <c r="AQ135" s="17">
        <f>AQ136</f>
        <v>0</v>
      </c>
      <c r="AR135" s="17">
        <f>AR136</f>
        <v>0</v>
      </c>
      <c r="AS135" s="17">
        <f>AS136</f>
        <v>0</v>
      </c>
      <c r="AT135" s="17">
        <f>AT136</f>
        <v>0</v>
      </c>
      <c r="AU135" s="17">
        <f>AU136</f>
        <v>0</v>
      </c>
      <c r="AV135" s="17">
        <f>AV136</f>
        <v>0</v>
      </c>
      <c r="AW135" s="17">
        <f t="shared" si="200"/>
        <v>1400</v>
      </c>
      <c r="AX135" s="17">
        <f t="shared" si="201"/>
        <v>0</v>
      </c>
      <c r="AY135" s="17">
        <f t="shared" si="202"/>
        <v>0</v>
      </c>
      <c r="AZ135" s="17">
        <f>AZ136</f>
        <v>0</v>
      </c>
      <c r="BA135" s="32"/>
      <c r="BB135" s="32"/>
      <c r="BC135" s="25"/>
      <c r="BD135" s="25"/>
      <c r="BE135" s="25"/>
      <c r="BF135" s="25"/>
      <c r="BG135" s="25"/>
      <c r="BH135" s="25"/>
      <c r="BI135" s="25"/>
    </row>
    <row r="136" s="25" customFormat="1">
      <c r="A136" s="30" t="s">
        <v>151</v>
      </c>
      <c r="B136" s="30" t="s">
        <v>121</v>
      </c>
      <c r="C136" s="30" t="s">
        <v>63</v>
      </c>
      <c r="D136" s="30" t="s">
        <v>165</v>
      </c>
      <c r="E136" s="30" t="s">
        <v>41</v>
      </c>
      <c r="F136" s="31" t="s">
        <v>42</v>
      </c>
      <c r="G136" s="17"/>
      <c r="H136" s="17"/>
      <c r="I136" s="17"/>
      <c r="J136" s="17">
        <v>1400</v>
      </c>
      <c r="K136" s="17"/>
      <c r="L136" s="17"/>
      <c r="M136" s="17">
        <f t="shared" si="148"/>
        <v>1400</v>
      </c>
      <c r="N136" s="17">
        <f t="shared" si="149"/>
        <v>0</v>
      </c>
      <c r="O136" s="17">
        <f t="shared" si="150"/>
        <v>0</v>
      </c>
      <c r="P136" s="17"/>
      <c r="Q136" s="17"/>
      <c r="R136" s="17"/>
      <c r="S136" s="17"/>
      <c r="T136" s="17"/>
      <c r="U136" s="17"/>
      <c r="V136" s="17"/>
      <c r="W136" s="17"/>
      <c r="X136" s="17"/>
      <c r="Y136" s="17">
        <f t="shared" si="194"/>
        <v>1400</v>
      </c>
      <c r="Z136" s="17">
        <f t="shared" si="195"/>
        <v>0</v>
      </c>
      <c r="AA136" s="17">
        <f t="shared" si="196"/>
        <v>0</v>
      </c>
      <c r="AB136" s="17"/>
      <c r="AC136" s="17"/>
      <c r="AD136" s="17"/>
      <c r="AE136" s="17">
        <f t="shared" si="197"/>
        <v>1400</v>
      </c>
      <c r="AF136" s="17">
        <f t="shared" si="198"/>
        <v>0</v>
      </c>
      <c r="AG136" s="17">
        <f t="shared" si="199"/>
        <v>0</v>
      </c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>
        <f t="shared" si="200"/>
        <v>1400</v>
      </c>
      <c r="AX136" s="17">
        <f t="shared" si="201"/>
        <v>0</v>
      </c>
      <c r="AY136" s="17">
        <f t="shared" si="202"/>
        <v>0</v>
      </c>
      <c r="AZ136" s="17"/>
      <c r="BA136" s="32"/>
      <c r="BB136" s="32">
        <v>43</v>
      </c>
      <c r="BC136" s="25"/>
      <c r="BD136" s="25"/>
      <c r="BE136" s="25"/>
      <c r="BF136" s="25"/>
      <c r="BG136" s="25"/>
      <c r="BH136" s="25"/>
      <c r="BI136" s="25"/>
    </row>
    <row r="137" s="25" customFormat="1">
      <c r="A137" s="30" t="s">
        <v>151</v>
      </c>
      <c r="B137" s="30" t="s">
        <v>121</v>
      </c>
      <c r="C137" s="30" t="s">
        <v>63</v>
      </c>
      <c r="D137" s="30" t="s">
        <v>167</v>
      </c>
      <c r="E137" s="35"/>
      <c r="F137" s="31" t="s">
        <v>168</v>
      </c>
      <c r="G137" s="17">
        <f>G138+G139</f>
        <v>31771.100000000002</v>
      </c>
      <c r="H137" s="17">
        <f>H138+H139</f>
        <v>31771.099999999999</v>
      </c>
      <c r="I137" s="17">
        <f>I138+I139</f>
        <v>31771.099999999999</v>
      </c>
      <c r="J137" s="17">
        <f>J138+J139</f>
        <v>0</v>
      </c>
      <c r="K137" s="17">
        <f>K138+K139</f>
        <v>0</v>
      </c>
      <c r="L137" s="17">
        <f>L138+L139</f>
        <v>0</v>
      </c>
      <c r="M137" s="17">
        <f t="shared" si="148"/>
        <v>31771.100000000002</v>
      </c>
      <c r="N137" s="17">
        <f t="shared" si="149"/>
        <v>31771.099999999999</v>
      </c>
      <c r="O137" s="17">
        <f t="shared" si="150"/>
        <v>31771.099999999999</v>
      </c>
      <c r="P137" s="17">
        <f>P138+P139</f>
        <v>0</v>
      </c>
      <c r="Q137" s="17">
        <f>Q138+Q139</f>
        <v>0</v>
      </c>
      <c r="R137" s="17">
        <f>R138+R139</f>
        <v>0</v>
      </c>
      <c r="S137" s="17">
        <f>S138+S139</f>
        <v>0</v>
      </c>
      <c r="T137" s="17">
        <f>T138+T139</f>
        <v>0</v>
      </c>
      <c r="U137" s="17">
        <f>U138+U139</f>
        <v>0</v>
      </c>
      <c r="V137" s="17">
        <f>V138+V139</f>
        <v>0</v>
      </c>
      <c r="W137" s="17">
        <f>W138+W139</f>
        <v>0</v>
      </c>
      <c r="X137" s="17">
        <f>X138+X139</f>
        <v>0</v>
      </c>
      <c r="Y137" s="17">
        <f t="shared" si="194"/>
        <v>31771.100000000002</v>
      </c>
      <c r="Z137" s="17">
        <f t="shared" si="195"/>
        <v>31771.099999999999</v>
      </c>
      <c r="AA137" s="17">
        <f t="shared" si="196"/>
        <v>31771.099999999999</v>
      </c>
      <c r="AB137" s="17">
        <f>AB138+AB139</f>
        <v>0</v>
      </c>
      <c r="AC137" s="17">
        <f>AC138+AC139</f>
        <v>0</v>
      </c>
      <c r="AD137" s="17">
        <f>AD138+AD139</f>
        <v>0</v>
      </c>
      <c r="AE137" s="17">
        <f t="shared" si="197"/>
        <v>31771.100000000002</v>
      </c>
      <c r="AF137" s="17">
        <f t="shared" si="198"/>
        <v>31771.099999999999</v>
      </c>
      <c r="AG137" s="17">
        <f t="shared" si="199"/>
        <v>31771.099999999999</v>
      </c>
      <c r="AH137" s="17">
        <f>AH138+AH139</f>
        <v>0</v>
      </c>
      <c r="AI137" s="17">
        <f>AI138+AI139</f>
        <v>0</v>
      </c>
      <c r="AJ137" s="17">
        <f>AJ138+AJ139</f>
        <v>0</v>
      </c>
      <c r="AK137" s="17">
        <f>AK138+AK139</f>
        <v>0</v>
      </c>
      <c r="AL137" s="17">
        <f>AL138+AL139</f>
        <v>0</v>
      </c>
      <c r="AM137" s="17">
        <f>AM138+AM139</f>
        <v>0</v>
      </c>
      <c r="AN137" s="17">
        <f>AN138+AN139</f>
        <v>0</v>
      </c>
      <c r="AO137" s="17">
        <f>AO138+AO139</f>
        <v>0</v>
      </c>
      <c r="AP137" s="17">
        <f>AP138+AP139</f>
        <v>0</v>
      </c>
      <c r="AQ137" s="17">
        <f>AQ138+AQ139</f>
        <v>0</v>
      </c>
      <c r="AR137" s="17">
        <f>AR138+AR139</f>
        <v>0</v>
      </c>
      <c r="AS137" s="17">
        <f>AS138+AS139</f>
        <v>0</v>
      </c>
      <c r="AT137" s="17">
        <f>AT138+AT139</f>
        <v>0</v>
      </c>
      <c r="AU137" s="17">
        <f>AU138+AU139</f>
        <v>0</v>
      </c>
      <c r="AV137" s="17">
        <f>AV138+AV139</f>
        <v>0</v>
      </c>
      <c r="AW137" s="17">
        <f t="shared" si="200"/>
        <v>31771.100000000002</v>
      </c>
      <c r="AX137" s="17">
        <f t="shared" si="201"/>
        <v>31771.099999999999</v>
      </c>
      <c r="AY137" s="17">
        <f t="shared" si="202"/>
        <v>31771.099999999999</v>
      </c>
      <c r="AZ137" s="17">
        <f>AZ138+AZ139</f>
        <v>0</v>
      </c>
      <c r="BA137" s="32"/>
      <c r="BB137" s="32"/>
      <c r="BC137" s="25"/>
      <c r="BD137" s="25"/>
      <c r="BE137" s="25"/>
      <c r="BF137" s="25"/>
      <c r="BG137" s="25"/>
      <c r="BH137" s="25"/>
      <c r="BI137" s="25"/>
    </row>
    <row r="138" s="25" customFormat="1">
      <c r="A138" s="30" t="s">
        <v>151</v>
      </c>
      <c r="B138" s="30" t="s">
        <v>121</v>
      </c>
      <c r="C138" s="30" t="s">
        <v>63</v>
      </c>
      <c r="D138" s="30" t="s">
        <v>167</v>
      </c>
      <c r="E138" s="30" t="s">
        <v>53</v>
      </c>
      <c r="F138" s="31" t="s">
        <v>54</v>
      </c>
      <c r="G138" s="17">
        <v>8871.7000000000007</v>
      </c>
      <c r="H138" s="17">
        <v>9144.5</v>
      </c>
      <c r="I138" s="17">
        <v>9144.5</v>
      </c>
      <c r="J138" s="17"/>
      <c r="K138" s="17"/>
      <c r="L138" s="17"/>
      <c r="M138" s="17">
        <f t="shared" si="148"/>
        <v>8871.7000000000007</v>
      </c>
      <c r="N138" s="17">
        <f t="shared" si="149"/>
        <v>9144.5</v>
      </c>
      <c r="O138" s="17">
        <f t="shared" si="150"/>
        <v>9144.5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>
        <f t="shared" si="194"/>
        <v>8871.7000000000007</v>
      </c>
      <c r="Z138" s="17">
        <f t="shared" si="195"/>
        <v>9144.5</v>
      </c>
      <c r="AA138" s="17">
        <f t="shared" si="196"/>
        <v>9144.5</v>
      </c>
      <c r="AB138" s="17"/>
      <c r="AC138" s="17"/>
      <c r="AD138" s="17"/>
      <c r="AE138" s="17">
        <f t="shared" si="197"/>
        <v>8871.7000000000007</v>
      </c>
      <c r="AF138" s="17">
        <f t="shared" si="198"/>
        <v>9144.5</v>
      </c>
      <c r="AG138" s="17">
        <f t="shared" si="199"/>
        <v>9144.5</v>
      </c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>
        <f t="shared" si="200"/>
        <v>8871.7000000000007</v>
      </c>
      <c r="AX138" s="17">
        <f t="shared" si="201"/>
        <v>9144.5</v>
      </c>
      <c r="AY138" s="17">
        <f t="shared" si="202"/>
        <v>9144.5</v>
      </c>
      <c r="AZ138" s="17"/>
      <c r="BA138" s="32"/>
      <c r="BB138" s="32"/>
      <c r="BC138" s="25"/>
      <c r="BD138" s="25"/>
      <c r="BE138" s="25"/>
      <c r="BF138" s="25"/>
      <c r="BG138" s="25"/>
      <c r="BH138" s="25"/>
      <c r="BI138" s="25"/>
    </row>
    <row r="139" s="25" customFormat="1">
      <c r="A139" s="30" t="s">
        <v>151</v>
      </c>
      <c r="B139" s="30" t="s">
        <v>121</v>
      </c>
      <c r="C139" s="30" t="s">
        <v>63</v>
      </c>
      <c r="D139" s="30" t="s">
        <v>167</v>
      </c>
      <c r="E139" s="30" t="s">
        <v>41</v>
      </c>
      <c r="F139" s="31" t="s">
        <v>42</v>
      </c>
      <c r="G139" s="17">
        <v>22899.400000000001</v>
      </c>
      <c r="H139" s="17">
        <v>22626.599999999999</v>
      </c>
      <c r="I139" s="17">
        <v>22626.599999999999</v>
      </c>
      <c r="J139" s="17"/>
      <c r="K139" s="17"/>
      <c r="L139" s="17"/>
      <c r="M139" s="17">
        <f t="shared" si="148"/>
        <v>22899.400000000001</v>
      </c>
      <c r="N139" s="17">
        <f t="shared" si="149"/>
        <v>22626.599999999999</v>
      </c>
      <c r="O139" s="17">
        <f t="shared" si="150"/>
        <v>22626.599999999999</v>
      </c>
      <c r="P139" s="17"/>
      <c r="Q139" s="17"/>
      <c r="R139" s="17"/>
      <c r="S139" s="17"/>
      <c r="T139" s="17"/>
      <c r="U139" s="17"/>
      <c r="V139" s="17"/>
      <c r="W139" s="17"/>
      <c r="X139" s="17"/>
      <c r="Y139" s="17">
        <f t="shared" si="194"/>
        <v>22899.400000000001</v>
      </c>
      <c r="Z139" s="17">
        <f t="shared" si="195"/>
        <v>22626.599999999999</v>
      </c>
      <c r="AA139" s="17">
        <f t="shared" si="196"/>
        <v>22626.599999999999</v>
      </c>
      <c r="AB139" s="17"/>
      <c r="AC139" s="17"/>
      <c r="AD139" s="17"/>
      <c r="AE139" s="17">
        <f t="shared" si="197"/>
        <v>22899.400000000001</v>
      </c>
      <c r="AF139" s="17">
        <f t="shared" si="198"/>
        <v>22626.599999999999</v>
      </c>
      <c r="AG139" s="17">
        <f t="shared" si="199"/>
        <v>22626.599999999999</v>
      </c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>
        <f t="shared" si="200"/>
        <v>22899.400000000001</v>
      </c>
      <c r="AX139" s="17">
        <f t="shared" si="201"/>
        <v>22626.599999999999</v>
      </c>
      <c r="AY139" s="17">
        <f t="shared" si="202"/>
        <v>22626.599999999999</v>
      </c>
      <c r="AZ139" s="17"/>
      <c r="BA139" s="32"/>
      <c r="BB139" s="32"/>
      <c r="BC139" s="25"/>
      <c r="BD139" s="25"/>
      <c r="BE139" s="25"/>
      <c r="BF139" s="25"/>
      <c r="BG139" s="25"/>
      <c r="BH139" s="25"/>
      <c r="BI139" s="25"/>
    </row>
    <row r="140" s="25" customFormat="1">
      <c r="A140" s="30" t="s">
        <v>151</v>
      </c>
      <c r="B140" s="30" t="s">
        <v>121</v>
      </c>
      <c r="C140" s="30" t="s">
        <v>63</v>
      </c>
      <c r="D140" s="30" t="s">
        <v>169</v>
      </c>
      <c r="E140" s="30"/>
      <c r="F140" s="31" t="s">
        <v>170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>
        <f>P141</f>
        <v>0</v>
      </c>
      <c r="Q140" s="17">
        <f>Q141</f>
        <v>0</v>
      </c>
      <c r="R140" s="17">
        <f>R141</f>
        <v>0</v>
      </c>
      <c r="S140" s="17">
        <f>S141</f>
        <v>3.3580000000000001</v>
      </c>
      <c r="T140" s="17">
        <f>T141</f>
        <v>0</v>
      </c>
      <c r="U140" s="17">
        <f>U141</f>
        <v>0</v>
      </c>
      <c r="V140" s="17">
        <f>V141</f>
        <v>0</v>
      </c>
      <c r="W140" s="17">
        <f>W141</f>
        <v>0</v>
      </c>
      <c r="X140" s="17">
        <f>X141</f>
        <v>0</v>
      </c>
      <c r="Y140" s="17">
        <f t="shared" si="194"/>
        <v>3.3580000000000001</v>
      </c>
      <c r="Z140" s="17">
        <f t="shared" si="195"/>
        <v>0</v>
      </c>
      <c r="AA140" s="17">
        <f t="shared" si="196"/>
        <v>0</v>
      </c>
      <c r="AB140" s="17">
        <f>AB141</f>
        <v>0</v>
      </c>
      <c r="AC140" s="17">
        <f>AC141</f>
        <v>0</v>
      </c>
      <c r="AD140" s="17">
        <f>AD141</f>
        <v>0</v>
      </c>
      <c r="AE140" s="17">
        <f t="shared" si="197"/>
        <v>3.3580000000000001</v>
      </c>
      <c r="AF140" s="17">
        <f t="shared" si="198"/>
        <v>0</v>
      </c>
      <c r="AG140" s="17">
        <f t="shared" si="199"/>
        <v>0</v>
      </c>
      <c r="AH140" s="17">
        <f>AH141</f>
        <v>0</v>
      </c>
      <c r="AI140" s="17">
        <f>AI141</f>
        <v>0</v>
      </c>
      <c r="AJ140" s="17">
        <f>AJ141</f>
        <v>0</v>
      </c>
      <c r="AK140" s="17">
        <f>AK141</f>
        <v>0</v>
      </c>
      <c r="AL140" s="17">
        <f>AL141</f>
        <v>0</v>
      </c>
      <c r="AM140" s="17">
        <f>AM141</f>
        <v>0</v>
      </c>
      <c r="AN140" s="17">
        <f>AN141</f>
        <v>0</v>
      </c>
      <c r="AO140" s="17">
        <f>AO141</f>
        <v>0</v>
      </c>
      <c r="AP140" s="17">
        <f>AP141</f>
        <v>0</v>
      </c>
      <c r="AQ140" s="17">
        <f>AQ141</f>
        <v>0</v>
      </c>
      <c r="AR140" s="17">
        <f>AR141</f>
        <v>0</v>
      </c>
      <c r="AS140" s="17">
        <f>AS141</f>
        <v>0</v>
      </c>
      <c r="AT140" s="17">
        <f>AT141</f>
        <v>0</v>
      </c>
      <c r="AU140" s="17">
        <f>AU141</f>
        <v>0</v>
      </c>
      <c r="AV140" s="17">
        <f>AV141</f>
        <v>0</v>
      </c>
      <c r="AW140" s="17">
        <f t="shared" si="200"/>
        <v>3.3580000000000001</v>
      </c>
      <c r="AX140" s="17">
        <f t="shared" si="201"/>
        <v>0</v>
      </c>
      <c r="AY140" s="17">
        <f t="shared" si="202"/>
        <v>0</v>
      </c>
      <c r="AZ140" s="17">
        <f>AZ141</f>
        <v>0</v>
      </c>
      <c r="BA140" s="32"/>
      <c r="BB140" s="32"/>
      <c r="BC140" s="25"/>
      <c r="BD140" s="25"/>
      <c r="BE140" s="25"/>
      <c r="BF140" s="25"/>
      <c r="BG140" s="25"/>
      <c r="BH140" s="25"/>
      <c r="BI140" s="25"/>
    </row>
    <row r="141" s="25" customFormat="1">
      <c r="A141" s="30" t="s">
        <v>151</v>
      </c>
      <c r="B141" s="30" t="s">
        <v>121</v>
      </c>
      <c r="C141" s="30" t="s">
        <v>63</v>
      </c>
      <c r="D141" s="30" t="s">
        <v>169</v>
      </c>
      <c r="E141" s="30" t="s">
        <v>41</v>
      </c>
      <c r="F141" s="31" t="s">
        <v>42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>
        <v>3.3580000000000001</v>
      </c>
      <c r="T141" s="17"/>
      <c r="U141" s="17"/>
      <c r="V141" s="17"/>
      <c r="W141" s="17"/>
      <c r="X141" s="17"/>
      <c r="Y141" s="17">
        <f t="shared" si="194"/>
        <v>3.3580000000000001</v>
      </c>
      <c r="Z141" s="17">
        <f t="shared" si="195"/>
        <v>0</v>
      </c>
      <c r="AA141" s="17">
        <f t="shared" si="196"/>
        <v>0</v>
      </c>
      <c r="AB141" s="17"/>
      <c r="AC141" s="17"/>
      <c r="AD141" s="17"/>
      <c r="AE141" s="17">
        <f t="shared" si="197"/>
        <v>3.3580000000000001</v>
      </c>
      <c r="AF141" s="17">
        <f t="shared" si="198"/>
        <v>0</v>
      </c>
      <c r="AG141" s="17">
        <f t="shared" si="199"/>
        <v>0</v>
      </c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>
        <f t="shared" si="200"/>
        <v>3.3580000000000001</v>
      </c>
      <c r="AX141" s="17">
        <f t="shared" si="201"/>
        <v>0</v>
      </c>
      <c r="AY141" s="17">
        <f t="shared" si="202"/>
        <v>0</v>
      </c>
      <c r="AZ141" s="17"/>
      <c r="BA141" s="32"/>
      <c r="BB141" s="32"/>
      <c r="BC141" s="25"/>
      <c r="BD141" s="25"/>
      <c r="BE141" s="25"/>
      <c r="BF141" s="25"/>
      <c r="BG141" s="25"/>
      <c r="BH141" s="25"/>
      <c r="BI141" s="25"/>
    </row>
    <row r="142" s="25" customFormat="1">
      <c r="A142" s="26" t="s">
        <v>151</v>
      </c>
      <c r="B142" s="26" t="s">
        <v>121</v>
      </c>
      <c r="C142" s="26" t="s">
        <v>171</v>
      </c>
      <c r="D142" s="26"/>
      <c r="E142" s="34"/>
      <c r="F142" s="27" t="s">
        <v>172</v>
      </c>
      <c r="G142" s="28">
        <f t="shared" ref="G142:G144" si="299">G143</f>
        <v>137294.70000000001</v>
      </c>
      <c r="H142" s="28">
        <f t="shared" ref="H142:H144" si="300">H143</f>
        <v>134923.5</v>
      </c>
      <c r="I142" s="28">
        <f t="shared" ref="I142:I144" si="301">I143</f>
        <v>134923.5</v>
      </c>
      <c r="J142" s="28">
        <f t="shared" ref="J142:J144" si="302">J143</f>
        <v>-3043.6999999999998</v>
      </c>
      <c r="K142" s="28">
        <f t="shared" ref="K142:K144" si="303">K143</f>
        <v>-3652.5</v>
      </c>
      <c r="L142" s="28">
        <f t="shared" ref="L142:L144" si="304">L143</f>
        <v>-3652.5</v>
      </c>
      <c r="M142" s="28">
        <f t="shared" ref="M141:M151" si="305">G142+J142</f>
        <v>134251</v>
      </c>
      <c r="N142" s="28">
        <f t="shared" ref="N141:N151" si="306">H142+K142</f>
        <v>131271</v>
      </c>
      <c r="O142" s="28">
        <f t="shared" ref="O141:O151" si="307">I142+L142</f>
        <v>131271</v>
      </c>
      <c r="P142" s="28">
        <f t="shared" ref="P142:P144" si="308">P143</f>
        <v>9472.5</v>
      </c>
      <c r="Q142" s="28">
        <f t="shared" ref="Q142:Q144" si="309">Q143</f>
        <v>0</v>
      </c>
      <c r="R142" s="28">
        <f t="shared" ref="R142:R144" si="310">R143</f>
        <v>0</v>
      </c>
      <c r="S142" s="28">
        <f t="shared" ref="S142:S144" si="311">S143</f>
        <v>23741.099999999999</v>
      </c>
      <c r="T142" s="28">
        <f t="shared" ref="T142:T144" si="312">T143</f>
        <v>13271.700000000001</v>
      </c>
      <c r="U142" s="28">
        <f t="shared" ref="U142:U144" si="313">U143</f>
        <v>0</v>
      </c>
      <c r="V142" s="28">
        <f t="shared" ref="V142:V144" si="314">V143</f>
        <v>13271.700000000001</v>
      </c>
      <c r="W142" s="28">
        <f t="shared" ref="W142:W144" si="315">W143</f>
        <v>0</v>
      </c>
      <c r="X142" s="28">
        <f t="shared" ref="X142:X144" si="316">X143</f>
        <v>0</v>
      </c>
      <c r="Y142" s="28">
        <f t="shared" si="194"/>
        <v>167464.60000000001</v>
      </c>
      <c r="Z142" s="28">
        <f t="shared" si="195"/>
        <v>144542.70000000001</v>
      </c>
      <c r="AA142" s="28">
        <f t="shared" si="196"/>
        <v>144542.70000000001</v>
      </c>
      <c r="AB142" s="28">
        <f t="shared" ref="AB142:AB144" si="317">AB143</f>
        <v>0</v>
      </c>
      <c r="AC142" s="28">
        <f t="shared" ref="AC142:AC144" si="318">AC143</f>
        <v>0</v>
      </c>
      <c r="AD142" s="28">
        <f t="shared" ref="AD142:AD144" si="319">AD143</f>
        <v>0</v>
      </c>
      <c r="AE142" s="28">
        <f t="shared" si="197"/>
        <v>167464.60000000001</v>
      </c>
      <c r="AF142" s="28">
        <f t="shared" si="198"/>
        <v>144542.70000000001</v>
      </c>
      <c r="AG142" s="28">
        <f t="shared" si="199"/>
        <v>144542.70000000001</v>
      </c>
      <c r="AH142" s="28">
        <f t="shared" ref="AH142:AH144" si="320">AH143</f>
        <v>0</v>
      </c>
      <c r="AI142" s="28">
        <f t="shared" ref="AI142:AI144" si="321">AI143</f>
        <v>0</v>
      </c>
      <c r="AJ142" s="28">
        <f t="shared" ref="AJ142:AJ144" si="322">AJ143</f>
        <v>20228.900000000001</v>
      </c>
      <c r="AK142" s="28">
        <f t="shared" ref="AK142:AK144" si="323">AK143</f>
        <v>0</v>
      </c>
      <c r="AL142" s="28">
        <f t="shared" ref="AL142:AL144" si="324">AL143</f>
        <v>0</v>
      </c>
      <c r="AM142" s="28">
        <f t="shared" ref="AM142:AM144" si="325">AM143</f>
        <v>18090</v>
      </c>
      <c r="AN142" s="28">
        <f t="shared" ref="AN142:AN144" si="326">AN143</f>
        <v>0</v>
      </c>
      <c r="AO142" s="28">
        <f t="shared" ref="AO142:AO144" si="327">AO143</f>
        <v>0</v>
      </c>
      <c r="AP142" s="28">
        <f t="shared" ref="AP142:AP144" si="328">AP143</f>
        <v>0</v>
      </c>
      <c r="AQ142" s="28">
        <f t="shared" ref="AQ142:AQ144" si="329">AQ143</f>
        <v>0</v>
      </c>
      <c r="AR142" s="28">
        <f t="shared" ref="AR142:AR144" si="330">AR143</f>
        <v>0</v>
      </c>
      <c r="AS142" s="28">
        <f t="shared" ref="AS142:AS144" si="331">AS143</f>
        <v>0</v>
      </c>
      <c r="AT142" s="28">
        <f t="shared" ref="AT142:AT144" si="332">AT143</f>
        <v>0</v>
      </c>
      <c r="AU142" s="28">
        <f t="shared" ref="AU142:AU144" si="333">AU143</f>
        <v>0</v>
      </c>
      <c r="AV142" s="28">
        <f t="shared" ref="AV142:AV144" si="334">AV143</f>
        <v>0</v>
      </c>
      <c r="AW142" s="28">
        <f t="shared" si="200"/>
        <v>187693.5</v>
      </c>
      <c r="AX142" s="28">
        <f t="shared" si="201"/>
        <v>162632.70000000001</v>
      </c>
      <c r="AY142" s="28">
        <f t="shared" si="202"/>
        <v>144542.70000000001</v>
      </c>
      <c r="AZ142" s="28">
        <f t="shared" ref="AZ142:AZ144" si="335">AZ143</f>
        <v>0</v>
      </c>
      <c r="BA142" s="29"/>
      <c r="BB142" s="29"/>
      <c r="BC142" s="25"/>
      <c r="BD142" s="25"/>
      <c r="BE142" s="25"/>
      <c r="BF142" s="25"/>
      <c r="BG142" s="25"/>
      <c r="BH142" s="25"/>
      <c r="BI142" s="25"/>
    </row>
    <row r="143" s="1" customFormat="1">
      <c r="A143" s="30" t="s">
        <v>151</v>
      </c>
      <c r="B143" s="30" t="s">
        <v>121</v>
      </c>
      <c r="C143" s="30" t="s">
        <v>171</v>
      </c>
      <c r="D143" s="30" t="s">
        <v>159</v>
      </c>
      <c r="E143" s="35"/>
      <c r="F143" s="31" t="s">
        <v>160</v>
      </c>
      <c r="G143" s="17">
        <f t="shared" si="299"/>
        <v>137294.70000000001</v>
      </c>
      <c r="H143" s="17">
        <f t="shared" si="300"/>
        <v>134923.5</v>
      </c>
      <c r="I143" s="17">
        <f t="shared" si="301"/>
        <v>134923.5</v>
      </c>
      <c r="J143" s="17">
        <f t="shared" si="302"/>
        <v>-3043.6999999999998</v>
      </c>
      <c r="K143" s="17">
        <f t="shared" si="303"/>
        <v>-3652.5</v>
      </c>
      <c r="L143" s="17">
        <f t="shared" si="304"/>
        <v>-3652.5</v>
      </c>
      <c r="M143" s="17">
        <f t="shared" si="305"/>
        <v>134251</v>
      </c>
      <c r="N143" s="17">
        <f t="shared" si="306"/>
        <v>131271</v>
      </c>
      <c r="O143" s="17">
        <f t="shared" si="307"/>
        <v>131271</v>
      </c>
      <c r="P143" s="17">
        <f t="shared" si="308"/>
        <v>9472.5</v>
      </c>
      <c r="Q143" s="17">
        <f t="shared" si="309"/>
        <v>0</v>
      </c>
      <c r="R143" s="17">
        <f t="shared" si="310"/>
        <v>0</v>
      </c>
      <c r="S143" s="17">
        <f t="shared" si="311"/>
        <v>23741.099999999999</v>
      </c>
      <c r="T143" s="17">
        <f t="shared" si="312"/>
        <v>13271.700000000001</v>
      </c>
      <c r="U143" s="17">
        <f t="shared" si="313"/>
        <v>0</v>
      </c>
      <c r="V143" s="17">
        <f t="shared" si="314"/>
        <v>13271.700000000001</v>
      </c>
      <c r="W143" s="17">
        <f t="shared" si="315"/>
        <v>0</v>
      </c>
      <c r="X143" s="17">
        <f t="shared" si="316"/>
        <v>0</v>
      </c>
      <c r="Y143" s="17">
        <f t="shared" si="194"/>
        <v>167464.60000000001</v>
      </c>
      <c r="Z143" s="17">
        <f t="shared" si="195"/>
        <v>144542.70000000001</v>
      </c>
      <c r="AA143" s="17">
        <f t="shared" si="196"/>
        <v>144542.70000000001</v>
      </c>
      <c r="AB143" s="17">
        <f t="shared" si="317"/>
        <v>0</v>
      </c>
      <c r="AC143" s="17">
        <f t="shared" si="318"/>
        <v>0</v>
      </c>
      <c r="AD143" s="17">
        <f t="shared" si="319"/>
        <v>0</v>
      </c>
      <c r="AE143" s="17">
        <f t="shared" si="197"/>
        <v>167464.60000000001</v>
      </c>
      <c r="AF143" s="17">
        <f t="shared" si="198"/>
        <v>144542.70000000001</v>
      </c>
      <c r="AG143" s="17">
        <f t="shared" si="199"/>
        <v>144542.70000000001</v>
      </c>
      <c r="AH143" s="17">
        <f t="shared" si="320"/>
        <v>0</v>
      </c>
      <c r="AI143" s="17">
        <f t="shared" si="321"/>
        <v>0</v>
      </c>
      <c r="AJ143" s="17">
        <f t="shared" si="322"/>
        <v>20228.900000000001</v>
      </c>
      <c r="AK143" s="17">
        <f t="shared" si="323"/>
        <v>0</v>
      </c>
      <c r="AL143" s="17">
        <f t="shared" si="324"/>
        <v>0</v>
      </c>
      <c r="AM143" s="17">
        <f t="shared" si="325"/>
        <v>18090</v>
      </c>
      <c r="AN143" s="17">
        <f t="shared" si="326"/>
        <v>0</v>
      </c>
      <c r="AO143" s="17">
        <f t="shared" si="327"/>
        <v>0</v>
      </c>
      <c r="AP143" s="17">
        <f t="shared" si="328"/>
        <v>0</v>
      </c>
      <c r="AQ143" s="17">
        <f t="shared" si="329"/>
        <v>0</v>
      </c>
      <c r="AR143" s="17">
        <f t="shared" si="330"/>
        <v>0</v>
      </c>
      <c r="AS143" s="17">
        <f t="shared" si="331"/>
        <v>0</v>
      </c>
      <c r="AT143" s="17">
        <f t="shared" si="332"/>
        <v>0</v>
      </c>
      <c r="AU143" s="17">
        <f t="shared" si="333"/>
        <v>0</v>
      </c>
      <c r="AV143" s="17">
        <f t="shared" si="334"/>
        <v>0</v>
      </c>
      <c r="AW143" s="17">
        <f t="shared" si="200"/>
        <v>187693.5</v>
      </c>
      <c r="AX143" s="17">
        <f t="shared" si="201"/>
        <v>162632.70000000001</v>
      </c>
      <c r="AY143" s="17">
        <f t="shared" si="202"/>
        <v>144542.70000000001</v>
      </c>
      <c r="AZ143" s="17">
        <f t="shared" si="335"/>
        <v>0</v>
      </c>
      <c r="BA143" s="32"/>
      <c r="BB143" s="32"/>
      <c r="BC143" s="1"/>
      <c r="BD143" s="1"/>
      <c r="BE143" s="1"/>
      <c r="BF143" s="1"/>
      <c r="BG143" s="1"/>
      <c r="BH143" s="1"/>
      <c r="BI143" s="1"/>
    </row>
    <row r="144" s="1" customFormat="1">
      <c r="A144" s="30" t="s">
        <v>151</v>
      </c>
      <c r="B144" s="30" t="s">
        <v>121</v>
      </c>
      <c r="C144" s="30" t="s">
        <v>171</v>
      </c>
      <c r="D144" s="30" t="s">
        <v>161</v>
      </c>
      <c r="E144" s="35"/>
      <c r="F144" s="31" t="s">
        <v>36</v>
      </c>
      <c r="G144" s="17">
        <f t="shared" si="299"/>
        <v>137294.70000000001</v>
      </c>
      <c r="H144" s="17">
        <f t="shared" si="300"/>
        <v>134923.5</v>
      </c>
      <c r="I144" s="17">
        <f t="shared" si="301"/>
        <v>134923.5</v>
      </c>
      <c r="J144" s="17">
        <f t="shared" si="302"/>
        <v>-3043.6999999999998</v>
      </c>
      <c r="K144" s="17">
        <f t="shared" si="303"/>
        <v>-3652.5</v>
      </c>
      <c r="L144" s="17">
        <f t="shared" si="304"/>
        <v>-3652.5</v>
      </c>
      <c r="M144" s="17">
        <f t="shared" si="305"/>
        <v>134251</v>
      </c>
      <c r="N144" s="17">
        <f t="shared" si="306"/>
        <v>131271</v>
      </c>
      <c r="O144" s="17">
        <f t="shared" si="307"/>
        <v>131271</v>
      </c>
      <c r="P144" s="17">
        <f t="shared" si="308"/>
        <v>9472.5</v>
      </c>
      <c r="Q144" s="17">
        <f t="shared" si="309"/>
        <v>0</v>
      </c>
      <c r="R144" s="17">
        <f t="shared" si="310"/>
        <v>0</v>
      </c>
      <c r="S144" s="17">
        <f t="shared" si="311"/>
        <v>23741.099999999999</v>
      </c>
      <c r="T144" s="17">
        <f t="shared" si="312"/>
        <v>13271.700000000001</v>
      </c>
      <c r="U144" s="17">
        <f t="shared" si="313"/>
        <v>0</v>
      </c>
      <c r="V144" s="17">
        <f t="shared" si="314"/>
        <v>13271.700000000001</v>
      </c>
      <c r="W144" s="17">
        <f t="shared" si="315"/>
        <v>0</v>
      </c>
      <c r="X144" s="17">
        <f t="shared" si="316"/>
        <v>0</v>
      </c>
      <c r="Y144" s="17">
        <f t="shared" si="194"/>
        <v>167464.60000000001</v>
      </c>
      <c r="Z144" s="17">
        <f t="shared" si="195"/>
        <v>144542.70000000001</v>
      </c>
      <c r="AA144" s="17">
        <f t="shared" si="196"/>
        <v>144542.70000000001</v>
      </c>
      <c r="AB144" s="17">
        <f t="shared" si="317"/>
        <v>0</v>
      </c>
      <c r="AC144" s="17">
        <f t="shared" si="318"/>
        <v>0</v>
      </c>
      <c r="AD144" s="17">
        <f t="shared" si="319"/>
        <v>0</v>
      </c>
      <c r="AE144" s="17">
        <f t="shared" si="197"/>
        <v>167464.60000000001</v>
      </c>
      <c r="AF144" s="17">
        <f t="shared" si="198"/>
        <v>144542.70000000001</v>
      </c>
      <c r="AG144" s="17">
        <f t="shared" si="199"/>
        <v>144542.70000000001</v>
      </c>
      <c r="AH144" s="17">
        <f t="shared" si="320"/>
        <v>0</v>
      </c>
      <c r="AI144" s="17">
        <f t="shared" si="321"/>
        <v>0</v>
      </c>
      <c r="AJ144" s="17">
        <f t="shared" si="322"/>
        <v>20228.900000000001</v>
      </c>
      <c r="AK144" s="17">
        <f t="shared" si="323"/>
        <v>0</v>
      </c>
      <c r="AL144" s="17">
        <f t="shared" si="324"/>
        <v>0</v>
      </c>
      <c r="AM144" s="17">
        <f t="shared" si="325"/>
        <v>18090</v>
      </c>
      <c r="AN144" s="17">
        <f t="shared" si="326"/>
        <v>0</v>
      </c>
      <c r="AO144" s="17">
        <f t="shared" si="327"/>
        <v>0</v>
      </c>
      <c r="AP144" s="17">
        <f t="shared" si="328"/>
        <v>0</v>
      </c>
      <c r="AQ144" s="17">
        <f t="shared" si="329"/>
        <v>0</v>
      </c>
      <c r="AR144" s="17">
        <f t="shared" si="330"/>
        <v>0</v>
      </c>
      <c r="AS144" s="17">
        <f t="shared" si="331"/>
        <v>0</v>
      </c>
      <c r="AT144" s="17">
        <f t="shared" si="332"/>
        <v>0</v>
      </c>
      <c r="AU144" s="17">
        <f t="shared" si="333"/>
        <v>0</v>
      </c>
      <c r="AV144" s="17">
        <f t="shared" si="334"/>
        <v>0</v>
      </c>
      <c r="AW144" s="17">
        <f t="shared" si="200"/>
        <v>187693.5</v>
      </c>
      <c r="AX144" s="17">
        <f t="shared" si="201"/>
        <v>162632.70000000001</v>
      </c>
      <c r="AY144" s="17">
        <f t="shared" si="202"/>
        <v>144542.70000000001</v>
      </c>
      <c r="AZ144" s="17">
        <f t="shared" si="335"/>
        <v>0</v>
      </c>
      <c r="BA144" s="32"/>
      <c r="BB144" s="32"/>
      <c r="BC144" s="1"/>
      <c r="BD144" s="1"/>
      <c r="BE144" s="1"/>
      <c r="BF144" s="1"/>
      <c r="BG144" s="1"/>
      <c r="BH144" s="1"/>
      <c r="BI144" s="1"/>
    </row>
    <row r="145" s="1" customFormat="1">
      <c r="A145" s="30" t="s">
        <v>151</v>
      </c>
      <c r="B145" s="30" t="s">
        <v>121</v>
      </c>
      <c r="C145" s="30" t="s">
        <v>171</v>
      </c>
      <c r="D145" s="30" t="s">
        <v>173</v>
      </c>
      <c r="E145" s="35"/>
      <c r="F145" s="31" t="s">
        <v>174</v>
      </c>
      <c r="G145" s="17">
        <f>G146+G150</f>
        <v>137294.70000000001</v>
      </c>
      <c r="H145" s="17">
        <f>H146+H150</f>
        <v>134923.5</v>
      </c>
      <c r="I145" s="17">
        <f>I146+I150</f>
        <v>134923.5</v>
      </c>
      <c r="J145" s="17">
        <f>J146+J150</f>
        <v>-3043.6999999999998</v>
      </c>
      <c r="K145" s="17">
        <f>K146+K150</f>
        <v>-3652.5</v>
      </c>
      <c r="L145" s="17">
        <f>L146+L150</f>
        <v>-3652.5</v>
      </c>
      <c r="M145" s="17">
        <f t="shared" si="305"/>
        <v>134251</v>
      </c>
      <c r="N145" s="17">
        <f t="shared" si="306"/>
        <v>131271</v>
      </c>
      <c r="O145" s="17">
        <f t="shared" si="307"/>
        <v>131271</v>
      </c>
      <c r="P145" s="17">
        <f>P146+P150</f>
        <v>9472.5</v>
      </c>
      <c r="Q145" s="17">
        <f>Q146+Q150</f>
        <v>0</v>
      </c>
      <c r="R145" s="17">
        <f>R146+R150</f>
        <v>0</v>
      </c>
      <c r="S145" s="17">
        <f>S146+S150</f>
        <v>23741.099999999999</v>
      </c>
      <c r="T145" s="17">
        <f>T146+T150</f>
        <v>13271.700000000001</v>
      </c>
      <c r="U145" s="17">
        <f>U146+U150</f>
        <v>0</v>
      </c>
      <c r="V145" s="17">
        <f>V146+V150</f>
        <v>13271.700000000001</v>
      </c>
      <c r="W145" s="17">
        <f>W146+W150</f>
        <v>0</v>
      </c>
      <c r="X145" s="17">
        <f>X146+X150</f>
        <v>0</v>
      </c>
      <c r="Y145" s="17">
        <f t="shared" si="194"/>
        <v>167464.60000000001</v>
      </c>
      <c r="Z145" s="17">
        <f t="shared" si="195"/>
        <v>144542.70000000001</v>
      </c>
      <c r="AA145" s="17">
        <f t="shared" si="196"/>
        <v>144542.70000000001</v>
      </c>
      <c r="AB145" s="17">
        <f>AB146+AB150</f>
        <v>0</v>
      </c>
      <c r="AC145" s="17">
        <f>AC146+AC150</f>
        <v>0</v>
      </c>
      <c r="AD145" s="17">
        <f>AD146+AD150</f>
        <v>0</v>
      </c>
      <c r="AE145" s="17">
        <f t="shared" si="197"/>
        <v>167464.60000000001</v>
      </c>
      <c r="AF145" s="17">
        <f t="shared" si="198"/>
        <v>144542.70000000001</v>
      </c>
      <c r="AG145" s="17">
        <f t="shared" si="199"/>
        <v>144542.70000000001</v>
      </c>
      <c r="AH145" s="17">
        <f>AH146+AH150</f>
        <v>0</v>
      </c>
      <c r="AI145" s="17">
        <f>AI146+AI150</f>
        <v>0</v>
      </c>
      <c r="AJ145" s="17">
        <f>AJ146+AJ150</f>
        <v>20228.900000000001</v>
      </c>
      <c r="AK145" s="17">
        <f>AK146+AK150</f>
        <v>0</v>
      </c>
      <c r="AL145" s="17">
        <f>AL146+AL150</f>
        <v>0</v>
      </c>
      <c r="AM145" s="17">
        <f>AM146+AM150</f>
        <v>18090</v>
      </c>
      <c r="AN145" s="17">
        <f>AN146+AN150</f>
        <v>0</v>
      </c>
      <c r="AO145" s="17">
        <f>AO146+AO150</f>
        <v>0</v>
      </c>
      <c r="AP145" s="17">
        <f>AP146+AP150</f>
        <v>0</v>
      </c>
      <c r="AQ145" s="17">
        <f>AQ146+AQ150</f>
        <v>0</v>
      </c>
      <c r="AR145" s="17">
        <f>AR146+AR150</f>
        <v>0</v>
      </c>
      <c r="AS145" s="17">
        <f>AS146+AS150</f>
        <v>0</v>
      </c>
      <c r="AT145" s="17">
        <f>AT146+AT150</f>
        <v>0</v>
      </c>
      <c r="AU145" s="17">
        <f>AU146+AU150</f>
        <v>0</v>
      </c>
      <c r="AV145" s="17">
        <f>AV146+AV150</f>
        <v>0</v>
      </c>
      <c r="AW145" s="17">
        <f t="shared" si="200"/>
        <v>187693.5</v>
      </c>
      <c r="AX145" s="17">
        <f t="shared" si="201"/>
        <v>162632.70000000001</v>
      </c>
      <c r="AY145" s="17">
        <f t="shared" si="202"/>
        <v>144542.70000000001</v>
      </c>
      <c r="AZ145" s="17">
        <f>AZ146+AZ150</f>
        <v>0</v>
      </c>
      <c r="BA145" s="32"/>
      <c r="BB145" s="32"/>
      <c r="BC145" s="1"/>
      <c r="BD145" s="1"/>
      <c r="BE145" s="1"/>
      <c r="BF145" s="1"/>
      <c r="BG145" s="1"/>
      <c r="BH145" s="1"/>
      <c r="BI145" s="1"/>
    </row>
    <row r="146" s="1" customFormat="1">
      <c r="A146" s="30" t="s">
        <v>151</v>
      </c>
      <c r="B146" s="30" t="s">
        <v>121</v>
      </c>
      <c r="C146" s="30" t="s">
        <v>171</v>
      </c>
      <c r="D146" s="30" t="s">
        <v>175</v>
      </c>
      <c r="E146" s="35"/>
      <c r="F146" s="31" t="s">
        <v>56</v>
      </c>
      <c r="G146" s="17">
        <f>G147+G148+G149</f>
        <v>79399.199999999997</v>
      </c>
      <c r="H146" s="17">
        <f>H147+H148+H149</f>
        <v>76871</v>
      </c>
      <c r="I146" s="17">
        <f>I147+I148+I149</f>
        <v>76871</v>
      </c>
      <c r="J146" s="17">
        <f>J147+J148+J149</f>
        <v>0</v>
      </c>
      <c r="K146" s="17">
        <f>K147+K148+K149</f>
        <v>0</v>
      </c>
      <c r="L146" s="17">
        <f>L147+L148+L149</f>
        <v>0</v>
      </c>
      <c r="M146" s="17">
        <f t="shared" si="305"/>
        <v>79399.199999999997</v>
      </c>
      <c r="N146" s="17">
        <f t="shared" si="306"/>
        <v>76871</v>
      </c>
      <c r="O146" s="17">
        <f t="shared" si="307"/>
        <v>76871</v>
      </c>
      <c r="P146" s="17">
        <f>P147+P148+P149</f>
        <v>9472.5</v>
      </c>
      <c r="Q146" s="17">
        <f>Q147+Q148+Q149</f>
        <v>0</v>
      </c>
      <c r="R146" s="17">
        <f>R147+R148+R149</f>
        <v>0</v>
      </c>
      <c r="S146" s="17">
        <f>S147+S148+S149</f>
        <v>0</v>
      </c>
      <c r="T146" s="17">
        <f>T147+T148+T149</f>
        <v>11541.200000000001</v>
      </c>
      <c r="U146" s="17">
        <f>U147+U148+U149</f>
        <v>0</v>
      </c>
      <c r="V146" s="17">
        <f>V147+V148+V149</f>
        <v>11541.200000000001</v>
      </c>
      <c r="W146" s="17">
        <f>W147+W148+W149</f>
        <v>0</v>
      </c>
      <c r="X146" s="17">
        <f>X147+X148+X149</f>
        <v>0</v>
      </c>
      <c r="Y146" s="17">
        <f t="shared" si="194"/>
        <v>88871.699999999997</v>
      </c>
      <c r="Z146" s="17">
        <f t="shared" si="195"/>
        <v>88412.199999999997</v>
      </c>
      <c r="AA146" s="17">
        <f t="shared" si="196"/>
        <v>88412.199999999997</v>
      </c>
      <c r="AB146" s="17">
        <f>AB147+AB148+AB149</f>
        <v>0</v>
      </c>
      <c r="AC146" s="17">
        <f>AC147+AC148+AC149</f>
        <v>0</v>
      </c>
      <c r="AD146" s="17">
        <f>AD147+AD148+AD149</f>
        <v>0</v>
      </c>
      <c r="AE146" s="17">
        <f t="shared" si="197"/>
        <v>88871.699999999997</v>
      </c>
      <c r="AF146" s="17">
        <f t="shared" si="198"/>
        <v>88412.199999999997</v>
      </c>
      <c r="AG146" s="17">
        <f t="shared" si="199"/>
        <v>88412.199999999997</v>
      </c>
      <c r="AH146" s="17">
        <f>AH147+AH148+AH149</f>
        <v>0</v>
      </c>
      <c r="AI146" s="17">
        <f>AI147+AI148+AI149</f>
        <v>0</v>
      </c>
      <c r="AJ146" s="17">
        <f>AJ147+AJ148+AJ149</f>
        <v>0</v>
      </c>
      <c r="AK146" s="17">
        <f>AK147+AK148+AK149</f>
        <v>0</v>
      </c>
      <c r="AL146" s="17">
        <f>AL147+AL148+AL149</f>
        <v>0</v>
      </c>
      <c r="AM146" s="17">
        <f>AM147+AM148+AM149</f>
        <v>0</v>
      </c>
      <c r="AN146" s="17">
        <f>AN147+AN148+AN149</f>
        <v>0</v>
      </c>
      <c r="AO146" s="17">
        <f>AO147+AO148+AO149</f>
        <v>0</v>
      </c>
      <c r="AP146" s="17">
        <f>AP147+AP148+AP149</f>
        <v>0</v>
      </c>
      <c r="AQ146" s="17">
        <f>AQ147+AQ148+AQ149</f>
        <v>0</v>
      </c>
      <c r="AR146" s="17">
        <f>AR147+AR148+AR149</f>
        <v>0</v>
      </c>
      <c r="AS146" s="17">
        <f>AS147+AS148+AS149</f>
        <v>0</v>
      </c>
      <c r="AT146" s="17">
        <f>AT147+AT148+AT149</f>
        <v>0</v>
      </c>
      <c r="AU146" s="17">
        <f>AU147+AU148+AU149</f>
        <v>0</v>
      </c>
      <c r="AV146" s="17">
        <f>AV147+AV148+AV149</f>
        <v>0</v>
      </c>
      <c r="AW146" s="17">
        <f t="shared" si="200"/>
        <v>88871.699999999997</v>
      </c>
      <c r="AX146" s="17">
        <f t="shared" si="201"/>
        <v>88412.199999999997</v>
      </c>
      <c r="AY146" s="17">
        <f t="shared" si="202"/>
        <v>88412.199999999997</v>
      </c>
      <c r="AZ146" s="17">
        <f>AZ147+AZ148+AZ149</f>
        <v>0</v>
      </c>
      <c r="BA146" s="32"/>
      <c r="BB146" s="32"/>
      <c r="BC146" s="1"/>
      <c r="BD146" s="1"/>
      <c r="BE146" s="1"/>
      <c r="BF146" s="1"/>
      <c r="BG146" s="1"/>
      <c r="BH146" s="1"/>
      <c r="BI146" s="1"/>
    </row>
    <row r="147" s="1" customFormat="1">
      <c r="A147" s="30" t="s">
        <v>151</v>
      </c>
      <c r="B147" s="30" t="s">
        <v>121</v>
      </c>
      <c r="C147" s="30" t="s">
        <v>171</v>
      </c>
      <c r="D147" s="30" t="s">
        <v>175</v>
      </c>
      <c r="E147" s="30" t="s">
        <v>53</v>
      </c>
      <c r="F147" s="31" t="s">
        <v>54</v>
      </c>
      <c r="G147" s="17">
        <v>64129.699999999997</v>
      </c>
      <c r="H147" s="17">
        <v>66101.5</v>
      </c>
      <c r="I147" s="17">
        <v>66101.5</v>
      </c>
      <c r="J147" s="17"/>
      <c r="K147" s="17"/>
      <c r="L147" s="17"/>
      <c r="M147" s="17">
        <f t="shared" si="305"/>
        <v>64129.699999999997</v>
      </c>
      <c r="N147" s="17">
        <f t="shared" si="306"/>
        <v>66101.5</v>
      </c>
      <c r="O147" s="17">
        <f t="shared" si="307"/>
        <v>66101.5</v>
      </c>
      <c r="P147" s="17">
        <v>9472.5</v>
      </c>
      <c r="Q147" s="17"/>
      <c r="R147" s="17"/>
      <c r="S147" s="17"/>
      <c r="T147" s="17">
        <v>11541.200000000001</v>
      </c>
      <c r="U147" s="17"/>
      <c r="V147" s="17">
        <v>11541.200000000001</v>
      </c>
      <c r="W147" s="17"/>
      <c r="X147" s="17"/>
      <c r="Y147" s="17">
        <f t="shared" si="194"/>
        <v>73602.199999999997</v>
      </c>
      <c r="Z147" s="17">
        <f t="shared" si="195"/>
        <v>77642.699999999997</v>
      </c>
      <c r="AA147" s="17">
        <f t="shared" si="196"/>
        <v>77642.699999999997</v>
      </c>
      <c r="AB147" s="17"/>
      <c r="AC147" s="17"/>
      <c r="AD147" s="17"/>
      <c r="AE147" s="17">
        <f t="shared" si="197"/>
        <v>73602.199999999997</v>
      </c>
      <c r="AF147" s="17">
        <f t="shared" si="198"/>
        <v>77642.699999999997</v>
      </c>
      <c r="AG147" s="17">
        <f t="shared" si="199"/>
        <v>77642.699999999997</v>
      </c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>
        <f t="shared" si="200"/>
        <v>73602.199999999997</v>
      </c>
      <c r="AX147" s="17">
        <f t="shared" si="201"/>
        <v>77642.699999999997</v>
      </c>
      <c r="AY147" s="17">
        <f t="shared" si="202"/>
        <v>77642.699999999997</v>
      </c>
      <c r="AZ147" s="17"/>
      <c r="BA147" s="32"/>
      <c r="BB147" s="32"/>
      <c r="BC147" s="1"/>
      <c r="BD147" s="1"/>
      <c r="BE147" s="1"/>
      <c r="BF147" s="1"/>
      <c r="BG147" s="1"/>
      <c r="BH147" s="1"/>
      <c r="BI147" s="1"/>
    </row>
    <row r="148" s="1" customFormat="1">
      <c r="A148" s="30" t="s">
        <v>151</v>
      </c>
      <c r="B148" s="30" t="s">
        <v>121</v>
      </c>
      <c r="C148" s="30" t="s">
        <v>171</v>
      </c>
      <c r="D148" s="30" t="s">
        <v>175</v>
      </c>
      <c r="E148" s="30" t="s">
        <v>41</v>
      </c>
      <c r="F148" s="31" t="s">
        <v>42</v>
      </c>
      <c r="G148" s="17">
        <v>14913.199999999999</v>
      </c>
      <c r="H148" s="17">
        <v>10450.199999999999</v>
      </c>
      <c r="I148" s="17">
        <v>10460.199999999999</v>
      </c>
      <c r="J148" s="17"/>
      <c r="K148" s="17"/>
      <c r="L148" s="17"/>
      <c r="M148" s="17">
        <f t="shared" si="305"/>
        <v>14913.199999999999</v>
      </c>
      <c r="N148" s="17">
        <f t="shared" si="306"/>
        <v>10450.199999999999</v>
      </c>
      <c r="O148" s="17">
        <f t="shared" si="307"/>
        <v>10460.199999999999</v>
      </c>
      <c r="P148" s="17"/>
      <c r="Q148" s="17"/>
      <c r="R148" s="17"/>
      <c r="S148" s="17"/>
      <c r="T148" s="17"/>
      <c r="U148" s="17"/>
      <c r="V148" s="17"/>
      <c r="W148" s="17"/>
      <c r="X148" s="17"/>
      <c r="Y148" s="17">
        <f t="shared" si="194"/>
        <v>14913.199999999999</v>
      </c>
      <c r="Z148" s="17">
        <f t="shared" si="195"/>
        <v>10450.199999999999</v>
      </c>
      <c r="AA148" s="17">
        <f t="shared" si="196"/>
        <v>10460.199999999999</v>
      </c>
      <c r="AB148" s="17"/>
      <c r="AC148" s="17"/>
      <c r="AD148" s="17"/>
      <c r="AE148" s="17">
        <f t="shared" si="197"/>
        <v>14913.199999999999</v>
      </c>
      <c r="AF148" s="17">
        <f t="shared" si="198"/>
        <v>10450.199999999999</v>
      </c>
      <c r="AG148" s="17">
        <f t="shared" si="199"/>
        <v>10460.199999999999</v>
      </c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>
        <f t="shared" si="200"/>
        <v>14913.199999999999</v>
      </c>
      <c r="AX148" s="17">
        <f t="shared" si="201"/>
        <v>10450.199999999999</v>
      </c>
      <c r="AY148" s="17">
        <f t="shared" si="202"/>
        <v>10460.199999999999</v>
      </c>
      <c r="AZ148" s="17"/>
      <c r="BA148" s="32"/>
      <c r="BB148" s="32"/>
      <c r="BC148" s="1"/>
      <c r="BD148" s="1"/>
      <c r="BE148" s="1"/>
      <c r="BF148" s="1"/>
      <c r="BG148" s="1"/>
      <c r="BH148" s="1"/>
      <c r="BI148" s="1"/>
    </row>
    <row r="149" s="1" customFormat="1">
      <c r="A149" s="30" t="s">
        <v>151</v>
      </c>
      <c r="B149" s="30" t="s">
        <v>121</v>
      </c>
      <c r="C149" s="30" t="s">
        <v>171</v>
      </c>
      <c r="D149" s="30" t="s">
        <v>175</v>
      </c>
      <c r="E149" s="30" t="s">
        <v>43</v>
      </c>
      <c r="F149" s="31" t="s">
        <v>44</v>
      </c>
      <c r="G149" s="17">
        <v>356.30000000000001</v>
      </c>
      <c r="H149" s="17">
        <v>319.29999999999995</v>
      </c>
      <c r="I149" s="17">
        <v>309.30000000000001</v>
      </c>
      <c r="J149" s="17"/>
      <c r="K149" s="17"/>
      <c r="L149" s="17"/>
      <c r="M149" s="17">
        <f t="shared" si="305"/>
        <v>356.30000000000001</v>
      </c>
      <c r="N149" s="17">
        <f t="shared" si="306"/>
        <v>319.29999999999995</v>
      </c>
      <c r="O149" s="17">
        <f t="shared" si="307"/>
        <v>309.30000000000001</v>
      </c>
      <c r="P149" s="17"/>
      <c r="Q149" s="17"/>
      <c r="R149" s="17"/>
      <c r="S149" s="17"/>
      <c r="T149" s="17"/>
      <c r="U149" s="17"/>
      <c r="V149" s="17"/>
      <c r="W149" s="17"/>
      <c r="X149" s="17"/>
      <c r="Y149" s="17">
        <f t="shared" si="194"/>
        <v>356.30000000000001</v>
      </c>
      <c r="Z149" s="17">
        <f t="shared" si="195"/>
        <v>319.29999999999995</v>
      </c>
      <c r="AA149" s="17">
        <f t="shared" si="196"/>
        <v>309.30000000000001</v>
      </c>
      <c r="AB149" s="17"/>
      <c r="AC149" s="17"/>
      <c r="AD149" s="17"/>
      <c r="AE149" s="17">
        <f t="shared" si="197"/>
        <v>356.30000000000001</v>
      </c>
      <c r="AF149" s="17">
        <f t="shared" si="198"/>
        <v>319.29999999999995</v>
      </c>
      <c r="AG149" s="17">
        <f t="shared" si="199"/>
        <v>309.30000000000001</v>
      </c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>
        <f t="shared" si="200"/>
        <v>356.30000000000001</v>
      </c>
      <c r="AX149" s="17">
        <f t="shared" si="201"/>
        <v>319.29999999999995</v>
      </c>
      <c r="AY149" s="17">
        <f t="shared" si="202"/>
        <v>309.30000000000001</v>
      </c>
      <c r="AZ149" s="17"/>
      <c r="BA149" s="32"/>
      <c r="BB149" s="32"/>
      <c r="BC149" s="1"/>
      <c r="BD149" s="1"/>
      <c r="BE149" s="1"/>
      <c r="BF149" s="1"/>
      <c r="BG149" s="1"/>
      <c r="BH149" s="1"/>
      <c r="BI149" s="1"/>
    </row>
    <row r="150" s="1" customFormat="1">
      <c r="A150" s="30" t="s">
        <v>151</v>
      </c>
      <c r="B150" s="30" t="s">
        <v>121</v>
      </c>
      <c r="C150" s="30" t="s">
        <v>171</v>
      </c>
      <c r="D150" s="30" t="s">
        <v>176</v>
      </c>
      <c r="E150" s="35"/>
      <c r="F150" s="31" t="s">
        <v>177</v>
      </c>
      <c r="G150" s="17">
        <f>G151</f>
        <v>57895.5</v>
      </c>
      <c r="H150" s="17">
        <f>H151</f>
        <v>58052.5</v>
      </c>
      <c r="I150" s="17">
        <f>I151</f>
        <v>58052.5</v>
      </c>
      <c r="J150" s="17">
        <f>J151</f>
        <v>-3043.6999999999998</v>
      </c>
      <c r="K150" s="17">
        <f>K151</f>
        <v>-3652.5</v>
      </c>
      <c r="L150" s="17">
        <f>L151</f>
        <v>-3652.5</v>
      </c>
      <c r="M150" s="17">
        <f t="shared" si="305"/>
        <v>54851.800000000003</v>
      </c>
      <c r="N150" s="17">
        <f t="shared" si="306"/>
        <v>54400</v>
      </c>
      <c r="O150" s="17">
        <f t="shared" si="307"/>
        <v>54400</v>
      </c>
      <c r="P150" s="17">
        <f>P151</f>
        <v>0</v>
      </c>
      <c r="Q150" s="17">
        <f>Q151</f>
        <v>0</v>
      </c>
      <c r="R150" s="17">
        <f>R151</f>
        <v>0</v>
      </c>
      <c r="S150" s="17">
        <f>S151</f>
        <v>23741.099999999999</v>
      </c>
      <c r="T150" s="17">
        <f>T151</f>
        <v>1730.5</v>
      </c>
      <c r="U150" s="17">
        <f>U151</f>
        <v>0</v>
      </c>
      <c r="V150" s="17">
        <f>V151</f>
        <v>1730.5</v>
      </c>
      <c r="W150" s="17">
        <f>W151</f>
        <v>0</v>
      </c>
      <c r="X150" s="17">
        <f>X151</f>
        <v>0</v>
      </c>
      <c r="Y150" s="17">
        <f t="shared" si="194"/>
        <v>78592.899999999994</v>
      </c>
      <c r="Z150" s="17">
        <f t="shared" si="195"/>
        <v>56130.5</v>
      </c>
      <c r="AA150" s="17">
        <f t="shared" si="196"/>
        <v>56130.5</v>
      </c>
      <c r="AB150" s="17">
        <f>AB151</f>
        <v>0</v>
      </c>
      <c r="AC150" s="17">
        <f>AC151</f>
        <v>0</v>
      </c>
      <c r="AD150" s="17">
        <f>AD151</f>
        <v>0</v>
      </c>
      <c r="AE150" s="17">
        <f t="shared" si="197"/>
        <v>78592.899999999994</v>
      </c>
      <c r="AF150" s="17">
        <f t="shared" si="198"/>
        <v>56130.5</v>
      </c>
      <c r="AG150" s="17">
        <f t="shared" si="199"/>
        <v>56130.5</v>
      </c>
      <c r="AH150" s="17">
        <f>AH151</f>
        <v>0</v>
      </c>
      <c r="AI150" s="17">
        <f>AI151</f>
        <v>0</v>
      </c>
      <c r="AJ150" s="17">
        <f>AJ151</f>
        <v>20228.900000000001</v>
      </c>
      <c r="AK150" s="17">
        <f>AK151</f>
        <v>0</v>
      </c>
      <c r="AL150" s="17">
        <f>AL151</f>
        <v>0</v>
      </c>
      <c r="AM150" s="17">
        <f>AM151</f>
        <v>18090</v>
      </c>
      <c r="AN150" s="17">
        <f>AN151</f>
        <v>0</v>
      </c>
      <c r="AO150" s="17">
        <f>AO151</f>
        <v>0</v>
      </c>
      <c r="AP150" s="17">
        <f>AP151</f>
        <v>0</v>
      </c>
      <c r="AQ150" s="17">
        <f>AQ151</f>
        <v>0</v>
      </c>
      <c r="AR150" s="17">
        <f>AR151</f>
        <v>0</v>
      </c>
      <c r="AS150" s="17">
        <f>AS151</f>
        <v>0</v>
      </c>
      <c r="AT150" s="17">
        <f>AT151</f>
        <v>0</v>
      </c>
      <c r="AU150" s="17">
        <f>AU151</f>
        <v>0</v>
      </c>
      <c r="AV150" s="17">
        <f>AV151</f>
        <v>0</v>
      </c>
      <c r="AW150" s="17">
        <f t="shared" si="200"/>
        <v>98821.799999999988</v>
      </c>
      <c r="AX150" s="17">
        <f t="shared" si="201"/>
        <v>74220.5</v>
      </c>
      <c r="AY150" s="17">
        <f t="shared" si="202"/>
        <v>56130.5</v>
      </c>
      <c r="AZ150" s="17">
        <f>AZ151</f>
        <v>0</v>
      </c>
      <c r="BA150" s="32"/>
      <c r="BB150" s="32"/>
      <c r="BC150" s="1"/>
      <c r="BD150" s="1"/>
      <c r="BE150" s="1"/>
      <c r="BF150" s="1"/>
      <c r="BG150" s="1"/>
      <c r="BH150" s="1"/>
      <c r="BI150" s="1"/>
    </row>
    <row r="151" s="1" customFormat="1">
      <c r="A151" s="30" t="s">
        <v>151</v>
      </c>
      <c r="B151" s="30" t="s">
        <v>121</v>
      </c>
      <c r="C151" s="30" t="s">
        <v>171</v>
      </c>
      <c r="D151" s="30" t="s">
        <v>176</v>
      </c>
      <c r="E151" s="30" t="s">
        <v>41</v>
      </c>
      <c r="F151" s="31" t="s">
        <v>42</v>
      </c>
      <c r="G151" s="17">
        <v>57895.5</v>
      </c>
      <c r="H151" s="17">
        <v>58052.5</v>
      </c>
      <c r="I151" s="17">
        <v>58052.5</v>
      </c>
      <c r="J151" s="17">
        <v>-3043.6999999999998</v>
      </c>
      <c r="K151" s="17">
        <v>-3652.5</v>
      </c>
      <c r="L151" s="17">
        <v>-3652.5</v>
      </c>
      <c r="M151" s="17">
        <f t="shared" si="305"/>
        <v>54851.800000000003</v>
      </c>
      <c r="N151" s="17">
        <f t="shared" si="306"/>
        <v>54400</v>
      </c>
      <c r="O151" s="17">
        <f t="shared" si="307"/>
        <v>54400</v>
      </c>
      <c r="P151" s="17"/>
      <c r="Q151" s="17"/>
      <c r="R151" s="17"/>
      <c r="S151" s="17">
        <v>23741.099999999999</v>
      </c>
      <c r="T151" s="17">
        <v>1730.5</v>
      </c>
      <c r="U151" s="17"/>
      <c r="V151" s="17">
        <v>1730.5</v>
      </c>
      <c r="W151" s="17"/>
      <c r="X151" s="17"/>
      <c r="Y151" s="17">
        <f t="shared" si="194"/>
        <v>78592.899999999994</v>
      </c>
      <c r="Z151" s="17">
        <f t="shared" si="195"/>
        <v>56130.5</v>
      </c>
      <c r="AA151" s="17">
        <f t="shared" si="196"/>
        <v>56130.5</v>
      </c>
      <c r="AB151" s="17"/>
      <c r="AC151" s="17"/>
      <c r="AD151" s="17"/>
      <c r="AE151" s="17">
        <f t="shared" si="197"/>
        <v>78592.899999999994</v>
      </c>
      <c r="AF151" s="17">
        <f t="shared" si="198"/>
        <v>56130.5</v>
      </c>
      <c r="AG151" s="17">
        <f t="shared" si="199"/>
        <v>56130.5</v>
      </c>
      <c r="AH151" s="17"/>
      <c r="AI151" s="17"/>
      <c r="AJ151" s="17">
        <v>20228.900000000001</v>
      </c>
      <c r="AK151" s="17"/>
      <c r="AL151" s="17"/>
      <c r="AM151" s="17">
        <v>18090</v>
      </c>
      <c r="AN151" s="17"/>
      <c r="AO151" s="17"/>
      <c r="AP151" s="17"/>
      <c r="AQ151" s="17"/>
      <c r="AR151" s="17"/>
      <c r="AS151" s="17"/>
      <c r="AT151" s="17"/>
      <c r="AU151" s="17"/>
      <c r="AV151" s="17"/>
      <c r="AW151" s="17">
        <f t="shared" si="200"/>
        <v>98821.799999999988</v>
      </c>
      <c r="AX151" s="17">
        <f t="shared" si="201"/>
        <v>74220.5</v>
      </c>
      <c r="AY151" s="17">
        <f t="shared" si="202"/>
        <v>56130.5</v>
      </c>
      <c r="AZ151" s="17"/>
      <c r="BA151" s="32"/>
      <c r="BB151" s="32">
        <v>90</v>
      </c>
      <c r="BC151" s="1"/>
      <c r="BD151" s="1"/>
      <c r="BE151" s="1"/>
      <c r="BF151" s="1"/>
      <c r="BG151" s="1"/>
      <c r="BH151" s="1"/>
      <c r="BI151" s="1"/>
    </row>
    <row r="152" s="20" customFormat="1">
      <c r="A152" s="21" t="s">
        <v>151</v>
      </c>
      <c r="B152" s="21" t="s">
        <v>63</v>
      </c>
      <c r="C152" s="21"/>
      <c r="D152" s="21"/>
      <c r="E152" s="33"/>
      <c r="F152" s="22" t="s">
        <v>64</v>
      </c>
      <c r="G152" s="23">
        <f>G153+G173</f>
        <v>339017.59999999998</v>
      </c>
      <c r="H152" s="23">
        <f>H153+H173</f>
        <v>245580.69999999998</v>
      </c>
      <c r="I152" s="23">
        <f>I153+I173</f>
        <v>140615.90000000002</v>
      </c>
      <c r="J152" s="23">
        <f>J153+J173</f>
        <v>0</v>
      </c>
      <c r="K152" s="23">
        <f>K153+K173</f>
        <v>0</v>
      </c>
      <c r="L152" s="23">
        <f>L153+L173</f>
        <v>0</v>
      </c>
      <c r="M152" s="23">
        <f t="shared" ref="M152:M215" si="336">G152+J152</f>
        <v>339017.59999999998</v>
      </c>
      <c r="N152" s="23">
        <f t="shared" ref="N152:N215" si="337">H152+K152</f>
        <v>245580.69999999998</v>
      </c>
      <c r="O152" s="23">
        <f t="shared" ref="O152:O215" si="338">I152+L152</f>
        <v>140615.90000000002</v>
      </c>
      <c r="P152" s="23">
        <f>P153+P173</f>
        <v>12033</v>
      </c>
      <c r="Q152" s="23">
        <f>Q153+Q173</f>
        <v>0</v>
      </c>
      <c r="R152" s="23">
        <f>R153+R173</f>
        <v>0</v>
      </c>
      <c r="S152" s="23">
        <f>S153+S173</f>
        <v>151628.04147000003</v>
      </c>
      <c r="T152" s="23">
        <f>T153+T173</f>
        <v>32636.700000000001</v>
      </c>
      <c r="U152" s="23">
        <f>U153+U173</f>
        <v>40000</v>
      </c>
      <c r="V152" s="23">
        <f>V153+V173</f>
        <v>65917.899999999994</v>
      </c>
      <c r="W152" s="23">
        <f>W153+W173</f>
        <v>0</v>
      </c>
      <c r="X152" s="23">
        <f>X153+X173</f>
        <v>40000</v>
      </c>
      <c r="Y152" s="23">
        <f t="shared" si="194"/>
        <v>502678.64147000003</v>
      </c>
      <c r="Z152" s="23">
        <f t="shared" si="195"/>
        <v>318217.39999999997</v>
      </c>
      <c r="AA152" s="23">
        <f t="shared" si="196"/>
        <v>246533.80000000002</v>
      </c>
      <c r="AB152" s="23">
        <f>AB153+AB173</f>
        <v>0</v>
      </c>
      <c r="AC152" s="23">
        <f>AC153+AC173</f>
        <v>0</v>
      </c>
      <c r="AD152" s="23">
        <f>AD153+AD173</f>
        <v>0</v>
      </c>
      <c r="AE152" s="23">
        <f t="shared" si="197"/>
        <v>502678.64147000003</v>
      </c>
      <c r="AF152" s="23">
        <f t="shared" si="198"/>
        <v>318217.39999999997</v>
      </c>
      <c r="AG152" s="23">
        <f t="shared" si="199"/>
        <v>246533.80000000002</v>
      </c>
      <c r="AH152" s="23">
        <f>AH153+AH173</f>
        <v>0</v>
      </c>
      <c r="AI152" s="23">
        <f>AI153+AI173</f>
        <v>0</v>
      </c>
      <c r="AJ152" s="23">
        <f>AJ153+AJ173</f>
        <v>0</v>
      </c>
      <c r="AK152" s="23">
        <f>AK153+AK173</f>
        <v>0</v>
      </c>
      <c r="AL152" s="23">
        <f>AL153+AL173</f>
        <v>0</v>
      </c>
      <c r="AM152" s="23">
        <f>AM153+AM173</f>
        <v>0</v>
      </c>
      <c r="AN152" s="23">
        <f>AN153+AN173</f>
        <v>0</v>
      </c>
      <c r="AO152" s="23">
        <f>AO153+AO173</f>
        <v>0</v>
      </c>
      <c r="AP152" s="23">
        <f>AP153+AP173</f>
        <v>0</v>
      </c>
      <c r="AQ152" s="23">
        <f>AQ153+AQ173</f>
        <v>0</v>
      </c>
      <c r="AR152" s="23">
        <f>AR153+AR173</f>
        <v>0</v>
      </c>
      <c r="AS152" s="23">
        <f>AS153+AS173</f>
        <v>0</v>
      </c>
      <c r="AT152" s="23">
        <f>AT153+AT173</f>
        <v>0</v>
      </c>
      <c r="AU152" s="23">
        <f>AU153+AU173</f>
        <v>0</v>
      </c>
      <c r="AV152" s="23">
        <f>AV153+AV173</f>
        <v>0</v>
      </c>
      <c r="AW152" s="23">
        <f t="shared" si="200"/>
        <v>502678.64147000003</v>
      </c>
      <c r="AX152" s="23">
        <f t="shared" si="201"/>
        <v>318217.39999999997</v>
      </c>
      <c r="AY152" s="23">
        <f t="shared" si="202"/>
        <v>246533.80000000002</v>
      </c>
      <c r="AZ152" s="23">
        <f>AZ153+AZ173</f>
        <v>0</v>
      </c>
      <c r="BA152" s="24"/>
      <c r="BB152" s="24"/>
      <c r="BC152" s="20"/>
      <c r="BD152" s="20"/>
      <c r="BE152" s="20"/>
      <c r="BF152" s="20"/>
      <c r="BG152" s="20"/>
      <c r="BH152" s="20"/>
      <c r="BI152" s="20"/>
    </row>
    <row r="153" s="25" customFormat="1">
      <c r="A153" s="26" t="s">
        <v>151</v>
      </c>
      <c r="B153" s="26" t="s">
        <v>63</v>
      </c>
      <c r="C153" s="26" t="s">
        <v>65</v>
      </c>
      <c r="D153" s="26"/>
      <c r="E153" s="34"/>
      <c r="F153" s="27" t="s">
        <v>66</v>
      </c>
      <c r="G153" s="28">
        <f>G154</f>
        <v>264353</v>
      </c>
      <c r="H153" s="28">
        <f>H154</f>
        <v>168910.79999999999</v>
      </c>
      <c r="I153" s="28">
        <f>I154</f>
        <v>68195.600000000006</v>
      </c>
      <c r="J153" s="28">
        <f>J154</f>
        <v>0</v>
      </c>
      <c r="K153" s="28">
        <f>K154</f>
        <v>0</v>
      </c>
      <c r="L153" s="28">
        <f>L154</f>
        <v>0</v>
      </c>
      <c r="M153" s="28">
        <f t="shared" si="336"/>
        <v>264353</v>
      </c>
      <c r="N153" s="28">
        <f t="shared" si="337"/>
        <v>168910.79999999999</v>
      </c>
      <c r="O153" s="28">
        <f t="shared" si="338"/>
        <v>68195.600000000006</v>
      </c>
      <c r="P153" s="28">
        <f>P154</f>
        <v>0</v>
      </c>
      <c r="Q153" s="28">
        <f>Q154</f>
        <v>0</v>
      </c>
      <c r="R153" s="28">
        <f>R154</f>
        <v>0</v>
      </c>
      <c r="S153" s="28">
        <f>S154</f>
        <v>151584.55589000002</v>
      </c>
      <c r="T153" s="28">
        <f>T154</f>
        <v>17710</v>
      </c>
      <c r="U153" s="28">
        <f>U154</f>
        <v>40000</v>
      </c>
      <c r="V153" s="28">
        <f>V154</f>
        <v>51914.5</v>
      </c>
      <c r="W153" s="28">
        <f>W154</f>
        <v>0</v>
      </c>
      <c r="X153" s="28">
        <f>X154</f>
        <v>40000</v>
      </c>
      <c r="Y153" s="28">
        <f t="shared" si="194"/>
        <v>415937.55589000002</v>
      </c>
      <c r="Z153" s="28">
        <f t="shared" si="195"/>
        <v>226620.79999999999</v>
      </c>
      <c r="AA153" s="28">
        <f t="shared" si="196"/>
        <v>160110.10000000001</v>
      </c>
      <c r="AB153" s="28">
        <f>AB154</f>
        <v>0</v>
      </c>
      <c r="AC153" s="28">
        <f>AC154</f>
        <v>0</v>
      </c>
      <c r="AD153" s="28">
        <f>AD154</f>
        <v>0</v>
      </c>
      <c r="AE153" s="28">
        <f t="shared" si="197"/>
        <v>415937.55589000002</v>
      </c>
      <c r="AF153" s="28">
        <f t="shared" si="198"/>
        <v>226620.79999999999</v>
      </c>
      <c r="AG153" s="28">
        <f t="shared" si="199"/>
        <v>160110.10000000001</v>
      </c>
      <c r="AH153" s="28">
        <f>AH154</f>
        <v>0</v>
      </c>
      <c r="AI153" s="28">
        <f>AI154</f>
        <v>0</v>
      </c>
      <c r="AJ153" s="28">
        <f>AJ154</f>
        <v>0</v>
      </c>
      <c r="AK153" s="28">
        <f>AK154</f>
        <v>0</v>
      </c>
      <c r="AL153" s="28">
        <f>AL154</f>
        <v>0</v>
      </c>
      <c r="AM153" s="28">
        <f>AM154</f>
        <v>0</v>
      </c>
      <c r="AN153" s="28">
        <f>AN154</f>
        <v>0</v>
      </c>
      <c r="AO153" s="28">
        <f>AO154</f>
        <v>0</v>
      </c>
      <c r="AP153" s="28">
        <f>AP154</f>
        <v>0</v>
      </c>
      <c r="AQ153" s="28">
        <f>AQ154</f>
        <v>0</v>
      </c>
      <c r="AR153" s="28">
        <f>AR154</f>
        <v>0</v>
      </c>
      <c r="AS153" s="28">
        <f>AS154</f>
        <v>0</v>
      </c>
      <c r="AT153" s="28">
        <f>AT154</f>
        <v>0</v>
      </c>
      <c r="AU153" s="28">
        <f>AU154</f>
        <v>0</v>
      </c>
      <c r="AV153" s="28">
        <f>AV154</f>
        <v>0</v>
      </c>
      <c r="AW153" s="28">
        <f t="shared" si="200"/>
        <v>415937.55589000002</v>
      </c>
      <c r="AX153" s="28">
        <f t="shared" si="201"/>
        <v>226620.79999999999</v>
      </c>
      <c r="AY153" s="28">
        <f t="shared" si="202"/>
        <v>160110.10000000001</v>
      </c>
      <c r="AZ153" s="28">
        <f>AZ154</f>
        <v>0</v>
      </c>
      <c r="BA153" s="29"/>
      <c r="BB153" s="29"/>
      <c r="BC153" s="25"/>
      <c r="BD153" s="25"/>
      <c r="BE153" s="25"/>
      <c r="BF153" s="25"/>
      <c r="BG153" s="25"/>
      <c r="BH153" s="25"/>
      <c r="BI153" s="25"/>
    </row>
    <row r="154" s="1" customFormat="1">
      <c r="A154" s="30" t="s">
        <v>151</v>
      </c>
      <c r="B154" s="30" t="s">
        <v>63</v>
      </c>
      <c r="C154" s="30" t="s">
        <v>65</v>
      </c>
      <c r="D154" s="30" t="s">
        <v>159</v>
      </c>
      <c r="E154" s="35"/>
      <c r="F154" s="31" t="s">
        <v>160</v>
      </c>
      <c r="G154" s="17">
        <f>G161+G155</f>
        <v>264353</v>
      </c>
      <c r="H154" s="17">
        <f>H161+H155</f>
        <v>168910.79999999999</v>
      </c>
      <c r="I154" s="17">
        <f>I161+I155</f>
        <v>68195.600000000006</v>
      </c>
      <c r="J154" s="17">
        <f>J161+J155</f>
        <v>0</v>
      </c>
      <c r="K154" s="17">
        <f>K161+K155</f>
        <v>0</v>
      </c>
      <c r="L154" s="17">
        <f>L161+L155</f>
        <v>0</v>
      </c>
      <c r="M154" s="17">
        <f t="shared" si="336"/>
        <v>264353</v>
      </c>
      <c r="N154" s="17">
        <f t="shared" si="337"/>
        <v>168910.79999999999</v>
      </c>
      <c r="O154" s="17">
        <f t="shared" si="338"/>
        <v>68195.600000000006</v>
      </c>
      <c r="P154" s="17">
        <f>P161+P155</f>
        <v>0</v>
      </c>
      <c r="Q154" s="17">
        <f>Q161+Q155</f>
        <v>0</v>
      </c>
      <c r="R154" s="17">
        <f>R161+R155</f>
        <v>0</v>
      </c>
      <c r="S154" s="17">
        <f>S161+S155</f>
        <v>151584.55589000002</v>
      </c>
      <c r="T154" s="17">
        <f>T161+T155</f>
        <v>17710</v>
      </c>
      <c r="U154" s="17">
        <f>U161+U155</f>
        <v>40000</v>
      </c>
      <c r="V154" s="17">
        <f>V161+V155</f>
        <v>51914.5</v>
      </c>
      <c r="W154" s="17">
        <f>W161+W155</f>
        <v>0</v>
      </c>
      <c r="X154" s="17">
        <f>X161+X155</f>
        <v>40000</v>
      </c>
      <c r="Y154" s="17">
        <f t="shared" si="194"/>
        <v>415937.55589000002</v>
      </c>
      <c r="Z154" s="17">
        <f t="shared" si="195"/>
        <v>226620.79999999999</v>
      </c>
      <c r="AA154" s="17">
        <f t="shared" si="196"/>
        <v>160110.10000000001</v>
      </c>
      <c r="AB154" s="17">
        <f>AB161+AB155</f>
        <v>0</v>
      </c>
      <c r="AC154" s="17">
        <f>AC161+AC155</f>
        <v>0</v>
      </c>
      <c r="AD154" s="17">
        <f>AD161+AD155</f>
        <v>0</v>
      </c>
      <c r="AE154" s="17">
        <f t="shared" si="197"/>
        <v>415937.55589000002</v>
      </c>
      <c r="AF154" s="17">
        <f t="shared" si="198"/>
        <v>226620.79999999999</v>
      </c>
      <c r="AG154" s="17">
        <f t="shared" si="199"/>
        <v>160110.10000000001</v>
      </c>
      <c r="AH154" s="17">
        <f>AH161+AH155</f>
        <v>0</v>
      </c>
      <c r="AI154" s="17">
        <f>AI161+AI155</f>
        <v>0</v>
      </c>
      <c r="AJ154" s="17">
        <f>AJ161+AJ155</f>
        <v>0</v>
      </c>
      <c r="AK154" s="17">
        <f>AK161+AK155</f>
        <v>0</v>
      </c>
      <c r="AL154" s="17">
        <f>AL161+AL155</f>
        <v>0</v>
      </c>
      <c r="AM154" s="17">
        <f>AM161+AM155</f>
        <v>0</v>
      </c>
      <c r="AN154" s="17">
        <f>AN161+AN155</f>
        <v>0</v>
      </c>
      <c r="AO154" s="17">
        <f>AO161+AO155</f>
        <v>0</v>
      </c>
      <c r="AP154" s="17">
        <f>AP161+AP155</f>
        <v>0</v>
      </c>
      <c r="AQ154" s="17">
        <f>AQ161+AQ155</f>
        <v>0</v>
      </c>
      <c r="AR154" s="17">
        <f>AR161+AR155</f>
        <v>0</v>
      </c>
      <c r="AS154" s="17">
        <f>AS161+AS155</f>
        <v>0</v>
      </c>
      <c r="AT154" s="17">
        <f>AT161+AT155</f>
        <v>0</v>
      </c>
      <c r="AU154" s="17">
        <f>AU161+AU155</f>
        <v>0</v>
      </c>
      <c r="AV154" s="17">
        <f>AV161+AV155</f>
        <v>0</v>
      </c>
      <c r="AW154" s="17">
        <f t="shared" si="200"/>
        <v>415937.55589000002</v>
      </c>
      <c r="AX154" s="17">
        <f t="shared" si="201"/>
        <v>226620.79999999999</v>
      </c>
      <c r="AY154" s="17">
        <f t="shared" si="202"/>
        <v>160110.10000000001</v>
      </c>
      <c r="AZ154" s="17">
        <f>AZ161+AZ155</f>
        <v>0</v>
      </c>
      <c r="BA154" s="32"/>
      <c r="BB154" s="32"/>
      <c r="BC154" s="1"/>
      <c r="BD154" s="1"/>
      <c r="BE154" s="1"/>
      <c r="BF154" s="1"/>
      <c r="BG154" s="1"/>
      <c r="BH154" s="1"/>
      <c r="BI154" s="1"/>
    </row>
    <row r="155" s="1" customFormat="1">
      <c r="A155" s="30" t="s">
        <v>151</v>
      </c>
      <c r="B155" s="30" t="s">
        <v>63</v>
      </c>
      <c r="C155" s="30" t="s">
        <v>65</v>
      </c>
      <c r="D155" s="30" t="s">
        <v>178</v>
      </c>
      <c r="E155" s="35"/>
      <c r="F155" s="31" t="s">
        <v>179</v>
      </c>
      <c r="G155" s="17">
        <f t="shared" ref="G155:G159" si="339">G156</f>
        <v>123450.7</v>
      </c>
      <c r="H155" s="17">
        <f t="shared" ref="H155:H159" si="340">H156</f>
        <v>0</v>
      </c>
      <c r="I155" s="17">
        <f t="shared" ref="I155:I159" si="341">I156</f>
        <v>0</v>
      </c>
      <c r="J155" s="17">
        <f t="shared" ref="J155:J159" si="342">J156</f>
        <v>0</v>
      </c>
      <c r="K155" s="17">
        <f t="shared" ref="K155:K159" si="343">K156</f>
        <v>0</v>
      </c>
      <c r="L155" s="17">
        <f t="shared" ref="L155:L159" si="344">L156</f>
        <v>0</v>
      </c>
      <c r="M155" s="17">
        <f t="shared" si="336"/>
        <v>123450.7</v>
      </c>
      <c r="N155" s="17">
        <f t="shared" si="337"/>
        <v>0</v>
      </c>
      <c r="O155" s="17">
        <f t="shared" si="338"/>
        <v>0</v>
      </c>
      <c r="P155" s="17">
        <f t="shared" ref="P155:P159" si="345">P156</f>
        <v>0</v>
      </c>
      <c r="Q155" s="17">
        <f t="shared" ref="Q155:Q159" si="346">Q156</f>
        <v>0</v>
      </c>
      <c r="R155" s="17">
        <f t="shared" ref="R155:R159" si="347">R156</f>
        <v>0</v>
      </c>
      <c r="S155" s="17">
        <f t="shared" ref="S155:S159" si="348">S156</f>
        <v>67595.855890000006</v>
      </c>
      <c r="T155" s="17">
        <f t="shared" ref="T155:T159" si="349">T156</f>
        <v>0</v>
      </c>
      <c r="U155" s="17">
        <f t="shared" ref="U155:U159" si="350">U156</f>
        <v>0</v>
      </c>
      <c r="V155" s="17">
        <f t="shared" ref="V155:V159" si="351">V156</f>
        <v>0</v>
      </c>
      <c r="W155" s="17">
        <f>W156</f>
        <v>0</v>
      </c>
      <c r="X155" s="17">
        <f>X156</f>
        <v>0</v>
      </c>
      <c r="Y155" s="17">
        <f t="shared" si="194"/>
        <v>191046.55589000002</v>
      </c>
      <c r="Z155" s="17">
        <f t="shared" si="195"/>
        <v>0</v>
      </c>
      <c r="AA155" s="17">
        <f t="shared" si="196"/>
        <v>0</v>
      </c>
      <c r="AB155" s="17">
        <f>AB156</f>
        <v>0</v>
      </c>
      <c r="AC155" s="17">
        <f>AC156</f>
        <v>0</v>
      </c>
      <c r="AD155" s="17">
        <f>AD156</f>
        <v>0</v>
      </c>
      <c r="AE155" s="17">
        <f t="shared" si="197"/>
        <v>191046.55589000002</v>
      </c>
      <c r="AF155" s="17">
        <f t="shared" si="198"/>
        <v>0</v>
      </c>
      <c r="AG155" s="17">
        <f t="shared" si="199"/>
        <v>0</v>
      </c>
      <c r="AH155" s="17">
        <f>AH156</f>
        <v>0</v>
      </c>
      <c r="AI155" s="17">
        <f>AI156</f>
        <v>0</v>
      </c>
      <c r="AJ155" s="17">
        <f>AJ156</f>
        <v>0</v>
      </c>
      <c r="AK155" s="17">
        <f>AK156</f>
        <v>0</v>
      </c>
      <c r="AL155" s="17">
        <f>AL156</f>
        <v>0</v>
      </c>
      <c r="AM155" s="17">
        <f>AM156</f>
        <v>0</v>
      </c>
      <c r="AN155" s="17">
        <f>AN156</f>
        <v>0</v>
      </c>
      <c r="AO155" s="17">
        <f>AO156</f>
        <v>0</v>
      </c>
      <c r="AP155" s="17">
        <f>AP156</f>
        <v>0</v>
      </c>
      <c r="AQ155" s="17">
        <f>AQ156</f>
        <v>0</v>
      </c>
      <c r="AR155" s="17">
        <f>AR156</f>
        <v>0</v>
      </c>
      <c r="AS155" s="17">
        <f>AS156</f>
        <v>0</v>
      </c>
      <c r="AT155" s="17">
        <f>AT156</f>
        <v>0</v>
      </c>
      <c r="AU155" s="17">
        <f>AU156</f>
        <v>0</v>
      </c>
      <c r="AV155" s="17">
        <f>AV156</f>
        <v>0</v>
      </c>
      <c r="AW155" s="17">
        <f t="shared" si="200"/>
        <v>191046.55589000002</v>
      </c>
      <c r="AX155" s="17">
        <f t="shared" si="201"/>
        <v>0</v>
      </c>
      <c r="AY155" s="17">
        <f t="shared" si="202"/>
        <v>0</v>
      </c>
      <c r="AZ155" s="17">
        <f>AZ156</f>
        <v>0</v>
      </c>
      <c r="BA155" s="32"/>
      <c r="BB155" s="32"/>
      <c r="BC155" s="1"/>
      <c r="BD155" s="1"/>
      <c r="BE155" s="1"/>
      <c r="BF155" s="1"/>
      <c r="BG155" s="1"/>
      <c r="BH155" s="1"/>
      <c r="BI155" s="1"/>
    </row>
    <row r="156" s="1" customFormat="1">
      <c r="A156" s="30" t="s">
        <v>151</v>
      </c>
      <c r="B156" s="30" t="s">
        <v>63</v>
      </c>
      <c r="C156" s="30" t="s">
        <v>65</v>
      </c>
      <c r="D156" s="30" t="s">
        <v>180</v>
      </c>
      <c r="E156" s="35"/>
      <c r="F156" s="31" t="s">
        <v>181</v>
      </c>
      <c r="G156" s="17">
        <f>G159</f>
        <v>123450.7</v>
      </c>
      <c r="H156" s="17">
        <f>H159</f>
        <v>0</v>
      </c>
      <c r="I156" s="17">
        <f>I159</f>
        <v>0</v>
      </c>
      <c r="J156" s="17">
        <f>J159</f>
        <v>0</v>
      </c>
      <c r="K156" s="17">
        <f>K159</f>
        <v>0</v>
      </c>
      <c r="L156" s="17">
        <f>L159</f>
        <v>0</v>
      </c>
      <c r="M156" s="17">
        <f t="shared" si="336"/>
        <v>123450.7</v>
      </c>
      <c r="N156" s="17">
        <f t="shared" si="337"/>
        <v>0</v>
      </c>
      <c r="O156" s="17">
        <f t="shared" si="338"/>
        <v>0</v>
      </c>
      <c r="P156" s="17">
        <f>P159+P157</f>
        <v>0</v>
      </c>
      <c r="Q156" s="17">
        <f>Q159+Q157</f>
        <v>0</v>
      </c>
      <c r="R156" s="17">
        <f>R159+R157</f>
        <v>0</v>
      </c>
      <c r="S156" s="17">
        <f>S159+S157</f>
        <v>67595.855890000006</v>
      </c>
      <c r="T156" s="17">
        <f>T159+T157</f>
        <v>0</v>
      </c>
      <c r="U156" s="17">
        <f>U159+U157</f>
        <v>0</v>
      </c>
      <c r="V156" s="17">
        <f>V159+V157</f>
        <v>0</v>
      </c>
      <c r="W156" s="17">
        <f>W159+W157</f>
        <v>0</v>
      </c>
      <c r="X156" s="17">
        <f>X159+X157</f>
        <v>0</v>
      </c>
      <c r="Y156" s="17">
        <f t="shared" si="194"/>
        <v>191046.55589000002</v>
      </c>
      <c r="Z156" s="17">
        <f t="shared" si="195"/>
        <v>0</v>
      </c>
      <c r="AA156" s="17">
        <f t="shared" si="196"/>
        <v>0</v>
      </c>
      <c r="AB156" s="17">
        <f>AB159+AB157</f>
        <v>0</v>
      </c>
      <c r="AC156" s="17">
        <f>AC159+AC157</f>
        <v>0</v>
      </c>
      <c r="AD156" s="17">
        <f>AD159+AD157</f>
        <v>0</v>
      </c>
      <c r="AE156" s="17">
        <f t="shared" si="197"/>
        <v>191046.55589000002</v>
      </c>
      <c r="AF156" s="17">
        <f t="shared" si="198"/>
        <v>0</v>
      </c>
      <c r="AG156" s="17">
        <f t="shared" si="199"/>
        <v>0</v>
      </c>
      <c r="AH156" s="17">
        <f>AH159+AH157</f>
        <v>0</v>
      </c>
      <c r="AI156" s="17">
        <f>AI159+AI157</f>
        <v>0</v>
      </c>
      <c r="AJ156" s="17">
        <f>AJ159+AJ157</f>
        <v>0</v>
      </c>
      <c r="AK156" s="17">
        <f>AK159+AK157</f>
        <v>0</v>
      </c>
      <c r="AL156" s="17">
        <f>AL159+AL157</f>
        <v>0</v>
      </c>
      <c r="AM156" s="17">
        <f>AM159+AM157</f>
        <v>0</v>
      </c>
      <c r="AN156" s="17">
        <f>AN159+AN157</f>
        <v>0</v>
      </c>
      <c r="AO156" s="17">
        <f>AO159+AO157</f>
        <v>0</v>
      </c>
      <c r="AP156" s="17">
        <f>AP159+AP157</f>
        <v>0</v>
      </c>
      <c r="AQ156" s="17">
        <f>AQ159+AQ157</f>
        <v>0</v>
      </c>
      <c r="AR156" s="17">
        <f>AR159+AR157</f>
        <v>0</v>
      </c>
      <c r="AS156" s="17">
        <f>AS159+AS157</f>
        <v>0</v>
      </c>
      <c r="AT156" s="17">
        <f>AT159+AT157</f>
        <v>0</v>
      </c>
      <c r="AU156" s="17">
        <f>AU159+AU157</f>
        <v>0</v>
      </c>
      <c r="AV156" s="17">
        <f>AV159+AV157</f>
        <v>0</v>
      </c>
      <c r="AW156" s="17">
        <f t="shared" si="200"/>
        <v>191046.55589000002</v>
      </c>
      <c r="AX156" s="17">
        <f t="shared" si="201"/>
        <v>0</v>
      </c>
      <c r="AY156" s="17">
        <f t="shared" si="202"/>
        <v>0</v>
      </c>
      <c r="AZ156" s="17">
        <f>AZ159+AZ157</f>
        <v>0</v>
      </c>
      <c r="BA156" s="32"/>
      <c r="BB156" s="32"/>
      <c r="BC156" s="1"/>
      <c r="BD156" s="1"/>
      <c r="BE156" s="1"/>
      <c r="BF156" s="1"/>
      <c r="BG156" s="1"/>
      <c r="BH156" s="1"/>
      <c r="BI156" s="1"/>
    </row>
    <row r="157" s="1" customFormat="1">
      <c r="A157" s="30" t="s">
        <v>151</v>
      </c>
      <c r="B157" s="30" t="s">
        <v>63</v>
      </c>
      <c r="C157" s="30" t="s">
        <v>65</v>
      </c>
      <c r="D157" s="30" t="s">
        <v>182</v>
      </c>
      <c r="E157" s="35"/>
      <c r="F157" s="31" t="s">
        <v>183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>
        <f>P158</f>
        <v>0</v>
      </c>
      <c r="Q157" s="17">
        <f>Q158</f>
        <v>0</v>
      </c>
      <c r="R157" s="17">
        <f>R158</f>
        <v>0</v>
      </c>
      <c r="S157" s="17">
        <f>S158</f>
        <v>10276.988590000001</v>
      </c>
      <c r="T157" s="17">
        <f>T158</f>
        <v>0</v>
      </c>
      <c r="U157" s="17">
        <f>U158</f>
        <v>0</v>
      </c>
      <c r="V157" s="17">
        <f>V158</f>
        <v>0</v>
      </c>
      <c r="W157" s="17">
        <f>W158</f>
        <v>0</v>
      </c>
      <c r="X157" s="17">
        <f>X158</f>
        <v>0</v>
      </c>
      <c r="Y157" s="17">
        <f t="shared" si="194"/>
        <v>10276.988590000001</v>
      </c>
      <c r="Z157" s="17">
        <f t="shared" si="195"/>
        <v>0</v>
      </c>
      <c r="AA157" s="17">
        <f t="shared" si="196"/>
        <v>0</v>
      </c>
      <c r="AB157" s="17">
        <f>AB158</f>
        <v>0</v>
      </c>
      <c r="AC157" s="17">
        <f>AC158</f>
        <v>0</v>
      </c>
      <c r="AD157" s="17">
        <f>AD158</f>
        <v>0</v>
      </c>
      <c r="AE157" s="17">
        <f t="shared" si="197"/>
        <v>10276.988590000001</v>
      </c>
      <c r="AF157" s="17">
        <f t="shared" si="198"/>
        <v>0</v>
      </c>
      <c r="AG157" s="17">
        <f t="shared" si="199"/>
        <v>0</v>
      </c>
      <c r="AH157" s="17">
        <f>AH158</f>
        <v>0</v>
      </c>
      <c r="AI157" s="17">
        <f>AI158</f>
        <v>0</v>
      </c>
      <c r="AJ157" s="17">
        <f>AJ158</f>
        <v>0</v>
      </c>
      <c r="AK157" s="17">
        <f>AK158</f>
        <v>0</v>
      </c>
      <c r="AL157" s="17">
        <f>AL158</f>
        <v>0</v>
      </c>
      <c r="AM157" s="17">
        <f>AM158</f>
        <v>0</v>
      </c>
      <c r="AN157" s="17">
        <f>AN158</f>
        <v>0</v>
      </c>
      <c r="AO157" s="17">
        <f>AO158</f>
        <v>0</v>
      </c>
      <c r="AP157" s="17">
        <f>AP158</f>
        <v>0</v>
      </c>
      <c r="AQ157" s="17">
        <f>AQ158</f>
        <v>0</v>
      </c>
      <c r="AR157" s="17">
        <f>AR158</f>
        <v>0</v>
      </c>
      <c r="AS157" s="17">
        <f>AS158</f>
        <v>0</v>
      </c>
      <c r="AT157" s="17">
        <f>AT158</f>
        <v>0</v>
      </c>
      <c r="AU157" s="17">
        <f>AU158</f>
        <v>0</v>
      </c>
      <c r="AV157" s="17">
        <f>AV158</f>
        <v>0</v>
      </c>
      <c r="AW157" s="17">
        <f t="shared" si="200"/>
        <v>10276.988590000001</v>
      </c>
      <c r="AX157" s="17">
        <f t="shared" si="201"/>
        <v>0</v>
      </c>
      <c r="AY157" s="17">
        <f t="shared" si="202"/>
        <v>0</v>
      </c>
      <c r="AZ157" s="17">
        <f>AZ158</f>
        <v>0</v>
      </c>
      <c r="BA157" s="32"/>
      <c r="BB157" s="32"/>
      <c r="BC157" s="1"/>
      <c r="BD157" s="1"/>
      <c r="BE157" s="1"/>
      <c r="BF157" s="1"/>
      <c r="BG157" s="1"/>
      <c r="BH157" s="1"/>
      <c r="BI157" s="1"/>
    </row>
    <row r="158" s="1" customFormat="1">
      <c r="A158" s="30" t="s">
        <v>151</v>
      </c>
      <c r="B158" s="30" t="s">
        <v>63</v>
      </c>
      <c r="C158" s="30" t="s">
        <v>65</v>
      </c>
      <c r="D158" s="30" t="s">
        <v>182</v>
      </c>
      <c r="E158" s="30" t="s">
        <v>41</v>
      </c>
      <c r="F158" s="31" t="s">
        <v>42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>
        <v>10276.988590000001</v>
      </c>
      <c r="T158" s="17"/>
      <c r="U158" s="17"/>
      <c r="V158" s="17"/>
      <c r="W158" s="17"/>
      <c r="X158" s="17"/>
      <c r="Y158" s="17">
        <f t="shared" si="194"/>
        <v>10276.988590000001</v>
      </c>
      <c r="Z158" s="17">
        <f t="shared" si="195"/>
        <v>0</v>
      </c>
      <c r="AA158" s="17">
        <f t="shared" si="196"/>
        <v>0</v>
      </c>
      <c r="AB158" s="17"/>
      <c r="AC158" s="17"/>
      <c r="AD158" s="17"/>
      <c r="AE158" s="17">
        <f t="shared" si="197"/>
        <v>10276.988590000001</v>
      </c>
      <c r="AF158" s="17">
        <f t="shared" si="198"/>
        <v>0</v>
      </c>
      <c r="AG158" s="17">
        <f t="shared" si="199"/>
        <v>0</v>
      </c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>
        <f t="shared" si="200"/>
        <v>10276.988590000001</v>
      </c>
      <c r="AX158" s="17">
        <f t="shared" si="201"/>
        <v>0</v>
      </c>
      <c r="AY158" s="17">
        <f t="shared" si="202"/>
        <v>0</v>
      </c>
      <c r="AZ158" s="17"/>
      <c r="BA158" s="32"/>
      <c r="BB158" s="32"/>
      <c r="BC158" s="1"/>
      <c r="BD158" s="1"/>
      <c r="BE158" s="1"/>
      <c r="BF158" s="1"/>
      <c r="BG158" s="1"/>
      <c r="BH158" s="1"/>
      <c r="BI158" s="1"/>
    </row>
    <row r="159" s="1" customFormat="1">
      <c r="A159" s="30" t="s">
        <v>151</v>
      </c>
      <c r="B159" s="30" t="s">
        <v>63</v>
      </c>
      <c r="C159" s="30" t="s">
        <v>65</v>
      </c>
      <c r="D159" s="30" t="s">
        <v>184</v>
      </c>
      <c r="E159" s="35"/>
      <c r="F159" s="31" t="s">
        <v>185</v>
      </c>
      <c r="G159" s="17">
        <f t="shared" si="339"/>
        <v>123450.7</v>
      </c>
      <c r="H159" s="17">
        <f t="shared" si="340"/>
        <v>0</v>
      </c>
      <c r="I159" s="17">
        <f t="shared" si="341"/>
        <v>0</v>
      </c>
      <c r="J159" s="17">
        <f t="shared" si="342"/>
        <v>0</v>
      </c>
      <c r="K159" s="17">
        <f t="shared" si="343"/>
        <v>0</v>
      </c>
      <c r="L159" s="17">
        <f t="shared" si="344"/>
        <v>0</v>
      </c>
      <c r="M159" s="17">
        <f t="shared" si="336"/>
        <v>123450.7</v>
      </c>
      <c r="N159" s="17">
        <f t="shared" si="337"/>
        <v>0</v>
      </c>
      <c r="O159" s="17">
        <f t="shared" si="338"/>
        <v>0</v>
      </c>
      <c r="P159" s="17">
        <f t="shared" si="345"/>
        <v>0</v>
      </c>
      <c r="Q159" s="17">
        <f t="shared" si="346"/>
        <v>0</v>
      </c>
      <c r="R159" s="17">
        <f t="shared" si="347"/>
        <v>0</v>
      </c>
      <c r="S159" s="17">
        <f t="shared" si="348"/>
        <v>57318.867300000005</v>
      </c>
      <c r="T159" s="17">
        <f t="shared" si="349"/>
        <v>0</v>
      </c>
      <c r="U159" s="17">
        <f t="shared" si="350"/>
        <v>0</v>
      </c>
      <c r="V159" s="17">
        <f t="shared" si="351"/>
        <v>0</v>
      </c>
      <c r="W159" s="17">
        <f>W160</f>
        <v>0</v>
      </c>
      <c r="X159" s="17">
        <f>X160</f>
        <v>0</v>
      </c>
      <c r="Y159" s="17">
        <f t="shared" si="194"/>
        <v>180769.5673</v>
      </c>
      <c r="Z159" s="17">
        <f t="shared" si="195"/>
        <v>0</v>
      </c>
      <c r="AA159" s="17">
        <f t="shared" si="196"/>
        <v>0</v>
      </c>
      <c r="AB159" s="17">
        <f>AB160</f>
        <v>0</v>
      </c>
      <c r="AC159" s="17">
        <f>AC160</f>
        <v>0</v>
      </c>
      <c r="AD159" s="17">
        <f>AD160</f>
        <v>0</v>
      </c>
      <c r="AE159" s="17">
        <f t="shared" si="197"/>
        <v>180769.5673</v>
      </c>
      <c r="AF159" s="17">
        <f t="shared" si="198"/>
        <v>0</v>
      </c>
      <c r="AG159" s="17">
        <f t="shared" si="199"/>
        <v>0</v>
      </c>
      <c r="AH159" s="17">
        <f>AH160</f>
        <v>0</v>
      </c>
      <c r="AI159" s="17">
        <f>AI160</f>
        <v>0</v>
      </c>
      <c r="AJ159" s="17">
        <f>AJ160</f>
        <v>0</v>
      </c>
      <c r="AK159" s="17">
        <f>AK160</f>
        <v>0</v>
      </c>
      <c r="AL159" s="17">
        <f>AL160</f>
        <v>0</v>
      </c>
      <c r="AM159" s="17">
        <f>AM160</f>
        <v>0</v>
      </c>
      <c r="AN159" s="17">
        <f>AN160</f>
        <v>0</v>
      </c>
      <c r="AO159" s="17">
        <f>AO160</f>
        <v>0</v>
      </c>
      <c r="AP159" s="17">
        <f>AP160</f>
        <v>0</v>
      </c>
      <c r="AQ159" s="17">
        <f>AQ160</f>
        <v>0</v>
      </c>
      <c r="AR159" s="17">
        <f>AR160</f>
        <v>0</v>
      </c>
      <c r="AS159" s="17">
        <f>AS160</f>
        <v>0</v>
      </c>
      <c r="AT159" s="17">
        <f>AT160</f>
        <v>0</v>
      </c>
      <c r="AU159" s="17">
        <f>AU160</f>
        <v>0</v>
      </c>
      <c r="AV159" s="17">
        <f>AV160</f>
        <v>0</v>
      </c>
      <c r="AW159" s="17">
        <f t="shared" si="200"/>
        <v>180769.5673</v>
      </c>
      <c r="AX159" s="17">
        <f t="shared" si="201"/>
        <v>0</v>
      </c>
      <c r="AY159" s="17">
        <f t="shared" si="202"/>
        <v>0</v>
      </c>
      <c r="AZ159" s="17">
        <f>AZ160</f>
        <v>0</v>
      </c>
      <c r="BA159" s="32"/>
      <c r="BB159" s="32"/>
      <c r="BC159" s="1"/>
      <c r="BD159" s="1"/>
      <c r="BE159" s="1"/>
      <c r="BF159" s="1"/>
      <c r="BG159" s="1"/>
      <c r="BH159" s="1"/>
      <c r="BI159" s="1"/>
    </row>
    <row r="160" s="1" customFormat="1">
      <c r="A160" s="30" t="s">
        <v>151</v>
      </c>
      <c r="B160" s="30" t="s">
        <v>63</v>
      </c>
      <c r="C160" s="30" t="s">
        <v>65</v>
      </c>
      <c r="D160" s="30" t="s">
        <v>184</v>
      </c>
      <c r="E160" s="30" t="s">
        <v>41</v>
      </c>
      <c r="F160" s="31" t="s">
        <v>42</v>
      </c>
      <c r="G160" s="17">
        <v>123450.7</v>
      </c>
      <c r="H160" s="17">
        <v>0</v>
      </c>
      <c r="I160" s="17">
        <v>0</v>
      </c>
      <c r="J160" s="17"/>
      <c r="K160" s="17"/>
      <c r="L160" s="17"/>
      <c r="M160" s="17">
        <f t="shared" si="336"/>
        <v>123450.7</v>
      </c>
      <c r="N160" s="17">
        <f t="shared" si="337"/>
        <v>0</v>
      </c>
      <c r="O160" s="17">
        <f t="shared" si="338"/>
        <v>0</v>
      </c>
      <c r="P160" s="17"/>
      <c r="Q160" s="17"/>
      <c r="R160" s="17"/>
      <c r="S160" s="17">
        <f>54314.57955+3004.28775</f>
        <v>57318.867300000005</v>
      </c>
      <c r="T160" s="17"/>
      <c r="U160" s="17"/>
      <c r="V160" s="17"/>
      <c r="W160" s="17"/>
      <c r="X160" s="17"/>
      <c r="Y160" s="17">
        <f t="shared" si="194"/>
        <v>180769.5673</v>
      </c>
      <c r="Z160" s="17">
        <f t="shared" si="195"/>
        <v>0</v>
      </c>
      <c r="AA160" s="17">
        <f t="shared" si="196"/>
        <v>0</v>
      </c>
      <c r="AB160" s="17"/>
      <c r="AC160" s="17"/>
      <c r="AD160" s="17"/>
      <c r="AE160" s="17">
        <f t="shared" si="197"/>
        <v>180769.5673</v>
      </c>
      <c r="AF160" s="17">
        <f t="shared" si="198"/>
        <v>0</v>
      </c>
      <c r="AG160" s="17">
        <f t="shared" si="199"/>
        <v>0</v>
      </c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>
        <f t="shared" si="200"/>
        <v>180769.5673</v>
      </c>
      <c r="AX160" s="17">
        <f t="shared" si="201"/>
        <v>0</v>
      </c>
      <c r="AY160" s="17">
        <f t="shared" si="202"/>
        <v>0</v>
      </c>
      <c r="AZ160" s="17"/>
      <c r="BA160" s="32"/>
      <c r="BB160" s="32"/>
      <c r="BC160" s="1"/>
      <c r="BD160" s="1"/>
      <c r="BE160" s="1"/>
      <c r="BF160" s="1"/>
      <c r="BG160" s="1"/>
      <c r="BH160" s="1"/>
      <c r="BI160" s="1"/>
    </row>
    <row r="161" s="1" customFormat="1">
      <c r="A161" s="30" t="s">
        <v>151</v>
      </c>
      <c r="B161" s="30" t="s">
        <v>63</v>
      </c>
      <c r="C161" s="30" t="s">
        <v>65</v>
      </c>
      <c r="D161" s="30" t="s">
        <v>161</v>
      </c>
      <c r="E161" s="35"/>
      <c r="F161" s="31" t="s">
        <v>36</v>
      </c>
      <c r="G161" s="17">
        <f>G162+G165+G170</f>
        <v>140902.30000000002</v>
      </c>
      <c r="H161" s="17">
        <f>H162+H165+H170</f>
        <v>168910.79999999999</v>
      </c>
      <c r="I161" s="17">
        <f>I162+I165+I170</f>
        <v>68195.600000000006</v>
      </c>
      <c r="J161" s="17">
        <f>J162+J165+J170</f>
        <v>0</v>
      </c>
      <c r="K161" s="17">
        <f>K162+K165+K170</f>
        <v>0</v>
      </c>
      <c r="L161" s="17">
        <f>L162+L165+L170</f>
        <v>0</v>
      </c>
      <c r="M161" s="17">
        <f t="shared" si="336"/>
        <v>140902.30000000002</v>
      </c>
      <c r="N161" s="17">
        <f t="shared" si="337"/>
        <v>168910.79999999999</v>
      </c>
      <c r="O161" s="17">
        <f t="shared" si="338"/>
        <v>68195.600000000006</v>
      </c>
      <c r="P161" s="17">
        <f>P162+P165+P170</f>
        <v>0</v>
      </c>
      <c r="Q161" s="17">
        <f>Q162+Q165+Q170</f>
        <v>0</v>
      </c>
      <c r="R161" s="17">
        <f>R162+R165+R170</f>
        <v>0</v>
      </c>
      <c r="S161" s="17">
        <f>S162+S165+S170</f>
        <v>83988.699999999997</v>
      </c>
      <c r="T161" s="17">
        <f>T162+T165+T170</f>
        <v>17710</v>
      </c>
      <c r="U161" s="17">
        <f>U162+U165+U170</f>
        <v>40000</v>
      </c>
      <c r="V161" s="17">
        <f>V162+V165+V170</f>
        <v>51914.5</v>
      </c>
      <c r="W161" s="17">
        <f>W162+W165+W170</f>
        <v>0</v>
      </c>
      <c r="X161" s="17">
        <f>X162+X165+X170</f>
        <v>40000</v>
      </c>
      <c r="Y161" s="17">
        <f t="shared" si="194"/>
        <v>224891</v>
      </c>
      <c r="Z161" s="17">
        <f t="shared" si="195"/>
        <v>226620.79999999999</v>
      </c>
      <c r="AA161" s="17">
        <f t="shared" si="196"/>
        <v>160110.10000000001</v>
      </c>
      <c r="AB161" s="17">
        <f>AB162+AB165+AB170</f>
        <v>0</v>
      </c>
      <c r="AC161" s="17">
        <f>AC162+AC165+AC170</f>
        <v>0</v>
      </c>
      <c r="AD161" s="17">
        <f>AD162+AD165+AD170</f>
        <v>0</v>
      </c>
      <c r="AE161" s="17">
        <f t="shared" si="197"/>
        <v>224891</v>
      </c>
      <c r="AF161" s="17">
        <f t="shared" si="198"/>
        <v>226620.79999999999</v>
      </c>
      <c r="AG161" s="17">
        <f t="shared" si="199"/>
        <v>160110.10000000001</v>
      </c>
      <c r="AH161" s="17">
        <f>AH162+AH165+AH170</f>
        <v>0</v>
      </c>
      <c r="AI161" s="17">
        <f>AI162+AI165+AI170</f>
        <v>0</v>
      </c>
      <c r="AJ161" s="17">
        <f>AJ162+AJ165+AJ170</f>
        <v>0</v>
      </c>
      <c r="AK161" s="17">
        <f>AK162+AK165+AK170</f>
        <v>0</v>
      </c>
      <c r="AL161" s="17">
        <f>AL162+AL165+AL170</f>
        <v>0</v>
      </c>
      <c r="AM161" s="17">
        <f>AM162+AM165+AM170</f>
        <v>0</v>
      </c>
      <c r="AN161" s="17">
        <f>AN162+AN165+AN170</f>
        <v>0</v>
      </c>
      <c r="AO161" s="17">
        <f>AO162+AO165+AO170</f>
        <v>0</v>
      </c>
      <c r="AP161" s="17">
        <f>AP162+AP165+AP170</f>
        <v>0</v>
      </c>
      <c r="AQ161" s="17">
        <f>AQ162+AQ165+AQ170</f>
        <v>0</v>
      </c>
      <c r="AR161" s="17">
        <f>AR162+AR165+AR170</f>
        <v>0</v>
      </c>
      <c r="AS161" s="17">
        <f>AS162+AS165+AS170</f>
        <v>0</v>
      </c>
      <c r="AT161" s="17">
        <f>AT162+AT165+AT170</f>
        <v>0</v>
      </c>
      <c r="AU161" s="17">
        <f>AU162+AU165+AU170</f>
        <v>0</v>
      </c>
      <c r="AV161" s="17">
        <f>AV162+AV165+AV170</f>
        <v>0</v>
      </c>
      <c r="AW161" s="17">
        <f t="shared" si="200"/>
        <v>224891</v>
      </c>
      <c r="AX161" s="17">
        <f t="shared" si="201"/>
        <v>226620.79999999999</v>
      </c>
      <c r="AY161" s="17">
        <f t="shared" si="202"/>
        <v>160110.10000000001</v>
      </c>
      <c r="AZ161" s="17">
        <f>AZ162+AZ165+AZ170</f>
        <v>0</v>
      </c>
      <c r="BA161" s="32"/>
      <c r="BB161" s="32"/>
      <c r="BC161" s="1"/>
      <c r="BD161" s="1"/>
      <c r="BE161" s="1"/>
      <c r="BF161" s="1"/>
      <c r="BG161" s="1"/>
      <c r="BH161" s="1"/>
      <c r="BI161" s="1"/>
    </row>
    <row r="162" s="1" customFormat="1">
      <c r="A162" s="30" t="s">
        <v>151</v>
      </c>
      <c r="B162" s="30" t="s">
        <v>63</v>
      </c>
      <c r="C162" s="30" t="s">
        <v>65</v>
      </c>
      <c r="D162" s="30" t="s">
        <v>186</v>
      </c>
      <c r="E162" s="35"/>
      <c r="F162" s="31" t="s">
        <v>187</v>
      </c>
      <c r="G162" s="17">
        <f t="shared" ref="G162:G163" si="352">G163</f>
        <v>19286.299999999999</v>
      </c>
      <c r="H162" s="17">
        <f t="shared" ref="H162:H163" si="353">H163</f>
        <v>100857.2</v>
      </c>
      <c r="I162" s="17">
        <f t="shared" ref="I162:I163" si="354">I163</f>
        <v>6975</v>
      </c>
      <c r="J162" s="17">
        <f t="shared" ref="J162:J163" si="355">J163</f>
        <v>0</v>
      </c>
      <c r="K162" s="17">
        <f t="shared" ref="K162:K163" si="356">K163</f>
        <v>-8707.7000000000007</v>
      </c>
      <c r="L162" s="17">
        <f t="shared" ref="L162:L163" si="357">L163</f>
        <v>0</v>
      </c>
      <c r="M162" s="17">
        <f t="shared" si="336"/>
        <v>19286.299999999999</v>
      </c>
      <c r="N162" s="17">
        <f t="shared" si="337"/>
        <v>92149.5</v>
      </c>
      <c r="O162" s="17">
        <f t="shared" si="338"/>
        <v>6975</v>
      </c>
      <c r="P162" s="17">
        <f t="shared" ref="P162:P163" si="358">P163</f>
        <v>0</v>
      </c>
      <c r="Q162" s="17">
        <f t="shared" ref="Q162:Q163" si="359">Q163</f>
        <v>0</v>
      </c>
      <c r="R162" s="17">
        <f t="shared" ref="R162:R163" si="360">R163</f>
        <v>0</v>
      </c>
      <c r="S162" s="17">
        <f t="shared" ref="S162:S163" si="361">S163</f>
        <v>39788.699999999997</v>
      </c>
      <c r="T162" s="17">
        <f t="shared" ref="T162:T163" si="362">T163</f>
        <v>17710</v>
      </c>
      <c r="U162" s="17">
        <f t="shared" ref="U162:U163" si="363">U163</f>
        <v>0</v>
      </c>
      <c r="V162" s="17">
        <f t="shared" ref="V162:V163" si="364">V163</f>
        <v>51914.5</v>
      </c>
      <c r="W162" s="17">
        <f t="shared" ref="W162:W163" si="365">W163</f>
        <v>0</v>
      </c>
      <c r="X162" s="17">
        <f t="shared" ref="X162:X163" si="366">X163</f>
        <v>0</v>
      </c>
      <c r="Y162" s="17">
        <f t="shared" si="194"/>
        <v>59075</v>
      </c>
      <c r="Z162" s="17">
        <f t="shared" si="195"/>
        <v>109859.5</v>
      </c>
      <c r="AA162" s="17">
        <f t="shared" si="196"/>
        <v>58889.5</v>
      </c>
      <c r="AB162" s="17">
        <f t="shared" ref="AB162:AB163" si="367">AB163</f>
        <v>0</v>
      </c>
      <c r="AC162" s="17">
        <f t="shared" ref="AC162:AC163" si="368">AC163</f>
        <v>0</v>
      </c>
      <c r="AD162" s="17">
        <f t="shared" ref="AD162:AD163" si="369">AD163</f>
        <v>0</v>
      </c>
      <c r="AE162" s="17">
        <f t="shared" si="197"/>
        <v>59075</v>
      </c>
      <c r="AF162" s="17">
        <f t="shared" si="198"/>
        <v>109859.5</v>
      </c>
      <c r="AG162" s="17">
        <f t="shared" si="199"/>
        <v>58889.5</v>
      </c>
      <c r="AH162" s="17">
        <f t="shared" ref="AH162:AH163" si="370">AH163</f>
        <v>0</v>
      </c>
      <c r="AI162" s="17">
        <f t="shared" ref="AI162:AI163" si="371">AI163</f>
        <v>0</v>
      </c>
      <c r="AJ162" s="17">
        <f t="shared" ref="AJ162:AJ163" si="372">AJ163</f>
        <v>0</v>
      </c>
      <c r="AK162" s="17">
        <f t="shared" ref="AK162:AK163" si="373">AK163</f>
        <v>0</v>
      </c>
      <c r="AL162" s="17">
        <f t="shared" ref="AL162:AL163" si="374">AL163</f>
        <v>0</v>
      </c>
      <c r="AM162" s="17">
        <f t="shared" ref="AM162:AM163" si="375">AM163</f>
        <v>0</v>
      </c>
      <c r="AN162" s="17">
        <f t="shared" ref="AN162:AN163" si="376">AN163</f>
        <v>0</v>
      </c>
      <c r="AO162" s="17">
        <f t="shared" ref="AO162:AO163" si="377">AO163</f>
        <v>0</v>
      </c>
      <c r="AP162" s="17">
        <f t="shared" ref="AP162:AP163" si="378">AP163</f>
        <v>0</v>
      </c>
      <c r="AQ162" s="17">
        <f t="shared" ref="AQ162:AQ163" si="379">AQ163</f>
        <v>0</v>
      </c>
      <c r="AR162" s="17">
        <f t="shared" ref="AR162:AR163" si="380">AR163</f>
        <v>0</v>
      </c>
      <c r="AS162" s="17">
        <f t="shared" ref="AS162:AS163" si="381">AS163</f>
        <v>0</v>
      </c>
      <c r="AT162" s="17">
        <f t="shared" ref="AT162:AT163" si="382">AT163</f>
        <v>0</v>
      </c>
      <c r="AU162" s="17">
        <f t="shared" ref="AU162:AU163" si="383">AU163</f>
        <v>0</v>
      </c>
      <c r="AV162" s="17">
        <f t="shared" ref="AV162:AV163" si="384">AV163</f>
        <v>0</v>
      </c>
      <c r="AW162" s="17">
        <f t="shared" si="200"/>
        <v>59075</v>
      </c>
      <c r="AX162" s="17">
        <f t="shared" si="201"/>
        <v>109859.5</v>
      </c>
      <c r="AY162" s="17">
        <f t="shared" si="202"/>
        <v>58889.5</v>
      </c>
      <c r="AZ162" s="17">
        <f t="shared" ref="AZ162:AZ163" si="385">AZ163</f>
        <v>0</v>
      </c>
      <c r="BA162" s="32"/>
      <c r="BB162" s="32"/>
      <c r="BC162" s="1"/>
      <c r="BD162" s="1"/>
      <c r="BE162" s="1"/>
      <c r="BF162" s="1"/>
      <c r="BG162" s="1"/>
      <c r="BH162" s="1"/>
      <c r="BI162" s="1"/>
    </row>
    <row r="163" s="1" customFormat="1">
      <c r="A163" s="30" t="s">
        <v>151</v>
      </c>
      <c r="B163" s="30" t="s">
        <v>63</v>
      </c>
      <c r="C163" s="30" t="s">
        <v>65</v>
      </c>
      <c r="D163" s="30" t="s">
        <v>188</v>
      </c>
      <c r="E163" s="35"/>
      <c r="F163" s="31" t="s">
        <v>189</v>
      </c>
      <c r="G163" s="17">
        <f t="shared" si="352"/>
        <v>19286.299999999999</v>
      </c>
      <c r="H163" s="17">
        <f t="shared" si="353"/>
        <v>100857.2</v>
      </c>
      <c r="I163" s="17">
        <f t="shared" si="354"/>
        <v>6975</v>
      </c>
      <c r="J163" s="17">
        <f t="shared" si="355"/>
        <v>0</v>
      </c>
      <c r="K163" s="17">
        <f t="shared" si="356"/>
        <v>-8707.7000000000007</v>
      </c>
      <c r="L163" s="17">
        <f t="shared" si="357"/>
        <v>0</v>
      </c>
      <c r="M163" s="17">
        <f t="shared" si="336"/>
        <v>19286.299999999999</v>
      </c>
      <c r="N163" s="17">
        <f t="shared" si="337"/>
        <v>92149.5</v>
      </c>
      <c r="O163" s="17">
        <f t="shared" si="338"/>
        <v>6975</v>
      </c>
      <c r="P163" s="17">
        <f t="shared" si="358"/>
        <v>0</v>
      </c>
      <c r="Q163" s="17">
        <f t="shared" si="359"/>
        <v>0</v>
      </c>
      <c r="R163" s="17">
        <f t="shared" si="360"/>
        <v>0</v>
      </c>
      <c r="S163" s="17">
        <f t="shared" si="361"/>
        <v>39788.699999999997</v>
      </c>
      <c r="T163" s="17">
        <f t="shared" si="362"/>
        <v>17710</v>
      </c>
      <c r="U163" s="17">
        <f t="shared" si="363"/>
        <v>0</v>
      </c>
      <c r="V163" s="17">
        <f t="shared" si="364"/>
        <v>51914.5</v>
      </c>
      <c r="W163" s="17">
        <f t="shared" si="365"/>
        <v>0</v>
      </c>
      <c r="X163" s="17">
        <f t="shared" si="366"/>
        <v>0</v>
      </c>
      <c r="Y163" s="17">
        <f t="shared" si="194"/>
        <v>59075</v>
      </c>
      <c r="Z163" s="17">
        <f t="shared" si="195"/>
        <v>109859.5</v>
      </c>
      <c r="AA163" s="17">
        <f t="shared" si="196"/>
        <v>58889.5</v>
      </c>
      <c r="AB163" s="17">
        <f t="shared" si="367"/>
        <v>0</v>
      </c>
      <c r="AC163" s="17">
        <f t="shared" si="368"/>
        <v>0</v>
      </c>
      <c r="AD163" s="17">
        <f t="shared" si="369"/>
        <v>0</v>
      </c>
      <c r="AE163" s="17">
        <f t="shared" si="197"/>
        <v>59075</v>
      </c>
      <c r="AF163" s="17">
        <f t="shared" si="198"/>
        <v>109859.5</v>
      </c>
      <c r="AG163" s="17">
        <f t="shared" si="199"/>
        <v>58889.5</v>
      </c>
      <c r="AH163" s="17">
        <f t="shared" si="370"/>
        <v>0</v>
      </c>
      <c r="AI163" s="17">
        <f t="shared" si="371"/>
        <v>0</v>
      </c>
      <c r="AJ163" s="17">
        <f t="shared" si="372"/>
        <v>0</v>
      </c>
      <c r="AK163" s="17">
        <f t="shared" si="373"/>
        <v>0</v>
      </c>
      <c r="AL163" s="17">
        <f t="shared" si="374"/>
        <v>0</v>
      </c>
      <c r="AM163" s="17">
        <f t="shared" si="375"/>
        <v>0</v>
      </c>
      <c r="AN163" s="17">
        <f t="shared" si="376"/>
        <v>0</v>
      </c>
      <c r="AO163" s="17">
        <f t="shared" si="377"/>
        <v>0</v>
      </c>
      <c r="AP163" s="17">
        <f t="shared" si="378"/>
        <v>0</v>
      </c>
      <c r="AQ163" s="17">
        <f t="shared" si="379"/>
        <v>0</v>
      </c>
      <c r="AR163" s="17">
        <f t="shared" si="380"/>
        <v>0</v>
      </c>
      <c r="AS163" s="17">
        <f t="shared" si="381"/>
        <v>0</v>
      </c>
      <c r="AT163" s="17">
        <f t="shared" si="382"/>
        <v>0</v>
      </c>
      <c r="AU163" s="17">
        <f t="shared" si="383"/>
        <v>0</v>
      </c>
      <c r="AV163" s="17">
        <f t="shared" si="384"/>
        <v>0</v>
      </c>
      <c r="AW163" s="17">
        <f t="shared" si="200"/>
        <v>59075</v>
      </c>
      <c r="AX163" s="17">
        <f t="shared" si="201"/>
        <v>109859.5</v>
      </c>
      <c r="AY163" s="17">
        <f t="shared" si="202"/>
        <v>58889.5</v>
      </c>
      <c r="AZ163" s="17">
        <f t="shared" si="385"/>
        <v>0</v>
      </c>
      <c r="BA163" s="32"/>
      <c r="BB163" s="32"/>
      <c r="BC163" s="1"/>
      <c r="BD163" s="1"/>
      <c r="BE163" s="1"/>
      <c r="BF163" s="1"/>
      <c r="BG163" s="1"/>
      <c r="BH163" s="1"/>
      <c r="BI163" s="1"/>
    </row>
    <row r="164" s="1" customFormat="1">
      <c r="A164" s="30" t="s">
        <v>151</v>
      </c>
      <c r="B164" s="30" t="s">
        <v>63</v>
      </c>
      <c r="C164" s="30" t="s">
        <v>65</v>
      </c>
      <c r="D164" s="30" t="s">
        <v>188</v>
      </c>
      <c r="E164" s="30" t="s">
        <v>41</v>
      </c>
      <c r="F164" s="31" t="s">
        <v>42</v>
      </c>
      <c r="G164" s="17">
        <f>18579.6+706.7</f>
        <v>19286.299999999999</v>
      </c>
      <c r="H164" s="17">
        <f>100150.5+706.7</f>
        <v>100857.2</v>
      </c>
      <c r="I164" s="17">
        <f>6268.3+706.7</f>
        <v>6975</v>
      </c>
      <c r="J164" s="17"/>
      <c r="K164" s="17">
        <v>-8707.7000000000007</v>
      </c>
      <c r="L164" s="17"/>
      <c r="M164" s="17">
        <f t="shared" si="336"/>
        <v>19286.299999999999</v>
      </c>
      <c r="N164" s="17">
        <f t="shared" si="337"/>
        <v>92149.5</v>
      </c>
      <c r="O164" s="17">
        <f t="shared" si="338"/>
        <v>6975</v>
      </c>
      <c r="P164" s="17"/>
      <c r="Q164" s="17"/>
      <c r="R164" s="17"/>
      <c r="S164" s="17">
        <v>39788.699999999997</v>
      </c>
      <c r="T164" s="17">
        <v>17710</v>
      </c>
      <c r="U164" s="17"/>
      <c r="V164" s="17">
        <v>51914.5</v>
      </c>
      <c r="W164" s="17"/>
      <c r="X164" s="17"/>
      <c r="Y164" s="17">
        <f t="shared" si="194"/>
        <v>59075</v>
      </c>
      <c r="Z164" s="17">
        <f t="shared" si="195"/>
        <v>109859.5</v>
      </c>
      <c r="AA164" s="17">
        <f t="shared" si="196"/>
        <v>58889.5</v>
      </c>
      <c r="AB164" s="17"/>
      <c r="AC164" s="17"/>
      <c r="AD164" s="17"/>
      <c r="AE164" s="17">
        <f t="shared" si="197"/>
        <v>59075</v>
      </c>
      <c r="AF164" s="17">
        <f t="shared" si="198"/>
        <v>109859.5</v>
      </c>
      <c r="AG164" s="17">
        <f t="shared" si="199"/>
        <v>58889.5</v>
      </c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>
        <f t="shared" si="200"/>
        <v>59075</v>
      </c>
      <c r="AX164" s="17">
        <f t="shared" si="201"/>
        <v>109859.5</v>
      </c>
      <c r="AY164" s="17">
        <f t="shared" si="202"/>
        <v>58889.5</v>
      </c>
      <c r="AZ164" s="17"/>
      <c r="BA164" s="32"/>
      <c r="BB164" s="32">
        <v>25</v>
      </c>
      <c r="BC164" s="1"/>
      <c r="BD164" s="1"/>
      <c r="BE164" s="1"/>
      <c r="BF164" s="1"/>
      <c r="BG164" s="1"/>
      <c r="BH164" s="1"/>
      <c r="BI164" s="1"/>
    </row>
    <row r="165" s="1" customFormat="1">
      <c r="A165" s="30" t="s">
        <v>151</v>
      </c>
      <c r="B165" s="30" t="s">
        <v>63</v>
      </c>
      <c r="C165" s="30" t="s">
        <v>65</v>
      </c>
      <c r="D165" s="30" t="s">
        <v>190</v>
      </c>
      <c r="E165" s="35"/>
      <c r="F165" s="31" t="s">
        <v>191</v>
      </c>
      <c r="G165" s="17">
        <f>G166+G168</f>
        <v>108870.70000000001</v>
      </c>
      <c r="H165" s="17">
        <f>H166+H168</f>
        <v>67308.300000000003</v>
      </c>
      <c r="I165" s="17">
        <f>I166+I168</f>
        <v>60475.300000000003</v>
      </c>
      <c r="J165" s="17">
        <f>J166+J168</f>
        <v>0</v>
      </c>
      <c r="K165" s="17">
        <f>K166+K168</f>
        <v>8707.7000000000007</v>
      </c>
      <c r="L165" s="17">
        <f>L166+L168</f>
        <v>0</v>
      </c>
      <c r="M165" s="17">
        <f t="shared" si="336"/>
        <v>108870.70000000001</v>
      </c>
      <c r="N165" s="17">
        <f t="shared" si="337"/>
        <v>76016</v>
      </c>
      <c r="O165" s="17">
        <f t="shared" si="338"/>
        <v>60475.300000000003</v>
      </c>
      <c r="P165" s="17">
        <f>P166+P168</f>
        <v>0</v>
      </c>
      <c r="Q165" s="17">
        <f>Q166+Q168</f>
        <v>0</v>
      </c>
      <c r="R165" s="17">
        <f>R166+R168</f>
        <v>0</v>
      </c>
      <c r="S165" s="17">
        <f>S166+S168</f>
        <v>44200</v>
      </c>
      <c r="T165" s="17">
        <f>T166+T168</f>
        <v>0</v>
      </c>
      <c r="U165" s="17">
        <f>U166+U168</f>
        <v>40000</v>
      </c>
      <c r="V165" s="17">
        <f>V166+V168</f>
        <v>0</v>
      </c>
      <c r="W165" s="17">
        <f>W166+W168</f>
        <v>0</v>
      </c>
      <c r="X165" s="17">
        <f>X166+X168</f>
        <v>40000</v>
      </c>
      <c r="Y165" s="17">
        <f t="shared" si="194"/>
        <v>153070.70000000001</v>
      </c>
      <c r="Z165" s="17">
        <f t="shared" si="195"/>
        <v>116016</v>
      </c>
      <c r="AA165" s="17">
        <f t="shared" si="196"/>
        <v>100475.3</v>
      </c>
      <c r="AB165" s="17">
        <f>AB166+AB168</f>
        <v>0</v>
      </c>
      <c r="AC165" s="17">
        <f>AC166+AC168</f>
        <v>0</v>
      </c>
      <c r="AD165" s="17">
        <f>AD166+AD168</f>
        <v>0</v>
      </c>
      <c r="AE165" s="17">
        <f t="shared" si="197"/>
        <v>153070.70000000001</v>
      </c>
      <c r="AF165" s="17">
        <f t="shared" si="198"/>
        <v>116016</v>
      </c>
      <c r="AG165" s="17">
        <f t="shared" si="199"/>
        <v>100475.3</v>
      </c>
      <c r="AH165" s="17">
        <f>AH166+AH168</f>
        <v>0</v>
      </c>
      <c r="AI165" s="17">
        <f>AI166+AI168</f>
        <v>0</v>
      </c>
      <c r="AJ165" s="17">
        <f>AJ166+AJ168</f>
        <v>0</v>
      </c>
      <c r="AK165" s="17">
        <f>AK166+AK168</f>
        <v>0</v>
      </c>
      <c r="AL165" s="17">
        <f>AL166+AL168</f>
        <v>0</v>
      </c>
      <c r="AM165" s="17">
        <f>AM166+AM168</f>
        <v>0</v>
      </c>
      <c r="AN165" s="17">
        <f>AN166+AN168</f>
        <v>0</v>
      </c>
      <c r="AO165" s="17">
        <f>AO166+AO168</f>
        <v>0</v>
      </c>
      <c r="AP165" s="17">
        <f>AP166+AP168</f>
        <v>0</v>
      </c>
      <c r="AQ165" s="17">
        <f>AQ166+AQ168</f>
        <v>0</v>
      </c>
      <c r="AR165" s="17">
        <f>AR166+AR168</f>
        <v>0</v>
      </c>
      <c r="AS165" s="17">
        <f>AS166+AS168</f>
        <v>0</v>
      </c>
      <c r="AT165" s="17">
        <f>AT166+AT168</f>
        <v>0</v>
      </c>
      <c r="AU165" s="17">
        <f>AU166+AU168</f>
        <v>0</v>
      </c>
      <c r="AV165" s="17">
        <f>AV166+AV168</f>
        <v>0</v>
      </c>
      <c r="AW165" s="17">
        <f t="shared" si="200"/>
        <v>153070.70000000001</v>
      </c>
      <c r="AX165" s="17">
        <f t="shared" si="201"/>
        <v>116016</v>
      </c>
      <c r="AY165" s="17">
        <f t="shared" si="202"/>
        <v>100475.3</v>
      </c>
      <c r="AZ165" s="17">
        <f>AZ166+AZ168</f>
        <v>0</v>
      </c>
      <c r="BA165" s="32"/>
      <c r="BB165" s="32"/>
      <c r="BC165" s="1"/>
      <c r="BD165" s="1"/>
      <c r="BE165" s="1"/>
      <c r="BF165" s="1"/>
      <c r="BG165" s="1"/>
      <c r="BH165" s="1"/>
      <c r="BI165" s="1"/>
    </row>
    <row r="166" s="1" customFormat="1">
      <c r="A166" s="30" t="s">
        <v>151</v>
      </c>
      <c r="B166" s="30" t="s">
        <v>63</v>
      </c>
      <c r="C166" s="30" t="s">
        <v>65</v>
      </c>
      <c r="D166" s="30" t="s">
        <v>192</v>
      </c>
      <c r="E166" s="35"/>
      <c r="F166" s="31" t="s">
        <v>193</v>
      </c>
      <c r="G166" s="17">
        <f>G167</f>
        <v>41583</v>
      </c>
      <c r="H166" s="17">
        <f>H167</f>
        <v>16833</v>
      </c>
      <c r="I166" s="17">
        <f>I167</f>
        <v>10000</v>
      </c>
      <c r="J166" s="17">
        <f>J167</f>
        <v>0</v>
      </c>
      <c r="K166" s="17">
        <f>K167</f>
        <v>8707.7000000000007</v>
      </c>
      <c r="L166" s="17">
        <f>L167</f>
        <v>0</v>
      </c>
      <c r="M166" s="17">
        <f t="shared" si="336"/>
        <v>41583</v>
      </c>
      <c r="N166" s="17">
        <f t="shared" si="337"/>
        <v>25540.700000000001</v>
      </c>
      <c r="O166" s="17">
        <f t="shared" si="338"/>
        <v>10000</v>
      </c>
      <c r="P166" s="17">
        <f>P167</f>
        <v>0</v>
      </c>
      <c r="Q166" s="17">
        <f>Q167</f>
        <v>0</v>
      </c>
      <c r="R166" s="17">
        <f>R167</f>
        <v>0</v>
      </c>
      <c r="S166" s="17">
        <f>S167</f>
        <v>44200</v>
      </c>
      <c r="T166" s="17">
        <f>T167</f>
        <v>0</v>
      </c>
      <c r="U166" s="17">
        <f>U167</f>
        <v>40000</v>
      </c>
      <c r="V166" s="17">
        <f>V167</f>
        <v>0</v>
      </c>
      <c r="W166" s="17">
        <f>W167</f>
        <v>0</v>
      </c>
      <c r="X166" s="17">
        <f>X167</f>
        <v>40000</v>
      </c>
      <c r="Y166" s="17">
        <f t="shared" si="194"/>
        <v>85783</v>
      </c>
      <c r="Z166" s="17">
        <f t="shared" si="195"/>
        <v>65540.699999999997</v>
      </c>
      <c r="AA166" s="17">
        <f t="shared" si="196"/>
        <v>50000</v>
      </c>
      <c r="AB166" s="17">
        <f>AB167</f>
        <v>0</v>
      </c>
      <c r="AC166" s="17">
        <f>AC167</f>
        <v>0</v>
      </c>
      <c r="AD166" s="17">
        <f>AD167</f>
        <v>0</v>
      </c>
      <c r="AE166" s="17">
        <f t="shared" si="197"/>
        <v>85783</v>
      </c>
      <c r="AF166" s="17">
        <f t="shared" si="198"/>
        <v>65540.699999999997</v>
      </c>
      <c r="AG166" s="17">
        <f t="shared" si="199"/>
        <v>50000</v>
      </c>
      <c r="AH166" s="17">
        <f>AH167</f>
        <v>0</v>
      </c>
      <c r="AI166" s="17">
        <f>AI167</f>
        <v>0</v>
      </c>
      <c r="AJ166" s="17">
        <f>AJ167</f>
        <v>0</v>
      </c>
      <c r="AK166" s="17">
        <f>AK167</f>
        <v>0</v>
      </c>
      <c r="AL166" s="17">
        <f>AL167</f>
        <v>0</v>
      </c>
      <c r="AM166" s="17">
        <f>AM167</f>
        <v>0</v>
      </c>
      <c r="AN166" s="17">
        <f>AN167</f>
        <v>0</v>
      </c>
      <c r="AO166" s="17">
        <f>AO167</f>
        <v>0</v>
      </c>
      <c r="AP166" s="17">
        <f>AP167</f>
        <v>0</v>
      </c>
      <c r="AQ166" s="17">
        <f>AQ167</f>
        <v>0</v>
      </c>
      <c r="AR166" s="17">
        <f>AR167</f>
        <v>0</v>
      </c>
      <c r="AS166" s="17">
        <f>AS167</f>
        <v>0</v>
      </c>
      <c r="AT166" s="17">
        <f>AT167</f>
        <v>0</v>
      </c>
      <c r="AU166" s="17">
        <f>AU167</f>
        <v>0</v>
      </c>
      <c r="AV166" s="17">
        <f>AV167</f>
        <v>0</v>
      </c>
      <c r="AW166" s="17">
        <f t="shared" si="200"/>
        <v>85783</v>
      </c>
      <c r="AX166" s="17">
        <f t="shared" si="201"/>
        <v>65540.699999999997</v>
      </c>
      <c r="AY166" s="17">
        <f t="shared" si="202"/>
        <v>50000</v>
      </c>
      <c r="AZ166" s="17">
        <f>AZ167</f>
        <v>0</v>
      </c>
      <c r="BA166" s="32"/>
      <c r="BB166" s="32"/>
      <c r="BC166" s="1"/>
      <c r="BD166" s="1"/>
      <c r="BE166" s="1"/>
      <c r="BF166" s="1"/>
      <c r="BG166" s="1"/>
      <c r="BH166" s="1"/>
      <c r="BI166" s="1"/>
    </row>
    <row r="167" s="1" customFormat="1">
      <c r="A167" s="30" t="s">
        <v>151</v>
      </c>
      <c r="B167" s="30" t="s">
        <v>63</v>
      </c>
      <c r="C167" s="30" t="s">
        <v>65</v>
      </c>
      <c r="D167" s="30" t="s">
        <v>192</v>
      </c>
      <c r="E167" s="30" t="s">
        <v>41</v>
      </c>
      <c r="F167" s="31" t="s">
        <v>42</v>
      </c>
      <c r="G167" s="17">
        <v>41583</v>
      </c>
      <c r="H167" s="17">
        <v>16833</v>
      </c>
      <c r="I167" s="17">
        <v>10000</v>
      </c>
      <c r="J167" s="17"/>
      <c r="K167" s="17">
        <v>8707.7000000000007</v>
      </c>
      <c r="L167" s="17"/>
      <c r="M167" s="17">
        <f t="shared" si="336"/>
        <v>41583</v>
      </c>
      <c r="N167" s="17">
        <f t="shared" si="337"/>
        <v>25540.700000000001</v>
      </c>
      <c r="O167" s="17">
        <f t="shared" si="338"/>
        <v>10000</v>
      </c>
      <c r="P167" s="17"/>
      <c r="Q167" s="17"/>
      <c r="R167" s="17"/>
      <c r="S167" s="17">
        <v>44200</v>
      </c>
      <c r="T167" s="17"/>
      <c r="U167" s="17">
        <v>40000</v>
      </c>
      <c r="V167" s="17"/>
      <c r="W167" s="17"/>
      <c r="X167" s="17">
        <v>40000</v>
      </c>
      <c r="Y167" s="17">
        <f t="shared" si="194"/>
        <v>85783</v>
      </c>
      <c r="Z167" s="17">
        <f t="shared" si="195"/>
        <v>65540.699999999997</v>
      </c>
      <c r="AA167" s="17">
        <f t="shared" si="196"/>
        <v>50000</v>
      </c>
      <c r="AB167" s="17"/>
      <c r="AC167" s="17"/>
      <c r="AD167" s="17"/>
      <c r="AE167" s="17">
        <f t="shared" si="197"/>
        <v>85783</v>
      </c>
      <c r="AF167" s="17">
        <f t="shared" si="198"/>
        <v>65540.699999999997</v>
      </c>
      <c r="AG167" s="17">
        <f t="shared" si="199"/>
        <v>50000</v>
      </c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>
        <f t="shared" si="200"/>
        <v>85783</v>
      </c>
      <c r="AX167" s="17">
        <f t="shared" si="201"/>
        <v>65540.699999999997</v>
      </c>
      <c r="AY167" s="17">
        <f t="shared" si="202"/>
        <v>50000</v>
      </c>
      <c r="AZ167" s="17"/>
      <c r="BA167" s="32"/>
      <c r="BB167" s="32">
        <v>26</v>
      </c>
      <c r="BC167" s="1"/>
      <c r="BD167" s="1"/>
      <c r="BE167" s="1"/>
      <c r="BF167" s="1"/>
      <c r="BG167" s="1"/>
      <c r="BH167" s="1"/>
      <c r="BI167" s="1"/>
    </row>
    <row r="168" s="1" customFormat="1">
      <c r="A168" s="30" t="s">
        <v>151</v>
      </c>
      <c r="B168" s="30" t="s">
        <v>63</v>
      </c>
      <c r="C168" s="30" t="s">
        <v>65</v>
      </c>
      <c r="D168" s="30" t="s">
        <v>194</v>
      </c>
      <c r="E168" s="35"/>
      <c r="F168" s="31" t="s">
        <v>195</v>
      </c>
      <c r="G168" s="17">
        <f>G169</f>
        <v>67287.700000000012</v>
      </c>
      <c r="H168" s="17">
        <f>H169</f>
        <v>50475.300000000003</v>
      </c>
      <c r="I168" s="17">
        <f>I169</f>
        <v>50475.300000000003</v>
      </c>
      <c r="J168" s="17">
        <f>J169</f>
        <v>0</v>
      </c>
      <c r="K168" s="17">
        <f>K169</f>
        <v>0</v>
      </c>
      <c r="L168" s="17">
        <f>L169</f>
        <v>0</v>
      </c>
      <c r="M168" s="17">
        <f t="shared" si="336"/>
        <v>67287.700000000012</v>
      </c>
      <c r="N168" s="17">
        <f t="shared" si="337"/>
        <v>50475.300000000003</v>
      </c>
      <c r="O168" s="17">
        <f t="shared" si="338"/>
        <v>50475.300000000003</v>
      </c>
      <c r="P168" s="17">
        <f>P169</f>
        <v>0</v>
      </c>
      <c r="Q168" s="17">
        <f>Q169</f>
        <v>0</v>
      </c>
      <c r="R168" s="17">
        <f>R169</f>
        <v>0</v>
      </c>
      <c r="S168" s="17">
        <f>S169</f>
        <v>0</v>
      </c>
      <c r="T168" s="17">
        <f>T169</f>
        <v>0</v>
      </c>
      <c r="U168" s="17">
        <f>U169</f>
        <v>0</v>
      </c>
      <c r="V168" s="17">
        <f>V169</f>
        <v>0</v>
      </c>
      <c r="W168" s="17">
        <f>W169</f>
        <v>0</v>
      </c>
      <c r="X168" s="17">
        <f>X169</f>
        <v>0</v>
      </c>
      <c r="Y168" s="17">
        <f t="shared" ref="Y168:Y231" si="386">M168+P168+Q168+R168+S168</f>
        <v>67287.700000000012</v>
      </c>
      <c r="Z168" s="17">
        <f t="shared" ref="Z168:Z231" si="387">N168+T168+U168</f>
        <v>50475.300000000003</v>
      </c>
      <c r="AA168" s="17">
        <f t="shared" ref="AA168:AA231" si="388">O168+V168+X168+W168</f>
        <v>50475.300000000003</v>
      </c>
      <c r="AB168" s="17">
        <f>AB169</f>
        <v>0</v>
      </c>
      <c r="AC168" s="17">
        <f>AC169</f>
        <v>0</v>
      </c>
      <c r="AD168" s="17">
        <f>AD169</f>
        <v>0</v>
      </c>
      <c r="AE168" s="17">
        <f t="shared" ref="AE168:AE231" si="389">Y168+AB168</f>
        <v>67287.700000000012</v>
      </c>
      <c r="AF168" s="17">
        <f t="shared" ref="AF168:AF231" si="390">Z168+AC168</f>
        <v>50475.300000000003</v>
      </c>
      <c r="AG168" s="17">
        <f t="shared" ref="AG168:AG231" si="391">AA168+AD168</f>
        <v>50475.300000000003</v>
      </c>
      <c r="AH168" s="17">
        <f>AH169</f>
        <v>0</v>
      </c>
      <c r="AI168" s="17">
        <f>AI169</f>
        <v>0</v>
      </c>
      <c r="AJ168" s="17">
        <f>AJ169</f>
        <v>0</v>
      </c>
      <c r="AK168" s="17">
        <f>AK169</f>
        <v>0</v>
      </c>
      <c r="AL168" s="17">
        <f>AL169</f>
        <v>0</v>
      </c>
      <c r="AM168" s="17">
        <f>AM169</f>
        <v>0</v>
      </c>
      <c r="AN168" s="17">
        <f>AN169</f>
        <v>0</v>
      </c>
      <c r="AO168" s="17">
        <f>AO169</f>
        <v>0</v>
      </c>
      <c r="AP168" s="17">
        <f>AP169</f>
        <v>0</v>
      </c>
      <c r="AQ168" s="17">
        <f>AQ169</f>
        <v>0</v>
      </c>
      <c r="AR168" s="17">
        <f>AR169</f>
        <v>0</v>
      </c>
      <c r="AS168" s="17">
        <f>AS169</f>
        <v>0</v>
      </c>
      <c r="AT168" s="17">
        <f>AT169</f>
        <v>0</v>
      </c>
      <c r="AU168" s="17">
        <f>AU169</f>
        <v>0</v>
      </c>
      <c r="AV168" s="17">
        <f>AV169</f>
        <v>0</v>
      </c>
      <c r="AW168" s="17">
        <f t="shared" ref="AW168:AW231" si="392">AE168+AH168+AI168+AJ168+AK168+AL168</f>
        <v>67287.700000000012</v>
      </c>
      <c r="AX168" s="17">
        <f t="shared" ref="AX168:AX231" si="393">AF168+AM168+AN168+AO168+AP168+AQ168</f>
        <v>50475.300000000003</v>
      </c>
      <c r="AY168" s="17">
        <f t="shared" ref="AY168:AY231" si="394">AG168+AR168+AS168+AT168+AU168+AV168</f>
        <v>50475.300000000003</v>
      </c>
      <c r="AZ168" s="17">
        <f>AZ169</f>
        <v>0</v>
      </c>
      <c r="BA168" s="32"/>
      <c r="BB168" s="32"/>
      <c r="BC168" s="1"/>
      <c r="BD168" s="1"/>
      <c r="BE168" s="1"/>
      <c r="BF168" s="1"/>
      <c r="BG168" s="1"/>
      <c r="BH168" s="1"/>
      <c r="BI168" s="1"/>
    </row>
    <row r="169" s="1" customFormat="1">
      <c r="A169" s="30" t="s">
        <v>151</v>
      </c>
      <c r="B169" s="30" t="s">
        <v>63</v>
      </c>
      <c r="C169" s="30" t="s">
        <v>65</v>
      </c>
      <c r="D169" s="30" t="s">
        <v>194</v>
      </c>
      <c r="E169" s="30" t="s">
        <v>41</v>
      </c>
      <c r="F169" s="31" t="s">
        <v>42</v>
      </c>
      <c r="G169" s="17">
        <f>44540.8+22746.9</f>
        <v>67287.700000000012</v>
      </c>
      <c r="H169" s="17">
        <f>28007.7+22467.6</f>
        <v>50475.300000000003</v>
      </c>
      <c r="I169" s="17">
        <f>28007.7+22467.6</f>
        <v>50475.300000000003</v>
      </c>
      <c r="J169" s="17"/>
      <c r="K169" s="17"/>
      <c r="L169" s="17"/>
      <c r="M169" s="17">
        <f t="shared" si="336"/>
        <v>67287.700000000012</v>
      </c>
      <c r="N169" s="17">
        <f t="shared" si="337"/>
        <v>50475.300000000003</v>
      </c>
      <c r="O169" s="17">
        <f t="shared" si="338"/>
        <v>50475.300000000003</v>
      </c>
      <c r="P169" s="17"/>
      <c r="Q169" s="17"/>
      <c r="R169" s="17"/>
      <c r="S169" s="17"/>
      <c r="T169" s="17"/>
      <c r="U169" s="17"/>
      <c r="V169" s="17"/>
      <c r="W169" s="17"/>
      <c r="X169" s="17"/>
      <c r="Y169" s="17">
        <f t="shared" si="386"/>
        <v>67287.700000000012</v>
      </c>
      <c r="Z169" s="17">
        <f t="shared" si="387"/>
        <v>50475.300000000003</v>
      </c>
      <c r="AA169" s="17">
        <f t="shared" si="388"/>
        <v>50475.300000000003</v>
      </c>
      <c r="AB169" s="17"/>
      <c r="AC169" s="17"/>
      <c r="AD169" s="17"/>
      <c r="AE169" s="17">
        <f t="shared" si="389"/>
        <v>67287.700000000012</v>
      </c>
      <c r="AF169" s="17">
        <f t="shared" si="390"/>
        <v>50475.300000000003</v>
      </c>
      <c r="AG169" s="17">
        <f t="shared" si="391"/>
        <v>50475.300000000003</v>
      </c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>
        <f t="shared" si="392"/>
        <v>67287.700000000012</v>
      </c>
      <c r="AX169" s="17">
        <f t="shared" si="393"/>
        <v>50475.300000000003</v>
      </c>
      <c r="AY169" s="17">
        <f t="shared" si="394"/>
        <v>50475.300000000003</v>
      </c>
      <c r="AZ169" s="17"/>
      <c r="BA169" s="32"/>
      <c r="BB169" s="32"/>
      <c r="BC169" s="1"/>
      <c r="BD169" s="1"/>
      <c r="BE169" s="1"/>
      <c r="BF169" s="1"/>
      <c r="BG169" s="1"/>
      <c r="BH169" s="1"/>
      <c r="BI169" s="1"/>
    </row>
    <row r="170" s="1" customFormat="1">
      <c r="A170" s="30" t="s">
        <v>151</v>
      </c>
      <c r="B170" s="30" t="s">
        <v>63</v>
      </c>
      <c r="C170" s="30" t="s">
        <v>65</v>
      </c>
      <c r="D170" s="30" t="s">
        <v>162</v>
      </c>
      <c r="E170" s="35"/>
      <c r="F170" s="31" t="s">
        <v>163</v>
      </c>
      <c r="G170" s="17">
        <f t="shared" ref="G170:G176" si="395">G171</f>
        <v>12745.299999999999</v>
      </c>
      <c r="H170" s="17">
        <f t="shared" ref="H170:H176" si="396">H171</f>
        <v>745.29999999999995</v>
      </c>
      <c r="I170" s="17">
        <f t="shared" ref="I170:I176" si="397">I171</f>
        <v>745.29999999999995</v>
      </c>
      <c r="J170" s="17">
        <f t="shared" ref="J170:J176" si="398">J171</f>
        <v>0</v>
      </c>
      <c r="K170" s="17">
        <f t="shared" ref="K170:K176" si="399">K171</f>
        <v>0</v>
      </c>
      <c r="L170" s="17">
        <f t="shared" ref="L170:L176" si="400">L171</f>
        <v>0</v>
      </c>
      <c r="M170" s="17">
        <f t="shared" si="336"/>
        <v>12745.299999999999</v>
      </c>
      <c r="N170" s="17">
        <f t="shared" si="337"/>
        <v>745.29999999999995</v>
      </c>
      <c r="O170" s="17">
        <f t="shared" si="338"/>
        <v>745.29999999999995</v>
      </c>
      <c r="P170" s="17">
        <f t="shared" ref="P170:P176" si="401">P171</f>
        <v>0</v>
      </c>
      <c r="Q170" s="17">
        <f t="shared" ref="Q170:Q176" si="402">Q171</f>
        <v>0</v>
      </c>
      <c r="R170" s="17">
        <f t="shared" ref="R170:R176" si="403">R171</f>
        <v>0</v>
      </c>
      <c r="S170" s="17">
        <f t="shared" ref="S170:S176" si="404">S171</f>
        <v>0</v>
      </c>
      <c r="T170" s="17">
        <f t="shared" ref="T170:T176" si="405">T171</f>
        <v>0</v>
      </c>
      <c r="U170" s="17">
        <f t="shared" ref="U170:U176" si="406">U171</f>
        <v>0</v>
      </c>
      <c r="V170" s="17">
        <f t="shared" ref="V170:V176" si="407">V171</f>
        <v>0</v>
      </c>
      <c r="W170" s="17">
        <f t="shared" ref="W170:W176" si="408">W171</f>
        <v>0</v>
      </c>
      <c r="X170" s="17">
        <f t="shared" ref="X170:X176" si="409">X171</f>
        <v>0</v>
      </c>
      <c r="Y170" s="17">
        <f t="shared" si="386"/>
        <v>12745.299999999999</v>
      </c>
      <c r="Z170" s="17">
        <f t="shared" si="387"/>
        <v>745.29999999999995</v>
      </c>
      <c r="AA170" s="17">
        <f t="shared" si="388"/>
        <v>745.29999999999995</v>
      </c>
      <c r="AB170" s="17">
        <f t="shared" ref="AB170:AB176" si="410">AB171</f>
        <v>0</v>
      </c>
      <c r="AC170" s="17">
        <f t="shared" ref="AC170:AC176" si="411">AC171</f>
        <v>0</v>
      </c>
      <c r="AD170" s="17">
        <f t="shared" ref="AD170:AD176" si="412">AD171</f>
        <v>0</v>
      </c>
      <c r="AE170" s="17">
        <f t="shared" si="389"/>
        <v>12745.299999999999</v>
      </c>
      <c r="AF170" s="17">
        <f t="shared" si="390"/>
        <v>745.29999999999995</v>
      </c>
      <c r="AG170" s="17">
        <f t="shared" si="391"/>
        <v>745.29999999999995</v>
      </c>
      <c r="AH170" s="17">
        <f t="shared" ref="AH170:AH176" si="413">AH171</f>
        <v>0</v>
      </c>
      <c r="AI170" s="17">
        <f t="shared" ref="AI170:AI176" si="414">AI171</f>
        <v>0</v>
      </c>
      <c r="AJ170" s="17">
        <f t="shared" ref="AJ170:AJ176" si="415">AJ171</f>
        <v>0</v>
      </c>
      <c r="AK170" s="17">
        <f t="shared" ref="AK170:AK176" si="416">AK171</f>
        <v>0</v>
      </c>
      <c r="AL170" s="17">
        <f t="shared" ref="AL170:AL176" si="417">AL171</f>
        <v>0</v>
      </c>
      <c r="AM170" s="17">
        <f t="shared" ref="AM170:AM176" si="418">AM171</f>
        <v>0</v>
      </c>
      <c r="AN170" s="17">
        <f t="shared" ref="AN170:AN176" si="419">AN171</f>
        <v>0</v>
      </c>
      <c r="AO170" s="17">
        <f t="shared" ref="AO170:AO176" si="420">AO171</f>
        <v>0</v>
      </c>
      <c r="AP170" s="17">
        <f t="shared" ref="AP170:AP176" si="421">AP171</f>
        <v>0</v>
      </c>
      <c r="AQ170" s="17">
        <f t="shared" ref="AQ170:AQ176" si="422">AQ171</f>
        <v>0</v>
      </c>
      <c r="AR170" s="17">
        <f t="shared" ref="AR170:AR176" si="423">AR171</f>
        <v>0</v>
      </c>
      <c r="AS170" s="17">
        <f t="shared" ref="AS170:AS176" si="424">AS171</f>
        <v>0</v>
      </c>
      <c r="AT170" s="17">
        <f t="shared" ref="AT170:AT176" si="425">AT171</f>
        <v>0</v>
      </c>
      <c r="AU170" s="17">
        <f t="shared" ref="AU170:AU176" si="426">AU171</f>
        <v>0</v>
      </c>
      <c r="AV170" s="17">
        <f t="shared" ref="AV170:AV176" si="427">AV171</f>
        <v>0</v>
      </c>
      <c r="AW170" s="17">
        <f t="shared" si="392"/>
        <v>12745.299999999999</v>
      </c>
      <c r="AX170" s="17">
        <f t="shared" si="393"/>
        <v>745.29999999999995</v>
      </c>
      <c r="AY170" s="17">
        <f t="shared" si="394"/>
        <v>745.29999999999995</v>
      </c>
      <c r="AZ170" s="17">
        <f t="shared" ref="AZ170:AZ176" si="428">AZ171</f>
        <v>0</v>
      </c>
      <c r="BA170" s="32"/>
      <c r="BB170" s="32"/>
      <c r="BC170" s="1"/>
      <c r="BD170" s="1"/>
      <c r="BE170" s="1"/>
      <c r="BF170" s="1"/>
      <c r="BG170" s="1"/>
      <c r="BH170" s="1"/>
      <c r="BI170" s="1"/>
    </row>
    <row r="171" s="1" customFormat="1">
      <c r="A171" s="30" t="s">
        <v>151</v>
      </c>
      <c r="B171" s="30" t="s">
        <v>63</v>
      </c>
      <c r="C171" s="30" t="s">
        <v>65</v>
      </c>
      <c r="D171" s="30" t="s">
        <v>196</v>
      </c>
      <c r="E171" s="35"/>
      <c r="F171" s="31" t="s">
        <v>197</v>
      </c>
      <c r="G171" s="17">
        <f t="shared" si="395"/>
        <v>12745.299999999999</v>
      </c>
      <c r="H171" s="17">
        <f t="shared" si="396"/>
        <v>745.29999999999995</v>
      </c>
      <c r="I171" s="17">
        <f t="shared" si="397"/>
        <v>745.29999999999995</v>
      </c>
      <c r="J171" s="17">
        <f t="shared" si="398"/>
        <v>0</v>
      </c>
      <c r="K171" s="17">
        <f t="shared" si="399"/>
        <v>0</v>
      </c>
      <c r="L171" s="17">
        <f t="shared" si="400"/>
        <v>0</v>
      </c>
      <c r="M171" s="17">
        <f t="shared" si="336"/>
        <v>12745.299999999999</v>
      </c>
      <c r="N171" s="17">
        <f t="shared" si="337"/>
        <v>745.29999999999995</v>
      </c>
      <c r="O171" s="17">
        <f t="shared" si="338"/>
        <v>745.29999999999995</v>
      </c>
      <c r="P171" s="17">
        <f t="shared" si="401"/>
        <v>0</v>
      </c>
      <c r="Q171" s="17">
        <f t="shared" si="402"/>
        <v>0</v>
      </c>
      <c r="R171" s="17">
        <f t="shared" si="403"/>
        <v>0</v>
      </c>
      <c r="S171" s="17">
        <f t="shared" si="404"/>
        <v>0</v>
      </c>
      <c r="T171" s="17">
        <f t="shared" si="405"/>
        <v>0</v>
      </c>
      <c r="U171" s="17">
        <f t="shared" si="406"/>
        <v>0</v>
      </c>
      <c r="V171" s="17">
        <f t="shared" si="407"/>
        <v>0</v>
      </c>
      <c r="W171" s="17">
        <f t="shared" si="408"/>
        <v>0</v>
      </c>
      <c r="X171" s="17">
        <f t="shared" si="409"/>
        <v>0</v>
      </c>
      <c r="Y171" s="17">
        <f t="shared" si="386"/>
        <v>12745.299999999999</v>
      </c>
      <c r="Z171" s="17">
        <f t="shared" si="387"/>
        <v>745.29999999999995</v>
      </c>
      <c r="AA171" s="17">
        <f t="shared" si="388"/>
        <v>745.29999999999995</v>
      </c>
      <c r="AB171" s="17">
        <f t="shared" si="410"/>
        <v>0</v>
      </c>
      <c r="AC171" s="17">
        <f t="shared" si="411"/>
        <v>0</v>
      </c>
      <c r="AD171" s="17">
        <f t="shared" si="412"/>
        <v>0</v>
      </c>
      <c r="AE171" s="17">
        <f t="shared" si="389"/>
        <v>12745.299999999999</v>
      </c>
      <c r="AF171" s="17">
        <f t="shared" si="390"/>
        <v>745.29999999999995</v>
      </c>
      <c r="AG171" s="17">
        <f t="shared" si="391"/>
        <v>745.29999999999995</v>
      </c>
      <c r="AH171" s="17">
        <f t="shared" si="413"/>
        <v>0</v>
      </c>
      <c r="AI171" s="17">
        <f t="shared" si="414"/>
        <v>0</v>
      </c>
      <c r="AJ171" s="17">
        <f t="shared" si="415"/>
        <v>0</v>
      </c>
      <c r="AK171" s="17">
        <f t="shared" si="416"/>
        <v>0</v>
      </c>
      <c r="AL171" s="17">
        <f t="shared" si="417"/>
        <v>0</v>
      </c>
      <c r="AM171" s="17">
        <f t="shared" si="418"/>
        <v>0</v>
      </c>
      <c r="AN171" s="17">
        <f t="shared" si="419"/>
        <v>0</v>
      </c>
      <c r="AO171" s="17">
        <f t="shared" si="420"/>
        <v>0</v>
      </c>
      <c r="AP171" s="17">
        <f t="shared" si="421"/>
        <v>0</v>
      </c>
      <c r="AQ171" s="17">
        <f t="shared" si="422"/>
        <v>0</v>
      </c>
      <c r="AR171" s="17">
        <f t="shared" si="423"/>
        <v>0</v>
      </c>
      <c r="AS171" s="17">
        <f t="shared" si="424"/>
        <v>0</v>
      </c>
      <c r="AT171" s="17">
        <f t="shared" si="425"/>
        <v>0</v>
      </c>
      <c r="AU171" s="17">
        <f t="shared" si="426"/>
        <v>0</v>
      </c>
      <c r="AV171" s="17">
        <f t="shared" si="427"/>
        <v>0</v>
      </c>
      <c r="AW171" s="17">
        <f t="shared" si="392"/>
        <v>12745.299999999999</v>
      </c>
      <c r="AX171" s="17">
        <f t="shared" si="393"/>
        <v>745.29999999999995</v>
      </c>
      <c r="AY171" s="17">
        <f t="shared" si="394"/>
        <v>745.29999999999995</v>
      </c>
      <c r="AZ171" s="17">
        <f t="shared" si="428"/>
        <v>0</v>
      </c>
      <c r="BA171" s="32"/>
      <c r="BB171" s="32"/>
      <c r="BC171" s="1"/>
      <c r="BD171" s="1"/>
      <c r="BE171" s="1"/>
      <c r="BF171" s="1"/>
      <c r="BG171" s="1"/>
      <c r="BH171" s="1"/>
      <c r="BI171" s="1"/>
    </row>
    <row r="172" s="1" customFormat="1">
      <c r="A172" s="30" t="s">
        <v>151</v>
      </c>
      <c r="B172" s="30" t="s">
        <v>63</v>
      </c>
      <c r="C172" s="30" t="s">
        <v>65</v>
      </c>
      <c r="D172" s="30" t="s">
        <v>196</v>
      </c>
      <c r="E172" s="30" t="s">
        <v>41</v>
      </c>
      <c r="F172" s="31" t="s">
        <v>42</v>
      </c>
      <c r="G172" s="17">
        <v>12745.299999999999</v>
      </c>
      <c r="H172" s="17">
        <v>745.29999999999995</v>
      </c>
      <c r="I172" s="17">
        <v>745.29999999999995</v>
      </c>
      <c r="J172" s="17"/>
      <c r="K172" s="17"/>
      <c r="L172" s="17"/>
      <c r="M172" s="17">
        <f t="shared" si="336"/>
        <v>12745.299999999999</v>
      </c>
      <c r="N172" s="17">
        <f t="shared" si="337"/>
        <v>745.29999999999995</v>
      </c>
      <c r="O172" s="17">
        <f t="shared" si="338"/>
        <v>745.29999999999995</v>
      </c>
      <c r="P172" s="17"/>
      <c r="Q172" s="17"/>
      <c r="R172" s="17"/>
      <c r="S172" s="17"/>
      <c r="T172" s="17"/>
      <c r="U172" s="17"/>
      <c r="V172" s="17"/>
      <c r="W172" s="17"/>
      <c r="X172" s="17"/>
      <c r="Y172" s="17">
        <f t="shared" si="386"/>
        <v>12745.299999999999</v>
      </c>
      <c r="Z172" s="17">
        <f t="shared" si="387"/>
        <v>745.29999999999995</v>
      </c>
      <c r="AA172" s="17">
        <f t="shared" si="388"/>
        <v>745.29999999999995</v>
      </c>
      <c r="AB172" s="17"/>
      <c r="AC172" s="17"/>
      <c r="AD172" s="17"/>
      <c r="AE172" s="17">
        <f t="shared" si="389"/>
        <v>12745.299999999999</v>
      </c>
      <c r="AF172" s="17">
        <f t="shared" si="390"/>
        <v>745.29999999999995</v>
      </c>
      <c r="AG172" s="17">
        <f t="shared" si="391"/>
        <v>745.29999999999995</v>
      </c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>
        <f t="shared" si="392"/>
        <v>12745.299999999999</v>
      </c>
      <c r="AX172" s="17">
        <f t="shared" si="393"/>
        <v>745.29999999999995</v>
      </c>
      <c r="AY172" s="17">
        <f t="shared" si="394"/>
        <v>745.29999999999995</v>
      </c>
      <c r="AZ172" s="17"/>
      <c r="BA172" s="32"/>
      <c r="BB172" s="32"/>
      <c r="BC172" s="1"/>
      <c r="BD172" s="1"/>
      <c r="BE172" s="1"/>
      <c r="BF172" s="1"/>
      <c r="BG172" s="1"/>
      <c r="BH172" s="1"/>
      <c r="BI172" s="1"/>
    </row>
    <row r="173" s="25" customFormat="1">
      <c r="A173" s="26" t="s">
        <v>151</v>
      </c>
      <c r="B173" s="26" t="s">
        <v>63</v>
      </c>
      <c r="C173" s="26" t="s">
        <v>63</v>
      </c>
      <c r="D173" s="26"/>
      <c r="E173" s="34"/>
      <c r="F173" s="27" t="s">
        <v>198</v>
      </c>
      <c r="G173" s="28">
        <f t="shared" si="395"/>
        <v>74664.600000000006</v>
      </c>
      <c r="H173" s="28">
        <f t="shared" si="396"/>
        <v>76669.899999999994</v>
      </c>
      <c r="I173" s="28">
        <f t="shared" si="397"/>
        <v>72420.300000000003</v>
      </c>
      <c r="J173" s="28">
        <f t="shared" si="398"/>
        <v>0</v>
      </c>
      <c r="K173" s="28">
        <f t="shared" si="399"/>
        <v>0</v>
      </c>
      <c r="L173" s="28">
        <f t="shared" si="400"/>
        <v>0</v>
      </c>
      <c r="M173" s="28">
        <f t="shared" si="336"/>
        <v>74664.600000000006</v>
      </c>
      <c r="N173" s="28">
        <f t="shared" si="337"/>
        <v>76669.899999999994</v>
      </c>
      <c r="O173" s="28">
        <f t="shared" si="338"/>
        <v>72420.300000000003</v>
      </c>
      <c r="P173" s="28">
        <f t="shared" si="401"/>
        <v>12033</v>
      </c>
      <c r="Q173" s="28">
        <f t="shared" si="402"/>
        <v>0</v>
      </c>
      <c r="R173" s="28">
        <f t="shared" si="403"/>
        <v>0</v>
      </c>
      <c r="S173" s="28">
        <f t="shared" si="404"/>
        <v>43.485579999999999</v>
      </c>
      <c r="T173" s="28">
        <f t="shared" si="405"/>
        <v>14926.700000000001</v>
      </c>
      <c r="U173" s="28">
        <f t="shared" si="406"/>
        <v>0</v>
      </c>
      <c r="V173" s="28">
        <f t="shared" si="407"/>
        <v>14003.4</v>
      </c>
      <c r="W173" s="28">
        <f t="shared" si="408"/>
        <v>0</v>
      </c>
      <c r="X173" s="28">
        <f t="shared" si="409"/>
        <v>0</v>
      </c>
      <c r="Y173" s="28">
        <f t="shared" si="386"/>
        <v>86741.085579999999</v>
      </c>
      <c r="Z173" s="28">
        <f t="shared" si="387"/>
        <v>91596.599999999991</v>
      </c>
      <c r="AA173" s="28">
        <f t="shared" si="388"/>
        <v>86423.699999999997</v>
      </c>
      <c r="AB173" s="28">
        <f t="shared" si="410"/>
        <v>0</v>
      </c>
      <c r="AC173" s="28">
        <f t="shared" si="411"/>
        <v>0</v>
      </c>
      <c r="AD173" s="28">
        <f t="shared" si="412"/>
        <v>0</v>
      </c>
      <c r="AE173" s="28">
        <f t="shared" si="389"/>
        <v>86741.085579999999</v>
      </c>
      <c r="AF173" s="28">
        <f t="shared" si="390"/>
        <v>91596.599999999991</v>
      </c>
      <c r="AG173" s="28">
        <f t="shared" si="391"/>
        <v>86423.699999999997</v>
      </c>
      <c r="AH173" s="28">
        <f t="shared" si="413"/>
        <v>0</v>
      </c>
      <c r="AI173" s="28">
        <f t="shared" si="414"/>
        <v>0</v>
      </c>
      <c r="AJ173" s="28">
        <f t="shared" si="415"/>
        <v>0</v>
      </c>
      <c r="AK173" s="28">
        <f t="shared" si="416"/>
        <v>0</v>
      </c>
      <c r="AL173" s="28">
        <f t="shared" si="417"/>
        <v>0</v>
      </c>
      <c r="AM173" s="28">
        <f t="shared" si="418"/>
        <v>0</v>
      </c>
      <c r="AN173" s="28">
        <f t="shared" si="419"/>
        <v>0</v>
      </c>
      <c r="AO173" s="28">
        <f t="shared" si="420"/>
        <v>0</v>
      </c>
      <c r="AP173" s="28">
        <f t="shared" si="421"/>
        <v>0</v>
      </c>
      <c r="AQ173" s="28">
        <f t="shared" si="422"/>
        <v>0</v>
      </c>
      <c r="AR173" s="28">
        <f t="shared" si="423"/>
        <v>0</v>
      </c>
      <c r="AS173" s="28">
        <f t="shared" si="424"/>
        <v>0</v>
      </c>
      <c r="AT173" s="28">
        <f t="shared" si="425"/>
        <v>0</v>
      </c>
      <c r="AU173" s="28">
        <f t="shared" si="426"/>
        <v>0</v>
      </c>
      <c r="AV173" s="28">
        <f t="shared" si="427"/>
        <v>0</v>
      </c>
      <c r="AW173" s="28">
        <f t="shared" si="392"/>
        <v>86741.085579999999</v>
      </c>
      <c r="AX173" s="28">
        <f t="shared" si="393"/>
        <v>91596.599999999991</v>
      </c>
      <c r="AY173" s="28">
        <f t="shared" si="394"/>
        <v>86423.699999999997</v>
      </c>
      <c r="AZ173" s="28">
        <f t="shared" si="428"/>
        <v>0</v>
      </c>
      <c r="BA173" s="29"/>
      <c r="BB173" s="29"/>
      <c r="BC173" s="25"/>
      <c r="BD173" s="25"/>
      <c r="BE173" s="25"/>
      <c r="BF173" s="25"/>
      <c r="BG173" s="25"/>
      <c r="BH173" s="25"/>
      <c r="BI173" s="25"/>
    </row>
    <row r="174" s="1" customFormat="1">
      <c r="A174" s="30" t="s">
        <v>151</v>
      </c>
      <c r="B174" s="30" t="s">
        <v>63</v>
      </c>
      <c r="C174" s="30" t="s">
        <v>63</v>
      </c>
      <c r="D174" s="30" t="s">
        <v>159</v>
      </c>
      <c r="E174" s="35"/>
      <c r="F174" s="31" t="s">
        <v>160</v>
      </c>
      <c r="G174" s="17">
        <f t="shared" si="395"/>
        <v>74664.600000000006</v>
      </c>
      <c r="H174" s="17">
        <f t="shared" si="396"/>
        <v>76669.899999999994</v>
      </c>
      <c r="I174" s="17">
        <f t="shared" si="397"/>
        <v>72420.300000000003</v>
      </c>
      <c r="J174" s="17">
        <f t="shared" si="398"/>
        <v>0</v>
      </c>
      <c r="K174" s="17">
        <f t="shared" si="399"/>
        <v>0</v>
      </c>
      <c r="L174" s="17">
        <f t="shared" si="400"/>
        <v>0</v>
      </c>
      <c r="M174" s="17">
        <f t="shared" si="336"/>
        <v>74664.600000000006</v>
      </c>
      <c r="N174" s="17">
        <f t="shared" si="337"/>
        <v>76669.899999999994</v>
      </c>
      <c r="O174" s="17">
        <f t="shared" si="338"/>
        <v>72420.300000000003</v>
      </c>
      <c r="P174" s="17">
        <f t="shared" si="401"/>
        <v>12033</v>
      </c>
      <c r="Q174" s="17">
        <f t="shared" si="402"/>
        <v>0</v>
      </c>
      <c r="R174" s="17">
        <f t="shared" si="403"/>
        <v>0</v>
      </c>
      <c r="S174" s="17">
        <f t="shared" si="404"/>
        <v>43.485579999999999</v>
      </c>
      <c r="T174" s="17">
        <f t="shared" si="405"/>
        <v>14926.700000000001</v>
      </c>
      <c r="U174" s="17">
        <f t="shared" si="406"/>
        <v>0</v>
      </c>
      <c r="V174" s="17">
        <f t="shared" si="407"/>
        <v>14003.4</v>
      </c>
      <c r="W174" s="17">
        <f t="shared" si="408"/>
        <v>0</v>
      </c>
      <c r="X174" s="17">
        <f t="shared" si="409"/>
        <v>0</v>
      </c>
      <c r="Y174" s="17">
        <f t="shared" si="386"/>
        <v>86741.085579999999</v>
      </c>
      <c r="Z174" s="17">
        <f t="shared" si="387"/>
        <v>91596.599999999991</v>
      </c>
      <c r="AA174" s="17">
        <f t="shared" si="388"/>
        <v>86423.699999999997</v>
      </c>
      <c r="AB174" s="17">
        <f t="shared" si="410"/>
        <v>0</v>
      </c>
      <c r="AC174" s="17">
        <f t="shared" si="411"/>
        <v>0</v>
      </c>
      <c r="AD174" s="17">
        <f t="shared" si="412"/>
        <v>0</v>
      </c>
      <c r="AE174" s="17">
        <f t="shared" si="389"/>
        <v>86741.085579999999</v>
      </c>
      <c r="AF174" s="17">
        <f t="shared" si="390"/>
        <v>91596.599999999991</v>
      </c>
      <c r="AG174" s="17">
        <f t="shared" si="391"/>
        <v>86423.699999999997</v>
      </c>
      <c r="AH174" s="17">
        <f t="shared" si="413"/>
        <v>0</v>
      </c>
      <c r="AI174" s="17">
        <f t="shared" si="414"/>
        <v>0</v>
      </c>
      <c r="AJ174" s="17">
        <f t="shared" si="415"/>
        <v>0</v>
      </c>
      <c r="AK174" s="17">
        <f t="shared" si="416"/>
        <v>0</v>
      </c>
      <c r="AL174" s="17">
        <f t="shared" si="417"/>
        <v>0</v>
      </c>
      <c r="AM174" s="17">
        <f t="shared" si="418"/>
        <v>0</v>
      </c>
      <c r="AN174" s="17">
        <f t="shared" si="419"/>
        <v>0</v>
      </c>
      <c r="AO174" s="17">
        <f t="shared" si="420"/>
        <v>0</v>
      </c>
      <c r="AP174" s="17">
        <f t="shared" si="421"/>
        <v>0</v>
      </c>
      <c r="AQ174" s="17">
        <f t="shared" si="422"/>
        <v>0</v>
      </c>
      <c r="AR174" s="17">
        <f t="shared" si="423"/>
        <v>0</v>
      </c>
      <c r="AS174" s="17">
        <f t="shared" si="424"/>
        <v>0</v>
      </c>
      <c r="AT174" s="17">
        <f t="shared" si="425"/>
        <v>0</v>
      </c>
      <c r="AU174" s="17">
        <f t="shared" si="426"/>
        <v>0</v>
      </c>
      <c r="AV174" s="17">
        <f t="shared" si="427"/>
        <v>0</v>
      </c>
      <c r="AW174" s="17">
        <f t="shared" si="392"/>
        <v>86741.085579999999</v>
      </c>
      <c r="AX174" s="17">
        <f t="shared" si="393"/>
        <v>91596.599999999991</v>
      </c>
      <c r="AY174" s="17">
        <f t="shared" si="394"/>
        <v>86423.699999999997</v>
      </c>
      <c r="AZ174" s="17">
        <f t="shared" si="428"/>
        <v>0</v>
      </c>
      <c r="BA174" s="32"/>
      <c r="BB174" s="32"/>
      <c r="BC174" s="1"/>
      <c r="BD174" s="1"/>
      <c r="BE174" s="1"/>
      <c r="BF174" s="1"/>
      <c r="BG174" s="1"/>
      <c r="BH174" s="1"/>
      <c r="BI174" s="1"/>
    </row>
    <row r="175" s="1" customFormat="1">
      <c r="A175" s="30" t="s">
        <v>151</v>
      </c>
      <c r="B175" s="30" t="s">
        <v>63</v>
      </c>
      <c r="C175" s="30" t="s">
        <v>63</v>
      </c>
      <c r="D175" s="30" t="s">
        <v>161</v>
      </c>
      <c r="E175" s="35"/>
      <c r="F175" s="31" t="s">
        <v>36</v>
      </c>
      <c r="G175" s="17">
        <f t="shared" si="395"/>
        <v>74664.600000000006</v>
      </c>
      <c r="H175" s="17">
        <f t="shared" si="396"/>
        <v>76669.899999999994</v>
      </c>
      <c r="I175" s="17">
        <f t="shared" si="397"/>
        <v>72420.300000000003</v>
      </c>
      <c r="J175" s="17">
        <f t="shared" si="398"/>
        <v>0</v>
      </c>
      <c r="K175" s="17">
        <f t="shared" si="399"/>
        <v>0</v>
      </c>
      <c r="L175" s="17">
        <f t="shared" si="400"/>
        <v>0</v>
      </c>
      <c r="M175" s="17">
        <f t="shared" si="336"/>
        <v>74664.600000000006</v>
      </c>
      <c r="N175" s="17">
        <f t="shared" si="337"/>
        <v>76669.899999999994</v>
      </c>
      <c r="O175" s="17">
        <f t="shared" si="338"/>
        <v>72420.300000000003</v>
      </c>
      <c r="P175" s="17">
        <f t="shared" si="401"/>
        <v>12033</v>
      </c>
      <c r="Q175" s="17">
        <f t="shared" si="402"/>
        <v>0</v>
      </c>
      <c r="R175" s="17">
        <f t="shared" si="403"/>
        <v>0</v>
      </c>
      <c r="S175" s="17">
        <f t="shared" si="404"/>
        <v>43.485579999999999</v>
      </c>
      <c r="T175" s="17">
        <f t="shared" si="405"/>
        <v>14926.700000000001</v>
      </c>
      <c r="U175" s="17">
        <f t="shared" si="406"/>
        <v>0</v>
      </c>
      <c r="V175" s="17">
        <f t="shared" si="407"/>
        <v>14003.4</v>
      </c>
      <c r="W175" s="17">
        <f t="shared" si="408"/>
        <v>0</v>
      </c>
      <c r="X175" s="17">
        <f t="shared" si="409"/>
        <v>0</v>
      </c>
      <c r="Y175" s="17">
        <f t="shared" si="386"/>
        <v>86741.085579999999</v>
      </c>
      <c r="Z175" s="17">
        <f t="shared" si="387"/>
        <v>91596.599999999991</v>
      </c>
      <c r="AA175" s="17">
        <f t="shared" si="388"/>
        <v>86423.699999999997</v>
      </c>
      <c r="AB175" s="17">
        <f t="shared" si="410"/>
        <v>0</v>
      </c>
      <c r="AC175" s="17">
        <f t="shared" si="411"/>
        <v>0</v>
      </c>
      <c r="AD175" s="17">
        <f t="shared" si="412"/>
        <v>0</v>
      </c>
      <c r="AE175" s="17">
        <f t="shared" si="389"/>
        <v>86741.085579999999</v>
      </c>
      <c r="AF175" s="17">
        <f t="shared" si="390"/>
        <v>91596.599999999991</v>
      </c>
      <c r="AG175" s="17">
        <f t="shared" si="391"/>
        <v>86423.699999999997</v>
      </c>
      <c r="AH175" s="17">
        <f t="shared" si="413"/>
        <v>0</v>
      </c>
      <c r="AI175" s="17">
        <f t="shared" si="414"/>
        <v>0</v>
      </c>
      <c r="AJ175" s="17">
        <f t="shared" si="415"/>
        <v>0</v>
      </c>
      <c r="AK175" s="17">
        <f t="shared" si="416"/>
        <v>0</v>
      </c>
      <c r="AL175" s="17">
        <f t="shared" si="417"/>
        <v>0</v>
      </c>
      <c r="AM175" s="17">
        <f t="shared" si="418"/>
        <v>0</v>
      </c>
      <c r="AN175" s="17">
        <f t="shared" si="419"/>
        <v>0</v>
      </c>
      <c r="AO175" s="17">
        <f t="shared" si="420"/>
        <v>0</v>
      </c>
      <c r="AP175" s="17">
        <f t="shared" si="421"/>
        <v>0</v>
      </c>
      <c r="AQ175" s="17">
        <f t="shared" si="422"/>
        <v>0</v>
      </c>
      <c r="AR175" s="17">
        <f t="shared" si="423"/>
        <v>0</v>
      </c>
      <c r="AS175" s="17">
        <f t="shared" si="424"/>
        <v>0</v>
      </c>
      <c r="AT175" s="17">
        <f t="shared" si="425"/>
        <v>0</v>
      </c>
      <c r="AU175" s="17">
        <f t="shared" si="426"/>
        <v>0</v>
      </c>
      <c r="AV175" s="17">
        <f t="shared" si="427"/>
        <v>0</v>
      </c>
      <c r="AW175" s="17">
        <f t="shared" si="392"/>
        <v>86741.085579999999</v>
      </c>
      <c r="AX175" s="17">
        <f t="shared" si="393"/>
        <v>91596.599999999991</v>
      </c>
      <c r="AY175" s="17">
        <f t="shared" si="394"/>
        <v>86423.699999999997</v>
      </c>
      <c r="AZ175" s="17">
        <f t="shared" si="428"/>
        <v>0</v>
      </c>
      <c r="BA175" s="32"/>
      <c r="BB175" s="32"/>
      <c r="BC175" s="1"/>
      <c r="BD175" s="1"/>
      <c r="BE175" s="1"/>
      <c r="BF175" s="1"/>
      <c r="BG175" s="1"/>
      <c r="BH175" s="1"/>
      <c r="BI175" s="1"/>
    </row>
    <row r="176" s="1" customFormat="1">
      <c r="A176" s="30" t="s">
        <v>151</v>
      </c>
      <c r="B176" s="30" t="s">
        <v>63</v>
      </c>
      <c r="C176" s="30" t="s">
        <v>63</v>
      </c>
      <c r="D176" s="30" t="s">
        <v>190</v>
      </c>
      <c r="E176" s="35"/>
      <c r="F176" s="31" t="s">
        <v>191</v>
      </c>
      <c r="G176" s="17">
        <f t="shared" si="395"/>
        <v>74664.600000000006</v>
      </c>
      <c r="H176" s="17">
        <f t="shared" si="396"/>
        <v>76669.899999999994</v>
      </c>
      <c r="I176" s="17">
        <f t="shared" si="397"/>
        <v>72420.300000000003</v>
      </c>
      <c r="J176" s="17">
        <f t="shared" si="398"/>
        <v>0</v>
      </c>
      <c r="K176" s="17">
        <f t="shared" si="399"/>
        <v>0</v>
      </c>
      <c r="L176" s="17">
        <f t="shared" si="400"/>
        <v>0</v>
      </c>
      <c r="M176" s="17">
        <f t="shared" si="336"/>
        <v>74664.600000000006</v>
      </c>
      <c r="N176" s="17">
        <f t="shared" si="337"/>
        <v>76669.899999999994</v>
      </c>
      <c r="O176" s="17">
        <f t="shared" si="338"/>
        <v>72420.300000000003</v>
      </c>
      <c r="P176" s="17">
        <f t="shared" si="401"/>
        <v>12033</v>
      </c>
      <c r="Q176" s="17">
        <f t="shared" si="402"/>
        <v>0</v>
      </c>
      <c r="R176" s="17">
        <f t="shared" si="403"/>
        <v>0</v>
      </c>
      <c r="S176" s="17">
        <f t="shared" si="404"/>
        <v>43.485579999999999</v>
      </c>
      <c r="T176" s="17">
        <f t="shared" si="405"/>
        <v>14926.700000000001</v>
      </c>
      <c r="U176" s="17">
        <f t="shared" si="406"/>
        <v>0</v>
      </c>
      <c r="V176" s="17">
        <f t="shared" si="407"/>
        <v>14003.4</v>
      </c>
      <c r="W176" s="17">
        <f t="shared" si="408"/>
        <v>0</v>
      </c>
      <c r="X176" s="17">
        <f t="shared" si="409"/>
        <v>0</v>
      </c>
      <c r="Y176" s="17">
        <f t="shared" si="386"/>
        <v>86741.085579999999</v>
      </c>
      <c r="Z176" s="17">
        <f t="shared" si="387"/>
        <v>91596.599999999991</v>
      </c>
      <c r="AA176" s="17">
        <f t="shared" si="388"/>
        <v>86423.699999999997</v>
      </c>
      <c r="AB176" s="17">
        <f t="shared" si="410"/>
        <v>0</v>
      </c>
      <c r="AC176" s="17">
        <f t="shared" si="411"/>
        <v>0</v>
      </c>
      <c r="AD176" s="17">
        <f t="shared" si="412"/>
        <v>0</v>
      </c>
      <c r="AE176" s="17">
        <f t="shared" si="389"/>
        <v>86741.085579999999</v>
      </c>
      <c r="AF176" s="17">
        <f t="shared" si="390"/>
        <v>91596.599999999991</v>
      </c>
      <c r="AG176" s="17">
        <f t="shared" si="391"/>
        <v>86423.699999999997</v>
      </c>
      <c r="AH176" s="17">
        <f t="shared" si="413"/>
        <v>0</v>
      </c>
      <c r="AI176" s="17">
        <f t="shared" si="414"/>
        <v>0</v>
      </c>
      <c r="AJ176" s="17">
        <f t="shared" si="415"/>
        <v>0</v>
      </c>
      <c r="AK176" s="17">
        <f t="shared" si="416"/>
        <v>0</v>
      </c>
      <c r="AL176" s="17">
        <f t="shared" si="417"/>
        <v>0</v>
      </c>
      <c r="AM176" s="17">
        <f t="shared" si="418"/>
        <v>0</v>
      </c>
      <c r="AN176" s="17">
        <f t="shared" si="419"/>
        <v>0</v>
      </c>
      <c r="AO176" s="17">
        <f t="shared" si="420"/>
        <v>0</v>
      </c>
      <c r="AP176" s="17">
        <f t="shared" si="421"/>
        <v>0</v>
      </c>
      <c r="AQ176" s="17">
        <f t="shared" si="422"/>
        <v>0</v>
      </c>
      <c r="AR176" s="17">
        <f t="shared" si="423"/>
        <v>0</v>
      </c>
      <c r="AS176" s="17">
        <f t="shared" si="424"/>
        <v>0</v>
      </c>
      <c r="AT176" s="17">
        <f t="shared" si="425"/>
        <v>0</v>
      </c>
      <c r="AU176" s="17">
        <f t="shared" si="426"/>
        <v>0</v>
      </c>
      <c r="AV176" s="17">
        <f t="shared" si="427"/>
        <v>0</v>
      </c>
      <c r="AW176" s="17">
        <f t="shared" si="392"/>
        <v>86741.085579999999</v>
      </c>
      <c r="AX176" s="17">
        <f t="shared" si="393"/>
        <v>91596.599999999991</v>
      </c>
      <c r="AY176" s="17">
        <f t="shared" si="394"/>
        <v>86423.699999999997</v>
      </c>
      <c r="AZ176" s="17">
        <f t="shared" si="428"/>
        <v>0</v>
      </c>
      <c r="BA176" s="32"/>
      <c r="BB176" s="32"/>
      <c r="BC176" s="1"/>
      <c r="BD176" s="1"/>
      <c r="BE176" s="1"/>
      <c r="BF176" s="1"/>
      <c r="BG176" s="1"/>
      <c r="BH176" s="1"/>
      <c r="BI176" s="1"/>
    </row>
    <row r="177" s="1" customFormat="1">
      <c r="A177" s="30" t="s">
        <v>151</v>
      </c>
      <c r="B177" s="30" t="s">
        <v>63</v>
      </c>
      <c r="C177" s="30" t="s">
        <v>63</v>
      </c>
      <c r="D177" s="30" t="s">
        <v>199</v>
      </c>
      <c r="E177" s="35"/>
      <c r="F177" s="31" t="s">
        <v>56</v>
      </c>
      <c r="G177" s="17">
        <f>G178+G179+G180</f>
        <v>74664.600000000006</v>
      </c>
      <c r="H177" s="17">
        <f>H178+H179+H180</f>
        <v>76669.899999999994</v>
      </c>
      <c r="I177" s="17">
        <f>I178+I179+I180</f>
        <v>72420.300000000003</v>
      </c>
      <c r="J177" s="17">
        <f>J178+J179+J180</f>
        <v>0</v>
      </c>
      <c r="K177" s="17">
        <f>K178+K179+K180</f>
        <v>0</v>
      </c>
      <c r="L177" s="17">
        <f>L178+L179+L180</f>
        <v>0</v>
      </c>
      <c r="M177" s="17">
        <f t="shared" si="336"/>
        <v>74664.600000000006</v>
      </c>
      <c r="N177" s="17">
        <f t="shared" si="337"/>
        <v>76669.899999999994</v>
      </c>
      <c r="O177" s="17">
        <f t="shared" si="338"/>
        <v>72420.300000000003</v>
      </c>
      <c r="P177" s="17">
        <f>P178+P179+P180</f>
        <v>12033</v>
      </c>
      <c r="Q177" s="17">
        <f>Q178+Q179+Q180</f>
        <v>0</v>
      </c>
      <c r="R177" s="17">
        <f>R178+R179+R180</f>
        <v>0</v>
      </c>
      <c r="S177" s="17">
        <f>S178+S179+S180</f>
        <v>43.485579999999999</v>
      </c>
      <c r="T177" s="17">
        <f>T178+T179+T180</f>
        <v>14926.700000000001</v>
      </c>
      <c r="U177" s="17">
        <f>U178+U179+U180</f>
        <v>0</v>
      </c>
      <c r="V177" s="17">
        <f>V178+V179+V180</f>
        <v>14003.4</v>
      </c>
      <c r="W177" s="17">
        <f>W178+W179+W180</f>
        <v>0</v>
      </c>
      <c r="X177" s="17">
        <f>X178+X179+X180</f>
        <v>0</v>
      </c>
      <c r="Y177" s="17">
        <f t="shared" si="386"/>
        <v>86741.085579999999</v>
      </c>
      <c r="Z177" s="17">
        <f t="shared" si="387"/>
        <v>91596.599999999991</v>
      </c>
      <c r="AA177" s="17">
        <f t="shared" si="388"/>
        <v>86423.699999999997</v>
      </c>
      <c r="AB177" s="17">
        <f>AB178+AB179+AB180</f>
        <v>0</v>
      </c>
      <c r="AC177" s="17">
        <f>AC178+AC179+AC180</f>
        <v>0</v>
      </c>
      <c r="AD177" s="17">
        <f>AD178+AD179+AD180</f>
        <v>0</v>
      </c>
      <c r="AE177" s="17">
        <f t="shared" si="389"/>
        <v>86741.085579999999</v>
      </c>
      <c r="AF177" s="17">
        <f t="shared" si="390"/>
        <v>91596.599999999991</v>
      </c>
      <c r="AG177" s="17">
        <f t="shared" si="391"/>
        <v>86423.699999999997</v>
      </c>
      <c r="AH177" s="17">
        <f>AH178+AH179+AH180</f>
        <v>0</v>
      </c>
      <c r="AI177" s="17">
        <f>AI178+AI179+AI180</f>
        <v>0</v>
      </c>
      <c r="AJ177" s="17">
        <f>AJ178+AJ179+AJ180</f>
        <v>0</v>
      </c>
      <c r="AK177" s="17">
        <f>AK178+AK179+AK180</f>
        <v>0</v>
      </c>
      <c r="AL177" s="17">
        <f>AL178+AL179+AL180</f>
        <v>0</v>
      </c>
      <c r="AM177" s="17">
        <f>AM178+AM179+AM180</f>
        <v>0</v>
      </c>
      <c r="AN177" s="17">
        <f>AN178+AN179+AN180</f>
        <v>0</v>
      </c>
      <c r="AO177" s="17">
        <f>AO178+AO179+AO180</f>
        <v>0</v>
      </c>
      <c r="AP177" s="17">
        <f>AP178+AP179+AP180</f>
        <v>0</v>
      </c>
      <c r="AQ177" s="17">
        <f>AQ178+AQ179+AQ180</f>
        <v>0</v>
      </c>
      <c r="AR177" s="17">
        <f>AR178+AR179+AR180</f>
        <v>0</v>
      </c>
      <c r="AS177" s="17">
        <f>AS178+AS179+AS180</f>
        <v>0</v>
      </c>
      <c r="AT177" s="17">
        <f>AT178+AT179+AT180</f>
        <v>0</v>
      </c>
      <c r="AU177" s="17">
        <f>AU178+AU179+AU180</f>
        <v>0</v>
      </c>
      <c r="AV177" s="17">
        <f>AV178+AV179+AV180</f>
        <v>0</v>
      </c>
      <c r="AW177" s="17">
        <f t="shared" si="392"/>
        <v>86741.085579999999</v>
      </c>
      <c r="AX177" s="17">
        <f t="shared" si="393"/>
        <v>91596.599999999991</v>
      </c>
      <c r="AY177" s="17">
        <f t="shared" si="394"/>
        <v>86423.699999999997</v>
      </c>
      <c r="AZ177" s="17">
        <f>AZ178+AZ179+AZ180</f>
        <v>0</v>
      </c>
      <c r="BA177" s="32"/>
      <c r="BB177" s="32"/>
      <c r="BC177" s="1"/>
      <c r="BD177" s="1"/>
      <c r="BE177" s="1"/>
      <c r="BF177" s="1"/>
      <c r="BG177" s="1"/>
      <c r="BH177" s="1"/>
      <c r="BI177" s="1"/>
    </row>
    <row r="178" s="1" customFormat="1">
      <c r="A178" s="30" t="s">
        <v>151</v>
      </c>
      <c r="B178" s="30" t="s">
        <v>63</v>
      </c>
      <c r="C178" s="30" t="s">
        <v>63</v>
      </c>
      <c r="D178" s="30" t="s">
        <v>199</v>
      </c>
      <c r="E178" s="30" t="s">
        <v>53</v>
      </c>
      <c r="F178" s="31" t="s">
        <v>54</v>
      </c>
      <c r="G178" s="17">
        <v>65220.800000000003</v>
      </c>
      <c r="H178" s="17">
        <v>67226.199999999997</v>
      </c>
      <c r="I178" s="17">
        <v>62976.599999999999</v>
      </c>
      <c r="J178" s="17"/>
      <c r="K178" s="17"/>
      <c r="L178" s="17"/>
      <c r="M178" s="17">
        <f t="shared" si="336"/>
        <v>65220.800000000003</v>
      </c>
      <c r="N178" s="17">
        <f t="shared" si="337"/>
        <v>67226.199999999997</v>
      </c>
      <c r="O178" s="17">
        <f t="shared" si="338"/>
        <v>62976.599999999999</v>
      </c>
      <c r="P178" s="17">
        <v>12033</v>
      </c>
      <c r="Q178" s="17"/>
      <c r="R178" s="17"/>
      <c r="S178" s="17"/>
      <c r="T178" s="17">
        <v>14926.700000000001</v>
      </c>
      <c r="U178" s="17"/>
      <c r="V178" s="17">
        <v>14003.4</v>
      </c>
      <c r="W178" s="17"/>
      <c r="X178" s="17"/>
      <c r="Y178" s="17">
        <f t="shared" si="386"/>
        <v>77253.800000000003</v>
      </c>
      <c r="Z178" s="17">
        <f t="shared" si="387"/>
        <v>82152.899999999994</v>
      </c>
      <c r="AA178" s="17">
        <f t="shared" si="388"/>
        <v>76980</v>
      </c>
      <c r="AB178" s="17"/>
      <c r="AC178" s="17"/>
      <c r="AD178" s="17"/>
      <c r="AE178" s="17">
        <f t="shared" si="389"/>
        <v>77253.800000000003</v>
      </c>
      <c r="AF178" s="17">
        <f t="shared" si="390"/>
        <v>82152.899999999994</v>
      </c>
      <c r="AG178" s="17">
        <f t="shared" si="391"/>
        <v>76980</v>
      </c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>
        <f t="shared" si="392"/>
        <v>77253.800000000003</v>
      </c>
      <c r="AX178" s="17">
        <f t="shared" si="393"/>
        <v>82152.899999999994</v>
      </c>
      <c r="AY178" s="17">
        <f t="shared" si="394"/>
        <v>76980</v>
      </c>
      <c r="AZ178" s="17"/>
      <c r="BA178" s="32"/>
      <c r="BB178" s="32"/>
      <c r="BC178" s="1"/>
      <c r="BD178" s="1"/>
      <c r="BE178" s="1"/>
      <c r="BF178" s="1"/>
      <c r="BG178" s="1"/>
      <c r="BH178" s="1"/>
      <c r="BI178" s="1"/>
    </row>
    <row r="179" s="1" customFormat="1">
      <c r="A179" s="30" t="s">
        <v>151</v>
      </c>
      <c r="B179" s="30" t="s">
        <v>63</v>
      </c>
      <c r="C179" s="30" t="s">
        <v>63</v>
      </c>
      <c r="D179" s="30" t="s">
        <v>199</v>
      </c>
      <c r="E179" s="30" t="s">
        <v>41</v>
      </c>
      <c r="F179" s="31" t="s">
        <v>42</v>
      </c>
      <c r="G179" s="17">
        <v>9376.5</v>
      </c>
      <c r="H179" s="17">
        <v>9376.5</v>
      </c>
      <c r="I179" s="17">
        <v>9376.5999999999985</v>
      </c>
      <c r="J179" s="17"/>
      <c r="K179" s="17"/>
      <c r="L179" s="17"/>
      <c r="M179" s="17">
        <f t="shared" si="336"/>
        <v>9376.5</v>
      </c>
      <c r="N179" s="17">
        <f t="shared" si="337"/>
        <v>9376.5</v>
      </c>
      <c r="O179" s="17">
        <f t="shared" si="338"/>
        <v>9376.5999999999985</v>
      </c>
      <c r="P179" s="17"/>
      <c r="Q179" s="17"/>
      <c r="R179" s="17"/>
      <c r="S179" s="17">
        <f>22.95586+20.52972</f>
        <v>43.485579999999999</v>
      </c>
      <c r="T179" s="17"/>
      <c r="U179" s="17"/>
      <c r="V179" s="17"/>
      <c r="W179" s="17"/>
      <c r="X179" s="17"/>
      <c r="Y179" s="17">
        <f t="shared" si="386"/>
        <v>9419.9855800000005</v>
      </c>
      <c r="Z179" s="17">
        <f t="shared" si="387"/>
        <v>9376.5</v>
      </c>
      <c r="AA179" s="17">
        <f t="shared" si="388"/>
        <v>9376.5999999999985</v>
      </c>
      <c r="AB179" s="17"/>
      <c r="AC179" s="17"/>
      <c r="AD179" s="17"/>
      <c r="AE179" s="17">
        <f t="shared" si="389"/>
        <v>9419.9855800000005</v>
      </c>
      <c r="AF179" s="17">
        <f t="shared" si="390"/>
        <v>9376.5</v>
      </c>
      <c r="AG179" s="17">
        <f t="shared" si="391"/>
        <v>9376.5999999999985</v>
      </c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>
        <f t="shared" si="392"/>
        <v>9419.9855800000005</v>
      </c>
      <c r="AX179" s="17">
        <f t="shared" si="393"/>
        <v>9376.5</v>
      </c>
      <c r="AY179" s="17">
        <f t="shared" si="394"/>
        <v>9376.5999999999985</v>
      </c>
      <c r="AZ179" s="17"/>
      <c r="BA179" s="32"/>
      <c r="BB179" s="32"/>
      <c r="BC179" s="1"/>
      <c r="BD179" s="1"/>
      <c r="BE179" s="1"/>
      <c r="BF179" s="1"/>
      <c r="BG179" s="1"/>
      <c r="BH179" s="1"/>
      <c r="BI179" s="1"/>
    </row>
    <row r="180" s="1" customFormat="1">
      <c r="A180" s="30" t="s">
        <v>151</v>
      </c>
      <c r="B180" s="30" t="s">
        <v>63</v>
      </c>
      <c r="C180" s="30" t="s">
        <v>63</v>
      </c>
      <c r="D180" s="30" t="s">
        <v>199</v>
      </c>
      <c r="E180" s="30" t="s">
        <v>43</v>
      </c>
      <c r="F180" s="31" t="s">
        <v>44</v>
      </c>
      <c r="G180" s="17">
        <v>67.299999999999997</v>
      </c>
      <c r="H180" s="17">
        <v>67.200000000000003</v>
      </c>
      <c r="I180" s="17">
        <v>67.099999999999994</v>
      </c>
      <c r="J180" s="17"/>
      <c r="K180" s="17"/>
      <c r="L180" s="17"/>
      <c r="M180" s="17">
        <f t="shared" si="336"/>
        <v>67.299999999999997</v>
      </c>
      <c r="N180" s="17">
        <f t="shared" si="337"/>
        <v>67.200000000000003</v>
      </c>
      <c r="O180" s="17">
        <f t="shared" si="338"/>
        <v>67.099999999999994</v>
      </c>
      <c r="P180" s="17"/>
      <c r="Q180" s="17"/>
      <c r="R180" s="17"/>
      <c r="S180" s="17"/>
      <c r="T180" s="17"/>
      <c r="U180" s="17"/>
      <c r="V180" s="17"/>
      <c r="W180" s="17"/>
      <c r="X180" s="17"/>
      <c r="Y180" s="17">
        <f t="shared" si="386"/>
        <v>67.299999999999997</v>
      </c>
      <c r="Z180" s="17">
        <f t="shared" si="387"/>
        <v>67.200000000000003</v>
      </c>
      <c r="AA180" s="17">
        <f t="shared" si="388"/>
        <v>67.099999999999994</v>
      </c>
      <c r="AB180" s="17"/>
      <c r="AC180" s="17"/>
      <c r="AD180" s="17"/>
      <c r="AE180" s="17">
        <f t="shared" si="389"/>
        <v>67.299999999999997</v>
      </c>
      <c r="AF180" s="17">
        <f t="shared" si="390"/>
        <v>67.200000000000003</v>
      </c>
      <c r="AG180" s="17">
        <f t="shared" si="391"/>
        <v>67.099999999999994</v>
      </c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>
        <f t="shared" si="392"/>
        <v>67.299999999999997</v>
      </c>
      <c r="AX180" s="17">
        <f t="shared" si="393"/>
        <v>67.200000000000003</v>
      </c>
      <c r="AY180" s="17">
        <f t="shared" si="394"/>
        <v>67.099999999999994</v>
      </c>
      <c r="AZ180" s="17"/>
      <c r="BA180" s="32"/>
      <c r="BB180" s="32"/>
      <c r="BC180" s="1"/>
      <c r="BD180" s="1"/>
      <c r="BE180" s="1"/>
      <c r="BF180" s="1"/>
      <c r="BG180" s="1"/>
      <c r="BH180" s="1"/>
      <c r="BI180" s="1"/>
    </row>
    <row r="181" s="20" customFormat="1">
      <c r="A181" s="21" t="s">
        <v>151</v>
      </c>
      <c r="B181" s="21" t="s">
        <v>89</v>
      </c>
      <c r="C181" s="21"/>
      <c r="D181" s="21"/>
      <c r="E181" s="33"/>
      <c r="F181" s="22" t="s">
        <v>200</v>
      </c>
      <c r="G181" s="23">
        <f>G189+G182</f>
        <v>54173.699999999997</v>
      </c>
      <c r="H181" s="23">
        <f>H189+H182</f>
        <v>55281.400000000001</v>
      </c>
      <c r="I181" s="23">
        <f>I189+I182</f>
        <v>55281.400000000001</v>
      </c>
      <c r="J181" s="23">
        <f>J189+J182</f>
        <v>0</v>
      </c>
      <c r="K181" s="23">
        <f>K189+K182</f>
        <v>0</v>
      </c>
      <c r="L181" s="23">
        <f>L189+L182</f>
        <v>0</v>
      </c>
      <c r="M181" s="23">
        <f t="shared" si="336"/>
        <v>54173.699999999997</v>
      </c>
      <c r="N181" s="23">
        <f t="shared" si="337"/>
        <v>55281.400000000001</v>
      </c>
      <c r="O181" s="23">
        <f t="shared" si="338"/>
        <v>55281.400000000001</v>
      </c>
      <c r="P181" s="23">
        <f>P189+P182</f>
        <v>4906.1000000000004</v>
      </c>
      <c r="Q181" s="23">
        <f>Q189+Q182</f>
        <v>0</v>
      </c>
      <c r="R181" s="23">
        <f>R189+R182</f>
        <v>0</v>
      </c>
      <c r="S181" s="23">
        <f>S189+S182</f>
        <v>0</v>
      </c>
      <c r="T181" s="23">
        <f>T189+T182</f>
        <v>5979.1999999999998</v>
      </c>
      <c r="U181" s="23">
        <f>U189+U182</f>
        <v>0</v>
      </c>
      <c r="V181" s="23">
        <f>V189+V182</f>
        <v>5979.1999999999998</v>
      </c>
      <c r="W181" s="23">
        <f>W189+W182</f>
        <v>0</v>
      </c>
      <c r="X181" s="23">
        <f>X189+X182</f>
        <v>0</v>
      </c>
      <c r="Y181" s="23">
        <f t="shared" si="386"/>
        <v>59079.799999999996</v>
      </c>
      <c r="Z181" s="23">
        <f t="shared" si="387"/>
        <v>61260.599999999999</v>
      </c>
      <c r="AA181" s="23">
        <f t="shared" si="388"/>
        <v>61260.599999999999</v>
      </c>
      <c r="AB181" s="23">
        <f>AB189+AB182</f>
        <v>0</v>
      </c>
      <c r="AC181" s="23">
        <f>AC189+AC182</f>
        <v>0</v>
      </c>
      <c r="AD181" s="23">
        <f>AD189+AD182</f>
        <v>0</v>
      </c>
      <c r="AE181" s="23">
        <f t="shared" si="389"/>
        <v>59079.799999999996</v>
      </c>
      <c r="AF181" s="23">
        <f t="shared" si="390"/>
        <v>61260.599999999999</v>
      </c>
      <c r="AG181" s="23">
        <f t="shared" si="391"/>
        <v>61260.599999999999</v>
      </c>
      <c r="AH181" s="23">
        <f>AH189+AH182</f>
        <v>0</v>
      </c>
      <c r="AI181" s="23">
        <f>AI189+AI182</f>
        <v>0</v>
      </c>
      <c r="AJ181" s="23">
        <f>AJ189+AJ182</f>
        <v>0</v>
      </c>
      <c r="AK181" s="23">
        <f>AK189+AK182</f>
        <v>0</v>
      </c>
      <c r="AL181" s="23">
        <f>AL189+AL182</f>
        <v>0</v>
      </c>
      <c r="AM181" s="23">
        <f>AM189+AM182</f>
        <v>0</v>
      </c>
      <c r="AN181" s="23">
        <f>AN189+AN182</f>
        <v>0</v>
      </c>
      <c r="AO181" s="23">
        <f>AO189+AO182</f>
        <v>0</v>
      </c>
      <c r="AP181" s="23">
        <f>AP189+AP182</f>
        <v>0</v>
      </c>
      <c r="AQ181" s="23">
        <f>AQ189+AQ182</f>
        <v>0</v>
      </c>
      <c r="AR181" s="23">
        <f>AR189+AR182</f>
        <v>0</v>
      </c>
      <c r="AS181" s="23">
        <f>AS189+AS182</f>
        <v>0</v>
      </c>
      <c r="AT181" s="23">
        <f>AT189+AT182</f>
        <v>0</v>
      </c>
      <c r="AU181" s="23">
        <f>AU189+AU182</f>
        <v>0</v>
      </c>
      <c r="AV181" s="23">
        <f>AV189+AV182</f>
        <v>0</v>
      </c>
      <c r="AW181" s="23">
        <f t="shared" si="392"/>
        <v>59079.799999999996</v>
      </c>
      <c r="AX181" s="23">
        <f t="shared" si="393"/>
        <v>61260.599999999999</v>
      </c>
      <c r="AY181" s="23">
        <f t="shared" si="394"/>
        <v>61260.599999999999</v>
      </c>
      <c r="AZ181" s="23">
        <f>AZ189+AZ182</f>
        <v>0</v>
      </c>
      <c r="BA181" s="24"/>
      <c r="BB181" s="24"/>
      <c r="BC181" s="20"/>
      <c r="BD181" s="20"/>
      <c r="BE181" s="20"/>
      <c r="BF181" s="20"/>
      <c r="BG181" s="20"/>
      <c r="BH181" s="20"/>
      <c r="BI181" s="20"/>
    </row>
    <row r="182" s="25" customFormat="1">
      <c r="A182" s="26" t="s">
        <v>151</v>
      </c>
      <c r="B182" s="26" t="s">
        <v>89</v>
      </c>
      <c r="C182" s="26" t="s">
        <v>65</v>
      </c>
      <c r="D182" s="26"/>
      <c r="E182" s="34"/>
      <c r="F182" s="27" t="s">
        <v>201</v>
      </c>
      <c r="G182" s="28">
        <f t="shared" ref="G182:G191" si="429">G183</f>
        <v>17787.799999999999</v>
      </c>
      <c r="H182" s="28">
        <f t="shared" ref="H182:H191" si="430">H183</f>
        <v>17832.699999999997</v>
      </c>
      <c r="I182" s="28">
        <f t="shared" ref="I182:I191" si="431">I183</f>
        <v>17832.699999999997</v>
      </c>
      <c r="J182" s="28">
        <f t="shared" ref="J182:J185" si="432">J183</f>
        <v>0</v>
      </c>
      <c r="K182" s="28">
        <f t="shared" ref="K182:K185" si="433">K183</f>
        <v>0</v>
      </c>
      <c r="L182" s="28">
        <f t="shared" ref="L182:L185" si="434">L183</f>
        <v>0</v>
      </c>
      <c r="M182" s="28">
        <f t="shared" si="336"/>
        <v>17787.799999999999</v>
      </c>
      <c r="N182" s="28">
        <f t="shared" si="337"/>
        <v>17832.699999999997</v>
      </c>
      <c r="O182" s="28">
        <f t="shared" si="338"/>
        <v>17832.699999999997</v>
      </c>
      <c r="P182" s="28">
        <f t="shared" ref="P182:P185" si="435">P183</f>
        <v>0</v>
      </c>
      <c r="Q182" s="28">
        <f t="shared" ref="Q182:Q185" si="436">Q183</f>
        <v>0</v>
      </c>
      <c r="R182" s="28">
        <f t="shared" ref="R182:R185" si="437">R183</f>
        <v>0</v>
      </c>
      <c r="S182" s="28">
        <f t="shared" ref="S182:S185" si="438">S183</f>
        <v>0</v>
      </c>
      <c r="T182" s="28">
        <f t="shared" ref="T182:T185" si="439">T183</f>
        <v>0</v>
      </c>
      <c r="U182" s="28">
        <f t="shared" ref="U182:U185" si="440">U183</f>
        <v>0</v>
      </c>
      <c r="V182" s="28">
        <f t="shared" ref="V182:V185" si="441">V183</f>
        <v>0</v>
      </c>
      <c r="W182" s="28">
        <f t="shared" ref="W182:W185" si="442">W183</f>
        <v>0</v>
      </c>
      <c r="X182" s="28">
        <f t="shared" ref="X182:X185" si="443">X183</f>
        <v>0</v>
      </c>
      <c r="Y182" s="28">
        <f t="shared" si="386"/>
        <v>17787.799999999999</v>
      </c>
      <c r="Z182" s="28">
        <f t="shared" si="387"/>
        <v>17832.699999999997</v>
      </c>
      <c r="AA182" s="28">
        <f t="shared" si="388"/>
        <v>17832.699999999997</v>
      </c>
      <c r="AB182" s="28">
        <f t="shared" ref="AB182:AB185" si="444">AB183</f>
        <v>0</v>
      </c>
      <c r="AC182" s="28">
        <f t="shared" ref="AC182:AC185" si="445">AC183</f>
        <v>0</v>
      </c>
      <c r="AD182" s="28">
        <f t="shared" ref="AD182:AD185" si="446">AD183</f>
        <v>0</v>
      </c>
      <c r="AE182" s="28">
        <f t="shared" si="389"/>
        <v>17787.799999999999</v>
      </c>
      <c r="AF182" s="28">
        <f t="shared" si="390"/>
        <v>17832.699999999997</v>
      </c>
      <c r="AG182" s="28">
        <f t="shared" si="391"/>
        <v>17832.699999999997</v>
      </c>
      <c r="AH182" s="28">
        <f t="shared" ref="AH182:AH185" si="447">AH183</f>
        <v>0</v>
      </c>
      <c r="AI182" s="28">
        <f t="shared" ref="AI182:AI185" si="448">AI183</f>
        <v>0</v>
      </c>
      <c r="AJ182" s="28">
        <f t="shared" ref="AJ182:AJ185" si="449">AJ183</f>
        <v>0</v>
      </c>
      <c r="AK182" s="28">
        <f t="shared" ref="AK182:AK185" si="450">AK183</f>
        <v>0</v>
      </c>
      <c r="AL182" s="28">
        <f t="shared" ref="AL182:AL185" si="451">AL183</f>
        <v>0</v>
      </c>
      <c r="AM182" s="28">
        <f t="shared" ref="AM182:AM185" si="452">AM183</f>
        <v>0</v>
      </c>
      <c r="AN182" s="28">
        <f t="shared" ref="AN182:AN185" si="453">AN183</f>
        <v>0</v>
      </c>
      <c r="AO182" s="28">
        <f t="shared" ref="AO182:AO185" si="454">AO183</f>
        <v>0</v>
      </c>
      <c r="AP182" s="28">
        <f t="shared" ref="AP182:AP185" si="455">AP183</f>
        <v>0</v>
      </c>
      <c r="AQ182" s="28">
        <f t="shared" ref="AQ182:AQ185" si="456">AQ183</f>
        <v>0</v>
      </c>
      <c r="AR182" s="28">
        <f t="shared" ref="AR182:AR185" si="457">AR183</f>
        <v>0</v>
      </c>
      <c r="AS182" s="28">
        <f t="shared" ref="AS182:AS185" si="458">AS183</f>
        <v>0</v>
      </c>
      <c r="AT182" s="28">
        <f t="shared" ref="AT182:AT185" si="459">AT183</f>
        <v>0</v>
      </c>
      <c r="AU182" s="28">
        <f t="shared" ref="AU182:AU185" si="460">AU183</f>
        <v>0</v>
      </c>
      <c r="AV182" s="28">
        <f t="shared" ref="AV182:AV185" si="461">AV183</f>
        <v>0</v>
      </c>
      <c r="AW182" s="28">
        <f t="shared" si="392"/>
        <v>17787.799999999999</v>
      </c>
      <c r="AX182" s="28">
        <f t="shared" si="393"/>
        <v>17832.699999999997</v>
      </c>
      <c r="AY182" s="28">
        <f t="shared" si="394"/>
        <v>17832.699999999997</v>
      </c>
      <c r="AZ182" s="28">
        <f t="shared" ref="AZ182:AZ185" si="462">AZ183</f>
        <v>0</v>
      </c>
      <c r="BA182" s="29"/>
      <c r="BB182" s="29"/>
      <c r="BC182" s="25"/>
      <c r="BD182" s="25"/>
      <c r="BE182" s="25"/>
      <c r="BF182" s="25"/>
      <c r="BG182" s="25"/>
      <c r="BH182" s="25"/>
      <c r="BI182" s="25"/>
    </row>
    <row r="183" s="1" customFormat="1">
      <c r="A183" s="30" t="s">
        <v>151</v>
      </c>
      <c r="B183" s="30" t="s">
        <v>89</v>
      </c>
      <c r="C183" s="30" t="s">
        <v>65</v>
      </c>
      <c r="D183" s="30" t="s">
        <v>159</v>
      </c>
      <c r="E183" s="35"/>
      <c r="F183" s="31" t="s">
        <v>160</v>
      </c>
      <c r="G183" s="17">
        <f t="shared" si="429"/>
        <v>17787.799999999999</v>
      </c>
      <c r="H183" s="17">
        <f t="shared" si="430"/>
        <v>17832.699999999997</v>
      </c>
      <c r="I183" s="17">
        <f t="shared" si="431"/>
        <v>17832.699999999997</v>
      </c>
      <c r="J183" s="17">
        <f t="shared" si="432"/>
        <v>0</v>
      </c>
      <c r="K183" s="17">
        <f t="shared" si="433"/>
        <v>0</v>
      </c>
      <c r="L183" s="17">
        <f t="shared" si="434"/>
        <v>0</v>
      </c>
      <c r="M183" s="17">
        <f t="shared" si="336"/>
        <v>17787.799999999999</v>
      </c>
      <c r="N183" s="17">
        <f t="shared" si="337"/>
        <v>17832.699999999997</v>
      </c>
      <c r="O183" s="17">
        <f t="shared" si="338"/>
        <v>17832.699999999997</v>
      </c>
      <c r="P183" s="17">
        <f t="shared" si="435"/>
        <v>0</v>
      </c>
      <c r="Q183" s="17">
        <f t="shared" si="436"/>
        <v>0</v>
      </c>
      <c r="R183" s="17">
        <f t="shared" si="437"/>
        <v>0</v>
      </c>
      <c r="S183" s="17">
        <f t="shared" si="438"/>
        <v>0</v>
      </c>
      <c r="T183" s="17">
        <f t="shared" si="439"/>
        <v>0</v>
      </c>
      <c r="U183" s="17">
        <f t="shared" si="440"/>
        <v>0</v>
      </c>
      <c r="V183" s="17">
        <f t="shared" si="441"/>
        <v>0</v>
      </c>
      <c r="W183" s="17">
        <f t="shared" si="442"/>
        <v>0</v>
      </c>
      <c r="X183" s="17">
        <f t="shared" si="443"/>
        <v>0</v>
      </c>
      <c r="Y183" s="17">
        <f t="shared" si="386"/>
        <v>17787.799999999999</v>
      </c>
      <c r="Z183" s="17">
        <f t="shared" si="387"/>
        <v>17832.699999999997</v>
      </c>
      <c r="AA183" s="17">
        <f t="shared" si="388"/>
        <v>17832.699999999997</v>
      </c>
      <c r="AB183" s="17">
        <f t="shared" si="444"/>
        <v>0</v>
      </c>
      <c r="AC183" s="17">
        <f t="shared" si="445"/>
        <v>0</v>
      </c>
      <c r="AD183" s="17">
        <f t="shared" si="446"/>
        <v>0</v>
      </c>
      <c r="AE183" s="17">
        <f t="shared" si="389"/>
        <v>17787.799999999999</v>
      </c>
      <c r="AF183" s="17">
        <f t="shared" si="390"/>
        <v>17832.699999999997</v>
      </c>
      <c r="AG183" s="17">
        <f t="shared" si="391"/>
        <v>17832.699999999997</v>
      </c>
      <c r="AH183" s="17">
        <f t="shared" si="447"/>
        <v>0</v>
      </c>
      <c r="AI183" s="17">
        <f t="shared" si="448"/>
        <v>0</v>
      </c>
      <c r="AJ183" s="17">
        <f t="shared" si="449"/>
        <v>0</v>
      </c>
      <c r="AK183" s="17">
        <f t="shared" si="450"/>
        <v>0</v>
      </c>
      <c r="AL183" s="17">
        <f t="shared" si="451"/>
        <v>0</v>
      </c>
      <c r="AM183" s="17">
        <f t="shared" si="452"/>
        <v>0</v>
      </c>
      <c r="AN183" s="17">
        <f t="shared" si="453"/>
        <v>0</v>
      </c>
      <c r="AO183" s="17">
        <f t="shared" si="454"/>
        <v>0</v>
      </c>
      <c r="AP183" s="17">
        <f t="shared" si="455"/>
        <v>0</v>
      </c>
      <c r="AQ183" s="17">
        <f t="shared" si="456"/>
        <v>0</v>
      </c>
      <c r="AR183" s="17">
        <f t="shared" si="457"/>
        <v>0</v>
      </c>
      <c r="AS183" s="17">
        <f t="shared" si="458"/>
        <v>0</v>
      </c>
      <c r="AT183" s="17">
        <f t="shared" si="459"/>
        <v>0</v>
      </c>
      <c r="AU183" s="17">
        <f t="shared" si="460"/>
        <v>0</v>
      </c>
      <c r="AV183" s="17">
        <f t="shared" si="461"/>
        <v>0</v>
      </c>
      <c r="AW183" s="17">
        <f t="shared" si="392"/>
        <v>17787.799999999999</v>
      </c>
      <c r="AX183" s="17">
        <f t="shared" si="393"/>
        <v>17832.699999999997</v>
      </c>
      <c r="AY183" s="17">
        <f t="shared" si="394"/>
        <v>17832.699999999997</v>
      </c>
      <c r="AZ183" s="17">
        <f t="shared" si="462"/>
        <v>0</v>
      </c>
      <c r="BA183" s="32"/>
      <c r="BB183" s="32"/>
      <c r="BC183" s="1"/>
      <c r="BD183" s="1"/>
      <c r="BE183" s="1"/>
      <c r="BF183" s="1"/>
      <c r="BG183" s="1"/>
      <c r="BH183" s="1"/>
      <c r="BI183" s="1"/>
    </row>
    <row r="184" s="1" customFormat="1">
      <c r="A184" s="30" t="s">
        <v>151</v>
      </c>
      <c r="B184" s="30" t="s">
        <v>89</v>
      </c>
      <c r="C184" s="30" t="s">
        <v>65</v>
      </c>
      <c r="D184" s="30" t="s">
        <v>161</v>
      </c>
      <c r="E184" s="35"/>
      <c r="F184" s="31" t="s">
        <v>36</v>
      </c>
      <c r="G184" s="17">
        <f t="shared" si="429"/>
        <v>17787.799999999999</v>
      </c>
      <c r="H184" s="17">
        <f t="shared" si="430"/>
        <v>17832.699999999997</v>
      </c>
      <c r="I184" s="17">
        <f t="shared" si="431"/>
        <v>17832.699999999997</v>
      </c>
      <c r="J184" s="17">
        <f t="shared" si="432"/>
        <v>0</v>
      </c>
      <c r="K184" s="17">
        <f t="shared" si="433"/>
        <v>0</v>
      </c>
      <c r="L184" s="17">
        <f t="shared" si="434"/>
        <v>0</v>
      </c>
      <c r="M184" s="17">
        <f t="shared" si="336"/>
        <v>17787.799999999999</v>
      </c>
      <c r="N184" s="17">
        <f t="shared" si="337"/>
        <v>17832.699999999997</v>
      </c>
      <c r="O184" s="17">
        <f t="shared" si="338"/>
        <v>17832.699999999997</v>
      </c>
      <c r="P184" s="17">
        <f t="shared" si="435"/>
        <v>0</v>
      </c>
      <c r="Q184" s="17">
        <f t="shared" si="436"/>
        <v>0</v>
      </c>
      <c r="R184" s="17">
        <f t="shared" si="437"/>
        <v>0</v>
      </c>
      <c r="S184" s="17">
        <f t="shared" si="438"/>
        <v>0</v>
      </c>
      <c r="T184" s="17">
        <f t="shared" si="439"/>
        <v>0</v>
      </c>
      <c r="U184" s="17">
        <f t="shared" si="440"/>
        <v>0</v>
      </c>
      <c r="V184" s="17">
        <f t="shared" si="441"/>
        <v>0</v>
      </c>
      <c r="W184" s="17">
        <f t="shared" si="442"/>
        <v>0</v>
      </c>
      <c r="X184" s="17">
        <f t="shared" si="443"/>
        <v>0</v>
      </c>
      <c r="Y184" s="17">
        <f t="shared" si="386"/>
        <v>17787.799999999999</v>
      </c>
      <c r="Z184" s="17">
        <f t="shared" si="387"/>
        <v>17832.699999999997</v>
      </c>
      <c r="AA184" s="17">
        <f t="shared" si="388"/>
        <v>17832.699999999997</v>
      </c>
      <c r="AB184" s="17">
        <f t="shared" si="444"/>
        <v>0</v>
      </c>
      <c r="AC184" s="17">
        <f t="shared" si="445"/>
        <v>0</v>
      </c>
      <c r="AD184" s="17">
        <f t="shared" si="446"/>
        <v>0</v>
      </c>
      <c r="AE184" s="17">
        <f t="shared" si="389"/>
        <v>17787.799999999999</v>
      </c>
      <c r="AF184" s="17">
        <f t="shared" si="390"/>
        <v>17832.699999999997</v>
      </c>
      <c r="AG184" s="17">
        <f t="shared" si="391"/>
        <v>17832.699999999997</v>
      </c>
      <c r="AH184" s="17">
        <f t="shared" si="447"/>
        <v>0</v>
      </c>
      <c r="AI184" s="17">
        <f t="shared" si="448"/>
        <v>0</v>
      </c>
      <c r="AJ184" s="17">
        <f t="shared" si="449"/>
        <v>0</v>
      </c>
      <c r="AK184" s="17">
        <f t="shared" si="450"/>
        <v>0</v>
      </c>
      <c r="AL184" s="17">
        <f t="shared" si="451"/>
        <v>0</v>
      </c>
      <c r="AM184" s="17">
        <f t="shared" si="452"/>
        <v>0</v>
      </c>
      <c r="AN184" s="17">
        <f t="shared" si="453"/>
        <v>0</v>
      </c>
      <c r="AO184" s="17">
        <f t="shared" si="454"/>
        <v>0</v>
      </c>
      <c r="AP184" s="17">
        <f t="shared" si="455"/>
        <v>0</v>
      </c>
      <c r="AQ184" s="17">
        <f t="shared" si="456"/>
        <v>0</v>
      </c>
      <c r="AR184" s="17">
        <f t="shared" si="457"/>
        <v>0</v>
      </c>
      <c r="AS184" s="17">
        <f t="shared" si="458"/>
        <v>0</v>
      </c>
      <c r="AT184" s="17">
        <f t="shared" si="459"/>
        <v>0</v>
      </c>
      <c r="AU184" s="17">
        <f t="shared" si="460"/>
        <v>0</v>
      </c>
      <c r="AV184" s="17">
        <f t="shared" si="461"/>
        <v>0</v>
      </c>
      <c r="AW184" s="17">
        <f t="shared" si="392"/>
        <v>17787.799999999999</v>
      </c>
      <c r="AX184" s="17">
        <f t="shared" si="393"/>
        <v>17832.699999999997</v>
      </c>
      <c r="AY184" s="17">
        <f t="shared" si="394"/>
        <v>17832.699999999997</v>
      </c>
      <c r="AZ184" s="17">
        <f t="shared" si="462"/>
        <v>0</v>
      </c>
      <c r="BA184" s="32"/>
      <c r="BB184" s="32"/>
      <c r="BC184" s="1"/>
      <c r="BD184" s="1"/>
      <c r="BE184" s="1"/>
      <c r="BF184" s="1"/>
      <c r="BG184" s="1"/>
      <c r="BH184" s="1"/>
      <c r="BI184" s="1"/>
    </row>
    <row r="185" s="1" customFormat="1">
      <c r="A185" s="30" t="s">
        <v>151</v>
      </c>
      <c r="B185" s="30" t="s">
        <v>89</v>
      </c>
      <c r="C185" s="30" t="s">
        <v>65</v>
      </c>
      <c r="D185" s="30" t="s">
        <v>186</v>
      </c>
      <c r="E185" s="35"/>
      <c r="F185" s="31" t="s">
        <v>187</v>
      </c>
      <c r="G185" s="17">
        <f t="shared" si="429"/>
        <v>17787.799999999999</v>
      </c>
      <c r="H185" s="17">
        <f t="shared" si="430"/>
        <v>17832.699999999997</v>
      </c>
      <c r="I185" s="17">
        <f t="shared" si="431"/>
        <v>17832.699999999997</v>
      </c>
      <c r="J185" s="17">
        <f t="shared" si="432"/>
        <v>0</v>
      </c>
      <c r="K185" s="17">
        <f t="shared" si="433"/>
        <v>0</v>
      </c>
      <c r="L185" s="17">
        <f t="shared" si="434"/>
        <v>0</v>
      </c>
      <c r="M185" s="17">
        <f t="shared" si="336"/>
        <v>17787.799999999999</v>
      </c>
      <c r="N185" s="17">
        <f t="shared" si="337"/>
        <v>17832.699999999997</v>
      </c>
      <c r="O185" s="17">
        <f t="shared" si="338"/>
        <v>17832.699999999997</v>
      </c>
      <c r="P185" s="17">
        <f t="shared" si="435"/>
        <v>0</v>
      </c>
      <c r="Q185" s="17">
        <f t="shared" si="436"/>
        <v>0</v>
      </c>
      <c r="R185" s="17">
        <f t="shared" si="437"/>
        <v>0</v>
      </c>
      <c r="S185" s="17">
        <f t="shared" si="438"/>
        <v>0</v>
      </c>
      <c r="T185" s="17">
        <f t="shared" si="439"/>
        <v>0</v>
      </c>
      <c r="U185" s="17">
        <f t="shared" si="440"/>
        <v>0</v>
      </c>
      <c r="V185" s="17">
        <f t="shared" si="441"/>
        <v>0</v>
      </c>
      <c r="W185" s="17">
        <f t="shared" si="442"/>
        <v>0</v>
      </c>
      <c r="X185" s="17">
        <f t="shared" si="443"/>
        <v>0</v>
      </c>
      <c r="Y185" s="17">
        <f t="shared" si="386"/>
        <v>17787.799999999999</v>
      </c>
      <c r="Z185" s="17">
        <f t="shared" si="387"/>
        <v>17832.699999999997</v>
      </c>
      <c r="AA185" s="17">
        <f t="shared" si="388"/>
        <v>17832.699999999997</v>
      </c>
      <c r="AB185" s="17">
        <f t="shared" si="444"/>
        <v>0</v>
      </c>
      <c r="AC185" s="17">
        <f t="shared" si="445"/>
        <v>0</v>
      </c>
      <c r="AD185" s="17">
        <f t="shared" si="446"/>
        <v>0</v>
      </c>
      <c r="AE185" s="17">
        <f t="shared" si="389"/>
        <v>17787.799999999999</v>
      </c>
      <c r="AF185" s="17">
        <f t="shared" si="390"/>
        <v>17832.699999999997</v>
      </c>
      <c r="AG185" s="17">
        <f t="shared" si="391"/>
        <v>17832.699999999997</v>
      </c>
      <c r="AH185" s="17">
        <f t="shared" si="447"/>
        <v>0</v>
      </c>
      <c r="AI185" s="17">
        <f t="shared" si="448"/>
        <v>0</v>
      </c>
      <c r="AJ185" s="17">
        <f t="shared" si="449"/>
        <v>0</v>
      </c>
      <c r="AK185" s="17">
        <f t="shared" si="450"/>
        <v>0</v>
      </c>
      <c r="AL185" s="17">
        <f t="shared" si="451"/>
        <v>0</v>
      </c>
      <c r="AM185" s="17">
        <f t="shared" si="452"/>
        <v>0</v>
      </c>
      <c r="AN185" s="17">
        <f t="shared" si="453"/>
        <v>0</v>
      </c>
      <c r="AO185" s="17">
        <f t="shared" si="454"/>
        <v>0</v>
      </c>
      <c r="AP185" s="17">
        <f t="shared" si="455"/>
        <v>0</v>
      </c>
      <c r="AQ185" s="17">
        <f t="shared" si="456"/>
        <v>0</v>
      </c>
      <c r="AR185" s="17">
        <f t="shared" si="457"/>
        <v>0</v>
      </c>
      <c r="AS185" s="17">
        <f t="shared" si="458"/>
        <v>0</v>
      </c>
      <c r="AT185" s="17">
        <f t="shared" si="459"/>
        <v>0</v>
      </c>
      <c r="AU185" s="17">
        <f t="shared" si="460"/>
        <v>0</v>
      </c>
      <c r="AV185" s="17">
        <f t="shared" si="461"/>
        <v>0</v>
      </c>
      <c r="AW185" s="17">
        <f t="shared" si="392"/>
        <v>17787.799999999999</v>
      </c>
      <c r="AX185" s="17">
        <f t="shared" si="393"/>
        <v>17832.699999999997</v>
      </c>
      <c r="AY185" s="17">
        <f t="shared" si="394"/>
        <v>17832.699999999997</v>
      </c>
      <c r="AZ185" s="17">
        <f t="shared" si="462"/>
        <v>0</v>
      </c>
      <c r="BA185" s="32"/>
      <c r="BB185" s="32"/>
      <c r="BC185" s="1"/>
      <c r="BD185" s="1"/>
      <c r="BE185" s="1"/>
      <c r="BF185" s="1"/>
      <c r="BG185" s="1"/>
      <c r="BH185" s="1"/>
      <c r="BI185" s="1"/>
    </row>
    <row r="186" s="1" customFormat="1">
      <c r="A186" s="30" t="s">
        <v>151</v>
      </c>
      <c r="B186" s="30" t="s">
        <v>89</v>
      </c>
      <c r="C186" s="30" t="s">
        <v>65</v>
      </c>
      <c r="D186" s="30" t="s">
        <v>202</v>
      </c>
      <c r="E186" s="35"/>
      <c r="F186" s="31" t="s">
        <v>203</v>
      </c>
      <c r="G186" s="17">
        <f>G187+G188</f>
        <v>17787.799999999999</v>
      </c>
      <c r="H186" s="17">
        <f>H187+H188</f>
        <v>17832.699999999997</v>
      </c>
      <c r="I186" s="17">
        <f>I187+I188</f>
        <v>17832.699999999997</v>
      </c>
      <c r="J186" s="17">
        <f>J187+J188</f>
        <v>0</v>
      </c>
      <c r="K186" s="17">
        <f>K187+K188</f>
        <v>0</v>
      </c>
      <c r="L186" s="17">
        <f>L187+L188</f>
        <v>0</v>
      </c>
      <c r="M186" s="17">
        <f t="shared" si="336"/>
        <v>17787.799999999999</v>
      </c>
      <c r="N186" s="17">
        <f t="shared" si="337"/>
        <v>17832.699999999997</v>
      </c>
      <c r="O186" s="17">
        <f t="shared" si="338"/>
        <v>17832.699999999997</v>
      </c>
      <c r="P186" s="17">
        <f>P187+P188</f>
        <v>0</v>
      </c>
      <c r="Q186" s="17">
        <f>Q187+Q188</f>
        <v>0</v>
      </c>
      <c r="R186" s="17">
        <f>R187+R188</f>
        <v>0</v>
      </c>
      <c r="S186" s="17">
        <f>S187+S188</f>
        <v>0</v>
      </c>
      <c r="T186" s="17">
        <f>T187+T188</f>
        <v>0</v>
      </c>
      <c r="U186" s="17">
        <f>U187+U188</f>
        <v>0</v>
      </c>
      <c r="V186" s="17">
        <f>V187+V188</f>
        <v>0</v>
      </c>
      <c r="W186" s="17">
        <f>W187+W188</f>
        <v>0</v>
      </c>
      <c r="X186" s="17">
        <f>X187+X188</f>
        <v>0</v>
      </c>
      <c r="Y186" s="17">
        <f t="shared" si="386"/>
        <v>17787.799999999999</v>
      </c>
      <c r="Z186" s="17">
        <f t="shared" si="387"/>
        <v>17832.699999999997</v>
      </c>
      <c r="AA186" s="17">
        <f t="shared" si="388"/>
        <v>17832.699999999997</v>
      </c>
      <c r="AB186" s="17">
        <f>AB187+AB188</f>
        <v>0</v>
      </c>
      <c r="AC186" s="17">
        <f>AC187+AC188</f>
        <v>0</v>
      </c>
      <c r="AD186" s="17">
        <f>AD187+AD188</f>
        <v>0</v>
      </c>
      <c r="AE186" s="17">
        <f t="shared" si="389"/>
        <v>17787.799999999999</v>
      </c>
      <c r="AF186" s="17">
        <f t="shared" si="390"/>
        <v>17832.699999999997</v>
      </c>
      <c r="AG186" s="17">
        <f t="shared" si="391"/>
        <v>17832.699999999997</v>
      </c>
      <c r="AH186" s="17">
        <f>AH187+AH188</f>
        <v>0</v>
      </c>
      <c r="AI186" s="17">
        <f>AI187+AI188</f>
        <v>0</v>
      </c>
      <c r="AJ186" s="17">
        <f>AJ187+AJ188</f>
        <v>0</v>
      </c>
      <c r="AK186" s="17">
        <f>AK187+AK188</f>
        <v>0</v>
      </c>
      <c r="AL186" s="17">
        <f>AL187+AL188</f>
        <v>0</v>
      </c>
      <c r="AM186" s="17">
        <f>AM187+AM188</f>
        <v>0</v>
      </c>
      <c r="AN186" s="17">
        <f>AN187+AN188</f>
        <v>0</v>
      </c>
      <c r="AO186" s="17">
        <f>AO187+AO188</f>
        <v>0</v>
      </c>
      <c r="AP186" s="17">
        <f>AP187+AP188</f>
        <v>0</v>
      </c>
      <c r="AQ186" s="17">
        <f>AQ187+AQ188</f>
        <v>0</v>
      </c>
      <c r="AR186" s="17">
        <f>AR187+AR188</f>
        <v>0</v>
      </c>
      <c r="AS186" s="17">
        <f>AS187+AS188</f>
        <v>0</v>
      </c>
      <c r="AT186" s="17">
        <f>AT187+AT188</f>
        <v>0</v>
      </c>
      <c r="AU186" s="17">
        <f>AU187+AU188</f>
        <v>0</v>
      </c>
      <c r="AV186" s="17">
        <f>AV187+AV188</f>
        <v>0</v>
      </c>
      <c r="AW186" s="17">
        <f t="shared" si="392"/>
        <v>17787.799999999999</v>
      </c>
      <c r="AX186" s="17">
        <f t="shared" si="393"/>
        <v>17832.699999999997</v>
      </c>
      <c r="AY186" s="17">
        <f t="shared" si="394"/>
        <v>17832.699999999997</v>
      </c>
      <c r="AZ186" s="17">
        <f>AZ187+AZ188</f>
        <v>0</v>
      </c>
      <c r="BA186" s="32"/>
      <c r="BB186" s="32"/>
      <c r="BC186" s="1"/>
      <c r="BD186" s="1"/>
      <c r="BE186" s="1"/>
      <c r="BF186" s="1"/>
      <c r="BG186" s="1"/>
      <c r="BH186" s="1"/>
      <c r="BI186" s="1"/>
    </row>
    <row r="187" s="1" customFormat="1">
      <c r="A187" s="30" t="s">
        <v>151</v>
      </c>
      <c r="B187" s="30" t="s">
        <v>89</v>
      </c>
      <c r="C187" s="30" t="s">
        <v>65</v>
      </c>
      <c r="D187" s="30" t="s">
        <v>202</v>
      </c>
      <c r="E187" s="30" t="s">
        <v>41</v>
      </c>
      <c r="F187" s="31" t="s">
        <v>42</v>
      </c>
      <c r="G187" s="17">
        <f>17084.2+703.6-0.2</f>
        <v>17787.599999999999</v>
      </c>
      <c r="H187" s="17">
        <f>17129.1+703.6-0.2</f>
        <v>17832.499999999996</v>
      </c>
      <c r="I187" s="17">
        <f>17129.1+703.6-0.2</f>
        <v>17832.499999999996</v>
      </c>
      <c r="J187" s="17"/>
      <c r="K187" s="17"/>
      <c r="L187" s="17"/>
      <c r="M187" s="17">
        <f t="shared" si="336"/>
        <v>17787.599999999999</v>
      </c>
      <c r="N187" s="17">
        <f t="shared" si="337"/>
        <v>17832.499999999996</v>
      </c>
      <c r="O187" s="17">
        <f t="shared" si="338"/>
        <v>17832.499999999996</v>
      </c>
      <c r="P187" s="17"/>
      <c r="Q187" s="17"/>
      <c r="R187" s="17"/>
      <c r="S187" s="17"/>
      <c r="T187" s="17"/>
      <c r="U187" s="17"/>
      <c r="V187" s="17"/>
      <c r="W187" s="17"/>
      <c r="X187" s="17"/>
      <c r="Y187" s="17">
        <f t="shared" si="386"/>
        <v>17787.599999999999</v>
      </c>
      <c r="Z187" s="17">
        <f t="shared" si="387"/>
        <v>17832.499999999996</v>
      </c>
      <c r="AA187" s="17">
        <f t="shared" si="388"/>
        <v>17832.499999999996</v>
      </c>
      <c r="AB187" s="17"/>
      <c r="AC187" s="17"/>
      <c r="AD187" s="17"/>
      <c r="AE187" s="17">
        <f t="shared" si="389"/>
        <v>17787.599999999999</v>
      </c>
      <c r="AF187" s="17">
        <f t="shared" si="390"/>
        <v>17832.499999999996</v>
      </c>
      <c r="AG187" s="17">
        <f t="shared" si="391"/>
        <v>17832.499999999996</v>
      </c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>
        <f t="shared" si="392"/>
        <v>17787.599999999999</v>
      </c>
      <c r="AX187" s="17">
        <f t="shared" si="393"/>
        <v>17832.499999999996</v>
      </c>
      <c r="AY187" s="17">
        <f t="shared" si="394"/>
        <v>17832.499999999996</v>
      </c>
      <c r="AZ187" s="17"/>
      <c r="BA187" s="32"/>
      <c r="BB187" s="32"/>
      <c r="BC187" s="1"/>
      <c r="BD187" s="1"/>
      <c r="BE187" s="1"/>
      <c r="BF187" s="1"/>
      <c r="BG187" s="1"/>
      <c r="BH187" s="1"/>
      <c r="BI187" s="1"/>
    </row>
    <row r="188" s="1" customFormat="1">
      <c r="A188" s="30" t="s">
        <v>151</v>
      </c>
      <c r="B188" s="30" t="s">
        <v>89</v>
      </c>
      <c r="C188" s="30" t="s">
        <v>65</v>
      </c>
      <c r="D188" s="30" t="s">
        <v>202</v>
      </c>
      <c r="E188" s="30" t="s">
        <v>43</v>
      </c>
      <c r="F188" s="31" t="s">
        <v>44</v>
      </c>
      <c r="G188" s="17">
        <v>0.20000000000000001</v>
      </c>
      <c r="H188" s="17">
        <v>0.20000000000000001</v>
      </c>
      <c r="I188" s="17">
        <v>0.20000000000000001</v>
      </c>
      <c r="J188" s="17"/>
      <c r="K188" s="17"/>
      <c r="L188" s="17"/>
      <c r="M188" s="17">
        <f t="shared" si="336"/>
        <v>0.20000000000000001</v>
      </c>
      <c r="N188" s="17">
        <f t="shared" si="337"/>
        <v>0.20000000000000001</v>
      </c>
      <c r="O188" s="17">
        <f t="shared" si="338"/>
        <v>0.20000000000000001</v>
      </c>
      <c r="P188" s="17"/>
      <c r="Q188" s="17"/>
      <c r="R188" s="17"/>
      <c r="S188" s="17"/>
      <c r="T188" s="17"/>
      <c r="U188" s="17"/>
      <c r="V188" s="17"/>
      <c r="W188" s="17"/>
      <c r="X188" s="17"/>
      <c r="Y188" s="17">
        <f t="shared" si="386"/>
        <v>0.20000000000000001</v>
      </c>
      <c r="Z188" s="17">
        <f t="shared" si="387"/>
        <v>0.20000000000000001</v>
      </c>
      <c r="AA188" s="17">
        <f t="shared" si="388"/>
        <v>0.20000000000000001</v>
      </c>
      <c r="AB188" s="17"/>
      <c r="AC188" s="17"/>
      <c r="AD188" s="17"/>
      <c r="AE188" s="17">
        <f t="shared" si="389"/>
        <v>0.20000000000000001</v>
      </c>
      <c r="AF188" s="17">
        <f t="shared" si="390"/>
        <v>0.20000000000000001</v>
      </c>
      <c r="AG188" s="17">
        <f t="shared" si="391"/>
        <v>0.20000000000000001</v>
      </c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>
        <f t="shared" si="392"/>
        <v>0.20000000000000001</v>
      </c>
      <c r="AX188" s="17">
        <f t="shared" si="393"/>
        <v>0.20000000000000001</v>
      </c>
      <c r="AY188" s="17">
        <f t="shared" si="394"/>
        <v>0.20000000000000001</v>
      </c>
      <c r="AZ188" s="17"/>
      <c r="BA188" s="32"/>
      <c r="BB188" s="32"/>
      <c r="BC188" s="1"/>
      <c r="BD188" s="1"/>
      <c r="BE188" s="1"/>
      <c r="BF188" s="1"/>
      <c r="BG188" s="1"/>
      <c r="BH188" s="1"/>
      <c r="BI188" s="1"/>
    </row>
    <row r="189" s="25" customFormat="1">
      <c r="A189" s="26" t="s">
        <v>151</v>
      </c>
      <c r="B189" s="26" t="s">
        <v>89</v>
      </c>
      <c r="C189" s="26" t="s">
        <v>63</v>
      </c>
      <c r="D189" s="26"/>
      <c r="E189" s="34"/>
      <c r="F189" s="27" t="s">
        <v>204</v>
      </c>
      <c r="G189" s="28">
        <f t="shared" si="429"/>
        <v>36385.900000000001</v>
      </c>
      <c r="H189" s="28">
        <f t="shared" si="430"/>
        <v>37448.700000000004</v>
      </c>
      <c r="I189" s="28">
        <f t="shared" si="431"/>
        <v>37448.700000000004</v>
      </c>
      <c r="J189" s="28">
        <f t="shared" ref="J189:J191" si="463">J190</f>
        <v>0</v>
      </c>
      <c r="K189" s="28">
        <f t="shared" ref="K189:K191" si="464">K190</f>
        <v>0</v>
      </c>
      <c r="L189" s="28">
        <f t="shared" ref="L189:L191" si="465">L190</f>
        <v>0</v>
      </c>
      <c r="M189" s="28">
        <f t="shared" si="336"/>
        <v>36385.900000000001</v>
      </c>
      <c r="N189" s="28">
        <f t="shared" si="337"/>
        <v>37448.700000000004</v>
      </c>
      <c r="O189" s="28">
        <f t="shared" si="338"/>
        <v>37448.700000000004</v>
      </c>
      <c r="P189" s="28">
        <f t="shared" ref="P189:P191" si="466">P190</f>
        <v>4906.1000000000004</v>
      </c>
      <c r="Q189" s="28">
        <f t="shared" ref="Q189:Q191" si="467">Q190</f>
        <v>0</v>
      </c>
      <c r="R189" s="28">
        <f t="shared" ref="R189:R191" si="468">R190</f>
        <v>0</v>
      </c>
      <c r="S189" s="28">
        <f t="shared" ref="S189:S191" si="469">S190</f>
        <v>0</v>
      </c>
      <c r="T189" s="28">
        <f t="shared" ref="T189:T191" si="470">T190</f>
        <v>5979.1999999999998</v>
      </c>
      <c r="U189" s="28">
        <f t="shared" ref="U189:U191" si="471">U190</f>
        <v>0</v>
      </c>
      <c r="V189" s="28">
        <f t="shared" ref="V189:V191" si="472">V190</f>
        <v>5979.1999999999998</v>
      </c>
      <c r="W189" s="28">
        <f t="shared" ref="W189:W191" si="473">W190</f>
        <v>0</v>
      </c>
      <c r="X189" s="28">
        <f t="shared" ref="X189:X191" si="474">X190</f>
        <v>0</v>
      </c>
      <c r="Y189" s="28">
        <f t="shared" si="386"/>
        <v>41292</v>
      </c>
      <c r="Z189" s="28">
        <f t="shared" si="387"/>
        <v>43427.900000000001</v>
      </c>
      <c r="AA189" s="28">
        <f t="shared" si="388"/>
        <v>43427.900000000001</v>
      </c>
      <c r="AB189" s="28">
        <f t="shared" ref="AB189:AB191" si="475">AB190</f>
        <v>0</v>
      </c>
      <c r="AC189" s="28">
        <f t="shared" ref="AC189:AC191" si="476">AC190</f>
        <v>0</v>
      </c>
      <c r="AD189" s="28">
        <f t="shared" ref="AD189:AD191" si="477">AD190</f>
        <v>0</v>
      </c>
      <c r="AE189" s="28">
        <f t="shared" si="389"/>
        <v>41292</v>
      </c>
      <c r="AF189" s="28">
        <f t="shared" si="390"/>
        <v>43427.900000000001</v>
      </c>
      <c r="AG189" s="28">
        <f t="shared" si="391"/>
        <v>43427.900000000001</v>
      </c>
      <c r="AH189" s="28">
        <f t="shared" ref="AH189:AH191" si="478">AH190</f>
        <v>0</v>
      </c>
      <c r="AI189" s="28">
        <f t="shared" ref="AI189:AI191" si="479">AI190</f>
        <v>0</v>
      </c>
      <c r="AJ189" s="28">
        <f t="shared" ref="AJ189:AJ191" si="480">AJ190</f>
        <v>0</v>
      </c>
      <c r="AK189" s="28">
        <f t="shared" ref="AK189:AK191" si="481">AK190</f>
        <v>0</v>
      </c>
      <c r="AL189" s="28">
        <f t="shared" ref="AL189:AL191" si="482">AL190</f>
        <v>0</v>
      </c>
      <c r="AM189" s="28">
        <f t="shared" ref="AM189:AM191" si="483">AM190</f>
        <v>0</v>
      </c>
      <c r="AN189" s="28">
        <f t="shared" ref="AN189:AN191" si="484">AN190</f>
        <v>0</v>
      </c>
      <c r="AO189" s="28">
        <f t="shared" ref="AO189:AO191" si="485">AO190</f>
        <v>0</v>
      </c>
      <c r="AP189" s="28">
        <f t="shared" ref="AP189:AP191" si="486">AP190</f>
        <v>0</v>
      </c>
      <c r="AQ189" s="28">
        <f t="shared" ref="AQ189:AQ191" si="487">AQ190</f>
        <v>0</v>
      </c>
      <c r="AR189" s="28">
        <f t="shared" ref="AR189:AR191" si="488">AR190</f>
        <v>0</v>
      </c>
      <c r="AS189" s="28">
        <f t="shared" ref="AS189:AS191" si="489">AS190</f>
        <v>0</v>
      </c>
      <c r="AT189" s="28">
        <f t="shared" ref="AT189:AT191" si="490">AT190</f>
        <v>0</v>
      </c>
      <c r="AU189" s="28">
        <f t="shared" ref="AU189:AU191" si="491">AU190</f>
        <v>0</v>
      </c>
      <c r="AV189" s="28">
        <f t="shared" ref="AV189:AV191" si="492">AV190</f>
        <v>0</v>
      </c>
      <c r="AW189" s="28">
        <f t="shared" si="392"/>
        <v>41292</v>
      </c>
      <c r="AX189" s="28">
        <f t="shared" si="393"/>
        <v>43427.900000000001</v>
      </c>
      <c r="AY189" s="28">
        <f t="shared" si="394"/>
        <v>43427.900000000001</v>
      </c>
      <c r="AZ189" s="28">
        <f t="shared" ref="AZ189:AZ191" si="493">AZ190</f>
        <v>0</v>
      </c>
      <c r="BA189" s="29"/>
      <c r="BB189" s="29"/>
      <c r="BC189" s="25"/>
      <c r="BD189" s="25"/>
      <c r="BE189" s="25"/>
      <c r="BF189" s="25"/>
      <c r="BG189" s="25"/>
      <c r="BH189" s="25"/>
      <c r="BI189" s="25"/>
    </row>
    <row r="190" s="1" customFormat="1">
      <c r="A190" s="30" t="s">
        <v>151</v>
      </c>
      <c r="B190" s="30" t="s">
        <v>89</v>
      </c>
      <c r="C190" s="30" t="s">
        <v>63</v>
      </c>
      <c r="D190" s="15" t="s">
        <v>159</v>
      </c>
      <c r="E190" s="35"/>
      <c r="F190" s="31" t="s">
        <v>160</v>
      </c>
      <c r="G190" s="17">
        <f t="shared" si="429"/>
        <v>36385.900000000001</v>
      </c>
      <c r="H190" s="17">
        <f t="shared" si="430"/>
        <v>37448.700000000004</v>
      </c>
      <c r="I190" s="17">
        <f t="shared" si="431"/>
        <v>37448.700000000004</v>
      </c>
      <c r="J190" s="17">
        <f t="shared" si="463"/>
        <v>0</v>
      </c>
      <c r="K190" s="17">
        <f t="shared" si="464"/>
        <v>0</v>
      </c>
      <c r="L190" s="17">
        <f t="shared" si="465"/>
        <v>0</v>
      </c>
      <c r="M190" s="17">
        <f t="shared" si="336"/>
        <v>36385.900000000001</v>
      </c>
      <c r="N190" s="17">
        <f t="shared" si="337"/>
        <v>37448.700000000004</v>
      </c>
      <c r="O190" s="17">
        <f t="shared" si="338"/>
        <v>37448.700000000004</v>
      </c>
      <c r="P190" s="17">
        <f t="shared" si="466"/>
        <v>4906.1000000000004</v>
      </c>
      <c r="Q190" s="17">
        <f t="shared" si="467"/>
        <v>0</v>
      </c>
      <c r="R190" s="17">
        <f t="shared" si="468"/>
        <v>0</v>
      </c>
      <c r="S190" s="17">
        <f t="shared" si="469"/>
        <v>0</v>
      </c>
      <c r="T190" s="17">
        <f t="shared" si="470"/>
        <v>5979.1999999999998</v>
      </c>
      <c r="U190" s="17">
        <f t="shared" si="471"/>
        <v>0</v>
      </c>
      <c r="V190" s="17">
        <f t="shared" si="472"/>
        <v>5979.1999999999998</v>
      </c>
      <c r="W190" s="17">
        <f t="shared" si="473"/>
        <v>0</v>
      </c>
      <c r="X190" s="17">
        <f t="shared" si="474"/>
        <v>0</v>
      </c>
      <c r="Y190" s="17">
        <f t="shared" si="386"/>
        <v>41292</v>
      </c>
      <c r="Z190" s="17">
        <f t="shared" si="387"/>
        <v>43427.900000000001</v>
      </c>
      <c r="AA190" s="17">
        <f t="shared" si="388"/>
        <v>43427.900000000001</v>
      </c>
      <c r="AB190" s="17">
        <f t="shared" si="475"/>
        <v>0</v>
      </c>
      <c r="AC190" s="17">
        <f t="shared" si="476"/>
        <v>0</v>
      </c>
      <c r="AD190" s="17">
        <f t="shared" si="477"/>
        <v>0</v>
      </c>
      <c r="AE190" s="17">
        <f t="shared" si="389"/>
        <v>41292</v>
      </c>
      <c r="AF190" s="17">
        <f t="shared" si="390"/>
        <v>43427.900000000001</v>
      </c>
      <c r="AG190" s="17">
        <f t="shared" si="391"/>
        <v>43427.900000000001</v>
      </c>
      <c r="AH190" s="17">
        <f t="shared" si="478"/>
        <v>0</v>
      </c>
      <c r="AI190" s="17">
        <f t="shared" si="479"/>
        <v>0</v>
      </c>
      <c r="AJ190" s="17">
        <f t="shared" si="480"/>
        <v>0</v>
      </c>
      <c r="AK190" s="17">
        <f t="shared" si="481"/>
        <v>0</v>
      </c>
      <c r="AL190" s="17">
        <f t="shared" si="482"/>
        <v>0</v>
      </c>
      <c r="AM190" s="17">
        <f t="shared" si="483"/>
        <v>0</v>
      </c>
      <c r="AN190" s="17">
        <f t="shared" si="484"/>
        <v>0</v>
      </c>
      <c r="AO190" s="17">
        <f t="shared" si="485"/>
        <v>0</v>
      </c>
      <c r="AP190" s="17">
        <f t="shared" si="486"/>
        <v>0</v>
      </c>
      <c r="AQ190" s="17">
        <f t="shared" si="487"/>
        <v>0</v>
      </c>
      <c r="AR190" s="17">
        <f t="shared" si="488"/>
        <v>0</v>
      </c>
      <c r="AS190" s="17">
        <f t="shared" si="489"/>
        <v>0</v>
      </c>
      <c r="AT190" s="17">
        <f t="shared" si="490"/>
        <v>0</v>
      </c>
      <c r="AU190" s="17">
        <f t="shared" si="491"/>
        <v>0</v>
      </c>
      <c r="AV190" s="17">
        <f t="shared" si="492"/>
        <v>0</v>
      </c>
      <c r="AW190" s="17">
        <f t="shared" si="392"/>
        <v>41292</v>
      </c>
      <c r="AX190" s="17">
        <f t="shared" si="393"/>
        <v>43427.900000000001</v>
      </c>
      <c r="AY190" s="17">
        <f t="shared" si="394"/>
        <v>43427.900000000001</v>
      </c>
      <c r="AZ190" s="17">
        <f t="shared" si="493"/>
        <v>0</v>
      </c>
      <c r="BA190" s="32"/>
      <c r="BB190" s="32"/>
      <c r="BC190" s="1"/>
      <c r="BD190" s="1"/>
      <c r="BE190" s="1"/>
      <c r="BF190" s="1"/>
      <c r="BG190" s="1"/>
      <c r="BH190" s="1"/>
      <c r="BI190" s="1"/>
    </row>
    <row r="191" s="1" customFormat="1">
      <c r="A191" s="30" t="s">
        <v>151</v>
      </c>
      <c r="B191" s="30" t="s">
        <v>89</v>
      </c>
      <c r="C191" s="30" t="s">
        <v>63</v>
      </c>
      <c r="D191" s="15" t="s">
        <v>161</v>
      </c>
      <c r="E191" s="35"/>
      <c r="F191" s="31" t="s">
        <v>36</v>
      </c>
      <c r="G191" s="17">
        <f t="shared" si="429"/>
        <v>36385.900000000001</v>
      </c>
      <c r="H191" s="17">
        <f t="shared" si="430"/>
        <v>37448.700000000004</v>
      </c>
      <c r="I191" s="17">
        <f t="shared" si="431"/>
        <v>37448.700000000004</v>
      </c>
      <c r="J191" s="17">
        <f t="shared" si="463"/>
        <v>0</v>
      </c>
      <c r="K191" s="17">
        <f t="shared" si="464"/>
        <v>0</v>
      </c>
      <c r="L191" s="17">
        <f t="shared" si="465"/>
        <v>0</v>
      </c>
      <c r="M191" s="17">
        <f t="shared" si="336"/>
        <v>36385.900000000001</v>
      </c>
      <c r="N191" s="17">
        <f t="shared" si="337"/>
        <v>37448.700000000004</v>
      </c>
      <c r="O191" s="17">
        <f t="shared" si="338"/>
        <v>37448.700000000004</v>
      </c>
      <c r="P191" s="17">
        <f t="shared" si="466"/>
        <v>4906.1000000000004</v>
      </c>
      <c r="Q191" s="17">
        <f t="shared" si="467"/>
        <v>0</v>
      </c>
      <c r="R191" s="17">
        <f t="shared" si="468"/>
        <v>0</v>
      </c>
      <c r="S191" s="17">
        <f t="shared" si="469"/>
        <v>0</v>
      </c>
      <c r="T191" s="17">
        <f t="shared" si="470"/>
        <v>5979.1999999999998</v>
      </c>
      <c r="U191" s="17">
        <f t="shared" si="471"/>
        <v>0</v>
      </c>
      <c r="V191" s="17">
        <f t="shared" si="472"/>
        <v>5979.1999999999998</v>
      </c>
      <c r="W191" s="17">
        <f t="shared" si="473"/>
        <v>0</v>
      </c>
      <c r="X191" s="17">
        <f t="shared" si="474"/>
        <v>0</v>
      </c>
      <c r="Y191" s="17">
        <f t="shared" si="386"/>
        <v>41292</v>
      </c>
      <c r="Z191" s="17">
        <f t="shared" si="387"/>
        <v>43427.900000000001</v>
      </c>
      <c r="AA191" s="17">
        <f t="shared" si="388"/>
        <v>43427.900000000001</v>
      </c>
      <c r="AB191" s="17">
        <f t="shared" si="475"/>
        <v>0</v>
      </c>
      <c r="AC191" s="17">
        <f t="shared" si="476"/>
        <v>0</v>
      </c>
      <c r="AD191" s="17">
        <f t="shared" si="477"/>
        <v>0</v>
      </c>
      <c r="AE191" s="17">
        <f t="shared" si="389"/>
        <v>41292</v>
      </c>
      <c r="AF191" s="17">
        <f t="shared" si="390"/>
        <v>43427.900000000001</v>
      </c>
      <c r="AG191" s="17">
        <f t="shared" si="391"/>
        <v>43427.900000000001</v>
      </c>
      <c r="AH191" s="17">
        <f t="shared" si="478"/>
        <v>0</v>
      </c>
      <c r="AI191" s="17">
        <f t="shared" si="479"/>
        <v>0</v>
      </c>
      <c r="AJ191" s="17">
        <f t="shared" si="480"/>
        <v>0</v>
      </c>
      <c r="AK191" s="17">
        <f t="shared" si="481"/>
        <v>0</v>
      </c>
      <c r="AL191" s="17">
        <f t="shared" si="482"/>
        <v>0</v>
      </c>
      <c r="AM191" s="17">
        <f t="shared" si="483"/>
        <v>0</v>
      </c>
      <c r="AN191" s="17">
        <f t="shared" si="484"/>
        <v>0</v>
      </c>
      <c r="AO191" s="17">
        <f t="shared" si="485"/>
        <v>0</v>
      </c>
      <c r="AP191" s="17">
        <f t="shared" si="486"/>
        <v>0</v>
      </c>
      <c r="AQ191" s="17">
        <f t="shared" si="487"/>
        <v>0</v>
      </c>
      <c r="AR191" s="17">
        <f t="shared" si="488"/>
        <v>0</v>
      </c>
      <c r="AS191" s="17">
        <f t="shared" si="489"/>
        <v>0</v>
      </c>
      <c r="AT191" s="17">
        <f t="shared" si="490"/>
        <v>0</v>
      </c>
      <c r="AU191" s="17">
        <f t="shared" si="491"/>
        <v>0</v>
      </c>
      <c r="AV191" s="17">
        <f t="shared" si="492"/>
        <v>0</v>
      </c>
      <c r="AW191" s="17">
        <f t="shared" si="392"/>
        <v>41292</v>
      </c>
      <c r="AX191" s="17">
        <f t="shared" si="393"/>
        <v>43427.900000000001</v>
      </c>
      <c r="AY191" s="17">
        <f t="shared" si="394"/>
        <v>43427.900000000001</v>
      </c>
      <c r="AZ191" s="17">
        <f t="shared" si="493"/>
        <v>0</v>
      </c>
      <c r="BA191" s="32"/>
      <c r="BB191" s="32"/>
      <c r="BC191" s="1"/>
      <c r="BD191" s="1"/>
      <c r="BE191" s="1"/>
      <c r="BF191" s="1"/>
      <c r="BG191" s="1"/>
      <c r="BH191" s="1"/>
      <c r="BI191" s="1"/>
    </row>
    <row r="192" s="1" customFormat="1">
      <c r="A192" s="30" t="s">
        <v>151</v>
      </c>
      <c r="B192" s="30" t="s">
        <v>89</v>
      </c>
      <c r="C192" s="30" t="s">
        <v>63</v>
      </c>
      <c r="D192" s="15" t="s">
        <v>205</v>
      </c>
      <c r="E192" s="35"/>
      <c r="F192" s="31" t="s">
        <v>206</v>
      </c>
      <c r="G192" s="17">
        <f>G196+G193</f>
        <v>36385.900000000001</v>
      </c>
      <c r="H192" s="17">
        <f>H196+H193</f>
        <v>37448.700000000004</v>
      </c>
      <c r="I192" s="17">
        <f>I196+I193</f>
        <v>37448.700000000004</v>
      </c>
      <c r="J192" s="17">
        <f>J196+J193</f>
        <v>0</v>
      </c>
      <c r="K192" s="17">
        <f>K196+K193</f>
        <v>0</v>
      </c>
      <c r="L192" s="17">
        <f>L196+L193</f>
        <v>0</v>
      </c>
      <c r="M192" s="17">
        <f t="shared" si="336"/>
        <v>36385.900000000001</v>
      </c>
      <c r="N192" s="17">
        <f t="shared" si="337"/>
        <v>37448.700000000004</v>
      </c>
      <c r="O192" s="17">
        <f t="shared" si="338"/>
        <v>37448.700000000004</v>
      </c>
      <c r="P192" s="17">
        <f>P196+P193</f>
        <v>4906.1000000000004</v>
      </c>
      <c r="Q192" s="17">
        <f>Q196+Q193</f>
        <v>0</v>
      </c>
      <c r="R192" s="17">
        <f>R196+R193</f>
        <v>0</v>
      </c>
      <c r="S192" s="17">
        <f>S196+S193</f>
        <v>0</v>
      </c>
      <c r="T192" s="17">
        <f>T196+T193</f>
        <v>5979.1999999999998</v>
      </c>
      <c r="U192" s="17">
        <f>U196+U193</f>
        <v>0</v>
      </c>
      <c r="V192" s="17">
        <f>V196+V193</f>
        <v>5979.1999999999998</v>
      </c>
      <c r="W192" s="17">
        <f>W196+W193</f>
        <v>0</v>
      </c>
      <c r="X192" s="17">
        <f>X196+X193</f>
        <v>0</v>
      </c>
      <c r="Y192" s="17">
        <f t="shared" si="386"/>
        <v>41292</v>
      </c>
      <c r="Z192" s="17">
        <f t="shared" si="387"/>
        <v>43427.900000000001</v>
      </c>
      <c r="AA192" s="17">
        <f t="shared" si="388"/>
        <v>43427.900000000001</v>
      </c>
      <c r="AB192" s="17">
        <f>AB196+AB193</f>
        <v>0</v>
      </c>
      <c r="AC192" s="17">
        <f>AC196+AC193</f>
        <v>0</v>
      </c>
      <c r="AD192" s="17">
        <f>AD196+AD193</f>
        <v>0</v>
      </c>
      <c r="AE192" s="17">
        <f t="shared" si="389"/>
        <v>41292</v>
      </c>
      <c r="AF192" s="17">
        <f t="shared" si="390"/>
        <v>43427.900000000001</v>
      </c>
      <c r="AG192" s="17">
        <f t="shared" si="391"/>
        <v>43427.900000000001</v>
      </c>
      <c r="AH192" s="17">
        <f>AH196+AH193</f>
        <v>0</v>
      </c>
      <c r="AI192" s="17">
        <f>AI196+AI193</f>
        <v>0</v>
      </c>
      <c r="AJ192" s="17">
        <f>AJ196+AJ193</f>
        <v>0</v>
      </c>
      <c r="AK192" s="17">
        <f>AK196+AK193</f>
        <v>0</v>
      </c>
      <c r="AL192" s="17">
        <f>AL196+AL193</f>
        <v>0</v>
      </c>
      <c r="AM192" s="17">
        <f>AM196+AM193</f>
        <v>0</v>
      </c>
      <c r="AN192" s="17">
        <f>AN196+AN193</f>
        <v>0</v>
      </c>
      <c r="AO192" s="17">
        <f>AO196+AO193</f>
        <v>0</v>
      </c>
      <c r="AP192" s="17">
        <f>AP196+AP193</f>
        <v>0</v>
      </c>
      <c r="AQ192" s="17">
        <f>AQ196+AQ193</f>
        <v>0</v>
      </c>
      <c r="AR192" s="17">
        <f>AR196+AR193</f>
        <v>0</v>
      </c>
      <c r="AS192" s="17">
        <f>AS196+AS193</f>
        <v>0</v>
      </c>
      <c r="AT192" s="17">
        <f>AT196+AT193</f>
        <v>0</v>
      </c>
      <c r="AU192" s="17">
        <f>AU196+AU193</f>
        <v>0</v>
      </c>
      <c r="AV192" s="17">
        <f>AV196+AV193</f>
        <v>0</v>
      </c>
      <c r="AW192" s="17">
        <f t="shared" si="392"/>
        <v>41292</v>
      </c>
      <c r="AX192" s="17">
        <f t="shared" si="393"/>
        <v>43427.900000000001</v>
      </c>
      <c r="AY192" s="17">
        <f t="shared" si="394"/>
        <v>43427.900000000001</v>
      </c>
      <c r="AZ192" s="17">
        <f>AZ196+AZ193</f>
        <v>0</v>
      </c>
      <c r="BA192" s="32"/>
      <c r="BB192" s="32"/>
      <c r="BC192" s="1"/>
      <c r="BD192" s="1"/>
      <c r="BE192" s="1"/>
      <c r="BF192" s="1"/>
      <c r="BG192" s="1"/>
      <c r="BH192" s="1"/>
      <c r="BI192" s="1"/>
    </row>
    <row r="193" s="1" customFormat="1">
      <c r="A193" s="30" t="s">
        <v>151</v>
      </c>
      <c r="B193" s="30" t="s">
        <v>89</v>
      </c>
      <c r="C193" s="30" t="s">
        <v>63</v>
      </c>
      <c r="D193" s="15" t="s">
        <v>207</v>
      </c>
      <c r="E193" s="35"/>
      <c r="F193" s="31" t="s">
        <v>52</v>
      </c>
      <c r="G193" s="17">
        <f>G194+G195</f>
        <v>34904.900000000001</v>
      </c>
      <c r="H193" s="17">
        <f>H194+H195</f>
        <v>35922.900000000001</v>
      </c>
      <c r="I193" s="17">
        <f>I194+I195</f>
        <v>35922.900000000001</v>
      </c>
      <c r="J193" s="17">
        <f>J194+J195</f>
        <v>0</v>
      </c>
      <c r="K193" s="17">
        <f>K194+K195</f>
        <v>0</v>
      </c>
      <c r="L193" s="17">
        <f>L194+L195</f>
        <v>0</v>
      </c>
      <c r="M193" s="17">
        <f t="shared" si="336"/>
        <v>34904.900000000001</v>
      </c>
      <c r="N193" s="17">
        <f t="shared" si="337"/>
        <v>35922.900000000001</v>
      </c>
      <c r="O193" s="17">
        <f t="shared" si="338"/>
        <v>35922.900000000001</v>
      </c>
      <c r="P193" s="17">
        <f>P194+P195</f>
        <v>4906.1000000000004</v>
      </c>
      <c r="Q193" s="17">
        <f>Q194+Q195</f>
        <v>0</v>
      </c>
      <c r="R193" s="17">
        <f>R194+R195</f>
        <v>0</v>
      </c>
      <c r="S193" s="17">
        <f>S194+S195</f>
        <v>0</v>
      </c>
      <c r="T193" s="17">
        <f>T194+T195</f>
        <v>5979.1999999999998</v>
      </c>
      <c r="U193" s="17">
        <f>U194+U195</f>
        <v>0</v>
      </c>
      <c r="V193" s="17">
        <f>V194+V195</f>
        <v>5979.1999999999998</v>
      </c>
      <c r="W193" s="17">
        <f>W194+W195</f>
        <v>0</v>
      </c>
      <c r="X193" s="17">
        <f>X194+X195</f>
        <v>0</v>
      </c>
      <c r="Y193" s="17">
        <f t="shared" si="386"/>
        <v>39811</v>
      </c>
      <c r="Z193" s="17">
        <f t="shared" si="387"/>
        <v>41902.099999999999</v>
      </c>
      <c r="AA193" s="17">
        <f t="shared" si="388"/>
        <v>41902.099999999999</v>
      </c>
      <c r="AB193" s="17">
        <f>AB194+AB195</f>
        <v>0</v>
      </c>
      <c r="AC193" s="17">
        <f>AC194+AC195</f>
        <v>0</v>
      </c>
      <c r="AD193" s="17">
        <f>AD194+AD195</f>
        <v>0</v>
      </c>
      <c r="AE193" s="17">
        <f t="shared" si="389"/>
        <v>39811</v>
      </c>
      <c r="AF193" s="17">
        <f t="shared" si="390"/>
        <v>41902.099999999999</v>
      </c>
      <c r="AG193" s="17">
        <f t="shared" si="391"/>
        <v>41902.099999999999</v>
      </c>
      <c r="AH193" s="17">
        <f>AH194+AH195</f>
        <v>0</v>
      </c>
      <c r="AI193" s="17">
        <f>AI194+AI195</f>
        <v>0</v>
      </c>
      <c r="AJ193" s="17">
        <f>AJ194+AJ195</f>
        <v>0</v>
      </c>
      <c r="AK193" s="17">
        <f>AK194+AK195</f>
        <v>0</v>
      </c>
      <c r="AL193" s="17">
        <f>AL194+AL195</f>
        <v>0</v>
      </c>
      <c r="AM193" s="17">
        <f>AM194+AM195</f>
        <v>0</v>
      </c>
      <c r="AN193" s="17">
        <f>AN194+AN195</f>
        <v>0</v>
      </c>
      <c r="AO193" s="17">
        <f>AO194+AO195</f>
        <v>0</v>
      </c>
      <c r="AP193" s="17">
        <f>AP194+AP195</f>
        <v>0</v>
      </c>
      <c r="AQ193" s="17">
        <f>AQ194+AQ195</f>
        <v>0</v>
      </c>
      <c r="AR193" s="17">
        <f>AR194+AR195</f>
        <v>0</v>
      </c>
      <c r="AS193" s="17">
        <f>AS194+AS195</f>
        <v>0</v>
      </c>
      <c r="AT193" s="17">
        <f>AT194+AT195</f>
        <v>0</v>
      </c>
      <c r="AU193" s="17">
        <f>AU194+AU195</f>
        <v>0</v>
      </c>
      <c r="AV193" s="17">
        <f>AV194+AV195</f>
        <v>0</v>
      </c>
      <c r="AW193" s="17">
        <f t="shared" si="392"/>
        <v>39811</v>
      </c>
      <c r="AX193" s="17">
        <f t="shared" si="393"/>
        <v>41902.099999999999</v>
      </c>
      <c r="AY193" s="17">
        <f t="shared" si="394"/>
        <v>41902.099999999999</v>
      </c>
      <c r="AZ193" s="17">
        <f>AZ194+AZ195</f>
        <v>0</v>
      </c>
      <c r="BA193" s="32"/>
      <c r="BB193" s="32"/>
      <c r="BC193" s="1"/>
      <c r="BD193" s="1"/>
      <c r="BE193" s="1"/>
      <c r="BF193" s="1"/>
      <c r="BG193" s="1"/>
      <c r="BH193" s="1"/>
      <c r="BI193" s="1"/>
    </row>
    <row r="194" s="1" customFormat="1">
      <c r="A194" s="30" t="s">
        <v>151</v>
      </c>
      <c r="B194" s="30" t="s">
        <v>89</v>
      </c>
      <c r="C194" s="30" t="s">
        <v>63</v>
      </c>
      <c r="D194" s="15" t="s">
        <v>207</v>
      </c>
      <c r="E194" s="30" t="s">
        <v>53</v>
      </c>
      <c r="F194" s="31" t="s">
        <v>54</v>
      </c>
      <c r="G194" s="17">
        <v>33247.900000000001</v>
      </c>
      <c r="H194" s="17">
        <v>34265.900000000001</v>
      </c>
      <c r="I194" s="17">
        <v>34265.900000000001</v>
      </c>
      <c r="J194" s="17"/>
      <c r="K194" s="17"/>
      <c r="L194" s="17"/>
      <c r="M194" s="17">
        <f t="shared" si="336"/>
        <v>33247.900000000001</v>
      </c>
      <c r="N194" s="17">
        <f t="shared" si="337"/>
        <v>34265.900000000001</v>
      </c>
      <c r="O194" s="17">
        <f t="shared" si="338"/>
        <v>34265.900000000001</v>
      </c>
      <c r="P194" s="17">
        <v>4906.1000000000004</v>
      </c>
      <c r="Q194" s="17"/>
      <c r="R194" s="17"/>
      <c r="S194" s="17"/>
      <c r="T194" s="17">
        <v>5979.1999999999998</v>
      </c>
      <c r="U194" s="17"/>
      <c r="V194" s="17">
        <v>5979.1999999999998</v>
      </c>
      <c r="W194" s="17"/>
      <c r="X194" s="17"/>
      <c r="Y194" s="17">
        <f t="shared" si="386"/>
        <v>38154</v>
      </c>
      <c r="Z194" s="17">
        <f t="shared" si="387"/>
        <v>40245.099999999999</v>
      </c>
      <c r="AA194" s="17">
        <f t="shared" si="388"/>
        <v>40245.099999999999</v>
      </c>
      <c r="AB194" s="17"/>
      <c r="AC194" s="17"/>
      <c r="AD194" s="17"/>
      <c r="AE194" s="17">
        <f t="shared" si="389"/>
        <v>38154</v>
      </c>
      <c r="AF194" s="17">
        <f t="shared" si="390"/>
        <v>40245.099999999999</v>
      </c>
      <c r="AG194" s="17">
        <f t="shared" si="391"/>
        <v>40245.099999999999</v>
      </c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>
        <f t="shared" si="392"/>
        <v>38154</v>
      </c>
      <c r="AX194" s="17">
        <f t="shared" si="393"/>
        <v>40245.099999999999</v>
      </c>
      <c r="AY194" s="17">
        <f t="shared" si="394"/>
        <v>40245.099999999999</v>
      </c>
      <c r="AZ194" s="17"/>
      <c r="BA194" s="32"/>
      <c r="BB194" s="32"/>
      <c r="BC194" s="1"/>
      <c r="BD194" s="1"/>
      <c r="BE194" s="1"/>
      <c r="BF194" s="1"/>
      <c r="BG194" s="1"/>
      <c r="BH194" s="1"/>
      <c r="BI194" s="1"/>
    </row>
    <row r="195" s="1" customFormat="1">
      <c r="A195" s="30" t="s">
        <v>151</v>
      </c>
      <c r="B195" s="30" t="s">
        <v>89</v>
      </c>
      <c r="C195" s="30" t="s">
        <v>63</v>
      </c>
      <c r="D195" s="15" t="s">
        <v>207</v>
      </c>
      <c r="E195" s="30" t="s">
        <v>41</v>
      </c>
      <c r="F195" s="31" t="s">
        <v>42</v>
      </c>
      <c r="G195" s="17">
        <v>1657</v>
      </c>
      <c r="H195" s="17">
        <v>1657</v>
      </c>
      <c r="I195" s="17">
        <v>1657</v>
      </c>
      <c r="J195" s="17"/>
      <c r="K195" s="17"/>
      <c r="L195" s="17"/>
      <c r="M195" s="17">
        <f t="shared" si="336"/>
        <v>1657</v>
      </c>
      <c r="N195" s="17">
        <f t="shared" si="337"/>
        <v>1657</v>
      </c>
      <c r="O195" s="17">
        <f t="shared" si="338"/>
        <v>1657</v>
      </c>
      <c r="P195" s="17"/>
      <c r="Q195" s="17"/>
      <c r="R195" s="17"/>
      <c r="S195" s="17"/>
      <c r="T195" s="17"/>
      <c r="U195" s="17"/>
      <c r="V195" s="17"/>
      <c r="W195" s="17"/>
      <c r="X195" s="17"/>
      <c r="Y195" s="17">
        <f t="shared" si="386"/>
        <v>1657</v>
      </c>
      <c r="Z195" s="17">
        <f t="shared" si="387"/>
        <v>1657</v>
      </c>
      <c r="AA195" s="17">
        <f t="shared" si="388"/>
        <v>1657</v>
      </c>
      <c r="AB195" s="17"/>
      <c r="AC195" s="17"/>
      <c r="AD195" s="17"/>
      <c r="AE195" s="17">
        <f t="shared" si="389"/>
        <v>1657</v>
      </c>
      <c r="AF195" s="17">
        <f t="shared" si="390"/>
        <v>1657</v>
      </c>
      <c r="AG195" s="17">
        <f t="shared" si="391"/>
        <v>1657</v>
      </c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>
        <f t="shared" si="392"/>
        <v>1657</v>
      </c>
      <c r="AX195" s="17">
        <f t="shared" si="393"/>
        <v>1657</v>
      </c>
      <c r="AY195" s="17">
        <f t="shared" si="394"/>
        <v>1657</v>
      </c>
      <c r="AZ195" s="17"/>
      <c r="BA195" s="32"/>
      <c r="BB195" s="32"/>
      <c r="BC195" s="1"/>
      <c r="BD195" s="1"/>
      <c r="BE195" s="1"/>
      <c r="BF195" s="1"/>
      <c r="BG195" s="1"/>
      <c r="BH195" s="1"/>
      <c r="BI195" s="1"/>
    </row>
    <row r="196" s="1" customFormat="1">
      <c r="A196" s="30" t="s">
        <v>151</v>
      </c>
      <c r="B196" s="30" t="s">
        <v>89</v>
      </c>
      <c r="C196" s="30" t="s">
        <v>63</v>
      </c>
      <c r="D196" s="15" t="s">
        <v>208</v>
      </c>
      <c r="E196" s="35"/>
      <c r="F196" s="31" t="s">
        <v>209</v>
      </c>
      <c r="G196" s="17">
        <f>G197+G198</f>
        <v>1481</v>
      </c>
      <c r="H196" s="17">
        <f>H197+H198</f>
        <v>1525.8</v>
      </c>
      <c r="I196" s="17">
        <f>I197+I198</f>
        <v>1525.8</v>
      </c>
      <c r="J196" s="17">
        <f>J197+J198</f>
        <v>0</v>
      </c>
      <c r="K196" s="17">
        <f>K197+K198</f>
        <v>0</v>
      </c>
      <c r="L196" s="17">
        <f>L197+L198</f>
        <v>0</v>
      </c>
      <c r="M196" s="17">
        <f t="shared" si="336"/>
        <v>1481</v>
      </c>
      <c r="N196" s="17">
        <f t="shared" si="337"/>
        <v>1525.8</v>
      </c>
      <c r="O196" s="17">
        <f t="shared" si="338"/>
        <v>1525.8</v>
      </c>
      <c r="P196" s="17">
        <f>P197+P198</f>
        <v>0</v>
      </c>
      <c r="Q196" s="17">
        <f>Q197+Q198</f>
        <v>0</v>
      </c>
      <c r="R196" s="17">
        <f>R197+R198</f>
        <v>0</v>
      </c>
      <c r="S196" s="17">
        <f>S197+S198</f>
        <v>0</v>
      </c>
      <c r="T196" s="17">
        <f>T197+T198</f>
        <v>0</v>
      </c>
      <c r="U196" s="17">
        <f>U197+U198</f>
        <v>0</v>
      </c>
      <c r="V196" s="17">
        <f>V197+V198</f>
        <v>0</v>
      </c>
      <c r="W196" s="17">
        <f>W197+W198</f>
        <v>0</v>
      </c>
      <c r="X196" s="17">
        <f>X197+X198</f>
        <v>0</v>
      </c>
      <c r="Y196" s="17">
        <f t="shared" si="386"/>
        <v>1481</v>
      </c>
      <c r="Z196" s="17">
        <f t="shared" si="387"/>
        <v>1525.8</v>
      </c>
      <c r="AA196" s="17">
        <f t="shared" si="388"/>
        <v>1525.8</v>
      </c>
      <c r="AB196" s="17">
        <f>AB197+AB198</f>
        <v>0</v>
      </c>
      <c r="AC196" s="17">
        <f>AC197+AC198</f>
        <v>0</v>
      </c>
      <c r="AD196" s="17">
        <f>AD197+AD198</f>
        <v>0</v>
      </c>
      <c r="AE196" s="17">
        <f t="shared" si="389"/>
        <v>1481</v>
      </c>
      <c r="AF196" s="17">
        <f t="shared" si="390"/>
        <v>1525.8</v>
      </c>
      <c r="AG196" s="17">
        <f t="shared" si="391"/>
        <v>1525.8</v>
      </c>
      <c r="AH196" s="17">
        <f>AH197+AH198</f>
        <v>0</v>
      </c>
      <c r="AI196" s="17">
        <f>AI197+AI198</f>
        <v>0</v>
      </c>
      <c r="AJ196" s="17">
        <f>AJ197+AJ198</f>
        <v>0</v>
      </c>
      <c r="AK196" s="17">
        <f>AK197+AK198</f>
        <v>0</v>
      </c>
      <c r="AL196" s="17">
        <f>AL197+AL198</f>
        <v>0</v>
      </c>
      <c r="AM196" s="17">
        <f>AM197+AM198</f>
        <v>0</v>
      </c>
      <c r="AN196" s="17">
        <f>AN197+AN198</f>
        <v>0</v>
      </c>
      <c r="AO196" s="17">
        <f>AO197+AO198</f>
        <v>0</v>
      </c>
      <c r="AP196" s="17">
        <f>AP197+AP198</f>
        <v>0</v>
      </c>
      <c r="AQ196" s="17">
        <f>AQ197+AQ198</f>
        <v>0</v>
      </c>
      <c r="AR196" s="17">
        <f>AR197+AR198</f>
        <v>0</v>
      </c>
      <c r="AS196" s="17">
        <f>AS197+AS198</f>
        <v>0</v>
      </c>
      <c r="AT196" s="17">
        <f>AT197+AT198</f>
        <v>0</v>
      </c>
      <c r="AU196" s="17">
        <f>AU197+AU198</f>
        <v>0</v>
      </c>
      <c r="AV196" s="17">
        <f>AV197+AV198</f>
        <v>0</v>
      </c>
      <c r="AW196" s="17">
        <f t="shared" si="392"/>
        <v>1481</v>
      </c>
      <c r="AX196" s="17">
        <f t="shared" si="393"/>
        <v>1525.8</v>
      </c>
      <c r="AY196" s="17">
        <f t="shared" si="394"/>
        <v>1525.8</v>
      </c>
      <c r="AZ196" s="17">
        <f>AZ197+AZ198</f>
        <v>0</v>
      </c>
      <c r="BA196" s="32"/>
      <c r="BB196" s="32"/>
      <c r="BC196" s="1"/>
      <c r="BD196" s="1"/>
      <c r="BE196" s="1"/>
      <c r="BF196" s="1"/>
      <c r="BG196" s="1"/>
      <c r="BH196" s="1"/>
      <c r="BI196" s="1"/>
    </row>
    <row r="197" s="1" customFormat="1">
      <c r="A197" s="30" t="s">
        <v>151</v>
      </c>
      <c r="B197" s="30" t="s">
        <v>89</v>
      </c>
      <c r="C197" s="30" t="s">
        <v>63</v>
      </c>
      <c r="D197" s="15" t="s">
        <v>208</v>
      </c>
      <c r="E197" s="30" t="s">
        <v>53</v>
      </c>
      <c r="F197" s="31" t="s">
        <v>54</v>
      </c>
      <c r="G197" s="17">
        <v>1231</v>
      </c>
      <c r="H197" s="17">
        <v>1275.8</v>
      </c>
      <c r="I197" s="17">
        <v>1275.8</v>
      </c>
      <c r="J197" s="17"/>
      <c r="K197" s="17"/>
      <c r="L197" s="17"/>
      <c r="M197" s="17">
        <f t="shared" si="336"/>
        <v>1231</v>
      </c>
      <c r="N197" s="17">
        <f t="shared" si="337"/>
        <v>1275.8</v>
      </c>
      <c r="O197" s="17">
        <f t="shared" si="338"/>
        <v>1275.8</v>
      </c>
      <c r="P197" s="17"/>
      <c r="Q197" s="17"/>
      <c r="R197" s="17"/>
      <c r="S197" s="17"/>
      <c r="T197" s="17"/>
      <c r="U197" s="17"/>
      <c r="V197" s="17"/>
      <c r="W197" s="17"/>
      <c r="X197" s="17"/>
      <c r="Y197" s="17">
        <f t="shared" si="386"/>
        <v>1231</v>
      </c>
      <c r="Z197" s="17">
        <f t="shared" si="387"/>
        <v>1275.8</v>
      </c>
      <c r="AA197" s="17">
        <f t="shared" si="388"/>
        <v>1275.8</v>
      </c>
      <c r="AB197" s="17"/>
      <c r="AC197" s="17"/>
      <c r="AD197" s="17"/>
      <c r="AE197" s="17">
        <f t="shared" si="389"/>
        <v>1231</v>
      </c>
      <c r="AF197" s="17">
        <f t="shared" si="390"/>
        <v>1275.8</v>
      </c>
      <c r="AG197" s="17">
        <f t="shared" si="391"/>
        <v>1275.8</v>
      </c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>
        <f t="shared" si="392"/>
        <v>1231</v>
      </c>
      <c r="AX197" s="17">
        <f t="shared" si="393"/>
        <v>1275.8</v>
      </c>
      <c r="AY197" s="17">
        <f t="shared" si="394"/>
        <v>1275.8</v>
      </c>
      <c r="AZ197" s="17"/>
      <c r="BA197" s="32"/>
      <c r="BB197" s="32"/>
      <c r="BC197" s="1"/>
      <c r="BD197" s="1"/>
      <c r="BE197" s="1"/>
      <c r="BF197" s="1"/>
      <c r="BG197" s="1"/>
      <c r="BH197" s="1"/>
      <c r="BI197" s="1"/>
    </row>
    <row r="198" s="1" customFormat="1">
      <c r="A198" s="30" t="s">
        <v>151</v>
      </c>
      <c r="B198" s="30" t="s">
        <v>89</v>
      </c>
      <c r="C198" s="30" t="s">
        <v>63</v>
      </c>
      <c r="D198" s="15" t="s">
        <v>208</v>
      </c>
      <c r="E198" s="30" t="s">
        <v>41</v>
      </c>
      <c r="F198" s="31" t="s">
        <v>42</v>
      </c>
      <c r="G198" s="17">
        <v>250</v>
      </c>
      <c r="H198" s="17">
        <v>250</v>
      </c>
      <c r="I198" s="17">
        <v>250</v>
      </c>
      <c r="J198" s="17"/>
      <c r="K198" s="17"/>
      <c r="L198" s="17"/>
      <c r="M198" s="17">
        <f t="shared" si="336"/>
        <v>250</v>
      </c>
      <c r="N198" s="17">
        <f t="shared" si="337"/>
        <v>250</v>
      </c>
      <c r="O198" s="17">
        <f t="shared" si="338"/>
        <v>250</v>
      </c>
      <c r="P198" s="17"/>
      <c r="Q198" s="17"/>
      <c r="R198" s="17"/>
      <c r="S198" s="17"/>
      <c r="T198" s="17"/>
      <c r="U198" s="17"/>
      <c r="V198" s="17"/>
      <c r="W198" s="17"/>
      <c r="X198" s="17"/>
      <c r="Y198" s="17">
        <f t="shared" si="386"/>
        <v>250</v>
      </c>
      <c r="Z198" s="17">
        <f t="shared" si="387"/>
        <v>250</v>
      </c>
      <c r="AA198" s="17">
        <f t="shared" si="388"/>
        <v>250</v>
      </c>
      <c r="AB198" s="17"/>
      <c r="AC198" s="17"/>
      <c r="AD198" s="17"/>
      <c r="AE198" s="17">
        <f t="shared" si="389"/>
        <v>250</v>
      </c>
      <c r="AF198" s="17">
        <f t="shared" si="390"/>
        <v>250</v>
      </c>
      <c r="AG198" s="17">
        <f t="shared" si="391"/>
        <v>250</v>
      </c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>
        <f t="shared" si="392"/>
        <v>250</v>
      </c>
      <c r="AX198" s="17">
        <f t="shared" si="393"/>
        <v>250</v>
      </c>
      <c r="AY198" s="17">
        <f t="shared" si="394"/>
        <v>250</v>
      </c>
      <c r="AZ198" s="17"/>
      <c r="BA198" s="32"/>
      <c r="BB198" s="32"/>
      <c r="BC198" s="1"/>
      <c r="BD198" s="1"/>
      <c r="BE198" s="1"/>
      <c r="BF198" s="1"/>
      <c r="BG198" s="1"/>
      <c r="BH198" s="1"/>
      <c r="BI198" s="1"/>
    </row>
    <row r="199" s="20" customFormat="1">
      <c r="A199" s="21" t="s">
        <v>210</v>
      </c>
      <c r="B199" s="21"/>
      <c r="C199" s="21"/>
      <c r="D199" s="21"/>
      <c r="E199" s="21"/>
      <c r="F199" s="22" t="s">
        <v>211</v>
      </c>
      <c r="G199" s="23">
        <f>G200+G273+G334</f>
        <v>2586900.1999999993</v>
      </c>
      <c r="H199" s="23">
        <f>H200+H273+H334</f>
        <v>2676418.1999999997</v>
      </c>
      <c r="I199" s="23">
        <f>I200+I273+I334</f>
        <v>2772256.1999999997</v>
      </c>
      <c r="J199" s="23">
        <f>J200+J273+J334</f>
        <v>31451.599999999999</v>
      </c>
      <c r="K199" s="23">
        <f>K200+K273+K334</f>
        <v>7164.6999999999989</v>
      </c>
      <c r="L199" s="23">
        <f>L200+L273+L334</f>
        <v>15702.299999999999</v>
      </c>
      <c r="M199" s="23">
        <f t="shared" si="336"/>
        <v>2618351.7999999993</v>
      </c>
      <c r="N199" s="23">
        <f t="shared" si="337"/>
        <v>2683582.8999999999</v>
      </c>
      <c r="O199" s="23">
        <f t="shared" si="338"/>
        <v>2787958.4999999995</v>
      </c>
      <c r="P199" s="23">
        <f>P200+P273+P334</f>
        <v>25068.700000000001</v>
      </c>
      <c r="Q199" s="23">
        <f>Q200+Q273+Q334</f>
        <v>0</v>
      </c>
      <c r="R199" s="23">
        <f>R200+R273+R334</f>
        <v>0</v>
      </c>
      <c r="S199" s="23">
        <f>S200+S273+S334</f>
        <v>106452.448</v>
      </c>
      <c r="T199" s="23">
        <f>T200+T273+T334</f>
        <v>27703.5</v>
      </c>
      <c r="U199" s="23">
        <f>U200+U273+U334</f>
        <v>0</v>
      </c>
      <c r="V199" s="23">
        <f>V200+V273+V334</f>
        <v>27703.5</v>
      </c>
      <c r="W199" s="23">
        <f>W200+W273+W334</f>
        <v>0</v>
      </c>
      <c r="X199" s="23">
        <f>X200+X273+X334</f>
        <v>0</v>
      </c>
      <c r="Y199" s="23">
        <f t="shared" si="386"/>
        <v>2749872.9479999994</v>
      </c>
      <c r="Z199" s="23">
        <f t="shared" si="387"/>
        <v>2711286.3999999999</v>
      </c>
      <c r="AA199" s="23">
        <f t="shared" si="388"/>
        <v>2815661.9999999995</v>
      </c>
      <c r="AB199" s="23">
        <f>AB200+AB273+AB334</f>
        <v>3000</v>
      </c>
      <c r="AC199" s="23">
        <f>AC200+AC273+AC334</f>
        <v>3000</v>
      </c>
      <c r="AD199" s="23">
        <f>AD200+AD273+AD334</f>
        <v>3000</v>
      </c>
      <c r="AE199" s="23">
        <f t="shared" si="389"/>
        <v>2752872.9479999994</v>
      </c>
      <c r="AF199" s="23">
        <f t="shared" si="390"/>
        <v>2714286.3999999999</v>
      </c>
      <c r="AG199" s="23">
        <f t="shared" si="391"/>
        <v>2818661.9999999995</v>
      </c>
      <c r="AH199" s="23">
        <f>AH200+AH273+AH334</f>
        <v>0</v>
      </c>
      <c r="AI199" s="23">
        <f>AI200+AI273+AI334</f>
        <v>550</v>
      </c>
      <c r="AJ199" s="23">
        <f>AJ200+AJ273+AJ334</f>
        <v>57223.838000000003</v>
      </c>
      <c r="AK199" s="23">
        <f>AK200+AK273+AK334</f>
        <v>0</v>
      </c>
      <c r="AL199" s="23">
        <f>AL200+AL273+AL334</f>
        <v>0</v>
      </c>
      <c r="AM199" s="23">
        <f>AM200+AM273+AM334</f>
        <v>1818</v>
      </c>
      <c r="AN199" s="23">
        <f>AN200+AN273+AN334</f>
        <v>1000</v>
      </c>
      <c r="AO199" s="23">
        <f>AO200+AO273+AO334</f>
        <v>0</v>
      </c>
      <c r="AP199" s="23">
        <f>AP200+AP273+AP334</f>
        <v>0</v>
      </c>
      <c r="AQ199" s="23">
        <f>AQ200+AQ273+AQ334</f>
        <v>0</v>
      </c>
      <c r="AR199" s="23">
        <f>AR200+AR273+AR334</f>
        <v>0</v>
      </c>
      <c r="AS199" s="23">
        <f>AS200+AS273+AS334</f>
        <v>1000</v>
      </c>
      <c r="AT199" s="23">
        <f>AT200+AT273+AT334</f>
        <v>1818</v>
      </c>
      <c r="AU199" s="23">
        <f>AU200+AU273+AU334</f>
        <v>0</v>
      </c>
      <c r="AV199" s="23">
        <f>AV200+AV273+AV334</f>
        <v>0</v>
      </c>
      <c r="AW199" s="23">
        <f t="shared" si="392"/>
        <v>2810646.7859999994</v>
      </c>
      <c r="AX199" s="23">
        <f t="shared" si="393"/>
        <v>2717104.3999999999</v>
      </c>
      <c r="AY199" s="23">
        <f t="shared" si="394"/>
        <v>2821479.9999999995</v>
      </c>
      <c r="AZ199" s="23">
        <f>AZ200+AZ273+AZ334</f>
        <v>0</v>
      </c>
      <c r="BA199" s="24"/>
      <c r="BB199" s="24"/>
      <c r="BC199" s="20"/>
      <c r="BD199" s="20"/>
      <c r="BE199" s="20"/>
      <c r="BF199" s="20"/>
      <c r="BG199" s="20"/>
      <c r="BH199" s="20"/>
      <c r="BI199" s="20"/>
    </row>
    <row r="200" s="20" customFormat="1">
      <c r="A200" s="21" t="s">
        <v>210</v>
      </c>
      <c r="B200" s="21" t="s">
        <v>171</v>
      </c>
      <c r="C200" s="21"/>
      <c r="D200" s="21"/>
      <c r="E200" s="21"/>
      <c r="F200" s="22" t="s">
        <v>212</v>
      </c>
      <c r="G200" s="23">
        <f>G201+G223+G256</f>
        <v>923223.69999999995</v>
      </c>
      <c r="H200" s="23">
        <f>H201+H223+H256</f>
        <v>927442.5</v>
      </c>
      <c r="I200" s="23">
        <f>I201+I223+I256</f>
        <v>902377.59999999998</v>
      </c>
      <c r="J200" s="23">
        <f>J201+J223+J256</f>
        <v>22814</v>
      </c>
      <c r="K200" s="23">
        <f>K201+K223+K256</f>
        <v>15602.299999999999</v>
      </c>
      <c r="L200" s="23">
        <f>L201+L223+L256</f>
        <v>15602.299999999999</v>
      </c>
      <c r="M200" s="23">
        <f t="shared" si="336"/>
        <v>946037.69999999995</v>
      </c>
      <c r="N200" s="23">
        <f t="shared" si="337"/>
        <v>943044.80000000005</v>
      </c>
      <c r="O200" s="23">
        <f t="shared" si="338"/>
        <v>917979.90000000002</v>
      </c>
      <c r="P200" s="23">
        <f>P201+P223+P256</f>
        <v>6420.7999999999993</v>
      </c>
      <c r="Q200" s="23">
        <f>Q201+Q223+Q256</f>
        <v>0</v>
      </c>
      <c r="R200" s="23">
        <f>R201+R223+R256</f>
        <v>0</v>
      </c>
      <c r="S200" s="23">
        <f>S201+S223+S256</f>
        <v>10305.505000000001</v>
      </c>
      <c r="T200" s="23">
        <f>T201+T223+T256</f>
        <v>140.59999999999999</v>
      </c>
      <c r="U200" s="23">
        <f>U201+U223+U256</f>
        <v>0</v>
      </c>
      <c r="V200" s="23">
        <f>V201+V223+V256</f>
        <v>140.59999999999999</v>
      </c>
      <c r="W200" s="23">
        <f>W201+W223+W256</f>
        <v>0</v>
      </c>
      <c r="X200" s="23">
        <f>X201+X223+X256</f>
        <v>0</v>
      </c>
      <c r="Y200" s="23">
        <f t="shared" si="386"/>
        <v>962764.005</v>
      </c>
      <c r="Z200" s="23">
        <f t="shared" si="387"/>
        <v>943185.40000000002</v>
      </c>
      <c r="AA200" s="23">
        <f t="shared" si="388"/>
        <v>918120.5</v>
      </c>
      <c r="AB200" s="23">
        <f>AB201+AB223+AB256</f>
        <v>0</v>
      </c>
      <c r="AC200" s="23">
        <f>AC201+AC223+AC256</f>
        <v>0</v>
      </c>
      <c r="AD200" s="23">
        <f>AD201+AD223+AD256</f>
        <v>0</v>
      </c>
      <c r="AE200" s="23">
        <f t="shared" si="389"/>
        <v>962764.005</v>
      </c>
      <c r="AF200" s="23">
        <f t="shared" si="390"/>
        <v>943185.40000000002</v>
      </c>
      <c r="AG200" s="23">
        <f t="shared" si="391"/>
        <v>918120.5</v>
      </c>
      <c r="AH200" s="23">
        <f>AH201+AH223+AH256</f>
        <v>0</v>
      </c>
      <c r="AI200" s="23">
        <f>AI201+AI223+AI256</f>
        <v>550</v>
      </c>
      <c r="AJ200" s="23">
        <f>AJ201+AJ223+AJ256</f>
        <v>0</v>
      </c>
      <c r="AK200" s="23">
        <f>AK201+AK223+AK256</f>
        <v>0</v>
      </c>
      <c r="AL200" s="23">
        <f>AL201+AL223+AL256</f>
        <v>0</v>
      </c>
      <c r="AM200" s="23">
        <f>AM201+AM223+AM256</f>
        <v>0</v>
      </c>
      <c r="AN200" s="23">
        <f>AN201+AN223+AN256</f>
        <v>1000</v>
      </c>
      <c r="AO200" s="23">
        <f>AO201+AO223+AO256</f>
        <v>0</v>
      </c>
      <c r="AP200" s="23">
        <f>AP201+AP223+AP256</f>
        <v>0</v>
      </c>
      <c r="AQ200" s="23">
        <f>AQ201+AQ223+AQ256</f>
        <v>0</v>
      </c>
      <c r="AR200" s="23">
        <f>AR201+AR223+AR256</f>
        <v>0</v>
      </c>
      <c r="AS200" s="23">
        <f>AS201+AS223+AS256</f>
        <v>1000</v>
      </c>
      <c r="AT200" s="23">
        <f>AT201+AT223+AT256</f>
        <v>0</v>
      </c>
      <c r="AU200" s="23">
        <f>AU201+AU223+AU256</f>
        <v>0</v>
      </c>
      <c r="AV200" s="23">
        <f>AV201+AV223+AV256</f>
        <v>0</v>
      </c>
      <c r="AW200" s="23">
        <f t="shared" si="392"/>
        <v>963314.005</v>
      </c>
      <c r="AX200" s="23">
        <f t="shared" si="393"/>
        <v>944185.40000000002</v>
      </c>
      <c r="AY200" s="23">
        <f t="shared" si="394"/>
        <v>919120.5</v>
      </c>
      <c r="AZ200" s="23">
        <f>AZ201+AZ223+AZ256</f>
        <v>0</v>
      </c>
      <c r="BA200" s="24"/>
      <c r="BB200" s="24"/>
      <c r="BC200" s="20"/>
      <c r="BD200" s="20"/>
      <c r="BE200" s="20"/>
      <c r="BF200" s="20"/>
      <c r="BG200" s="20"/>
      <c r="BH200" s="20"/>
      <c r="BI200" s="20"/>
    </row>
    <row r="201" s="25" customFormat="1">
      <c r="A201" s="26" t="s">
        <v>210</v>
      </c>
      <c r="B201" s="26" t="s">
        <v>171</v>
      </c>
      <c r="C201" s="26" t="s">
        <v>65</v>
      </c>
      <c r="D201" s="26"/>
      <c r="E201" s="26"/>
      <c r="F201" s="27" t="s">
        <v>213</v>
      </c>
      <c r="G201" s="28">
        <f>G202+G218</f>
        <v>862011.40000000002</v>
      </c>
      <c r="H201" s="28">
        <f>H202+H218</f>
        <v>865583.80000000005</v>
      </c>
      <c r="I201" s="28">
        <f>I202+I218</f>
        <v>840518.90000000002</v>
      </c>
      <c r="J201" s="28">
        <f>J202+J218</f>
        <v>22814</v>
      </c>
      <c r="K201" s="28">
        <f>K202+K218</f>
        <v>15602.299999999999</v>
      </c>
      <c r="L201" s="28">
        <f>L202+L218</f>
        <v>15602.299999999999</v>
      </c>
      <c r="M201" s="28">
        <f t="shared" si="336"/>
        <v>884825.40000000002</v>
      </c>
      <c r="N201" s="28">
        <f t="shared" si="337"/>
        <v>881186.10000000009</v>
      </c>
      <c r="O201" s="28">
        <f t="shared" si="338"/>
        <v>856121.20000000007</v>
      </c>
      <c r="P201" s="28">
        <f>P202+P218</f>
        <v>5927.3999999999996</v>
      </c>
      <c r="Q201" s="28">
        <f>Q202+Q218</f>
        <v>0</v>
      </c>
      <c r="R201" s="28">
        <f>R202+R218</f>
        <v>0</v>
      </c>
      <c r="S201" s="28">
        <f>S202+S218</f>
        <v>9105.505000000001</v>
      </c>
      <c r="T201" s="28">
        <f>T202+T218</f>
        <v>140.59999999999999</v>
      </c>
      <c r="U201" s="28">
        <f>U202+U218</f>
        <v>0</v>
      </c>
      <c r="V201" s="28">
        <f>V202+V218</f>
        <v>140.59999999999999</v>
      </c>
      <c r="W201" s="28">
        <f>W202+W218</f>
        <v>0</v>
      </c>
      <c r="X201" s="28">
        <f>X202+X218</f>
        <v>0</v>
      </c>
      <c r="Y201" s="28">
        <f t="shared" si="386"/>
        <v>899858.30500000005</v>
      </c>
      <c r="Z201" s="28">
        <f t="shared" si="387"/>
        <v>881326.70000000007</v>
      </c>
      <c r="AA201" s="28">
        <f t="shared" si="388"/>
        <v>856261.80000000005</v>
      </c>
      <c r="AB201" s="28">
        <f>AB202+AB218</f>
        <v>0</v>
      </c>
      <c r="AC201" s="28">
        <f>AC202+AC218</f>
        <v>0</v>
      </c>
      <c r="AD201" s="28">
        <f>AD202+AD218</f>
        <v>0</v>
      </c>
      <c r="AE201" s="28">
        <f t="shared" si="389"/>
        <v>899858.30500000005</v>
      </c>
      <c r="AF201" s="28">
        <f t="shared" si="390"/>
        <v>881326.70000000007</v>
      </c>
      <c r="AG201" s="28">
        <f t="shared" si="391"/>
        <v>856261.80000000005</v>
      </c>
      <c r="AH201" s="28">
        <f>AH202+AH218</f>
        <v>0</v>
      </c>
      <c r="AI201" s="28">
        <f>AI202+AI218</f>
        <v>0</v>
      </c>
      <c r="AJ201" s="28">
        <f>AJ202+AJ218</f>
        <v>0</v>
      </c>
      <c r="AK201" s="28">
        <f>AK202+AK218</f>
        <v>0</v>
      </c>
      <c r="AL201" s="28">
        <f>AL202+AL218</f>
        <v>0</v>
      </c>
      <c r="AM201" s="28">
        <f>AM202+AM218</f>
        <v>0</v>
      </c>
      <c r="AN201" s="28">
        <f>AN202+AN218</f>
        <v>0</v>
      </c>
      <c r="AO201" s="28">
        <f>AO202+AO218</f>
        <v>0</v>
      </c>
      <c r="AP201" s="28">
        <f>AP202+AP218</f>
        <v>0</v>
      </c>
      <c r="AQ201" s="28">
        <f>AQ202+AQ218</f>
        <v>0</v>
      </c>
      <c r="AR201" s="28">
        <f>AR202+AR218</f>
        <v>0</v>
      </c>
      <c r="AS201" s="28">
        <f>AS202+AS218</f>
        <v>0</v>
      </c>
      <c r="AT201" s="28">
        <f>AT202+AT218</f>
        <v>0</v>
      </c>
      <c r="AU201" s="28">
        <f>AU202+AU218</f>
        <v>0</v>
      </c>
      <c r="AV201" s="28">
        <f>AV202+AV218</f>
        <v>0</v>
      </c>
      <c r="AW201" s="28">
        <f t="shared" si="392"/>
        <v>899858.30500000005</v>
      </c>
      <c r="AX201" s="28">
        <f t="shared" si="393"/>
        <v>881326.70000000007</v>
      </c>
      <c r="AY201" s="28">
        <f t="shared" si="394"/>
        <v>856261.80000000005</v>
      </c>
      <c r="AZ201" s="28">
        <f>AZ202+AZ218</f>
        <v>0</v>
      </c>
      <c r="BA201" s="29"/>
      <c r="BB201" s="29"/>
      <c r="BC201" s="25"/>
      <c r="BD201" s="25"/>
      <c r="BE201" s="25"/>
      <c r="BF201" s="25"/>
      <c r="BG201" s="25"/>
      <c r="BH201" s="25"/>
      <c r="BI201" s="25"/>
    </row>
    <row r="202" s="1" customFormat="1" ht="63">
      <c r="A202" s="30" t="s">
        <v>210</v>
      </c>
      <c r="B202" s="30" t="s">
        <v>171</v>
      </c>
      <c r="C202" s="30" t="s">
        <v>65</v>
      </c>
      <c r="D202" s="30" t="s">
        <v>77</v>
      </c>
      <c r="E202" s="30"/>
      <c r="F202" s="31" t="s">
        <v>78</v>
      </c>
      <c r="G202" s="17">
        <f>G203</f>
        <v>858573.30000000005</v>
      </c>
      <c r="H202" s="17">
        <f>H203</f>
        <v>865583.80000000005</v>
      </c>
      <c r="I202" s="17">
        <f>I203</f>
        <v>840518.90000000002</v>
      </c>
      <c r="J202" s="17">
        <f>J203</f>
        <v>22814</v>
      </c>
      <c r="K202" s="17">
        <f>K203</f>
        <v>15602.299999999999</v>
      </c>
      <c r="L202" s="17">
        <f>L203</f>
        <v>15602.299999999999</v>
      </c>
      <c r="M202" s="17">
        <f t="shared" si="336"/>
        <v>881387.30000000005</v>
      </c>
      <c r="N202" s="17">
        <f t="shared" si="337"/>
        <v>881186.10000000009</v>
      </c>
      <c r="O202" s="17">
        <f t="shared" si="338"/>
        <v>856121.20000000007</v>
      </c>
      <c r="P202" s="17">
        <f>P203</f>
        <v>5927.3999999999996</v>
      </c>
      <c r="Q202" s="17">
        <f>Q203</f>
        <v>0</v>
      </c>
      <c r="R202" s="17">
        <f>R203</f>
        <v>0</v>
      </c>
      <c r="S202" s="17">
        <f>S203</f>
        <v>9105.505000000001</v>
      </c>
      <c r="T202" s="17">
        <f>T203</f>
        <v>140.59999999999999</v>
      </c>
      <c r="U202" s="17">
        <f>U203</f>
        <v>0</v>
      </c>
      <c r="V202" s="17">
        <f>V203</f>
        <v>140.59999999999999</v>
      </c>
      <c r="W202" s="17">
        <f>W203</f>
        <v>0</v>
      </c>
      <c r="X202" s="17">
        <f>X203</f>
        <v>0</v>
      </c>
      <c r="Y202" s="17">
        <f t="shared" si="386"/>
        <v>896420.20500000007</v>
      </c>
      <c r="Z202" s="17">
        <f t="shared" si="387"/>
        <v>881326.70000000007</v>
      </c>
      <c r="AA202" s="17">
        <f t="shared" si="388"/>
        <v>856261.80000000005</v>
      </c>
      <c r="AB202" s="17">
        <f>AB203</f>
        <v>0</v>
      </c>
      <c r="AC202" s="17">
        <f>AC203</f>
        <v>0</v>
      </c>
      <c r="AD202" s="17">
        <f>AD203</f>
        <v>0</v>
      </c>
      <c r="AE202" s="17">
        <f t="shared" si="389"/>
        <v>896420.20500000007</v>
      </c>
      <c r="AF202" s="17">
        <f t="shared" si="390"/>
        <v>881326.70000000007</v>
      </c>
      <c r="AG202" s="17">
        <f t="shared" si="391"/>
        <v>856261.80000000005</v>
      </c>
      <c r="AH202" s="17">
        <f>AH203</f>
        <v>0</v>
      </c>
      <c r="AI202" s="17">
        <f>AI203</f>
        <v>0</v>
      </c>
      <c r="AJ202" s="17">
        <f>AJ203</f>
        <v>0</v>
      </c>
      <c r="AK202" s="17">
        <f>AK203</f>
        <v>0</v>
      </c>
      <c r="AL202" s="17">
        <f>AL203</f>
        <v>0</v>
      </c>
      <c r="AM202" s="17">
        <f>AM203</f>
        <v>0</v>
      </c>
      <c r="AN202" s="17">
        <f>AN203</f>
        <v>0</v>
      </c>
      <c r="AO202" s="17">
        <f>AO203</f>
        <v>0</v>
      </c>
      <c r="AP202" s="17">
        <f>AP203</f>
        <v>0</v>
      </c>
      <c r="AQ202" s="17">
        <f>AQ203</f>
        <v>0</v>
      </c>
      <c r="AR202" s="17">
        <f>AR203</f>
        <v>0</v>
      </c>
      <c r="AS202" s="17">
        <f>AS203</f>
        <v>0</v>
      </c>
      <c r="AT202" s="17">
        <f>AT203</f>
        <v>0</v>
      </c>
      <c r="AU202" s="17">
        <f>AU203</f>
        <v>0</v>
      </c>
      <c r="AV202" s="17">
        <f>AV203</f>
        <v>0</v>
      </c>
      <c r="AW202" s="17">
        <f t="shared" si="392"/>
        <v>896420.20500000007</v>
      </c>
      <c r="AX202" s="17">
        <f t="shared" si="393"/>
        <v>881326.70000000007</v>
      </c>
      <c r="AY202" s="17">
        <f t="shared" si="394"/>
        <v>856261.80000000005</v>
      </c>
      <c r="AZ202" s="17">
        <f>AZ203</f>
        <v>0</v>
      </c>
      <c r="BA202" s="32"/>
      <c r="BB202" s="32"/>
      <c r="BC202" s="1"/>
      <c r="BD202" s="1"/>
      <c r="BE202" s="1"/>
      <c r="BF202" s="1"/>
      <c r="BG202" s="1"/>
      <c r="BH202" s="1"/>
      <c r="BI202" s="1"/>
    </row>
    <row r="203" s="1" customFormat="1" ht="31.5">
      <c r="A203" s="30" t="s">
        <v>210</v>
      </c>
      <c r="B203" s="30" t="s">
        <v>171</v>
      </c>
      <c r="C203" s="30" t="s">
        <v>65</v>
      </c>
      <c r="D203" s="30" t="s">
        <v>146</v>
      </c>
      <c r="E203" s="30"/>
      <c r="F203" s="31" t="s">
        <v>36</v>
      </c>
      <c r="G203" s="17">
        <f>G204+G209</f>
        <v>858573.30000000005</v>
      </c>
      <c r="H203" s="17">
        <f>H204+H209</f>
        <v>865583.80000000005</v>
      </c>
      <c r="I203" s="17">
        <f>I204+I209</f>
        <v>840518.90000000002</v>
      </c>
      <c r="J203" s="17">
        <f>J204+J209</f>
        <v>22814</v>
      </c>
      <c r="K203" s="17">
        <f>K204+K209</f>
        <v>15602.299999999999</v>
      </c>
      <c r="L203" s="17">
        <f>L204+L209</f>
        <v>15602.299999999999</v>
      </c>
      <c r="M203" s="17">
        <f t="shared" si="336"/>
        <v>881387.30000000005</v>
      </c>
      <c r="N203" s="17">
        <f t="shared" si="337"/>
        <v>881186.10000000009</v>
      </c>
      <c r="O203" s="17">
        <f t="shared" si="338"/>
        <v>856121.20000000007</v>
      </c>
      <c r="P203" s="17">
        <f>P204+P209</f>
        <v>5927.3999999999996</v>
      </c>
      <c r="Q203" s="17">
        <f>Q204+Q209</f>
        <v>0</v>
      </c>
      <c r="R203" s="17">
        <f>R204+R209</f>
        <v>0</v>
      </c>
      <c r="S203" s="17">
        <f>S204+S209</f>
        <v>9105.505000000001</v>
      </c>
      <c r="T203" s="17">
        <f>T204+T209</f>
        <v>140.59999999999999</v>
      </c>
      <c r="U203" s="17">
        <f>U204+U209</f>
        <v>0</v>
      </c>
      <c r="V203" s="17">
        <f>V204+V209</f>
        <v>140.59999999999999</v>
      </c>
      <c r="W203" s="17">
        <f>W204+W209</f>
        <v>0</v>
      </c>
      <c r="X203" s="17">
        <f>X204+X209</f>
        <v>0</v>
      </c>
      <c r="Y203" s="17">
        <f t="shared" si="386"/>
        <v>896420.20500000007</v>
      </c>
      <c r="Z203" s="17">
        <f t="shared" si="387"/>
        <v>881326.70000000007</v>
      </c>
      <c r="AA203" s="17">
        <f t="shared" si="388"/>
        <v>856261.80000000005</v>
      </c>
      <c r="AB203" s="17">
        <f>AB204+AB209</f>
        <v>0</v>
      </c>
      <c r="AC203" s="17">
        <f>AC204+AC209</f>
        <v>0</v>
      </c>
      <c r="AD203" s="17">
        <f>AD204+AD209</f>
        <v>0</v>
      </c>
      <c r="AE203" s="17">
        <f t="shared" si="389"/>
        <v>896420.20500000007</v>
      </c>
      <c r="AF203" s="17">
        <f t="shared" si="390"/>
        <v>881326.70000000007</v>
      </c>
      <c r="AG203" s="17">
        <f t="shared" si="391"/>
        <v>856261.80000000005</v>
      </c>
      <c r="AH203" s="17">
        <f>AH204+AH209</f>
        <v>0</v>
      </c>
      <c r="AI203" s="17">
        <f>AI204+AI209</f>
        <v>0</v>
      </c>
      <c r="AJ203" s="17">
        <f>AJ204+AJ209</f>
        <v>0</v>
      </c>
      <c r="AK203" s="17">
        <f>AK204+AK209</f>
        <v>0</v>
      </c>
      <c r="AL203" s="17">
        <f>AL204+AL209</f>
        <v>0</v>
      </c>
      <c r="AM203" s="17">
        <f>AM204+AM209</f>
        <v>0</v>
      </c>
      <c r="AN203" s="17">
        <f>AN204+AN209</f>
        <v>0</v>
      </c>
      <c r="AO203" s="17">
        <f>AO204+AO209</f>
        <v>0</v>
      </c>
      <c r="AP203" s="17">
        <f>AP204+AP209</f>
        <v>0</v>
      </c>
      <c r="AQ203" s="17">
        <f>AQ204+AQ209</f>
        <v>0</v>
      </c>
      <c r="AR203" s="17">
        <f>AR204+AR209</f>
        <v>0</v>
      </c>
      <c r="AS203" s="17">
        <f>AS204+AS209</f>
        <v>0</v>
      </c>
      <c r="AT203" s="17">
        <f>AT204+AT209</f>
        <v>0</v>
      </c>
      <c r="AU203" s="17">
        <f>AU204+AU209</f>
        <v>0</v>
      </c>
      <c r="AV203" s="17">
        <f>AV204+AV209</f>
        <v>0</v>
      </c>
      <c r="AW203" s="17">
        <f t="shared" si="392"/>
        <v>896420.20500000007</v>
      </c>
      <c r="AX203" s="17">
        <f t="shared" si="393"/>
        <v>881326.70000000007</v>
      </c>
      <c r="AY203" s="17">
        <f t="shared" si="394"/>
        <v>856261.80000000005</v>
      </c>
      <c r="AZ203" s="17">
        <f>AZ204+AZ209</f>
        <v>0</v>
      </c>
      <c r="BA203" s="32"/>
      <c r="BB203" s="32"/>
      <c r="BC203" s="1"/>
      <c r="BD203" s="1"/>
      <c r="BE203" s="1"/>
      <c r="BF203" s="1"/>
      <c r="BG203" s="1"/>
      <c r="BH203" s="1"/>
      <c r="BI203" s="1"/>
    </row>
    <row r="204" s="1" customFormat="1" ht="94.5">
      <c r="A204" s="30" t="s">
        <v>210</v>
      </c>
      <c r="B204" s="30" t="s">
        <v>171</v>
      </c>
      <c r="C204" s="30" t="s">
        <v>65</v>
      </c>
      <c r="D204" s="30" t="s">
        <v>214</v>
      </c>
      <c r="E204" s="30"/>
      <c r="F204" s="31" t="s">
        <v>215</v>
      </c>
      <c r="G204" s="17">
        <f>G207+G205</f>
        <v>117300.09999999999</v>
      </c>
      <c r="H204" s="17">
        <f>H207+H205</f>
        <v>118571.5</v>
      </c>
      <c r="I204" s="17">
        <f>I207+I205</f>
        <v>93506.599999999991</v>
      </c>
      <c r="J204" s="17">
        <f>J207+J205</f>
        <v>7261.3000000000002</v>
      </c>
      <c r="K204" s="17">
        <f>K207+K205</f>
        <v>0</v>
      </c>
      <c r="L204" s="17">
        <f>L207+L205</f>
        <v>0</v>
      </c>
      <c r="M204" s="17">
        <f t="shared" si="336"/>
        <v>124561.39999999999</v>
      </c>
      <c r="N204" s="17">
        <f t="shared" si="337"/>
        <v>118571.5</v>
      </c>
      <c r="O204" s="17">
        <f t="shared" si="338"/>
        <v>93506.599999999991</v>
      </c>
      <c r="P204" s="17">
        <f>P207+P205</f>
        <v>0</v>
      </c>
      <c r="Q204" s="17">
        <f>Q207+Q205</f>
        <v>0</v>
      </c>
      <c r="R204" s="17">
        <f>R207+R205</f>
        <v>0</v>
      </c>
      <c r="S204" s="17">
        <f>S207+S205</f>
        <v>9105.505000000001</v>
      </c>
      <c r="T204" s="17">
        <f>T207+T205</f>
        <v>140.59999999999999</v>
      </c>
      <c r="U204" s="17">
        <f>U207+U205</f>
        <v>0</v>
      </c>
      <c r="V204" s="17">
        <f>V207+V205</f>
        <v>140.59999999999999</v>
      </c>
      <c r="W204" s="17">
        <f>W207+W205</f>
        <v>0</v>
      </c>
      <c r="X204" s="17">
        <f>X207+X205</f>
        <v>0</v>
      </c>
      <c r="Y204" s="17">
        <f t="shared" si="386"/>
        <v>133666.905</v>
      </c>
      <c r="Z204" s="17">
        <f t="shared" si="387"/>
        <v>118712.10000000001</v>
      </c>
      <c r="AA204" s="17">
        <f t="shared" si="388"/>
        <v>93647.199999999997</v>
      </c>
      <c r="AB204" s="17">
        <f>AB207+AB205</f>
        <v>0</v>
      </c>
      <c r="AC204" s="17">
        <f>AC207+AC205</f>
        <v>0</v>
      </c>
      <c r="AD204" s="17">
        <f>AD207+AD205</f>
        <v>0</v>
      </c>
      <c r="AE204" s="17">
        <f t="shared" si="389"/>
        <v>133666.905</v>
      </c>
      <c r="AF204" s="17">
        <f t="shared" si="390"/>
        <v>118712.10000000001</v>
      </c>
      <c r="AG204" s="17">
        <f t="shared" si="391"/>
        <v>93647.199999999997</v>
      </c>
      <c r="AH204" s="17">
        <f>AH207+AH205</f>
        <v>0</v>
      </c>
      <c r="AI204" s="17">
        <f>AI207+AI205</f>
        <v>0</v>
      </c>
      <c r="AJ204" s="17">
        <f>AJ207+AJ205</f>
        <v>0</v>
      </c>
      <c r="AK204" s="17">
        <f>AK207+AK205</f>
        <v>0</v>
      </c>
      <c r="AL204" s="17">
        <f>AL207+AL205</f>
        <v>0</v>
      </c>
      <c r="AM204" s="17">
        <f>AM207+AM205</f>
        <v>0</v>
      </c>
      <c r="AN204" s="17">
        <f>AN207+AN205</f>
        <v>0</v>
      </c>
      <c r="AO204" s="17">
        <f>AO207+AO205</f>
        <v>0</v>
      </c>
      <c r="AP204" s="17">
        <f>AP207+AP205</f>
        <v>0</v>
      </c>
      <c r="AQ204" s="17">
        <f>AQ207+AQ205</f>
        <v>0</v>
      </c>
      <c r="AR204" s="17">
        <f>AR207+AR205</f>
        <v>0</v>
      </c>
      <c r="AS204" s="17">
        <f>AS207+AS205</f>
        <v>0</v>
      </c>
      <c r="AT204" s="17">
        <f>AT207+AT205</f>
        <v>0</v>
      </c>
      <c r="AU204" s="17">
        <f>AU207+AU205</f>
        <v>0</v>
      </c>
      <c r="AV204" s="17">
        <f>AV207+AV205</f>
        <v>0</v>
      </c>
      <c r="AW204" s="17">
        <f t="shared" si="392"/>
        <v>133666.905</v>
      </c>
      <c r="AX204" s="17">
        <f t="shared" si="393"/>
        <v>118712.10000000001</v>
      </c>
      <c r="AY204" s="17">
        <f t="shared" si="394"/>
        <v>93647.199999999997</v>
      </c>
      <c r="AZ204" s="17">
        <f>AZ207+AZ205</f>
        <v>0</v>
      </c>
      <c r="BA204" s="32"/>
      <c r="BB204" s="32"/>
      <c r="BC204" s="1"/>
      <c r="BD204" s="1"/>
      <c r="BE204" s="1"/>
      <c r="BF204" s="1"/>
      <c r="BG204" s="1"/>
      <c r="BH204" s="1"/>
      <c r="BI204" s="1"/>
    </row>
    <row r="205" s="1" customFormat="1" ht="94.5">
      <c r="A205" s="30" t="s">
        <v>210</v>
      </c>
      <c r="B205" s="30" t="s">
        <v>171</v>
      </c>
      <c r="C205" s="30" t="s">
        <v>65</v>
      </c>
      <c r="D205" s="30" t="s">
        <v>216</v>
      </c>
      <c r="E205" s="30"/>
      <c r="F205" s="31" t="s">
        <v>217</v>
      </c>
      <c r="G205" s="17">
        <f>G206</f>
        <v>474.39999999999998</v>
      </c>
      <c r="H205" s="17">
        <f>H206</f>
        <v>474.39999999999998</v>
      </c>
      <c r="I205" s="17">
        <f>I206</f>
        <v>474.39999999999998</v>
      </c>
      <c r="J205" s="17">
        <f>J206</f>
        <v>0</v>
      </c>
      <c r="K205" s="17">
        <f>K206</f>
        <v>0</v>
      </c>
      <c r="L205" s="17">
        <f>L206</f>
        <v>0</v>
      </c>
      <c r="M205" s="17">
        <f t="shared" si="336"/>
        <v>474.39999999999998</v>
      </c>
      <c r="N205" s="17">
        <f t="shared" si="337"/>
        <v>474.39999999999998</v>
      </c>
      <c r="O205" s="17">
        <f t="shared" si="338"/>
        <v>474.39999999999998</v>
      </c>
      <c r="P205" s="17">
        <f>P206</f>
        <v>0</v>
      </c>
      <c r="Q205" s="17">
        <f>Q206</f>
        <v>0</v>
      </c>
      <c r="R205" s="17">
        <f>R206</f>
        <v>0</v>
      </c>
      <c r="S205" s="17">
        <f>S206</f>
        <v>140.59999999999999</v>
      </c>
      <c r="T205" s="17">
        <f>T206</f>
        <v>140.59999999999999</v>
      </c>
      <c r="U205" s="17">
        <f>U206</f>
        <v>0</v>
      </c>
      <c r="V205" s="17">
        <f>V206</f>
        <v>140.59999999999999</v>
      </c>
      <c r="W205" s="17">
        <f>W206</f>
        <v>0</v>
      </c>
      <c r="X205" s="17">
        <f>X206</f>
        <v>0</v>
      </c>
      <c r="Y205" s="17">
        <f t="shared" si="386"/>
        <v>615</v>
      </c>
      <c r="Z205" s="17">
        <f t="shared" si="387"/>
        <v>615</v>
      </c>
      <c r="AA205" s="17">
        <f t="shared" si="388"/>
        <v>615</v>
      </c>
      <c r="AB205" s="17">
        <f>AB206</f>
        <v>0</v>
      </c>
      <c r="AC205" s="17">
        <f>AC206</f>
        <v>0</v>
      </c>
      <c r="AD205" s="17">
        <f>AD206</f>
        <v>0</v>
      </c>
      <c r="AE205" s="17">
        <f t="shared" si="389"/>
        <v>615</v>
      </c>
      <c r="AF205" s="17">
        <f t="shared" si="390"/>
        <v>615</v>
      </c>
      <c r="AG205" s="17">
        <f t="shared" si="391"/>
        <v>615</v>
      </c>
      <c r="AH205" s="17">
        <f>AH206</f>
        <v>0</v>
      </c>
      <c r="AI205" s="17">
        <f>AI206</f>
        <v>0</v>
      </c>
      <c r="AJ205" s="17">
        <f>AJ206</f>
        <v>0</v>
      </c>
      <c r="AK205" s="17">
        <f>AK206</f>
        <v>0</v>
      </c>
      <c r="AL205" s="17">
        <f>AL206</f>
        <v>0</v>
      </c>
      <c r="AM205" s="17">
        <f>AM206</f>
        <v>0</v>
      </c>
      <c r="AN205" s="17">
        <f>AN206</f>
        <v>0</v>
      </c>
      <c r="AO205" s="17">
        <f>AO206</f>
        <v>0</v>
      </c>
      <c r="AP205" s="17">
        <f>AP206</f>
        <v>0</v>
      </c>
      <c r="AQ205" s="17">
        <f>AQ206</f>
        <v>0</v>
      </c>
      <c r="AR205" s="17">
        <f>AR206</f>
        <v>0</v>
      </c>
      <c r="AS205" s="17">
        <f>AS206</f>
        <v>0</v>
      </c>
      <c r="AT205" s="17">
        <f>AT206</f>
        <v>0</v>
      </c>
      <c r="AU205" s="17">
        <f>AU206</f>
        <v>0</v>
      </c>
      <c r="AV205" s="17">
        <f>AV206</f>
        <v>0</v>
      </c>
      <c r="AW205" s="17">
        <f t="shared" si="392"/>
        <v>615</v>
      </c>
      <c r="AX205" s="17">
        <f t="shared" si="393"/>
        <v>615</v>
      </c>
      <c r="AY205" s="17">
        <f t="shared" si="394"/>
        <v>615</v>
      </c>
      <c r="AZ205" s="17">
        <f>AZ206</f>
        <v>0</v>
      </c>
      <c r="BA205" s="32"/>
      <c r="BB205" s="32"/>
      <c r="BC205" s="1"/>
      <c r="BD205" s="1"/>
      <c r="BE205" s="1"/>
      <c r="BF205" s="1"/>
      <c r="BG205" s="1"/>
      <c r="BH205" s="1"/>
      <c r="BI205" s="1"/>
    </row>
    <row r="206" s="1" customFormat="1" ht="94.5">
      <c r="A206" s="30" t="s">
        <v>210</v>
      </c>
      <c r="B206" s="30" t="s">
        <v>171</v>
      </c>
      <c r="C206" s="30" t="s">
        <v>65</v>
      </c>
      <c r="D206" s="30" t="s">
        <v>216</v>
      </c>
      <c r="E206" s="30" t="s">
        <v>134</v>
      </c>
      <c r="F206" s="31" t="s">
        <v>135</v>
      </c>
      <c r="G206" s="17">
        <v>474.39999999999998</v>
      </c>
      <c r="H206" s="17">
        <v>474.39999999999998</v>
      </c>
      <c r="I206" s="17">
        <v>474.39999999999998</v>
      </c>
      <c r="J206" s="17"/>
      <c r="K206" s="17"/>
      <c r="L206" s="17"/>
      <c r="M206" s="17">
        <f t="shared" si="336"/>
        <v>474.39999999999998</v>
      </c>
      <c r="N206" s="17">
        <f t="shared" si="337"/>
        <v>474.39999999999998</v>
      </c>
      <c r="O206" s="17">
        <f t="shared" si="338"/>
        <v>474.39999999999998</v>
      </c>
      <c r="P206" s="17"/>
      <c r="Q206" s="17"/>
      <c r="R206" s="17"/>
      <c r="S206" s="17">
        <v>140.59999999999999</v>
      </c>
      <c r="T206" s="17">
        <v>140.59999999999999</v>
      </c>
      <c r="U206" s="17"/>
      <c r="V206" s="17">
        <v>140.59999999999999</v>
      </c>
      <c r="W206" s="17"/>
      <c r="X206" s="17"/>
      <c r="Y206" s="17">
        <f t="shared" si="386"/>
        <v>615</v>
      </c>
      <c r="Z206" s="17">
        <f t="shared" si="387"/>
        <v>615</v>
      </c>
      <c r="AA206" s="17">
        <f t="shared" si="388"/>
        <v>615</v>
      </c>
      <c r="AB206" s="17"/>
      <c r="AC206" s="17"/>
      <c r="AD206" s="17"/>
      <c r="AE206" s="17">
        <f t="shared" si="389"/>
        <v>615</v>
      </c>
      <c r="AF206" s="17">
        <f t="shared" si="390"/>
        <v>615</v>
      </c>
      <c r="AG206" s="17">
        <f t="shared" si="391"/>
        <v>615</v>
      </c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>
        <f t="shared" si="392"/>
        <v>615</v>
      </c>
      <c r="AX206" s="17">
        <f t="shared" si="393"/>
        <v>615</v>
      </c>
      <c r="AY206" s="17">
        <f t="shared" si="394"/>
        <v>615</v>
      </c>
      <c r="AZ206" s="17"/>
      <c r="BA206" s="32"/>
      <c r="BB206" s="32"/>
      <c r="BC206" s="1"/>
      <c r="BD206" s="1"/>
      <c r="BE206" s="1"/>
      <c r="BF206" s="1"/>
      <c r="BG206" s="1"/>
      <c r="BH206" s="1"/>
      <c r="BI206" s="1"/>
    </row>
    <row r="207" s="1" customFormat="1" ht="110.25">
      <c r="A207" s="30" t="s">
        <v>210</v>
      </c>
      <c r="B207" s="30" t="s">
        <v>171</v>
      </c>
      <c r="C207" s="30" t="s">
        <v>65</v>
      </c>
      <c r="D207" s="30" t="s">
        <v>218</v>
      </c>
      <c r="E207" s="30"/>
      <c r="F207" s="31" t="s">
        <v>219</v>
      </c>
      <c r="G207" s="17">
        <f>G208</f>
        <v>116825.7</v>
      </c>
      <c r="H207" s="17">
        <f>H208</f>
        <v>118097.10000000001</v>
      </c>
      <c r="I207" s="17">
        <f>I208</f>
        <v>93032.199999999997</v>
      </c>
      <c r="J207" s="17">
        <f>J208</f>
        <v>7261.3000000000002</v>
      </c>
      <c r="K207" s="17">
        <f>K208</f>
        <v>0</v>
      </c>
      <c r="L207" s="17">
        <f>L208</f>
        <v>0</v>
      </c>
      <c r="M207" s="17">
        <f t="shared" si="336"/>
        <v>124087</v>
      </c>
      <c r="N207" s="17">
        <f t="shared" si="337"/>
        <v>118097.10000000001</v>
      </c>
      <c r="O207" s="17">
        <f t="shared" si="338"/>
        <v>93032.199999999997</v>
      </c>
      <c r="P207" s="17">
        <f>P208</f>
        <v>0</v>
      </c>
      <c r="Q207" s="17">
        <f>Q208</f>
        <v>0</v>
      </c>
      <c r="R207" s="17">
        <f>R208</f>
        <v>0</v>
      </c>
      <c r="S207" s="17">
        <f>S208</f>
        <v>8964.9050000000007</v>
      </c>
      <c r="T207" s="17">
        <f>T208</f>
        <v>0</v>
      </c>
      <c r="U207" s="17">
        <f>U208</f>
        <v>0</v>
      </c>
      <c r="V207" s="17">
        <f>V208</f>
        <v>0</v>
      </c>
      <c r="W207" s="17">
        <f>W208</f>
        <v>0</v>
      </c>
      <c r="X207" s="17">
        <f>X208</f>
        <v>0</v>
      </c>
      <c r="Y207" s="17">
        <f t="shared" si="386"/>
        <v>133051.905</v>
      </c>
      <c r="Z207" s="17">
        <f t="shared" si="387"/>
        <v>118097.10000000001</v>
      </c>
      <c r="AA207" s="17">
        <f t="shared" si="388"/>
        <v>93032.199999999997</v>
      </c>
      <c r="AB207" s="17">
        <f>AB208</f>
        <v>0</v>
      </c>
      <c r="AC207" s="17">
        <f>AC208</f>
        <v>0</v>
      </c>
      <c r="AD207" s="17">
        <f>AD208</f>
        <v>0</v>
      </c>
      <c r="AE207" s="17">
        <f t="shared" si="389"/>
        <v>133051.905</v>
      </c>
      <c r="AF207" s="17">
        <f t="shared" si="390"/>
        <v>118097.10000000001</v>
      </c>
      <c r="AG207" s="17">
        <f t="shared" si="391"/>
        <v>93032.199999999997</v>
      </c>
      <c r="AH207" s="17">
        <f>AH208</f>
        <v>0</v>
      </c>
      <c r="AI207" s="17">
        <f>AI208</f>
        <v>0</v>
      </c>
      <c r="AJ207" s="17">
        <f>AJ208</f>
        <v>0</v>
      </c>
      <c r="AK207" s="17">
        <f>AK208</f>
        <v>0</v>
      </c>
      <c r="AL207" s="17">
        <f>AL208</f>
        <v>0</v>
      </c>
      <c r="AM207" s="17">
        <f>AM208</f>
        <v>0</v>
      </c>
      <c r="AN207" s="17">
        <f>AN208</f>
        <v>0</v>
      </c>
      <c r="AO207" s="17">
        <f>AO208</f>
        <v>0</v>
      </c>
      <c r="AP207" s="17">
        <f>AP208</f>
        <v>0</v>
      </c>
      <c r="AQ207" s="17">
        <f>AQ208</f>
        <v>0</v>
      </c>
      <c r="AR207" s="17">
        <f>AR208</f>
        <v>0</v>
      </c>
      <c r="AS207" s="17">
        <f>AS208</f>
        <v>0</v>
      </c>
      <c r="AT207" s="17">
        <f>AT208</f>
        <v>0</v>
      </c>
      <c r="AU207" s="17">
        <f>AU208</f>
        <v>0</v>
      </c>
      <c r="AV207" s="17">
        <f>AV208</f>
        <v>0</v>
      </c>
      <c r="AW207" s="17">
        <f t="shared" si="392"/>
        <v>133051.905</v>
      </c>
      <c r="AX207" s="17">
        <f t="shared" si="393"/>
        <v>118097.10000000001</v>
      </c>
      <c r="AY207" s="17">
        <f t="shared" si="394"/>
        <v>93032.199999999997</v>
      </c>
      <c r="AZ207" s="17">
        <f>AZ208</f>
        <v>0</v>
      </c>
      <c r="BA207" s="32"/>
      <c r="BB207" s="32"/>
      <c r="BC207" s="1"/>
      <c r="BD207" s="1"/>
      <c r="BE207" s="1"/>
      <c r="BF207" s="1"/>
      <c r="BG207" s="1"/>
      <c r="BH207" s="1"/>
      <c r="BI207" s="1"/>
    </row>
    <row r="208" s="1" customFormat="1">
      <c r="A208" s="30" t="s">
        <v>210</v>
      </c>
      <c r="B208" s="30" t="s">
        <v>171</v>
      </c>
      <c r="C208" s="30" t="s">
        <v>65</v>
      </c>
      <c r="D208" s="30" t="s">
        <v>218</v>
      </c>
      <c r="E208" s="30" t="s">
        <v>134</v>
      </c>
      <c r="F208" s="31" t="s">
        <v>135</v>
      </c>
      <c r="G208" s="17">
        <v>116825.7</v>
      </c>
      <c r="H208" s="17">
        <v>118097.10000000001</v>
      </c>
      <c r="I208" s="17">
        <v>93032.199999999997</v>
      </c>
      <c r="J208" s="17">
        <v>7261.3000000000002</v>
      </c>
      <c r="K208" s="17"/>
      <c r="L208" s="17"/>
      <c r="M208" s="17">
        <f t="shared" si="336"/>
        <v>124087</v>
      </c>
      <c r="N208" s="17">
        <f t="shared" si="337"/>
        <v>118097.10000000001</v>
      </c>
      <c r="O208" s="17">
        <f t="shared" si="338"/>
        <v>93032.199999999997</v>
      </c>
      <c r="P208" s="17"/>
      <c r="Q208" s="17"/>
      <c r="R208" s="17"/>
      <c r="S208" s="17">
        <v>8964.9050000000007</v>
      </c>
      <c r="T208" s="17"/>
      <c r="U208" s="17"/>
      <c r="V208" s="17"/>
      <c r="W208" s="17"/>
      <c r="X208" s="17"/>
      <c r="Y208" s="17">
        <f t="shared" si="386"/>
        <v>133051.905</v>
      </c>
      <c r="Z208" s="17">
        <f t="shared" si="387"/>
        <v>118097.10000000001</v>
      </c>
      <c r="AA208" s="17">
        <f t="shared" si="388"/>
        <v>93032.199999999997</v>
      </c>
      <c r="AB208" s="17"/>
      <c r="AC208" s="17"/>
      <c r="AD208" s="17"/>
      <c r="AE208" s="17">
        <f t="shared" si="389"/>
        <v>133051.905</v>
      </c>
      <c r="AF208" s="17">
        <f t="shared" si="390"/>
        <v>118097.10000000001</v>
      </c>
      <c r="AG208" s="17">
        <f t="shared" si="391"/>
        <v>93032.199999999997</v>
      </c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>
        <f t="shared" si="392"/>
        <v>133051.905</v>
      </c>
      <c r="AX208" s="17">
        <f t="shared" si="393"/>
        <v>118097.10000000001</v>
      </c>
      <c r="AY208" s="17">
        <f t="shared" si="394"/>
        <v>93032.199999999997</v>
      </c>
      <c r="AZ208" s="17"/>
      <c r="BA208" s="32"/>
      <c r="BB208" s="32">
        <v>74</v>
      </c>
      <c r="BC208" s="1"/>
      <c r="BD208" s="1"/>
      <c r="BE208" s="1"/>
      <c r="BF208" s="1"/>
      <c r="BG208" s="1"/>
      <c r="BH208" s="1"/>
      <c r="BI208" s="1"/>
    </row>
    <row r="209" s="1" customFormat="1" ht="63">
      <c r="A209" s="30" t="s">
        <v>210</v>
      </c>
      <c r="B209" s="30" t="s">
        <v>171</v>
      </c>
      <c r="C209" s="30" t="s">
        <v>65</v>
      </c>
      <c r="D209" s="30" t="s">
        <v>220</v>
      </c>
      <c r="E209" s="30"/>
      <c r="F209" s="31" t="s">
        <v>221</v>
      </c>
      <c r="G209" s="17">
        <f>G210+G214+G216+G212</f>
        <v>741273.20000000007</v>
      </c>
      <c r="H209" s="17">
        <f>H210+H214+H216+H212</f>
        <v>747012.30000000005</v>
      </c>
      <c r="I209" s="17">
        <f>I210+I214+I216+I212</f>
        <v>747012.30000000005</v>
      </c>
      <c r="J209" s="17">
        <f>J210+J214+J216+J212</f>
        <v>15552.699999999999</v>
      </c>
      <c r="K209" s="17">
        <f>K210+K214+K216+K212</f>
        <v>15602.299999999999</v>
      </c>
      <c r="L209" s="17">
        <f>L210+L214+L216+L212</f>
        <v>15602.299999999999</v>
      </c>
      <c r="M209" s="17">
        <f t="shared" si="336"/>
        <v>756825.90000000002</v>
      </c>
      <c r="N209" s="17">
        <f t="shared" si="337"/>
        <v>762614.60000000009</v>
      </c>
      <c r="O209" s="17">
        <f t="shared" si="338"/>
        <v>762614.60000000009</v>
      </c>
      <c r="P209" s="17">
        <f>P210+P214+P216+P212</f>
        <v>5927.3999999999996</v>
      </c>
      <c r="Q209" s="17">
        <f>Q210+Q214+Q216+Q212</f>
        <v>0</v>
      </c>
      <c r="R209" s="17">
        <f>R210+R214+R216+R212</f>
        <v>0</v>
      </c>
      <c r="S209" s="17">
        <f>S210+S214+S216+S212</f>
        <v>0</v>
      </c>
      <c r="T209" s="17">
        <f>T210+T214+T216+T212</f>
        <v>0</v>
      </c>
      <c r="U209" s="17">
        <f>U210+U214+U216+U212</f>
        <v>0</v>
      </c>
      <c r="V209" s="17">
        <f>V210+V214+V216+V212</f>
        <v>0</v>
      </c>
      <c r="W209" s="17">
        <f>W210+W214+W216+W212</f>
        <v>0</v>
      </c>
      <c r="X209" s="17">
        <f>X210+X214+X216+X212</f>
        <v>0</v>
      </c>
      <c r="Y209" s="17">
        <f t="shared" si="386"/>
        <v>762753.30000000005</v>
      </c>
      <c r="Z209" s="17">
        <f t="shared" si="387"/>
        <v>762614.60000000009</v>
      </c>
      <c r="AA209" s="17">
        <f t="shared" si="388"/>
        <v>762614.60000000009</v>
      </c>
      <c r="AB209" s="17">
        <f>AB210+AB214+AB216+AB212</f>
        <v>0</v>
      </c>
      <c r="AC209" s="17">
        <f>AC210+AC214+AC216+AC212</f>
        <v>0</v>
      </c>
      <c r="AD209" s="17">
        <f>AD210+AD214+AD216+AD212</f>
        <v>0</v>
      </c>
      <c r="AE209" s="17">
        <f t="shared" si="389"/>
        <v>762753.30000000005</v>
      </c>
      <c r="AF209" s="17">
        <f t="shared" si="390"/>
        <v>762614.60000000009</v>
      </c>
      <c r="AG209" s="17">
        <f t="shared" si="391"/>
        <v>762614.60000000009</v>
      </c>
      <c r="AH209" s="17">
        <f>AH210+AH214+AH216+AH212</f>
        <v>0</v>
      </c>
      <c r="AI209" s="17">
        <f>AI210+AI214+AI216+AI212</f>
        <v>0</v>
      </c>
      <c r="AJ209" s="17">
        <f>AJ210+AJ214+AJ216+AJ212</f>
        <v>0</v>
      </c>
      <c r="AK209" s="17">
        <f>AK210+AK214+AK216+AK212</f>
        <v>0</v>
      </c>
      <c r="AL209" s="17">
        <f>AL210+AL214+AL216+AL212</f>
        <v>0</v>
      </c>
      <c r="AM209" s="17">
        <f>AM210+AM214+AM216+AM212</f>
        <v>0</v>
      </c>
      <c r="AN209" s="17">
        <f>AN210+AN214+AN216+AN212</f>
        <v>0</v>
      </c>
      <c r="AO209" s="17">
        <f>AO210+AO214+AO216+AO212</f>
        <v>0</v>
      </c>
      <c r="AP209" s="17">
        <f>AP210+AP214+AP216+AP212</f>
        <v>0</v>
      </c>
      <c r="AQ209" s="17">
        <f>AQ210+AQ214+AQ216+AQ212</f>
        <v>0</v>
      </c>
      <c r="AR209" s="17">
        <f>AR210+AR214+AR216+AR212</f>
        <v>0</v>
      </c>
      <c r="AS209" s="17">
        <f>AS210+AS214+AS216+AS212</f>
        <v>0</v>
      </c>
      <c r="AT209" s="17">
        <f>AT210+AT214+AT216+AT212</f>
        <v>0</v>
      </c>
      <c r="AU209" s="17">
        <f>AU210+AU214+AU216+AU212</f>
        <v>0</v>
      </c>
      <c r="AV209" s="17">
        <f>AV210+AV214+AV216+AV212</f>
        <v>0</v>
      </c>
      <c r="AW209" s="17">
        <f t="shared" si="392"/>
        <v>762753.30000000005</v>
      </c>
      <c r="AX209" s="17">
        <f t="shared" si="393"/>
        <v>762614.60000000009</v>
      </c>
      <c r="AY209" s="17">
        <f t="shared" si="394"/>
        <v>762614.60000000009</v>
      </c>
      <c r="AZ209" s="17">
        <f>AZ210+AZ214+AZ216+AZ212</f>
        <v>0</v>
      </c>
      <c r="BA209" s="32"/>
      <c r="BB209" s="32"/>
      <c r="BC209" s="1"/>
      <c r="BD209" s="1"/>
      <c r="BE209" s="1"/>
      <c r="BF209" s="1"/>
      <c r="BG209" s="1"/>
      <c r="BH209" s="1"/>
      <c r="BI209" s="1"/>
    </row>
    <row r="210" s="1" customFormat="1" ht="94.5">
      <c r="A210" s="30" t="s">
        <v>210</v>
      </c>
      <c r="B210" s="30" t="s">
        <v>171</v>
      </c>
      <c r="C210" s="30" t="s">
        <v>65</v>
      </c>
      <c r="D210" s="30" t="s">
        <v>222</v>
      </c>
      <c r="E210" s="30"/>
      <c r="F210" s="31" t="s">
        <v>56</v>
      </c>
      <c r="G210" s="17">
        <f>G211</f>
        <v>710071.40000000002</v>
      </c>
      <c r="H210" s="17">
        <f>H211</f>
        <v>723261.80000000005</v>
      </c>
      <c r="I210" s="17">
        <f>I211</f>
        <v>723261.80000000005</v>
      </c>
      <c r="J210" s="17">
        <f>J211</f>
        <v>15218.299999999999</v>
      </c>
      <c r="K210" s="17">
        <f>K211</f>
        <v>15334.9</v>
      </c>
      <c r="L210" s="17">
        <f>L211</f>
        <v>15334.9</v>
      </c>
      <c r="M210" s="17">
        <f t="shared" si="336"/>
        <v>725289.70000000007</v>
      </c>
      <c r="N210" s="17">
        <f t="shared" si="337"/>
        <v>738596.70000000007</v>
      </c>
      <c r="O210" s="17">
        <f t="shared" si="338"/>
        <v>738596.70000000007</v>
      </c>
      <c r="P210" s="17">
        <f>P211</f>
        <v>0</v>
      </c>
      <c r="Q210" s="17">
        <f>Q211</f>
        <v>0</v>
      </c>
      <c r="R210" s="17">
        <f>R211</f>
        <v>0</v>
      </c>
      <c r="S210" s="17">
        <f>S211</f>
        <v>0</v>
      </c>
      <c r="T210" s="17">
        <f>T211</f>
        <v>0</v>
      </c>
      <c r="U210" s="17">
        <f>U211</f>
        <v>0</v>
      </c>
      <c r="V210" s="17">
        <f>V211</f>
        <v>0</v>
      </c>
      <c r="W210" s="17">
        <f>W211</f>
        <v>0</v>
      </c>
      <c r="X210" s="17">
        <f>X211</f>
        <v>0</v>
      </c>
      <c r="Y210" s="17">
        <f t="shared" si="386"/>
        <v>725289.70000000007</v>
      </c>
      <c r="Z210" s="17">
        <f t="shared" si="387"/>
        <v>738596.70000000007</v>
      </c>
      <c r="AA210" s="17">
        <f t="shared" si="388"/>
        <v>738596.70000000007</v>
      </c>
      <c r="AB210" s="17">
        <f>AB211</f>
        <v>0</v>
      </c>
      <c r="AC210" s="17">
        <f>AC211</f>
        <v>0</v>
      </c>
      <c r="AD210" s="17">
        <f>AD211</f>
        <v>0</v>
      </c>
      <c r="AE210" s="17">
        <f t="shared" si="389"/>
        <v>725289.70000000007</v>
      </c>
      <c r="AF210" s="17">
        <f t="shared" si="390"/>
        <v>738596.70000000007</v>
      </c>
      <c r="AG210" s="17">
        <f t="shared" si="391"/>
        <v>738596.70000000007</v>
      </c>
      <c r="AH210" s="17">
        <f>AH211</f>
        <v>0</v>
      </c>
      <c r="AI210" s="17">
        <f>AI211</f>
        <v>0</v>
      </c>
      <c r="AJ210" s="17">
        <f>AJ211</f>
        <v>0</v>
      </c>
      <c r="AK210" s="17">
        <f>AK211</f>
        <v>0</v>
      </c>
      <c r="AL210" s="17">
        <f>AL211</f>
        <v>0</v>
      </c>
      <c r="AM210" s="17">
        <f>AM211</f>
        <v>0</v>
      </c>
      <c r="AN210" s="17">
        <f>AN211</f>
        <v>0</v>
      </c>
      <c r="AO210" s="17">
        <f>AO211</f>
        <v>0</v>
      </c>
      <c r="AP210" s="17">
        <f>AP211</f>
        <v>0</v>
      </c>
      <c r="AQ210" s="17">
        <f>AQ211</f>
        <v>0</v>
      </c>
      <c r="AR210" s="17">
        <f>AR211</f>
        <v>0</v>
      </c>
      <c r="AS210" s="17">
        <f>AS211</f>
        <v>0</v>
      </c>
      <c r="AT210" s="17">
        <f>AT211</f>
        <v>0</v>
      </c>
      <c r="AU210" s="17">
        <f>AU211</f>
        <v>0</v>
      </c>
      <c r="AV210" s="17">
        <f>AV211</f>
        <v>0</v>
      </c>
      <c r="AW210" s="17">
        <f t="shared" si="392"/>
        <v>725289.70000000007</v>
      </c>
      <c r="AX210" s="17">
        <f t="shared" si="393"/>
        <v>738596.70000000007</v>
      </c>
      <c r="AY210" s="17">
        <f t="shared" si="394"/>
        <v>738596.70000000007</v>
      </c>
      <c r="AZ210" s="17">
        <f>AZ211</f>
        <v>0</v>
      </c>
      <c r="BA210" s="32"/>
      <c r="BB210" s="32"/>
      <c r="BC210" s="1"/>
      <c r="BD210" s="1"/>
      <c r="BE210" s="1"/>
      <c r="BF210" s="1"/>
      <c r="BG210" s="1"/>
      <c r="BH210" s="1"/>
      <c r="BI210" s="1"/>
    </row>
    <row r="211" s="1" customFormat="1">
      <c r="A211" s="30" t="s">
        <v>210</v>
      </c>
      <c r="B211" s="30" t="s">
        <v>171</v>
      </c>
      <c r="C211" s="30" t="s">
        <v>65</v>
      </c>
      <c r="D211" s="30" t="s">
        <v>222</v>
      </c>
      <c r="E211" s="30" t="s">
        <v>134</v>
      </c>
      <c r="F211" s="31" t="s">
        <v>135</v>
      </c>
      <c r="G211" s="17">
        <v>710071.40000000002</v>
      </c>
      <c r="H211" s="17">
        <v>723261.80000000005</v>
      </c>
      <c r="I211" s="17">
        <v>723261.80000000005</v>
      </c>
      <c r="J211" s="17">
        <v>15218.299999999999</v>
      </c>
      <c r="K211" s="17">
        <v>15334.9</v>
      </c>
      <c r="L211" s="17">
        <v>15334.9</v>
      </c>
      <c r="M211" s="17">
        <f t="shared" si="336"/>
        <v>725289.70000000007</v>
      </c>
      <c r="N211" s="17">
        <f t="shared" si="337"/>
        <v>738596.70000000007</v>
      </c>
      <c r="O211" s="17">
        <f t="shared" si="338"/>
        <v>738596.70000000007</v>
      </c>
      <c r="P211" s="17"/>
      <c r="Q211" s="17"/>
      <c r="R211" s="17"/>
      <c r="S211" s="17"/>
      <c r="T211" s="17"/>
      <c r="U211" s="17"/>
      <c r="V211" s="17"/>
      <c r="W211" s="17"/>
      <c r="X211" s="17"/>
      <c r="Y211" s="17">
        <f t="shared" si="386"/>
        <v>725289.70000000007</v>
      </c>
      <c r="Z211" s="17">
        <f t="shared" si="387"/>
        <v>738596.70000000007</v>
      </c>
      <c r="AA211" s="17">
        <f t="shared" si="388"/>
        <v>738596.70000000007</v>
      </c>
      <c r="AB211" s="17"/>
      <c r="AC211" s="17"/>
      <c r="AD211" s="17"/>
      <c r="AE211" s="17">
        <f t="shared" si="389"/>
        <v>725289.70000000007</v>
      </c>
      <c r="AF211" s="17">
        <f t="shared" si="390"/>
        <v>738596.70000000007</v>
      </c>
      <c r="AG211" s="17">
        <f t="shared" si="391"/>
        <v>738596.70000000007</v>
      </c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>
        <f t="shared" si="392"/>
        <v>725289.70000000007</v>
      </c>
      <c r="AX211" s="17">
        <f t="shared" si="393"/>
        <v>738596.70000000007</v>
      </c>
      <c r="AY211" s="17">
        <f t="shared" si="394"/>
        <v>738596.70000000007</v>
      </c>
      <c r="AZ211" s="17"/>
      <c r="BA211" s="32"/>
      <c r="BB211" s="32">
        <v>58</v>
      </c>
      <c r="BC211" s="1"/>
      <c r="BD211" s="1"/>
      <c r="BE211" s="1"/>
      <c r="BF211" s="1"/>
      <c r="BG211" s="1"/>
      <c r="BH211" s="1"/>
      <c r="BI211" s="1"/>
    </row>
    <row r="212" s="1" customFormat="1">
      <c r="A212" s="30" t="s">
        <v>210</v>
      </c>
      <c r="B212" s="30" t="s">
        <v>171</v>
      </c>
      <c r="C212" s="30" t="s">
        <v>65</v>
      </c>
      <c r="D212" s="30" t="s">
        <v>223</v>
      </c>
      <c r="E212" s="30"/>
      <c r="F212" s="31" t="s">
        <v>224</v>
      </c>
      <c r="G212" s="17">
        <f>G213</f>
        <v>2560</v>
      </c>
      <c r="H212" s="17">
        <f>H213</f>
        <v>2560</v>
      </c>
      <c r="I212" s="17">
        <f>I213</f>
        <v>2560</v>
      </c>
      <c r="J212" s="17">
        <f>J213</f>
        <v>0</v>
      </c>
      <c r="K212" s="17">
        <f>K213</f>
        <v>0</v>
      </c>
      <c r="L212" s="17">
        <f>L213</f>
        <v>0</v>
      </c>
      <c r="M212" s="17">
        <f t="shared" si="336"/>
        <v>2560</v>
      </c>
      <c r="N212" s="17">
        <f t="shared" si="337"/>
        <v>2560</v>
      </c>
      <c r="O212" s="17">
        <f t="shared" si="338"/>
        <v>2560</v>
      </c>
      <c r="P212" s="17">
        <f>P213</f>
        <v>0</v>
      </c>
      <c r="Q212" s="17">
        <f>Q213</f>
        <v>0</v>
      </c>
      <c r="R212" s="17">
        <f>R213</f>
        <v>0</v>
      </c>
      <c r="S212" s="17">
        <f>S213</f>
        <v>0</v>
      </c>
      <c r="T212" s="17">
        <f>T213</f>
        <v>0</v>
      </c>
      <c r="U212" s="17">
        <f>U213</f>
        <v>0</v>
      </c>
      <c r="V212" s="17">
        <f>V213</f>
        <v>0</v>
      </c>
      <c r="W212" s="17">
        <f>W213</f>
        <v>0</v>
      </c>
      <c r="X212" s="17">
        <f>X213</f>
        <v>0</v>
      </c>
      <c r="Y212" s="17">
        <f t="shared" si="386"/>
        <v>2560</v>
      </c>
      <c r="Z212" s="17">
        <f t="shared" si="387"/>
        <v>2560</v>
      </c>
      <c r="AA212" s="17">
        <f t="shared" si="388"/>
        <v>2560</v>
      </c>
      <c r="AB212" s="17">
        <f>AB213</f>
        <v>0</v>
      </c>
      <c r="AC212" s="17">
        <f>AC213</f>
        <v>0</v>
      </c>
      <c r="AD212" s="17">
        <f>AD213</f>
        <v>0</v>
      </c>
      <c r="AE212" s="17">
        <f t="shared" si="389"/>
        <v>2560</v>
      </c>
      <c r="AF212" s="17">
        <f t="shared" si="390"/>
        <v>2560</v>
      </c>
      <c r="AG212" s="17">
        <f t="shared" si="391"/>
        <v>2560</v>
      </c>
      <c r="AH212" s="17">
        <f>AH213</f>
        <v>0</v>
      </c>
      <c r="AI212" s="17">
        <f>AI213</f>
        <v>0</v>
      </c>
      <c r="AJ212" s="17">
        <f>AJ213</f>
        <v>0</v>
      </c>
      <c r="AK212" s="17">
        <f>AK213</f>
        <v>0</v>
      </c>
      <c r="AL212" s="17">
        <f>AL213</f>
        <v>0</v>
      </c>
      <c r="AM212" s="17">
        <f>AM213</f>
        <v>0</v>
      </c>
      <c r="AN212" s="17">
        <f>AN213</f>
        <v>0</v>
      </c>
      <c r="AO212" s="17">
        <f>AO213</f>
        <v>0</v>
      </c>
      <c r="AP212" s="17">
        <f>AP213</f>
        <v>0</v>
      </c>
      <c r="AQ212" s="17">
        <f>AQ213</f>
        <v>0</v>
      </c>
      <c r="AR212" s="17">
        <f>AR213</f>
        <v>0</v>
      </c>
      <c r="AS212" s="17">
        <f>AS213</f>
        <v>0</v>
      </c>
      <c r="AT212" s="17">
        <f>AT213</f>
        <v>0</v>
      </c>
      <c r="AU212" s="17">
        <f>AU213</f>
        <v>0</v>
      </c>
      <c r="AV212" s="17">
        <f>AV213</f>
        <v>0</v>
      </c>
      <c r="AW212" s="17">
        <f t="shared" si="392"/>
        <v>2560</v>
      </c>
      <c r="AX212" s="17">
        <f t="shared" si="393"/>
        <v>2560</v>
      </c>
      <c r="AY212" s="17">
        <f t="shared" si="394"/>
        <v>2560</v>
      </c>
      <c r="AZ212" s="17">
        <f>AZ213</f>
        <v>0</v>
      </c>
      <c r="BA212" s="32"/>
      <c r="BB212" s="32"/>
      <c r="BC212" s="1"/>
      <c r="BD212" s="1"/>
      <c r="BE212" s="1"/>
      <c r="BF212" s="1"/>
      <c r="BG212" s="1"/>
      <c r="BH212" s="1"/>
      <c r="BI212" s="1"/>
    </row>
    <row r="213" s="1" customFormat="1">
      <c r="A213" s="30" t="s">
        <v>210</v>
      </c>
      <c r="B213" s="30" t="s">
        <v>171</v>
      </c>
      <c r="C213" s="30" t="s">
        <v>65</v>
      </c>
      <c r="D213" s="30" t="s">
        <v>223</v>
      </c>
      <c r="E213" s="30" t="s">
        <v>134</v>
      </c>
      <c r="F213" s="31" t="s">
        <v>135</v>
      </c>
      <c r="G213" s="17">
        <v>2560</v>
      </c>
      <c r="H213" s="17">
        <v>2560</v>
      </c>
      <c r="I213" s="17">
        <v>2560</v>
      </c>
      <c r="J213" s="17"/>
      <c r="K213" s="17"/>
      <c r="L213" s="17"/>
      <c r="M213" s="17">
        <f t="shared" si="336"/>
        <v>2560</v>
      </c>
      <c r="N213" s="17">
        <f t="shared" si="337"/>
        <v>2560</v>
      </c>
      <c r="O213" s="17">
        <f t="shared" si="338"/>
        <v>2560</v>
      </c>
      <c r="P213" s="17"/>
      <c r="Q213" s="17"/>
      <c r="R213" s="17"/>
      <c r="S213" s="17"/>
      <c r="T213" s="17"/>
      <c r="U213" s="17"/>
      <c r="V213" s="17"/>
      <c r="W213" s="17"/>
      <c r="X213" s="17"/>
      <c r="Y213" s="17">
        <f t="shared" si="386"/>
        <v>2560</v>
      </c>
      <c r="Z213" s="17">
        <f t="shared" si="387"/>
        <v>2560</v>
      </c>
      <c r="AA213" s="17">
        <f t="shared" si="388"/>
        <v>2560</v>
      </c>
      <c r="AB213" s="17"/>
      <c r="AC213" s="17"/>
      <c r="AD213" s="17"/>
      <c r="AE213" s="17">
        <f t="shared" si="389"/>
        <v>2560</v>
      </c>
      <c r="AF213" s="17">
        <f t="shared" si="390"/>
        <v>2560</v>
      </c>
      <c r="AG213" s="17">
        <f t="shared" si="391"/>
        <v>2560</v>
      </c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>
        <f t="shared" si="392"/>
        <v>2560</v>
      </c>
      <c r="AX213" s="17">
        <f t="shared" si="393"/>
        <v>2560</v>
      </c>
      <c r="AY213" s="17">
        <f t="shared" si="394"/>
        <v>2560</v>
      </c>
      <c r="AZ213" s="17"/>
      <c r="BA213" s="32"/>
      <c r="BB213" s="32"/>
      <c r="BC213" s="1"/>
      <c r="BD213" s="1"/>
      <c r="BE213" s="1"/>
      <c r="BF213" s="1"/>
      <c r="BG213" s="1"/>
      <c r="BH213" s="1"/>
      <c r="BI213" s="1"/>
    </row>
    <row r="214" s="1" customFormat="1" ht="31.5">
      <c r="A214" s="30" t="s">
        <v>210</v>
      </c>
      <c r="B214" s="30" t="s">
        <v>171</v>
      </c>
      <c r="C214" s="30" t="s">
        <v>65</v>
      </c>
      <c r="D214" s="30" t="s">
        <v>225</v>
      </c>
      <c r="E214" s="30"/>
      <c r="F214" s="31" t="s">
        <v>226</v>
      </c>
      <c r="G214" s="17">
        <f>G215</f>
        <v>7451.3000000000002</v>
      </c>
      <c r="H214" s="17">
        <f>H215</f>
        <v>0</v>
      </c>
      <c r="I214" s="17">
        <f>I215</f>
        <v>0</v>
      </c>
      <c r="J214" s="17">
        <f>J215</f>
        <v>67</v>
      </c>
      <c r="K214" s="17">
        <f>K215</f>
        <v>0</v>
      </c>
      <c r="L214" s="17">
        <f>L215</f>
        <v>0</v>
      </c>
      <c r="M214" s="17">
        <f t="shared" si="336"/>
        <v>7518.3000000000002</v>
      </c>
      <c r="N214" s="17">
        <f t="shared" si="337"/>
        <v>0</v>
      </c>
      <c r="O214" s="17">
        <f t="shared" si="338"/>
        <v>0</v>
      </c>
      <c r="P214" s="17">
        <f>P215</f>
        <v>5050.5</v>
      </c>
      <c r="Q214" s="17">
        <f>Q215</f>
        <v>0</v>
      </c>
      <c r="R214" s="17">
        <f>R215</f>
        <v>0</v>
      </c>
      <c r="S214" s="17">
        <f>S215</f>
        <v>0</v>
      </c>
      <c r="T214" s="17">
        <f>T215</f>
        <v>0</v>
      </c>
      <c r="U214" s="17">
        <f>U215</f>
        <v>0</v>
      </c>
      <c r="V214" s="17">
        <f>V215</f>
        <v>0</v>
      </c>
      <c r="W214" s="17">
        <f>W215</f>
        <v>0</v>
      </c>
      <c r="X214" s="17">
        <f>X215</f>
        <v>0</v>
      </c>
      <c r="Y214" s="17">
        <f t="shared" si="386"/>
        <v>12568.799999999999</v>
      </c>
      <c r="Z214" s="17">
        <f t="shared" si="387"/>
        <v>0</v>
      </c>
      <c r="AA214" s="17">
        <f t="shared" si="388"/>
        <v>0</v>
      </c>
      <c r="AB214" s="17">
        <f>AB215</f>
        <v>0</v>
      </c>
      <c r="AC214" s="17">
        <f>AC215</f>
        <v>0</v>
      </c>
      <c r="AD214" s="17">
        <f>AD215</f>
        <v>0</v>
      </c>
      <c r="AE214" s="17">
        <f t="shared" si="389"/>
        <v>12568.799999999999</v>
      </c>
      <c r="AF214" s="17">
        <f t="shared" si="390"/>
        <v>0</v>
      </c>
      <c r="AG214" s="17">
        <f t="shared" si="391"/>
        <v>0</v>
      </c>
      <c r="AH214" s="17">
        <f>AH215</f>
        <v>0</v>
      </c>
      <c r="AI214" s="17">
        <f>AI215</f>
        <v>0</v>
      </c>
      <c r="AJ214" s="17">
        <f>AJ215</f>
        <v>0</v>
      </c>
      <c r="AK214" s="17">
        <f>AK215</f>
        <v>0</v>
      </c>
      <c r="AL214" s="17">
        <f>AL215</f>
        <v>0</v>
      </c>
      <c r="AM214" s="17">
        <f>AM215</f>
        <v>0</v>
      </c>
      <c r="AN214" s="17">
        <f>AN215</f>
        <v>0</v>
      </c>
      <c r="AO214" s="17">
        <f>AO215</f>
        <v>0</v>
      </c>
      <c r="AP214" s="17">
        <f>AP215</f>
        <v>0</v>
      </c>
      <c r="AQ214" s="17">
        <f>AQ215</f>
        <v>0</v>
      </c>
      <c r="AR214" s="17">
        <f>AR215</f>
        <v>0</v>
      </c>
      <c r="AS214" s="17">
        <f>AS215</f>
        <v>0</v>
      </c>
      <c r="AT214" s="17">
        <f>AT215</f>
        <v>0</v>
      </c>
      <c r="AU214" s="17">
        <f>AU215</f>
        <v>0</v>
      </c>
      <c r="AV214" s="17">
        <f>AV215</f>
        <v>0</v>
      </c>
      <c r="AW214" s="17">
        <f t="shared" si="392"/>
        <v>12568.799999999999</v>
      </c>
      <c r="AX214" s="17">
        <f t="shared" si="393"/>
        <v>0</v>
      </c>
      <c r="AY214" s="17">
        <f t="shared" si="394"/>
        <v>0</v>
      </c>
      <c r="AZ214" s="17">
        <f>AZ215</f>
        <v>0</v>
      </c>
      <c r="BA214" s="32"/>
      <c r="BB214" s="32"/>
      <c r="BC214" s="1"/>
      <c r="BD214" s="1"/>
      <c r="BE214" s="1"/>
      <c r="BF214" s="1"/>
      <c r="BG214" s="1"/>
      <c r="BH214" s="1"/>
      <c r="BI214" s="1"/>
    </row>
    <row r="215" s="1" customFormat="1">
      <c r="A215" s="30" t="s">
        <v>210</v>
      </c>
      <c r="B215" s="30" t="s">
        <v>171</v>
      </c>
      <c r="C215" s="30" t="s">
        <v>65</v>
      </c>
      <c r="D215" s="30" t="s">
        <v>225</v>
      </c>
      <c r="E215" s="30" t="s">
        <v>134</v>
      </c>
      <c r="F215" s="31" t="s">
        <v>135</v>
      </c>
      <c r="G215" s="17">
        <v>7451.3000000000002</v>
      </c>
      <c r="H215" s="17">
        <v>0</v>
      </c>
      <c r="I215" s="17">
        <v>0</v>
      </c>
      <c r="J215" s="17">
        <v>67</v>
      </c>
      <c r="K215" s="17"/>
      <c r="L215" s="17"/>
      <c r="M215" s="17">
        <f t="shared" si="336"/>
        <v>7518.3000000000002</v>
      </c>
      <c r="N215" s="17">
        <f t="shared" si="337"/>
        <v>0</v>
      </c>
      <c r="O215" s="17">
        <f t="shared" si="338"/>
        <v>0</v>
      </c>
      <c r="P215" s="17">
        <v>5050.5</v>
      </c>
      <c r="Q215" s="17"/>
      <c r="R215" s="17"/>
      <c r="S215" s="17"/>
      <c r="T215" s="17"/>
      <c r="U215" s="17"/>
      <c r="V215" s="17"/>
      <c r="W215" s="17"/>
      <c r="X215" s="17"/>
      <c r="Y215" s="17">
        <f t="shared" si="386"/>
        <v>12568.799999999999</v>
      </c>
      <c r="Z215" s="17">
        <f t="shared" si="387"/>
        <v>0</v>
      </c>
      <c r="AA215" s="17">
        <f t="shared" si="388"/>
        <v>0</v>
      </c>
      <c r="AB215" s="17"/>
      <c r="AC215" s="17"/>
      <c r="AD215" s="17"/>
      <c r="AE215" s="17">
        <f t="shared" si="389"/>
        <v>12568.799999999999</v>
      </c>
      <c r="AF215" s="17">
        <f t="shared" si="390"/>
        <v>0</v>
      </c>
      <c r="AG215" s="17">
        <f t="shared" si="391"/>
        <v>0</v>
      </c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>
        <f t="shared" si="392"/>
        <v>12568.799999999999</v>
      </c>
      <c r="AX215" s="17">
        <f t="shared" si="393"/>
        <v>0</v>
      </c>
      <c r="AY215" s="17">
        <f t="shared" si="394"/>
        <v>0</v>
      </c>
      <c r="AZ215" s="17"/>
      <c r="BA215" s="32"/>
      <c r="BB215" s="32">
        <v>59</v>
      </c>
      <c r="BC215" s="1"/>
      <c r="BD215" s="1"/>
      <c r="BE215" s="1"/>
      <c r="BF215" s="1"/>
      <c r="BG215" s="1"/>
      <c r="BH215" s="1"/>
      <c r="BI215" s="1"/>
    </row>
    <row r="216" s="1" customFormat="1" ht="141.75">
      <c r="A216" s="30" t="s">
        <v>210</v>
      </c>
      <c r="B216" s="30" t="s">
        <v>171</v>
      </c>
      <c r="C216" s="30" t="s">
        <v>65</v>
      </c>
      <c r="D216" s="30" t="s">
        <v>227</v>
      </c>
      <c r="E216" s="30"/>
      <c r="F216" s="31" t="s">
        <v>228</v>
      </c>
      <c r="G216" s="17">
        <f>G217</f>
        <v>21190.5</v>
      </c>
      <c r="H216" s="17">
        <f>H217</f>
        <v>21190.5</v>
      </c>
      <c r="I216" s="17">
        <f>I217</f>
        <v>21190.5</v>
      </c>
      <c r="J216" s="17">
        <f>J217</f>
        <v>267.39999999999998</v>
      </c>
      <c r="K216" s="17">
        <f>K217</f>
        <v>267.39999999999998</v>
      </c>
      <c r="L216" s="17">
        <f>L217</f>
        <v>267.39999999999998</v>
      </c>
      <c r="M216" s="17">
        <f t="shared" ref="M216:M279" si="494">G216+J216</f>
        <v>21457.900000000001</v>
      </c>
      <c r="N216" s="17">
        <f t="shared" ref="N216:N279" si="495">H216+K216</f>
        <v>21457.900000000001</v>
      </c>
      <c r="O216" s="17">
        <f t="shared" ref="O216:O279" si="496">I216+L216</f>
        <v>21457.900000000001</v>
      </c>
      <c r="P216" s="17">
        <f>P217</f>
        <v>876.89999999999998</v>
      </c>
      <c r="Q216" s="17">
        <f>Q217</f>
        <v>0</v>
      </c>
      <c r="R216" s="17">
        <f>R217</f>
        <v>0</v>
      </c>
      <c r="S216" s="17">
        <f>S217</f>
        <v>0</v>
      </c>
      <c r="T216" s="17">
        <f>T217</f>
        <v>0</v>
      </c>
      <c r="U216" s="17">
        <f>U217</f>
        <v>0</v>
      </c>
      <c r="V216" s="17">
        <f>V217</f>
        <v>0</v>
      </c>
      <c r="W216" s="17">
        <f>W217</f>
        <v>0</v>
      </c>
      <c r="X216" s="17">
        <f>X217</f>
        <v>0</v>
      </c>
      <c r="Y216" s="17">
        <f t="shared" si="386"/>
        <v>22334.800000000003</v>
      </c>
      <c r="Z216" s="17">
        <f t="shared" si="387"/>
        <v>21457.900000000001</v>
      </c>
      <c r="AA216" s="17">
        <f t="shared" si="388"/>
        <v>21457.900000000001</v>
      </c>
      <c r="AB216" s="17">
        <f>AB217</f>
        <v>0</v>
      </c>
      <c r="AC216" s="17">
        <f>AC217</f>
        <v>0</v>
      </c>
      <c r="AD216" s="17">
        <f>AD217</f>
        <v>0</v>
      </c>
      <c r="AE216" s="17">
        <f t="shared" si="389"/>
        <v>22334.800000000003</v>
      </c>
      <c r="AF216" s="17">
        <f t="shared" si="390"/>
        <v>21457.900000000001</v>
      </c>
      <c r="AG216" s="17">
        <f t="shared" si="391"/>
        <v>21457.900000000001</v>
      </c>
      <c r="AH216" s="17">
        <f>AH217</f>
        <v>0</v>
      </c>
      <c r="AI216" s="17">
        <f>AI217</f>
        <v>0</v>
      </c>
      <c r="AJ216" s="17">
        <f>AJ217</f>
        <v>0</v>
      </c>
      <c r="AK216" s="17">
        <f>AK217</f>
        <v>0</v>
      </c>
      <c r="AL216" s="17">
        <f>AL217</f>
        <v>0</v>
      </c>
      <c r="AM216" s="17">
        <f>AM217</f>
        <v>0</v>
      </c>
      <c r="AN216" s="17">
        <f>AN217</f>
        <v>0</v>
      </c>
      <c r="AO216" s="17">
        <f>AO217</f>
        <v>0</v>
      </c>
      <c r="AP216" s="17">
        <f>AP217</f>
        <v>0</v>
      </c>
      <c r="AQ216" s="17">
        <f>AQ217</f>
        <v>0</v>
      </c>
      <c r="AR216" s="17">
        <f>AR217</f>
        <v>0</v>
      </c>
      <c r="AS216" s="17">
        <f>AS217</f>
        <v>0</v>
      </c>
      <c r="AT216" s="17">
        <f>AT217</f>
        <v>0</v>
      </c>
      <c r="AU216" s="17">
        <f>AU217</f>
        <v>0</v>
      </c>
      <c r="AV216" s="17">
        <f>AV217</f>
        <v>0</v>
      </c>
      <c r="AW216" s="17">
        <f t="shared" si="392"/>
        <v>22334.800000000003</v>
      </c>
      <c r="AX216" s="17">
        <f t="shared" si="393"/>
        <v>21457.900000000001</v>
      </c>
      <c r="AY216" s="17">
        <f t="shared" si="394"/>
        <v>21457.900000000001</v>
      </c>
      <c r="AZ216" s="17">
        <f>AZ217</f>
        <v>0</v>
      </c>
      <c r="BA216" s="32"/>
      <c r="BB216" s="32"/>
      <c r="BC216" s="1"/>
      <c r="BD216" s="1"/>
      <c r="BE216" s="1"/>
      <c r="BF216" s="1"/>
      <c r="BG216" s="1"/>
      <c r="BH216" s="1"/>
      <c r="BI216" s="1"/>
    </row>
    <row r="217" s="1" customFormat="1">
      <c r="A217" s="30" t="s">
        <v>210</v>
      </c>
      <c r="B217" s="30" t="s">
        <v>171</v>
      </c>
      <c r="C217" s="30" t="s">
        <v>65</v>
      </c>
      <c r="D217" s="30" t="s">
        <v>227</v>
      </c>
      <c r="E217" s="30" t="s">
        <v>134</v>
      </c>
      <c r="F217" s="31" t="s">
        <v>135</v>
      </c>
      <c r="G217" s="17">
        <v>21190.5</v>
      </c>
      <c r="H217" s="17">
        <v>21190.5</v>
      </c>
      <c r="I217" s="17">
        <v>21190.5</v>
      </c>
      <c r="J217" s="17">
        <v>267.39999999999998</v>
      </c>
      <c r="K217" s="17">
        <v>267.39999999999998</v>
      </c>
      <c r="L217" s="17">
        <v>267.39999999999998</v>
      </c>
      <c r="M217" s="17">
        <f t="shared" si="494"/>
        <v>21457.900000000001</v>
      </c>
      <c r="N217" s="17">
        <f t="shared" si="495"/>
        <v>21457.900000000001</v>
      </c>
      <c r="O217" s="17">
        <f t="shared" si="496"/>
        <v>21457.900000000001</v>
      </c>
      <c r="P217" s="17">
        <v>876.89999999999998</v>
      </c>
      <c r="Q217" s="17"/>
      <c r="R217" s="17"/>
      <c r="S217" s="17"/>
      <c r="T217" s="17"/>
      <c r="U217" s="17"/>
      <c r="V217" s="17"/>
      <c r="W217" s="17"/>
      <c r="X217" s="17"/>
      <c r="Y217" s="17">
        <f t="shared" si="386"/>
        <v>22334.800000000003</v>
      </c>
      <c r="Z217" s="17">
        <f t="shared" si="387"/>
        <v>21457.900000000001</v>
      </c>
      <c r="AA217" s="17">
        <f t="shared" si="388"/>
        <v>21457.900000000001</v>
      </c>
      <c r="AB217" s="17"/>
      <c r="AC217" s="17"/>
      <c r="AD217" s="17"/>
      <c r="AE217" s="17">
        <f t="shared" si="389"/>
        <v>22334.800000000003</v>
      </c>
      <c r="AF217" s="17">
        <f t="shared" si="390"/>
        <v>21457.900000000001</v>
      </c>
      <c r="AG217" s="17">
        <f t="shared" si="391"/>
        <v>21457.900000000001</v>
      </c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>
        <f t="shared" si="392"/>
        <v>22334.800000000003</v>
      </c>
      <c r="AX217" s="17">
        <f t="shared" si="393"/>
        <v>21457.900000000001</v>
      </c>
      <c r="AY217" s="17">
        <f t="shared" si="394"/>
        <v>21457.900000000001</v>
      </c>
      <c r="AZ217" s="17"/>
      <c r="BA217" s="32"/>
      <c r="BB217" s="32">
        <v>61</v>
      </c>
      <c r="BC217" s="1"/>
      <c r="BD217" s="1"/>
      <c r="BE217" s="1"/>
      <c r="BF217" s="1"/>
      <c r="BG217" s="1"/>
      <c r="BH217" s="1"/>
      <c r="BI217" s="1"/>
    </row>
    <row r="218" s="1" customFormat="1">
      <c r="A218" s="30" t="s">
        <v>210</v>
      </c>
      <c r="B218" s="30" t="s">
        <v>171</v>
      </c>
      <c r="C218" s="30" t="s">
        <v>65</v>
      </c>
      <c r="D218" s="30" t="s">
        <v>229</v>
      </c>
      <c r="E218" s="30"/>
      <c r="F218" s="31" t="s">
        <v>230</v>
      </c>
      <c r="G218" s="17">
        <f t="shared" ref="G218:G221" si="497">G219</f>
        <v>3438.0999999999999</v>
      </c>
      <c r="H218" s="17">
        <f t="shared" ref="H218:H221" si="498">H219</f>
        <v>0</v>
      </c>
      <c r="I218" s="17">
        <f t="shared" ref="I218:I221" si="499">I219</f>
        <v>0</v>
      </c>
      <c r="J218" s="17">
        <f t="shared" ref="J218:J221" si="500">J219</f>
        <v>0</v>
      </c>
      <c r="K218" s="17">
        <f t="shared" ref="K218:K221" si="501">K219</f>
        <v>0</v>
      </c>
      <c r="L218" s="17">
        <f t="shared" ref="L218:L221" si="502">L219</f>
        <v>0</v>
      </c>
      <c r="M218" s="17">
        <f t="shared" si="494"/>
        <v>3438.0999999999999</v>
      </c>
      <c r="N218" s="17">
        <f t="shared" si="495"/>
        <v>0</v>
      </c>
      <c r="O218" s="17">
        <f t="shared" si="496"/>
        <v>0</v>
      </c>
      <c r="P218" s="17">
        <f t="shared" ref="P218:P221" si="503">P219</f>
        <v>0</v>
      </c>
      <c r="Q218" s="17">
        <f t="shared" ref="Q218:Q221" si="504">Q219</f>
        <v>0</v>
      </c>
      <c r="R218" s="17">
        <f t="shared" ref="R218:R221" si="505">R219</f>
        <v>0</v>
      </c>
      <c r="S218" s="17">
        <f t="shared" ref="S218:S221" si="506">S219</f>
        <v>0</v>
      </c>
      <c r="T218" s="17">
        <f t="shared" ref="T218:T221" si="507">T219</f>
        <v>0</v>
      </c>
      <c r="U218" s="17">
        <f t="shared" ref="U218:U221" si="508">U219</f>
        <v>0</v>
      </c>
      <c r="V218" s="17">
        <f t="shared" ref="V218:V221" si="509">V219</f>
        <v>0</v>
      </c>
      <c r="W218" s="17">
        <f t="shared" ref="W218:W221" si="510">W219</f>
        <v>0</v>
      </c>
      <c r="X218" s="17">
        <f t="shared" ref="X218:X221" si="511">X219</f>
        <v>0</v>
      </c>
      <c r="Y218" s="17">
        <f t="shared" si="386"/>
        <v>3438.0999999999999</v>
      </c>
      <c r="Z218" s="17">
        <f t="shared" si="387"/>
        <v>0</v>
      </c>
      <c r="AA218" s="17">
        <f t="shared" si="388"/>
        <v>0</v>
      </c>
      <c r="AB218" s="17">
        <f t="shared" ref="AB218:AB221" si="512">AB219</f>
        <v>0</v>
      </c>
      <c r="AC218" s="17">
        <f t="shared" ref="AC218:AC221" si="513">AC219</f>
        <v>0</v>
      </c>
      <c r="AD218" s="17">
        <f t="shared" ref="AD218:AD221" si="514">AD219</f>
        <v>0</v>
      </c>
      <c r="AE218" s="17">
        <f t="shared" si="389"/>
        <v>3438.0999999999999</v>
      </c>
      <c r="AF218" s="17">
        <f t="shared" si="390"/>
        <v>0</v>
      </c>
      <c r="AG218" s="17">
        <f t="shared" si="391"/>
        <v>0</v>
      </c>
      <c r="AH218" s="17">
        <f t="shared" ref="AH218:AH221" si="515">AH219</f>
        <v>0</v>
      </c>
      <c r="AI218" s="17">
        <f t="shared" ref="AI218:AI221" si="516">AI219</f>
        <v>0</v>
      </c>
      <c r="AJ218" s="17">
        <f t="shared" ref="AJ218:AJ221" si="517">AJ219</f>
        <v>0</v>
      </c>
      <c r="AK218" s="17">
        <f t="shared" ref="AK218:AK221" si="518">AK219</f>
        <v>0</v>
      </c>
      <c r="AL218" s="17">
        <f t="shared" ref="AL218:AL221" si="519">AL219</f>
        <v>0</v>
      </c>
      <c r="AM218" s="17">
        <f t="shared" ref="AM218:AM221" si="520">AM219</f>
        <v>0</v>
      </c>
      <c r="AN218" s="17">
        <f t="shared" ref="AN218:AN221" si="521">AN219</f>
        <v>0</v>
      </c>
      <c r="AO218" s="17">
        <f t="shared" ref="AO218:AO221" si="522">AO219</f>
        <v>0</v>
      </c>
      <c r="AP218" s="17">
        <f t="shared" ref="AP218:AP221" si="523">AP219</f>
        <v>0</v>
      </c>
      <c r="AQ218" s="17">
        <f t="shared" ref="AQ218:AQ221" si="524">AQ219</f>
        <v>0</v>
      </c>
      <c r="AR218" s="17">
        <f t="shared" ref="AR218:AR221" si="525">AR219</f>
        <v>0</v>
      </c>
      <c r="AS218" s="17">
        <f t="shared" ref="AS218:AS221" si="526">AS219</f>
        <v>0</v>
      </c>
      <c r="AT218" s="17">
        <f t="shared" ref="AT218:AT221" si="527">AT219</f>
        <v>0</v>
      </c>
      <c r="AU218" s="17">
        <f t="shared" ref="AU218:AU221" si="528">AU219</f>
        <v>0</v>
      </c>
      <c r="AV218" s="17">
        <f t="shared" ref="AV218:AV221" si="529">AV219</f>
        <v>0</v>
      </c>
      <c r="AW218" s="17">
        <f t="shared" si="392"/>
        <v>3438.0999999999999</v>
      </c>
      <c r="AX218" s="17">
        <f t="shared" si="393"/>
        <v>0</v>
      </c>
      <c r="AY218" s="17">
        <f t="shared" si="394"/>
        <v>0</v>
      </c>
      <c r="AZ218" s="17">
        <f t="shared" ref="AZ218:AZ221" si="530">AZ219</f>
        <v>0</v>
      </c>
      <c r="BA218" s="32"/>
      <c r="BB218" s="32"/>
      <c r="BC218" s="1"/>
      <c r="BD218" s="1"/>
      <c r="BE218" s="1"/>
      <c r="BF218" s="1"/>
      <c r="BG218" s="1"/>
      <c r="BH218" s="1"/>
      <c r="BI218" s="1"/>
    </row>
    <row r="219" s="1" customFormat="1">
      <c r="A219" s="30" t="s">
        <v>210</v>
      </c>
      <c r="B219" s="30" t="s">
        <v>171</v>
      </c>
      <c r="C219" s="30" t="s">
        <v>65</v>
      </c>
      <c r="D219" s="30" t="s">
        <v>231</v>
      </c>
      <c r="E219" s="30"/>
      <c r="F219" s="31" t="s">
        <v>36</v>
      </c>
      <c r="G219" s="17">
        <f t="shared" si="497"/>
        <v>3438.0999999999999</v>
      </c>
      <c r="H219" s="17">
        <f t="shared" si="498"/>
        <v>0</v>
      </c>
      <c r="I219" s="17">
        <f t="shared" si="499"/>
        <v>0</v>
      </c>
      <c r="J219" s="17">
        <f t="shared" si="500"/>
        <v>0</v>
      </c>
      <c r="K219" s="17">
        <f t="shared" si="501"/>
        <v>0</v>
      </c>
      <c r="L219" s="17">
        <f t="shared" si="502"/>
        <v>0</v>
      </c>
      <c r="M219" s="17">
        <f t="shared" si="494"/>
        <v>3438.0999999999999</v>
      </c>
      <c r="N219" s="17">
        <f t="shared" si="495"/>
        <v>0</v>
      </c>
      <c r="O219" s="17">
        <f t="shared" si="496"/>
        <v>0</v>
      </c>
      <c r="P219" s="17">
        <f t="shared" si="503"/>
        <v>0</v>
      </c>
      <c r="Q219" s="17">
        <f t="shared" si="504"/>
        <v>0</v>
      </c>
      <c r="R219" s="17">
        <f t="shared" si="505"/>
        <v>0</v>
      </c>
      <c r="S219" s="17">
        <f t="shared" si="506"/>
        <v>0</v>
      </c>
      <c r="T219" s="17">
        <f t="shared" si="507"/>
        <v>0</v>
      </c>
      <c r="U219" s="17">
        <f t="shared" si="508"/>
        <v>0</v>
      </c>
      <c r="V219" s="17">
        <f t="shared" si="509"/>
        <v>0</v>
      </c>
      <c r="W219" s="17">
        <f t="shared" si="510"/>
        <v>0</v>
      </c>
      <c r="X219" s="17">
        <f t="shared" si="511"/>
        <v>0</v>
      </c>
      <c r="Y219" s="17">
        <f t="shared" si="386"/>
        <v>3438.0999999999999</v>
      </c>
      <c r="Z219" s="17">
        <f t="shared" si="387"/>
        <v>0</v>
      </c>
      <c r="AA219" s="17">
        <f t="shared" si="388"/>
        <v>0</v>
      </c>
      <c r="AB219" s="17">
        <f t="shared" si="512"/>
        <v>0</v>
      </c>
      <c r="AC219" s="17">
        <f t="shared" si="513"/>
        <v>0</v>
      </c>
      <c r="AD219" s="17">
        <f t="shared" si="514"/>
        <v>0</v>
      </c>
      <c r="AE219" s="17">
        <f t="shared" si="389"/>
        <v>3438.0999999999999</v>
      </c>
      <c r="AF219" s="17">
        <f t="shared" si="390"/>
        <v>0</v>
      </c>
      <c r="AG219" s="17">
        <f t="shared" si="391"/>
        <v>0</v>
      </c>
      <c r="AH219" s="17">
        <f t="shared" si="515"/>
        <v>0</v>
      </c>
      <c r="AI219" s="17">
        <f t="shared" si="516"/>
        <v>0</v>
      </c>
      <c r="AJ219" s="17">
        <f t="shared" si="517"/>
        <v>0</v>
      </c>
      <c r="AK219" s="17">
        <f t="shared" si="518"/>
        <v>0</v>
      </c>
      <c r="AL219" s="17">
        <f t="shared" si="519"/>
        <v>0</v>
      </c>
      <c r="AM219" s="17">
        <f t="shared" si="520"/>
        <v>0</v>
      </c>
      <c r="AN219" s="17">
        <f t="shared" si="521"/>
        <v>0</v>
      </c>
      <c r="AO219" s="17">
        <f t="shared" si="522"/>
        <v>0</v>
      </c>
      <c r="AP219" s="17">
        <f t="shared" si="523"/>
        <v>0</v>
      </c>
      <c r="AQ219" s="17">
        <f t="shared" si="524"/>
        <v>0</v>
      </c>
      <c r="AR219" s="17">
        <f t="shared" si="525"/>
        <v>0</v>
      </c>
      <c r="AS219" s="17">
        <f t="shared" si="526"/>
        <v>0</v>
      </c>
      <c r="AT219" s="17">
        <f t="shared" si="527"/>
        <v>0</v>
      </c>
      <c r="AU219" s="17">
        <f t="shared" si="528"/>
        <v>0</v>
      </c>
      <c r="AV219" s="17">
        <f t="shared" si="529"/>
        <v>0</v>
      </c>
      <c r="AW219" s="17">
        <f t="shared" si="392"/>
        <v>3438.0999999999999</v>
      </c>
      <c r="AX219" s="17">
        <f t="shared" si="393"/>
        <v>0</v>
      </c>
      <c r="AY219" s="17">
        <f t="shared" si="394"/>
        <v>0</v>
      </c>
      <c r="AZ219" s="17">
        <f t="shared" si="530"/>
        <v>0</v>
      </c>
      <c r="BA219" s="32"/>
      <c r="BB219" s="32"/>
      <c r="BC219" s="1"/>
      <c r="BD219" s="1"/>
      <c r="BE219" s="1"/>
      <c r="BF219" s="1"/>
      <c r="BG219" s="1"/>
      <c r="BH219" s="1"/>
      <c r="BI219" s="1"/>
    </row>
    <row r="220" s="1" customFormat="1">
      <c r="A220" s="30" t="s">
        <v>210</v>
      </c>
      <c r="B220" s="30" t="s">
        <v>171</v>
      </c>
      <c r="C220" s="30" t="s">
        <v>65</v>
      </c>
      <c r="D220" s="30" t="s">
        <v>232</v>
      </c>
      <c r="E220" s="30"/>
      <c r="F220" s="31" t="s">
        <v>233</v>
      </c>
      <c r="G220" s="17">
        <f t="shared" si="497"/>
        <v>3438.0999999999999</v>
      </c>
      <c r="H220" s="17">
        <f t="shared" si="498"/>
        <v>0</v>
      </c>
      <c r="I220" s="17">
        <f t="shared" si="499"/>
        <v>0</v>
      </c>
      <c r="J220" s="17">
        <f t="shared" si="500"/>
        <v>0</v>
      </c>
      <c r="K220" s="17">
        <f t="shared" si="501"/>
        <v>0</v>
      </c>
      <c r="L220" s="17">
        <f t="shared" si="502"/>
        <v>0</v>
      </c>
      <c r="M220" s="17">
        <f t="shared" si="494"/>
        <v>3438.0999999999999</v>
      </c>
      <c r="N220" s="17">
        <f t="shared" si="495"/>
        <v>0</v>
      </c>
      <c r="O220" s="17">
        <f t="shared" si="496"/>
        <v>0</v>
      </c>
      <c r="P220" s="17">
        <f t="shared" si="503"/>
        <v>0</v>
      </c>
      <c r="Q220" s="17">
        <f t="shared" si="504"/>
        <v>0</v>
      </c>
      <c r="R220" s="17">
        <f t="shared" si="505"/>
        <v>0</v>
      </c>
      <c r="S220" s="17">
        <f t="shared" si="506"/>
        <v>0</v>
      </c>
      <c r="T220" s="17">
        <f t="shared" si="507"/>
        <v>0</v>
      </c>
      <c r="U220" s="17">
        <f t="shared" si="508"/>
        <v>0</v>
      </c>
      <c r="V220" s="17">
        <f t="shared" si="509"/>
        <v>0</v>
      </c>
      <c r="W220" s="17">
        <f t="shared" si="510"/>
        <v>0</v>
      </c>
      <c r="X220" s="17">
        <f t="shared" si="511"/>
        <v>0</v>
      </c>
      <c r="Y220" s="17">
        <f t="shared" si="386"/>
        <v>3438.0999999999999</v>
      </c>
      <c r="Z220" s="17">
        <f t="shared" si="387"/>
        <v>0</v>
      </c>
      <c r="AA220" s="17">
        <f t="shared" si="388"/>
        <v>0</v>
      </c>
      <c r="AB220" s="17">
        <f t="shared" si="512"/>
        <v>0</v>
      </c>
      <c r="AC220" s="17">
        <f t="shared" si="513"/>
        <v>0</v>
      </c>
      <c r="AD220" s="17">
        <f t="shared" si="514"/>
        <v>0</v>
      </c>
      <c r="AE220" s="17">
        <f t="shared" si="389"/>
        <v>3438.0999999999999</v>
      </c>
      <c r="AF220" s="17">
        <f t="shared" si="390"/>
        <v>0</v>
      </c>
      <c r="AG220" s="17">
        <f t="shared" si="391"/>
        <v>0</v>
      </c>
      <c r="AH220" s="17">
        <f t="shared" si="515"/>
        <v>0</v>
      </c>
      <c r="AI220" s="17">
        <f t="shared" si="516"/>
        <v>0</v>
      </c>
      <c r="AJ220" s="17">
        <f t="shared" si="517"/>
        <v>0</v>
      </c>
      <c r="AK220" s="17">
        <f t="shared" si="518"/>
        <v>0</v>
      </c>
      <c r="AL220" s="17">
        <f t="shared" si="519"/>
        <v>0</v>
      </c>
      <c r="AM220" s="17">
        <f t="shared" si="520"/>
        <v>0</v>
      </c>
      <c r="AN220" s="17">
        <f t="shared" si="521"/>
        <v>0</v>
      </c>
      <c r="AO220" s="17">
        <f t="shared" si="522"/>
        <v>0</v>
      </c>
      <c r="AP220" s="17">
        <f t="shared" si="523"/>
        <v>0</v>
      </c>
      <c r="AQ220" s="17">
        <f t="shared" si="524"/>
        <v>0</v>
      </c>
      <c r="AR220" s="17">
        <f t="shared" si="525"/>
        <v>0</v>
      </c>
      <c r="AS220" s="17">
        <f t="shared" si="526"/>
        <v>0</v>
      </c>
      <c r="AT220" s="17">
        <f t="shared" si="527"/>
        <v>0</v>
      </c>
      <c r="AU220" s="17">
        <f t="shared" si="528"/>
        <v>0</v>
      </c>
      <c r="AV220" s="17">
        <f t="shared" si="529"/>
        <v>0</v>
      </c>
      <c r="AW220" s="17">
        <f t="shared" si="392"/>
        <v>3438.0999999999999</v>
      </c>
      <c r="AX220" s="17">
        <f t="shared" si="393"/>
        <v>0</v>
      </c>
      <c r="AY220" s="17">
        <f t="shared" si="394"/>
        <v>0</v>
      </c>
      <c r="AZ220" s="17">
        <f t="shared" si="530"/>
        <v>0</v>
      </c>
      <c r="BA220" s="32"/>
      <c r="BB220" s="32"/>
      <c r="BC220" s="1"/>
      <c r="BD220" s="1"/>
      <c r="BE220" s="1"/>
      <c r="BF220" s="1"/>
      <c r="BG220" s="1"/>
      <c r="BH220" s="1"/>
      <c r="BI220" s="1"/>
    </row>
    <row r="221" s="1" customFormat="1">
      <c r="A221" s="30" t="s">
        <v>210</v>
      </c>
      <c r="B221" s="30" t="s">
        <v>171</v>
      </c>
      <c r="C221" s="30" t="s">
        <v>65</v>
      </c>
      <c r="D221" s="30" t="s">
        <v>234</v>
      </c>
      <c r="E221" s="30"/>
      <c r="F221" s="31" t="s">
        <v>235</v>
      </c>
      <c r="G221" s="17">
        <f t="shared" si="497"/>
        <v>3438.0999999999999</v>
      </c>
      <c r="H221" s="17">
        <f t="shared" si="498"/>
        <v>0</v>
      </c>
      <c r="I221" s="17">
        <f t="shared" si="499"/>
        <v>0</v>
      </c>
      <c r="J221" s="17">
        <f t="shared" si="500"/>
        <v>0</v>
      </c>
      <c r="K221" s="17">
        <f t="shared" si="501"/>
        <v>0</v>
      </c>
      <c r="L221" s="17">
        <f t="shared" si="502"/>
        <v>0</v>
      </c>
      <c r="M221" s="17">
        <f t="shared" si="494"/>
        <v>3438.0999999999999</v>
      </c>
      <c r="N221" s="17">
        <f t="shared" si="495"/>
        <v>0</v>
      </c>
      <c r="O221" s="17">
        <f t="shared" si="496"/>
        <v>0</v>
      </c>
      <c r="P221" s="17">
        <f t="shared" si="503"/>
        <v>0</v>
      </c>
      <c r="Q221" s="17">
        <f t="shared" si="504"/>
        <v>0</v>
      </c>
      <c r="R221" s="17">
        <f t="shared" si="505"/>
        <v>0</v>
      </c>
      <c r="S221" s="17">
        <f t="shared" si="506"/>
        <v>0</v>
      </c>
      <c r="T221" s="17">
        <f t="shared" si="507"/>
        <v>0</v>
      </c>
      <c r="U221" s="17">
        <f t="shared" si="508"/>
        <v>0</v>
      </c>
      <c r="V221" s="17">
        <f t="shared" si="509"/>
        <v>0</v>
      </c>
      <c r="W221" s="17">
        <f t="shared" si="510"/>
        <v>0</v>
      </c>
      <c r="X221" s="17">
        <f t="shared" si="511"/>
        <v>0</v>
      </c>
      <c r="Y221" s="17">
        <f t="shared" si="386"/>
        <v>3438.0999999999999</v>
      </c>
      <c r="Z221" s="17">
        <f t="shared" si="387"/>
        <v>0</v>
      </c>
      <c r="AA221" s="17">
        <f t="shared" si="388"/>
        <v>0</v>
      </c>
      <c r="AB221" s="17">
        <f t="shared" si="512"/>
        <v>0</v>
      </c>
      <c r="AC221" s="17">
        <f t="shared" si="513"/>
        <v>0</v>
      </c>
      <c r="AD221" s="17">
        <f t="shared" si="514"/>
        <v>0</v>
      </c>
      <c r="AE221" s="17">
        <f t="shared" si="389"/>
        <v>3438.0999999999999</v>
      </c>
      <c r="AF221" s="17">
        <f t="shared" si="390"/>
        <v>0</v>
      </c>
      <c r="AG221" s="17">
        <f t="shared" si="391"/>
        <v>0</v>
      </c>
      <c r="AH221" s="17">
        <f t="shared" si="515"/>
        <v>0</v>
      </c>
      <c r="AI221" s="17">
        <f t="shared" si="516"/>
        <v>0</v>
      </c>
      <c r="AJ221" s="17">
        <f t="shared" si="517"/>
        <v>0</v>
      </c>
      <c r="AK221" s="17">
        <f t="shared" si="518"/>
        <v>0</v>
      </c>
      <c r="AL221" s="17">
        <f t="shared" si="519"/>
        <v>0</v>
      </c>
      <c r="AM221" s="17">
        <f t="shared" si="520"/>
        <v>0</v>
      </c>
      <c r="AN221" s="17">
        <f t="shared" si="521"/>
        <v>0</v>
      </c>
      <c r="AO221" s="17">
        <f t="shared" si="522"/>
        <v>0</v>
      </c>
      <c r="AP221" s="17">
        <f t="shared" si="523"/>
        <v>0</v>
      </c>
      <c r="AQ221" s="17">
        <f t="shared" si="524"/>
        <v>0</v>
      </c>
      <c r="AR221" s="17">
        <f t="shared" si="525"/>
        <v>0</v>
      </c>
      <c r="AS221" s="17">
        <f t="shared" si="526"/>
        <v>0</v>
      </c>
      <c r="AT221" s="17">
        <f t="shared" si="527"/>
        <v>0</v>
      </c>
      <c r="AU221" s="17">
        <f t="shared" si="528"/>
        <v>0</v>
      </c>
      <c r="AV221" s="17">
        <f t="shared" si="529"/>
        <v>0</v>
      </c>
      <c r="AW221" s="17">
        <f t="shared" si="392"/>
        <v>3438.0999999999999</v>
      </c>
      <c r="AX221" s="17">
        <f t="shared" si="393"/>
        <v>0</v>
      </c>
      <c r="AY221" s="17">
        <f t="shared" si="394"/>
        <v>0</v>
      </c>
      <c r="AZ221" s="17">
        <f t="shared" si="530"/>
        <v>0</v>
      </c>
      <c r="BA221" s="32"/>
      <c r="BB221" s="32"/>
      <c r="BC221" s="1"/>
      <c r="BD221" s="1"/>
      <c r="BE221" s="1"/>
      <c r="BF221" s="1"/>
      <c r="BG221" s="1"/>
      <c r="BH221" s="1"/>
      <c r="BI221" s="1"/>
    </row>
    <row r="222" s="1" customFormat="1">
      <c r="A222" s="30" t="s">
        <v>210</v>
      </c>
      <c r="B222" s="30" t="s">
        <v>171</v>
      </c>
      <c r="C222" s="30" t="s">
        <v>65</v>
      </c>
      <c r="D222" s="30" t="s">
        <v>234</v>
      </c>
      <c r="E222" s="30" t="s">
        <v>134</v>
      </c>
      <c r="F222" s="31" t="s">
        <v>135</v>
      </c>
      <c r="G222" s="17">
        <v>3438.0999999999999</v>
      </c>
      <c r="H222" s="17">
        <v>0</v>
      </c>
      <c r="I222" s="17">
        <v>0</v>
      </c>
      <c r="J222" s="17"/>
      <c r="K222" s="17"/>
      <c r="L222" s="17"/>
      <c r="M222" s="17">
        <f t="shared" si="494"/>
        <v>3438.0999999999999</v>
      </c>
      <c r="N222" s="17">
        <f t="shared" si="495"/>
        <v>0</v>
      </c>
      <c r="O222" s="17">
        <f t="shared" si="496"/>
        <v>0</v>
      </c>
      <c r="P222" s="17"/>
      <c r="Q222" s="17"/>
      <c r="R222" s="17"/>
      <c r="S222" s="17"/>
      <c r="T222" s="17"/>
      <c r="U222" s="17"/>
      <c r="V222" s="17"/>
      <c r="W222" s="17"/>
      <c r="X222" s="17"/>
      <c r="Y222" s="17">
        <f t="shared" si="386"/>
        <v>3438.0999999999999</v>
      </c>
      <c r="Z222" s="17">
        <f t="shared" si="387"/>
        <v>0</v>
      </c>
      <c r="AA222" s="17">
        <f t="shared" si="388"/>
        <v>0</v>
      </c>
      <c r="AB222" s="17"/>
      <c r="AC222" s="17"/>
      <c r="AD222" s="17"/>
      <c r="AE222" s="17">
        <f t="shared" si="389"/>
        <v>3438.0999999999999</v>
      </c>
      <c r="AF222" s="17">
        <f t="shared" si="390"/>
        <v>0</v>
      </c>
      <c r="AG222" s="17">
        <f t="shared" si="391"/>
        <v>0</v>
      </c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>
        <f t="shared" si="392"/>
        <v>3438.0999999999999</v>
      </c>
      <c r="AX222" s="17">
        <f t="shared" si="393"/>
        <v>0</v>
      </c>
      <c r="AY222" s="17">
        <f t="shared" si="394"/>
        <v>0</v>
      </c>
      <c r="AZ222" s="17"/>
      <c r="BA222" s="32"/>
      <c r="BB222" s="32"/>
      <c r="BC222" s="1"/>
      <c r="BD222" s="1"/>
      <c r="BE222" s="1"/>
      <c r="BF222" s="1"/>
      <c r="BG222" s="1"/>
      <c r="BH222" s="1"/>
      <c r="BI222" s="1"/>
    </row>
    <row r="223" s="25" customFormat="1">
      <c r="A223" s="26" t="s">
        <v>210</v>
      </c>
      <c r="B223" s="26" t="s">
        <v>171</v>
      </c>
      <c r="C223" s="26" t="s">
        <v>171</v>
      </c>
      <c r="D223" s="26"/>
      <c r="E223" s="26"/>
      <c r="F223" s="27" t="s">
        <v>236</v>
      </c>
      <c r="G223" s="28">
        <f>G224+G236+G231+G251</f>
        <v>57002.699999999997</v>
      </c>
      <c r="H223" s="28">
        <f>H224+H236+H231+H251</f>
        <v>57633.100000000006</v>
      </c>
      <c r="I223" s="28">
        <f>I224+I236+I231+I251</f>
        <v>57633.100000000006</v>
      </c>
      <c r="J223" s="28">
        <f>J224+J236+J231+J251</f>
        <v>0</v>
      </c>
      <c r="K223" s="28">
        <f>K224+K236+K231+K251</f>
        <v>0</v>
      </c>
      <c r="L223" s="28">
        <f>L224+L236+L231+L251</f>
        <v>0</v>
      </c>
      <c r="M223" s="28">
        <f t="shared" si="494"/>
        <v>57002.699999999997</v>
      </c>
      <c r="N223" s="28">
        <f t="shared" si="495"/>
        <v>57633.100000000006</v>
      </c>
      <c r="O223" s="28">
        <f t="shared" si="496"/>
        <v>57633.100000000006</v>
      </c>
      <c r="P223" s="28">
        <f>P224+P236+P231+P251</f>
        <v>471.5</v>
      </c>
      <c r="Q223" s="28">
        <f>Q224+Q236+Q231+Q251</f>
        <v>0</v>
      </c>
      <c r="R223" s="28">
        <f>R224+R236+R231+R251</f>
        <v>0</v>
      </c>
      <c r="S223" s="28">
        <f>S224+S236+S231+S251</f>
        <v>1200</v>
      </c>
      <c r="T223" s="28">
        <f>T224+T236+T231+T251</f>
        <v>0</v>
      </c>
      <c r="U223" s="28">
        <f>U224+U236+U231+U251</f>
        <v>0</v>
      </c>
      <c r="V223" s="28">
        <f>V224+V236+V231+V251</f>
        <v>0</v>
      </c>
      <c r="W223" s="28">
        <f>W224+W236+W231+W251</f>
        <v>0</v>
      </c>
      <c r="X223" s="28">
        <f>X224+X236+X231+X251</f>
        <v>0</v>
      </c>
      <c r="Y223" s="28">
        <f t="shared" si="386"/>
        <v>58674.199999999997</v>
      </c>
      <c r="Z223" s="28">
        <f t="shared" si="387"/>
        <v>57633.100000000006</v>
      </c>
      <c r="AA223" s="28">
        <f t="shared" si="388"/>
        <v>57633.100000000006</v>
      </c>
      <c r="AB223" s="28">
        <f>AB224+AB236+AB231+AB251</f>
        <v>0</v>
      </c>
      <c r="AC223" s="28">
        <f>AC224+AC236+AC231+AC251</f>
        <v>0</v>
      </c>
      <c r="AD223" s="28">
        <f>AD224+AD236+AD231+AD251</f>
        <v>0</v>
      </c>
      <c r="AE223" s="28">
        <f t="shared" si="389"/>
        <v>58674.199999999997</v>
      </c>
      <c r="AF223" s="28">
        <f t="shared" si="390"/>
        <v>57633.100000000006</v>
      </c>
      <c r="AG223" s="28">
        <f t="shared" si="391"/>
        <v>57633.100000000006</v>
      </c>
      <c r="AH223" s="28">
        <f>AH224+AH236+AH231+AH251</f>
        <v>0</v>
      </c>
      <c r="AI223" s="28">
        <f>AI224+AI236+AI231+AI251</f>
        <v>550</v>
      </c>
      <c r="AJ223" s="28">
        <f>AJ224+AJ236+AJ231+AJ251</f>
        <v>0</v>
      </c>
      <c r="AK223" s="28">
        <f>AK224+AK236+AK231+AK251</f>
        <v>0</v>
      </c>
      <c r="AL223" s="28">
        <f>AL224+AL236+AL231+AL251</f>
        <v>0</v>
      </c>
      <c r="AM223" s="28">
        <f>AM224+AM236+AM231+AM251</f>
        <v>0</v>
      </c>
      <c r="AN223" s="28">
        <f>AN224+AN236+AN231+AN251</f>
        <v>1000</v>
      </c>
      <c r="AO223" s="28">
        <f>AO224+AO236+AO231+AO251</f>
        <v>0</v>
      </c>
      <c r="AP223" s="28">
        <f>AP224+AP236+AP231+AP251</f>
        <v>0</v>
      </c>
      <c r="AQ223" s="28">
        <f>AQ224+AQ236+AQ231+AQ251</f>
        <v>0</v>
      </c>
      <c r="AR223" s="28">
        <f>AR224+AR236+AR231+AR251</f>
        <v>0</v>
      </c>
      <c r="AS223" s="28">
        <f>AS224+AS236+AS231+AS251</f>
        <v>1000</v>
      </c>
      <c r="AT223" s="28">
        <f>AT224+AT236+AT231+AT251</f>
        <v>0</v>
      </c>
      <c r="AU223" s="28">
        <f>AU224+AU236+AU231+AU251</f>
        <v>0</v>
      </c>
      <c r="AV223" s="28">
        <f>AV224+AV236+AV231+AV251</f>
        <v>0</v>
      </c>
      <c r="AW223" s="28">
        <f t="shared" si="392"/>
        <v>59224.199999999997</v>
      </c>
      <c r="AX223" s="28">
        <f t="shared" si="393"/>
        <v>58633.100000000006</v>
      </c>
      <c r="AY223" s="28">
        <f t="shared" si="394"/>
        <v>58633.100000000006</v>
      </c>
      <c r="AZ223" s="28">
        <f>AZ224+AZ236+AZ231+AZ251</f>
        <v>0</v>
      </c>
      <c r="BA223" s="29"/>
      <c r="BB223" s="29"/>
      <c r="BC223" s="25"/>
      <c r="BD223" s="25"/>
      <c r="BE223" s="25"/>
      <c r="BF223" s="25"/>
      <c r="BG223" s="25"/>
      <c r="BH223" s="25"/>
      <c r="BI223" s="25"/>
    </row>
    <row r="224" s="1" customFormat="1" ht="47.25">
      <c r="A224" s="30" t="s">
        <v>210</v>
      </c>
      <c r="B224" s="30" t="s">
        <v>171</v>
      </c>
      <c r="C224" s="30" t="s">
        <v>171</v>
      </c>
      <c r="D224" s="30" t="s">
        <v>237</v>
      </c>
      <c r="E224" s="30"/>
      <c r="F224" s="31" t="s">
        <v>238</v>
      </c>
      <c r="G224" s="17">
        <f t="shared" ref="G224:G225" si="531">G225</f>
        <v>4360</v>
      </c>
      <c r="H224" s="17">
        <f t="shared" ref="H224:H225" si="532">H225</f>
        <v>4360</v>
      </c>
      <c r="I224" s="17">
        <f t="shared" ref="I224:I225" si="533">I225</f>
        <v>4360</v>
      </c>
      <c r="J224" s="17">
        <f t="shared" ref="J224:J225" si="534">J225</f>
        <v>0</v>
      </c>
      <c r="K224" s="17">
        <f t="shared" ref="K224:K225" si="535">K225</f>
        <v>0</v>
      </c>
      <c r="L224" s="17">
        <f t="shared" ref="L224:L225" si="536">L225</f>
        <v>0</v>
      </c>
      <c r="M224" s="17">
        <f t="shared" si="494"/>
        <v>4360</v>
      </c>
      <c r="N224" s="17">
        <f t="shared" si="495"/>
        <v>4360</v>
      </c>
      <c r="O224" s="17">
        <f t="shared" si="496"/>
        <v>4360</v>
      </c>
      <c r="P224" s="17">
        <f t="shared" ref="P224:P225" si="537">P225</f>
        <v>0</v>
      </c>
      <c r="Q224" s="17">
        <f t="shared" ref="Q224:Q225" si="538">Q225</f>
        <v>0</v>
      </c>
      <c r="R224" s="17">
        <f t="shared" ref="R224:R225" si="539">R225</f>
        <v>0</v>
      </c>
      <c r="S224" s="17">
        <f t="shared" ref="S224:S225" si="540">S225</f>
        <v>0</v>
      </c>
      <c r="T224" s="17">
        <f t="shared" ref="T224:T225" si="541">T225</f>
        <v>0</v>
      </c>
      <c r="U224" s="17">
        <f t="shared" ref="U224:U225" si="542">U225</f>
        <v>0</v>
      </c>
      <c r="V224" s="17">
        <f t="shared" ref="V224:V225" si="543">V225</f>
        <v>0</v>
      </c>
      <c r="W224" s="17">
        <f t="shared" ref="W224:W225" si="544">W225</f>
        <v>0</v>
      </c>
      <c r="X224" s="17">
        <f t="shared" ref="X224:X225" si="545">X225</f>
        <v>0</v>
      </c>
      <c r="Y224" s="17">
        <f t="shared" si="386"/>
        <v>4360</v>
      </c>
      <c r="Z224" s="17">
        <f t="shared" si="387"/>
        <v>4360</v>
      </c>
      <c r="AA224" s="17">
        <f t="shared" si="388"/>
        <v>4360</v>
      </c>
      <c r="AB224" s="17">
        <f t="shared" ref="AB224:AB225" si="546">AB225</f>
        <v>0</v>
      </c>
      <c r="AC224" s="17">
        <f t="shared" ref="AC224:AC225" si="547">AC225</f>
        <v>0</v>
      </c>
      <c r="AD224" s="17">
        <f t="shared" ref="AD224:AD225" si="548">AD225</f>
        <v>0</v>
      </c>
      <c r="AE224" s="17">
        <f t="shared" si="389"/>
        <v>4360</v>
      </c>
      <c r="AF224" s="17">
        <f t="shared" si="390"/>
        <v>4360</v>
      </c>
      <c r="AG224" s="17">
        <f t="shared" si="391"/>
        <v>4360</v>
      </c>
      <c r="AH224" s="17">
        <f t="shared" ref="AH224:AH225" si="549">AH225</f>
        <v>0</v>
      </c>
      <c r="AI224" s="17">
        <f t="shared" ref="AI224:AI225" si="550">AI225</f>
        <v>0</v>
      </c>
      <c r="AJ224" s="17">
        <f t="shared" ref="AJ224:AJ225" si="551">AJ225</f>
        <v>0</v>
      </c>
      <c r="AK224" s="17">
        <f t="shared" ref="AK224:AK225" si="552">AK225</f>
        <v>0</v>
      </c>
      <c r="AL224" s="17">
        <f t="shared" ref="AL224:AL225" si="553">AL225</f>
        <v>0</v>
      </c>
      <c r="AM224" s="17">
        <f t="shared" ref="AM224:AM225" si="554">AM225</f>
        <v>0</v>
      </c>
      <c r="AN224" s="17">
        <f t="shared" ref="AN224:AN225" si="555">AN225</f>
        <v>0</v>
      </c>
      <c r="AO224" s="17">
        <f t="shared" ref="AO224:AO225" si="556">AO225</f>
        <v>0</v>
      </c>
      <c r="AP224" s="17">
        <f t="shared" ref="AP224:AP225" si="557">AP225</f>
        <v>0</v>
      </c>
      <c r="AQ224" s="17">
        <f t="shared" ref="AQ224:AQ225" si="558">AQ225</f>
        <v>0</v>
      </c>
      <c r="AR224" s="17">
        <f t="shared" ref="AR224:AR225" si="559">AR225</f>
        <v>0</v>
      </c>
      <c r="AS224" s="17">
        <f t="shared" ref="AS224:AS225" si="560">AS225</f>
        <v>0</v>
      </c>
      <c r="AT224" s="17">
        <f t="shared" ref="AT224:AT225" si="561">AT225</f>
        <v>0</v>
      </c>
      <c r="AU224" s="17">
        <f t="shared" ref="AU224:AU225" si="562">AU225</f>
        <v>0</v>
      </c>
      <c r="AV224" s="17">
        <f t="shared" ref="AV224:AV225" si="563">AV225</f>
        <v>0</v>
      </c>
      <c r="AW224" s="17">
        <f t="shared" si="392"/>
        <v>4360</v>
      </c>
      <c r="AX224" s="17">
        <f t="shared" si="393"/>
        <v>4360</v>
      </c>
      <c r="AY224" s="17">
        <f t="shared" si="394"/>
        <v>4360</v>
      </c>
      <c r="AZ224" s="17">
        <f t="shared" ref="AZ224:AZ225" si="564">AZ225</f>
        <v>0</v>
      </c>
      <c r="BA224" s="32"/>
      <c r="BB224" s="32"/>
      <c r="BC224" s="1"/>
      <c r="BD224" s="1"/>
      <c r="BE224" s="1"/>
      <c r="BF224" s="1"/>
      <c r="BG224" s="1"/>
      <c r="BH224" s="1"/>
      <c r="BI224" s="1"/>
    </row>
    <row r="225" s="1" customFormat="1" ht="31.5">
      <c r="A225" s="30" t="s">
        <v>210</v>
      </c>
      <c r="B225" s="30" t="s">
        <v>171</v>
      </c>
      <c r="C225" s="30" t="s">
        <v>171</v>
      </c>
      <c r="D225" s="30" t="s">
        <v>239</v>
      </c>
      <c r="E225" s="30"/>
      <c r="F225" s="31" t="s">
        <v>36</v>
      </c>
      <c r="G225" s="17">
        <f t="shared" si="531"/>
        <v>4360</v>
      </c>
      <c r="H225" s="17">
        <f t="shared" si="532"/>
        <v>4360</v>
      </c>
      <c r="I225" s="17">
        <f t="shared" si="533"/>
        <v>4360</v>
      </c>
      <c r="J225" s="17">
        <f t="shared" si="534"/>
        <v>0</v>
      </c>
      <c r="K225" s="17">
        <f t="shared" si="535"/>
        <v>0</v>
      </c>
      <c r="L225" s="17">
        <f t="shared" si="536"/>
        <v>0</v>
      </c>
      <c r="M225" s="17">
        <f t="shared" si="494"/>
        <v>4360</v>
      </c>
      <c r="N225" s="17">
        <f t="shared" si="495"/>
        <v>4360</v>
      </c>
      <c r="O225" s="17">
        <f t="shared" si="496"/>
        <v>4360</v>
      </c>
      <c r="P225" s="17">
        <f t="shared" si="537"/>
        <v>0</v>
      </c>
      <c r="Q225" s="17">
        <f t="shared" si="538"/>
        <v>0</v>
      </c>
      <c r="R225" s="17">
        <f t="shared" si="539"/>
        <v>0</v>
      </c>
      <c r="S225" s="17">
        <f t="shared" si="540"/>
        <v>0</v>
      </c>
      <c r="T225" s="17">
        <f t="shared" si="541"/>
        <v>0</v>
      </c>
      <c r="U225" s="17">
        <f t="shared" si="542"/>
        <v>0</v>
      </c>
      <c r="V225" s="17">
        <f t="shared" si="543"/>
        <v>0</v>
      </c>
      <c r="W225" s="17">
        <f t="shared" si="544"/>
        <v>0</v>
      </c>
      <c r="X225" s="17">
        <f t="shared" si="545"/>
        <v>0</v>
      </c>
      <c r="Y225" s="17">
        <f t="shared" si="386"/>
        <v>4360</v>
      </c>
      <c r="Z225" s="17">
        <f t="shared" si="387"/>
        <v>4360</v>
      </c>
      <c r="AA225" s="17">
        <f t="shared" si="388"/>
        <v>4360</v>
      </c>
      <c r="AB225" s="17">
        <f t="shared" si="546"/>
        <v>0</v>
      </c>
      <c r="AC225" s="17">
        <f t="shared" si="547"/>
        <v>0</v>
      </c>
      <c r="AD225" s="17">
        <f t="shared" si="548"/>
        <v>0</v>
      </c>
      <c r="AE225" s="17">
        <f t="shared" si="389"/>
        <v>4360</v>
      </c>
      <c r="AF225" s="17">
        <f t="shared" si="390"/>
        <v>4360</v>
      </c>
      <c r="AG225" s="17">
        <f t="shared" si="391"/>
        <v>4360</v>
      </c>
      <c r="AH225" s="17">
        <f t="shared" si="549"/>
        <v>0</v>
      </c>
      <c r="AI225" s="17">
        <f t="shared" si="550"/>
        <v>0</v>
      </c>
      <c r="AJ225" s="17">
        <f t="shared" si="551"/>
        <v>0</v>
      </c>
      <c r="AK225" s="17">
        <f t="shared" si="552"/>
        <v>0</v>
      </c>
      <c r="AL225" s="17">
        <f t="shared" si="553"/>
        <v>0</v>
      </c>
      <c r="AM225" s="17">
        <f t="shared" si="554"/>
        <v>0</v>
      </c>
      <c r="AN225" s="17">
        <f t="shared" si="555"/>
        <v>0</v>
      </c>
      <c r="AO225" s="17">
        <f t="shared" si="556"/>
        <v>0</v>
      </c>
      <c r="AP225" s="17">
        <f t="shared" si="557"/>
        <v>0</v>
      </c>
      <c r="AQ225" s="17">
        <f t="shared" si="558"/>
        <v>0</v>
      </c>
      <c r="AR225" s="17">
        <f t="shared" si="559"/>
        <v>0</v>
      </c>
      <c r="AS225" s="17">
        <f t="shared" si="560"/>
        <v>0</v>
      </c>
      <c r="AT225" s="17">
        <f t="shared" si="561"/>
        <v>0</v>
      </c>
      <c r="AU225" s="17">
        <f t="shared" si="562"/>
        <v>0</v>
      </c>
      <c r="AV225" s="17">
        <f t="shared" si="563"/>
        <v>0</v>
      </c>
      <c r="AW225" s="17">
        <f t="shared" si="392"/>
        <v>4360</v>
      </c>
      <c r="AX225" s="17">
        <f t="shared" si="393"/>
        <v>4360</v>
      </c>
      <c r="AY225" s="17">
        <f t="shared" si="394"/>
        <v>4360</v>
      </c>
      <c r="AZ225" s="17">
        <f t="shared" si="564"/>
        <v>0</v>
      </c>
      <c r="BA225" s="32"/>
      <c r="BB225" s="32"/>
      <c r="BC225" s="1"/>
      <c r="BD225" s="1"/>
      <c r="BE225" s="1"/>
      <c r="BF225" s="1"/>
      <c r="BG225" s="1"/>
      <c r="BH225" s="1"/>
      <c r="BI225" s="1"/>
    </row>
    <row r="226" s="1" customFormat="1" ht="141.75">
      <c r="A226" s="30" t="s">
        <v>210</v>
      </c>
      <c r="B226" s="30" t="s">
        <v>171</v>
      </c>
      <c r="C226" s="30" t="s">
        <v>171</v>
      </c>
      <c r="D226" s="30" t="s">
        <v>240</v>
      </c>
      <c r="E226" s="30"/>
      <c r="F226" s="31" t="s">
        <v>241</v>
      </c>
      <c r="G226" s="17">
        <f>G229+G227</f>
        <v>4360</v>
      </c>
      <c r="H226" s="17">
        <f>H229+H227</f>
        <v>4360</v>
      </c>
      <c r="I226" s="17">
        <f>I229+I227</f>
        <v>4360</v>
      </c>
      <c r="J226" s="17">
        <f>J229+J227</f>
        <v>0</v>
      </c>
      <c r="K226" s="17">
        <f>K229+K227</f>
        <v>0</v>
      </c>
      <c r="L226" s="17">
        <f>L229+L227</f>
        <v>0</v>
      </c>
      <c r="M226" s="17">
        <f t="shared" si="494"/>
        <v>4360</v>
      </c>
      <c r="N226" s="17">
        <f t="shared" si="495"/>
        <v>4360</v>
      </c>
      <c r="O226" s="17">
        <f t="shared" si="496"/>
        <v>4360</v>
      </c>
      <c r="P226" s="17">
        <f>P229+P227</f>
        <v>0</v>
      </c>
      <c r="Q226" s="17">
        <f>Q229+Q227</f>
        <v>0</v>
      </c>
      <c r="R226" s="17">
        <f>R229+R227</f>
        <v>0</v>
      </c>
      <c r="S226" s="17">
        <f>S229+S227</f>
        <v>0</v>
      </c>
      <c r="T226" s="17">
        <f>T229+T227</f>
        <v>0</v>
      </c>
      <c r="U226" s="17">
        <f>U229+U227</f>
        <v>0</v>
      </c>
      <c r="V226" s="17">
        <f>V229+V227</f>
        <v>0</v>
      </c>
      <c r="W226" s="17">
        <f>W229+W227</f>
        <v>0</v>
      </c>
      <c r="X226" s="17">
        <f>X229+X227</f>
        <v>0</v>
      </c>
      <c r="Y226" s="17">
        <f t="shared" si="386"/>
        <v>4360</v>
      </c>
      <c r="Z226" s="17">
        <f t="shared" si="387"/>
        <v>4360</v>
      </c>
      <c r="AA226" s="17">
        <f t="shared" si="388"/>
        <v>4360</v>
      </c>
      <c r="AB226" s="17">
        <f>AB229+AB227</f>
        <v>0</v>
      </c>
      <c r="AC226" s="17">
        <f>AC229+AC227</f>
        <v>0</v>
      </c>
      <c r="AD226" s="17">
        <f>AD229+AD227</f>
        <v>0</v>
      </c>
      <c r="AE226" s="17">
        <f t="shared" si="389"/>
        <v>4360</v>
      </c>
      <c r="AF226" s="17">
        <f t="shared" si="390"/>
        <v>4360</v>
      </c>
      <c r="AG226" s="17">
        <f t="shared" si="391"/>
        <v>4360</v>
      </c>
      <c r="AH226" s="17">
        <f>AH229+AH227</f>
        <v>0</v>
      </c>
      <c r="AI226" s="17">
        <f>AI229+AI227</f>
        <v>0</v>
      </c>
      <c r="AJ226" s="17">
        <f>AJ229+AJ227</f>
        <v>0</v>
      </c>
      <c r="AK226" s="17">
        <f>AK229+AK227</f>
        <v>0</v>
      </c>
      <c r="AL226" s="17">
        <f>AL229+AL227</f>
        <v>0</v>
      </c>
      <c r="AM226" s="17">
        <f>AM229+AM227</f>
        <v>0</v>
      </c>
      <c r="AN226" s="17">
        <f>AN229+AN227</f>
        <v>0</v>
      </c>
      <c r="AO226" s="17">
        <f>AO229+AO227</f>
        <v>0</v>
      </c>
      <c r="AP226" s="17">
        <f>AP229+AP227</f>
        <v>0</v>
      </c>
      <c r="AQ226" s="17">
        <f>AQ229+AQ227</f>
        <v>0</v>
      </c>
      <c r="AR226" s="17">
        <f>AR229+AR227</f>
        <v>0</v>
      </c>
      <c r="AS226" s="17">
        <f>AS229+AS227</f>
        <v>0</v>
      </c>
      <c r="AT226" s="17">
        <f>AT229+AT227</f>
        <v>0</v>
      </c>
      <c r="AU226" s="17">
        <f>AU229+AU227</f>
        <v>0</v>
      </c>
      <c r="AV226" s="17">
        <f>AV229+AV227</f>
        <v>0</v>
      </c>
      <c r="AW226" s="17">
        <f t="shared" si="392"/>
        <v>4360</v>
      </c>
      <c r="AX226" s="17">
        <f t="shared" si="393"/>
        <v>4360</v>
      </c>
      <c r="AY226" s="17">
        <f t="shared" si="394"/>
        <v>4360</v>
      </c>
      <c r="AZ226" s="17">
        <f>AZ229+AZ227</f>
        <v>0</v>
      </c>
      <c r="BA226" s="32"/>
      <c r="BB226" s="32"/>
      <c r="BC226" s="1"/>
      <c r="BD226" s="1"/>
      <c r="BE226" s="1"/>
      <c r="BF226" s="1"/>
      <c r="BG226" s="1"/>
      <c r="BH226" s="1"/>
      <c r="BI226" s="1"/>
    </row>
    <row r="227" s="1" customFormat="1" ht="141.75">
      <c r="A227" s="30" t="s">
        <v>210</v>
      </c>
      <c r="B227" s="30" t="s">
        <v>171</v>
      </c>
      <c r="C227" s="30" t="s">
        <v>171</v>
      </c>
      <c r="D227" s="30" t="s">
        <v>242</v>
      </c>
      <c r="E227" s="30"/>
      <c r="F227" s="31" t="s">
        <v>243</v>
      </c>
      <c r="G227" s="17">
        <f>G228</f>
        <v>3350</v>
      </c>
      <c r="H227" s="17">
        <f>H228</f>
        <v>3350</v>
      </c>
      <c r="I227" s="17">
        <f>I228</f>
        <v>3350</v>
      </c>
      <c r="J227" s="17">
        <f>J228</f>
        <v>0</v>
      </c>
      <c r="K227" s="17">
        <f>K228</f>
        <v>0</v>
      </c>
      <c r="L227" s="17">
        <f>L228</f>
        <v>0</v>
      </c>
      <c r="M227" s="17">
        <f t="shared" si="494"/>
        <v>3350</v>
      </c>
      <c r="N227" s="17">
        <f t="shared" si="495"/>
        <v>3350</v>
      </c>
      <c r="O227" s="17">
        <f t="shared" si="496"/>
        <v>3350</v>
      </c>
      <c r="P227" s="17">
        <f>P228</f>
        <v>0</v>
      </c>
      <c r="Q227" s="17">
        <f>Q228</f>
        <v>0</v>
      </c>
      <c r="R227" s="17">
        <f>R228</f>
        <v>0</v>
      </c>
      <c r="S227" s="17">
        <f>S228</f>
        <v>0</v>
      </c>
      <c r="T227" s="17">
        <f>T228</f>
        <v>0</v>
      </c>
      <c r="U227" s="17">
        <f>U228</f>
        <v>0</v>
      </c>
      <c r="V227" s="17">
        <f>V228</f>
        <v>0</v>
      </c>
      <c r="W227" s="17">
        <f>W228</f>
        <v>0</v>
      </c>
      <c r="X227" s="17">
        <f>X228</f>
        <v>0</v>
      </c>
      <c r="Y227" s="17">
        <f t="shared" si="386"/>
        <v>3350</v>
      </c>
      <c r="Z227" s="17">
        <f t="shared" si="387"/>
        <v>3350</v>
      </c>
      <c r="AA227" s="17">
        <f t="shared" si="388"/>
        <v>3350</v>
      </c>
      <c r="AB227" s="17">
        <f>AB228</f>
        <v>0</v>
      </c>
      <c r="AC227" s="17">
        <f>AC228</f>
        <v>0</v>
      </c>
      <c r="AD227" s="17">
        <f>AD228</f>
        <v>0</v>
      </c>
      <c r="AE227" s="17">
        <f t="shared" si="389"/>
        <v>3350</v>
      </c>
      <c r="AF227" s="17">
        <f t="shared" si="390"/>
        <v>3350</v>
      </c>
      <c r="AG227" s="17">
        <f t="shared" si="391"/>
        <v>3350</v>
      </c>
      <c r="AH227" s="17">
        <f>AH228</f>
        <v>0</v>
      </c>
      <c r="AI227" s="17">
        <f>AI228</f>
        <v>0</v>
      </c>
      <c r="AJ227" s="17">
        <f>AJ228</f>
        <v>0</v>
      </c>
      <c r="AK227" s="17">
        <f>AK228</f>
        <v>0</v>
      </c>
      <c r="AL227" s="17">
        <f>AL228</f>
        <v>0</v>
      </c>
      <c r="AM227" s="17">
        <f>AM228</f>
        <v>0</v>
      </c>
      <c r="AN227" s="17">
        <f>AN228</f>
        <v>0</v>
      </c>
      <c r="AO227" s="17">
        <f>AO228</f>
        <v>0</v>
      </c>
      <c r="AP227" s="17">
        <f>AP228</f>
        <v>0</v>
      </c>
      <c r="AQ227" s="17">
        <f>AQ228</f>
        <v>0</v>
      </c>
      <c r="AR227" s="17">
        <f>AR228</f>
        <v>0</v>
      </c>
      <c r="AS227" s="17">
        <f>AS228</f>
        <v>0</v>
      </c>
      <c r="AT227" s="17">
        <f>AT228</f>
        <v>0</v>
      </c>
      <c r="AU227" s="17">
        <f>AU228</f>
        <v>0</v>
      </c>
      <c r="AV227" s="17">
        <f>AV228</f>
        <v>0</v>
      </c>
      <c r="AW227" s="17">
        <f t="shared" si="392"/>
        <v>3350</v>
      </c>
      <c r="AX227" s="17">
        <f t="shared" si="393"/>
        <v>3350</v>
      </c>
      <c r="AY227" s="17">
        <f t="shared" si="394"/>
        <v>3350</v>
      </c>
      <c r="AZ227" s="17">
        <f>AZ228</f>
        <v>0</v>
      </c>
      <c r="BA227" s="32"/>
      <c r="BB227" s="32"/>
      <c r="BC227" s="1"/>
      <c r="BD227" s="1"/>
      <c r="BE227" s="1"/>
      <c r="BF227" s="1"/>
      <c r="BG227" s="1"/>
      <c r="BH227" s="1"/>
      <c r="BI227" s="1"/>
    </row>
    <row r="228" s="1" customFormat="1" ht="141.75">
      <c r="A228" s="30" t="s">
        <v>210</v>
      </c>
      <c r="B228" s="30" t="s">
        <v>171</v>
      </c>
      <c r="C228" s="30" t="s">
        <v>171</v>
      </c>
      <c r="D228" s="30" t="s">
        <v>242</v>
      </c>
      <c r="E228" s="30" t="s">
        <v>134</v>
      </c>
      <c r="F228" s="31" t="s">
        <v>135</v>
      </c>
      <c r="G228" s="17">
        <v>3350</v>
      </c>
      <c r="H228" s="17">
        <v>3350</v>
      </c>
      <c r="I228" s="17">
        <v>3350</v>
      </c>
      <c r="J228" s="17"/>
      <c r="K228" s="17"/>
      <c r="L228" s="17"/>
      <c r="M228" s="17">
        <f t="shared" si="494"/>
        <v>3350</v>
      </c>
      <c r="N228" s="17">
        <f t="shared" si="495"/>
        <v>3350</v>
      </c>
      <c r="O228" s="17">
        <f t="shared" si="496"/>
        <v>3350</v>
      </c>
      <c r="P228" s="17"/>
      <c r="Q228" s="17"/>
      <c r="R228" s="17"/>
      <c r="S228" s="17"/>
      <c r="T228" s="17"/>
      <c r="U228" s="17"/>
      <c r="V228" s="17"/>
      <c r="W228" s="17"/>
      <c r="X228" s="17"/>
      <c r="Y228" s="17">
        <f t="shared" si="386"/>
        <v>3350</v>
      </c>
      <c r="Z228" s="17">
        <f t="shared" si="387"/>
        <v>3350</v>
      </c>
      <c r="AA228" s="17">
        <f t="shared" si="388"/>
        <v>3350</v>
      </c>
      <c r="AB228" s="17"/>
      <c r="AC228" s="17"/>
      <c r="AD228" s="17"/>
      <c r="AE228" s="17">
        <f t="shared" si="389"/>
        <v>3350</v>
      </c>
      <c r="AF228" s="17">
        <f t="shared" si="390"/>
        <v>3350</v>
      </c>
      <c r="AG228" s="17">
        <f t="shared" si="391"/>
        <v>3350</v>
      </c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>
        <f t="shared" si="392"/>
        <v>3350</v>
      </c>
      <c r="AX228" s="17">
        <f t="shared" si="393"/>
        <v>3350</v>
      </c>
      <c r="AY228" s="17">
        <f t="shared" si="394"/>
        <v>3350</v>
      </c>
      <c r="AZ228" s="17"/>
      <c r="BA228" s="32"/>
      <c r="BB228" s="32"/>
      <c r="BC228" s="1"/>
      <c r="BD228" s="1"/>
      <c r="BE228" s="1"/>
      <c r="BF228" s="1"/>
      <c r="BG228" s="1"/>
      <c r="BH228" s="1"/>
      <c r="BI228" s="1"/>
    </row>
    <row r="229" s="1" customFormat="1" ht="173.25">
      <c r="A229" s="30" t="s">
        <v>210</v>
      </c>
      <c r="B229" s="30" t="s">
        <v>171</v>
      </c>
      <c r="C229" s="30" t="s">
        <v>171</v>
      </c>
      <c r="D229" s="30" t="s">
        <v>244</v>
      </c>
      <c r="E229" s="30"/>
      <c r="F229" s="31" t="s">
        <v>245</v>
      </c>
      <c r="G229" s="17">
        <f>G230</f>
        <v>1010</v>
      </c>
      <c r="H229" s="17">
        <f>H230</f>
        <v>1010</v>
      </c>
      <c r="I229" s="17">
        <f>I230</f>
        <v>1010</v>
      </c>
      <c r="J229" s="17">
        <f>J230</f>
        <v>0</v>
      </c>
      <c r="K229" s="17">
        <f>K230</f>
        <v>0</v>
      </c>
      <c r="L229" s="17">
        <f>L230</f>
        <v>0</v>
      </c>
      <c r="M229" s="17">
        <f t="shared" si="494"/>
        <v>1010</v>
      </c>
      <c r="N229" s="17">
        <f t="shared" si="495"/>
        <v>1010</v>
      </c>
      <c r="O229" s="17">
        <f t="shared" si="496"/>
        <v>1010</v>
      </c>
      <c r="P229" s="17">
        <f>P230</f>
        <v>0</v>
      </c>
      <c r="Q229" s="17">
        <f>Q230</f>
        <v>0</v>
      </c>
      <c r="R229" s="17">
        <f>R230</f>
        <v>0</v>
      </c>
      <c r="S229" s="17">
        <f>S230</f>
        <v>0</v>
      </c>
      <c r="T229" s="17">
        <f>T230</f>
        <v>0</v>
      </c>
      <c r="U229" s="17">
        <f>U230</f>
        <v>0</v>
      </c>
      <c r="V229" s="17">
        <f>V230</f>
        <v>0</v>
      </c>
      <c r="W229" s="17">
        <f>W230</f>
        <v>0</v>
      </c>
      <c r="X229" s="17">
        <f>X230</f>
        <v>0</v>
      </c>
      <c r="Y229" s="17">
        <f t="shared" si="386"/>
        <v>1010</v>
      </c>
      <c r="Z229" s="17">
        <f t="shared" si="387"/>
        <v>1010</v>
      </c>
      <c r="AA229" s="17">
        <f t="shared" si="388"/>
        <v>1010</v>
      </c>
      <c r="AB229" s="17">
        <f>AB230</f>
        <v>0</v>
      </c>
      <c r="AC229" s="17">
        <f>AC230</f>
        <v>0</v>
      </c>
      <c r="AD229" s="17">
        <f>AD230</f>
        <v>0</v>
      </c>
      <c r="AE229" s="17">
        <f t="shared" si="389"/>
        <v>1010</v>
      </c>
      <c r="AF229" s="17">
        <f t="shared" si="390"/>
        <v>1010</v>
      </c>
      <c r="AG229" s="17">
        <f t="shared" si="391"/>
        <v>1010</v>
      </c>
      <c r="AH229" s="17">
        <f>AH230</f>
        <v>0</v>
      </c>
      <c r="AI229" s="17">
        <f>AI230</f>
        <v>0</v>
      </c>
      <c r="AJ229" s="17">
        <f>AJ230</f>
        <v>0</v>
      </c>
      <c r="AK229" s="17">
        <f>AK230</f>
        <v>0</v>
      </c>
      <c r="AL229" s="17">
        <f>AL230</f>
        <v>0</v>
      </c>
      <c r="AM229" s="17">
        <f>AM230</f>
        <v>0</v>
      </c>
      <c r="AN229" s="17">
        <f>AN230</f>
        <v>0</v>
      </c>
      <c r="AO229" s="17">
        <f>AO230</f>
        <v>0</v>
      </c>
      <c r="AP229" s="17">
        <f>AP230</f>
        <v>0</v>
      </c>
      <c r="AQ229" s="17">
        <f>AQ230</f>
        <v>0</v>
      </c>
      <c r="AR229" s="17">
        <f>AR230</f>
        <v>0</v>
      </c>
      <c r="AS229" s="17">
        <f>AS230</f>
        <v>0</v>
      </c>
      <c r="AT229" s="17">
        <f>AT230</f>
        <v>0</v>
      </c>
      <c r="AU229" s="17">
        <f>AU230</f>
        <v>0</v>
      </c>
      <c r="AV229" s="17">
        <f>AV230</f>
        <v>0</v>
      </c>
      <c r="AW229" s="17">
        <f t="shared" si="392"/>
        <v>1010</v>
      </c>
      <c r="AX229" s="17">
        <f t="shared" si="393"/>
        <v>1010</v>
      </c>
      <c r="AY229" s="17">
        <f t="shared" si="394"/>
        <v>1010</v>
      </c>
      <c r="AZ229" s="17">
        <f>AZ230</f>
        <v>0</v>
      </c>
      <c r="BA229" s="32"/>
      <c r="BB229" s="32"/>
      <c r="BC229" s="1"/>
      <c r="BD229" s="1"/>
      <c r="BE229" s="1"/>
      <c r="BF229" s="1"/>
      <c r="BG229" s="1"/>
      <c r="BH229" s="1"/>
      <c r="BI229" s="1"/>
    </row>
    <row r="230" s="1" customFormat="1">
      <c r="A230" s="30" t="s">
        <v>210</v>
      </c>
      <c r="B230" s="30" t="s">
        <v>171</v>
      </c>
      <c r="C230" s="30" t="s">
        <v>171</v>
      </c>
      <c r="D230" s="30" t="s">
        <v>244</v>
      </c>
      <c r="E230" s="30" t="s">
        <v>134</v>
      </c>
      <c r="F230" s="31" t="s">
        <v>135</v>
      </c>
      <c r="G230" s="17">
        <v>1010</v>
      </c>
      <c r="H230" s="17">
        <v>1010</v>
      </c>
      <c r="I230" s="17">
        <v>1010</v>
      </c>
      <c r="J230" s="17"/>
      <c r="K230" s="17"/>
      <c r="L230" s="17"/>
      <c r="M230" s="17">
        <f t="shared" si="494"/>
        <v>1010</v>
      </c>
      <c r="N230" s="17">
        <f t="shared" si="495"/>
        <v>1010</v>
      </c>
      <c r="O230" s="17">
        <f t="shared" si="496"/>
        <v>1010</v>
      </c>
      <c r="P230" s="17"/>
      <c r="Q230" s="17"/>
      <c r="R230" s="17"/>
      <c r="S230" s="17"/>
      <c r="T230" s="17"/>
      <c r="U230" s="17"/>
      <c r="V230" s="17"/>
      <c r="W230" s="17"/>
      <c r="X230" s="17"/>
      <c r="Y230" s="17">
        <f t="shared" si="386"/>
        <v>1010</v>
      </c>
      <c r="Z230" s="17">
        <f t="shared" si="387"/>
        <v>1010</v>
      </c>
      <c r="AA230" s="17">
        <f t="shared" si="388"/>
        <v>1010</v>
      </c>
      <c r="AB230" s="17"/>
      <c r="AC230" s="17"/>
      <c r="AD230" s="17"/>
      <c r="AE230" s="17">
        <f t="shared" si="389"/>
        <v>1010</v>
      </c>
      <c r="AF230" s="17">
        <f t="shared" si="390"/>
        <v>1010</v>
      </c>
      <c r="AG230" s="17">
        <f t="shared" si="391"/>
        <v>1010</v>
      </c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>
        <f t="shared" si="392"/>
        <v>1010</v>
      </c>
      <c r="AX230" s="17">
        <f t="shared" si="393"/>
        <v>1010</v>
      </c>
      <c r="AY230" s="17">
        <f t="shared" si="394"/>
        <v>1010</v>
      </c>
      <c r="AZ230" s="17"/>
      <c r="BA230" s="32"/>
      <c r="BB230" s="32"/>
      <c r="BC230" s="1"/>
      <c r="BD230" s="1"/>
      <c r="BE230" s="1"/>
      <c r="BF230" s="1"/>
      <c r="BG230" s="1"/>
      <c r="BH230" s="1"/>
      <c r="BI230" s="1"/>
    </row>
    <row r="231" s="1" customFormat="1">
      <c r="A231" s="30" t="s">
        <v>210</v>
      </c>
      <c r="B231" s="30" t="s">
        <v>171</v>
      </c>
      <c r="C231" s="30" t="s">
        <v>171</v>
      </c>
      <c r="D231" s="30" t="s">
        <v>246</v>
      </c>
      <c r="E231" s="35"/>
      <c r="F231" s="31" t="s">
        <v>247</v>
      </c>
      <c r="G231" s="17">
        <f t="shared" ref="G231:G237" si="565">G232</f>
        <v>5434.3000000000002</v>
      </c>
      <c r="H231" s="17">
        <f t="shared" ref="H231:H237" si="566">H232</f>
        <v>5434.3000000000002</v>
      </c>
      <c r="I231" s="17">
        <f t="shared" ref="I231:I237" si="567">I232</f>
        <v>5434.3000000000002</v>
      </c>
      <c r="J231" s="17">
        <f t="shared" ref="J231:J237" si="568">J232</f>
        <v>0</v>
      </c>
      <c r="K231" s="17">
        <f t="shared" ref="K231:K237" si="569">K232</f>
        <v>0</v>
      </c>
      <c r="L231" s="17">
        <f t="shared" ref="L231:L237" si="570">L232</f>
        <v>0</v>
      </c>
      <c r="M231" s="17">
        <f t="shared" si="494"/>
        <v>5434.3000000000002</v>
      </c>
      <c r="N231" s="17">
        <f t="shared" si="495"/>
        <v>5434.3000000000002</v>
      </c>
      <c r="O231" s="17">
        <f t="shared" si="496"/>
        <v>5434.3000000000002</v>
      </c>
      <c r="P231" s="17">
        <f t="shared" ref="P231:P237" si="571">P232</f>
        <v>0</v>
      </c>
      <c r="Q231" s="17">
        <f t="shared" ref="Q231:Q237" si="572">Q232</f>
        <v>0</v>
      </c>
      <c r="R231" s="17">
        <f t="shared" ref="R231:R237" si="573">R232</f>
        <v>0</v>
      </c>
      <c r="S231" s="17">
        <f t="shared" ref="S231:S237" si="574">S232</f>
        <v>0</v>
      </c>
      <c r="T231" s="17">
        <f t="shared" ref="T231:T237" si="575">T232</f>
        <v>0</v>
      </c>
      <c r="U231" s="17">
        <f t="shared" ref="U231:U237" si="576">U232</f>
        <v>0</v>
      </c>
      <c r="V231" s="17">
        <f t="shared" ref="V231:V237" si="577">V232</f>
        <v>0</v>
      </c>
      <c r="W231" s="17">
        <f t="shared" ref="W231:W237" si="578">W232</f>
        <v>0</v>
      </c>
      <c r="X231" s="17">
        <f t="shared" ref="X231:X237" si="579">X232</f>
        <v>0</v>
      </c>
      <c r="Y231" s="17">
        <f t="shared" si="386"/>
        <v>5434.3000000000002</v>
      </c>
      <c r="Z231" s="17">
        <f t="shared" si="387"/>
        <v>5434.3000000000002</v>
      </c>
      <c r="AA231" s="17">
        <f t="shared" si="388"/>
        <v>5434.3000000000002</v>
      </c>
      <c r="AB231" s="17">
        <f t="shared" ref="AB231:AB237" si="580">AB232</f>
        <v>0</v>
      </c>
      <c r="AC231" s="17">
        <f t="shared" ref="AC231:AC237" si="581">AC232</f>
        <v>0</v>
      </c>
      <c r="AD231" s="17">
        <f t="shared" ref="AD231:AD237" si="582">AD232</f>
        <v>0</v>
      </c>
      <c r="AE231" s="17">
        <f t="shared" si="389"/>
        <v>5434.3000000000002</v>
      </c>
      <c r="AF231" s="17">
        <f t="shared" si="390"/>
        <v>5434.3000000000002</v>
      </c>
      <c r="AG231" s="17">
        <f t="shared" si="391"/>
        <v>5434.3000000000002</v>
      </c>
      <c r="AH231" s="17">
        <f t="shared" ref="AH231:AH237" si="583">AH232</f>
        <v>0</v>
      </c>
      <c r="AI231" s="17">
        <f t="shared" ref="AI231:AI237" si="584">AI232</f>
        <v>0</v>
      </c>
      <c r="AJ231" s="17">
        <f t="shared" ref="AJ231:AJ237" si="585">AJ232</f>
        <v>0</v>
      </c>
      <c r="AK231" s="17">
        <f t="shared" ref="AK231:AK237" si="586">AK232</f>
        <v>0</v>
      </c>
      <c r="AL231" s="17">
        <f t="shared" ref="AL231:AL237" si="587">AL232</f>
        <v>0</v>
      </c>
      <c r="AM231" s="17">
        <f t="shared" ref="AM231:AM237" si="588">AM232</f>
        <v>0</v>
      </c>
      <c r="AN231" s="17">
        <f t="shared" ref="AN231:AN237" si="589">AN232</f>
        <v>0</v>
      </c>
      <c r="AO231" s="17">
        <f t="shared" ref="AO231:AO237" si="590">AO232</f>
        <v>0</v>
      </c>
      <c r="AP231" s="17">
        <f t="shared" ref="AP231:AP237" si="591">AP232</f>
        <v>0</v>
      </c>
      <c r="AQ231" s="17">
        <f t="shared" ref="AQ231:AQ237" si="592">AQ232</f>
        <v>0</v>
      </c>
      <c r="AR231" s="17">
        <f t="shared" ref="AR231:AR237" si="593">AR232</f>
        <v>0</v>
      </c>
      <c r="AS231" s="17">
        <f t="shared" ref="AS231:AS237" si="594">AS232</f>
        <v>0</v>
      </c>
      <c r="AT231" s="17">
        <f t="shared" ref="AT231:AT237" si="595">AT232</f>
        <v>0</v>
      </c>
      <c r="AU231" s="17">
        <f t="shared" ref="AU231:AU237" si="596">AU232</f>
        <v>0</v>
      </c>
      <c r="AV231" s="17">
        <f t="shared" ref="AV231:AV237" si="597">AV232</f>
        <v>0</v>
      </c>
      <c r="AW231" s="17">
        <f t="shared" si="392"/>
        <v>5434.3000000000002</v>
      </c>
      <c r="AX231" s="17">
        <f t="shared" si="393"/>
        <v>5434.3000000000002</v>
      </c>
      <c r="AY231" s="17">
        <f t="shared" si="394"/>
        <v>5434.3000000000002</v>
      </c>
      <c r="AZ231" s="17">
        <f t="shared" ref="AZ231:AZ237" si="598">AZ232</f>
        <v>0</v>
      </c>
      <c r="BA231" s="32"/>
      <c r="BB231" s="32"/>
      <c r="BC231" s="1"/>
      <c r="BD231" s="1"/>
      <c r="BE231" s="1"/>
      <c r="BF231" s="1"/>
      <c r="BG231" s="1"/>
      <c r="BH231" s="1"/>
      <c r="BI231" s="1"/>
    </row>
    <row r="232" s="1" customFormat="1">
      <c r="A232" s="30" t="s">
        <v>210</v>
      </c>
      <c r="B232" s="30" t="s">
        <v>171</v>
      </c>
      <c r="C232" s="30" t="s">
        <v>171</v>
      </c>
      <c r="D232" s="30" t="s">
        <v>248</v>
      </c>
      <c r="E232" s="35"/>
      <c r="F232" s="31" t="s">
        <v>36</v>
      </c>
      <c r="G232" s="17">
        <f t="shared" si="565"/>
        <v>5434.3000000000002</v>
      </c>
      <c r="H232" s="17">
        <f t="shared" si="566"/>
        <v>5434.3000000000002</v>
      </c>
      <c r="I232" s="17">
        <f t="shared" si="567"/>
        <v>5434.3000000000002</v>
      </c>
      <c r="J232" s="17">
        <f t="shared" si="568"/>
        <v>0</v>
      </c>
      <c r="K232" s="17">
        <f t="shared" si="569"/>
        <v>0</v>
      </c>
      <c r="L232" s="17">
        <f t="shared" si="570"/>
        <v>0</v>
      </c>
      <c r="M232" s="17">
        <f t="shared" si="494"/>
        <v>5434.3000000000002</v>
      </c>
      <c r="N232" s="17">
        <f t="shared" si="495"/>
        <v>5434.3000000000002</v>
      </c>
      <c r="O232" s="17">
        <f t="shared" si="496"/>
        <v>5434.3000000000002</v>
      </c>
      <c r="P232" s="17">
        <f t="shared" si="571"/>
        <v>0</v>
      </c>
      <c r="Q232" s="17">
        <f t="shared" si="572"/>
        <v>0</v>
      </c>
      <c r="R232" s="17">
        <f t="shared" si="573"/>
        <v>0</v>
      </c>
      <c r="S232" s="17">
        <f t="shared" si="574"/>
        <v>0</v>
      </c>
      <c r="T232" s="17">
        <f t="shared" si="575"/>
        <v>0</v>
      </c>
      <c r="U232" s="17">
        <f t="shared" si="576"/>
        <v>0</v>
      </c>
      <c r="V232" s="17">
        <f t="shared" si="577"/>
        <v>0</v>
      </c>
      <c r="W232" s="17">
        <f t="shared" si="578"/>
        <v>0</v>
      </c>
      <c r="X232" s="17">
        <f t="shared" si="579"/>
        <v>0</v>
      </c>
      <c r="Y232" s="17">
        <f t="shared" ref="Y232:Y295" si="599">M232+P232+Q232+R232+S232</f>
        <v>5434.3000000000002</v>
      </c>
      <c r="Z232" s="17">
        <f t="shared" ref="Z232:Z295" si="600">N232+T232+U232</f>
        <v>5434.3000000000002</v>
      </c>
      <c r="AA232" s="17">
        <f t="shared" ref="AA232:AA295" si="601">O232+V232+X232+W232</f>
        <v>5434.3000000000002</v>
      </c>
      <c r="AB232" s="17">
        <f t="shared" si="580"/>
        <v>0</v>
      </c>
      <c r="AC232" s="17">
        <f t="shared" si="581"/>
        <v>0</v>
      </c>
      <c r="AD232" s="17">
        <f t="shared" si="582"/>
        <v>0</v>
      </c>
      <c r="AE232" s="17">
        <f t="shared" ref="AE232:AE295" si="602">Y232+AB232</f>
        <v>5434.3000000000002</v>
      </c>
      <c r="AF232" s="17">
        <f t="shared" ref="AF232:AF295" si="603">Z232+AC232</f>
        <v>5434.3000000000002</v>
      </c>
      <c r="AG232" s="17">
        <f t="shared" ref="AG232:AG295" si="604">AA232+AD232</f>
        <v>5434.3000000000002</v>
      </c>
      <c r="AH232" s="17">
        <f t="shared" si="583"/>
        <v>0</v>
      </c>
      <c r="AI232" s="17">
        <f t="shared" si="584"/>
        <v>0</v>
      </c>
      <c r="AJ232" s="17">
        <f t="shared" si="585"/>
        <v>0</v>
      </c>
      <c r="AK232" s="17">
        <f t="shared" si="586"/>
        <v>0</v>
      </c>
      <c r="AL232" s="17">
        <f t="shared" si="587"/>
        <v>0</v>
      </c>
      <c r="AM232" s="17">
        <f t="shared" si="588"/>
        <v>0</v>
      </c>
      <c r="AN232" s="17">
        <f t="shared" si="589"/>
        <v>0</v>
      </c>
      <c r="AO232" s="17">
        <f t="shared" si="590"/>
        <v>0</v>
      </c>
      <c r="AP232" s="17">
        <f t="shared" si="591"/>
        <v>0</v>
      </c>
      <c r="AQ232" s="17">
        <f t="shared" si="592"/>
        <v>0</v>
      </c>
      <c r="AR232" s="17">
        <f t="shared" si="593"/>
        <v>0</v>
      </c>
      <c r="AS232" s="17">
        <f t="shared" si="594"/>
        <v>0</v>
      </c>
      <c r="AT232" s="17">
        <f t="shared" si="595"/>
        <v>0</v>
      </c>
      <c r="AU232" s="17">
        <f t="shared" si="596"/>
        <v>0</v>
      </c>
      <c r="AV232" s="17">
        <f t="shared" si="597"/>
        <v>0</v>
      </c>
      <c r="AW232" s="17">
        <f t="shared" ref="AW232:AW295" si="605">AE232+AH232+AI232+AJ232+AK232+AL232</f>
        <v>5434.3000000000002</v>
      </c>
      <c r="AX232" s="17">
        <f t="shared" ref="AX232:AX295" si="606">AF232+AM232+AN232+AO232+AP232+AQ232</f>
        <v>5434.3000000000002</v>
      </c>
      <c r="AY232" s="17">
        <f t="shared" ref="AY232:AY295" si="607">AG232+AR232+AS232+AT232+AU232+AV232</f>
        <v>5434.3000000000002</v>
      </c>
      <c r="AZ232" s="17">
        <f t="shared" si="598"/>
        <v>0</v>
      </c>
      <c r="BA232" s="32"/>
      <c r="BB232" s="32"/>
      <c r="BC232" s="1"/>
      <c r="BD232" s="1"/>
      <c r="BE232" s="1"/>
      <c r="BF232" s="1"/>
      <c r="BG232" s="1"/>
      <c r="BH232" s="1"/>
      <c r="BI232" s="1"/>
    </row>
    <row r="233" s="1" customFormat="1">
      <c r="A233" s="30" t="s">
        <v>210</v>
      </c>
      <c r="B233" s="30" t="s">
        <v>171</v>
      </c>
      <c r="C233" s="30" t="s">
        <v>171</v>
      </c>
      <c r="D233" s="30" t="s">
        <v>249</v>
      </c>
      <c r="E233" s="35"/>
      <c r="F233" s="31" t="s">
        <v>250</v>
      </c>
      <c r="G233" s="17">
        <f t="shared" si="565"/>
        <v>5434.3000000000002</v>
      </c>
      <c r="H233" s="17">
        <f t="shared" si="566"/>
        <v>5434.3000000000002</v>
      </c>
      <c r="I233" s="17">
        <f t="shared" si="567"/>
        <v>5434.3000000000002</v>
      </c>
      <c r="J233" s="17">
        <f t="shared" si="568"/>
        <v>0</v>
      </c>
      <c r="K233" s="17">
        <f t="shared" si="569"/>
        <v>0</v>
      </c>
      <c r="L233" s="17">
        <f t="shared" si="570"/>
        <v>0</v>
      </c>
      <c r="M233" s="17">
        <f t="shared" si="494"/>
        <v>5434.3000000000002</v>
      </c>
      <c r="N233" s="17">
        <f t="shared" si="495"/>
        <v>5434.3000000000002</v>
      </c>
      <c r="O233" s="17">
        <f t="shared" si="496"/>
        <v>5434.3000000000002</v>
      </c>
      <c r="P233" s="17">
        <f t="shared" si="571"/>
        <v>0</v>
      </c>
      <c r="Q233" s="17">
        <f t="shared" si="572"/>
        <v>0</v>
      </c>
      <c r="R233" s="17">
        <f t="shared" si="573"/>
        <v>0</v>
      </c>
      <c r="S233" s="17">
        <f t="shared" si="574"/>
        <v>0</v>
      </c>
      <c r="T233" s="17">
        <f t="shared" si="575"/>
        <v>0</v>
      </c>
      <c r="U233" s="17">
        <f t="shared" si="576"/>
        <v>0</v>
      </c>
      <c r="V233" s="17">
        <f t="shared" si="577"/>
        <v>0</v>
      </c>
      <c r="W233" s="17">
        <f t="shared" si="578"/>
        <v>0</v>
      </c>
      <c r="X233" s="17">
        <f t="shared" si="579"/>
        <v>0</v>
      </c>
      <c r="Y233" s="17">
        <f t="shared" si="599"/>
        <v>5434.3000000000002</v>
      </c>
      <c r="Z233" s="17">
        <f t="shared" si="600"/>
        <v>5434.3000000000002</v>
      </c>
      <c r="AA233" s="17">
        <f t="shared" si="601"/>
        <v>5434.3000000000002</v>
      </c>
      <c r="AB233" s="17">
        <f t="shared" si="580"/>
        <v>0</v>
      </c>
      <c r="AC233" s="17">
        <f t="shared" si="581"/>
        <v>0</v>
      </c>
      <c r="AD233" s="17">
        <f t="shared" si="582"/>
        <v>0</v>
      </c>
      <c r="AE233" s="17">
        <f t="shared" si="602"/>
        <v>5434.3000000000002</v>
      </c>
      <c r="AF233" s="17">
        <f t="shared" si="603"/>
        <v>5434.3000000000002</v>
      </c>
      <c r="AG233" s="17">
        <f t="shared" si="604"/>
        <v>5434.3000000000002</v>
      </c>
      <c r="AH233" s="17">
        <f t="shared" si="583"/>
        <v>0</v>
      </c>
      <c r="AI233" s="17">
        <f t="shared" si="584"/>
        <v>0</v>
      </c>
      <c r="AJ233" s="17">
        <f t="shared" si="585"/>
        <v>0</v>
      </c>
      <c r="AK233" s="17">
        <f t="shared" si="586"/>
        <v>0</v>
      </c>
      <c r="AL233" s="17">
        <f t="shared" si="587"/>
        <v>0</v>
      </c>
      <c r="AM233" s="17">
        <f t="shared" si="588"/>
        <v>0</v>
      </c>
      <c r="AN233" s="17">
        <f t="shared" si="589"/>
        <v>0</v>
      </c>
      <c r="AO233" s="17">
        <f t="shared" si="590"/>
        <v>0</v>
      </c>
      <c r="AP233" s="17">
        <f t="shared" si="591"/>
        <v>0</v>
      </c>
      <c r="AQ233" s="17">
        <f t="shared" si="592"/>
        <v>0</v>
      </c>
      <c r="AR233" s="17">
        <f t="shared" si="593"/>
        <v>0</v>
      </c>
      <c r="AS233" s="17">
        <f t="shared" si="594"/>
        <v>0</v>
      </c>
      <c r="AT233" s="17">
        <f t="shared" si="595"/>
        <v>0</v>
      </c>
      <c r="AU233" s="17">
        <f t="shared" si="596"/>
        <v>0</v>
      </c>
      <c r="AV233" s="17">
        <f t="shared" si="597"/>
        <v>0</v>
      </c>
      <c r="AW233" s="17">
        <f t="shared" si="605"/>
        <v>5434.3000000000002</v>
      </c>
      <c r="AX233" s="17">
        <f t="shared" si="606"/>
        <v>5434.3000000000002</v>
      </c>
      <c r="AY233" s="17">
        <f t="shared" si="607"/>
        <v>5434.3000000000002</v>
      </c>
      <c r="AZ233" s="17">
        <f t="shared" si="598"/>
        <v>0</v>
      </c>
      <c r="BA233" s="32"/>
      <c r="BB233" s="32"/>
      <c r="BC233" s="1"/>
      <c r="BD233" s="1"/>
      <c r="BE233" s="1"/>
      <c r="BF233" s="1"/>
      <c r="BG233" s="1"/>
      <c r="BH233" s="1"/>
      <c r="BI233" s="1"/>
    </row>
    <row r="234" s="1" customFormat="1">
      <c r="A234" s="30" t="s">
        <v>210</v>
      </c>
      <c r="B234" s="30" t="s">
        <v>171</v>
      </c>
      <c r="C234" s="30" t="s">
        <v>171</v>
      </c>
      <c r="D234" s="30" t="s">
        <v>251</v>
      </c>
      <c r="E234" s="35"/>
      <c r="F234" s="31" t="s">
        <v>252</v>
      </c>
      <c r="G234" s="17">
        <f t="shared" si="565"/>
        <v>5434.3000000000002</v>
      </c>
      <c r="H234" s="17">
        <f t="shared" si="566"/>
        <v>5434.3000000000002</v>
      </c>
      <c r="I234" s="17">
        <f t="shared" si="567"/>
        <v>5434.3000000000002</v>
      </c>
      <c r="J234" s="17">
        <f t="shared" si="568"/>
        <v>0</v>
      </c>
      <c r="K234" s="17">
        <f t="shared" si="569"/>
        <v>0</v>
      </c>
      <c r="L234" s="17">
        <f t="shared" si="570"/>
        <v>0</v>
      </c>
      <c r="M234" s="17">
        <f t="shared" si="494"/>
        <v>5434.3000000000002</v>
      </c>
      <c r="N234" s="17">
        <f t="shared" si="495"/>
        <v>5434.3000000000002</v>
      </c>
      <c r="O234" s="17">
        <f t="shared" si="496"/>
        <v>5434.3000000000002</v>
      </c>
      <c r="P234" s="17">
        <f t="shared" si="571"/>
        <v>0</v>
      </c>
      <c r="Q234" s="17">
        <f t="shared" si="572"/>
        <v>0</v>
      </c>
      <c r="R234" s="17">
        <f t="shared" si="573"/>
        <v>0</v>
      </c>
      <c r="S234" s="17">
        <f t="shared" si="574"/>
        <v>0</v>
      </c>
      <c r="T234" s="17">
        <f t="shared" si="575"/>
        <v>0</v>
      </c>
      <c r="U234" s="17">
        <f t="shared" si="576"/>
        <v>0</v>
      </c>
      <c r="V234" s="17">
        <f t="shared" si="577"/>
        <v>0</v>
      </c>
      <c r="W234" s="17">
        <f t="shared" si="578"/>
        <v>0</v>
      </c>
      <c r="X234" s="17">
        <f t="shared" si="579"/>
        <v>0</v>
      </c>
      <c r="Y234" s="17">
        <f t="shared" si="599"/>
        <v>5434.3000000000002</v>
      </c>
      <c r="Z234" s="17">
        <f t="shared" si="600"/>
        <v>5434.3000000000002</v>
      </c>
      <c r="AA234" s="17">
        <f t="shared" si="601"/>
        <v>5434.3000000000002</v>
      </c>
      <c r="AB234" s="17">
        <f t="shared" si="580"/>
        <v>0</v>
      </c>
      <c r="AC234" s="17">
        <f t="shared" si="581"/>
        <v>0</v>
      </c>
      <c r="AD234" s="17">
        <f t="shared" si="582"/>
        <v>0</v>
      </c>
      <c r="AE234" s="17">
        <f t="shared" si="602"/>
        <v>5434.3000000000002</v>
      </c>
      <c r="AF234" s="17">
        <f t="shared" si="603"/>
        <v>5434.3000000000002</v>
      </c>
      <c r="AG234" s="17">
        <f t="shared" si="604"/>
        <v>5434.3000000000002</v>
      </c>
      <c r="AH234" s="17">
        <f t="shared" si="583"/>
        <v>0</v>
      </c>
      <c r="AI234" s="17">
        <f t="shared" si="584"/>
        <v>0</v>
      </c>
      <c r="AJ234" s="17">
        <f t="shared" si="585"/>
        <v>0</v>
      </c>
      <c r="AK234" s="17">
        <f t="shared" si="586"/>
        <v>0</v>
      </c>
      <c r="AL234" s="17">
        <f t="shared" si="587"/>
        <v>0</v>
      </c>
      <c r="AM234" s="17">
        <f t="shared" si="588"/>
        <v>0</v>
      </c>
      <c r="AN234" s="17">
        <f t="shared" si="589"/>
        <v>0</v>
      </c>
      <c r="AO234" s="17">
        <f t="shared" si="590"/>
        <v>0</v>
      </c>
      <c r="AP234" s="17">
        <f t="shared" si="591"/>
        <v>0</v>
      </c>
      <c r="AQ234" s="17">
        <f t="shared" si="592"/>
        <v>0</v>
      </c>
      <c r="AR234" s="17">
        <f t="shared" si="593"/>
        <v>0</v>
      </c>
      <c r="AS234" s="17">
        <f t="shared" si="594"/>
        <v>0</v>
      </c>
      <c r="AT234" s="17">
        <f t="shared" si="595"/>
        <v>0</v>
      </c>
      <c r="AU234" s="17">
        <f t="shared" si="596"/>
        <v>0</v>
      </c>
      <c r="AV234" s="17">
        <f t="shared" si="597"/>
        <v>0</v>
      </c>
      <c r="AW234" s="17">
        <f t="shared" si="605"/>
        <v>5434.3000000000002</v>
      </c>
      <c r="AX234" s="17">
        <f t="shared" si="606"/>
        <v>5434.3000000000002</v>
      </c>
      <c r="AY234" s="17">
        <f t="shared" si="607"/>
        <v>5434.3000000000002</v>
      </c>
      <c r="AZ234" s="17">
        <f t="shared" si="598"/>
        <v>0</v>
      </c>
      <c r="BA234" s="32"/>
      <c r="BB234" s="32"/>
      <c r="BC234" s="1"/>
      <c r="BD234" s="1"/>
      <c r="BE234" s="1"/>
      <c r="BF234" s="1"/>
      <c r="BG234" s="1"/>
      <c r="BH234" s="1"/>
      <c r="BI234" s="1"/>
    </row>
    <row r="235" s="1" customFormat="1">
      <c r="A235" s="30" t="s">
        <v>210</v>
      </c>
      <c r="B235" s="30" t="s">
        <v>171</v>
      </c>
      <c r="C235" s="30" t="s">
        <v>171</v>
      </c>
      <c r="D235" s="30" t="s">
        <v>251</v>
      </c>
      <c r="E235" s="30" t="s">
        <v>134</v>
      </c>
      <c r="F235" s="31" t="s">
        <v>135</v>
      </c>
      <c r="G235" s="17">
        <v>5434.3000000000002</v>
      </c>
      <c r="H235" s="17">
        <v>5434.3000000000002</v>
      </c>
      <c r="I235" s="17">
        <v>5434.3000000000002</v>
      </c>
      <c r="J235" s="17"/>
      <c r="K235" s="17"/>
      <c r="L235" s="17"/>
      <c r="M235" s="17">
        <f t="shared" si="494"/>
        <v>5434.3000000000002</v>
      </c>
      <c r="N235" s="17">
        <f t="shared" si="495"/>
        <v>5434.3000000000002</v>
      </c>
      <c r="O235" s="17">
        <f t="shared" si="496"/>
        <v>5434.3000000000002</v>
      </c>
      <c r="P235" s="17"/>
      <c r="Q235" s="17"/>
      <c r="R235" s="17"/>
      <c r="S235" s="17"/>
      <c r="T235" s="17"/>
      <c r="U235" s="17"/>
      <c r="V235" s="17"/>
      <c r="W235" s="17"/>
      <c r="X235" s="17"/>
      <c r="Y235" s="17">
        <f t="shared" si="599"/>
        <v>5434.3000000000002</v>
      </c>
      <c r="Z235" s="17">
        <f t="shared" si="600"/>
        <v>5434.3000000000002</v>
      </c>
      <c r="AA235" s="17">
        <f t="shared" si="601"/>
        <v>5434.3000000000002</v>
      </c>
      <c r="AB235" s="17"/>
      <c r="AC235" s="17"/>
      <c r="AD235" s="17"/>
      <c r="AE235" s="17">
        <f t="shared" si="602"/>
        <v>5434.3000000000002</v>
      </c>
      <c r="AF235" s="17">
        <f t="shared" si="603"/>
        <v>5434.3000000000002</v>
      </c>
      <c r="AG235" s="17">
        <f t="shared" si="604"/>
        <v>5434.3000000000002</v>
      </c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>
        <f t="shared" si="605"/>
        <v>5434.3000000000002</v>
      </c>
      <c r="AX235" s="17">
        <f t="shared" si="606"/>
        <v>5434.3000000000002</v>
      </c>
      <c r="AY235" s="17">
        <f t="shared" si="607"/>
        <v>5434.3000000000002</v>
      </c>
      <c r="AZ235" s="17"/>
      <c r="BA235" s="32"/>
      <c r="BB235" s="32"/>
      <c r="BC235" s="1"/>
      <c r="BD235" s="1"/>
      <c r="BE235" s="1"/>
      <c r="BF235" s="1"/>
      <c r="BG235" s="1"/>
      <c r="BH235" s="1"/>
      <c r="BI235" s="1"/>
    </row>
    <row r="236" s="1" customFormat="1" ht="63">
      <c r="A236" s="30" t="s">
        <v>210</v>
      </c>
      <c r="B236" s="30" t="s">
        <v>171</v>
      </c>
      <c r="C236" s="30" t="s">
        <v>171</v>
      </c>
      <c r="D236" s="30" t="s">
        <v>77</v>
      </c>
      <c r="E236" s="30"/>
      <c r="F236" s="31" t="s">
        <v>78</v>
      </c>
      <c r="G236" s="17">
        <f t="shared" si="565"/>
        <v>44708.399999999994</v>
      </c>
      <c r="H236" s="17">
        <f t="shared" si="566"/>
        <v>45338.800000000003</v>
      </c>
      <c r="I236" s="17">
        <f t="shared" si="567"/>
        <v>45338.800000000003</v>
      </c>
      <c r="J236" s="17">
        <f t="shared" si="568"/>
        <v>0</v>
      </c>
      <c r="K236" s="17">
        <f t="shared" si="569"/>
        <v>0</v>
      </c>
      <c r="L236" s="17">
        <f t="shared" si="570"/>
        <v>0</v>
      </c>
      <c r="M236" s="17">
        <f t="shared" si="494"/>
        <v>44708.399999999994</v>
      </c>
      <c r="N236" s="17">
        <f t="shared" si="495"/>
        <v>45338.800000000003</v>
      </c>
      <c r="O236" s="17">
        <f t="shared" si="496"/>
        <v>45338.800000000003</v>
      </c>
      <c r="P236" s="17">
        <f t="shared" si="571"/>
        <v>471.5</v>
      </c>
      <c r="Q236" s="17">
        <f t="shared" si="572"/>
        <v>0</v>
      </c>
      <c r="R236" s="17">
        <f t="shared" si="573"/>
        <v>0</v>
      </c>
      <c r="S236" s="17">
        <f t="shared" si="574"/>
        <v>1200</v>
      </c>
      <c r="T236" s="17">
        <f t="shared" si="575"/>
        <v>0</v>
      </c>
      <c r="U236" s="17">
        <f t="shared" si="576"/>
        <v>0</v>
      </c>
      <c r="V236" s="17">
        <f t="shared" si="577"/>
        <v>0</v>
      </c>
      <c r="W236" s="17">
        <f t="shared" si="578"/>
        <v>0</v>
      </c>
      <c r="X236" s="17">
        <f t="shared" si="579"/>
        <v>0</v>
      </c>
      <c r="Y236" s="17">
        <f t="shared" si="599"/>
        <v>46379.899999999994</v>
      </c>
      <c r="Z236" s="17">
        <f t="shared" si="600"/>
        <v>45338.800000000003</v>
      </c>
      <c r="AA236" s="17">
        <f t="shared" si="601"/>
        <v>45338.800000000003</v>
      </c>
      <c r="AB236" s="17">
        <f t="shared" si="580"/>
        <v>0</v>
      </c>
      <c r="AC236" s="17">
        <f t="shared" si="581"/>
        <v>0</v>
      </c>
      <c r="AD236" s="17">
        <f t="shared" si="582"/>
        <v>0</v>
      </c>
      <c r="AE236" s="17">
        <f t="shared" si="602"/>
        <v>46379.899999999994</v>
      </c>
      <c r="AF236" s="17">
        <f t="shared" si="603"/>
        <v>45338.800000000003</v>
      </c>
      <c r="AG236" s="17">
        <f t="shared" si="604"/>
        <v>45338.800000000003</v>
      </c>
      <c r="AH236" s="17">
        <f t="shared" si="583"/>
        <v>0</v>
      </c>
      <c r="AI236" s="17">
        <f t="shared" si="584"/>
        <v>550</v>
      </c>
      <c r="AJ236" s="17">
        <f t="shared" si="585"/>
        <v>0</v>
      </c>
      <c r="AK236" s="17">
        <f t="shared" si="586"/>
        <v>0</v>
      </c>
      <c r="AL236" s="17">
        <f t="shared" si="587"/>
        <v>0</v>
      </c>
      <c r="AM236" s="17">
        <f t="shared" si="588"/>
        <v>0</v>
      </c>
      <c r="AN236" s="17">
        <f t="shared" si="589"/>
        <v>1000</v>
      </c>
      <c r="AO236" s="17">
        <f t="shared" si="590"/>
        <v>0</v>
      </c>
      <c r="AP236" s="17">
        <f t="shared" si="591"/>
        <v>0</v>
      </c>
      <c r="AQ236" s="17">
        <f t="shared" si="592"/>
        <v>0</v>
      </c>
      <c r="AR236" s="17">
        <f t="shared" si="593"/>
        <v>0</v>
      </c>
      <c r="AS236" s="17">
        <f t="shared" si="594"/>
        <v>1000</v>
      </c>
      <c r="AT236" s="17">
        <f t="shared" si="595"/>
        <v>0</v>
      </c>
      <c r="AU236" s="17">
        <f t="shared" si="596"/>
        <v>0</v>
      </c>
      <c r="AV236" s="17">
        <f t="shared" si="597"/>
        <v>0</v>
      </c>
      <c r="AW236" s="17">
        <f t="shared" si="605"/>
        <v>46929.899999999994</v>
      </c>
      <c r="AX236" s="17">
        <f t="shared" si="606"/>
        <v>46338.800000000003</v>
      </c>
      <c r="AY236" s="17">
        <f t="shared" si="607"/>
        <v>46338.800000000003</v>
      </c>
      <c r="AZ236" s="17">
        <f t="shared" si="598"/>
        <v>0</v>
      </c>
      <c r="BA236" s="32"/>
      <c r="BB236" s="32"/>
      <c r="BC236" s="1"/>
      <c r="BD236" s="1"/>
      <c r="BE236" s="1"/>
      <c r="BF236" s="1"/>
      <c r="BG236" s="1"/>
      <c r="BH236" s="1"/>
      <c r="BI236" s="1"/>
    </row>
    <row r="237" s="1" customFormat="1" ht="31.5">
      <c r="A237" s="30" t="s">
        <v>210</v>
      </c>
      <c r="B237" s="30" t="s">
        <v>171</v>
      </c>
      <c r="C237" s="30" t="s">
        <v>171</v>
      </c>
      <c r="D237" s="30" t="s">
        <v>146</v>
      </c>
      <c r="E237" s="30"/>
      <c r="F237" s="31" t="s">
        <v>36</v>
      </c>
      <c r="G237" s="17">
        <f t="shared" si="565"/>
        <v>44708.399999999994</v>
      </c>
      <c r="H237" s="17">
        <f t="shared" si="566"/>
        <v>45338.800000000003</v>
      </c>
      <c r="I237" s="17">
        <f t="shared" si="567"/>
        <v>45338.800000000003</v>
      </c>
      <c r="J237" s="17">
        <f t="shared" si="568"/>
        <v>0</v>
      </c>
      <c r="K237" s="17">
        <f t="shared" si="569"/>
        <v>0</v>
      </c>
      <c r="L237" s="17">
        <f t="shared" si="570"/>
        <v>0</v>
      </c>
      <c r="M237" s="17">
        <f t="shared" si="494"/>
        <v>44708.399999999994</v>
      </c>
      <c r="N237" s="17">
        <f t="shared" si="495"/>
        <v>45338.800000000003</v>
      </c>
      <c r="O237" s="17">
        <f t="shared" si="496"/>
        <v>45338.800000000003</v>
      </c>
      <c r="P237" s="17">
        <f t="shared" si="571"/>
        <v>471.5</v>
      </c>
      <c r="Q237" s="17">
        <f t="shared" si="572"/>
        <v>0</v>
      </c>
      <c r="R237" s="17">
        <f t="shared" si="573"/>
        <v>0</v>
      </c>
      <c r="S237" s="17">
        <f t="shared" si="574"/>
        <v>1200</v>
      </c>
      <c r="T237" s="17">
        <f t="shared" si="575"/>
        <v>0</v>
      </c>
      <c r="U237" s="17">
        <f t="shared" si="576"/>
        <v>0</v>
      </c>
      <c r="V237" s="17">
        <f t="shared" si="577"/>
        <v>0</v>
      </c>
      <c r="W237" s="17">
        <f t="shared" si="578"/>
        <v>0</v>
      </c>
      <c r="X237" s="17">
        <f t="shared" si="579"/>
        <v>0</v>
      </c>
      <c r="Y237" s="17">
        <f t="shared" si="599"/>
        <v>46379.899999999994</v>
      </c>
      <c r="Z237" s="17">
        <f t="shared" si="600"/>
        <v>45338.800000000003</v>
      </c>
      <c r="AA237" s="17">
        <f t="shared" si="601"/>
        <v>45338.800000000003</v>
      </c>
      <c r="AB237" s="17">
        <f t="shared" si="580"/>
        <v>0</v>
      </c>
      <c r="AC237" s="17">
        <f t="shared" si="581"/>
        <v>0</v>
      </c>
      <c r="AD237" s="17">
        <f t="shared" si="582"/>
        <v>0</v>
      </c>
      <c r="AE237" s="17">
        <f t="shared" si="602"/>
        <v>46379.899999999994</v>
      </c>
      <c r="AF237" s="17">
        <f t="shared" si="603"/>
        <v>45338.800000000003</v>
      </c>
      <c r="AG237" s="17">
        <f t="shared" si="604"/>
        <v>45338.800000000003</v>
      </c>
      <c r="AH237" s="17">
        <f t="shared" si="583"/>
        <v>0</v>
      </c>
      <c r="AI237" s="17">
        <f t="shared" si="584"/>
        <v>550</v>
      </c>
      <c r="AJ237" s="17">
        <f t="shared" si="585"/>
        <v>0</v>
      </c>
      <c r="AK237" s="17">
        <f t="shared" si="586"/>
        <v>0</v>
      </c>
      <c r="AL237" s="17">
        <f t="shared" si="587"/>
        <v>0</v>
      </c>
      <c r="AM237" s="17">
        <f t="shared" si="588"/>
        <v>0</v>
      </c>
      <c r="AN237" s="17">
        <f t="shared" si="589"/>
        <v>1000</v>
      </c>
      <c r="AO237" s="17">
        <f t="shared" si="590"/>
        <v>0</v>
      </c>
      <c r="AP237" s="17">
        <f t="shared" si="591"/>
        <v>0</v>
      </c>
      <c r="AQ237" s="17">
        <f t="shared" si="592"/>
        <v>0</v>
      </c>
      <c r="AR237" s="17">
        <f t="shared" si="593"/>
        <v>0</v>
      </c>
      <c r="AS237" s="17">
        <f t="shared" si="594"/>
        <v>1000</v>
      </c>
      <c r="AT237" s="17">
        <f t="shared" si="595"/>
        <v>0</v>
      </c>
      <c r="AU237" s="17">
        <f t="shared" si="596"/>
        <v>0</v>
      </c>
      <c r="AV237" s="17">
        <f t="shared" si="597"/>
        <v>0</v>
      </c>
      <c r="AW237" s="17">
        <f t="shared" si="605"/>
        <v>46929.899999999994</v>
      </c>
      <c r="AX237" s="17">
        <f t="shared" si="606"/>
        <v>46338.800000000003</v>
      </c>
      <c r="AY237" s="17">
        <f t="shared" si="607"/>
        <v>46338.800000000003</v>
      </c>
      <c r="AZ237" s="17">
        <f t="shared" si="598"/>
        <v>0</v>
      </c>
      <c r="BA237" s="32"/>
      <c r="BB237" s="32"/>
      <c r="BC237" s="1"/>
      <c r="BD237" s="1"/>
      <c r="BE237" s="1"/>
      <c r="BF237" s="1"/>
      <c r="BG237" s="1"/>
      <c r="BH237" s="1"/>
      <c r="BI237" s="1"/>
    </row>
    <row r="238" s="1" customFormat="1" ht="78.75">
      <c r="A238" s="30" t="s">
        <v>210</v>
      </c>
      <c r="B238" s="30" t="s">
        <v>171</v>
      </c>
      <c r="C238" s="30" t="s">
        <v>171</v>
      </c>
      <c r="D238" s="30" t="s">
        <v>253</v>
      </c>
      <c r="E238" s="30"/>
      <c r="F238" s="31" t="s">
        <v>254</v>
      </c>
      <c r="G238" s="17">
        <f>G239+G241+G243+G245+G249</f>
        <v>44708.399999999994</v>
      </c>
      <c r="H238" s="17">
        <f>H239+H241+H243+H245+H249</f>
        <v>45338.800000000003</v>
      </c>
      <c r="I238" s="17">
        <f>I239+I241+I243+I245+I249</f>
        <v>45338.800000000003</v>
      </c>
      <c r="J238" s="17">
        <f>J239+J241+J243+J245+J249</f>
        <v>0</v>
      </c>
      <c r="K238" s="17">
        <f>K239+K241+K243+K245+K249</f>
        <v>0</v>
      </c>
      <c r="L238" s="17">
        <f>L239+L241+L243+L245+L249</f>
        <v>0</v>
      </c>
      <c r="M238" s="17">
        <f t="shared" si="494"/>
        <v>44708.399999999994</v>
      </c>
      <c r="N238" s="17">
        <f t="shared" si="495"/>
        <v>45338.800000000003</v>
      </c>
      <c r="O238" s="17">
        <f t="shared" si="496"/>
        <v>45338.800000000003</v>
      </c>
      <c r="P238" s="17">
        <f>P239+P241+P243+P245+P249</f>
        <v>471.5</v>
      </c>
      <c r="Q238" s="17">
        <f>Q239+Q241+Q243+Q245+Q249</f>
        <v>0</v>
      </c>
      <c r="R238" s="17">
        <f>R239+R241+R243+R245+R249</f>
        <v>0</v>
      </c>
      <c r="S238" s="17">
        <f>S239+S241+S243+S245+S249</f>
        <v>1200</v>
      </c>
      <c r="T238" s="17">
        <f>T239+T241+T243+T245+T249</f>
        <v>0</v>
      </c>
      <c r="U238" s="17">
        <f>U239+U241+U243+U245+U249</f>
        <v>0</v>
      </c>
      <c r="V238" s="17">
        <f>V239+V241+V243+V245+V249</f>
        <v>0</v>
      </c>
      <c r="W238" s="17">
        <f>W239+W241+W243+W245+W249</f>
        <v>0</v>
      </c>
      <c r="X238" s="17">
        <f>X239+X241+X243+X245+X249</f>
        <v>0</v>
      </c>
      <c r="Y238" s="17">
        <f t="shared" si="599"/>
        <v>46379.899999999994</v>
      </c>
      <c r="Z238" s="17">
        <f t="shared" si="600"/>
        <v>45338.800000000003</v>
      </c>
      <c r="AA238" s="17">
        <f t="shared" si="601"/>
        <v>45338.800000000003</v>
      </c>
      <c r="AB238" s="17">
        <f>AB239+AB241+AB243+AB245+AB249</f>
        <v>0</v>
      </c>
      <c r="AC238" s="17">
        <f>AC239+AC241+AC243+AC245+AC249</f>
        <v>0</v>
      </c>
      <c r="AD238" s="17">
        <f>AD239+AD241+AD243+AD245+AD249</f>
        <v>0</v>
      </c>
      <c r="AE238" s="17">
        <f t="shared" si="602"/>
        <v>46379.899999999994</v>
      </c>
      <c r="AF238" s="17">
        <f t="shared" si="603"/>
        <v>45338.800000000003</v>
      </c>
      <c r="AG238" s="17">
        <f t="shared" si="604"/>
        <v>45338.800000000003</v>
      </c>
      <c r="AH238" s="17">
        <f>AH239+AH241+AH243+AH245+AH249</f>
        <v>0</v>
      </c>
      <c r="AI238" s="17">
        <f>AI239+AI241+AI243+AI245+AI249</f>
        <v>550</v>
      </c>
      <c r="AJ238" s="17">
        <f>AJ239+AJ241+AJ243+AJ245+AJ249</f>
        <v>0</v>
      </c>
      <c r="AK238" s="17">
        <f>AK239+AK241+AK243+AK245+AK249</f>
        <v>0</v>
      </c>
      <c r="AL238" s="17">
        <f>AL239+AL241+AL243+AL245+AL249</f>
        <v>0</v>
      </c>
      <c r="AM238" s="17">
        <f>AM239+AM241+AM243+AM245+AM249</f>
        <v>0</v>
      </c>
      <c r="AN238" s="17">
        <f>AN239+AN241+AN243+AN245+AN249</f>
        <v>1000</v>
      </c>
      <c r="AO238" s="17">
        <f>AO239+AO241+AO243+AO245+AO249</f>
        <v>0</v>
      </c>
      <c r="AP238" s="17">
        <f>AP239+AP241+AP243+AP245+AP249</f>
        <v>0</v>
      </c>
      <c r="AQ238" s="17">
        <f>AQ239+AQ241+AQ243+AQ245+AQ249</f>
        <v>0</v>
      </c>
      <c r="AR238" s="17">
        <f>AR239+AR241+AR243+AR245+AR249</f>
        <v>0</v>
      </c>
      <c r="AS238" s="17">
        <f>AS239+AS241+AS243+AS245+AS249</f>
        <v>1000</v>
      </c>
      <c r="AT238" s="17">
        <f>AT239+AT241+AT243+AT245+AT249</f>
        <v>0</v>
      </c>
      <c r="AU238" s="17">
        <f>AU239+AU241+AU243+AU245+AU249</f>
        <v>0</v>
      </c>
      <c r="AV238" s="17">
        <f>AV239+AV241+AV243+AV245+AV249</f>
        <v>0</v>
      </c>
      <c r="AW238" s="17">
        <f t="shared" si="605"/>
        <v>46929.899999999994</v>
      </c>
      <c r="AX238" s="17">
        <f t="shared" si="606"/>
        <v>46338.800000000003</v>
      </c>
      <c r="AY238" s="17">
        <f t="shared" si="607"/>
        <v>46338.800000000003</v>
      </c>
      <c r="AZ238" s="17">
        <f>AZ239+AZ241+AZ243+AZ245+AZ249</f>
        <v>0</v>
      </c>
      <c r="BA238" s="32"/>
      <c r="BB238" s="32"/>
      <c r="BC238" s="1"/>
      <c r="BD238" s="1"/>
      <c r="BE238" s="1"/>
      <c r="BF238" s="1"/>
      <c r="BG238" s="1"/>
      <c r="BH238" s="1"/>
      <c r="BI238" s="1"/>
    </row>
    <row r="239" s="1" customFormat="1" ht="94.5">
      <c r="A239" s="30" t="s">
        <v>210</v>
      </c>
      <c r="B239" s="30" t="s">
        <v>171</v>
      </c>
      <c r="C239" s="30" t="s">
        <v>171</v>
      </c>
      <c r="D239" s="30" t="s">
        <v>255</v>
      </c>
      <c r="E239" s="30"/>
      <c r="F239" s="31" t="s">
        <v>56</v>
      </c>
      <c r="G239" s="17">
        <f>G240</f>
        <v>32699.299999999999</v>
      </c>
      <c r="H239" s="17">
        <f>H240</f>
        <v>33956.5</v>
      </c>
      <c r="I239" s="17">
        <f>I240</f>
        <v>33956.5</v>
      </c>
      <c r="J239" s="17">
        <f>J240</f>
        <v>0</v>
      </c>
      <c r="K239" s="17">
        <f>K240</f>
        <v>0</v>
      </c>
      <c r="L239" s="17">
        <f>L240</f>
        <v>0</v>
      </c>
      <c r="M239" s="17">
        <f t="shared" si="494"/>
        <v>32699.299999999999</v>
      </c>
      <c r="N239" s="17">
        <f t="shared" si="495"/>
        <v>33956.5</v>
      </c>
      <c r="O239" s="17">
        <f t="shared" si="496"/>
        <v>33956.5</v>
      </c>
      <c r="P239" s="17">
        <f>P240</f>
        <v>0</v>
      </c>
      <c r="Q239" s="17">
        <f>Q240</f>
        <v>0</v>
      </c>
      <c r="R239" s="17">
        <f>R240</f>
        <v>0</v>
      </c>
      <c r="S239" s="17">
        <f>S240</f>
        <v>0</v>
      </c>
      <c r="T239" s="17">
        <f>T240</f>
        <v>0</v>
      </c>
      <c r="U239" s="17">
        <f>U240</f>
        <v>0</v>
      </c>
      <c r="V239" s="17">
        <f>V240</f>
        <v>0</v>
      </c>
      <c r="W239" s="17">
        <f>W240</f>
        <v>0</v>
      </c>
      <c r="X239" s="17">
        <f>X240</f>
        <v>0</v>
      </c>
      <c r="Y239" s="17">
        <f t="shared" si="599"/>
        <v>32699.299999999999</v>
      </c>
      <c r="Z239" s="17">
        <f t="shared" si="600"/>
        <v>33956.5</v>
      </c>
      <c r="AA239" s="17">
        <f t="shared" si="601"/>
        <v>33956.5</v>
      </c>
      <c r="AB239" s="17">
        <f>AB240</f>
        <v>0</v>
      </c>
      <c r="AC239" s="17">
        <f>AC240</f>
        <v>0</v>
      </c>
      <c r="AD239" s="17">
        <f>AD240</f>
        <v>0</v>
      </c>
      <c r="AE239" s="17">
        <f t="shared" si="602"/>
        <v>32699.299999999999</v>
      </c>
      <c r="AF239" s="17">
        <f t="shared" si="603"/>
        <v>33956.5</v>
      </c>
      <c r="AG239" s="17">
        <f t="shared" si="604"/>
        <v>33956.5</v>
      </c>
      <c r="AH239" s="17">
        <f>AH240</f>
        <v>0</v>
      </c>
      <c r="AI239" s="17">
        <f>AI240</f>
        <v>0</v>
      </c>
      <c r="AJ239" s="17">
        <f>AJ240</f>
        <v>0</v>
      </c>
      <c r="AK239" s="17">
        <f>AK240</f>
        <v>0</v>
      </c>
      <c r="AL239" s="17">
        <f>AL240</f>
        <v>0</v>
      </c>
      <c r="AM239" s="17">
        <f>AM240</f>
        <v>0</v>
      </c>
      <c r="AN239" s="17">
        <f>AN240</f>
        <v>0</v>
      </c>
      <c r="AO239" s="17">
        <f>AO240</f>
        <v>0</v>
      </c>
      <c r="AP239" s="17">
        <f>AP240</f>
        <v>0</v>
      </c>
      <c r="AQ239" s="17">
        <f>AQ240</f>
        <v>0</v>
      </c>
      <c r="AR239" s="17">
        <f>AR240</f>
        <v>0</v>
      </c>
      <c r="AS239" s="17">
        <f>AS240</f>
        <v>0</v>
      </c>
      <c r="AT239" s="17">
        <f>AT240</f>
        <v>0</v>
      </c>
      <c r="AU239" s="17">
        <f>AU240</f>
        <v>0</v>
      </c>
      <c r="AV239" s="17">
        <f>AV240</f>
        <v>0</v>
      </c>
      <c r="AW239" s="17">
        <f t="shared" si="605"/>
        <v>32699.299999999999</v>
      </c>
      <c r="AX239" s="17">
        <f t="shared" si="606"/>
        <v>33956.5</v>
      </c>
      <c r="AY239" s="17">
        <f t="shared" si="607"/>
        <v>33956.5</v>
      </c>
      <c r="AZ239" s="17">
        <f>AZ240</f>
        <v>0</v>
      </c>
      <c r="BA239" s="32"/>
      <c r="BB239" s="32"/>
      <c r="BC239" s="1"/>
      <c r="BD239" s="1"/>
      <c r="BE239" s="1"/>
      <c r="BF239" s="1"/>
      <c r="BG239" s="1"/>
      <c r="BH239" s="1"/>
      <c r="BI239" s="1"/>
    </row>
    <row r="240" s="1" customFormat="1">
      <c r="A240" s="30" t="s">
        <v>210</v>
      </c>
      <c r="B240" s="30" t="s">
        <v>171</v>
      </c>
      <c r="C240" s="30" t="s">
        <v>171</v>
      </c>
      <c r="D240" s="30" t="s">
        <v>255</v>
      </c>
      <c r="E240" s="30" t="s">
        <v>134</v>
      </c>
      <c r="F240" s="31" t="s">
        <v>135</v>
      </c>
      <c r="G240" s="17">
        <v>32699.299999999999</v>
      </c>
      <c r="H240" s="17">
        <v>33956.5</v>
      </c>
      <c r="I240" s="17">
        <v>33956.5</v>
      </c>
      <c r="J240" s="17"/>
      <c r="K240" s="17"/>
      <c r="L240" s="17"/>
      <c r="M240" s="17">
        <f t="shared" si="494"/>
        <v>32699.299999999999</v>
      </c>
      <c r="N240" s="17">
        <f t="shared" si="495"/>
        <v>33956.5</v>
      </c>
      <c r="O240" s="17">
        <f t="shared" si="496"/>
        <v>33956.5</v>
      </c>
      <c r="P240" s="17"/>
      <c r="Q240" s="17"/>
      <c r="R240" s="17"/>
      <c r="S240" s="17"/>
      <c r="T240" s="17"/>
      <c r="U240" s="17"/>
      <c r="V240" s="17"/>
      <c r="W240" s="17"/>
      <c r="X240" s="17"/>
      <c r="Y240" s="17">
        <f t="shared" si="599"/>
        <v>32699.299999999999</v>
      </c>
      <c r="Z240" s="17">
        <f t="shared" si="600"/>
        <v>33956.5</v>
      </c>
      <c r="AA240" s="17">
        <f t="shared" si="601"/>
        <v>33956.5</v>
      </c>
      <c r="AB240" s="17"/>
      <c r="AC240" s="17"/>
      <c r="AD240" s="17"/>
      <c r="AE240" s="17">
        <f t="shared" si="602"/>
        <v>32699.299999999999</v>
      </c>
      <c r="AF240" s="17">
        <f t="shared" si="603"/>
        <v>33956.5</v>
      </c>
      <c r="AG240" s="17">
        <f t="shared" si="604"/>
        <v>33956.5</v>
      </c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>
        <f t="shared" si="605"/>
        <v>32699.299999999999</v>
      </c>
      <c r="AX240" s="17">
        <f t="shared" si="606"/>
        <v>33956.5</v>
      </c>
      <c r="AY240" s="17">
        <f t="shared" si="607"/>
        <v>33956.5</v>
      </c>
      <c r="AZ240" s="17"/>
      <c r="BA240" s="32"/>
      <c r="BB240" s="32"/>
      <c r="BC240" s="1"/>
      <c r="BD240" s="1"/>
      <c r="BE240" s="1"/>
      <c r="BF240" s="1"/>
      <c r="BG240" s="1"/>
      <c r="BH240" s="1"/>
      <c r="BI240" s="1"/>
    </row>
    <row r="241" s="1" customFormat="1" ht="31.5">
      <c r="A241" s="30" t="s">
        <v>210</v>
      </c>
      <c r="B241" s="30" t="s">
        <v>171</v>
      </c>
      <c r="C241" s="30" t="s">
        <v>171</v>
      </c>
      <c r="D241" s="30" t="s">
        <v>256</v>
      </c>
      <c r="E241" s="30"/>
      <c r="F241" s="31" t="s">
        <v>257</v>
      </c>
      <c r="G241" s="17">
        <f>G242</f>
        <v>6705.8999999999996</v>
      </c>
      <c r="H241" s="17">
        <f>H242</f>
        <v>6705.8999999999996</v>
      </c>
      <c r="I241" s="17">
        <f>I242</f>
        <v>6705.8999999999996</v>
      </c>
      <c r="J241" s="17">
        <f>J242</f>
        <v>0</v>
      </c>
      <c r="K241" s="17">
        <f>K242</f>
        <v>0</v>
      </c>
      <c r="L241" s="17">
        <f>L242</f>
        <v>0</v>
      </c>
      <c r="M241" s="17">
        <f t="shared" si="494"/>
        <v>6705.8999999999996</v>
      </c>
      <c r="N241" s="17">
        <f t="shared" si="495"/>
        <v>6705.8999999999996</v>
      </c>
      <c r="O241" s="17">
        <f t="shared" si="496"/>
        <v>6705.8999999999996</v>
      </c>
      <c r="P241" s="17">
        <f>P242</f>
        <v>0</v>
      </c>
      <c r="Q241" s="17">
        <f>Q242</f>
        <v>0</v>
      </c>
      <c r="R241" s="17">
        <f>R242</f>
        <v>0</v>
      </c>
      <c r="S241" s="17">
        <f>S242</f>
        <v>0</v>
      </c>
      <c r="T241" s="17">
        <f>T242</f>
        <v>0</v>
      </c>
      <c r="U241" s="17">
        <f>U242</f>
        <v>0</v>
      </c>
      <c r="V241" s="17">
        <f>V242</f>
        <v>0</v>
      </c>
      <c r="W241" s="17">
        <f>W242</f>
        <v>0</v>
      </c>
      <c r="X241" s="17">
        <f>X242</f>
        <v>0</v>
      </c>
      <c r="Y241" s="17">
        <f t="shared" si="599"/>
        <v>6705.8999999999996</v>
      </c>
      <c r="Z241" s="17">
        <f t="shared" si="600"/>
        <v>6705.8999999999996</v>
      </c>
      <c r="AA241" s="17">
        <f t="shared" si="601"/>
        <v>6705.8999999999996</v>
      </c>
      <c r="AB241" s="17">
        <f>AB242</f>
        <v>0</v>
      </c>
      <c r="AC241" s="17">
        <f>AC242</f>
        <v>0</v>
      </c>
      <c r="AD241" s="17">
        <f>AD242</f>
        <v>0</v>
      </c>
      <c r="AE241" s="17">
        <f t="shared" si="602"/>
        <v>6705.8999999999996</v>
      </c>
      <c r="AF241" s="17">
        <f t="shared" si="603"/>
        <v>6705.8999999999996</v>
      </c>
      <c r="AG241" s="17">
        <f t="shared" si="604"/>
        <v>6705.8999999999996</v>
      </c>
      <c r="AH241" s="17">
        <f>AH242</f>
        <v>0</v>
      </c>
      <c r="AI241" s="17">
        <f>AI242</f>
        <v>0</v>
      </c>
      <c r="AJ241" s="17">
        <f>AJ242</f>
        <v>0</v>
      </c>
      <c r="AK241" s="17">
        <f>AK242</f>
        <v>0</v>
      </c>
      <c r="AL241" s="17">
        <f>AL242</f>
        <v>0</v>
      </c>
      <c r="AM241" s="17">
        <f>AM242</f>
        <v>0</v>
      </c>
      <c r="AN241" s="17">
        <f>AN242</f>
        <v>0</v>
      </c>
      <c r="AO241" s="17">
        <f>AO242</f>
        <v>0</v>
      </c>
      <c r="AP241" s="17">
        <f>AP242</f>
        <v>0</v>
      </c>
      <c r="AQ241" s="17">
        <f>AQ242</f>
        <v>0</v>
      </c>
      <c r="AR241" s="17">
        <f>AR242</f>
        <v>0</v>
      </c>
      <c r="AS241" s="17">
        <f>AS242</f>
        <v>0</v>
      </c>
      <c r="AT241" s="17">
        <f>AT242</f>
        <v>0</v>
      </c>
      <c r="AU241" s="17">
        <f>AU242</f>
        <v>0</v>
      </c>
      <c r="AV241" s="17">
        <f>AV242</f>
        <v>0</v>
      </c>
      <c r="AW241" s="17">
        <f t="shared" si="605"/>
        <v>6705.8999999999996</v>
      </c>
      <c r="AX241" s="17">
        <f t="shared" si="606"/>
        <v>6705.8999999999996</v>
      </c>
      <c r="AY241" s="17">
        <f t="shared" si="607"/>
        <v>6705.8999999999996</v>
      </c>
      <c r="AZ241" s="17">
        <f>AZ242</f>
        <v>0</v>
      </c>
      <c r="BA241" s="32"/>
      <c r="BB241" s="32"/>
      <c r="BC241" s="1"/>
      <c r="BD241" s="1"/>
      <c r="BE241" s="1"/>
      <c r="BF241" s="1"/>
      <c r="BG241" s="1"/>
      <c r="BH241" s="1"/>
      <c r="BI241" s="1"/>
    </row>
    <row r="242" s="1" customFormat="1">
      <c r="A242" s="30" t="s">
        <v>210</v>
      </c>
      <c r="B242" s="30" t="s">
        <v>171</v>
      </c>
      <c r="C242" s="30" t="s">
        <v>171</v>
      </c>
      <c r="D242" s="30" t="s">
        <v>256</v>
      </c>
      <c r="E242" s="30" t="s">
        <v>134</v>
      </c>
      <c r="F242" s="31" t="s">
        <v>135</v>
      </c>
      <c r="G242" s="17">
        <v>6705.8999999999996</v>
      </c>
      <c r="H242" s="17">
        <v>6705.8999999999996</v>
      </c>
      <c r="I242" s="17">
        <v>6705.8999999999996</v>
      </c>
      <c r="J242" s="17"/>
      <c r="K242" s="17"/>
      <c r="L242" s="17"/>
      <c r="M242" s="17">
        <f t="shared" si="494"/>
        <v>6705.8999999999996</v>
      </c>
      <c r="N242" s="17">
        <f t="shared" si="495"/>
        <v>6705.8999999999996</v>
      </c>
      <c r="O242" s="17">
        <f t="shared" si="496"/>
        <v>6705.8999999999996</v>
      </c>
      <c r="P242" s="17"/>
      <c r="Q242" s="17"/>
      <c r="R242" s="17"/>
      <c r="S242" s="17"/>
      <c r="T242" s="17"/>
      <c r="U242" s="17"/>
      <c r="V242" s="17"/>
      <c r="W242" s="17"/>
      <c r="X242" s="17"/>
      <c r="Y242" s="17">
        <f t="shared" si="599"/>
        <v>6705.8999999999996</v>
      </c>
      <c r="Z242" s="17">
        <f t="shared" si="600"/>
        <v>6705.8999999999996</v>
      </c>
      <c r="AA242" s="17">
        <f t="shared" si="601"/>
        <v>6705.8999999999996</v>
      </c>
      <c r="AB242" s="17"/>
      <c r="AC242" s="17"/>
      <c r="AD242" s="17"/>
      <c r="AE242" s="17">
        <f t="shared" si="602"/>
        <v>6705.8999999999996</v>
      </c>
      <c r="AF242" s="17">
        <f t="shared" si="603"/>
        <v>6705.8999999999996</v>
      </c>
      <c r="AG242" s="17">
        <f t="shared" si="604"/>
        <v>6705.8999999999996</v>
      </c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>
        <f t="shared" si="605"/>
        <v>6705.8999999999996</v>
      </c>
      <c r="AX242" s="17">
        <f t="shared" si="606"/>
        <v>6705.8999999999996</v>
      </c>
      <c r="AY242" s="17">
        <f t="shared" si="607"/>
        <v>6705.8999999999996</v>
      </c>
      <c r="AZ242" s="17"/>
      <c r="BA242" s="32"/>
      <c r="BB242" s="32"/>
      <c r="BC242" s="1"/>
      <c r="BD242" s="1"/>
      <c r="BE242" s="1"/>
      <c r="BF242" s="1"/>
      <c r="BG242" s="1"/>
      <c r="BH242" s="1"/>
      <c r="BI242" s="1"/>
    </row>
    <row r="243" s="1" customFormat="1" ht="31.5">
      <c r="A243" s="30" t="s">
        <v>210</v>
      </c>
      <c r="B243" s="30" t="s">
        <v>171</v>
      </c>
      <c r="C243" s="30" t="s">
        <v>171</v>
      </c>
      <c r="D243" s="30" t="s">
        <v>258</v>
      </c>
      <c r="E243" s="30"/>
      <c r="F243" s="31" t="s">
        <v>226</v>
      </c>
      <c r="G243" s="17">
        <f>G244</f>
        <v>720.5</v>
      </c>
      <c r="H243" s="17">
        <f>H244</f>
        <v>0</v>
      </c>
      <c r="I243" s="17">
        <f>I244</f>
        <v>0</v>
      </c>
      <c r="J243" s="17">
        <f>J244</f>
        <v>0</v>
      </c>
      <c r="K243" s="17">
        <f>K244</f>
        <v>0</v>
      </c>
      <c r="L243" s="17">
        <f>L244</f>
        <v>0</v>
      </c>
      <c r="M243" s="17">
        <f t="shared" si="494"/>
        <v>720.5</v>
      </c>
      <c r="N243" s="17">
        <f t="shared" si="495"/>
        <v>0</v>
      </c>
      <c r="O243" s="17">
        <f t="shared" si="496"/>
        <v>0</v>
      </c>
      <c r="P243" s="17">
        <f>P244</f>
        <v>471.5</v>
      </c>
      <c r="Q243" s="17">
        <f>Q244</f>
        <v>0</v>
      </c>
      <c r="R243" s="17">
        <f>R244</f>
        <v>0</v>
      </c>
      <c r="S243" s="17">
        <f>S244</f>
        <v>0</v>
      </c>
      <c r="T243" s="17">
        <f>T244</f>
        <v>0</v>
      </c>
      <c r="U243" s="17">
        <f>U244</f>
        <v>0</v>
      </c>
      <c r="V243" s="17">
        <f>V244</f>
        <v>0</v>
      </c>
      <c r="W243" s="17">
        <f>W244</f>
        <v>0</v>
      </c>
      <c r="X243" s="17">
        <f>X244</f>
        <v>0</v>
      </c>
      <c r="Y243" s="17">
        <f t="shared" si="599"/>
        <v>1192</v>
      </c>
      <c r="Z243" s="17">
        <f t="shared" si="600"/>
        <v>0</v>
      </c>
      <c r="AA243" s="17">
        <f t="shared" si="601"/>
        <v>0</v>
      </c>
      <c r="AB243" s="17">
        <f>AB244</f>
        <v>0</v>
      </c>
      <c r="AC243" s="17">
        <f>AC244</f>
        <v>0</v>
      </c>
      <c r="AD243" s="17">
        <f>AD244</f>
        <v>0</v>
      </c>
      <c r="AE243" s="17">
        <f t="shared" si="602"/>
        <v>1192</v>
      </c>
      <c r="AF243" s="17">
        <f t="shared" si="603"/>
        <v>0</v>
      </c>
      <c r="AG243" s="17">
        <f t="shared" si="604"/>
        <v>0</v>
      </c>
      <c r="AH243" s="17">
        <f>AH244</f>
        <v>0</v>
      </c>
      <c r="AI243" s="17">
        <f>AI244</f>
        <v>0</v>
      </c>
      <c r="AJ243" s="17">
        <f>AJ244</f>
        <v>0</v>
      </c>
      <c r="AK243" s="17">
        <f>AK244</f>
        <v>0</v>
      </c>
      <c r="AL243" s="17">
        <f>AL244</f>
        <v>0</v>
      </c>
      <c r="AM243" s="17">
        <f>AM244</f>
        <v>0</v>
      </c>
      <c r="AN243" s="17">
        <f>AN244</f>
        <v>0</v>
      </c>
      <c r="AO243" s="17">
        <f>AO244</f>
        <v>0</v>
      </c>
      <c r="AP243" s="17">
        <f>AP244</f>
        <v>0</v>
      </c>
      <c r="AQ243" s="17">
        <f>AQ244</f>
        <v>0</v>
      </c>
      <c r="AR243" s="17">
        <f>AR244</f>
        <v>0</v>
      </c>
      <c r="AS243" s="17">
        <f>AS244</f>
        <v>0</v>
      </c>
      <c r="AT243" s="17">
        <f>AT244</f>
        <v>0</v>
      </c>
      <c r="AU243" s="17">
        <f>AU244</f>
        <v>0</v>
      </c>
      <c r="AV243" s="17">
        <f>AV244</f>
        <v>0</v>
      </c>
      <c r="AW243" s="17">
        <f t="shared" si="605"/>
        <v>1192</v>
      </c>
      <c r="AX243" s="17">
        <f t="shared" si="606"/>
        <v>0</v>
      </c>
      <c r="AY243" s="17">
        <f t="shared" si="607"/>
        <v>0</v>
      </c>
      <c r="AZ243" s="17">
        <f>AZ244</f>
        <v>0</v>
      </c>
      <c r="BA243" s="32"/>
      <c r="BB243" s="32"/>
      <c r="BC243" s="1"/>
      <c r="BD243" s="1"/>
      <c r="BE243" s="1"/>
      <c r="BF243" s="1"/>
      <c r="BG243" s="1"/>
      <c r="BH243" s="1"/>
      <c r="BI243" s="1"/>
    </row>
    <row r="244" s="1" customFormat="1">
      <c r="A244" s="30" t="s">
        <v>210</v>
      </c>
      <c r="B244" s="30" t="s">
        <v>171</v>
      </c>
      <c r="C244" s="30" t="s">
        <v>171</v>
      </c>
      <c r="D244" s="30" t="s">
        <v>258</v>
      </c>
      <c r="E244" s="30" t="s">
        <v>134</v>
      </c>
      <c r="F244" s="31" t="s">
        <v>135</v>
      </c>
      <c r="G244" s="17">
        <v>720.5</v>
      </c>
      <c r="H244" s="17">
        <v>0</v>
      </c>
      <c r="I244" s="17">
        <v>0</v>
      </c>
      <c r="J244" s="17"/>
      <c r="K244" s="17"/>
      <c r="L244" s="17"/>
      <c r="M244" s="17">
        <f t="shared" si="494"/>
        <v>720.5</v>
      </c>
      <c r="N244" s="17">
        <f t="shared" si="495"/>
        <v>0</v>
      </c>
      <c r="O244" s="17">
        <f t="shared" si="496"/>
        <v>0</v>
      </c>
      <c r="P244" s="17">
        <v>471.5</v>
      </c>
      <c r="Q244" s="17"/>
      <c r="R244" s="17"/>
      <c r="S244" s="17"/>
      <c r="T244" s="17"/>
      <c r="U244" s="17"/>
      <c r="V244" s="17"/>
      <c r="W244" s="17"/>
      <c r="X244" s="17"/>
      <c r="Y244" s="17">
        <f t="shared" si="599"/>
        <v>1192</v>
      </c>
      <c r="Z244" s="17">
        <f t="shared" si="600"/>
        <v>0</v>
      </c>
      <c r="AA244" s="17">
        <f t="shared" si="601"/>
        <v>0</v>
      </c>
      <c r="AB244" s="17"/>
      <c r="AC244" s="17"/>
      <c r="AD244" s="17"/>
      <c r="AE244" s="17">
        <f t="shared" si="602"/>
        <v>1192</v>
      </c>
      <c r="AF244" s="17">
        <f t="shared" si="603"/>
        <v>0</v>
      </c>
      <c r="AG244" s="17">
        <f t="shared" si="604"/>
        <v>0</v>
      </c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>
        <f t="shared" si="605"/>
        <v>1192</v>
      </c>
      <c r="AX244" s="17">
        <f t="shared" si="606"/>
        <v>0</v>
      </c>
      <c r="AY244" s="17">
        <f t="shared" si="607"/>
        <v>0</v>
      </c>
      <c r="AZ244" s="17"/>
      <c r="BA244" s="32"/>
      <c r="BB244" s="32"/>
      <c r="BC244" s="1"/>
      <c r="BD244" s="1"/>
      <c r="BE244" s="1"/>
      <c r="BF244" s="1"/>
      <c r="BG244" s="1"/>
      <c r="BH244" s="1"/>
      <c r="BI244" s="1"/>
    </row>
    <row r="245" s="1" customFormat="1" ht="47.25">
      <c r="A245" s="30" t="s">
        <v>210</v>
      </c>
      <c r="B245" s="30" t="s">
        <v>171</v>
      </c>
      <c r="C245" s="30" t="s">
        <v>171</v>
      </c>
      <c r="D245" s="30" t="s">
        <v>259</v>
      </c>
      <c r="E245" s="30"/>
      <c r="F245" s="31" t="s">
        <v>260</v>
      </c>
      <c r="G245" s="17">
        <f>G248+G246+G247</f>
        <v>2249.5999999999999</v>
      </c>
      <c r="H245" s="17">
        <f>H248+H246+H247</f>
        <v>2249.5999999999999</v>
      </c>
      <c r="I245" s="17">
        <f>I248+I246+I247</f>
        <v>2249.5999999999999</v>
      </c>
      <c r="J245" s="17">
        <f>J248+J246+J247</f>
        <v>0</v>
      </c>
      <c r="K245" s="17">
        <f>K248+K246+K247</f>
        <v>0</v>
      </c>
      <c r="L245" s="17">
        <f>L248+L246+L247</f>
        <v>0</v>
      </c>
      <c r="M245" s="17">
        <f t="shared" si="494"/>
        <v>2249.5999999999999</v>
      </c>
      <c r="N245" s="17">
        <f t="shared" si="495"/>
        <v>2249.5999999999999</v>
      </c>
      <c r="O245" s="17">
        <f t="shared" si="496"/>
        <v>2249.5999999999999</v>
      </c>
      <c r="P245" s="17">
        <f>P248+P246+P247</f>
        <v>0</v>
      </c>
      <c r="Q245" s="17">
        <f>Q248+Q246+Q247</f>
        <v>0</v>
      </c>
      <c r="R245" s="17">
        <f>R248+R246+R247</f>
        <v>0</v>
      </c>
      <c r="S245" s="17">
        <f>S248+S246+S247</f>
        <v>1200</v>
      </c>
      <c r="T245" s="17">
        <f>T248+T246+T247</f>
        <v>0</v>
      </c>
      <c r="U245" s="17">
        <f>U248+U246+U247</f>
        <v>0</v>
      </c>
      <c r="V245" s="17">
        <f>V248+V246+V247</f>
        <v>0</v>
      </c>
      <c r="W245" s="17">
        <f>W248+W246+W247</f>
        <v>0</v>
      </c>
      <c r="X245" s="17">
        <f>X248+X246+X247</f>
        <v>0</v>
      </c>
      <c r="Y245" s="17">
        <f t="shared" si="599"/>
        <v>3449.5999999999999</v>
      </c>
      <c r="Z245" s="17">
        <f t="shared" si="600"/>
        <v>2249.5999999999999</v>
      </c>
      <c r="AA245" s="17">
        <f t="shared" si="601"/>
        <v>2249.5999999999999</v>
      </c>
      <c r="AB245" s="17">
        <f>AB248+AB246+AB247</f>
        <v>0</v>
      </c>
      <c r="AC245" s="17">
        <f>AC248+AC246+AC247</f>
        <v>0</v>
      </c>
      <c r="AD245" s="17">
        <f>AD248+AD246+AD247</f>
        <v>0</v>
      </c>
      <c r="AE245" s="17">
        <f t="shared" si="602"/>
        <v>3449.5999999999999</v>
      </c>
      <c r="AF245" s="17">
        <f t="shared" si="603"/>
        <v>2249.5999999999999</v>
      </c>
      <c r="AG245" s="17">
        <f t="shared" si="604"/>
        <v>2249.5999999999999</v>
      </c>
      <c r="AH245" s="17">
        <f>AH248+AH246+AH247</f>
        <v>0</v>
      </c>
      <c r="AI245" s="17">
        <f>AI248+AI246+AI247</f>
        <v>550</v>
      </c>
      <c r="AJ245" s="17">
        <f>AJ248+AJ246+AJ247</f>
        <v>0</v>
      </c>
      <c r="AK245" s="17">
        <f>AK248+AK246+AK247</f>
        <v>0</v>
      </c>
      <c r="AL245" s="17">
        <f>AL248+AL246+AL247</f>
        <v>0</v>
      </c>
      <c r="AM245" s="17">
        <f>AM248+AM246+AM247</f>
        <v>0</v>
      </c>
      <c r="AN245" s="17">
        <f>AN248+AN246+AN247</f>
        <v>1000</v>
      </c>
      <c r="AO245" s="17">
        <f>AO248+AO246+AO247</f>
        <v>0</v>
      </c>
      <c r="AP245" s="17">
        <f>AP248+AP246+AP247</f>
        <v>0</v>
      </c>
      <c r="AQ245" s="17">
        <f>AQ248+AQ246+AQ247</f>
        <v>0</v>
      </c>
      <c r="AR245" s="17">
        <f>AR248+AR246+AR247</f>
        <v>0</v>
      </c>
      <c r="AS245" s="17">
        <f>AS248+AS246+AS247</f>
        <v>1000</v>
      </c>
      <c r="AT245" s="17">
        <f>AT248+AT246+AT247</f>
        <v>0</v>
      </c>
      <c r="AU245" s="17">
        <f>AU248+AU246+AU247</f>
        <v>0</v>
      </c>
      <c r="AV245" s="17">
        <f>AV248+AV246+AV247</f>
        <v>0</v>
      </c>
      <c r="AW245" s="17">
        <f t="shared" si="605"/>
        <v>3999.5999999999999</v>
      </c>
      <c r="AX245" s="17">
        <f t="shared" si="606"/>
        <v>3249.5999999999999</v>
      </c>
      <c r="AY245" s="17">
        <f t="shared" si="607"/>
        <v>3249.5999999999999</v>
      </c>
      <c r="AZ245" s="17">
        <f>AZ248+AZ246+AZ247</f>
        <v>0</v>
      </c>
      <c r="BA245" s="32"/>
      <c r="BB245" s="32"/>
      <c r="BC245" s="1"/>
      <c r="BD245" s="1"/>
      <c r="BE245" s="1"/>
      <c r="BF245" s="1"/>
      <c r="BG245" s="1"/>
      <c r="BH245" s="1"/>
      <c r="BI245" s="1"/>
    </row>
    <row r="246" s="1" customFormat="1" ht="47.25">
      <c r="A246" s="30" t="s">
        <v>210</v>
      </c>
      <c r="B246" s="30" t="s">
        <v>171</v>
      </c>
      <c r="C246" s="30" t="s">
        <v>171</v>
      </c>
      <c r="D246" s="30" t="s">
        <v>259</v>
      </c>
      <c r="E246" s="30" t="s">
        <v>41</v>
      </c>
      <c r="F246" s="31" t="s">
        <v>42</v>
      </c>
      <c r="G246" s="17">
        <v>767.60000000000002</v>
      </c>
      <c r="H246" s="17">
        <v>767.60000000000002</v>
      </c>
      <c r="I246" s="17">
        <v>767.60000000000002</v>
      </c>
      <c r="J246" s="17"/>
      <c r="K246" s="17"/>
      <c r="L246" s="17"/>
      <c r="M246" s="17">
        <f t="shared" si="494"/>
        <v>767.60000000000002</v>
      </c>
      <c r="N246" s="17">
        <f t="shared" si="495"/>
        <v>767.60000000000002</v>
      </c>
      <c r="O246" s="17">
        <f t="shared" si="496"/>
        <v>767.60000000000002</v>
      </c>
      <c r="P246" s="17"/>
      <c r="Q246" s="17"/>
      <c r="R246" s="17"/>
      <c r="S246" s="17"/>
      <c r="T246" s="17"/>
      <c r="U246" s="17"/>
      <c r="V246" s="17"/>
      <c r="W246" s="17"/>
      <c r="X246" s="17"/>
      <c r="Y246" s="17">
        <f t="shared" si="599"/>
        <v>767.60000000000002</v>
      </c>
      <c r="Z246" s="17">
        <f t="shared" si="600"/>
        <v>767.60000000000002</v>
      </c>
      <c r="AA246" s="17">
        <f t="shared" si="601"/>
        <v>767.60000000000002</v>
      </c>
      <c r="AB246" s="17"/>
      <c r="AC246" s="17"/>
      <c r="AD246" s="17"/>
      <c r="AE246" s="17">
        <f t="shared" si="602"/>
        <v>767.60000000000002</v>
      </c>
      <c r="AF246" s="17">
        <f t="shared" si="603"/>
        <v>767.60000000000002</v>
      </c>
      <c r="AG246" s="17">
        <f t="shared" si="604"/>
        <v>767.60000000000002</v>
      </c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>
        <f t="shared" si="605"/>
        <v>767.60000000000002</v>
      </c>
      <c r="AX246" s="17">
        <f t="shared" si="606"/>
        <v>767.60000000000002</v>
      </c>
      <c r="AY246" s="17">
        <f t="shared" si="607"/>
        <v>767.60000000000002</v>
      </c>
      <c r="AZ246" s="17"/>
      <c r="BA246" s="32"/>
      <c r="BB246" s="32"/>
      <c r="BC246" s="1"/>
      <c r="BD246" s="1"/>
      <c r="BE246" s="1"/>
      <c r="BF246" s="1"/>
      <c r="BG246" s="1"/>
      <c r="BH246" s="1"/>
      <c r="BI246" s="1"/>
    </row>
    <row r="247" s="1" customFormat="1" ht="47.25">
      <c r="A247" s="30" t="s">
        <v>210</v>
      </c>
      <c r="B247" s="30" t="s">
        <v>171</v>
      </c>
      <c r="C247" s="30" t="s">
        <v>171</v>
      </c>
      <c r="D247" s="30" t="s">
        <v>259</v>
      </c>
      <c r="E247" s="30" t="s">
        <v>261</v>
      </c>
      <c r="F247" s="31" t="s">
        <v>262</v>
      </c>
      <c r="G247" s="17">
        <v>400</v>
      </c>
      <c r="H247" s="17">
        <v>400</v>
      </c>
      <c r="I247" s="17">
        <v>400</v>
      </c>
      <c r="J247" s="17"/>
      <c r="K247" s="17"/>
      <c r="L247" s="17"/>
      <c r="M247" s="17">
        <f t="shared" si="494"/>
        <v>400</v>
      </c>
      <c r="N247" s="17">
        <f t="shared" si="495"/>
        <v>400</v>
      </c>
      <c r="O247" s="17">
        <f t="shared" si="496"/>
        <v>400</v>
      </c>
      <c r="P247" s="17"/>
      <c r="Q247" s="17"/>
      <c r="R247" s="17"/>
      <c r="S247" s="17"/>
      <c r="T247" s="17"/>
      <c r="U247" s="17"/>
      <c r="V247" s="17"/>
      <c r="W247" s="17"/>
      <c r="X247" s="17"/>
      <c r="Y247" s="17">
        <f t="shared" si="599"/>
        <v>400</v>
      </c>
      <c r="Z247" s="17">
        <f t="shared" si="600"/>
        <v>400</v>
      </c>
      <c r="AA247" s="17">
        <f t="shared" si="601"/>
        <v>400</v>
      </c>
      <c r="AB247" s="17"/>
      <c r="AC247" s="17"/>
      <c r="AD247" s="17"/>
      <c r="AE247" s="17">
        <f t="shared" si="602"/>
        <v>400</v>
      </c>
      <c r="AF247" s="17">
        <f t="shared" si="603"/>
        <v>400</v>
      </c>
      <c r="AG247" s="17">
        <f t="shared" si="604"/>
        <v>400</v>
      </c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>
        <f t="shared" si="605"/>
        <v>400</v>
      </c>
      <c r="AX247" s="17">
        <f t="shared" si="606"/>
        <v>400</v>
      </c>
      <c r="AY247" s="17">
        <f t="shared" si="607"/>
        <v>400</v>
      </c>
      <c r="AZ247" s="17"/>
      <c r="BA247" s="32"/>
      <c r="BB247" s="32"/>
      <c r="BC247" s="1"/>
      <c r="BD247" s="1"/>
      <c r="BE247" s="1"/>
      <c r="BF247" s="1"/>
      <c r="BG247" s="1"/>
      <c r="BH247" s="1"/>
      <c r="BI247" s="1"/>
    </row>
    <row r="248" s="1" customFormat="1">
      <c r="A248" s="30" t="s">
        <v>210</v>
      </c>
      <c r="B248" s="30" t="s">
        <v>171</v>
      </c>
      <c r="C248" s="30" t="s">
        <v>171</v>
      </c>
      <c r="D248" s="30" t="s">
        <v>259</v>
      </c>
      <c r="E248" s="30" t="s">
        <v>134</v>
      </c>
      <c r="F248" s="31" t="s">
        <v>135</v>
      </c>
      <c r="G248" s="17">
        <v>1082</v>
      </c>
      <c r="H248" s="17">
        <v>1082</v>
      </c>
      <c r="I248" s="17">
        <v>1082</v>
      </c>
      <c r="J248" s="17"/>
      <c r="K248" s="17"/>
      <c r="L248" s="17"/>
      <c r="M248" s="17">
        <f t="shared" si="494"/>
        <v>1082</v>
      </c>
      <c r="N248" s="17">
        <f t="shared" si="495"/>
        <v>1082</v>
      </c>
      <c r="O248" s="17">
        <f t="shared" si="496"/>
        <v>1082</v>
      </c>
      <c r="P248" s="17"/>
      <c r="Q248" s="17"/>
      <c r="R248" s="17"/>
      <c r="S248" s="17">
        <v>1200</v>
      </c>
      <c r="T248" s="17"/>
      <c r="U248" s="17"/>
      <c r="V248" s="17"/>
      <c r="W248" s="17"/>
      <c r="X248" s="17"/>
      <c r="Y248" s="17">
        <f t="shared" si="599"/>
        <v>2282</v>
      </c>
      <c r="Z248" s="17">
        <f t="shared" si="600"/>
        <v>1082</v>
      </c>
      <c r="AA248" s="17">
        <f t="shared" si="601"/>
        <v>1082</v>
      </c>
      <c r="AB248" s="17"/>
      <c r="AC248" s="17"/>
      <c r="AD248" s="17"/>
      <c r="AE248" s="17">
        <f t="shared" si="602"/>
        <v>2282</v>
      </c>
      <c r="AF248" s="17">
        <f t="shared" si="603"/>
        <v>1082</v>
      </c>
      <c r="AG248" s="17">
        <f t="shared" si="604"/>
        <v>1082</v>
      </c>
      <c r="AH248" s="17"/>
      <c r="AI248" s="17">
        <v>550</v>
      </c>
      <c r="AJ248" s="17"/>
      <c r="AK248" s="17"/>
      <c r="AL248" s="17"/>
      <c r="AM248" s="17"/>
      <c r="AN248" s="17">
        <v>1000</v>
      </c>
      <c r="AO248" s="17"/>
      <c r="AP248" s="17"/>
      <c r="AQ248" s="17"/>
      <c r="AR248" s="17"/>
      <c r="AS248" s="17">
        <v>1000</v>
      </c>
      <c r="AT248" s="17"/>
      <c r="AU248" s="17"/>
      <c r="AV248" s="17"/>
      <c r="AW248" s="17">
        <f t="shared" si="605"/>
        <v>2832</v>
      </c>
      <c r="AX248" s="17">
        <f t="shared" si="606"/>
        <v>2082</v>
      </c>
      <c r="AY248" s="17">
        <f t="shared" si="607"/>
        <v>2082</v>
      </c>
      <c r="AZ248" s="17"/>
      <c r="BA248" s="32"/>
      <c r="BB248" s="32"/>
      <c r="BC248" s="1"/>
      <c r="BD248" s="1"/>
      <c r="BE248" s="1"/>
      <c r="BF248" s="1"/>
      <c r="BG248" s="1"/>
      <c r="BH248" s="1"/>
      <c r="BI248" s="1"/>
    </row>
    <row r="249" s="1" customFormat="1" ht="173.25">
      <c r="A249" s="30" t="s">
        <v>210</v>
      </c>
      <c r="B249" s="30" t="s">
        <v>171</v>
      </c>
      <c r="C249" s="30" t="s">
        <v>171</v>
      </c>
      <c r="D249" s="30" t="s">
        <v>263</v>
      </c>
      <c r="E249" s="30"/>
      <c r="F249" s="31" t="s">
        <v>264</v>
      </c>
      <c r="G249" s="17">
        <f>G250</f>
        <v>2333.0999999999999</v>
      </c>
      <c r="H249" s="17">
        <f>H250</f>
        <v>2426.8000000000002</v>
      </c>
      <c r="I249" s="17">
        <f>I250</f>
        <v>2426.8000000000002</v>
      </c>
      <c r="J249" s="17">
        <f>J250</f>
        <v>0</v>
      </c>
      <c r="K249" s="17">
        <f>K250</f>
        <v>0</v>
      </c>
      <c r="L249" s="17">
        <f>L250</f>
        <v>0</v>
      </c>
      <c r="M249" s="17">
        <f t="shared" si="494"/>
        <v>2333.0999999999999</v>
      </c>
      <c r="N249" s="17">
        <f t="shared" si="495"/>
        <v>2426.8000000000002</v>
      </c>
      <c r="O249" s="17">
        <f t="shared" si="496"/>
        <v>2426.8000000000002</v>
      </c>
      <c r="P249" s="17">
        <f>P250</f>
        <v>0</v>
      </c>
      <c r="Q249" s="17">
        <f>Q250</f>
        <v>0</v>
      </c>
      <c r="R249" s="17">
        <f>R250</f>
        <v>0</v>
      </c>
      <c r="S249" s="17">
        <f>S250</f>
        <v>0</v>
      </c>
      <c r="T249" s="17">
        <f>T250</f>
        <v>0</v>
      </c>
      <c r="U249" s="17">
        <f>U250</f>
        <v>0</v>
      </c>
      <c r="V249" s="17">
        <f>V250</f>
        <v>0</v>
      </c>
      <c r="W249" s="17">
        <f>W250</f>
        <v>0</v>
      </c>
      <c r="X249" s="17">
        <f>X250</f>
        <v>0</v>
      </c>
      <c r="Y249" s="17">
        <f t="shared" si="599"/>
        <v>2333.0999999999999</v>
      </c>
      <c r="Z249" s="17">
        <f t="shared" si="600"/>
        <v>2426.8000000000002</v>
      </c>
      <c r="AA249" s="17">
        <f t="shared" si="601"/>
        <v>2426.8000000000002</v>
      </c>
      <c r="AB249" s="17">
        <f>AB250</f>
        <v>0</v>
      </c>
      <c r="AC249" s="17">
        <f>AC250</f>
        <v>0</v>
      </c>
      <c r="AD249" s="17">
        <f>AD250</f>
        <v>0</v>
      </c>
      <c r="AE249" s="17">
        <f t="shared" si="602"/>
        <v>2333.0999999999999</v>
      </c>
      <c r="AF249" s="17">
        <f t="shared" si="603"/>
        <v>2426.8000000000002</v>
      </c>
      <c r="AG249" s="17">
        <f t="shared" si="604"/>
        <v>2426.8000000000002</v>
      </c>
      <c r="AH249" s="17">
        <f>AH250</f>
        <v>0</v>
      </c>
      <c r="AI249" s="17">
        <f>AI250</f>
        <v>0</v>
      </c>
      <c r="AJ249" s="17">
        <f>AJ250</f>
        <v>0</v>
      </c>
      <c r="AK249" s="17">
        <f>AK250</f>
        <v>0</v>
      </c>
      <c r="AL249" s="17">
        <f>AL250</f>
        <v>0</v>
      </c>
      <c r="AM249" s="17">
        <f>AM250</f>
        <v>0</v>
      </c>
      <c r="AN249" s="17">
        <f>AN250</f>
        <v>0</v>
      </c>
      <c r="AO249" s="17">
        <f>AO250</f>
        <v>0</v>
      </c>
      <c r="AP249" s="17">
        <f>AP250</f>
        <v>0</v>
      </c>
      <c r="AQ249" s="17">
        <f>AQ250</f>
        <v>0</v>
      </c>
      <c r="AR249" s="17">
        <f>AR250</f>
        <v>0</v>
      </c>
      <c r="AS249" s="17">
        <f>AS250</f>
        <v>0</v>
      </c>
      <c r="AT249" s="17">
        <f>AT250</f>
        <v>0</v>
      </c>
      <c r="AU249" s="17">
        <f>AU250</f>
        <v>0</v>
      </c>
      <c r="AV249" s="17">
        <f>AV250</f>
        <v>0</v>
      </c>
      <c r="AW249" s="17">
        <f t="shared" si="605"/>
        <v>2333.0999999999999</v>
      </c>
      <c r="AX249" s="17">
        <f t="shared" si="606"/>
        <v>2426.8000000000002</v>
      </c>
      <c r="AY249" s="17">
        <f t="shared" si="607"/>
        <v>2426.8000000000002</v>
      </c>
      <c r="AZ249" s="17">
        <f>AZ250</f>
        <v>0</v>
      </c>
      <c r="BA249" s="32"/>
      <c r="BB249" s="32"/>
      <c r="BC249" s="1"/>
      <c r="BD249" s="1"/>
      <c r="BE249" s="1"/>
      <c r="BF249" s="1"/>
      <c r="BG249" s="1"/>
      <c r="BH249" s="1"/>
      <c r="BI249" s="1"/>
    </row>
    <row r="250" s="1" customFormat="1">
      <c r="A250" s="30" t="s">
        <v>210</v>
      </c>
      <c r="B250" s="30" t="s">
        <v>171</v>
      </c>
      <c r="C250" s="30" t="s">
        <v>171</v>
      </c>
      <c r="D250" s="30" t="s">
        <v>263</v>
      </c>
      <c r="E250" s="30" t="s">
        <v>134</v>
      </c>
      <c r="F250" s="31" t="s">
        <v>135</v>
      </c>
      <c r="G250" s="17">
        <v>2333.0999999999999</v>
      </c>
      <c r="H250" s="17">
        <v>2426.8000000000002</v>
      </c>
      <c r="I250" s="17">
        <v>2426.8000000000002</v>
      </c>
      <c r="J250" s="17"/>
      <c r="K250" s="17"/>
      <c r="L250" s="17"/>
      <c r="M250" s="17">
        <f t="shared" si="494"/>
        <v>2333.0999999999999</v>
      </c>
      <c r="N250" s="17">
        <f t="shared" si="495"/>
        <v>2426.8000000000002</v>
      </c>
      <c r="O250" s="17">
        <f t="shared" si="496"/>
        <v>2426.8000000000002</v>
      </c>
      <c r="P250" s="17"/>
      <c r="Q250" s="17"/>
      <c r="R250" s="17"/>
      <c r="S250" s="17"/>
      <c r="T250" s="17"/>
      <c r="U250" s="17"/>
      <c r="V250" s="17"/>
      <c r="W250" s="17"/>
      <c r="X250" s="17"/>
      <c r="Y250" s="17">
        <f t="shared" si="599"/>
        <v>2333.0999999999999</v>
      </c>
      <c r="Z250" s="17">
        <f t="shared" si="600"/>
        <v>2426.8000000000002</v>
      </c>
      <c r="AA250" s="17">
        <f t="shared" si="601"/>
        <v>2426.8000000000002</v>
      </c>
      <c r="AB250" s="17"/>
      <c r="AC250" s="17"/>
      <c r="AD250" s="17"/>
      <c r="AE250" s="17">
        <f t="shared" si="602"/>
        <v>2333.0999999999999</v>
      </c>
      <c r="AF250" s="17">
        <f t="shared" si="603"/>
        <v>2426.8000000000002</v>
      </c>
      <c r="AG250" s="17">
        <f t="shared" si="604"/>
        <v>2426.8000000000002</v>
      </c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>
        <f t="shared" si="605"/>
        <v>2333.0999999999999</v>
      </c>
      <c r="AX250" s="17">
        <f t="shared" si="606"/>
        <v>2426.8000000000002</v>
      </c>
      <c r="AY250" s="17">
        <f t="shared" si="607"/>
        <v>2426.8000000000002</v>
      </c>
      <c r="AZ250" s="17"/>
      <c r="BA250" s="32"/>
      <c r="BB250" s="32"/>
      <c r="BC250" s="1"/>
      <c r="BD250" s="1"/>
      <c r="BE250" s="1"/>
      <c r="BF250" s="1"/>
      <c r="BG250" s="1"/>
      <c r="BH250" s="1"/>
      <c r="BI250" s="1"/>
    </row>
    <row r="251" s="1" customFormat="1">
      <c r="A251" s="30" t="s">
        <v>210</v>
      </c>
      <c r="B251" s="30" t="s">
        <v>171</v>
      </c>
      <c r="C251" s="30" t="s">
        <v>171</v>
      </c>
      <c r="D251" s="30" t="s">
        <v>229</v>
      </c>
      <c r="E251" s="30"/>
      <c r="F251" s="31" t="s">
        <v>230</v>
      </c>
      <c r="G251" s="17">
        <f t="shared" ref="G251:G254" si="608">G252</f>
        <v>2500</v>
      </c>
      <c r="H251" s="17">
        <f t="shared" ref="H251:H254" si="609">H252</f>
        <v>2500</v>
      </c>
      <c r="I251" s="17">
        <f t="shared" ref="I251:I254" si="610">I252</f>
        <v>2500</v>
      </c>
      <c r="J251" s="17">
        <f t="shared" ref="J251:J254" si="611">J252</f>
        <v>0</v>
      </c>
      <c r="K251" s="17">
        <f t="shared" ref="K251:K254" si="612">K252</f>
        <v>0</v>
      </c>
      <c r="L251" s="17">
        <f t="shared" ref="L251:L254" si="613">L252</f>
        <v>0</v>
      </c>
      <c r="M251" s="17">
        <f t="shared" si="494"/>
        <v>2500</v>
      </c>
      <c r="N251" s="17">
        <f t="shared" si="495"/>
        <v>2500</v>
      </c>
      <c r="O251" s="17">
        <f t="shared" si="496"/>
        <v>2500</v>
      </c>
      <c r="P251" s="17">
        <f t="shared" ref="P251:P254" si="614">P252</f>
        <v>0</v>
      </c>
      <c r="Q251" s="17">
        <f t="shared" ref="Q251:Q254" si="615">Q252</f>
        <v>0</v>
      </c>
      <c r="R251" s="17">
        <f t="shared" ref="R251:R254" si="616">R252</f>
        <v>0</v>
      </c>
      <c r="S251" s="17">
        <f t="shared" ref="S251:S254" si="617">S252</f>
        <v>0</v>
      </c>
      <c r="T251" s="17">
        <f t="shared" ref="T251:T254" si="618">T252</f>
        <v>0</v>
      </c>
      <c r="U251" s="17">
        <f t="shared" ref="U251:U254" si="619">U252</f>
        <v>0</v>
      </c>
      <c r="V251" s="17">
        <f t="shared" ref="V251:V254" si="620">V252</f>
        <v>0</v>
      </c>
      <c r="W251" s="17">
        <f t="shared" ref="W251:W254" si="621">W252</f>
        <v>0</v>
      </c>
      <c r="X251" s="17">
        <f t="shared" ref="X251:X254" si="622">X252</f>
        <v>0</v>
      </c>
      <c r="Y251" s="17">
        <f t="shared" si="599"/>
        <v>2500</v>
      </c>
      <c r="Z251" s="17">
        <f t="shared" si="600"/>
        <v>2500</v>
      </c>
      <c r="AA251" s="17">
        <f t="shared" si="601"/>
        <v>2500</v>
      </c>
      <c r="AB251" s="17">
        <f t="shared" ref="AB251:AB254" si="623">AB252</f>
        <v>0</v>
      </c>
      <c r="AC251" s="17">
        <f t="shared" ref="AC251:AC254" si="624">AC252</f>
        <v>0</v>
      </c>
      <c r="AD251" s="17">
        <f t="shared" ref="AD251:AD254" si="625">AD252</f>
        <v>0</v>
      </c>
      <c r="AE251" s="17">
        <f t="shared" si="602"/>
        <v>2500</v>
      </c>
      <c r="AF251" s="17">
        <f t="shared" si="603"/>
        <v>2500</v>
      </c>
      <c r="AG251" s="17">
        <f t="shared" si="604"/>
        <v>2500</v>
      </c>
      <c r="AH251" s="17">
        <f t="shared" ref="AH251:AH254" si="626">AH252</f>
        <v>0</v>
      </c>
      <c r="AI251" s="17">
        <f t="shared" ref="AI251:AI254" si="627">AI252</f>
        <v>0</v>
      </c>
      <c r="AJ251" s="17">
        <f t="shared" ref="AJ251:AJ254" si="628">AJ252</f>
        <v>0</v>
      </c>
      <c r="AK251" s="17">
        <f t="shared" ref="AK251:AK254" si="629">AK252</f>
        <v>0</v>
      </c>
      <c r="AL251" s="17">
        <f t="shared" ref="AL251:AL254" si="630">AL252</f>
        <v>0</v>
      </c>
      <c r="AM251" s="17">
        <f t="shared" ref="AM251:AM254" si="631">AM252</f>
        <v>0</v>
      </c>
      <c r="AN251" s="17">
        <f t="shared" ref="AN251:AN254" si="632">AN252</f>
        <v>0</v>
      </c>
      <c r="AO251" s="17">
        <f t="shared" ref="AO251:AO254" si="633">AO252</f>
        <v>0</v>
      </c>
      <c r="AP251" s="17">
        <f t="shared" ref="AP251:AP254" si="634">AP252</f>
        <v>0</v>
      </c>
      <c r="AQ251" s="17">
        <f t="shared" ref="AQ251:AQ254" si="635">AQ252</f>
        <v>0</v>
      </c>
      <c r="AR251" s="17">
        <f t="shared" ref="AR251:AR254" si="636">AR252</f>
        <v>0</v>
      </c>
      <c r="AS251" s="17">
        <f t="shared" ref="AS251:AS254" si="637">AS252</f>
        <v>0</v>
      </c>
      <c r="AT251" s="17">
        <f t="shared" ref="AT251:AT254" si="638">AT252</f>
        <v>0</v>
      </c>
      <c r="AU251" s="17">
        <f t="shared" ref="AU251:AU254" si="639">AU252</f>
        <v>0</v>
      </c>
      <c r="AV251" s="17">
        <f t="shared" ref="AV251:AV254" si="640">AV252</f>
        <v>0</v>
      </c>
      <c r="AW251" s="17">
        <f t="shared" si="605"/>
        <v>2500</v>
      </c>
      <c r="AX251" s="17">
        <f t="shared" si="606"/>
        <v>2500</v>
      </c>
      <c r="AY251" s="17">
        <f t="shared" si="607"/>
        <v>2500</v>
      </c>
      <c r="AZ251" s="17">
        <f t="shared" ref="AZ251:AZ254" si="641">AZ252</f>
        <v>0</v>
      </c>
      <c r="BA251" s="32"/>
      <c r="BB251" s="32"/>
      <c r="BC251" s="1"/>
      <c r="BD251" s="1"/>
      <c r="BE251" s="1"/>
      <c r="BF251" s="1"/>
      <c r="BG251" s="1"/>
      <c r="BH251" s="1"/>
      <c r="BI251" s="1"/>
    </row>
    <row r="252" s="1" customFormat="1">
      <c r="A252" s="30" t="s">
        <v>210</v>
      </c>
      <c r="B252" s="30" t="s">
        <v>171</v>
      </c>
      <c r="C252" s="30" t="s">
        <v>171</v>
      </c>
      <c r="D252" s="30" t="s">
        <v>231</v>
      </c>
      <c r="E252" s="30"/>
      <c r="F252" s="31" t="s">
        <v>36</v>
      </c>
      <c r="G252" s="17">
        <f t="shared" si="608"/>
        <v>2500</v>
      </c>
      <c r="H252" s="17">
        <f t="shared" si="609"/>
        <v>2500</v>
      </c>
      <c r="I252" s="17">
        <f t="shared" si="610"/>
        <v>2500</v>
      </c>
      <c r="J252" s="17">
        <f t="shared" si="611"/>
        <v>0</v>
      </c>
      <c r="K252" s="17">
        <f t="shared" si="612"/>
        <v>0</v>
      </c>
      <c r="L252" s="17">
        <f t="shared" si="613"/>
        <v>0</v>
      </c>
      <c r="M252" s="17">
        <f t="shared" si="494"/>
        <v>2500</v>
      </c>
      <c r="N252" s="17">
        <f t="shared" si="495"/>
        <v>2500</v>
      </c>
      <c r="O252" s="17">
        <f t="shared" si="496"/>
        <v>2500</v>
      </c>
      <c r="P252" s="17">
        <f t="shared" si="614"/>
        <v>0</v>
      </c>
      <c r="Q252" s="17">
        <f t="shared" si="615"/>
        <v>0</v>
      </c>
      <c r="R252" s="17">
        <f t="shared" si="616"/>
        <v>0</v>
      </c>
      <c r="S252" s="17">
        <f t="shared" si="617"/>
        <v>0</v>
      </c>
      <c r="T252" s="17">
        <f t="shared" si="618"/>
        <v>0</v>
      </c>
      <c r="U252" s="17">
        <f t="shared" si="619"/>
        <v>0</v>
      </c>
      <c r="V252" s="17">
        <f t="shared" si="620"/>
        <v>0</v>
      </c>
      <c r="W252" s="17">
        <f t="shared" si="621"/>
        <v>0</v>
      </c>
      <c r="X252" s="17">
        <f t="shared" si="622"/>
        <v>0</v>
      </c>
      <c r="Y252" s="17">
        <f t="shared" si="599"/>
        <v>2500</v>
      </c>
      <c r="Z252" s="17">
        <f t="shared" si="600"/>
        <v>2500</v>
      </c>
      <c r="AA252" s="17">
        <f t="shared" si="601"/>
        <v>2500</v>
      </c>
      <c r="AB252" s="17">
        <f t="shared" si="623"/>
        <v>0</v>
      </c>
      <c r="AC252" s="17">
        <f t="shared" si="624"/>
        <v>0</v>
      </c>
      <c r="AD252" s="17">
        <f t="shared" si="625"/>
        <v>0</v>
      </c>
      <c r="AE252" s="17">
        <f t="shared" si="602"/>
        <v>2500</v>
      </c>
      <c r="AF252" s="17">
        <f t="shared" si="603"/>
        <v>2500</v>
      </c>
      <c r="AG252" s="17">
        <f t="shared" si="604"/>
        <v>2500</v>
      </c>
      <c r="AH252" s="17">
        <f t="shared" si="626"/>
        <v>0</v>
      </c>
      <c r="AI252" s="17">
        <f t="shared" si="627"/>
        <v>0</v>
      </c>
      <c r="AJ252" s="17">
        <f t="shared" si="628"/>
        <v>0</v>
      </c>
      <c r="AK252" s="17">
        <f t="shared" si="629"/>
        <v>0</v>
      </c>
      <c r="AL252" s="17">
        <f t="shared" si="630"/>
        <v>0</v>
      </c>
      <c r="AM252" s="17">
        <f t="shared" si="631"/>
        <v>0</v>
      </c>
      <c r="AN252" s="17">
        <f t="shared" si="632"/>
        <v>0</v>
      </c>
      <c r="AO252" s="17">
        <f t="shared" si="633"/>
        <v>0</v>
      </c>
      <c r="AP252" s="17">
        <f t="shared" si="634"/>
        <v>0</v>
      </c>
      <c r="AQ252" s="17">
        <f t="shared" si="635"/>
        <v>0</v>
      </c>
      <c r="AR252" s="17">
        <f t="shared" si="636"/>
        <v>0</v>
      </c>
      <c r="AS252" s="17">
        <f t="shared" si="637"/>
        <v>0</v>
      </c>
      <c r="AT252" s="17">
        <f t="shared" si="638"/>
        <v>0</v>
      </c>
      <c r="AU252" s="17">
        <f t="shared" si="639"/>
        <v>0</v>
      </c>
      <c r="AV252" s="17">
        <f t="shared" si="640"/>
        <v>0</v>
      </c>
      <c r="AW252" s="17">
        <f t="shared" si="605"/>
        <v>2500</v>
      </c>
      <c r="AX252" s="17">
        <f t="shared" si="606"/>
        <v>2500</v>
      </c>
      <c r="AY252" s="17">
        <f t="shared" si="607"/>
        <v>2500</v>
      </c>
      <c r="AZ252" s="17">
        <f t="shared" si="641"/>
        <v>0</v>
      </c>
      <c r="BA252" s="32"/>
      <c r="BB252" s="32"/>
      <c r="BC252" s="1"/>
      <c r="BD252" s="1"/>
      <c r="BE252" s="1"/>
      <c r="BF252" s="1"/>
      <c r="BG252" s="1"/>
      <c r="BH252" s="1"/>
      <c r="BI252" s="1"/>
    </row>
    <row r="253" s="1" customFormat="1">
      <c r="A253" s="30" t="s">
        <v>210</v>
      </c>
      <c r="B253" s="30" t="s">
        <v>171</v>
      </c>
      <c r="C253" s="30" t="s">
        <v>171</v>
      </c>
      <c r="D253" s="30" t="s">
        <v>232</v>
      </c>
      <c r="E253" s="30"/>
      <c r="F253" s="31" t="s">
        <v>233</v>
      </c>
      <c r="G253" s="17">
        <f t="shared" si="608"/>
        <v>2500</v>
      </c>
      <c r="H253" s="17">
        <f t="shared" si="609"/>
        <v>2500</v>
      </c>
      <c r="I253" s="17">
        <f t="shared" si="610"/>
        <v>2500</v>
      </c>
      <c r="J253" s="17">
        <f t="shared" si="611"/>
        <v>0</v>
      </c>
      <c r="K253" s="17">
        <f t="shared" si="612"/>
        <v>0</v>
      </c>
      <c r="L253" s="17">
        <f t="shared" si="613"/>
        <v>0</v>
      </c>
      <c r="M253" s="17">
        <f t="shared" si="494"/>
        <v>2500</v>
      </c>
      <c r="N253" s="17">
        <f t="shared" si="495"/>
        <v>2500</v>
      </c>
      <c r="O253" s="17">
        <f t="shared" si="496"/>
        <v>2500</v>
      </c>
      <c r="P253" s="17">
        <f t="shared" si="614"/>
        <v>0</v>
      </c>
      <c r="Q253" s="17">
        <f t="shared" si="615"/>
        <v>0</v>
      </c>
      <c r="R253" s="17">
        <f t="shared" si="616"/>
        <v>0</v>
      </c>
      <c r="S253" s="17">
        <f t="shared" si="617"/>
        <v>0</v>
      </c>
      <c r="T253" s="17">
        <f t="shared" si="618"/>
        <v>0</v>
      </c>
      <c r="U253" s="17">
        <f t="shared" si="619"/>
        <v>0</v>
      </c>
      <c r="V253" s="17">
        <f t="shared" si="620"/>
        <v>0</v>
      </c>
      <c r="W253" s="17">
        <f t="shared" si="621"/>
        <v>0</v>
      </c>
      <c r="X253" s="17">
        <f t="shared" si="622"/>
        <v>0</v>
      </c>
      <c r="Y253" s="17">
        <f t="shared" si="599"/>
        <v>2500</v>
      </c>
      <c r="Z253" s="17">
        <f t="shared" si="600"/>
        <v>2500</v>
      </c>
      <c r="AA253" s="17">
        <f t="shared" si="601"/>
        <v>2500</v>
      </c>
      <c r="AB253" s="17">
        <f t="shared" si="623"/>
        <v>0</v>
      </c>
      <c r="AC253" s="17">
        <f t="shared" si="624"/>
        <v>0</v>
      </c>
      <c r="AD253" s="17">
        <f t="shared" si="625"/>
        <v>0</v>
      </c>
      <c r="AE253" s="17">
        <f t="shared" si="602"/>
        <v>2500</v>
      </c>
      <c r="AF253" s="17">
        <f t="shared" si="603"/>
        <v>2500</v>
      </c>
      <c r="AG253" s="17">
        <f t="shared" si="604"/>
        <v>2500</v>
      </c>
      <c r="AH253" s="17">
        <f t="shared" si="626"/>
        <v>0</v>
      </c>
      <c r="AI253" s="17">
        <f t="shared" si="627"/>
        <v>0</v>
      </c>
      <c r="AJ253" s="17">
        <f t="shared" si="628"/>
        <v>0</v>
      </c>
      <c r="AK253" s="17">
        <f t="shared" si="629"/>
        <v>0</v>
      </c>
      <c r="AL253" s="17">
        <f t="shared" si="630"/>
        <v>0</v>
      </c>
      <c r="AM253" s="17">
        <f t="shared" si="631"/>
        <v>0</v>
      </c>
      <c r="AN253" s="17">
        <f t="shared" si="632"/>
        <v>0</v>
      </c>
      <c r="AO253" s="17">
        <f t="shared" si="633"/>
        <v>0</v>
      </c>
      <c r="AP253" s="17">
        <f t="shared" si="634"/>
        <v>0</v>
      </c>
      <c r="AQ253" s="17">
        <f t="shared" si="635"/>
        <v>0</v>
      </c>
      <c r="AR253" s="17">
        <f t="shared" si="636"/>
        <v>0</v>
      </c>
      <c r="AS253" s="17">
        <f t="shared" si="637"/>
        <v>0</v>
      </c>
      <c r="AT253" s="17">
        <f t="shared" si="638"/>
        <v>0</v>
      </c>
      <c r="AU253" s="17">
        <f t="shared" si="639"/>
        <v>0</v>
      </c>
      <c r="AV253" s="17">
        <f t="shared" si="640"/>
        <v>0</v>
      </c>
      <c r="AW253" s="17">
        <f t="shared" si="605"/>
        <v>2500</v>
      </c>
      <c r="AX253" s="17">
        <f t="shared" si="606"/>
        <v>2500</v>
      </c>
      <c r="AY253" s="17">
        <f t="shared" si="607"/>
        <v>2500</v>
      </c>
      <c r="AZ253" s="17">
        <f t="shared" si="641"/>
        <v>0</v>
      </c>
      <c r="BA253" s="32"/>
      <c r="BB253" s="32"/>
      <c r="BC253" s="1"/>
      <c r="BD253" s="1"/>
      <c r="BE253" s="1"/>
      <c r="BF253" s="1"/>
      <c r="BG253" s="1"/>
      <c r="BH253" s="1"/>
      <c r="BI253" s="1"/>
    </row>
    <row r="254" s="1" customFormat="1">
      <c r="A254" s="30" t="s">
        <v>210</v>
      </c>
      <c r="B254" s="30" t="s">
        <v>171</v>
      </c>
      <c r="C254" s="30" t="s">
        <v>171</v>
      </c>
      <c r="D254" s="30" t="s">
        <v>265</v>
      </c>
      <c r="E254" s="30"/>
      <c r="F254" s="31" t="s">
        <v>266</v>
      </c>
      <c r="G254" s="17">
        <f t="shared" si="608"/>
        <v>2500</v>
      </c>
      <c r="H254" s="17">
        <f t="shared" si="609"/>
        <v>2500</v>
      </c>
      <c r="I254" s="17">
        <f t="shared" si="610"/>
        <v>2500</v>
      </c>
      <c r="J254" s="17">
        <f t="shared" si="611"/>
        <v>0</v>
      </c>
      <c r="K254" s="17">
        <f t="shared" si="612"/>
        <v>0</v>
      </c>
      <c r="L254" s="17">
        <f t="shared" si="613"/>
        <v>0</v>
      </c>
      <c r="M254" s="17">
        <f t="shared" si="494"/>
        <v>2500</v>
      </c>
      <c r="N254" s="17">
        <f t="shared" si="495"/>
        <v>2500</v>
      </c>
      <c r="O254" s="17">
        <f t="shared" si="496"/>
        <v>2500</v>
      </c>
      <c r="P254" s="17">
        <f t="shared" si="614"/>
        <v>0</v>
      </c>
      <c r="Q254" s="17">
        <f t="shared" si="615"/>
        <v>0</v>
      </c>
      <c r="R254" s="17">
        <f t="shared" si="616"/>
        <v>0</v>
      </c>
      <c r="S254" s="17">
        <f t="shared" si="617"/>
        <v>0</v>
      </c>
      <c r="T254" s="17">
        <f t="shared" si="618"/>
        <v>0</v>
      </c>
      <c r="U254" s="17">
        <f t="shared" si="619"/>
        <v>0</v>
      </c>
      <c r="V254" s="17">
        <f t="shared" si="620"/>
        <v>0</v>
      </c>
      <c r="W254" s="17">
        <f t="shared" si="621"/>
        <v>0</v>
      </c>
      <c r="X254" s="17">
        <f t="shared" si="622"/>
        <v>0</v>
      </c>
      <c r="Y254" s="17">
        <f t="shared" si="599"/>
        <v>2500</v>
      </c>
      <c r="Z254" s="17">
        <f t="shared" si="600"/>
        <v>2500</v>
      </c>
      <c r="AA254" s="17">
        <f t="shared" si="601"/>
        <v>2500</v>
      </c>
      <c r="AB254" s="17">
        <f t="shared" si="623"/>
        <v>0</v>
      </c>
      <c r="AC254" s="17">
        <f t="shared" si="624"/>
        <v>0</v>
      </c>
      <c r="AD254" s="17">
        <f t="shared" si="625"/>
        <v>0</v>
      </c>
      <c r="AE254" s="17">
        <f t="shared" si="602"/>
        <v>2500</v>
      </c>
      <c r="AF254" s="17">
        <f t="shared" si="603"/>
        <v>2500</v>
      </c>
      <c r="AG254" s="17">
        <f t="shared" si="604"/>
        <v>2500</v>
      </c>
      <c r="AH254" s="17">
        <f t="shared" si="626"/>
        <v>0</v>
      </c>
      <c r="AI254" s="17">
        <f t="shared" si="627"/>
        <v>0</v>
      </c>
      <c r="AJ254" s="17">
        <f t="shared" si="628"/>
        <v>0</v>
      </c>
      <c r="AK254" s="17">
        <f t="shared" si="629"/>
        <v>0</v>
      </c>
      <c r="AL254" s="17">
        <f t="shared" si="630"/>
        <v>0</v>
      </c>
      <c r="AM254" s="17">
        <f t="shared" si="631"/>
        <v>0</v>
      </c>
      <c r="AN254" s="17">
        <f t="shared" si="632"/>
        <v>0</v>
      </c>
      <c r="AO254" s="17">
        <f t="shared" si="633"/>
        <v>0</v>
      </c>
      <c r="AP254" s="17">
        <f t="shared" si="634"/>
        <v>0</v>
      </c>
      <c r="AQ254" s="17">
        <f t="shared" si="635"/>
        <v>0</v>
      </c>
      <c r="AR254" s="17">
        <f t="shared" si="636"/>
        <v>0</v>
      </c>
      <c r="AS254" s="17">
        <f t="shared" si="637"/>
        <v>0</v>
      </c>
      <c r="AT254" s="17">
        <f t="shared" si="638"/>
        <v>0</v>
      </c>
      <c r="AU254" s="17">
        <f t="shared" si="639"/>
        <v>0</v>
      </c>
      <c r="AV254" s="17">
        <f t="shared" si="640"/>
        <v>0</v>
      </c>
      <c r="AW254" s="17">
        <f t="shared" si="605"/>
        <v>2500</v>
      </c>
      <c r="AX254" s="17">
        <f t="shared" si="606"/>
        <v>2500</v>
      </c>
      <c r="AY254" s="17">
        <f t="shared" si="607"/>
        <v>2500</v>
      </c>
      <c r="AZ254" s="17">
        <f t="shared" si="641"/>
        <v>0</v>
      </c>
      <c r="BA254" s="32"/>
      <c r="BB254" s="32"/>
      <c r="BC254" s="1"/>
      <c r="BD254" s="1"/>
      <c r="BE254" s="1"/>
      <c r="BF254" s="1"/>
      <c r="BG254" s="1"/>
      <c r="BH254" s="1"/>
      <c r="BI254" s="1"/>
    </row>
    <row r="255" s="1" customFormat="1">
      <c r="A255" s="30" t="s">
        <v>210</v>
      </c>
      <c r="B255" s="30" t="s">
        <v>171</v>
      </c>
      <c r="C255" s="30" t="s">
        <v>171</v>
      </c>
      <c r="D255" s="30" t="s">
        <v>265</v>
      </c>
      <c r="E255" s="30" t="s">
        <v>134</v>
      </c>
      <c r="F255" s="31" t="s">
        <v>135</v>
      </c>
      <c r="G255" s="17">
        <v>2500</v>
      </c>
      <c r="H255" s="17">
        <v>2500</v>
      </c>
      <c r="I255" s="17">
        <v>2500</v>
      </c>
      <c r="J255" s="17"/>
      <c r="K255" s="17"/>
      <c r="L255" s="17"/>
      <c r="M255" s="17">
        <f t="shared" si="494"/>
        <v>2500</v>
      </c>
      <c r="N255" s="17">
        <f t="shared" si="495"/>
        <v>2500</v>
      </c>
      <c r="O255" s="17">
        <f t="shared" si="496"/>
        <v>2500</v>
      </c>
      <c r="P255" s="17"/>
      <c r="Q255" s="17"/>
      <c r="R255" s="17"/>
      <c r="S255" s="17"/>
      <c r="T255" s="17"/>
      <c r="U255" s="17"/>
      <c r="V255" s="17"/>
      <c r="W255" s="17"/>
      <c r="X255" s="17"/>
      <c r="Y255" s="17">
        <f t="shared" si="599"/>
        <v>2500</v>
      </c>
      <c r="Z255" s="17">
        <f t="shared" si="600"/>
        <v>2500</v>
      </c>
      <c r="AA255" s="17">
        <f t="shared" si="601"/>
        <v>2500</v>
      </c>
      <c r="AB255" s="17"/>
      <c r="AC255" s="17"/>
      <c r="AD255" s="17"/>
      <c r="AE255" s="17">
        <f t="shared" si="602"/>
        <v>2500</v>
      </c>
      <c r="AF255" s="17">
        <f t="shared" si="603"/>
        <v>2500</v>
      </c>
      <c r="AG255" s="17">
        <f t="shared" si="604"/>
        <v>2500</v>
      </c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>
        <f t="shared" si="605"/>
        <v>2500</v>
      </c>
      <c r="AX255" s="17">
        <f t="shared" si="606"/>
        <v>2500</v>
      </c>
      <c r="AY255" s="17">
        <f t="shared" si="607"/>
        <v>2500</v>
      </c>
      <c r="AZ255" s="17"/>
      <c r="BA255" s="32"/>
      <c r="BB255" s="32"/>
      <c r="BC255" s="1"/>
      <c r="BD255" s="1"/>
      <c r="BE255" s="1"/>
      <c r="BF255" s="1"/>
      <c r="BG255" s="1"/>
      <c r="BH255" s="1"/>
      <c r="BI255" s="1"/>
    </row>
    <row r="256" s="25" customFormat="1">
      <c r="A256" s="26" t="s">
        <v>210</v>
      </c>
      <c r="B256" s="26" t="s">
        <v>171</v>
      </c>
      <c r="C256" s="26" t="s">
        <v>267</v>
      </c>
      <c r="D256" s="26"/>
      <c r="E256" s="26"/>
      <c r="F256" s="27" t="s">
        <v>268</v>
      </c>
      <c r="G256" s="28">
        <f>G257+G266</f>
        <v>4209.6000000000004</v>
      </c>
      <c r="H256" s="28">
        <f>H257+H266</f>
        <v>4225.6000000000004</v>
      </c>
      <c r="I256" s="28">
        <f>I257+I266</f>
        <v>4225.6000000000004</v>
      </c>
      <c r="J256" s="28">
        <f>J257+J266</f>
        <v>0</v>
      </c>
      <c r="K256" s="28">
        <f>K257+K266</f>
        <v>0</v>
      </c>
      <c r="L256" s="28">
        <f>L257+L266</f>
        <v>0</v>
      </c>
      <c r="M256" s="28">
        <f t="shared" si="494"/>
        <v>4209.6000000000004</v>
      </c>
      <c r="N256" s="28">
        <f t="shared" si="495"/>
        <v>4225.6000000000004</v>
      </c>
      <c r="O256" s="28">
        <f t="shared" si="496"/>
        <v>4225.6000000000004</v>
      </c>
      <c r="P256" s="28">
        <f>P257+P266</f>
        <v>21.899999999999999</v>
      </c>
      <c r="Q256" s="28">
        <f>Q257+Q266</f>
        <v>0</v>
      </c>
      <c r="R256" s="28">
        <f>R257+R266</f>
        <v>0</v>
      </c>
      <c r="S256" s="28">
        <f>S257+S266</f>
        <v>0</v>
      </c>
      <c r="T256" s="28">
        <f>T257+T266</f>
        <v>0</v>
      </c>
      <c r="U256" s="28">
        <f>U257+U266</f>
        <v>0</v>
      </c>
      <c r="V256" s="28">
        <f>V257+V266</f>
        <v>0</v>
      </c>
      <c r="W256" s="28">
        <f>W257+W266</f>
        <v>0</v>
      </c>
      <c r="X256" s="28">
        <f>X257+X266</f>
        <v>0</v>
      </c>
      <c r="Y256" s="28">
        <f t="shared" si="599"/>
        <v>4231.5</v>
      </c>
      <c r="Z256" s="28">
        <f t="shared" si="600"/>
        <v>4225.6000000000004</v>
      </c>
      <c r="AA256" s="28">
        <f t="shared" si="601"/>
        <v>4225.6000000000004</v>
      </c>
      <c r="AB256" s="28">
        <f>AB257+AB266</f>
        <v>0</v>
      </c>
      <c r="AC256" s="28">
        <f>AC257+AC266</f>
        <v>0</v>
      </c>
      <c r="AD256" s="28">
        <f>AD257+AD266</f>
        <v>0</v>
      </c>
      <c r="AE256" s="28">
        <f t="shared" si="602"/>
        <v>4231.5</v>
      </c>
      <c r="AF256" s="28">
        <f t="shared" si="603"/>
        <v>4225.6000000000004</v>
      </c>
      <c r="AG256" s="28">
        <f t="shared" si="604"/>
        <v>4225.6000000000004</v>
      </c>
      <c r="AH256" s="28">
        <f>AH257+AH266</f>
        <v>0</v>
      </c>
      <c r="AI256" s="28">
        <f>AI257+AI266</f>
        <v>0</v>
      </c>
      <c r="AJ256" s="28">
        <f>AJ257+AJ266</f>
        <v>0</v>
      </c>
      <c r="AK256" s="28">
        <f>AK257+AK266</f>
        <v>0</v>
      </c>
      <c r="AL256" s="28">
        <f>AL257+AL266</f>
        <v>0</v>
      </c>
      <c r="AM256" s="28">
        <f>AM257+AM266</f>
        <v>0</v>
      </c>
      <c r="AN256" s="28">
        <f>AN257+AN266</f>
        <v>0</v>
      </c>
      <c r="AO256" s="28">
        <f>AO257+AO266</f>
        <v>0</v>
      </c>
      <c r="AP256" s="28">
        <f>AP257+AP266</f>
        <v>0</v>
      </c>
      <c r="AQ256" s="28">
        <f>AQ257+AQ266</f>
        <v>0</v>
      </c>
      <c r="AR256" s="28">
        <f>AR257+AR266</f>
        <v>0</v>
      </c>
      <c r="AS256" s="28">
        <f>AS257+AS266</f>
        <v>0</v>
      </c>
      <c r="AT256" s="28">
        <f>AT257+AT266</f>
        <v>0</v>
      </c>
      <c r="AU256" s="28">
        <f>AU257+AU266</f>
        <v>0</v>
      </c>
      <c r="AV256" s="28">
        <f>AV257+AV266</f>
        <v>0</v>
      </c>
      <c r="AW256" s="28">
        <f t="shared" si="605"/>
        <v>4231.5</v>
      </c>
      <c r="AX256" s="28">
        <f t="shared" si="606"/>
        <v>4225.6000000000004</v>
      </c>
      <c r="AY256" s="28">
        <f t="shared" si="607"/>
        <v>4225.6000000000004</v>
      </c>
      <c r="AZ256" s="28">
        <f>AZ257+AZ266</f>
        <v>0</v>
      </c>
      <c r="BA256" s="29"/>
      <c r="BB256" s="29"/>
      <c r="BC256" s="25"/>
      <c r="BD256" s="25"/>
      <c r="BE256" s="25"/>
      <c r="BF256" s="25"/>
      <c r="BG256" s="25"/>
      <c r="BH256" s="25"/>
      <c r="BI256" s="25"/>
    </row>
    <row r="257" s="1" customFormat="1" ht="63">
      <c r="A257" s="30" t="s">
        <v>210</v>
      </c>
      <c r="B257" s="30" t="s">
        <v>171</v>
      </c>
      <c r="C257" s="30" t="s">
        <v>267</v>
      </c>
      <c r="D257" s="30" t="s">
        <v>77</v>
      </c>
      <c r="E257" s="30"/>
      <c r="F257" s="31" t="s">
        <v>78</v>
      </c>
      <c r="G257" s="17">
        <f t="shared" ref="G257:G258" si="642">G258</f>
        <v>2905</v>
      </c>
      <c r="H257" s="17">
        <f t="shared" ref="H257:H258" si="643">H258</f>
        <v>2905</v>
      </c>
      <c r="I257" s="17">
        <f t="shared" ref="I257:I258" si="644">I258</f>
        <v>2905</v>
      </c>
      <c r="J257" s="17">
        <f t="shared" ref="J257:J258" si="645">J258</f>
        <v>0</v>
      </c>
      <c r="K257" s="17">
        <f t="shared" ref="K257:K258" si="646">K258</f>
        <v>0</v>
      </c>
      <c r="L257" s="17">
        <f t="shared" ref="L257:L258" si="647">L258</f>
        <v>0</v>
      </c>
      <c r="M257" s="17">
        <f t="shared" si="494"/>
        <v>2905</v>
      </c>
      <c r="N257" s="17">
        <f t="shared" si="495"/>
        <v>2905</v>
      </c>
      <c r="O257" s="17">
        <f t="shared" si="496"/>
        <v>2905</v>
      </c>
      <c r="P257" s="17">
        <f t="shared" ref="P257:P258" si="648">P258</f>
        <v>0</v>
      </c>
      <c r="Q257" s="17">
        <f t="shared" ref="Q257:Q258" si="649">Q258</f>
        <v>0</v>
      </c>
      <c r="R257" s="17">
        <f t="shared" ref="R257:R258" si="650">R258</f>
        <v>0</v>
      </c>
      <c r="S257" s="17">
        <f t="shared" ref="S257:S258" si="651">S258</f>
        <v>0</v>
      </c>
      <c r="T257" s="17">
        <f t="shared" ref="T257:T258" si="652">T258</f>
        <v>0</v>
      </c>
      <c r="U257" s="17">
        <f t="shared" ref="U257:U258" si="653">U258</f>
        <v>0</v>
      </c>
      <c r="V257" s="17">
        <f t="shared" ref="V257:V258" si="654">V258</f>
        <v>0</v>
      </c>
      <c r="W257" s="17">
        <f t="shared" ref="W257:W258" si="655">W258</f>
        <v>0</v>
      </c>
      <c r="X257" s="17">
        <f t="shared" ref="X257:X258" si="656">X258</f>
        <v>0</v>
      </c>
      <c r="Y257" s="17">
        <f t="shared" si="599"/>
        <v>2905</v>
      </c>
      <c r="Z257" s="17">
        <f t="shared" si="600"/>
        <v>2905</v>
      </c>
      <c r="AA257" s="17">
        <f t="shared" si="601"/>
        <v>2905</v>
      </c>
      <c r="AB257" s="17">
        <f t="shared" ref="AB257:AB258" si="657">AB258</f>
        <v>0</v>
      </c>
      <c r="AC257" s="17">
        <f t="shared" ref="AC257:AC258" si="658">AC258</f>
        <v>0</v>
      </c>
      <c r="AD257" s="17">
        <f t="shared" ref="AD257:AD258" si="659">AD258</f>
        <v>0</v>
      </c>
      <c r="AE257" s="17">
        <f t="shared" si="602"/>
        <v>2905</v>
      </c>
      <c r="AF257" s="17">
        <f t="shared" si="603"/>
        <v>2905</v>
      </c>
      <c r="AG257" s="17">
        <f t="shared" si="604"/>
        <v>2905</v>
      </c>
      <c r="AH257" s="17">
        <f t="shared" ref="AH257:AH258" si="660">AH258</f>
        <v>0</v>
      </c>
      <c r="AI257" s="17">
        <f t="shared" ref="AI257:AI258" si="661">AI258</f>
        <v>0</v>
      </c>
      <c r="AJ257" s="17">
        <f t="shared" ref="AJ257:AJ258" si="662">AJ258</f>
        <v>0</v>
      </c>
      <c r="AK257" s="17">
        <f t="shared" ref="AK257:AK258" si="663">AK258</f>
        <v>0</v>
      </c>
      <c r="AL257" s="17">
        <f t="shared" ref="AL257:AL258" si="664">AL258</f>
        <v>0</v>
      </c>
      <c r="AM257" s="17">
        <f t="shared" ref="AM257:AM258" si="665">AM258</f>
        <v>0</v>
      </c>
      <c r="AN257" s="17">
        <f t="shared" ref="AN257:AN258" si="666">AN258</f>
        <v>0</v>
      </c>
      <c r="AO257" s="17">
        <f t="shared" ref="AO257:AO258" si="667">AO258</f>
        <v>0</v>
      </c>
      <c r="AP257" s="17">
        <f t="shared" ref="AP257:AP258" si="668">AP258</f>
        <v>0</v>
      </c>
      <c r="AQ257" s="17">
        <f t="shared" ref="AQ257:AQ258" si="669">AQ258</f>
        <v>0</v>
      </c>
      <c r="AR257" s="17">
        <f t="shared" ref="AR257:AR258" si="670">AR258</f>
        <v>0</v>
      </c>
      <c r="AS257" s="17">
        <f t="shared" ref="AS257:AS258" si="671">AS258</f>
        <v>0</v>
      </c>
      <c r="AT257" s="17">
        <f t="shared" ref="AT257:AT258" si="672">AT258</f>
        <v>0</v>
      </c>
      <c r="AU257" s="17">
        <f t="shared" ref="AU257:AU258" si="673">AU258</f>
        <v>0</v>
      </c>
      <c r="AV257" s="17">
        <f t="shared" ref="AV257:AV258" si="674">AV258</f>
        <v>0</v>
      </c>
      <c r="AW257" s="17">
        <f t="shared" si="605"/>
        <v>2905</v>
      </c>
      <c r="AX257" s="17">
        <f t="shared" si="606"/>
        <v>2905</v>
      </c>
      <c r="AY257" s="17">
        <f t="shared" si="607"/>
        <v>2905</v>
      </c>
      <c r="AZ257" s="17">
        <f t="shared" ref="AZ257:AZ258" si="675">AZ258</f>
        <v>0</v>
      </c>
      <c r="BA257" s="32"/>
      <c r="BB257" s="32"/>
      <c r="BC257" s="1"/>
      <c r="BD257" s="1"/>
      <c r="BE257" s="1"/>
      <c r="BF257" s="1"/>
      <c r="BG257" s="1"/>
      <c r="BH257" s="1"/>
      <c r="BI257" s="1"/>
    </row>
    <row r="258" s="1" customFormat="1" ht="31.5">
      <c r="A258" s="30" t="s">
        <v>210</v>
      </c>
      <c r="B258" s="30" t="s">
        <v>171</v>
      </c>
      <c r="C258" s="30" t="s">
        <v>267</v>
      </c>
      <c r="D258" s="30" t="s">
        <v>146</v>
      </c>
      <c r="E258" s="30"/>
      <c r="F258" s="31" t="s">
        <v>36</v>
      </c>
      <c r="G258" s="17">
        <f t="shared" si="642"/>
        <v>2905</v>
      </c>
      <c r="H258" s="17">
        <f t="shared" si="643"/>
        <v>2905</v>
      </c>
      <c r="I258" s="17">
        <f t="shared" si="644"/>
        <v>2905</v>
      </c>
      <c r="J258" s="17">
        <f t="shared" si="645"/>
        <v>0</v>
      </c>
      <c r="K258" s="17">
        <f t="shared" si="646"/>
        <v>0</v>
      </c>
      <c r="L258" s="17">
        <f t="shared" si="647"/>
        <v>0</v>
      </c>
      <c r="M258" s="17">
        <f t="shared" si="494"/>
        <v>2905</v>
      </c>
      <c r="N258" s="17">
        <f t="shared" si="495"/>
        <v>2905</v>
      </c>
      <c r="O258" s="17">
        <f t="shared" si="496"/>
        <v>2905</v>
      </c>
      <c r="P258" s="17">
        <f t="shared" si="648"/>
        <v>0</v>
      </c>
      <c r="Q258" s="17">
        <f t="shared" si="649"/>
        <v>0</v>
      </c>
      <c r="R258" s="17">
        <f t="shared" si="650"/>
        <v>0</v>
      </c>
      <c r="S258" s="17">
        <f t="shared" si="651"/>
        <v>0</v>
      </c>
      <c r="T258" s="17">
        <f t="shared" si="652"/>
        <v>0</v>
      </c>
      <c r="U258" s="17">
        <f t="shared" si="653"/>
        <v>0</v>
      </c>
      <c r="V258" s="17">
        <f t="shared" si="654"/>
        <v>0</v>
      </c>
      <c r="W258" s="17">
        <f t="shared" si="655"/>
        <v>0</v>
      </c>
      <c r="X258" s="17">
        <f t="shared" si="656"/>
        <v>0</v>
      </c>
      <c r="Y258" s="17">
        <f t="shared" si="599"/>
        <v>2905</v>
      </c>
      <c r="Z258" s="17">
        <f t="shared" si="600"/>
        <v>2905</v>
      </c>
      <c r="AA258" s="17">
        <f t="shared" si="601"/>
        <v>2905</v>
      </c>
      <c r="AB258" s="17">
        <f t="shared" si="657"/>
        <v>0</v>
      </c>
      <c r="AC258" s="17">
        <f t="shared" si="658"/>
        <v>0</v>
      </c>
      <c r="AD258" s="17">
        <f t="shared" si="659"/>
        <v>0</v>
      </c>
      <c r="AE258" s="17">
        <f t="shared" si="602"/>
        <v>2905</v>
      </c>
      <c r="AF258" s="17">
        <f t="shared" si="603"/>
        <v>2905</v>
      </c>
      <c r="AG258" s="17">
        <f t="shared" si="604"/>
        <v>2905</v>
      </c>
      <c r="AH258" s="17">
        <f t="shared" si="660"/>
        <v>0</v>
      </c>
      <c r="AI258" s="17">
        <f t="shared" si="661"/>
        <v>0</v>
      </c>
      <c r="AJ258" s="17">
        <f t="shared" si="662"/>
        <v>0</v>
      </c>
      <c r="AK258" s="17">
        <f t="shared" si="663"/>
        <v>0</v>
      </c>
      <c r="AL258" s="17">
        <f t="shared" si="664"/>
        <v>0</v>
      </c>
      <c r="AM258" s="17">
        <f t="shared" si="665"/>
        <v>0</v>
      </c>
      <c r="AN258" s="17">
        <f t="shared" si="666"/>
        <v>0</v>
      </c>
      <c r="AO258" s="17">
        <f t="shared" si="667"/>
        <v>0</v>
      </c>
      <c r="AP258" s="17">
        <f t="shared" si="668"/>
        <v>0</v>
      </c>
      <c r="AQ258" s="17">
        <f t="shared" si="669"/>
        <v>0</v>
      </c>
      <c r="AR258" s="17">
        <f t="shared" si="670"/>
        <v>0</v>
      </c>
      <c r="AS258" s="17">
        <f t="shared" si="671"/>
        <v>0</v>
      </c>
      <c r="AT258" s="17">
        <f t="shared" si="672"/>
        <v>0</v>
      </c>
      <c r="AU258" s="17">
        <f t="shared" si="673"/>
        <v>0</v>
      </c>
      <c r="AV258" s="17">
        <f t="shared" si="674"/>
        <v>0</v>
      </c>
      <c r="AW258" s="17">
        <f t="shared" si="605"/>
        <v>2905</v>
      </c>
      <c r="AX258" s="17">
        <f t="shared" si="606"/>
        <v>2905</v>
      </c>
      <c r="AY258" s="17">
        <f t="shared" si="607"/>
        <v>2905</v>
      </c>
      <c r="AZ258" s="17">
        <f t="shared" si="675"/>
        <v>0</v>
      </c>
      <c r="BA258" s="32"/>
      <c r="BB258" s="32"/>
      <c r="BC258" s="1"/>
      <c r="BD258" s="1"/>
      <c r="BE258" s="1"/>
      <c r="BF258" s="1"/>
      <c r="BG258" s="1"/>
      <c r="BH258" s="1"/>
      <c r="BI258" s="1"/>
    </row>
    <row r="259" s="1" customFormat="1" ht="63">
      <c r="A259" s="30" t="s">
        <v>210</v>
      </c>
      <c r="B259" s="30" t="s">
        <v>171</v>
      </c>
      <c r="C259" s="30" t="s">
        <v>267</v>
      </c>
      <c r="D259" s="30" t="s">
        <v>220</v>
      </c>
      <c r="E259" s="30"/>
      <c r="F259" s="31" t="s">
        <v>221</v>
      </c>
      <c r="G259" s="17">
        <f>G260+G264</f>
        <v>2905</v>
      </c>
      <c r="H259" s="17">
        <f>H260+H264</f>
        <v>2905</v>
      </c>
      <c r="I259" s="17">
        <f>I260+I264</f>
        <v>2905</v>
      </c>
      <c r="J259" s="17">
        <f>J260+J264</f>
        <v>0</v>
      </c>
      <c r="K259" s="17">
        <f>K260+K264</f>
        <v>0</v>
      </c>
      <c r="L259" s="17">
        <f>L260+L264</f>
        <v>0</v>
      </c>
      <c r="M259" s="17">
        <f t="shared" si="494"/>
        <v>2905</v>
      </c>
      <c r="N259" s="17">
        <f t="shared" si="495"/>
        <v>2905</v>
      </c>
      <c r="O259" s="17">
        <f t="shared" si="496"/>
        <v>2905</v>
      </c>
      <c r="P259" s="17">
        <f>P260+P264</f>
        <v>0</v>
      </c>
      <c r="Q259" s="17">
        <f>Q260+Q264</f>
        <v>0</v>
      </c>
      <c r="R259" s="17">
        <f>R260+R264</f>
        <v>0</v>
      </c>
      <c r="S259" s="17">
        <f>S260+S264</f>
        <v>0</v>
      </c>
      <c r="T259" s="17">
        <f>T260+T264</f>
        <v>0</v>
      </c>
      <c r="U259" s="17">
        <f>U260+U264</f>
        <v>0</v>
      </c>
      <c r="V259" s="17">
        <f>V260+V264</f>
        <v>0</v>
      </c>
      <c r="W259" s="17">
        <f>W260+W264</f>
        <v>0</v>
      </c>
      <c r="X259" s="17">
        <f>X260+X264</f>
        <v>0</v>
      </c>
      <c r="Y259" s="17">
        <f t="shared" si="599"/>
        <v>2905</v>
      </c>
      <c r="Z259" s="17">
        <f t="shared" si="600"/>
        <v>2905</v>
      </c>
      <c r="AA259" s="17">
        <f t="shared" si="601"/>
        <v>2905</v>
      </c>
      <c r="AB259" s="17">
        <f>AB260+AB264</f>
        <v>0</v>
      </c>
      <c r="AC259" s="17">
        <f>AC260+AC264</f>
        <v>0</v>
      </c>
      <c r="AD259" s="17">
        <f>AD260+AD264</f>
        <v>0</v>
      </c>
      <c r="AE259" s="17">
        <f t="shared" si="602"/>
        <v>2905</v>
      </c>
      <c r="AF259" s="17">
        <f t="shared" si="603"/>
        <v>2905</v>
      </c>
      <c r="AG259" s="17">
        <f t="shared" si="604"/>
        <v>2905</v>
      </c>
      <c r="AH259" s="17">
        <f>AH260+AH264</f>
        <v>0</v>
      </c>
      <c r="AI259" s="17">
        <f>AI260+AI264</f>
        <v>0</v>
      </c>
      <c r="AJ259" s="17">
        <f>AJ260+AJ264</f>
        <v>0</v>
      </c>
      <c r="AK259" s="17">
        <f>AK260+AK264</f>
        <v>0</v>
      </c>
      <c r="AL259" s="17">
        <f>AL260+AL264</f>
        <v>0</v>
      </c>
      <c r="AM259" s="17">
        <f>AM260+AM264</f>
        <v>0</v>
      </c>
      <c r="AN259" s="17">
        <f>AN260+AN264</f>
        <v>0</v>
      </c>
      <c r="AO259" s="17">
        <f>AO260+AO264</f>
        <v>0</v>
      </c>
      <c r="AP259" s="17">
        <f>AP260+AP264</f>
        <v>0</v>
      </c>
      <c r="AQ259" s="17">
        <f>AQ260+AQ264</f>
        <v>0</v>
      </c>
      <c r="AR259" s="17">
        <f>AR260+AR264</f>
        <v>0</v>
      </c>
      <c r="AS259" s="17">
        <f>AS260+AS264</f>
        <v>0</v>
      </c>
      <c r="AT259" s="17">
        <f>AT260+AT264</f>
        <v>0</v>
      </c>
      <c r="AU259" s="17">
        <f>AU260+AU264</f>
        <v>0</v>
      </c>
      <c r="AV259" s="17">
        <f>AV260+AV264</f>
        <v>0</v>
      </c>
      <c r="AW259" s="17">
        <f t="shared" si="605"/>
        <v>2905</v>
      </c>
      <c r="AX259" s="17">
        <f t="shared" si="606"/>
        <v>2905</v>
      </c>
      <c r="AY259" s="17">
        <f t="shared" si="607"/>
        <v>2905</v>
      </c>
      <c r="AZ259" s="17">
        <f>AZ260+AZ264</f>
        <v>0</v>
      </c>
      <c r="BA259" s="32"/>
      <c r="BB259" s="32"/>
      <c r="BC259" s="1"/>
      <c r="BD259" s="1"/>
      <c r="BE259" s="1"/>
      <c r="BF259" s="1"/>
      <c r="BG259" s="1"/>
      <c r="BH259" s="1"/>
      <c r="BI259" s="1"/>
    </row>
    <row r="260" s="1" customFormat="1" ht="63">
      <c r="A260" s="30" t="s">
        <v>210</v>
      </c>
      <c r="B260" s="30" t="s">
        <v>171</v>
      </c>
      <c r="C260" s="30" t="s">
        <v>267</v>
      </c>
      <c r="D260" s="30" t="s">
        <v>223</v>
      </c>
      <c r="E260" s="30"/>
      <c r="F260" s="31" t="s">
        <v>224</v>
      </c>
      <c r="G260" s="17">
        <f>G261+G262+G263</f>
        <v>2425</v>
      </c>
      <c r="H260" s="17">
        <f>H261+H262+H263</f>
        <v>2425</v>
      </c>
      <c r="I260" s="17">
        <f>I261+I262+I263</f>
        <v>2425</v>
      </c>
      <c r="J260" s="17">
        <f>J261+J262+J263</f>
        <v>0</v>
      </c>
      <c r="K260" s="17">
        <f>K261+K262+K263</f>
        <v>0</v>
      </c>
      <c r="L260" s="17">
        <f>L261+L262+L263</f>
        <v>0</v>
      </c>
      <c r="M260" s="17">
        <f t="shared" si="494"/>
        <v>2425</v>
      </c>
      <c r="N260" s="17">
        <f t="shared" si="495"/>
        <v>2425</v>
      </c>
      <c r="O260" s="17">
        <f t="shared" si="496"/>
        <v>2425</v>
      </c>
      <c r="P260" s="17">
        <f>P261+P262+P263</f>
        <v>0</v>
      </c>
      <c r="Q260" s="17">
        <f>Q261+Q262+Q263</f>
        <v>0</v>
      </c>
      <c r="R260" s="17">
        <f>R261+R262+R263</f>
        <v>0</v>
      </c>
      <c r="S260" s="17">
        <f>S261+S262+S263</f>
        <v>0</v>
      </c>
      <c r="T260" s="17">
        <f>T261+T262+T263</f>
        <v>0</v>
      </c>
      <c r="U260" s="17">
        <f>U261+U262+U263</f>
        <v>0</v>
      </c>
      <c r="V260" s="17">
        <f>V261+V262+V263</f>
        <v>0</v>
      </c>
      <c r="W260" s="17">
        <f>W261+W262+W263</f>
        <v>0</v>
      </c>
      <c r="X260" s="17">
        <f>X261+X262+X263</f>
        <v>0</v>
      </c>
      <c r="Y260" s="17">
        <f t="shared" si="599"/>
        <v>2425</v>
      </c>
      <c r="Z260" s="17">
        <f t="shared" si="600"/>
        <v>2425</v>
      </c>
      <c r="AA260" s="17">
        <f t="shared" si="601"/>
        <v>2425</v>
      </c>
      <c r="AB260" s="17">
        <f>AB261+AB262+AB263</f>
        <v>0</v>
      </c>
      <c r="AC260" s="17">
        <f>AC261+AC262+AC263</f>
        <v>0</v>
      </c>
      <c r="AD260" s="17">
        <f>AD261+AD262+AD263</f>
        <v>0</v>
      </c>
      <c r="AE260" s="17">
        <f t="shared" si="602"/>
        <v>2425</v>
      </c>
      <c r="AF260" s="17">
        <f t="shared" si="603"/>
        <v>2425</v>
      </c>
      <c r="AG260" s="17">
        <f t="shared" si="604"/>
        <v>2425</v>
      </c>
      <c r="AH260" s="17">
        <f>AH261+AH262+AH263</f>
        <v>0</v>
      </c>
      <c r="AI260" s="17">
        <f>AI261+AI262+AI263</f>
        <v>0</v>
      </c>
      <c r="AJ260" s="17">
        <f>AJ261+AJ262+AJ263</f>
        <v>0</v>
      </c>
      <c r="AK260" s="17">
        <f>AK261+AK262+AK263</f>
        <v>0</v>
      </c>
      <c r="AL260" s="17">
        <f>AL261+AL262+AL263</f>
        <v>0</v>
      </c>
      <c r="AM260" s="17">
        <f>AM261+AM262+AM263</f>
        <v>0</v>
      </c>
      <c r="AN260" s="17">
        <f>AN261+AN262+AN263</f>
        <v>0</v>
      </c>
      <c r="AO260" s="17">
        <f>AO261+AO262+AO263</f>
        <v>0</v>
      </c>
      <c r="AP260" s="17">
        <f>AP261+AP262+AP263</f>
        <v>0</v>
      </c>
      <c r="AQ260" s="17">
        <f>AQ261+AQ262+AQ263</f>
        <v>0</v>
      </c>
      <c r="AR260" s="17">
        <f>AR261+AR262+AR263</f>
        <v>0</v>
      </c>
      <c r="AS260" s="17">
        <f>AS261+AS262+AS263</f>
        <v>0</v>
      </c>
      <c r="AT260" s="17">
        <f>AT261+AT262+AT263</f>
        <v>0</v>
      </c>
      <c r="AU260" s="17">
        <f>AU261+AU262+AU263</f>
        <v>0</v>
      </c>
      <c r="AV260" s="17">
        <f>AV261+AV262+AV263</f>
        <v>0</v>
      </c>
      <c r="AW260" s="17">
        <f t="shared" si="605"/>
        <v>2425</v>
      </c>
      <c r="AX260" s="17">
        <f t="shared" si="606"/>
        <v>2425</v>
      </c>
      <c r="AY260" s="17">
        <f t="shared" si="607"/>
        <v>2425</v>
      </c>
      <c r="AZ260" s="17">
        <f>AZ261+AZ262+AZ263</f>
        <v>0</v>
      </c>
      <c r="BA260" s="32"/>
      <c r="BB260" s="32"/>
      <c r="BC260" s="1"/>
      <c r="BD260" s="1"/>
      <c r="BE260" s="1"/>
      <c r="BF260" s="1"/>
      <c r="BG260" s="1"/>
      <c r="BH260" s="1"/>
      <c r="BI260" s="1"/>
    </row>
    <row r="261" s="1" customFormat="1">
      <c r="A261" s="30" t="s">
        <v>210</v>
      </c>
      <c r="B261" s="30" t="s">
        <v>171</v>
      </c>
      <c r="C261" s="30" t="s">
        <v>267</v>
      </c>
      <c r="D261" s="30" t="s">
        <v>223</v>
      </c>
      <c r="E261" s="30" t="s">
        <v>41</v>
      </c>
      <c r="F261" s="31" t="s">
        <v>42</v>
      </c>
      <c r="G261" s="17">
        <v>5.2999999999999998</v>
      </c>
      <c r="H261" s="17">
        <v>5.2999999999999998</v>
      </c>
      <c r="I261" s="17">
        <v>5.2999999999999998</v>
      </c>
      <c r="J261" s="17"/>
      <c r="K261" s="17"/>
      <c r="L261" s="17"/>
      <c r="M261" s="17">
        <f t="shared" si="494"/>
        <v>5.2999999999999998</v>
      </c>
      <c r="N261" s="17">
        <f t="shared" si="495"/>
        <v>5.2999999999999998</v>
      </c>
      <c r="O261" s="17">
        <f t="shared" si="496"/>
        <v>5.2999999999999998</v>
      </c>
      <c r="P261" s="17"/>
      <c r="Q261" s="17"/>
      <c r="R261" s="17"/>
      <c r="S261" s="17"/>
      <c r="T261" s="17"/>
      <c r="U261" s="17"/>
      <c r="V261" s="17"/>
      <c r="W261" s="17"/>
      <c r="X261" s="17"/>
      <c r="Y261" s="17">
        <f t="shared" si="599"/>
        <v>5.2999999999999998</v>
      </c>
      <c r="Z261" s="17">
        <f t="shared" si="600"/>
        <v>5.2999999999999998</v>
      </c>
      <c r="AA261" s="17">
        <f t="shared" si="601"/>
        <v>5.2999999999999998</v>
      </c>
      <c r="AB261" s="17"/>
      <c r="AC261" s="17"/>
      <c r="AD261" s="17"/>
      <c r="AE261" s="17">
        <f t="shared" si="602"/>
        <v>5.2999999999999998</v>
      </c>
      <c r="AF261" s="17">
        <f t="shared" si="603"/>
        <v>5.2999999999999998</v>
      </c>
      <c r="AG261" s="17">
        <f t="shared" si="604"/>
        <v>5.2999999999999998</v>
      </c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>
        <f t="shared" si="605"/>
        <v>5.2999999999999998</v>
      </c>
      <c r="AX261" s="17">
        <f t="shared" si="606"/>
        <v>5.2999999999999998</v>
      </c>
      <c r="AY261" s="17">
        <f t="shared" si="607"/>
        <v>5.2999999999999998</v>
      </c>
      <c r="AZ261" s="17"/>
      <c r="BA261" s="32"/>
      <c r="BB261" s="32"/>
      <c r="BC261" s="1"/>
      <c r="BD261" s="1"/>
      <c r="BE261" s="1"/>
      <c r="BF261" s="1"/>
      <c r="BG261" s="1"/>
      <c r="BH261" s="1"/>
      <c r="BI261" s="1"/>
    </row>
    <row r="262" s="1" customFormat="1">
      <c r="A262" s="30" t="s">
        <v>210</v>
      </c>
      <c r="B262" s="30" t="s">
        <v>171</v>
      </c>
      <c r="C262" s="30" t="s">
        <v>267</v>
      </c>
      <c r="D262" s="30" t="s">
        <v>223</v>
      </c>
      <c r="E262" s="30" t="s">
        <v>261</v>
      </c>
      <c r="F262" s="31" t="s">
        <v>262</v>
      </c>
      <c r="G262" s="17">
        <v>220</v>
      </c>
      <c r="H262" s="17">
        <v>220</v>
      </c>
      <c r="I262" s="17">
        <v>220</v>
      </c>
      <c r="J262" s="17"/>
      <c r="K262" s="17"/>
      <c r="L262" s="17"/>
      <c r="M262" s="17">
        <f t="shared" si="494"/>
        <v>220</v>
      </c>
      <c r="N262" s="17">
        <f t="shared" si="495"/>
        <v>220</v>
      </c>
      <c r="O262" s="17">
        <f t="shared" si="496"/>
        <v>220</v>
      </c>
      <c r="P262" s="17"/>
      <c r="Q262" s="17"/>
      <c r="R262" s="17"/>
      <c r="S262" s="17"/>
      <c r="T262" s="17"/>
      <c r="U262" s="17"/>
      <c r="V262" s="17"/>
      <c r="W262" s="17"/>
      <c r="X262" s="17"/>
      <c r="Y262" s="17">
        <f t="shared" si="599"/>
        <v>220</v>
      </c>
      <c r="Z262" s="17">
        <f t="shared" si="600"/>
        <v>220</v>
      </c>
      <c r="AA262" s="17">
        <f t="shared" si="601"/>
        <v>220</v>
      </c>
      <c r="AB262" s="17"/>
      <c r="AC262" s="17"/>
      <c r="AD262" s="17"/>
      <c r="AE262" s="17">
        <f t="shared" si="602"/>
        <v>220</v>
      </c>
      <c r="AF262" s="17">
        <f t="shared" si="603"/>
        <v>220</v>
      </c>
      <c r="AG262" s="17">
        <f t="shared" si="604"/>
        <v>220</v>
      </c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>
        <f t="shared" si="605"/>
        <v>220</v>
      </c>
      <c r="AX262" s="17">
        <f t="shared" si="606"/>
        <v>220</v>
      </c>
      <c r="AY262" s="17">
        <f t="shared" si="607"/>
        <v>220</v>
      </c>
      <c r="AZ262" s="17"/>
      <c r="BA262" s="32"/>
      <c r="BB262" s="32"/>
      <c r="BC262" s="1"/>
      <c r="BD262" s="1"/>
      <c r="BE262" s="1"/>
      <c r="BF262" s="1"/>
      <c r="BG262" s="1"/>
      <c r="BH262" s="1"/>
      <c r="BI262" s="1"/>
    </row>
    <row r="263" s="1" customFormat="1">
      <c r="A263" s="30" t="s">
        <v>210</v>
      </c>
      <c r="B263" s="30" t="s">
        <v>171</v>
      </c>
      <c r="C263" s="30" t="s">
        <v>267</v>
      </c>
      <c r="D263" s="30" t="s">
        <v>223</v>
      </c>
      <c r="E263" s="30" t="s">
        <v>134</v>
      </c>
      <c r="F263" s="31" t="s">
        <v>135</v>
      </c>
      <c r="G263" s="17">
        <v>2199.6999999999998</v>
      </c>
      <c r="H263" s="17">
        <v>2199.6999999999998</v>
      </c>
      <c r="I263" s="17">
        <v>2199.6999999999998</v>
      </c>
      <c r="J263" s="17"/>
      <c r="K263" s="17"/>
      <c r="L263" s="17"/>
      <c r="M263" s="17">
        <f t="shared" si="494"/>
        <v>2199.6999999999998</v>
      </c>
      <c r="N263" s="17">
        <f t="shared" si="495"/>
        <v>2199.6999999999998</v>
      </c>
      <c r="O263" s="17">
        <f t="shared" si="496"/>
        <v>2199.6999999999998</v>
      </c>
      <c r="P263" s="17"/>
      <c r="Q263" s="17"/>
      <c r="R263" s="17"/>
      <c r="S263" s="17"/>
      <c r="T263" s="17"/>
      <c r="U263" s="17"/>
      <c r="V263" s="17"/>
      <c r="W263" s="17"/>
      <c r="X263" s="17"/>
      <c r="Y263" s="17">
        <f t="shared" si="599"/>
        <v>2199.6999999999998</v>
      </c>
      <c r="Z263" s="17">
        <f t="shared" si="600"/>
        <v>2199.6999999999998</v>
      </c>
      <c r="AA263" s="17">
        <f t="shared" si="601"/>
        <v>2199.6999999999998</v>
      </c>
      <c r="AB263" s="17"/>
      <c r="AC263" s="17"/>
      <c r="AD263" s="17"/>
      <c r="AE263" s="17">
        <f t="shared" si="602"/>
        <v>2199.6999999999998</v>
      </c>
      <c r="AF263" s="17">
        <f t="shared" si="603"/>
        <v>2199.6999999999998</v>
      </c>
      <c r="AG263" s="17">
        <f t="shared" si="604"/>
        <v>2199.6999999999998</v>
      </c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>
        <f t="shared" si="605"/>
        <v>2199.6999999999998</v>
      </c>
      <c r="AX263" s="17">
        <f t="shared" si="606"/>
        <v>2199.6999999999998</v>
      </c>
      <c r="AY263" s="17">
        <f t="shared" si="607"/>
        <v>2199.6999999999998</v>
      </c>
      <c r="AZ263" s="17"/>
      <c r="BA263" s="32"/>
      <c r="BB263" s="32"/>
      <c r="BC263" s="1"/>
      <c r="BD263" s="1"/>
      <c r="BE263" s="1"/>
      <c r="BF263" s="1"/>
      <c r="BG263" s="1"/>
      <c r="BH263" s="1"/>
      <c r="BI263" s="1"/>
    </row>
    <row r="264" s="1" customFormat="1" ht="141.75">
      <c r="A264" s="30" t="s">
        <v>210</v>
      </c>
      <c r="B264" s="30" t="s">
        <v>171</v>
      </c>
      <c r="C264" s="30" t="s">
        <v>267</v>
      </c>
      <c r="D264" s="30" t="s">
        <v>269</v>
      </c>
      <c r="E264" s="30"/>
      <c r="F264" s="31" t="s">
        <v>270</v>
      </c>
      <c r="G264" s="17">
        <f>G265</f>
        <v>480</v>
      </c>
      <c r="H264" s="17">
        <f>H265</f>
        <v>480</v>
      </c>
      <c r="I264" s="17">
        <f>I265</f>
        <v>480</v>
      </c>
      <c r="J264" s="17">
        <f>J265</f>
        <v>0</v>
      </c>
      <c r="K264" s="17">
        <f>K265</f>
        <v>0</v>
      </c>
      <c r="L264" s="17">
        <f>L265</f>
        <v>0</v>
      </c>
      <c r="M264" s="17">
        <f t="shared" si="494"/>
        <v>480</v>
      </c>
      <c r="N264" s="17">
        <f t="shared" si="495"/>
        <v>480</v>
      </c>
      <c r="O264" s="17">
        <f t="shared" si="496"/>
        <v>480</v>
      </c>
      <c r="P264" s="17">
        <f>P265</f>
        <v>0</v>
      </c>
      <c r="Q264" s="17">
        <f>Q265</f>
        <v>0</v>
      </c>
      <c r="R264" s="17">
        <f>R265</f>
        <v>0</v>
      </c>
      <c r="S264" s="17">
        <f>S265</f>
        <v>0</v>
      </c>
      <c r="T264" s="17">
        <f>T265</f>
        <v>0</v>
      </c>
      <c r="U264" s="17">
        <f>U265</f>
        <v>0</v>
      </c>
      <c r="V264" s="17">
        <f>V265</f>
        <v>0</v>
      </c>
      <c r="W264" s="17">
        <f>W265</f>
        <v>0</v>
      </c>
      <c r="X264" s="17">
        <f>X265</f>
        <v>0</v>
      </c>
      <c r="Y264" s="17">
        <f t="shared" si="599"/>
        <v>480</v>
      </c>
      <c r="Z264" s="17">
        <f t="shared" si="600"/>
        <v>480</v>
      </c>
      <c r="AA264" s="17">
        <f t="shared" si="601"/>
        <v>480</v>
      </c>
      <c r="AB264" s="17">
        <f>AB265</f>
        <v>0</v>
      </c>
      <c r="AC264" s="17">
        <f>AC265</f>
        <v>0</v>
      </c>
      <c r="AD264" s="17">
        <f>AD265</f>
        <v>0</v>
      </c>
      <c r="AE264" s="17">
        <f t="shared" si="602"/>
        <v>480</v>
      </c>
      <c r="AF264" s="17">
        <f t="shared" si="603"/>
        <v>480</v>
      </c>
      <c r="AG264" s="17">
        <f t="shared" si="604"/>
        <v>480</v>
      </c>
      <c r="AH264" s="17">
        <f>AH265</f>
        <v>0</v>
      </c>
      <c r="AI264" s="17">
        <f>AI265</f>
        <v>0</v>
      </c>
      <c r="AJ264" s="17">
        <f>AJ265</f>
        <v>0</v>
      </c>
      <c r="AK264" s="17">
        <f>AK265</f>
        <v>0</v>
      </c>
      <c r="AL264" s="17">
        <f>AL265</f>
        <v>0</v>
      </c>
      <c r="AM264" s="17">
        <f>AM265</f>
        <v>0</v>
      </c>
      <c r="AN264" s="17">
        <f>AN265</f>
        <v>0</v>
      </c>
      <c r="AO264" s="17">
        <f>AO265</f>
        <v>0</v>
      </c>
      <c r="AP264" s="17">
        <f>AP265</f>
        <v>0</v>
      </c>
      <c r="AQ264" s="17">
        <f>AQ265</f>
        <v>0</v>
      </c>
      <c r="AR264" s="17">
        <f>AR265</f>
        <v>0</v>
      </c>
      <c r="AS264" s="17">
        <f>AS265</f>
        <v>0</v>
      </c>
      <c r="AT264" s="17">
        <f>AT265</f>
        <v>0</v>
      </c>
      <c r="AU264" s="17">
        <f>AU265</f>
        <v>0</v>
      </c>
      <c r="AV264" s="17">
        <f>AV265</f>
        <v>0</v>
      </c>
      <c r="AW264" s="17">
        <f t="shared" si="605"/>
        <v>480</v>
      </c>
      <c r="AX264" s="17">
        <f t="shared" si="606"/>
        <v>480</v>
      </c>
      <c r="AY264" s="17">
        <f t="shared" si="607"/>
        <v>480</v>
      </c>
      <c r="AZ264" s="17">
        <f>AZ265</f>
        <v>0</v>
      </c>
      <c r="BA264" s="32"/>
      <c r="BB264" s="32"/>
      <c r="BC264" s="1"/>
      <c r="BD264" s="1"/>
      <c r="BE264" s="1"/>
      <c r="BF264" s="1"/>
      <c r="BG264" s="1"/>
      <c r="BH264" s="1"/>
      <c r="BI264" s="1"/>
    </row>
    <row r="265" s="1" customFormat="1">
      <c r="A265" s="30" t="s">
        <v>210</v>
      </c>
      <c r="B265" s="30" t="s">
        <v>171</v>
      </c>
      <c r="C265" s="30" t="s">
        <v>267</v>
      </c>
      <c r="D265" s="30" t="s">
        <v>269</v>
      </c>
      <c r="E265" s="30" t="s">
        <v>261</v>
      </c>
      <c r="F265" s="31" t="s">
        <v>262</v>
      </c>
      <c r="G265" s="17">
        <v>480</v>
      </c>
      <c r="H265" s="17">
        <v>480</v>
      </c>
      <c r="I265" s="17">
        <v>480</v>
      </c>
      <c r="J265" s="17"/>
      <c r="K265" s="17"/>
      <c r="L265" s="17"/>
      <c r="M265" s="17">
        <f t="shared" si="494"/>
        <v>480</v>
      </c>
      <c r="N265" s="17">
        <f t="shared" si="495"/>
        <v>480</v>
      </c>
      <c r="O265" s="17">
        <f t="shared" si="496"/>
        <v>480</v>
      </c>
      <c r="P265" s="17"/>
      <c r="Q265" s="17"/>
      <c r="R265" s="17"/>
      <c r="S265" s="17"/>
      <c r="T265" s="17"/>
      <c r="U265" s="17"/>
      <c r="V265" s="17"/>
      <c r="W265" s="17"/>
      <c r="X265" s="17"/>
      <c r="Y265" s="17">
        <f t="shared" si="599"/>
        <v>480</v>
      </c>
      <c r="Z265" s="17">
        <f t="shared" si="600"/>
        <v>480</v>
      </c>
      <c r="AA265" s="17">
        <f t="shared" si="601"/>
        <v>480</v>
      </c>
      <c r="AB265" s="17"/>
      <c r="AC265" s="17"/>
      <c r="AD265" s="17"/>
      <c r="AE265" s="17">
        <f t="shared" si="602"/>
        <v>480</v>
      </c>
      <c r="AF265" s="17">
        <f t="shared" si="603"/>
        <v>480</v>
      </c>
      <c r="AG265" s="17">
        <f t="shared" si="604"/>
        <v>480</v>
      </c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>
        <f t="shared" si="605"/>
        <v>480</v>
      </c>
      <c r="AX265" s="17">
        <f t="shared" si="606"/>
        <v>480</v>
      </c>
      <c r="AY265" s="17">
        <f t="shared" si="607"/>
        <v>480</v>
      </c>
      <c r="AZ265" s="17"/>
      <c r="BA265" s="32"/>
      <c r="BB265" s="32"/>
      <c r="BC265" s="1"/>
      <c r="BD265" s="1"/>
      <c r="BE265" s="1"/>
      <c r="BF265" s="1"/>
      <c r="BG265" s="1"/>
      <c r="BH265" s="1"/>
      <c r="BI265" s="1"/>
    </row>
    <row r="266" s="1" customFormat="1">
      <c r="A266" s="30" t="s">
        <v>210</v>
      </c>
      <c r="B266" s="30" t="s">
        <v>171</v>
      </c>
      <c r="C266" s="30" t="s">
        <v>267</v>
      </c>
      <c r="D266" s="30" t="s">
        <v>229</v>
      </c>
      <c r="E266" s="30"/>
      <c r="F266" s="31" t="s">
        <v>230</v>
      </c>
      <c r="G266" s="17">
        <f t="shared" ref="G266:G267" si="676">G267</f>
        <v>1304.5999999999999</v>
      </c>
      <c r="H266" s="17">
        <f t="shared" ref="H266:H267" si="677">H267</f>
        <v>1320.5999999999999</v>
      </c>
      <c r="I266" s="17">
        <f t="shared" ref="I266:I267" si="678">I267</f>
        <v>1320.5999999999999</v>
      </c>
      <c r="J266" s="17">
        <f t="shared" ref="J266:J267" si="679">J267</f>
        <v>0</v>
      </c>
      <c r="K266" s="17">
        <f t="shared" ref="K266:K267" si="680">K267</f>
        <v>0</v>
      </c>
      <c r="L266" s="17">
        <f t="shared" ref="L266:L267" si="681">L267</f>
        <v>0</v>
      </c>
      <c r="M266" s="17">
        <f t="shared" si="494"/>
        <v>1304.5999999999999</v>
      </c>
      <c r="N266" s="17">
        <f t="shared" si="495"/>
        <v>1320.5999999999999</v>
      </c>
      <c r="O266" s="17">
        <f t="shared" si="496"/>
        <v>1320.5999999999999</v>
      </c>
      <c r="P266" s="17">
        <f t="shared" ref="P266:P267" si="682">P267</f>
        <v>21.899999999999999</v>
      </c>
      <c r="Q266" s="17">
        <f t="shared" ref="Q266:Q267" si="683">Q267</f>
        <v>0</v>
      </c>
      <c r="R266" s="17">
        <f t="shared" ref="R266:R267" si="684">R267</f>
        <v>0</v>
      </c>
      <c r="S266" s="17">
        <f t="shared" ref="S266:S267" si="685">S267</f>
        <v>0</v>
      </c>
      <c r="T266" s="17">
        <f t="shared" ref="T266:T267" si="686">T267</f>
        <v>0</v>
      </c>
      <c r="U266" s="17">
        <f t="shared" ref="U266:U267" si="687">U267</f>
        <v>0</v>
      </c>
      <c r="V266" s="17">
        <f t="shared" ref="V266:V267" si="688">V267</f>
        <v>0</v>
      </c>
      <c r="W266" s="17">
        <f t="shared" ref="W266:W267" si="689">W267</f>
        <v>0</v>
      </c>
      <c r="X266" s="17">
        <f t="shared" ref="X266:X267" si="690">X267</f>
        <v>0</v>
      </c>
      <c r="Y266" s="17">
        <f t="shared" si="599"/>
        <v>1326.5</v>
      </c>
      <c r="Z266" s="17">
        <f t="shared" si="600"/>
        <v>1320.5999999999999</v>
      </c>
      <c r="AA266" s="17">
        <f t="shared" si="601"/>
        <v>1320.5999999999999</v>
      </c>
      <c r="AB266" s="17">
        <f t="shared" ref="AB266:AB267" si="691">AB267</f>
        <v>0</v>
      </c>
      <c r="AC266" s="17">
        <f t="shared" ref="AC266:AC267" si="692">AC267</f>
        <v>0</v>
      </c>
      <c r="AD266" s="17">
        <f t="shared" ref="AD266:AD267" si="693">AD267</f>
        <v>0</v>
      </c>
      <c r="AE266" s="17">
        <f t="shared" si="602"/>
        <v>1326.5</v>
      </c>
      <c r="AF266" s="17">
        <f t="shared" si="603"/>
        <v>1320.5999999999999</v>
      </c>
      <c r="AG266" s="17">
        <f t="shared" si="604"/>
        <v>1320.5999999999999</v>
      </c>
      <c r="AH266" s="17">
        <f t="shared" ref="AH266:AH267" si="694">AH267</f>
        <v>0</v>
      </c>
      <c r="AI266" s="17">
        <f t="shared" ref="AI266:AI267" si="695">AI267</f>
        <v>0</v>
      </c>
      <c r="AJ266" s="17">
        <f t="shared" ref="AJ266:AJ267" si="696">AJ267</f>
        <v>0</v>
      </c>
      <c r="AK266" s="17">
        <f t="shared" ref="AK266:AK267" si="697">AK267</f>
        <v>0</v>
      </c>
      <c r="AL266" s="17">
        <f t="shared" ref="AL266:AL267" si="698">AL267</f>
        <v>0</v>
      </c>
      <c r="AM266" s="17">
        <f t="shared" ref="AM266:AM267" si="699">AM267</f>
        <v>0</v>
      </c>
      <c r="AN266" s="17">
        <f t="shared" ref="AN266:AN267" si="700">AN267</f>
        <v>0</v>
      </c>
      <c r="AO266" s="17">
        <f t="shared" ref="AO266:AO267" si="701">AO267</f>
        <v>0</v>
      </c>
      <c r="AP266" s="17">
        <f t="shared" ref="AP266:AP267" si="702">AP267</f>
        <v>0</v>
      </c>
      <c r="AQ266" s="17">
        <f t="shared" ref="AQ266:AQ267" si="703">AQ267</f>
        <v>0</v>
      </c>
      <c r="AR266" s="17">
        <f t="shared" ref="AR266:AR267" si="704">AR267</f>
        <v>0</v>
      </c>
      <c r="AS266" s="17">
        <f t="shared" ref="AS266:AS267" si="705">AS267</f>
        <v>0</v>
      </c>
      <c r="AT266" s="17">
        <f t="shared" ref="AT266:AT267" si="706">AT267</f>
        <v>0</v>
      </c>
      <c r="AU266" s="17">
        <f t="shared" ref="AU266:AU267" si="707">AU267</f>
        <v>0</v>
      </c>
      <c r="AV266" s="17">
        <f t="shared" ref="AV266:AV267" si="708">AV267</f>
        <v>0</v>
      </c>
      <c r="AW266" s="17">
        <f t="shared" si="605"/>
        <v>1326.5</v>
      </c>
      <c r="AX266" s="17">
        <f t="shared" si="606"/>
        <v>1320.5999999999999</v>
      </c>
      <c r="AY266" s="17">
        <f t="shared" si="607"/>
        <v>1320.5999999999999</v>
      </c>
      <c r="AZ266" s="17">
        <f t="shared" ref="AZ266:AZ267" si="709">AZ267</f>
        <v>0</v>
      </c>
      <c r="BA266" s="32"/>
      <c r="BB266" s="32"/>
      <c r="BC266" s="1"/>
      <c r="BD266" s="1"/>
      <c r="BE266" s="1"/>
      <c r="BF266" s="1"/>
      <c r="BG266" s="1"/>
      <c r="BH266" s="1"/>
      <c r="BI266" s="1"/>
    </row>
    <row r="267" s="1" customFormat="1">
      <c r="A267" s="30" t="s">
        <v>210</v>
      </c>
      <c r="B267" s="30" t="s">
        <v>171</v>
      </c>
      <c r="C267" s="30" t="s">
        <v>267</v>
      </c>
      <c r="D267" s="30" t="s">
        <v>231</v>
      </c>
      <c r="E267" s="30"/>
      <c r="F267" s="31" t="s">
        <v>36</v>
      </c>
      <c r="G267" s="17">
        <f t="shared" si="676"/>
        <v>1304.5999999999999</v>
      </c>
      <c r="H267" s="17">
        <f t="shared" si="677"/>
        <v>1320.5999999999999</v>
      </c>
      <c r="I267" s="17">
        <f t="shared" si="678"/>
        <v>1320.5999999999999</v>
      </c>
      <c r="J267" s="17">
        <f t="shared" si="679"/>
        <v>0</v>
      </c>
      <c r="K267" s="17">
        <f t="shared" si="680"/>
        <v>0</v>
      </c>
      <c r="L267" s="17">
        <f t="shared" si="681"/>
        <v>0</v>
      </c>
      <c r="M267" s="17">
        <f t="shared" si="494"/>
        <v>1304.5999999999999</v>
      </c>
      <c r="N267" s="17">
        <f t="shared" si="495"/>
        <v>1320.5999999999999</v>
      </c>
      <c r="O267" s="17">
        <f t="shared" si="496"/>
        <v>1320.5999999999999</v>
      </c>
      <c r="P267" s="17">
        <f t="shared" si="682"/>
        <v>21.899999999999999</v>
      </c>
      <c r="Q267" s="17">
        <f t="shared" si="683"/>
        <v>0</v>
      </c>
      <c r="R267" s="17">
        <f t="shared" si="684"/>
        <v>0</v>
      </c>
      <c r="S267" s="17">
        <f t="shared" si="685"/>
        <v>0</v>
      </c>
      <c r="T267" s="17">
        <f t="shared" si="686"/>
        <v>0</v>
      </c>
      <c r="U267" s="17">
        <f t="shared" si="687"/>
        <v>0</v>
      </c>
      <c r="V267" s="17">
        <f t="shared" si="688"/>
        <v>0</v>
      </c>
      <c r="W267" s="17">
        <f t="shared" si="689"/>
        <v>0</v>
      </c>
      <c r="X267" s="17">
        <f t="shared" si="690"/>
        <v>0</v>
      </c>
      <c r="Y267" s="17">
        <f t="shared" si="599"/>
        <v>1326.5</v>
      </c>
      <c r="Z267" s="17">
        <f t="shared" si="600"/>
        <v>1320.5999999999999</v>
      </c>
      <c r="AA267" s="17">
        <f t="shared" si="601"/>
        <v>1320.5999999999999</v>
      </c>
      <c r="AB267" s="17">
        <f t="shared" si="691"/>
        <v>0</v>
      </c>
      <c r="AC267" s="17">
        <f t="shared" si="692"/>
        <v>0</v>
      </c>
      <c r="AD267" s="17">
        <f t="shared" si="693"/>
        <v>0</v>
      </c>
      <c r="AE267" s="17">
        <f t="shared" si="602"/>
        <v>1326.5</v>
      </c>
      <c r="AF267" s="17">
        <f t="shared" si="603"/>
        <v>1320.5999999999999</v>
      </c>
      <c r="AG267" s="17">
        <f t="shared" si="604"/>
        <v>1320.5999999999999</v>
      </c>
      <c r="AH267" s="17">
        <f t="shared" si="694"/>
        <v>0</v>
      </c>
      <c r="AI267" s="17">
        <f t="shared" si="695"/>
        <v>0</v>
      </c>
      <c r="AJ267" s="17">
        <f t="shared" si="696"/>
        <v>0</v>
      </c>
      <c r="AK267" s="17">
        <f t="shared" si="697"/>
        <v>0</v>
      </c>
      <c r="AL267" s="17">
        <f t="shared" si="698"/>
        <v>0</v>
      </c>
      <c r="AM267" s="17">
        <f t="shared" si="699"/>
        <v>0</v>
      </c>
      <c r="AN267" s="17">
        <f t="shared" si="700"/>
        <v>0</v>
      </c>
      <c r="AO267" s="17">
        <f t="shared" si="701"/>
        <v>0</v>
      </c>
      <c r="AP267" s="17">
        <f t="shared" si="702"/>
        <v>0</v>
      </c>
      <c r="AQ267" s="17">
        <f t="shared" si="703"/>
        <v>0</v>
      </c>
      <c r="AR267" s="17">
        <f t="shared" si="704"/>
        <v>0</v>
      </c>
      <c r="AS267" s="17">
        <f t="shared" si="705"/>
        <v>0</v>
      </c>
      <c r="AT267" s="17">
        <f t="shared" si="706"/>
        <v>0</v>
      </c>
      <c r="AU267" s="17">
        <f t="shared" si="707"/>
        <v>0</v>
      </c>
      <c r="AV267" s="17">
        <f t="shared" si="708"/>
        <v>0</v>
      </c>
      <c r="AW267" s="17">
        <f t="shared" si="605"/>
        <v>1326.5</v>
      </c>
      <c r="AX267" s="17">
        <f t="shared" si="606"/>
        <v>1320.5999999999999</v>
      </c>
      <c r="AY267" s="17">
        <f t="shared" si="607"/>
        <v>1320.5999999999999</v>
      </c>
      <c r="AZ267" s="17">
        <f t="shared" si="709"/>
        <v>0</v>
      </c>
      <c r="BA267" s="32"/>
      <c r="BB267" s="32"/>
      <c r="BC267" s="1"/>
      <c r="BD267" s="1"/>
      <c r="BE267" s="1"/>
      <c r="BF267" s="1"/>
      <c r="BG267" s="1"/>
      <c r="BH267" s="1"/>
      <c r="BI267" s="1"/>
    </row>
    <row r="268" s="1" customFormat="1">
      <c r="A268" s="30" t="s">
        <v>210</v>
      </c>
      <c r="B268" s="30" t="s">
        <v>171</v>
      </c>
      <c r="C268" s="30" t="s">
        <v>267</v>
      </c>
      <c r="D268" s="30" t="s">
        <v>271</v>
      </c>
      <c r="E268" s="30"/>
      <c r="F268" s="31" t="s">
        <v>272</v>
      </c>
      <c r="G268" s="17">
        <f>G269+G271</f>
        <v>1304.5999999999999</v>
      </c>
      <c r="H268" s="17">
        <f>H269+H271</f>
        <v>1320.5999999999999</v>
      </c>
      <c r="I268" s="17">
        <f>I269+I271</f>
        <v>1320.5999999999999</v>
      </c>
      <c r="J268" s="17">
        <f>J269+J271</f>
        <v>0</v>
      </c>
      <c r="K268" s="17">
        <f>K269+K271</f>
        <v>0</v>
      </c>
      <c r="L268" s="17">
        <f>L269+L271</f>
        <v>0</v>
      </c>
      <c r="M268" s="17">
        <f t="shared" si="494"/>
        <v>1304.5999999999999</v>
      </c>
      <c r="N268" s="17">
        <f t="shared" si="495"/>
        <v>1320.5999999999999</v>
      </c>
      <c r="O268" s="17">
        <f t="shared" si="496"/>
        <v>1320.5999999999999</v>
      </c>
      <c r="P268" s="17">
        <f>P269+P271</f>
        <v>21.899999999999999</v>
      </c>
      <c r="Q268" s="17">
        <f>Q269+Q271</f>
        <v>0</v>
      </c>
      <c r="R268" s="17">
        <f>R269+R271</f>
        <v>0</v>
      </c>
      <c r="S268" s="17">
        <f>S269+S271</f>
        <v>0</v>
      </c>
      <c r="T268" s="17">
        <f>T269+T271</f>
        <v>0</v>
      </c>
      <c r="U268" s="17">
        <f>U269+U271</f>
        <v>0</v>
      </c>
      <c r="V268" s="17">
        <f>V269+V271</f>
        <v>0</v>
      </c>
      <c r="W268" s="17">
        <f>W269+W271</f>
        <v>0</v>
      </c>
      <c r="X268" s="17">
        <f>X269+X271</f>
        <v>0</v>
      </c>
      <c r="Y268" s="17">
        <f t="shared" si="599"/>
        <v>1326.5</v>
      </c>
      <c r="Z268" s="17">
        <f t="shared" si="600"/>
        <v>1320.5999999999999</v>
      </c>
      <c r="AA268" s="17">
        <f t="shared" si="601"/>
        <v>1320.5999999999999</v>
      </c>
      <c r="AB268" s="17">
        <f>AB269+AB271</f>
        <v>0</v>
      </c>
      <c r="AC268" s="17">
        <f>AC269+AC271</f>
        <v>0</v>
      </c>
      <c r="AD268" s="17">
        <f>AD269+AD271</f>
        <v>0</v>
      </c>
      <c r="AE268" s="17">
        <f t="shared" si="602"/>
        <v>1326.5</v>
      </c>
      <c r="AF268" s="17">
        <f t="shared" si="603"/>
        <v>1320.5999999999999</v>
      </c>
      <c r="AG268" s="17">
        <f t="shared" si="604"/>
        <v>1320.5999999999999</v>
      </c>
      <c r="AH268" s="17">
        <f>AH269+AH271</f>
        <v>0</v>
      </c>
      <c r="AI268" s="17">
        <f>AI269+AI271</f>
        <v>0</v>
      </c>
      <c r="AJ268" s="17">
        <f>AJ269+AJ271</f>
        <v>0</v>
      </c>
      <c r="AK268" s="17">
        <f>AK269+AK271</f>
        <v>0</v>
      </c>
      <c r="AL268" s="17">
        <f>AL269+AL271</f>
        <v>0</v>
      </c>
      <c r="AM268" s="17">
        <f>AM269+AM271</f>
        <v>0</v>
      </c>
      <c r="AN268" s="17">
        <f>AN269+AN271</f>
        <v>0</v>
      </c>
      <c r="AO268" s="17">
        <f>AO269+AO271</f>
        <v>0</v>
      </c>
      <c r="AP268" s="17">
        <f>AP269+AP271</f>
        <v>0</v>
      </c>
      <c r="AQ268" s="17">
        <f>AQ269+AQ271</f>
        <v>0</v>
      </c>
      <c r="AR268" s="17">
        <f>AR269+AR271</f>
        <v>0</v>
      </c>
      <c r="AS268" s="17">
        <f>AS269+AS271</f>
        <v>0</v>
      </c>
      <c r="AT268" s="17">
        <f>AT269+AT271</f>
        <v>0</v>
      </c>
      <c r="AU268" s="17">
        <f>AU269+AU271</f>
        <v>0</v>
      </c>
      <c r="AV268" s="17">
        <f>AV269+AV271</f>
        <v>0</v>
      </c>
      <c r="AW268" s="17">
        <f t="shared" si="605"/>
        <v>1326.5</v>
      </c>
      <c r="AX268" s="17">
        <f t="shared" si="606"/>
        <v>1320.5999999999999</v>
      </c>
      <c r="AY268" s="17">
        <f t="shared" si="607"/>
        <v>1320.5999999999999</v>
      </c>
      <c r="AZ268" s="17">
        <f>AZ269+AZ271</f>
        <v>0</v>
      </c>
      <c r="BA268" s="32"/>
      <c r="BB268" s="32"/>
      <c r="BC268" s="1"/>
      <c r="BD268" s="1"/>
      <c r="BE268" s="1"/>
      <c r="BF268" s="1"/>
      <c r="BG268" s="1"/>
      <c r="BH268" s="1"/>
      <c r="BI268" s="1"/>
    </row>
    <row r="269" s="1" customFormat="1">
      <c r="A269" s="30" t="s">
        <v>210</v>
      </c>
      <c r="B269" s="30" t="s">
        <v>171</v>
      </c>
      <c r="C269" s="30" t="s">
        <v>267</v>
      </c>
      <c r="D269" s="30" t="s">
        <v>273</v>
      </c>
      <c r="E269" s="30"/>
      <c r="F269" s="31" t="s">
        <v>56</v>
      </c>
      <c r="G269" s="17">
        <f>G270</f>
        <v>1298</v>
      </c>
      <c r="H269" s="17">
        <f>H270</f>
        <v>1320.5999999999999</v>
      </c>
      <c r="I269" s="17">
        <f>I270</f>
        <v>1320.5999999999999</v>
      </c>
      <c r="J269" s="17">
        <f>J270</f>
        <v>0</v>
      </c>
      <c r="K269" s="17">
        <f>K270</f>
        <v>0</v>
      </c>
      <c r="L269" s="17">
        <f>L270</f>
        <v>0</v>
      </c>
      <c r="M269" s="17">
        <f t="shared" si="494"/>
        <v>1298</v>
      </c>
      <c r="N269" s="17">
        <f t="shared" si="495"/>
        <v>1320.5999999999999</v>
      </c>
      <c r="O269" s="17">
        <f t="shared" si="496"/>
        <v>1320.5999999999999</v>
      </c>
      <c r="P269" s="17">
        <f>P270</f>
        <v>0</v>
      </c>
      <c r="Q269" s="17">
        <f>Q270</f>
        <v>0</v>
      </c>
      <c r="R269" s="17">
        <f>R270</f>
        <v>0</v>
      </c>
      <c r="S269" s="17">
        <f>S270</f>
        <v>0</v>
      </c>
      <c r="T269" s="17">
        <f>T270</f>
        <v>0</v>
      </c>
      <c r="U269" s="17">
        <f>U270</f>
        <v>0</v>
      </c>
      <c r="V269" s="17">
        <f>V270</f>
        <v>0</v>
      </c>
      <c r="W269" s="17">
        <f>W270</f>
        <v>0</v>
      </c>
      <c r="X269" s="17">
        <f>X270</f>
        <v>0</v>
      </c>
      <c r="Y269" s="17">
        <f t="shared" si="599"/>
        <v>1298</v>
      </c>
      <c r="Z269" s="17">
        <f t="shared" si="600"/>
        <v>1320.5999999999999</v>
      </c>
      <c r="AA269" s="17">
        <f t="shared" si="601"/>
        <v>1320.5999999999999</v>
      </c>
      <c r="AB269" s="17">
        <f>AB270</f>
        <v>0</v>
      </c>
      <c r="AC269" s="17">
        <f>AC270</f>
        <v>0</v>
      </c>
      <c r="AD269" s="17">
        <f>AD270</f>
        <v>0</v>
      </c>
      <c r="AE269" s="17">
        <f t="shared" si="602"/>
        <v>1298</v>
      </c>
      <c r="AF269" s="17">
        <f t="shared" si="603"/>
        <v>1320.5999999999999</v>
      </c>
      <c r="AG269" s="17">
        <f t="shared" si="604"/>
        <v>1320.5999999999999</v>
      </c>
      <c r="AH269" s="17">
        <f>AH270</f>
        <v>0</v>
      </c>
      <c r="AI269" s="17">
        <f>AI270</f>
        <v>0</v>
      </c>
      <c r="AJ269" s="17">
        <f>AJ270</f>
        <v>0</v>
      </c>
      <c r="AK269" s="17">
        <f>AK270</f>
        <v>0</v>
      </c>
      <c r="AL269" s="17">
        <f>AL270</f>
        <v>0</v>
      </c>
      <c r="AM269" s="17">
        <f>AM270</f>
        <v>0</v>
      </c>
      <c r="AN269" s="17">
        <f>AN270</f>
        <v>0</v>
      </c>
      <c r="AO269" s="17">
        <f>AO270</f>
        <v>0</v>
      </c>
      <c r="AP269" s="17">
        <f>AP270</f>
        <v>0</v>
      </c>
      <c r="AQ269" s="17">
        <f>AQ270</f>
        <v>0</v>
      </c>
      <c r="AR269" s="17">
        <f>AR270</f>
        <v>0</v>
      </c>
      <c r="AS269" s="17">
        <f>AS270</f>
        <v>0</v>
      </c>
      <c r="AT269" s="17">
        <f>AT270</f>
        <v>0</v>
      </c>
      <c r="AU269" s="17">
        <f>AU270</f>
        <v>0</v>
      </c>
      <c r="AV269" s="17">
        <f>AV270</f>
        <v>0</v>
      </c>
      <c r="AW269" s="17">
        <f t="shared" si="605"/>
        <v>1298</v>
      </c>
      <c r="AX269" s="17">
        <f t="shared" si="606"/>
        <v>1320.5999999999999</v>
      </c>
      <c r="AY269" s="17">
        <f t="shared" si="607"/>
        <v>1320.5999999999999</v>
      </c>
      <c r="AZ269" s="17">
        <f>AZ270</f>
        <v>0</v>
      </c>
      <c r="BA269" s="32"/>
      <c r="BB269" s="32"/>
      <c r="BC269" s="1"/>
      <c r="BD269" s="1"/>
      <c r="BE269" s="1"/>
      <c r="BF269" s="1"/>
      <c r="BG269" s="1"/>
      <c r="BH269" s="1"/>
      <c r="BI269" s="1"/>
    </row>
    <row r="270" s="1" customFormat="1">
      <c r="A270" s="30" t="s">
        <v>210</v>
      </c>
      <c r="B270" s="30" t="s">
        <v>171</v>
      </c>
      <c r="C270" s="30" t="s">
        <v>267</v>
      </c>
      <c r="D270" s="30" t="s">
        <v>273</v>
      </c>
      <c r="E270" s="30" t="s">
        <v>134</v>
      </c>
      <c r="F270" s="31" t="s">
        <v>135</v>
      </c>
      <c r="G270" s="17">
        <v>1298</v>
      </c>
      <c r="H270" s="17">
        <v>1320.5999999999999</v>
      </c>
      <c r="I270" s="17">
        <v>1320.5999999999999</v>
      </c>
      <c r="J270" s="17"/>
      <c r="K270" s="17"/>
      <c r="L270" s="17"/>
      <c r="M270" s="17">
        <f t="shared" si="494"/>
        <v>1298</v>
      </c>
      <c r="N270" s="17">
        <f t="shared" si="495"/>
        <v>1320.5999999999999</v>
      </c>
      <c r="O270" s="17">
        <f t="shared" si="496"/>
        <v>1320.5999999999999</v>
      </c>
      <c r="P270" s="17"/>
      <c r="Q270" s="17"/>
      <c r="R270" s="17"/>
      <c r="S270" s="17"/>
      <c r="T270" s="17"/>
      <c r="U270" s="17"/>
      <c r="V270" s="17"/>
      <c r="W270" s="17"/>
      <c r="X270" s="17"/>
      <c r="Y270" s="17">
        <f t="shared" si="599"/>
        <v>1298</v>
      </c>
      <c r="Z270" s="17">
        <f t="shared" si="600"/>
        <v>1320.5999999999999</v>
      </c>
      <c r="AA270" s="17">
        <f t="shared" si="601"/>
        <v>1320.5999999999999</v>
      </c>
      <c r="AB270" s="17"/>
      <c r="AC270" s="17"/>
      <c r="AD270" s="17"/>
      <c r="AE270" s="17">
        <f t="shared" si="602"/>
        <v>1298</v>
      </c>
      <c r="AF270" s="17">
        <f t="shared" si="603"/>
        <v>1320.5999999999999</v>
      </c>
      <c r="AG270" s="17">
        <f t="shared" si="604"/>
        <v>1320.5999999999999</v>
      </c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>
        <f t="shared" si="605"/>
        <v>1298</v>
      </c>
      <c r="AX270" s="17">
        <f t="shared" si="606"/>
        <v>1320.5999999999999</v>
      </c>
      <c r="AY270" s="17">
        <f t="shared" si="607"/>
        <v>1320.5999999999999</v>
      </c>
      <c r="AZ270" s="17"/>
      <c r="BA270" s="32"/>
      <c r="BB270" s="32"/>
      <c r="BC270" s="1"/>
      <c r="BD270" s="1"/>
      <c r="BE270" s="1"/>
      <c r="BF270" s="1"/>
      <c r="BG270" s="1"/>
      <c r="BH270" s="1"/>
      <c r="BI270" s="1"/>
    </row>
    <row r="271" s="1" customFormat="1">
      <c r="A271" s="30" t="s">
        <v>210</v>
      </c>
      <c r="B271" s="30" t="s">
        <v>171</v>
      </c>
      <c r="C271" s="30" t="s">
        <v>267</v>
      </c>
      <c r="D271" s="30" t="s">
        <v>274</v>
      </c>
      <c r="E271" s="30"/>
      <c r="F271" s="31" t="s">
        <v>226</v>
      </c>
      <c r="G271" s="17">
        <f>G272</f>
        <v>6.5999999999999996</v>
      </c>
      <c r="H271" s="17">
        <f>H272</f>
        <v>0</v>
      </c>
      <c r="I271" s="17">
        <f>I272</f>
        <v>0</v>
      </c>
      <c r="J271" s="17">
        <f>J272</f>
        <v>0</v>
      </c>
      <c r="K271" s="17">
        <f>K272</f>
        <v>0</v>
      </c>
      <c r="L271" s="17">
        <f>L272</f>
        <v>0</v>
      </c>
      <c r="M271" s="17">
        <f t="shared" si="494"/>
        <v>6.5999999999999996</v>
      </c>
      <c r="N271" s="17">
        <f t="shared" si="495"/>
        <v>0</v>
      </c>
      <c r="O271" s="17">
        <f t="shared" si="496"/>
        <v>0</v>
      </c>
      <c r="P271" s="17">
        <f>P272</f>
        <v>21.899999999999999</v>
      </c>
      <c r="Q271" s="17">
        <f>Q272</f>
        <v>0</v>
      </c>
      <c r="R271" s="17">
        <f>R272</f>
        <v>0</v>
      </c>
      <c r="S271" s="17">
        <f>S272</f>
        <v>0</v>
      </c>
      <c r="T271" s="17">
        <f>T272</f>
        <v>0</v>
      </c>
      <c r="U271" s="17">
        <f>U272</f>
        <v>0</v>
      </c>
      <c r="V271" s="17">
        <f>V272</f>
        <v>0</v>
      </c>
      <c r="W271" s="17">
        <f>W272</f>
        <v>0</v>
      </c>
      <c r="X271" s="17">
        <f>X272</f>
        <v>0</v>
      </c>
      <c r="Y271" s="17">
        <f t="shared" si="599"/>
        <v>28.5</v>
      </c>
      <c r="Z271" s="17">
        <f t="shared" si="600"/>
        <v>0</v>
      </c>
      <c r="AA271" s="17">
        <f t="shared" si="601"/>
        <v>0</v>
      </c>
      <c r="AB271" s="17">
        <f>AB272</f>
        <v>0</v>
      </c>
      <c r="AC271" s="17">
        <f>AC272</f>
        <v>0</v>
      </c>
      <c r="AD271" s="17">
        <f>AD272</f>
        <v>0</v>
      </c>
      <c r="AE271" s="17">
        <f t="shared" si="602"/>
        <v>28.5</v>
      </c>
      <c r="AF271" s="17">
        <f t="shared" si="603"/>
        <v>0</v>
      </c>
      <c r="AG271" s="17">
        <f t="shared" si="604"/>
        <v>0</v>
      </c>
      <c r="AH271" s="17">
        <f>AH272</f>
        <v>0</v>
      </c>
      <c r="AI271" s="17">
        <f>AI272</f>
        <v>0</v>
      </c>
      <c r="AJ271" s="17">
        <f>AJ272</f>
        <v>0</v>
      </c>
      <c r="AK271" s="17">
        <f>AK272</f>
        <v>0</v>
      </c>
      <c r="AL271" s="17">
        <f>AL272</f>
        <v>0</v>
      </c>
      <c r="AM271" s="17">
        <f>AM272</f>
        <v>0</v>
      </c>
      <c r="AN271" s="17">
        <f>AN272</f>
        <v>0</v>
      </c>
      <c r="AO271" s="17">
        <f>AO272</f>
        <v>0</v>
      </c>
      <c r="AP271" s="17">
        <f>AP272</f>
        <v>0</v>
      </c>
      <c r="AQ271" s="17">
        <f>AQ272</f>
        <v>0</v>
      </c>
      <c r="AR271" s="17">
        <f>AR272</f>
        <v>0</v>
      </c>
      <c r="AS271" s="17">
        <f>AS272</f>
        <v>0</v>
      </c>
      <c r="AT271" s="17">
        <f>AT272</f>
        <v>0</v>
      </c>
      <c r="AU271" s="17">
        <f>AU272</f>
        <v>0</v>
      </c>
      <c r="AV271" s="17">
        <f>AV272</f>
        <v>0</v>
      </c>
      <c r="AW271" s="17">
        <f t="shared" si="605"/>
        <v>28.5</v>
      </c>
      <c r="AX271" s="17">
        <f t="shared" si="606"/>
        <v>0</v>
      </c>
      <c r="AY271" s="17">
        <f t="shared" si="607"/>
        <v>0</v>
      </c>
      <c r="AZ271" s="17">
        <f>AZ272</f>
        <v>0</v>
      </c>
      <c r="BA271" s="32"/>
      <c r="BB271" s="32"/>
      <c r="BC271" s="1"/>
      <c r="BD271" s="1"/>
      <c r="BE271" s="1"/>
      <c r="BF271" s="1"/>
      <c r="BG271" s="1"/>
      <c r="BH271" s="1"/>
      <c r="BI271" s="1"/>
    </row>
    <row r="272" s="1" customFormat="1">
      <c r="A272" s="30" t="s">
        <v>210</v>
      </c>
      <c r="B272" s="30" t="s">
        <v>171</v>
      </c>
      <c r="C272" s="30" t="s">
        <v>267</v>
      </c>
      <c r="D272" s="30" t="s">
        <v>274</v>
      </c>
      <c r="E272" s="30" t="s">
        <v>134</v>
      </c>
      <c r="F272" s="31" t="s">
        <v>135</v>
      </c>
      <c r="G272" s="17">
        <v>6.5999999999999996</v>
      </c>
      <c r="H272" s="17">
        <v>0</v>
      </c>
      <c r="I272" s="17">
        <v>0</v>
      </c>
      <c r="J272" s="17"/>
      <c r="K272" s="17"/>
      <c r="L272" s="17"/>
      <c r="M272" s="17">
        <f t="shared" si="494"/>
        <v>6.5999999999999996</v>
      </c>
      <c r="N272" s="17">
        <f t="shared" si="495"/>
        <v>0</v>
      </c>
      <c r="O272" s="17">
        <f t="shared" si="496"/>
        <v>0</v>
      </c>
      <c r="P272" s="17">
        <v>21.899999999999999</v>
      </c>
      <c r="Q272" s="17"/>
      <c r="R272" s="17"/>
      <c r="S272" s="17"/>
      <c r="T272" s="17"/>
      <c r="U272" s="17"/>
      <c r="V272" s="17"/>
      <c r="W272" s="17"/>
      <c r="X272" s="17"/>
      <c r="Y272" s="17">
        <f t="shared" si="599"/>
        <v>28.5</v>
      </c>
      <c r="Z272" s="17">
        <f t="shared" si="600"/>
        <v>0</v>
      </c>
      <c r="AA272" s="17">
        <f t="shared" si="601"/>
        <v>0</v>
      </c>
      <c r="AB272" s="17"/>
      <c r="AC272" s="17"/>
      <c r="AD272" s="17"/>
      <c r="AE272" s="17">
        <f t="shared" si="602"/>
        <v>28.5</v>
      </c>
      <c r="AF272" s="17">
        <f t="shared" si="603"/>
        <v>0</v>
      </c>
      <c r="AG272" s="17">
        <f t="shared" si="604"/>
        <v>0</v>
      </c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>
        <f t="shared" si="605"/>
        <v>28.5</v>
      </c>
      <c r="AX272" s="17">
        <f t="shared" si="606"/>
        <v>0</v>
      </c>
      <c r="AY272" s="17">
        <f t="shared" si="607"/>
        <v>0</v>
      </c>
      <c r="AZ272" s="17"/>
      <c r="BA272" s="32"/>
      <c r="BB272" s="32"/>
      <c r="BC272" s="1"/>
      <c r="BD272" s="1"/>
      <c r="BE272" s="1"/>
      <c r="BF272" s="1"/>
      <c r="BG272" s="1"/>
      <c r="BH272" s="1"/>
      <c r="BI272" s="1"/>
    </row>
    <row r="273" s="20" customFormat="1">
      <c r="A273" s="21" t="s">
        <v>210</v>
      </c>
      <c r="B273" s="21" t="s">
        <v>74</v>
      </c>
      <c r="C273" s="21"/>
      <c r="D273" s="21"/>
      <c r="E273" s="21"/>
      <c r="F273" s="22" t="s">
        <v>75</v>
      </c>
      <c r="G273" s="23">
        <f>G274+G324</f>
        <v>1663476.4999999995</v>
      </c>
      <c r="H273" s="23">
        <f>H274+H324</f>
        <v>1748775.6999999997</v>
      </c>
      <c r="I273" s="23">
        <f>I274+I324</f>
        <v>1869678.5999999999</v>
      </c>
      <c r="J273" s="23">
        <f>J274+J324</f>
        <v>8537.6000000000004</v>
      </c>
      <c r="K273" s="23">
        <f>K274+K324</f>
        <v>-8537.6000000000004</v>
      </c>
      <c r="L273" s="23">
        <f>L274+L324</f>
        <v>0</v>
      </c>
      <c r="M273" s="23">
        <f t="shared" si="494"/>
        <v>1672014.0999999996</v>
      </c>
      <c r="N273" s="23">
        <f t="shared" si="495"/>
        <v>1740238.0999999996</v>
      </c>
      <c r="O273" s="23">
        <f t="shared" si="496"/>
        <v>1869678.5999999999</v>
      </c>
      <c r="P273" s="23">
        <f>P274+P324</f>
        <v>18647.900000000001</v>
      </c>
      <c r="Q273" s="23">
        <f>Q274+Q324</f>
        <v>0</v>
      </c>
      <c r="R273" s="23">
        <f>R274+R324</f>
        <v>0</v>
      </c>
      <c r="S273" s="23">
        <f>S274+S324</f>
        <v>96146.942999999999</v>
      </c>
      <c r="T273" s="23">
        <f>T274+T324</f>
        <v>27562.900000000001</v>
      </c>
      <c r="U273" s="23">
        <f>U274+U324</f>
        <v>0</v>
      </c>
      <c r="V273" s="23">
        <f>V274+V324</f>
        <v>27562.900000000001</v>
      </c>
      <c r="W273" s="23">
        <f>W274+W324</f>
        <v>0</v>
      </c>
      <c r="X273" s="23">
        <f>X274+X324</f>
        <v>0</v>
      </c>
      <c r="Y273" s="23">
        <f t="shared" si="599"/>
        <v>1786808.9429999995</v>
      </c>
      <c r="Z273" s="23">
        <f t="shared" si="600"/>
        <v>1767800.9999999995</v>
      </c>
      <c r="AA273" s="23">
        <f t="shared" si="601"/>
        <v>1897241.4999999998</v>
      </c>
      <c r="AB273" s="23">
        <f>AB274+AB324</f>
        <v>3000</v>
      </c>
      <c r="AC273" s="23">
        <f>AC274+AC324</f>
        <v>3000</v>
      </c>
      <c r="AD273" s="23">
        <f>AD274+AD324</f>
        <v>3000</v>
      </c>
      <c r="AE273" s="23">
        <f t="shared" si="602"/>
        <v>1789808.9429999995</v>
      </c>
      <c r="AF273" s="23">
        <f t="shared" si="603"/>
        <v>1770800.9999999995</v>
      </c>
      <c r="AG273" s="23">
        <f t="shared" si="604"/>
        <v>1900241.4999999998</v>
      </c>
      <c r="AH273" s="23">
        <f>AH274+AH324</f>
        <v>0</v>
      </c>
      <c r="AI273" s="23">
        <f>AI274+AI324</f>
        <v>0</v>
      </c>
      <c r="AJ273" s="23">
        <f>AJ274+AJ324</f>
        <v>57223.838000000003</v>
      </c>
      <c r="AK273" s="23">
        <f>AK274+AK324</f>
        <v>0</v>
      </c>
      <c r="AL273" s="23">
        <f>AL274+AL324</f>
        <v>0</v>
      </c>
      <c r="AM273" s="23">
        <f>AM274+AM324</f>
        <v>1818</v>
      </c>
      <c r="AN273" s="23">
        <f>AN274+AN324</f>
        <v>0</v>
      </c>
      <c r="AO273" s="23">
        <f>AO274+AO324</f>
        <v>0</v>
      </c>
      <c r="AP273" s="23">
        <f>AP274+AP324</f>
        <v>0</v>
      </c>
      <c r="AQ273" s="23">
        <f>AQ274+AQ324</f>
        <v>0</v>
      </c>
      <c r="AR273" s="23">
        <f>AR274+AR324</f>
        <v>0</v>
      </c>
      <c r="AS273" s="23">
        <f>AS274+AS324</f>
        <v>0</v>
      </c>
      <c r="AT273" s="23">
        <f>AT274+AT324</f>
        <v>1818</v>
      </c>
      <c r="AU273" s="23">
        <f>AU274+AU324</f>
        <v>0</v>
      </c>
      <c r="AV273" s="23">
        <f>AV274+AV324</f>
        <v>0</v>
      </c>
      <c r="AW273" s="23">
        <f t="shared" si="605"/>
        <v>1847032.7809999995</v>
      </c>
      <c r="AX273" s="23">
        <f t="shared" si="606"/>
        <v>1772618.9999999995</v>
      </c>
      <c r="AY273" s="23">
        <f t="shared" si="607"/>
        <v>1902059.4999999998</v>
      </c>
      <c r="AZ273" s="23">
        <f>AZ274+AZ324</f>
        <v>0</v>
      </c>
      <c r="BA273" s="24"/>
      <c r="BB273" s="24"/>
      <c r="BC273" s="20"/>
      <c r="BD273" s="20"/>
      <c r="BE273" s="20"/>
      <c r="BF273" s="20"/>
      <c r="BG273" s="20"/>
      <c r="BH273" s="20"/>
      <c r="BI273" s="20"/>
    </row>
    <row r="274" s="25" customFormat="1">
      <c r="A274" s="26" t="s">
        <v>210</v>
      </c>
      <c r="B274" s="26" t="s">
        <v>74</v>
      </c>
      <c r="C274" s="26" t="s">
        <v>29</v>
      </c>
      <c r="D274" s="26"/>
      <c r="E274" s="26"/>
      <c r="F274" s="27" t="s">
        <v>76</v>
      </c>
      <c r="G274" s="28">
        <f>G275+G283+G312+G319</f>
        <v>1514970.0999999996</v>
      </c>
      <c r="H274" s="28">
        <f>H275+H283+H312+H319</f>
        <v>1596160.4999999998</v>
      </c>
      <c r="I274" s="28">
        <f>I275+I283+I312+I319</f>
        <v>1717063.3999999999</v>
      </c>
      <c r="J274" s="28">
        <f>J275+J283+J312+J319</f>
        <v>8537.6000000000004</v>
      </c>
      <c r="K274" s="28">
        <f>K275+K283+K312+K319</f>
        <v>-8537.6000000000004</v>
      </c>
      <c r="L274" s="28">
        <f>L275+L283+L312+L319</f>
        <v>0</v>
      </c>
      <c r="M274" s="28">
        <f t="shared" si="494"/>
        <v>1523507.6999999997</v>
      </c>
      <c r="N274" s="28">
        <f t="shared" si="495"/>
        <v>1587622.8999999997</v>
      </c>
      <c r="O274" s="28">
        <f t="shared" si="496"/>
        <v>1717063.3999999999</v>
      </c>
      <c r="P274" s="28">
        <f>P275+P283+P312+P319</f>
        <v>0</v>
      </c>
      <c r="Q274" s="28">
        <f>Q275+Q283+Q312+Q319</f>
        <v>0</v>
      </c>
      <c r="R274" s="28">
        <f>R275+R283+R312+R319</f>
        <v>0</v>
      </c>
      <c r="S274" s="28">
        <f>S275+S283+S312+S319</f>
        <v>96146.942999999999</v>
      </c>
      <c r="T274" s="28">
        <f>T275+T283+T312+T319</f>
        <v>4972.5</v>
      </c>
      <c r="U274" s="28">
        <f>U275+U283+U312+U319</f>
        <v>0</v>
      </c>
      <c r="V274" s="28">
        <f>V275+V283+V312+V319</f>
        <v>4972.5</v>
      </c>
      <c r="W274" s="28">
        <f>W275+W283+W312+W319</f>
        <v>0</v>
      </c>
      <c r="X274" s="28">
        <f>X275+X283+X312+X319</f>
        <v>0</v>
      </c>
      <c r="Y274" s="28">
        <f t="shared" si="599"/>
        <v>1619654.6429999997</v>
      </c>
      <c r="Z274" s="28">
        <f t="shared" si="600"/>
        <v>1592595.3999999997</v>
      </c>
      <c r="AA274" s="28">
        <f t="shared" si="601"/>
        <v>1722035.8999999999</v>
      </c>
      <c r="AB274" s="28">
        <f>AB275+AB283+AB312+AB319</f>
        <v>3000</v>
      </c>
      <c r="AC274" s="28">
        <f>AC275+AC283+AC312+AC319</f>
        <v>3000</v>
      </c>
      <c r="AD274" s="28">
        <f>AD275+AD283+AD312+AD319</f>
        <v>3000</v>
      </c>
      <c r="AE274" s="28">
        <f t="shared" si="602"/>
        <v>1622654.6429999997</v>
      </c>
      <c r="AF274" s="28">
        <f t="shared" si="603"/>
        <v>1595595.3999999997</v>
      </c>
      <c r="AG274" s="28">
        <f t="shared" si="604"/>
        <v>1725035.8999999999</v>
      </c>
      <c r="AH274" s="28">
        <f>AH275+AH283+AH312+AH319</f>
        <v>0</v>
      </c>
      <c r="AI274" s="28">
        <f>AI275+AI283+AI312+AI319</f>
        <v>0</v>
      </c>
      <c r="AJ274" s="28">
        <f>AJ275+AJ283+AJ312+AJ319</f>
        <v>57223.838000000003</v>
      </c>
      <c r="AK274" s="28">
        <f>AK275+AK283+AK312+AK319</f>
        <v>0</v>
      </c>
      <c r="AL274" s="28">
        <f>AL275+AL283+AL312+AL319</f>
        <v>0</v>
      </c>
      <c r="AM274" s="28">
        <f>AM275+AM283+AM312+AM319</f>
        <v>1818</v>
      </c>
      <c r="AN274" s="28">
        <f>AN275+AN283+AN312+AN319</f>
        <v>0</v>
      </c>
      <c r="AO274" s="28">
        <f>AO275+AO283+AO312+AO319</f>
        <v>0</v>
      </c>
      <c r="AP274" s="28">
        <f>AP275+AP283+AP312+AP319</f>
        <v>0</v>
      </c>
      <c r="AQ274" s="28">
        <f>AQ275+AQ283+AQ312+AQ319</f>
        <v>0</v>
      </c>
      <c r="AR274" s="28">
        <f>AR275+AR283+AR312+AR319</f>
        <v>0</v>
      </c>
      <c r="AS274" s="28">
        <f>AS275+AS283+AS312+AS319</f>
        <v>0</v>
      </c>
      <c r="AT274" s="28">
        <f>AT275+AT283+AT312+AT319</f>
        <v>1818</v>
      </c>
      <c r="AU274" s="28">
        <f>AU275+AU283+AU312+AU319</f>
        <v>0</v>
      </c>
      <c r="AV274" s="28">
        <f>AV275+AV283+AV312+AV319</f>
        <v>0</v>
      </c>
      <c r="AW274" s="28">
        <f t="shared" si="605"/>
        <v>1679878.4809999997</v>
      </c>
      <c r="AX274" s="28">
        <f t="shared" si="606"/>
        <v>1597413.3999999997</v>
      </c>
      <c r="AY274" s="28">
        <f t="shared" si="607"/>
        <v>1726853.8999999999</v>
      </c>
      <c r="AZ274" s="28">
        <f>AZ275+AZ283+AZ312+AZ319</f>
        <v>0</v>
      </c>
      <c r="BA274" s="29"/>
      <c r="BB274" s="29"/>
      <c r="BC274" s="25"/>
      <c r="BD274" s="25"/>
      <c r="BE274" s="25"/>
      <c r="BF274" s="25"/>
      <c r="BG274" s="25"/>
      <c r="BH274" s="25"/>
      <c r="BI274" s="25"/>
    </row>
    <row r="275" s="1" customFormat="1" ht="47.25">
      <c r="A275" s="30" t="s">
        <v>210</v>
      </c>
      <c r="B275" s="30" t="s">
        <v>74</v>
      </c>
      <c r="C275" s="30" t="s">
        <v>29</v>
      </c>
      <c r="D275" s="30" t="s">
        <v>237</v>
      </c>
      <c r="E275" s="30"/>
      <c r="F275" s="31" t="s">
        <v>238</v>
      </c>
      <c r="G275" s="17">
        <f t="shared" ref="G275:G276" si="710">G276</f>
        <v>2693</v>
      </c>
      <c r="H275" s="17">
        <f t="shared" ref="H275:H276" si="711">H276</f>
        <v>2693</v>
      </c>
      <c r="I275" s="17">
        <f t="shared" ref="I275:I276" si="712">I276</f>
        <v>2693</v>
      </c>
      <c r="J275" s="17">
        <f t="shared" ref="J275:J276" si="713">J276</f>
        <v>0</v>
      </c>
      <c r="K275" s="17">
        <f t="shared" ref="K275:K276" si="714">K276</f>
        <v>0</v>
      </c>
      <c r="L275" s="17">
        <f t="shared" ref="L275:L276" si="715">L276</f>
        <v>0</v>
      </c>
      <c r="M275" s="17">
        <f t="shared" si="494"/>
        <v>2693</v>
      </c>
      <c r="N275" s="17">
        <f t="shared" si="495"/>
        <v>2693</v>
      </c>
      <c r="O275" s="17">
        <f t="shared" si="496"/>
        <v>2693</v>
      </c>
      <c r="P275" s="17">
        <f t="shared" ref="P275:P276" si="716">P276</f>
        <v>0</v>
      </c>
      <c r="Q275" s="17">
        <f t="shared" ref="Q275:Q276" si="717">Q276</f>
        <v>0</v>
      </c>
      <c r="R275" s="17">
        <f t="shared" ref="R275:R276" si="718">R276</f>
        <v>0</v>
      </c>
      <c r="S275" s="17">
        <f t="shared" ref="S275:S276" si="719">S276</f>
        <v>190</v>
      </c>
      <c r="T275" s="17">
        <f t="shared" ref="T275:T276" si="720">T276</f>
        <v>190</v>
      </c>
      <c r="U275" s="17">
        <f t="shared" ref="U275:U276" si="721">U276</f>
        <v>0</v>
      </c>
      <c r="V275" s="17">
        <f t="shared" ref="V275:V276" si="722">V276</f>
        <v>190</v>
      </c>
      <c r="W275" s="17">
        <f t="shared" ref="W275:W276" si="723">W276</f>
        <v>0</v>
      </c>
      <c r="X275" s="17">
        <f t="shared" ref="X275:X276" si="724">X276</f>
        <v>0</v>
      </c>
      <c r="Y275" s="17">
        <f t="shared" si="599"/>
        <v>2883</v>
      </c>
      <c r="Z275" s="17">
        <f t="shared" si="600"/>
        <v>2883</v>
      </c>
      <c r="AA275" s="17">
        <f t="shared" si="601"/>
        <v>2883</v>
      </c>
      <c r="AB275" s="17">
        <f t="shared" ref="AB275:AB276" si="725">AB276</f>
        <v>0</v>
      </c>
      <c r="AC275" s="17">
        <f t="shared" ref="AC275:AC276" si="726">AC276</f>
        <v>0</v>
      </c>
      <c r="AD275" s="17">
        <f t="shared" ref="AD275:AD276" si="727">AD276</f>
        <v>0</v>
      </c>
      <c r="AE275" s="17">
        <f t="shared" si="602"/>
        <v>2883</v>
      </c>
      <c r="AF275" s="17">
        <f t="shared" si="603"/>
        <v>2883</v>
      </c>
      <c r="AG275" s="17">
        <f t="shared" si="604"/>
        <v>2883</v>
      </c>
      <c r="AH275" s="17">
        <f t="shared" ref="AH275:AH276" si="728">AH276</f>
        <v>0</v>
      </c>
      <c r="AI275" s="17">
        <f t="shared" ref="AI275:AI276" si="729">AI276</f>
        <v>0</v>
      </c>
      <c r="AJ275" s="17">
        <f t="shared" ref="AJ275:AJ276" si="730">AJ276</f>
        <v>0</v>
      </c>
      <c r="AK275" s="17">
        <f t="shared" ref="AK275:AK276" si="731">AK276</f>
        <v>0</v>
      </c>
      <c r="AL275" s="17">
        <f t="shared" ref="AL275:AL276" si="732">AL276</f>
        <v>0</v>
      </c>
      <c r="AM275" s="17">
        <f t="shared" ref="AM275:AM276" si="733">AM276</f>
        <v>0</v>
      </c>
      <c r="AN275" s="17">
        <f t="shared" ref="AN275:AN276" si="734">AN276</f>
        <v>0</v>
      </c>
      <c r="AO275" s="17">
        <f t="shared" ref="AO275:AO276" si="735">AO276</f>
        <v>0</v>
      </c>
      <c r="AP275" s="17">
        <f t="shared" ref="AP275:AP276" si="736">AP276</f>
        <v>0</v>
      </c>
      <c r="AQ275" s="17">
        <f t="shared" ref="AQ275:AQ276" si="737">AQ276</f>
        <v>0</v>
      </c>
      <c r="AR275" s="17">
        <f t="shared" ref="AR275:AR276" si="738">AR276</f>
        <v>0</v>
      </c>
      <c r="AS275" s="17">
        <f t="shared" ref="AS275:AS276" si="739">AS276</f>
        <v>0</v>
      </c>
      <c r="AT275" s="17">
        <f t="shared" ref="AT275:AT276" si="740">AT276</f>
        <v>0</v>
      </c>
      <c r="AU275" s="17">
        <f t="shared" ref="AU275:AU276" si="741">AU276</f>
        <v>0</v>
      </c>
      <c r="AV275" s="17">
        <f t="shared" ref="AV275:AV276" si="742">AV276</f>
        <v>0</v>
      </c>
      <c r="AW275" s="17">
        <f t="shared" si="605"/>
        <v>2883</v>
      </c>
      <c r="AX275" s="17">
        <f t="shared" si="606"/>
        <v>2883</v>
      </c>
      <c r="AY275" s="17">
        <f t="shared" si="607"/>
        <v>2883</v>
      </c>
      <c r="AZ275" s="17">
        <f t="shared" ref="AZ275:AZ276" si="743">AZ276</f>
        <v>0</v>
      </c>
      <c r="BA275" s="32"/>
      <c r="BB275" s="32"/>
      <c r="BC275" s="1"/>
      <c r="BD275" s="1"/>
      <c r="BE275" s="1"/>
      <c r="BF275" s="1"/>
      <c r="BG275" s="1"/>
      <c r="BH275" s="1"/>
      <c r="BI275" s="1"/>
    </row>
    <row r="276" s="1" customFormat="1" ht="31.5">
      <c r="A276" s="30" t="s">
        <v>210</v>
      </c>
      <c r="B276" s="30" t="s">
        <v>74</v>
      </c>
      <c r="C276" s="30" t="s">
        <v>29</v>
      </c>
      <c r="D276" s="30" t="s">
        <v>239</v>
      </c>
      <c r="E276" s="30"/>
      <c r="F276" s="31" t="s">
        <v>36</v>
      </c>
      <c r="G276" s="17">
        <f t="shared" si="710"/>
        <v>2693</v>
      </c>
      <c r="H276" s="17">
        <f t="shared" si="711"/>
        <v>2693</v>
      </c>
      <c r="I276" s="17">
        <f t="shared" si="712"/>
        <v>2693</v>
      </c>
      <c r="J276" s="17">
        <f t="shared" si="713"/>
        <v>0</v>
      </c>
      <c r="K276" s="17">
        <f t="shared" si="714"/>
        <v>0</v>
      </c>
      <c r="L276" s="17">
        <f t="shared" si="715"/>
        <v>0</v>
      </c>
      <c r="M276" s="17">
        <f t="shared" si="494"/>
        <v>2693</v>
      </c>
      <c r="N276" s="17">
        <f t="shared" si="495"/>
        <v>2693</v>
      </c>
      <c r="O276" s="17">
        <f t="shared" si="496"/>
        <v>2693</v>
      </c>
      <c r="P276" s="17">
        <f t="shared" si="716"/>
        <v>0</v>
      </c>
      <c r="Q276" s="17">
        <f t="shared" si="717"/>
        <v>0</v>
      </c>
      <c r="R276" s="17">
        <f t="shared" si="718"/>
        <v>0</v>
      </c>
      <c r="S276" s="17">
        <f t="shared" si="719"/>
        <v>190</v>
      </c>
      <c r="T276" s="17">
        <f t="shared" si="720"/>
        <v>190</v>
      </c>
      <c r="U276" s="17">
        <f t="shared" si="721"/>
        <v>0</v>
      </c>
      <c r="V276" s="17">
        <f t="shared" si="722"/>
        <v>190</v>
      </c>
      <c r="W276" s="17">
        <f t="shared" si="723"/>
        <v>0</v>
      </c>
      <c r="X276" s="17">
        <f t="shared" si="724"/>
        <v>0</v>
      </c>
      <c r="Y276" s="17">
        <f t="shared" si="599"/>
        <v>2883</v>
      </c>
      <c r="Z276" s="17">
        <f t="shared" si="600"/>
        <v>2883</v>
      </c>
      <c r="AA276" s="17">
        <f t="shared" si="601"/>
        <v>2883</v>
      </c>
      <c r="AB276" s="17">
        <f t="shared" si="725"/>
        <v>0</v>
      </c>
      <c r="AC276" s="17">
        <f t="shared" si="726"/>
        <v>0</v>
      </c>
      <c r="AD276" s="17">
        <f t="shared" si="727"/>
        <v>0</v>
      </c>
      <c r="AE276" s="17">
        <f t="shared" si="602"/>
        <v>2883</v>
      </c>
      <c r="AF276" s="17">
        <f t="shared" si="603"/>
        <v>2883</v>
      </c>
      <c r="AG276" s="17">
        <f t="shared" si="604"/>
        <v>2883</v>
      </c>
      <c r="AH276" s="17">
        <f t="shared" si="728"/>
        <v>0</v>
      </c>
      <c r="AI276" s="17">
        <f t="shared" si="729"/>
        <v>0</v>
      </c>
      <c r="AJ276" s="17">
        <f t="shared" si="730"/>
        <v>0</v>
      </c>
      <c r="AK276" s="17">
        <f t="shared" si="731"/>
        <v>0</v>
      </c>
      <c r="AL276" s="17">
        <f t="shared" si="732"/>
        <v>0</v>
      </c>
      <c r="AM276" s="17">
        <f t="shared" si="733"/>
        <v>0</v>
      </c>
      <c r="AN276" s="17">
        <f t="shared" si="734"/>
        <v>0</v>
      </c>
      <c r="AO276" s="17">
        <f t="shared" si="735"/>
        <v>0</v>
      </c>
      <c r="AP276" s="17">
        <f t="shared" si="736"/>
        <v>0</v>
      </c>
      <c r="AQ276" s="17">
        <f t="shared" si="737"/>
        <v>0</v>
      </c>
      <c r="AR276" s="17">
        <f t="shared" si="738"/>
        <v>0</v>
      </c>
      <c r="AS276" s="17">
        <f t="shared" si="739"/>
        <v>0</v>
      </c>
      <c r="AT276" s="17">
        <f t="shared" si="740"/>
        <v>0</v>
      </c>
      <c r="AU276" s="17">
        <f t="shared" si="741"/>
        <v>0</v>
      </c>
      <c r="AV276" s="17">
        <f t="shared" si="742"/>
        <v>0</v>
      </c>
      <c r="AW276" s="17">
        <f t="shared" si="605"/>
        <v>2883</v>
      </c>
      <c r="AX276" s="17">
        <f t="shared" si="606"/>
        <v>2883</v>
      </c>
      <c r="AY276" s="17">
        <f t="shared" si="607"/>
        <v>2883</v>
      </c>
      <c r="AZ276" s="17">
        <f t="shared" si="743"/>
        <v>0</v>
      </c>
      <c r="BA276" s="32"/>
      <c r="BB276" s="32"/>
      <c r="BC276" s="1"/>
      <c r="BD276" s="1"/>
      <c r="BE276" s="1"/>
      <c r="BF276" s="1"/>
      <c r="BG276" s="1"/>
      <c r="BH276" s="1"/>
      <c r="BI276" s="1"/>
    </row>
    <row r="277" s="1" customFormat="1" ht="141.75">
      <c r="A277" s="30" t="s">
        <v>210</v>
      </c>
      <c r="B277" s="30" t="s">
        <v>74</v>
      </c>
      <c r="C277" s="30" t="s">
        <v>29</v>
      </c>
      <c r="D277" s="30" t="s">
        <v>240</v>
      </c>
      <c r="E277" s="30"/>
      <c r="F277" s="31" t="s">
        <v>241</v>
      </c>
      <c r="G277" s="17">
        <f>G278+G281</f>
        <v>2693</v>
      </c>
      <c r="H277" s="17">
        <f>H278+H281</f>
        <v>2693</v>
      </c>
      <c r="I277" s="17">
        <f>I278+I281</f>
        <v>2693</v>
      </c>
      <c r="J277" s="17">
        <f>J278+J281</f>
        <v>0</v>
      </c>
      <c r="K277" s="17">
        <f>K278+K281</f>
        <v>0</v>
      </c>
      <c r="L277" s="17">
        <f>L278+L281</f>
        <v>0</v>
      </c>
      <c r="M277" s="17">
        <f t="shared" si="494"/>
        <v>2693</v>
      </c>
      <c r="N277" s="17">
        <f t="shared" si="495"/>
        <v>2693</v>
      </c>
      <c r="O277" s="17">
        <f t="shared" si="496"/>
        <v>2693</v>
      </c>
      <c r="P277" s="17">
        <f>P278+P281</f>
        <v>0</v>
      </c>
      <c r="Q277" s="17">
        <f>Q278+Q281</f>
        <v>0</v>
      </c>
      <c r="R277" s="17">
        <f>R278+R281</f>
        <v>0</v>
      </c>
      <c r="S277" s="17">
        <f>S278+S281</f>
        <v>190</v>
      </c>
      <c r="T277" s="17">
        <f>T278+T281</f>
        <v>190</v>
      </c>
      <c r="U277" s="17">
        <f>U278+U281</f>
        <v>0</v>
      </c>
      <c r="V277" s="17">
        <f>V278+V281</f>
        <v>190</v>
      </c>
      <c r="W277" s="17">
        <f>W278+W281</f>
        <v>0</v>
      </c>
      <c r="X277" s="17">
        <f>X278+X281</f>
        <v>0</v>
      </c>
      <c r="Y277" s="17">
        <f t="shared" si="599"/>
        <v>2883</v>
      </c>
      <c r="Z277" s="17">
        <f t="shared" si="600"/>
        <v>2883</v>
      </c>
      <c r="AA277" s="17">
        <f t="shared" si="601"/>
        <v>2883</v>
      </c>
      <c r="AB277" s="17">
        <f>AB278+AB281</f>
        <v>0</v>
      </c>
      <c r="AC277" s="17">
        <f>AC278+AC281</f>
        <v>0</v>
      </c>
      <c r="AD277" s="17">
        <f>AD278+AD281</f>
        <v>0</v>
      </c>
      <c r="AE277" s="17">
        <f t="shared" si="602"/>
        <v>2883</v>
      </c>
      <c r="AF277" s="17">
        <f t="shared" si="603"/>
        <v>2883</v>
      </c>
      <c r="AG277" s="17">
        <f t="shared" si="604"/>
        <v>2883</v>
      </c>
      <c r="AH277" s="17">
        <f>AH278+AH281</f>
        <v>0</v>
      </c>
      <c r="AI277" s="17">
        <f>AI278+AI281</f>
        <v>0</v>
      </c>
      <c r="AJ277" s="17">
        <f>AJ278+AJ281</f>
        <v>0</v>
      </c>
      <c r="AK277" s="17">
        <f>AK278+AK281</f>
        <v>0</v>
      </c>
      <c r="AL277" s="17">
        <f>AL278+AL281</f>
        <v>0</v>
      </c>
      <c r="AM277" s="17">
        <f>AM278+AM281</f>
        <v>0</v>
      </c>
      <c r="AN277" s="17">
        <f>AN278+AN281</f>
        <v>0</v>
      </c>
      <c r="AO277" s="17">
        <f>AO278+AO281</f>
        <v>0</v>
      </c>
      <c r="AP277" s="17">
        <f>AP278+AP281</f>
        <v>0</v>
      </c>
      <c r="AQ277" s="17">
        <f>AQ278+AQ281</f>
        <v>0</v>
      </c>
      <c r="AR277" s="17">
        <f>AR278+AR281</f>
        <v>0</v>
      </c>
      <c r="AS277" s="17">
        <f>AS278+AS281</f>
        <v>0</v>
      </c>
      <c r="AT277" s="17">
        <f>AT278+AT281</f>
        <v>0</v>
      </c>
      <c r="AU277" s="17">
        <f>AU278+AU281</f>
        <v>0</v>
      </c>
      <c r="AV277" s="17">
        <f>AV278+AV281</f>
        <v>0</v>
      </c>
      <c r="AW277" s="17">
        <f t="shared" si="605"/>
        <v>2883</v>
      </c>
      <c r="AX277" s="17">
        <f t="shared" si="606"/>
        <v>2883</v>
      </c>
      <c r="AY277" s="17">
        <f t="shared" si="607"/>
        <v>2883</v>
      </c>
      <c r="AZ277" s="17">
        <f>AZ278+AZ281</f>
        <v>0</v>
      </c>
      <c r="BA277" s="32"/>
      <c r="BB277" s="32"/>
      <c r="BC277" s="1"/>
      <c r="BD277" s="1"/>
      <c r="BE277" s="1"/>
      <c r="BF277" s="1"/>
      <c r="BG277" s="1"/>
      <c r="BH277" s="1"/>
      <c r="BI277" s="1"/>
    </row>
    <row r="278" s="1" customFormat="1" ht="78.75">
      <c r="A278" s="30" t="s">
        <v>210</v>
      </c>
      <c r="B278" s="30" t="s">
        <v>74</v>
      </c>
      <c r="C278" s="30" t="s">
        <v>29</v>
      </c>
      <c r="D278" s="30" t="s">
        <v>242</v>
      </c>
      <c r="E278" s="30"/>
      <c r="F278" s="31" t="s">
        <v>243</v>
      </c>
      <c r="G278" s="17">
        <f>G279+G280</f>
        <v>2133</v>
      </c>
      <c r="H278" s="17">
        <f>H279+H280</f>
        <v>2133</v>
      </c>
      <c r="I278" s="17">
        <f>I279+I280</f>
        <v>2133</v>
      </c>
      <c r="J278" s="17">
        <f>J279+J280</f>
        <v>0</v>
      </c>
      <c r="K278" s="17">
        <f>K279+K280</f>
        <v>0</v>
      </c>
      <c r="L278" s="17">
        <f>L279+L280</f>
        <v>0</v>
      </c>
      <c r="M278" s="17">
        <f t="shared" si="494"/>
        <v>2133</v>
      </c>
      <c r="N278" s="17">
        <f t="shared" si="495"/>
        <v>2133</v>
      </c>
      <c r="O278" s="17">
        <f t="shared" si="496"/>
        <v>2133</v>
      </c>
      <c r="P278" s="17">
        <f>P279+P280</f>
        <v>0</v>
      </c>
      <c r="Q278" s="17">
        <f>Q279+Q280</f>
        <v>0</v>
      </c>
      <c r="R278" s="17">
        <f>R279+R280</f>
        <v>0</v>
      </c>
      <c r="S278" s="17">
        <f>S279+S280</f>
        <v>0</v>
      </c>
      <c r="T278" s="17">
        <f>T279+T280</f>
        <v>0</v>
      </c>
      <c r="U278" s="17">
        <f>U279+U280</f>
        <v>0</v>
      </c>
      <c r="V278" s="17">
        <f>V279+V280</f>
        <v>0</v>
      </c>
      <c r="W278" s="17">
        <f>W279+W280</f>
        <v>0</v>
      </c>
      <c r="X278" s="17">
        <f>X279+X280</f>
        <v>0</v>
      </c>
      <c r="Y278" s="17">
        <f t="shared" si="599"/>
        <v>2133</v>
      </c>
      <c r="Z278" s="17">
        <f t="shared" si="600"/>
        <v>2133</v>
      </c>
      <c r="AA278" s="17">
        <f t="shared" si="601"/>
        <v>2133</v>
      </c>
      <c r="AB278" s="17">
        <f>AB279+AB280</f>
        <v>0</v>
      </c>
      <c r="AC278" s="17">
        <f>AC279+AC280</f>
        <v>0</v>
      </c>
      <c r="AD278" s="17">
        <f>AD279+AD280</f>
        <v>0</v>
      </c>
      <c r="AE278" s="17">
        <f t="shared" si="602"/>
        <v>2133</v>
      </c>
      <c r="AF278" s="17">
        <f t="shared" si="603"/>
        <v>2133</v>
      </c>
      <c r="AG278" s="17">
        <f t="shared" si="604"/>
        <v>2133</v>
      </c>
      <c r="AH278" s="17">
        <f>AH279+AH280</f>
        <v>0</v>
      </c>
      <c r="AI278" s="17">
        <f>AI279+AI280</f>
        <v>0</v>
      </c>
      <c r="AJ278" s="17">
        <f>AJ279+AJ280</f>
        <v>0</v>
      </c>
      <c r="AK278" s="17">
        <f>AK279+AK280</f>
        <v>0</v>
      </c>
      <c r="AL278" s="17">
        <f>AL279+AL280</f>
        <v>0</v>
      </c>
      <c r="AM278" s="17">
        <f>AM279+AM280</f>
        <v>0</v>
      </c>
      <c r="AN278" s="17">
        <f>AN279+AN280</f>
        <v>0</v>
      </c>
      <c r="AO278" s="17">
        <f>AO279+AO280</f>
        <v>0</v>
      </c>
      <c r="AP278" s="17">
        <f>AP279+AP280</f>
        <v>0</v>
      </c>
      <c r="AQ278" s="17">
        <f>AQ279+AQ280</f>
        <v>0</v>
      </c>
      <c r="AR278" s="17">
        <f>AR279+AR280</f>
        <v>0</v>
      </c>
      <c r="AS278" s="17">
        <f>AS279+AS280</f>
        <v>0</v>
      </c>
      <c r="AT278" s="17">
        <f>AT279+AT280</f>
        <v>0</v>
      </c>
      <c r="AU278" s="17">
        <f>AU279+AU280</f>
        <v>0</v>
      </c>
      <c r="AV278" s="17">
        <f>AV279+AV280</f>
        <v>0</v>
      </c>
      <c r="AW278" s="17">
        <f t="shared" si="605"/>
        <v>2133</v>
      </c>
      <c r="AX278" s="17">
        <f t="shared" si="606"/>
        <v>2133</v>
      </c>
      <c r="AY278" s="17">
        <f t="shared" si="607"/>
        <v>2133</v>
      </c>
      <c r="AZ278" s="17">
        <f>AZ279+AZ280</f>
        <v>0</v>
      </c>
      <c r="BA278" s="32"/>
      <c r="BB278" s="32"/>
      <c r="BC278" s="1"/>
      <c r="BD278" s="1"/>
      <c r="BE278" s="1"/>
      <c r="BF278" s="1"/>
      <c r="BG278" s="1"/>
      <c r="BH278" s="1"/>
      <c r="BI278" s="1"/>
    </row>
    <row r="279" s="1" customFormat="1">
      <c r="A279" s="30" t="s">
        <v>210</v>
      </c>
      <c r="B279" s="30" t="s">
        <v>74</v>
      </c>
      <c r="C279" s="30" t="s">
        <v>29</v>
      </c>
      <c r="D279" s="30" t="s">
        <v>242</v>
      </c>
      <c r="E279" s="30" t="s">
        <v>41</v>
      </c>
      <c r="F279" s="31" t="s">
        <v>42</v>
      </c>
      <c r="G279" s="17">
        <v>250</v>
      </c>
      <c r="H279" s="17">
        <v>250</v>
      </c>
      <c r="I279" s="17">
        <v>250</v>
      </c>
      <c r="J279" s="17"/>
      <c r="K279" s="17"/>
      <c r="L279" s="17"/>
      <c r="M279" s="17">
        <f t="shared" si="494"/>
        <v>250</v>
      </c>
      <c r="N279" s="17">
        <f t="shared" si="495"/>
        <v>250</v>
      </c>
      <c r="O279" s="17">
        <f t="shared" si="496"/>
        <v>250</v>
      </c>
      <c r="P279" s="17"/>
      <c r="Q279" s="17"/>
      <c r="R279" s="17"/>
      <c r="S279" s="17"/>
      <c r="T279" s="17"/>
      <c r="U279" s="17"/>
      <c r="V279" s="17"/>
      <c r="W279" s="17"/>
      <c r="X279" s="17"/>
      <c r="Y279" s="17">
        <f t="shared" si="599"/>
        <v>250</v>
      </c>
      <c r="Z279" s="17">
        <f t="shared" si="600"/>
        <v>250</v>
      </c>
      <c r="AA279" s="17">
        <f t="shared" si="601"/>
        <v>250</v>
      </c>
      <c r="AB279" s="17"/>
      <c r="AC279" s="17"/>
      <c r="AD279" s="17"/>
      <c r="AE279" s="17">
        <f t="shared" si="602"/>
        <v>250</v>
      </c>
      <c r="AF279" s="17">
        <f t="shared" si="603"/>
        <v>250</v>
      </c>
      <c r="AG279" s="17">
        <f t="shared" si="604"/>
        <v>250</v>
      </c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>
        <f t="shared" si="605"/>
        <v>250</v>
      </c>
      <c r="AX279" s="17">
        <f t="shared" si="606"/>
        <v>250</v>
      </c>
      <c r="AY279" s="17">
        <f t="shared" si="607"/>
        <v>250</v>
      </c>
      <c r="AZ279" s="17"/>
      <c r="BA279" s="32"/>
      <c r="BB279" s="32"/>
      <c r="BC279" s="1"/>
      <c r="BD279" s="1"/>
      <c r="BE279" s="1"/>
      <c r="BF279" s="1"/>
      <c r="BG279" s="1"/>
      <c r="BH279" s="1"/>
      <c r="BI279" s="1"/>
    </row>
    <row r="280" s="1" customFormat="1">
      <c r="A280" s="30" t="s">
        <v>210</v>
      </c>
      <c r="B280" s="30" t="s">
        <v>74</v>
      </c>
      <c r="C280" s="30" t="s">
        <v>29</v>
      </c>
      <c r="D280" s="30" t="s">
        <v>242</v>
      </c>
      <c r="E280" s="30" t="s">
        <v>134</v>
      </c>
      <c r="F280" s="31" t="s">
        <v>135</v>
      </c>
      <c r="G280" s="17">
        <v>1883</v>
      </c>
      <c r="H280" s="17">
        <v>1883</v>
      </c>
      <c r="I280" s="17">
        <v>1883</v>
      </c>
      <c r="J280" s="17"/>
      <c r="K280" s="17"/>
      <c r="L280" s="17"/>
      <c r="M280" s="17">
        <f t="shared" ref="M280:M343" si="744">G280+J280</f>
        <v>1883</v>
      </c>
      <c r="N280" s="17">
        <f t="shared" ref="N280:N343" si="745">H280+K280</f>
        <v>1883</v>
      </c>
      <c r="O280" s="17">
        <f t="shared" ref="O280:O343" si="746">I280+L280</f>
        <v>1883</v>
      </c>
      <c r="P280" s="17"/>
      <c r="Q280" s="17"/>
      <c r="R280" s="17"/>
      <c r="S280" s="17"/>
      <c r="T280" s="17"/>
      <c r="U280" s="17"/>
      <c r="V280" s="17"/>
      <c r="W280" s="17"/>
      <c r="X280" s="17"/>
      <c r="Y280" s="17">
        <f t="shared" si="599"/>
        <v>1883</v>
      </c>
      <c r="Z280" s="17">
        <f t="shared" si="600"/>
        <v>1883</v>
      </c>
      <c r="AA280" s="17">
        <f t="shared" si="601"/>
        <v>1883</v>
      </c>
      <c r="AB280" s="17"/>
      <c r="AC280" s="17"/>
      <c r="AD280" s="17"/>
      <c r="AE280" s="17">
        <f t="shared" si="602"/>
        <v>1883</v>
      </c>
      <c r="AF280" s="17">
        <f t="shared" si="603"/>
        <v>1883</v>
      </c>
      <c r="AG280" s="17">
        <f t="shared" si="604"/>
        <v>1883</v>
      </c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>
        <f t="shared" si="605"/>
        <v>1883</v>
      </c>
      <c r="AX280" s="17">
        <f t="shared" si="606"/>
        <v>1883</v>
      </c>
      <c r="AY280" s="17">
        <f t="shared" si="607"/>
        <v>1883</v>
      </c>
      <c r="AZ280" s="17"/>
      <c r="BA280" s="32"/>
      <c r="BB280" s="32"/>
      <c r="BC280" s="1"/>
      <c r="BD280" s="1"/>
      <c r="BE280" s="1"/>
      <c r="BF280" s="1"/>
      <c r="BG280" s="1"/>
      <c r="BH280" s="1"/>
      <c r="BI280" s="1"/>
    </row>
    <row r="281" s="1" customFormat="1" ht="173.25">
      <c r="A281" s="30" t="s">
        <v>210</v>
      </c>
      <c r="B281" s="30" t="s">
        <v>74</v>
      </c>
      <c r="C281" s="30" t="s">
        <v>29</v>
      </c>
      <c r="D281" s="30" t="s">
        <v>244</v>
      </c>
      <c r="E281" s="30"/>
      <c r="F281" s="31" t="s">
        <v>245</v>
      </c>
      <c r="G281" s="17">
        <f>G282</f>
        <v>560</v>
      </c>
      <c r="H281" s="17">
        <f>H282</f>
        <v>560</v>
      </c>
      <c r="I281" s="17">
        <f>I282</f>
        <v>560</v>
      </c>
      <c r="J281" s="17">
        <f>J282</f>
        <v>0</v>
      </c>
      <c r="K281" s="17">
        <f>K282</f>
        <v>0</v>
      </c>
      <c r="L281" s="17">
        <f>L282</f>
        <v>0</v>
      </c>
      <c r="M281" s="17">
        <f t="shared" si="744"/>
        <v>560</v>
      </c>
      <c r="N281" s="17">
        <f t="shared" si="745"/>
        <v>560</v>
      </c>
      <c r="O281" s="17">
        <f t="shared" si="746"/>
        <v>560</v>
      </c>
      <c r="P281" s="17">
        <f>P282</f>
        <v>0</v>
      </c>
      <c r="Q281" s="17">
        <f>Q282</f>
        <v>0</v>
      </c>
      <c r="R281" s="17">
        <f>R282</f>
        <v>0</v>
      </c>
      <c r="S281" s="17">
        <f>S282</f>
        <v>190</v>
      </c>
      <c r="T281" s="17">
        <f>T282</f>
        <v>190</v>
      </c>
      <c r="U281" s="17">
        <f>U282</f>
        <v>0</v>
      </c>
      <c r="V281" s="17">
        <f>V282</f>
        <v>190</v>
      </c>
      <c r="W281" s="17">
        <f>W282</f>
        <v>0</v>
      </c>
      <c r="X281" s="17">
        <f>X282</f>
        <v>0</v>
      </c>
      <c r="Y281" s="17">
        <f t="shared" si="599"/>
        <v>750</v>
      </c>
      <c r="Z281" s="17">
        <f t="shared" si="600"/>
        <v>750</v>
      </c>
      <c r="AA281" s="17">
        <f t="shared" si="601"/>
        <v>750</v>
      </c>
      <c r="AB281" s="17">
        <f>AB282</f>
        <v>0</v>
      </c>
      <c r="AC281" s="17">
        <f>AC282</f>
        <v>0</v>
      </c>
      <c r="AD281" s="17">
        <f>AD282</f>
        <v>0</v>
      </c>
      <c r="AE281" s="17">
        <f t="shared" si="602"/>
        <v>750</v>
      </c>
      <c r="AF281" s="17">
        <f t="shared" si="603"/>
        <v>750</v>
      </c>
      <c r="AG281" s="17">
        <f t="shared" si="604"/>
        <v>750</v>
      </c>
      <c r="AH281" s="17">
        <f>AH282</f>
        <v>0</v>
      </c>
      <c r="AI281" s="17">
        <f>AI282</f>
        <v>0</v>
      </c>
      <c r="AJ281" s="17">
        <f>AJ282</f>
        <v>0</v>
      </c>
      <c r="AK281" s="17">
        <f>AK282</f>
        <v>0</v>
      </c>
      <c r="AL281" s="17">
        <f>AL282</f>
        <v>0</v>
      </c>
      <c r="AM281" s="17">
        <f>AM282</f>
        <v>0</v>
      </c>
      <c r="AN281" s="17">
        <f>AN282</f>
        <v>0</v>
      </c>
      <c r="AO281" s="17">
        <f>AO282</f>
        <v>0</v>
      </c>
      <c r="AP281" s="17">
        <f>AP282</f>
        <v>0</v>
      </c>
      <c r="AQ281" s="17">
        <f>AQ282</f>
        <v>0</v>
      </c>
      <c r="AR281" s="17">
        <f>AR282</f>
        <v>0</v>
      </c>
      <c r="AS281" s="17">
        <f>AS282</f>
        <v>0</v>
      </c>
      <c r="AT281" s="17">
        <f>AT282</f>
        <v>0</v>
      </c>
      <c r="AU281" s="17">
        <f>AU282</f>
        <v>0</v>
      </c>
      <c r="AV281" s="17">
        <f>AV282</f>
        <v>0</v>
      </c>
      <c r="AW281" s="17">
        <f t="shared" si="605"/>
        <v>750</v>
      </c>
      <c r="AX281" s="17">
        <f t="shared" si="606"/>
        <v>750</v>
      </c>
      <c r="AY281" s="17">
        <f t="shared" si="607"/>
        <v>750</v>
      </c>
      <c r="AZ281" s="17">
        <f>AZ282</f>
        <v>0</v>
      </c>
      <c r="BA281" s="32"/>
      <c r="BB281" s="32"/>
      <c r="BC281" s="1"/>
      <c r="BD281" s="1"/>
      <c r="BE281" s="1"/>
      <c r="BF281" s="1"/>
      <c r="BG281" s="1"/>
      <c r="BH281" s="1"/>
      <c r="BI281" s="1"/>
    </row>
    <row r="282" s="1" customFormat="1">
      <c r="A282" s="30" t="s">
        <v>210</v>
      </c>
      <c r="B282" s="30" t="s">
        <v>74</v>
      </c>
      <c r="C282" s="30" t="s">
        <v>29</v>
      </c>
      <c r="D282" s="30" t="s">
        <v>244</v>
      </c>
      <c r="E282" s="30" t="s">
        <v>134</v>
      </c>
      <c r="F282" s="31" t="s">
        <v>135</v>
      </c>
      <c r="G282" s="17">
        <v>560</v>
      </c>
      <c r="H282" s="17">
        <v>560</v>
      </c>
      <c r="I282" s="17">
        <v>560</v>
      </c>
      <c r="J282" s="17"/>
      <c r="K282" s="17"/>
      <c r="L282" s="17"/>
      <c r="M282" s="17">
        <f t="shared" si="744"/>
        <v>560</v>
      </c>
      <c r="N282" s="17">
        <f t="shared" si="745"/>
        <v>560</v>
      </c>
      <c r="O282" s="17">
        <f t="shared" si="746"/>
        <v>560</v>
      </c>
      <c r="P282" s="17"/>
      <c r="Q282" s="17"/>
      <c r="R282" s="17"/>
      <c r="S282" s="17">
        <v>190</v>
      </c>
      <c r="T282" s="17">
        <v>190</v>
      </c>
      <c r="U282" s="17"/>
      <c r="V282" s="17">
        <v>190</v>
      </c>
      <c r="W282" s="17"/>
      <c r="X282" s="17"/>
      <c r="Y282" s="17">
        <f t="shared" si="599"/>
        <v>750</v>
      </c>
      <c r="Z282" s="17">
        <f t="shared" si="600"/>
        <v>750</v>
      </c>
      <c r="AA282" s="17">
        <f t="shared" si="601"/>
        <v>750</v>
      </c>
      <c r="AB282" s="17"/>
      <c r="AC282" s="17"/>
      <c r="AD282" s="17"/>
      <c r="AE282" s="17">
        <f t="shared" si="602"/>
        <v>750</v>
      </c>
      <c r="AF282" s="17">
        <f t="shared" si="603"/>
        <v>750</v>
      </c>
      <c r="AG282" s="17">
        <f t="shared" si="604"/>
        <v>750</v>
      </c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>
        <f t="shared" si="605"/>
        <v>750</v>
      </c>
      <c r="AX282" s="17">
        <f t="shared" si="606"/>
        <v>750</v>
      </c>
      <c r="AY282" s="17">
        <f t="shared" si="607"/>
        <v>750</v>
      </c>
      <c r="AZ282" s="17"/>
      <c r="BA282" s="32"/>
      <c r="BB282" s="32"/>
      <c r="BC282" s="1"/>
      <c r="BD282" s="1"/>
      <c r="BE282" s="1"/>
      <c r="BF282" s="1"/>
      <c r="BG282" s="1"/>
      <c r="BH282" s="1"/>
      <c r="BI282" s="1"/>
    </row>
    <row r="283" s="1" customFormat="1" ht="63">
      <c r="A283" s="30" t="s">
        <v>210</v>
      </c>
      <c r="B283" s="30" t="s">
        <v>74</v>
      </c>
      <c r="C283" s="30" t="s">
        <v>29</v>
      </c>
      <c r="D283" s="30" t="s">
        <v>77</v>
      </c>
      <c r="E283" s="30"/>
      <c r="F283" s="31" t="s">
        <v>78</v>
      </c>
      <c r="G283" s="17">
        <f>G284</f>
        <v>1505030.5999999996</v>
      </c>
      <c r="H283" s="17">
        <f>H284</f>
        <v>1587997.2999999998</v>
      </c>
      <c r="I283" s="17">
        <f>I284</f>
        <v>1707879.7</v>
      </c>
      <c r="J283" s="17">
        <f>J284</f>
        <v>8537.6000000000004</v>
      </c>
      <c r="K283" s="17">
        <f>K284</f>
        <v>-8537.6000000000004</v>
      </c>
      <c r="L283" s="17">
        <f>L284</f>
        <v>0</v>
      </c>
      <c r="M283" s="17">
        <f t="shared" si="744"/>
        <v>1513568.1999999997</v>
      </c>
      <c r="N283" s="17">
        <f t="shared" si="745"/>
        <v>1579459.6999999997</v>
      </c>
      <c r="O283" s="17">
        <f t="shared" si="746"/>
        <v>1707879.7</v>
      </c>
      <c r="P283" s="17">
        <f>P284</f>
        <v>0</v>
      </c>
      <c r="Q283" s="17">
        <f>Q284</f>
        <v>0</v>
      </c>
      <c r="R283" s="17">
        <f>R284</f>
        <v>0</v>
      </c>
      <c r="S283" s="17">
        <f>S284</f>
        <v>95956.942999999999</v>
      </c>
      <c r="T283" s="17">
        <f>T284</f>
        <v>4782.5</v>
      </c>
      <c r="U283" s="17">
        <f>U284</f>
        <v>0</v>
      </c>
      <c r="V283" s="17">
        <f>V284</f>
        <v>4782.5</v>
      </c>
      <c r="W283" s="17">
        <f>W284</f>
        <v>0</v>
      </c>
      <c r="X283" s="17">
        <f>X284</f>
        <v>0</v>
      </c>
      <c r="Y283" s="17">
        <f t="shared" si="599"/>
        <v>1609525.1429999997</v>
      </c>
      <c r="Z283" s="17">
        <f t="shared" si="600"/>
        <v>1584242.1999999997</v>
      </c>
      <c r="AA283" s="17">
        <f t="shared" si="601"/>
        <v>1712662.2</v>
      </c>
      <c r="AB283" s="17">
        <f>AB284</f>
        <v>3000</v>
      </c>
      <c r="AC283" s="17">
        <f>AC284</f>
        <v>3000</v>
      </c>
      <c r="AD283" s="17">
        <f>AD284</f>
        <v>3000</v>
      </c>
      <c r="AE283" s="17">
        <f t="shared" si="602"/>
        <v>1612525.1429999997</v>
      </c>
      <c r="AF283" s="17">
        <f t="shared" si="603"/>
        <v>1587242.1999999997</v>
      </c>
      <c r="AG283" s="17">
        <f t="shared" si="604"/>
        <v>1715662.2</v>
      </c>
      <c r="AH283" s="17">
        <f>AH284</f>
        <v>0</v>
      </c>
      <c r="AI283" s="17">
        <f>AI284</f>
        <v>0</v>
      </c>
      <c r="AJ283" s="17">
        <f>AJ284</f>
        <v>55405.838000000003</v>
      </c>
      <c r="AK283" s="17">
        <f>AK284</f>
        <v>0</v>
      </c>
      <c r="AL283" s="17">
        <f>AL284</f>
        <v>0</v>
      </c>
      <c r="AM283" s="17">
        <f>AM284</f>
        <v>0</v>
      </c>
      <c r="AN283" s="17">
        <f>AN284</f>
        <v>0</v>
      </c>
      <c r="AO283" s="17">
        <f>AO284</f>
        <v>0</v>
      </c>
      <c r="AP283" s="17">
        <f>AP284</f>
        <v>0</v>
      </c>
      <c r="AQ283" s="17">
        <f>AQ284</f>
        <v>0</v>
      </c>
      <c r="AR283" s="17">
        <f>AR284</f>
        <v>0</v>
      </c>
      <c r="AS283" s="17">
        <f>AS284</f>
        <v>0</v>
      </c>
      <c r="AT283" s="17">
        <f>AT284</f>
        <v>0</v>
      </c>
      <c r="AU283" s="17">
        <f>AU284</f>
        <v>0</v>
      </c>
      <c r="AV283" s="17">
        <f>AV284</f>
        <v>0</v>
      </c>
      <c r="AW283" s="17">
        <f t="shared" si="605"/>
        <v>1667930.9809999997</v>
      </c>
      <c r="AX283" s="17">
        <f t="shared" si="606"/>
        <v>1587242.1999999997</v>
      </c>
      <c r="AY283" s="17">
        <f t="shared" si="607"/>
        <v>1715662.2</v>
      </c>
      <c r="AZ283" s="17">
        <f>AZ284</f>
        <v>0</v>
      </c>
      <c r="BA283" s="32"/>
      <c r="BB283" s="32"/>
      <c r="BC283" s="1"/>
      <c r="BD283" s="1"/>
      <c r="BE283" s="1"/>
      <c r="BF283" s="1"/>
      <c r="BG283" s="1"/>
      <c r="BH283" s="1"/>
      <c r="BI283" s="1"/>
    </row>
    <row r="284" s="1" customFormat="1" ht="31.5">
      <c r="A284" s="30" t="s">
        <v>210</v>
      </c>
      <c r="B284" s="30" t="s">
        <v>74</v>
      </c>
      <c r="C284" s="30" t="s">
        <v>29</v>
      </c>
      <c r="D284" s="30" t="s">
        <v>146</v>
      </c>
      <c r="E284" s="30"/>
      <c r="F284" s="31" t="s">
        <v>36</v>
      </c>
      <c r="G284" s="17">
        <f>G285+G294+G305</f>
        <v>1505030.5999999996</v>
      </c>
      <c r="H284" s="17">
        <f>H285+H294+H305</f>
        <v>1587997.2999999998</v>
      </c>
      <c r="I284" s="17">
        <f>I285+I294+I305</f>
        <v>1707879.7</v>
      </c>
      <c r="J284" s="17">
        <f>J285+J294+J305</f>
        <v>8537.6000000000004</v>
      </c>
      <c r="K284" s="17">
        <f>K285+K294+K305</f>
        <v>-8537.6000000000004</v>
      </c>
      <c r="L284" s="17">
        <f>L285+L294+L305</f>
        <v>0</v>
      </c>
      <c r="M284" s="17">
        <f t="shared" si="744"/>
        <v>1513568.1999999997</v>
      </c>
      <c r="N284" s="17">
        <f t="shared" si="745"/>
        <v>1579459.6999999997</v>
      </c>
      <c r="O284" s="17">
        <f t="shared" si="746"/>
        <v>1707879.7</v>
      </c>
      <c r="P284" s="17">
        <f>P285+P294+P305</f>
        <v>0</v>
      </c>
      <c r="Q284" s="17">
        <f>Q285+Q294+Q305</f>
        <v>0</v>
      </c>
      <c r="R284" s="17">
        <f>R285+R294+R305</f>
        <v>0</v>
      </c>
      <c r="S284" s="17">
        <f>S285+S294+S305</f>
        <v>95956.942999999999</v>
      </c>
      <c r="T284" s="17">
        <f>T285+T294+T305</f>
        <v>4782.5</v>
      </c>
      <c r="U284" s="17">
        <f>U285+U294+U305</f>
        <v>0</v>
      </c>
      <c r="V284" s="17">
        <f>V285+V294+V305</f>
        <v>4782.5</v>
      </c>
      <c r="W284" s="17">
        <f>W285+W294+W305</f>
        <v>0</v>
      </c>
      <c r="X284" s="17">
        <f>X285+X294+X305</f>
        <v>0</v>
      </c>
      <c r="Y284" s="17">
        <f t="shared" si="599"/>
        <v>1609525.1429999997</v>
      </c>
      <c r="Z284" s="17">
        <f t="shared" si="600"/>
        <v>1584242.1999999997</v>
      </c>
      <c r="AA284" s="17">
        <f t="shared" si="601"/>
        <v>1712662.2</v>
      </c>
      <c r="AB284" s="17">
        <f>AB285+AB294+AB305</f>
        <v>3000</v>
      </c>
      <c r="AC284" s="17">
        <f>AC285+AC294+AC305</f>
        <v>3000</v>
      </c>
      <c r="AD284" s="17">
        <f>AD285+AD294+AD305</f>
        <v>3000</v>
      </c>
      <c r="AE284" s="17">
        <f t="shared" si="602"/>
        <v>1612525.1429999997</v>
      </c>
      <c r="AF284" s="17">
        <f t="shared" si="603"/>
        <v>1587242.1999999997</v>
      </c>
      <c r="AG284" s="17">
        <f t="shared" si="604"/>
        <v>1715662.2</v>
      </c>
      <c r="AH284" s="17">
        <f>AH285+AH294+AH305</f>
        <v>0</v>
      </c>
      <c r="AI284" s="17">
        <f>AI285+AI294+AI305</f>
        <v>0</v>
      </c>
      <c r="AJ284" s="17">
        <f>AJ285+AJ294+AJ305</f>
        <v>55405.838000000003</v>
      </c>
      <c r="AK284" s="17">
        <f>AK285+AK294+AK305</f>
        <v>0</v>
      </c>
      <c r="AL284" s="17">
        <f>AL285+AL294+AL305</f>
        <v>0</v>
      </c>
      <c r="AM284" s="17">
        <f>AM285+AM294+AM305</f>
        <v>0</v>
      </c>
      <c r="AN284" s="17">
        <f>AN285+AN294+AN305</f>
        <v>0</v>
      </c>
      <c r="AO284" s="17">
        <f>AO285+AO294+AO305</f>
        <v>0</v>
      </c>
      <c r="AP284" s="17">
        <f>AP285+AP294+AP305</f>
        <v>0</v>
      </c>
      <c r="AQ284" s="17">
        <f>AQ285+AQ294+AQ305</f>
        <v>0</v>
      </c>
      <c r="AR284" s="17">
        <f>AR285+AR294+AR305</f>
        <v>0</v>
      </c>
      <c r="AS284" s="17">
        <f>AS285+AS294+AS305</f>
        <v>0</v>
      </c>
      <c r="AT284" s="17">
        <f>AT285+AT294+AT305</f>
        <v>0</v>
      </c>
      <c r="AU284" s="17">
        <f>AU285+AU294+AU305</f>
        <v>0</v>
      </c>
      <c r="AV284" s="17">
        <f>AV285+AV294+AV305</f>
        <v>0</v>
      </c>
      <c r="AW284" s="17">
        <f t="shared" si="605"/>
        <v>1667930.9809999997</v>
      </c>
      <c r="AX284" s="17">
        <f t="shared" si="606"/>
        <v>1587242.1999999997</v>
      </c>
      <c r="AY284" s="17">
        <f t="shared" si="607"/>
        <v>1715662.2</v>
      </c>
      <c r="AZ284" s="17">
        <f>AZ285+AZ294+AZ305</f>
        <v>0</v>
      </c>
      <c r="BA284" s="32"/>
      <c r="BB284" s="32"/>
      <c r="BC284" s="1"/>
      <c r="BD284" s="1"/>
      <c r="BE284" s="1"/>
      <c r="BF284" s="1"/>
      <c r="BG284" s="1"/>
      <c r="BH284" s="1"/>
      <c r="BI284" s="1"/>
    </row>
    <row r="285" s="1" customFormat="1" ht="63">
      <c r="A285" s="30" t="s">
        <v>210</v>
      </c>
      <c r="B285" s="30" t="s">
        <v>74</v>
      </c>
      <c r="C285" s="30" t="s">
        <v>29</v>
      </c>
      <c r="D285" s="30" t="s">
        <v>147</v>
      </c>
      <c r="E285" s="30"/>
      <c r="F285" s="31" t="s">
        <v>148</v>
      </c>
      <c r="G285" s="17">
        <f>G286+G288+G292</f>
        <v>377781.90000000002</v>
      </c>
      <c r="H285" s="17">
        <f>H286+H288+H292</f>
        <v>304342.29999999999</v>
      </c>
      <c r="I285" s="17">
        <f>I286+I288+I292</f>
        <v>332903.90000000002</v>
      </c>
      <c r="J285" s="17">
        <f>J286+J288+J292</f>
        <v>0</v>
      </c>
      <c r="K285" s="17">
        <f>K286+K288+K292</f>
        <v>0</v>
      </c>
      <c r="L285" s="17">
        <f>L286+L288+L292</f>
        <v>0</v>
      </c>
      <c r="M285" s="17">
        <f t="shared" si="744"/>
        <v>377781.90000000002</v>
      </c>
      <c r="N285" s="17">
        <f t="shared" si="745"/>
        <v>304342.29999999999</v>
      </c>
      <c r="O285" s="17">
        <f t="shared" si="746"/>
        <v>332903.90000000002</v>
      </c>
      <c r="P285" s="17">
        <f>P286+P288+P292</f>
        <v>0</v>
      </c>
      <c r="Q285" s="17">
        <f>Q286+Q288+Q292</f>
        <v>0</v>
      </c>
      <c r="R285" s="17">
        <f>R286+R288+R292</f>
        <v>0</v>
      </c>
      <c r="S285" s="17">
        <f>S286+S288+S292</f>
        <v>10896</v>
      </c>
      <c r="T285" s="17">
        <f>T286+T288+T292</f>
        <v>4396</v>
      </c>
      <c r="U285" s="17">
        <f>U286+U288+U292</f>
        <v>0</v>
      </c>
      <c r="V285" s="17">
        <f>V286+V288+V292</f>
        <v>4396</v>
      </c>
      <c r="W285" s="17">
        <f>W286+W288+W292</f>
        <v>0</v>
      </c>
      <c r="X285" s="17">
        <f>X286+X288+X292</f>
        <v>0</v>
      </c>
      <c r="Y285" s="17">
        <f t="shared" si="599"/>
        <v>388677.90000000002</v>
      </c>
      <c r="Z285" s="17">
        <f t="shared" si="600"/>
        <v>308738.29999999999</v>
      </c>
      <c r="AA285" s="17">
        <f t="shared" si="601"/>
        <v>337299.90000000002</v>
      </c>
      <c r="AB285" s="17">
        <f>AB286+AB288+AB292</f>
        <v>3000</v>
      </c>
      <c r="AC285" s="17">
        <f>AC286+AC288+AC292</f>
        <v>3000</v>
      </c>
      <c r="AD285" s="17">
        <f>AD286+AD288+AD292</f>
        <v>3000</v>
      </c>
      <c r="AE285" s="17">
        <f t="shared" si="602"/>
        <v>391677.90000000002</v>
      </c>
      <c r="AF285" s="17">
        <f t="shared" si="603"/>
        <v>311738.29999999999</v>
      </c>
      <c r="AG285" s="17">
        <f t="shared" si="604"/>
        <v>340299.90000000002</v>
      </c>
      <c r="AH285" s="17">
        <f>AH286+AH288+AH292</f>
        <v>0</v>
      </c>
      <c r="AI285" s="17">
        <f>AI286+AI288+AI292</f>
        <v>0</v>
      </c>
      <c r="AJ285" s="17">
        <f>AJ286+AJ288+AJ292</f>
        <v>10327.108</v>
      </c>
      <c r="AK285" s="17">
        <f>AK286+AK288+AK292</f>
        <v>0</v>
      </c>
      <c r="AL285" s="17">
        <f>AL286+AL288+AL292</f>
        <v>0</v>
      </c>
      <c r="AM285" s="17">
        <f>AM286+AM288+AM292</f>
        <v>0</v>
      </c>
      <c r="AN285" s="17">
        <f>AN286+AN288+AN292</f>
        <v>0</v>
      </c>
      <c r="AO285" s="17">
        <f>AO286+AO288+AO292</f>
        <v>0</v>
      </c>
      <c r="AP285" s="17">
        <f>AP286+AP288+AP292</f>
        <v>0</v>
      </c>
      <c r="AQ285" s="17">
        <f>AQ286+AQ288+AQ292</f>
        <v>0</v>
      </c>
      <c r="AR285" s="17">
        <f>AR286+AR288+AR292</f>
        <v>0</v>
      </c>
      <c r="AS285" s="17">
        <f>AS286+AS288+AS292</f>
        <v>0</v>
      </c>
      <c r="AT285" s="17">
        <f>AT286+AT288+AT292</f>
        <v>0</v>
      </c>
      <c r="AU285" s="17">
        <f>AU286+AU288+AU292</f>
        <v>0</v>
      </c>
      <c r="AV285" s="17">
        <f>AV286+AV288+AV292</f>
        <v>0</v>
      </c>
      <c r="AW285" s="17">
        <f t="shared" si="605"/>
        <v>402005.00800000003</v>
      </c>
      <c r="AX285" s="17">
        <f t="shared" si="606"/>
        <v>311738.29999999999</v>
      </c>
      <c r="AY285" s="17">
        <f t="shared" si="607"/>
        <v>340299.90000000002</v>
      </c>
      <c r="AZ285" s="17">
        <f>AZ286+AZ288+AZ292</f>
        <v>0</v>
      </c>
      <c r="BA285" s="32"/>
      <c r="BB285" s="32"/>
      <c r="BC285" s="1"/>
      <c r="BD285" s="1"/>
      <c r="BE285" s="1"/>
      <c r="BF285" s="1"/>
      <c r="BG285" s="1"/>
      <c r="BH285" s="1"/>
      <c r="BI285" s="1"/>
    </row>
    <row r="286" s="1" customFormat="1" ht="94.5">
      <c r="A286" s="30" t="s">
        <v>210</v>
      </c>
      <c r="B286" s="30" t="s">
        <v>74</v>
      </c>
      <c r="C286" s="30" t="s">
        <v>29</v>
      </c>
      <c r="D286" s="30" t="s">
        <v>275</v>
      </c>
      <c r="E286" s="30"/>
      <c r="F286" s="31" t="s">
        <v>56</v>
      </c>
      <c r="G286" s="17">
        <f>G287</f>
        <v>126440</v>
      </c>
      <c r="H286" s="17">
        <f>H287</f>
        <v>126440</v>
      </c>
      <c r="I286" s="17">
        <f>I287</f>
        <v>126440</v>
      </c>
      <c r="J286" s="17">
        <f>J287</f>
        <v>0</v>
      </c>
      <c r="K286" s="17">
        <f>K287</f>
        <v>0</v>
      </c>
      <c r="L286" s="17">
        <f>L287</f>
        <v>0</v>
      </c>
      <c r="M286" s="17">
        <f t="shared" si="744"/>
        <v>126440</v>
      </c>
      <c r="N286" s="17">
        <f t="shared" si="745"/>
        <v>126440</v>
      </c>
      <c r="O286" s="17">
        <f t="shared" si="746"/>
        <v>126440</v>
      </c>
      <c r="P286" s="17">
        <f>P287</f>
        <v>0</v>
      </c>
      <c r="Q286" s="17">
        <f>Q287</f>
        <v>0</v>
      </c>
      <c r="R286" s="17">
        <f>R287</f>
        <v>0</v>
      </c>
      <c r="S286" s="17">
        <f>S287</f>
        <v>0</v>
      </c>
      <c r="T286" s="17">
        <f>T287</f>
        <v>0</v>
      </c>
      <c r="U286" s="17">
        <f>U287</f>
        <v>0</v>
      </c>
      <c r="V286" s="17">
        <f>V287</f>
        <v>0</v>
      </c>
      <c r="W286" s="17">
        <f>W287</f>
        <v>0</v>
      </c>
      <c r="X286" s="17">
        <f>X287</f>
        <v>0</v>
      </c>
      <c r="Y286" s="17">
        <f t="shared" si="599"/>
        <v>126440</v>
      </c>
      <c r="Z286" s="17">
        <f t="shared" si="600"/>
        <v>126440</v>
      </c>
      <c r="AA286" s="17">
        <f t="shared" si="601"/>
        <v>126440</v>
      </c>
      <c r="AB286" s="17">
        <f>AB287</f>
        <v>0</v>
      </c>
      <c r="AC286" s="17">
        <f>AC287</f>
        <v>0</v>
      </c>
      <c r="AD286" s="17">
        <f>AD287</f>
        <v>0</v>
      </c>
      <c r="AE286" s="17">
        <f t="shared" si="602"/>
        <v>126440</v>
      </c>
      <c r="AF286" s="17">
        <f t="shared" si="603"/>
        <v>126440</v>
      </c>
      <c r="AG286" s="17">
        <f t="shared" si="604"/>
        <v>126440</v>
      </c>
      <c r="AH286" s="17">
        <f>AH287</f>
        <v>0</v>
      </c>
      <c r="AI286" s="17">
        <f>AI287</f>
        <v>0</v>
      </c>
      <c r="AJ286" s="17">
        <f>AJ287</f>
        <v>0</v>
      </c>
      <c r="AK286" s="17">
        <f>AK287</f>
        <v>0</v>
      </c>
      <c r="AL286" s="17">
        <f>AL287</f>
        <v>0</v>
      </c>
      <c r="AM286" s="17">
        <f>AM287</f>
        <v>0</v>
      </c>
      <c r="AN286" s="17">
        <f>AN287</f>
        <v>0</v>
      </c>
      <c r="AO286" s="17">
        <f>AO287</f>
        <v>0</v>
      </c>
      <c r="AP286" s="17">
        <f>AP287</f>
        <v>0</v>
      </c>
      <c r="AQ286" s="17">
        <f>AQ287</f>
        <v>0</v>
      </c>
      <c r="AR286" s="17">
        <f>AR287</f>
        <v>0</v>
      </c>
      <c r="AS286" s="17">
        <f>AS287</f>
        <v>0</v>
      </c>
      <c r="AT286" s="17">
        <f>AT287</f>
        <v>0</v>
      </c>
      <c r="AU286" s="17">
        <f>AU287</f>
        <v>0</v>
      </c>
      <c r="AV286" s="17">
        <f>AV287</f>
        <v>0</v>
      </c>
      <c r="AW286" s="17">
        <f t="shared" si="605"/>
        <v>126440</v>
      </c>
      <c r="AX286" s="17">
        <f t="shared" si="606"/>
        <v>126440</v>
      </c>
      <c r="AY286" s="17">
        <f t="shared" si="607"/>
        <v>126440</v>
      </c>
      <c r="AZ286" s="17">
        <f>AZ287</f>
        <v>0</v>
      </c>
      <c r="BA286" s="32"/>
      <c r="BB286" s="32"/>
      <c r="BC286" s="1"/>
      <c r="BD286" s="1"/>
      <c r="BE286" s="1"/>
      <c r="BF286" s="1"/>
      <c r="BG286" s="1"/>
      <c r="BH286" s="1"/>
      <c r="BI286" s="1"/>
    </row>
    <row r="287" s="1" customFormat="1">
      <c r="A287" s="30" t="s">
        <v>210</v>
      </c>
      <c r="B287" s="30" t="s">
        <v>74</v>
      </c>
      <c r="C287" s="30" t="s">
        <v>29</v>
      </c>
      <c r="D287" s="30" t="s">
        <v>275</v>
      </c>
      <c r="E287" s="30" t="s">
        <v>134</v>
      </c>
      <c r="F287" s="31" t="s">
        <v>135</v>
      </c>
      <c r="G287" s="17">
        <v>126440</v>
      </c>
      <c r="H287" s="17">
        <v>126440</v>
      </c>
      <c r="I287" s="17">
        <v>126440</v>
      </c>
      <c r="J287" s="17"/>
      <c r="K287" s="17"/>
      <c r="L287" s="17"/>
      <c r="M287" s="17">
        <f t="shared" si="744"/>
        <v>126440</v>
      </c>
      <c r="N287" s="17">
        <f t="shared" si="745"/>
        <v>126440</v>
      </c>
      <c r="O287" s="17">
        <f t="shared" si="746"/>
        <v>126440</v>
      </c>
      <c r="P287" s="17"/>
      <c r="Q287" s="17"/>
      <c r="R287" s="17"/>
      <c r="S287" s="17"/>
      <c r="T287" s="17"/>
      <c r="U287" s="17"/>
      <c r="V287" s="17"/>
      <c r="W287" s="17"/>
      <c r="X287" s="17"/>
      <c r="Y287" s="17">
        <f t="shared" si="599"/>
        <v>126440</v>
      </c>
      <c r="Z287" s="17">
        <f t="shared" si="600"/>
        <v>126440</v>
      </c>
      <c r="AA287" s="17">
        <f t="shared" si="601"/>
        <v>126440</v>
      </c>
      <c r="AB287" s="17"/>
      <c r="AC287" s="17"/>
      <c r="AD287" s="17"/>
      <c r="AE287" s="17">
        <f t="shared" si="602"/>
        <v>126440</v>
      </c>
      <c r="AF287" s="17">
        <f t="shared" si="603"/>
        <v>126440</v>
      </c>
      <c r="AG287" s="17">
        <f t="shared" si="604"/>
        <v>126440</v>
      </c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>
        <f t="shared" si="605"/>
        <v>126440</v>
      </c>
      <c r="AX287" s="17">
        <f t="shared" si="606"/>
        <v>126440</v>
      </c>
      <c r="AY287" s="17">
        <f t="shared" si="607"/>
        <v>126440</v>
      </c>
      <c r="AZ287" s="17"/>
      <c r="BA287" s="32"/>
      <c r="BB287" s="32"/>
      <c r="BC287" s="1"/>
      <c r="BD287" s="1"/>
      <c r="BE287" s="1"/>
      <c r="BF287" s="1"/>
      <c r="BG287" s="1"/>
      <c r="BH287" s="1"/>
      <c r="BI287" s="1"/>
    </row>
    <row r="288" s="1" customFormat="1" ht="78.75">
      <c r="A288" s="30" t="s">
        <v>210</v>
      </c>
      <c r="B288" s="30" t="s">
        <v>74</v>
      </c>
      <c r="C288" s="30" t="s">
        <v>29</v>
      </c>
      <c r="D288" s="30" t="s">
        <v>149</v>
      </c>
      <c r="E288" s="30"/>
      <c r="F288" s="31" t="s">
        <v>150</v>
      </c>
      <c r="G288" s="17">
        <f>G289+G290+G291</f>
        <v>234684.70000000001</v>
      </c>
      <c r="H288" s="17">
        <f>H289+H290+H291</f>
        <v>154738.60000000001</v>
      </c>
      <c r="I288" s="17">
        <f>I289+I290+I291</f>
        <v>189806.70000000001</v>
      </c>
      <c r="J288" s="17">
        <f>J289+J290+J291</f>
        <v>0</v>
      </c>
      <c r="K288" s="17">
        <f>K289+K290+K291</f>
        <v>0</v>
      </c>
      <c r="L288" s="17">
        <f>L289+L290+L291</f>
        <v>0</v>
      </c>
      <c r="M288" s="17">
        <f t="shared" si="744"/>
        <v>234684.70000000001</v>
      </c>
      <c r="N288" s="17">
        <f t="shared" si="745"/>
        <v>154738.60000000001</v>
      </c>
      <c r="O288" s="17">
        <f t="shared" si="746"/>
        <v>189806.70000000001</v>
      </c>
      <c r="P288" s="17">
        <f>P289+P290+P291</f>
        <v>0</v>
      </c>
      <c r="Q288" s="17">
        <f>Q289+Q290+Q291</f>
        <v>0</v>
      </c>
      <c r="R288" s="17">
        <f>R289+R290+R291</f>
        <v>0</v>
      </c>
      <c r="S288" s="17">
        <f>S289+S290+S291</f>
        <v>10896</v>
      </c>
      <c r="T288" s="17">
        <f>T289+T290+T291</f>
        <v>4396</v>
      </c>
      <c r="U288" s="17">
        <f>U289+U290+U291</f>
        <v>0</v>
      </c>
      <c r="V288" s="17">
        <f>V289+V290+V291</f>
        <v>4396</v>
      </c>
      <c r="W288" s="17">
        <f>W289+W290+W291</f>
        <v>0</v>
      </c>
      <c r="X288" s="17">
        <f>X289+X290+X291</f>
        <v>0</v>
      </c>
      <c r="Y288" s="17">
        <f t="shared" si="599"/>
        <v>245580.70000000001</v>
      </c>
      <c r="Z288" s="17">
        <f t="shared" si="600"/>
        <v>159134.60000000001</v>
      </c>
      <c r="AA288" s="17">
        <f t="shared" si="601"/>
        <v>194202.70000000001</v>
      </c>
      <c r="AB288" s="17">
        <f>AB289+AB290+AB291</f>
        <v>3000</v>
      </c>
      <c r="AC288" s="17">
        <f>AC289+AC290+AC291</f>
        <v>3000</v>
      </c>
      <c r="AD288" s="17">
        <f>AD289+AD290+AD291</f>
        <v>3000</v>
      </c>
      <c r="AE288" s="17">
        <f t="shared" si="602"/>
        <v>248580.70000000001</v>
      </c>
      <c r="AF288" s="17">
        <f t="shared" si="603"/>
        <v>162134.60000000001</v>
      </c>
      <c r="AG288" s="17">
        <f t="shared" si="604"/>
        <v>197202.70000000001</v>
      </c>
      <c r="AH288" s="17">
        <f>AH289+AH290+AH291</f>
        <v>0</v>
      </c>
      <c r="AI288" s="17">
        <f>AI289+AI290+AI291</f>
        <v>0</v>
      </c>
      <c r="AJ288" s="17">
        <f>AJ289+AJ290+AJ291</f>
        <v>10327.108</v>
      </c>
      <c r="AK288" s="17">
        <f>AK289+AK290+AK291</f>
        <v>0</v>
      </c>
      <c r="AL288" s="17">
        <f>AL289+AL290+AL291</f>
        <v>0</v>
      </c>
      <c r="AM288" s="17">
        <f>AM289+AM290+AM291</f>
        <v>0</v>
      </c>
      <c r="AN288" s="17">
        <f>AN289+AN290+AN291</f>
        <v>0</v>
      </c>
      <c r="AO288" s="17">
        <f>AO289+AO290+AO291</f>
        <v>0</v>
      </c>
      <c r="AP288" s="17">
        <f>AP289+AP290+AP291</f>
        <v>0</v>
      </c>
      <c r="AQ288" s="17">
        <f>AQ289+AQ290+AQ291</f>
        <v>0</v>
      </c>
      <c r="AR288" s="17">
        <f>AR289+AR290+AR291</f>
        <v>0</v>
      </c>
      <c r="AS288" s="17">
        <f>AS289+AS290+AS291</f>
        <v>0</v>
      </c>
      <c r="AT288" s="17">
        <f>AT289+AT290+AT291</f>
        <v>0</v>
      </c>
      <c r="AU288" s="17">
        <f>AU289+AU290+AU291</f>
        <v>0</v>
      </c>
      <c r="AV288" s="17">
        <f>AV289+AV290+AV291</f>
        <v>0</v>
      </c>
      <c r="AW288" s="17">
        <f t="shared" si="605"/>
        <v>258907.80800000002</v>
      </c>
      <c r="AX288" s="17">
        <f t="shared" si="606"/>
        <v>162134.60000000001</v>
      </c>
      <c r="AY288" s="17">
        <f t="shared" si="607"/>
        <v>197202.70000000001</v>
      </c>
      <c r="AZ288" s="17">
        <f>AZ289+AZ290+AZ291</f>
        <v>0</v>
      </c>
      <c r="BA288" s="32"/>
      <c r="BB288" s="32"/>
      <c r="BC288" s="1"/>
      <c r="BD288" s="1"/>
      <c r="BE288" s="1"/>
      <c r="BF288" s="1"/>
      <c r="BG288" s="1"/>
      <c r="BH288" s="1"/>
      <c r="BI288" s="1"/>
    </row>
    <row r="289" s="1" customFormat="1">
      <c r="A289" s="30" t="s">
        <v>210</v>
      </c>
      <c r="B289" s="30" t="s">
        <v>74</v>
      </c>
      <c r="C289" s="30" t="s">
        <v>29</v>
      </c>
      <c r="D289" s="30" t="s">
        <v>149</v>
      </c>
      <c r="E289" s="30" t="s">
        <v>41</v>
      </c>
      <c r="F289" s="31" t="s">
        <v>42</v>
      </c>
      <c r="G289" s="17">
        <v>861</v>
      </c>
      <c r="H289" s="17">
        <v>914.89999999999998</v>
      </c>
      <c r="I289" s="17">
        <v>983</v>
      </c>
      <c r="J289" s="17"/>
      <c r="K289" s="17"/>
      <c r="L289" s="17"/>
      <c r="M289" s="17">
        <f t="shared" si="744"/>
        <v>861</v>
      </c>
      <c r="N289" s="17">
        <f t="shared" si="745"/>
        <v>914.89999999999998</v>
      </c>
      <c r="O289" s="17">
        <f t="shared" si="746"/>
        <v>983</v>
      </c>
      <c r="P289" s="17"/>
      <c r="Q289" s="17"/>
      <c r="R289" s="17"/>
      <c r="S289" s="17"/>
      <c r="T289" s="17"/>
      <c r="U289" s="17"/>
      <c r="V289" s="17"/>
      <c r="W289" s="17"/>
      <c r="X289" s="17"/>
      <c r="Y289" s="17">
        <f t="shared" si="599"/>
        <v>861</v>
      </c>
      <c r="Z289" s="17">
        <f t="shared" si="600"/>
        <v>914.89999999999998</v>
      </c>
      <c r="AA289" s="17">
        <f t="shared" si="601"/>
        <v>983</v>
      </c>
      <c r="AB289" s="17"/>
      <c r="AC289" s="17"/>
      <c r="AD289" s="17"/>
      <c r="AE289" s="17">
        <f t="shared" si="602"/>
        <v>861</v>
      </c>
      <c r="AF289" s="17">
        <f t="shared" si="603"/>
        <v>914.89999999999998</v>
      </c>
      <c r="AG289" s="17">
        <f t="shared" si="604"/>
        <v>983</v>
      </c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>
        <f t="shared" si="605"/>
        <v>861</v>
      </c>
      <c r="AX289" s="17">
        <f t="shared" si="606"/>
        <v>914.89999999999998</v>
      </c>
      <c r="AY289" s="17">
        <f t="shared" si="607"/>
        <v>983</v>
      </c>
      <c r="AZ289" s="17"/>
      <c r="BA289" s="32"/>
      <c r="BB289" s="32"/>
      <c r="BC289" s="1"/>
      <c r="BD289" s="1"/>
      <c r="BE289" s="1"/>
      <c r="BF289" s="1"/>
      <c r="BG289" s="1"/>
      <c r="BH289" s="1"/>
      <c r="BI289" s="1"/>
    </row>
    <row r="290" s="1" customFormat="1">
      <c r="A290" s="30" t="s">
        <v>210</v>
      </c>
      <c r="B290" s="30" t="s">
        <v>74</v>
      </c>
      <c r="C290" s="30" t="s">
        <v>29</v>
      </c>
      <c r="D290" s="30" t="s">
        <v>149</v>
      </c>
      <c r="E290" s="30" t="s">
        <v>261</v>
      </c>
      <c r="F290" s="31" t="s">
        <v>262</v>
      </c>
      <c r="G290" s="17">
        <v>1034.5</v>
      </c>
      <c r="H290" s="17">
        <v>1034.5</v>
      </c>
      <c r="I290" s="17">
        <v>1034.5</v>
      </c>
      <c r="J290" s="17"/>
      <c r="K290" s="17"/>
      <c r="L290" s="17"/>
      <c r="M290" s="17">
        <f t="shared" si="744"/>
        <v>1034.5</v>
      </c>
      <c r="N290" s="17">
        <f t="shared" si="745"/>
        <v>1034.5</v>
      </c>
      <c r="O290" s="17">
        <f t="shared" si="746"/>
        <v>1034.5</v>
      </c>
      <c r="P290" s="17"/>
      <c r="Q290" s="17"/>
      <c r="R290" s="17"/>
      <c r="S290" s="17"/>
      <c r="T290" s="17"/>
      <c r="U290" s="17"/>
      <c r="V290" s="17"/>
      <c r="W290" s="17"/>
      <c r="X290" s="17"/>
      <c r="Y290" s="17">
        <f t="shared" si="599"/>
        <v>1034.5</v>
      </c>
      <c r="Z290" s="17">
        <f t="shared" si="600"/>
        <v>1034.5</v>
      </c>
      <c r="AA290" s="17">
        <f t="shared" si="601"/>
        <v>1034.5</v>
      </c>
      <c r="AB290" s="17"/>
      <c r="AC290" s="17"/>
      <c r="AD290" s="17"/>
      <c r="AE290" s="17">
        <f t="shared" si="602"/>
        <v>1034.5</v>
      </c>
      <c r="AF290" s="17">
        <f t="shared" si="603"/>
        <v>1034.5</v>
      </c>
      <c r="AG290" s="17">
        <f t="shared" si="604"/>
        <v>1034.5</v>
      </c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>
        <f t="shared" si="605"/>
        <v>1034.5</v>
      </c>
      <c r="AX290" s="17">
        <f t="shared" si="606"/>
        <v>1034.5</v>
      </c>
      <c r="AY290" s="17">
        <f t="shared" si="607"/>
        <v>1034.5</v>
      </c>
      <c r="AZ290" s="17"/>
      <c r="BA290" s="32"/>
      <c r="BB290" s="32"/>
      <c r="BC290" s="1"/>
      <c r="BD290" s="1"/>
      <c r="BE290" s="1"/>
      <c r="BF290" s="1"/>
      <c r="BG290" s="1"/>
      <c r="BH290" s="1"/>
      <c r="BI290" s="1"/>
    </row>
    <row r="291" s="1" customFormat="1">
      <c r="A291" s="30" t="s">
        <v>210</v>
      </c>
      <c r="B291" s="30" t="s">
        <v>74</v>
      </c>
      <c r="C291" s="30" t="s">
        <v>29</v>
      </c>
      <c r="D291" s="30" t="s">
        <v>149</v>
      </c>
      <c r="E291" s="30" t="s">
        <v>134</v>
      </c>
      <c r="F291" s="31" t="s">
        <v>135</v>
      </c>
      <c r="G291" s="17">
        <v>232789.20000000001</v>
      </c>
      <c r="H291" s="17">
        <v>152789.20000000001</v>
      </c>
      <c r="I291" s="17">
        <v>187789.20000000001</v>
      </c>
      <c r="J291" s="17"/>
      <c r="K291" s="17"/>
      <c r="L291" s="17"/>
      <c r="M291" s="17">
        <f t="shared" si="744"/>
        <v>232789.20000000001</v>
      </c>
      <c r="N291" s="17">
        <f t="shared" si="745"/>
        <v>152789.20000000001</v>
      </c>
      <c r="O291" s="17">
        <f t="shared" si="746"/>
        <v>187789.20000000001</v>
      </c>
      <c r="P291" s="17"/>
      <c r="Q291" s="17"/>
      <c r="R291" s="17"/>
      <c r="S291" s="17">
        <v>10896</v>
      </c>
      <c r="T291" s="17">
        <v>4396</v>
      </c>
      <c r="U291" s="17"/>
      <c r="V291" s="17">
        <v>4396</v>
      </c>
      <c r="W291" s="17"/>
      <c r="X291" s="17"/>
      <c r="Y291" s="17">
        <f t="shared" si="599"/>
        <v>243685.20000000001</v>
      </c>
      <c r="Z291" s="17">
        <f t="shared" si="600"/>
        <v>157185.20000000001</v>
      </c>
      <c r="AA291" s="17">
        <f t="shared" si="601"/>
        <v>192185.20000000001</v>
      </c>
      <c r="AB291" s="17">
        <v>3000</v>
      </c>
      <c r="AC291" s="17">
        <v>3000</v>
      </c>
      <c r="AD291" s="17">
        <v>3000</v>
      </c>
      <c r="AE291" s="17">
        <f t="shared" si="602"/>
        <v>246685.20000000001</v>
      </c>
      <c r="AF291" s="17">
        <f t="shared" si="603"/>
        <v>160185.20000000001</v>
      </c>
      <c r="AG291" s="17">
        <f t="shared" si="604"/>
        <v>195185.20000000001</v>
      </c>
      <c r="AH291" s="17"/>
      <c r="AI291" s="17"/>
      <c r="AJ291" s="17">
        <f>5329.108+4998</f>
        <v>10327.108</v>
      </c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>
        <f t="shared" si="605"/>
        <v>257012.30800000002</v>
      </c>
      <c r="AX291" s="17">
        <f t="shared" si="606"/>
        <v>160185.20000000001</v>
      </c>
      <c r="AY291" s="17">
        <f t="shared" si="607"/>
        <v>195185.20000000001</v>
      </c>
      <c r="AZ291" s="17"/>
      <c r="BA291" s="32"/>
      <c r="BB291" s="32"/>
      <c r="BC291" s="1"/>
      <c r="BD291" s="1"/>
      <c r="BE291" s="1"/>
      <c r="BF291" s="1"/>
      <c r="BG291" s="1"/>
      <c r="BH291" s="1"/>
      <c r="BI291" s="1"/>
    </row>
    <row r="292" s="1" customFormat="1" ht="78.75">
      <c r="A292" s="30" t="s">
        <v>210</v>
      </c>
      <c r="B292" s="30" t="s">
        <v>74</v>
      </c>
      <c r="C292" s="30" t="s">
        <v>29</v>
      </c>
      <c r="D292" s="30" t="s">
        <v>276</v>
      </c>
      <c r="E292" s="30"/>
      <c r="F292" s="31" t="s">
        <v>277</v>
      </c>
      <c r="G292" s="17">
        <f>G293</f>
        <v>16657.200000000001</v>
      </c>
      <c r="H292" s="17">
        <f>H293</f>
        <v>23163.700000000001</v>
      </c>
      <c r="I292" s="17">
        <f>I293</f>
        <v>16657.200000000001</v>
      </c>
      <c r="J292" s="17">
        <f>J293</f>
        <v>0</v>
      </c>
      <c r="K292" s="17">
        <f>K293</f>
        <v>0</v>
      </c>
      <c r="L292" s="17">
        <f>L293</f>
        <v>0</v>
      </c>
      <c r="M292" s="17">
        <f t="shared" si="744"/>
        <v>16657.200000000001</v>
      </c>
      <c r="N292" s="17">
        <f t="shared" si="745"/>
        <v>23163.700000000001</v>
      </c>
      <c r="O292" s="17">
        <f t="shared" si="746"/>
        <v>16657.200000000001</v>
      </c>
      <c r="P292" s="17">
        <f>P293</f>
        <v>0</v>
      </c>
      <c r="Q292" s="17">
        <f>Q293</f>
        <v>0</v>
      </c>
      <c r="R292" s="17">
        <f>R293</f>
        <v>0</v>
      </c>
      <c r="S292" s="17">
        <f>S293</f>
        <v>0</v>
      </c>
      <c r="T292" s="17">
        <f>T293</f>
        <v>0</v>
      </c>
      <c r="U292" s="17">
        <f>U293</f>
        <v>0</v>
      </c>
      <c r="V292" s="17">
        <f>V293</f>
        <v>0</v>
      </c>
      <c r="W292" s="17">
        <f>W293</f>
        <v>0</v>
      </c>
      <c r="X292" s="17">
        <f>X293</f>
        <v>0</v>
      </c>
      <c r="Y292" s="17">
        <f t="shared" si="599"/>
        <v>16657.200000000001</v>
      </c>
      <c r="Z292" s="17">
        <f t="shared" si="600"/>
        <v>23163.700000000001</v>
      </c>
      <c r="AA292" s="17">
        <f t="shared" si="601"/>
        <v>16657.200000000001</v>
      </c>
      <c r="AB292" s="17">
        <f>AB293</f>
        <v>0</v>
      </c>
      <c r="AC292" s="17">
        <f>AC293</f>
        <v>0</v>
      </c>
      <c r="AD292" s="17">
        <f>AD293</f>
        <v>0</v>
      </c>
      <c r="AE292" s="17">
        <f t="shared" si="602"/>
        <v>16657.200000000001</v>
      </c>
      <c r="AF292" s="17">
        <f t="shared" si="603"/>
        <v>23163.700000000001</v>
      </c>
      <c r="AG292" s="17">
        <f t="shared" si="604"/>
        <v>16657.200000000001</v>
      </c>
      <c r="AH292" s="17">
        <f>AH293</f>
        <v>0</v>
      </c>
      <c r="AI292" s="17">
        <f>AI293</f>
        <v>0</v>
      </c>
      <c r="AJ292" s="17">
        <f>AJ293</f>
        <v>0</v>
      </c>
      <c r="AK292" s="17">
        <f>AK293</f>
        <v>0</v>
      </c>
      <c r="AL292" s="17">
        <f>AL293</f>
        <v>0</v>
      </c>
      <c r="AM292" s="17">
        <f>AM293</f>
        <v>0</v>
      </c>
      <c r="AN292" s="17">
        <f>AN293</f>
        <v>0</v>
      </c>
      <c r="AO292" s="17">
        <f>AO293</f>
        <v>0</v>
      </c>
      <c r="AP292" s="17">
        <f>AP293</f>
        <v>0</v>
      </c>
      <c r="AQ292" s="17">
        <f>AQ293</f>
        <v>0</v>
      </c>
      <c r="AR292" s="17">
        <f>AR293</f>
        <v>0</v>
      </c>
      <c r="AS292" s="17">
        <f>AS293</f>
        <v>0</v>
      </c>
      <c r="AT292" s="17">
        <f>AT293</f>
        <v>0</v>
      </c>
      <c r="AU292" s="17">
        <f>AU293</f>
        <v>0</v>
      </c>
      <c r="AV292" s="17">
        <f>AV293</f>
        <v>0</v>
      </c>
      <c r="AW292" s="17">
        <f t="shared" si="605"/>
        <v>16657.200000000001</v>
      </c>
      <c r="AX292" s="17">
        <f t="shared" si="606"/>
        <v>23163.700000000001</v>
      </c>
      <c r="AY292" s="17">
        <f t="shared" si="607"/>
        <v>16657.200000000001</v>
      </c>
      <c r="AZ292" s="17">
        <f>AZ293</f>
        <v>0</v>
      </c>
      <c r="BA292" s="32"/>
      <c r="BB292" s="32"/>
      <c r="BC292" s="1"/>
      <c r="BD292" s="1"/>
      <c r="BE292" s="1"/>
      <c r="BF292" s="1"/>
      <c r="BG292" s="1"/>
      <c r="BH292" s="1"/>
      <c r="BI292" s="1"/>
    </row>
    <row r="293" s="1" customFormat="1">
      <c r="A293" s="30" t="s">
        <v>210</v>
      </c>
      <c r="B293" s="30" t="s">
        <v>74</v>
      </c>
      <c r="C293" s="30" t="s">
        <v>29</v>
      </c>
      <c r="D293" s="30" t="s">
        <v>276</v>
      </c>
      <c r="E293" s="30" t="s">
        <v>134</v>
      </c>
      <c r="F293" s="31" t="s">
        <v>135</v>
      </c>
      <c r="G293" s="17">
        <v>16657.200000000001</v>
      </c>
      <c r="H293" s="17">
        <v>23163.700000000001</v>
      </c>
      <c r="I293" s="17">
        <v>16657.200000000001</v>
      </c>
      <c r="J293" s="17"/>
      <c r="K293" s="17"/>
      <c r="L293" s="17"/>
      <c r="M293" s="17">
        <f t="shared" si="744"/>
        <v>16657.200000000001</v>
      </c>
      <c r="N293" s="17">
        <f t="shared" si="745"/>
        <v>23163.700000000001</v>
      </c>
      <c r="O293" s="17">
        <f t="shared" si="746"/>
        <v>16657.200000000001</v>
      </c>
      <c r="P293" s="17"/>
      <c r="Q293" s="17"/>
      <c r="R293" s="17"/>
      <c r="S293" s="17"/>
      <c r="T293" s="17"/>
      <c r="U293" s="17"/>
      <c r="V293" s="17"/>
      <c r="W293" s="17"/>
      <c r="X293" s="17"/>
      <c r="Y293" s="17">
        <f t="shared" si="599"/>
        <v>16657.200000000001</v>
      </c>
      <c r="Z293" s="17">
        <f t="shared" si="600"/>
        <v>23163.700000000001</v>
      </c>
      <c r="AA293" s="17">
        <f t="shared" si="601"/>
        <v>16657.200000000001</v>
      </c>
      <c r="AB293" s="17"/>
      <c r="AC293" s="17"/>
      <c r="AD293" s="17"/>
      <c r="AE293" s="17">
        <f t="shared" si="602"/>
        <v>16657.200000000001</v>
      </c>
      <c r="AF293" s="17">
        <f t="shared" si="603"/>
        <v>23163.700000000001</v>
      </c>
      <c r="AG293" s="17">
        <f t="shared" si="604"/>
        <v>16657.200000000001</v>
      </c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>
        <f t="shared" si="605"/>
        <v>16657.200000000001</v>
      </c>
      <c r="AX293" s="17">
        <f t="shared" si="606"/>
        <v>23163.700000000001</v>
      </c>
      <c r="AY293" s="17">
        <f t="shared" si="607"/>
        <v>16657.200000000001</v>
      </c>
      <c r="AZ293" s="17"/>
      <c r="BA293" s="32"/>
      <c r="BB293" s="32"/>
      <c r="BC293" s="1"/>
      <c r="BD293" s="1"/>
      <c r="BE293" s="1"/>
      <c r="BF293" s="1"/>
      <c r="BG293" s="1"/>
      <c r="BH293" s="1"/>
      <c r="BI293" s="1"/>
    </row>
    <row r="294" s="1" customFormat="1" ht="94.5">
      <c r="A294" s="30" t="s">
        <v>210</v>
      </c>
      <c r="B294" s="30" t="s">
        <v>74</v>
      </c>
      <c r="C294" s="30" t="s">
        <v>29</v>
      </c>
      <c r="D294" s="30" t="s">
        <v>278</v>
      </c>
      <c r="E294" s="30"/>
      <c r="F294" s="31" t="s">
        <v>279</v>
      </c>
      <c r="G294" s="17">
        <f>G295+G297+G301+G303</f>
        <v>1017117.7999999998</v>
      </c>
      <c r="H294" s="17">
        <f>H295+H297+H301+H303</f>
        <v>1017111.2999999998</v>
      </c>
      <c r="I294" s="17">
        <f>I295+I297+I301+I303</f>
        <v>1027153.5</v>
      </c>
      <c r="J294" s="17">
        <f>J295+J297+J301+J303</f>
        <v>0</v>
      </c>
      <c r="K294" s="17">
        <f>K295+K297+K301+K303</f>
        <v>0</v>
      </c>
      <c r="L294" s="17">
        <f>L295+L297+L301+L303</f>
        <v>0</v>
      </c>
      <c r="M294" s="17">
        <f t="shared" si="744"/>
        <v>1017117.7999999998</v>
      </c>
      <c r="N294" s="17">
        <f t="shared" si="745"/>
        <v>1017111.2999999998</v>
      </c>
      <c r="O294" s="17">
        <f t="shared" si="746"/>
        <v>1027153.5</v>
      </c>
      <c r="P294" s="17">
        <f>P295+P297+P301+P303+P299</f>
        <v>0</v>
      </c>
      <c r="Q294" s="17">
        <f>Q295+Q297+Q301+Q303+Q299</f>
        <v>0</v>
      </c>
      <c r="R294" s="17">
        <f>R295+R297+R301+R303+R299</f>
        <v>0</v>
      </c>
      <c r="S294" s="17">
        <f>S295+S297+S301+S303+S299</f>
        <v>17400.5</v>
      </c>
      <c r="T294" s="17">
        <f>T295+T297+T301+T303+T299</f>
        <v>0</v>
      </c>
      <c r="U294" s="17">
        <f>U295+U297+U301+U303+U299</f>
        <v>0</v>
      </c>
      <c r="V294" s="17">
        <f>V295+V297+V301+V303+V299</f>
        <v>0</v>
      </c>
      <c r="W294" s="17">
        <f>W295+W297+W301+W303+W299</f>
        <v>0</v>
      </c>
      <c r="X294" s="17">
        <f>X295+X297+X301+X303+X299</f>
        <v>0</v>
      </c>
      <c r="Y294" s="17">
        <f t="shared" si="599"/>
        <v>1034518.2999999998</v>
      </c>
      <c r="Z294" s="17">
        <f t="shared" si="600"/>
        <v>1017111.2999999998</v>
      </c>
      <c r="AA294" s="17">
        <f t="shared" si="601"/>
        <v>1027153.5</v>
      </c>
      <c r="AB294" s="17">
        <f>AB295+AB297+AB301+AB303+AB299</f>
        <v>0</v>
      </c>
      <c r="AC294" s="17">
        <f>AC295+AC297+AC301+AC303+AC299</f>
        <v>0</v>
      </c>
      <c r="AD294" s="17">
        <f>AD295+AD297+AD301+AD303+AD299</f>
        <v>0</v>
      </c>
      <c r="AE294" s="17">
        <f t="shared" si="602"/>
        <v>1034518.2999999998</v>
      </c>
      <c r="AF294" s="17">
        <f t="shared" si="603"/>
        <v>1017111.2999999998</v>
      </c>
      <c r="AG294" s="17">
        <f t="shared" si="604"/>
        <v>1027153.5</v>
      </c>
      <c r="AH294" s="17">
        <f>AH295+AH297+AH301+AH303+AH299</f>
        <v>0</v>
      </c>
      <c r="AI294" s="17">
        <f>AI295+AI297+AI301+AI303+AI299</f>
        <v>0</v>
      </c>
      <c r="AJ294" s="17">
        <f>AJ295+AJ297+AJ301+AJ303+AJ299</f>
        <v>0</v>
      </c>
      <c r="AK294" s="17">
        <f>AK295+AK297+AK301+AK303+AK299</f>
        <v>0</v>
      </c>
      <c r="AL294" s="17">
        <f>AL295+AL297+AL301+AL303+AL299</f>
        <v>0</v>
      </c>
      <c r="AM294" s="17">
        <f>AM295+AM297+AM301+AM303+AM299</f>
        <v>0</v>
      </c>
      <c r="AN294" s="17">
        <f>AN295+AN297+AN301+AN303+AN299</f>
        <v>0</v>
      </c>
      <c r="AO294" s="17">
        <f>AO295+AO297+AO301+AO303+AO299</f>
        <v>0</v>
      </c>
      <c r="AP294" s="17">
        <f>AP295+AP297+AP301+AP303+AP299</f>
        <v>0</v>
      </c>
      <c r="AQ294" s="17">
        <f>AQ295+AQ297+AQ301+AQ303+AQ299</f>
        <v>0</v>
      </c>
      <c r="AR294" s="17">
        <f>AR295+AR297+AR301+AR303+AR299</f>
        <v>0</v>
      </c>
      <c r="AS294" s="17">
        <f>AS295+AS297+AS301+AS303+AS299</f>
        <v>0</v>
      </c>
      <c r="AT294" s="17">
        <f>AT295+AT297+AT301+AT303+AT299</f>
        <v>0</v>
      </c>
      <c r="AU294" s="17">
        <f>AU295+AU297+AU301+AU303+AU299</f>
        <v>0</v>
      </c>
      <c r="AV294" s="17">
        <f>AV295+AV297+AV301+AV303+AV299</f>
        <v>0</v>
      </c>
      <c r="AW294" s="17">
        <f t="shared" si="605"/>
        <v>1034518.2999999998</v>
      </c>
      <c r="AX294" s="17">
        <f t="shared" si="606"/>
        <v>1017111.2999999998</v>
      </c>
      <c r="AY294" s="17">
        <f t="shared" si="607"/>
        <v>1027153.5</v>
      </c>
      <c r="AZ294" s="17">
        <f>AZ295+AZ297+AZ301+AZ303+AZ299</f>
        <v>0</v>
      </c>
      <c r="BA294" s="32"/>
      <c r="BB294" s="32"/>
      <c r="BC294" s="1"/>
      <c r="BD294" s="1"/>
      <c r="BE294" s="1"/>
      <c r="BF294" s="1"/>
      <c r="BG294" s="1"/>
      <c r="BH294" s="1"/>
      <c r="BI294" s="1"/>
    </row>
    <row r="295" s="1" customFormat="1" ht="94.5">
      <c r="A295" s="30" t="s">
        <v>210</v>
      </c>
      <c r="B295" s="30" t="s">
        <v>74</v>
      </c>
      <c r="C295" s="30" t="s">
        <v>29</v>
      </c>
      <c r="D295" s="30" t="s">
        <v>280</v>
      </c>
      <c r="E295" s="30"/>
      <c r="F295" s="31" t="s">
        <v>56</v>
      </c>
      <c r="G295" s="17">
        <f>G296</f>
        <v>690001.39999999991</v>
      </c>
      <c r="H295" s="17">
        <f>H296</f>
        <v>690001.39999999991</v>
      </c>
      <c r="I295" s="17">
        <f>I296</f>
        <v>699944.5</v>
      </c>
      <c r="J295" s="17">
        <f>J296</f>
        <v>0</v>
      </c>
      <c r="K295" s="17">
        <f>K296</f>
        <v>0</v>
      </c>
      <c r="L295" s="17">
        <f>L296</f>
        <v>0</v>
      </c>
      <c r="M295" s="17">
        <f t="shared" si="744"/>
        <v>690001.39999999991</v>
      </c>
      <c r="N295" s="17">
        <f t="shared" si="745"/>
        <v>690001.39999999991</v>
      </c>
      <c r="O295" s="17">
        <f t="shared" si="746"/>
        <v>699944.5</v>
      </c>
      <c r="P295" s="17">
        <f>P296</f>
        <v>0</v>
      </c>
      <c r="Q295" s="17">
        <f>Q296</f>
        <v>0</v>
      </c>
      <c r="R295" s="17">
        <f>R296</f>
        <v>0</v>
      </c>
      <c r="S295" s="17">
        <f>S296</f>
        <v>0</v>
      </c>
      <c r="T295" s="17">
        <f>T296</f>
        <v>0</v>
      </c>
      <c r="U295" s="17">
        <f>U296</f>
        <v>0</v>
      </c>
      <c r="V295" s="17">
        <f>V296</f>
        <v>0</v>
      </c>
      <c r="W295" s="17">
        <f>W296</f>
        <v>0</v>
      </c>
      <c r="X295" s="17">
        <f>X296</f>
        <v>0</v>
      </c>
      <c r="Y295" s="17">
        <f t="shared" si="599"/>
        <v>690001.39999999991</v>
      </c>
      <c r="Z295" s="17">
        <f t="shared" si="600"/>
        <v>690001.39999999991</v>
      </c>
      <c r="AA295" s="17">
        <f t="shared" si="601"/>
        <v>699944.5</v>
      </c>
      <c r="AB295" s="17">
        <f>AB296</f>
        <v>0</v>
      </c>
      <c r="AC295" s="17">
        <f>AC296</f>
        <v>0</v>
      </c>
      <c r="AD295" s="17">
        <f>AD296</f>
        <v>0</v>
      </c>
      <c r="AE295" s="17">
        <f t="shared" si="602"/>
        <v>690001.39999999991</v>
      </c>
      <c r="AF295" s="17">
        <f t="shared" si="603"/>
        <v>690001.39999999991</v>
      </c>
      <c r="AG295" s="17">
        <f t="shared" si="604"/>
        <v>699944.5</v>
      </c>
      <c r="AH295" s="17">
        <f>AH296</f>
        <v>0</v>
      </c>
      <c r="AI295" s="17">
        <f>AI296</f>
        <v>0</v>
      </c>
      <c r="AJ295" s="17">
        <f>AJ296</f>
        <v>0</v>
      </c>
      <c r="AK295" s="17">
        <f>AK296</f>
        <v>0</v>
      </c>
      <c r="AL295" s="17">
        <f>AL296</f>
        <v>0</v>
      </c>
      <c r="AM295" s="17">
        <f>AM296</f>
        <v>0</v>
      </c>
      <c r="AN295" s="17">
        <f>AN296</f>
        <v>0</v>
      </c>
      <c r="AO295" s="17">
        <f>AO296</f>
        <v>0</v>
      </c>
      <c r="AP295" s="17">
        <f>AP296</f>
        <v>0</v>
      </c>
      <c r="AQ295" s="17">
        <f>AQ296</f>
        <v>0</v>
      </c>
      <c r="AR295" s="17">
        <f>AR296</f>
        <v>0</v>
      </c>
      <c r="AS295" s="17">
        <f>AS296</f>
        <v>0</v>
      </c>
      <c r="AT295" s="17">
        <f>AT296</f>
        <v>0</v>
      </c>
      <c r="AU295" s="17">
        <f>AU296</f>
        <v>0</v>
      </c>
      <c r="AV295" s="17">
        <f>AV296</f>
        <v>0</v>
      </c>
      <c r="AW295" s="17">
        <f t="shared" si="605"/>
        <v>690001.39999999991</v>
      </c>
      <c r="AX295" s="17">
        <f t="shared" si="606"/>
        <v>690001.39999999991</v>
      </c>
      <c r="AY295" s="17">
        <f t="shared" si="607"/>
        <v>699944.5</v>
      </c>
      <c r="AZ295" s="17">
        <f>AZ296</f>
        <v>0</v>
      </c>
      <c r="BA295" s="32"/>
      <c r="BB295" s="32"/>
      <c r="BC295" s="1"/>
      <c r="BD295" s="1"/>
      <c r="BE295" s="1"/>
      <c r="BF295" s="1"/>
      <c r="BG295" s="1"/>
      <c r="BH295" s="1"/>
      <c r="BI295" s="1"/>
    </row>
    <row r="296" s="1" customFormat="1">
      <c r="A296" s="30" t="s">
        <v>210</v>
      </c>
      <c r="B296" s="30" t="s">
        <v>74</v>
      </c>
      <c r="C296" s="30" t="s">
        <v>29</v>
      </c>
      <c r="D296" s="30" t="s">
        <v>280</v>
      </c>
      <c r="E296" s="30" t="s">
        <v>134</v>
      </c>
      <c r="F296" s="31" t="s">
        <v>135</v>
      </c>
      <c r="G296" s="17">
        <v>690001.39999999991</v>
      </c>
      <c r="H296" s="17">
        <v>690001.39999999991</v>
      </c>
      <c r="I296" s="17">
        <v>699944.5</v>
      </c>
      <c r="J296" s="17"/>
      <c r="K296" s="17"/>
      <c r="L296" s="17"/>
      <c r="M296" s="17">
        <f t="shared" si="744"/>
        <v>690001.39999999991</v>
      </c>
      <c r="N296" s="17">
        <f t="shared" si="745"/>
        <v>690001.39999999991</v>
      </c>
      <c r="O296" s="17">
        <f t="shared" si="746"/>
        <v>699944.5</v>
      </c>
      <c r="P296" s="17"/>
      <c r="Q296" s="17"/>
      <c r="R296" s="17"/>
      <c r="S296" s="17"/>
      <c r="T296" s="17"/>
      <c r="U296" s="17"/>
      <c r="V296" s="17"/>
      <c r="W296" s="17"/>
      <c r="X296" s="17"/>
      <c r="Y296" s="17">
        <f t="shared" ref="Y296:Y359" si="747">M296+P296+Q296+R296+S296</f>
        <v>690001.39999999991</v>
      </c>
      <c r="Z296" s="17">
        <f t="shared" ref="Z296:Z359" si="748">N296+T296+U296</f>
        <v>690001.39999999991</v>
      </c>
      <c r="AA296" s="17">
        <f t="shared" ref="AA296:AA359" si="749">O296+V296+X296+W296</f>
        <v>699944.5</v>
      </c>
      <c r="AB296" s="17"/>
      <c r="AC296" s="17"/>
      <c r="AD296" s="17"/>
      <c r="AE296" s="17">
        <f t="shared" ref="AE296:AE359" si="750">Y296+AB296</f>
        <v>690001.39999999991</v>
      </c>
      <c r="AF296" s="17">
        <f t="shared" ref="AF296:AF359" si="751">Z296+AC296</f>
        <v>690001.39999999991</v>
      </c>
      <c r="AG296" s="17">
        <f t="shared" ref="AG296:AG359" si="752">AA296+AD296</f>
        <v>699944.5</v>
      </c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>
        <f t="shared" ref="AW296:AW359" si="753">AE296+AH296+AI296+AJ296+AK296+AL296</f>
        <v>690001.39999999991</v>
      </c>
      <c r="AX296" s="17">
        <f t="shared" ref="AX296:AX359" si="754">AF296+AM296+AN296+AO296+AP296+AQ296</f>
        <v>690001.39999999991</v>
      </c>
      <c r="AY296" s="17">
        <f t="shared" ref="AY296:AY359" si="755">AG296+AR296+AS296+AT296+AU296+AV296</f>
        <v>699944.5</v>
      </c>
      <c r="AZ296" s="17"/>
      <c r="BA296" s="32"/>
      <c r="BB296" s="32"/>
      <c r="BC296" s="1"/>
      <c r="BD296" s="1"/>
      <c r="BE296" s="1"/>
      <c r="BF296" s="1"/>
      <c r="BG296" s="1"/>
      <c r="BH296" s="1"/>
      <c r="BI296" s="1"/>
    </row>
    <row r="297" s="1" customFormat="1" ht="78.75">
      <c r="A297" s="30" t="s">
        <v>210</v>
      </c>
      <c r="B297" s="30" t="s">
        <v>74</v>
      </c>
      <c r="C297" s="30" t="s">
        <v>29</v>
      </c>
      <c r="D297" s="30" t="s">
        <v>281</v>
      </c>
      <c r="E297" s="30"/>
      <c r="F297" s="31" t="s">
        <v>282</v>
      </c>
      <c r="G297" s="17">
        <f>G298</f>
        <v>16003</v>
      </c>
      <c r="H297" s="17">
        <f>H298</f>
        <v>15996.5</v>
      </c>
      <c r="I297" s="17">
        <f>I298</f>
        <v>16095.599999999999</v>
      </c>
      <c r="J297" s="17">
        <f>J298</f>
        <v>0</v>
      </c>
      <c r="K297" s="17">
        <f>K298</f>
        <v>0</v>
      </c>
      <c r="L297" s="17">
        <f>L298</f>
        <v>0</v>
      </c>
      <c r="M297" s="17">
        <f t="shared" si="744"/>
        <v>16003</v>
      </c>
      <c r="N297" s="17">
        <f t="shared" si="745"/>
        <v>15996.5</v>
      </c>
      <c r="O297" s="17">
        <f t="shared" si="746"/>
        <v>16095.599999999999</v>
      </c>
      <c r="P297" s="17">
        <f>P298</f>
        <v>0</v>
      </c>
      <c r="Q297" s="17">
        <f>Q298</f>
        <v>0</v>
      </c>
      <c r="R297" s="17">
        <f>R298</f>
        <v>0</v>
      </c>
      <c r="S297" s="17">
        <f>S298</f>
        <v>0</v>
      </c>
      <c r="T297" s="17">
        <f>T298</f>
        <v>0</v>
      </c>
      <c r="U297" s="17">
        <f>U298</f>
        <v>0</v>
      </c>
      <c r="V297" s="17">
        <f>V298</f>
        <v>0</v>
      </c>
      <c r="W297" s="17">
        <f>W298</f>
        <v>0</v>
      </c>
      <c r="X297" s="17">
        <f>X298</f>
        <v>0</v>
      </c>
      <c r="Y297" s="17">
        <f t="shared" si="747"/>
        <v>16003</v>
      </c>
      <c r="Z297" s="17">
        <f t="shared" si="748"/>
        <v>15996.5</v>
      </c>
      <c r="AA297" s="17">
        <f t="shared" si="749"/>
        <v>16095.599999999999</v>
      </c>
      <c r="AB297" s="17">
        <f>AB298</f>
        <v>0</v>
      </c>
      <c r="AC297" s="17">
        <f>AC298</f>
        <v>0</v>
      </c>
      <c r="AD297" s="17">
        <f>AD298</f>
        <v>0</v>
      </c>
      <c r="AE297" s="17">
        <f t="shared" si="750"/>
        <v>16003</v>
      </c>
      <c r="AF297" s="17">
        <f t="shared" si="751"/>
        <v>15996.5</v>
      </c>
      <c r="AG297" s="17">
        <f t="shared" si="752"/>
        <v>16095.599999999999</v>
      </c>
      <c r="AH297" s="17">
        <f>AH298</f>
        <v>0</v>
      </c>
      <c r="AI297" s="17">
        <f>AI298</f>
        <v>0</v>
      </c>
      <c r="AJ297" s="17">
        <f>AJ298</f>
        <v>0</v>
      </c>
      <c r="AK297" s="17">
        <f>AK298</f>
        <v>0</v>
      </c>
      <c r="AL297" s="17">
        <f>AL298</f>
        <v>0</v>
      </c>
      <c r="AM297" s="17">
        <f>AM298</f>
        <v>0</v>
      </c>
      <c r="AN297" s="17">
        <f>AN298</f>
        <v>0</v>
      </c>
      <c r="AO297" s="17">
        <f>AO298</f>
        <v>0</v>
      </c>
      <c r="AP297" s="17">
        <f>AP298</f>
        <v>0</v>
      </c>
      <c r="AQ297" s="17">
        <f>AQ298</f>
        <v>0</v>
      </c>
      <c r="AR297" s="17">
        <f>AR298</f>
        <v>0</v>
      </c>
      <c r="AS297" s="17">
        <f>AS298</f>
        <v>0</v>
      </c>
      <c r="AT297" s="17">
        <f>AT298</f>
        <v>0</v>
      </c>
      <c r="AU297" s="17">
        <f>AU298</f>
        <v>0</v>
      </c>
      <c r="AV297" s="17">
        <f>AV298</f>
        <v>0</v>
      </c>
      <c r="AW297" s="17">
        <f t="shared" si="753"/>
        <v>16003</v>
      </c>
      <c r="AX297" s="17">
        <f t="shared" si="754"/>
        <v>15996.5</v>
      </c>
      <c r="AY297" s="17">
        <f t="shared" si="755"/>
        <v>16095.599999999999</v>
      </c>
      <c r="AZ297" s="17">
        <f>AZ298</f>
        <v>0</v>
      </c>
      <c r="BA297" s="32"/>
      <c r="BB297" s="32"/>
      <c r="BC297" s="1"/>
      <c r="BD297" s="1"/>
      <c r="BE297" s="1"/>
      <c r="BF297" s="1"/>
      <c r="BG297" s="1"/>
      <c r="BH297" s="1"/>
      <c r="BI297" s="1"/>
    </row>
    <row r="298" s="1" customFormat="1">
      <c r="A298" s="30" t="s">
        <v>210</v>
      </c>
      <c r="B298" s="30" t="s">
        <v>74</v>
      </c>
      <c r="C298" s="30" t="s">
        <v>29</v>
      </c>
      <c r="D298" s="30" t="s">
        <v>281</v>
      </c>
      <c r="E298" s="30" t="s">
        <v>134</v>
      </c>
      <c r="F298" s="31" t="s">
        <v>135</v>
      </c>
      <c r="G298" s="17">
        <v>16003</v>
      </c>
      <c r="H298" s="17">
        <v>15996.5</v>
      </c>
      <c r="I298" s="17">
        <v>16095.599999999999</v>
      </c>
      <c r="J298" s="17"/>
      <c r="K298" s="17"/>
      <c r="L298" s="17"/>
      <c r="M298" s="17">
        <f t="shared" si="744"/>
        <v>16003</v>
      </c>
      <c r="N298" s="17">
        <f t="shared" si="745"/>
        <v>15996.5</v>
      </c>
      <c r="O298" s="17">
        <f t="shared" si="746"/>
        <v>16095.599999999999</v>
      </c>
      <c r="P298" s="17"/>
      <c r="Q298" s="17"/>
      <c r="R298" s="17"/>
      <c r="S298" s="17"/>
      <c r="T298" s="17"/>
      <c r="U298" s="17"/>
      <c r="V298" s="17"/>
      <c r="W298" s="17"/>
      <c r="X298" s="17"/>
      <c r="Y298" s="17">
        <f t="shared" si="747"/>
        <v>16003</v>
      </c>
      <c r="Z298" s="17">
        <f t="shared" si="748"/>
        <v>15996.5</v>
      </c>
      <c r="AA298" s="17">
        <f t="shared" si="749"/>
        <v>16095.599999999999</v>
      </c>
      <c r="AB298" s="17"/>
      <c r="AC298" s="17"/>
      <c r="AD298" s="17"/>
      <c r="AE298" s="17">
        <f t="shared" si="750"/>
        <v>16003</v>
      </c>
      <c r="AF298" s="17">
        <f t="shared" si="751"/>
        <v>15996.5</v>
      </c>
      <c r="AG298" s="17">
        <f t="shared" si="752"/>
        <v>16095.599999999999</v>
      </c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>
        <f t="shared" si="753"/>
        <v>16003</v>
      </c>
      <c r="AX298" s="17">
        <f t="shared" si="754"/>
        <v>15996.5</v>
      </c>
      <c r="AY298" s="17">
        <f t="shared" si="755"/>
        <v>16095.599999999999</v>
      </c>
      <c r="AZ298" s="17"/>
      <c r="BA298" s="32"/>
      <c r="BB298" s="32"/>
      <c r="BC298" s="1"/>
      <c r="BD298" s="1"/>
      <c r="BE298" s="1"/>
      <c r="BF298" s="1"/>
      <c r="BG298" s="1"/>
      <c r="BH298" s="1"/>
      <c r="BI298" s="1"/>
    </row>
    <row r="299" s="1" customFormat="1">
      <c r="A299" s="30" t="s">
        <v>210</v>
      </c>
      <c r="B299" s="30" t="s">
        <v>74</v>
      </c>
      <c r="C299" s="30" t="s">
        <v>29</v>
      </c>
      <c r="D299" s="30" t="s">
        <v>283</v>
      </c>
      <c r="E299" s="30"/>
      <c r="F299" s="31" t="s">
        <v>226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>
        <f>P300</f>
        <v>0</v>
      </c>
      <c r="Q299" s="17">
        <f>Q300</f>
        <v>0</v>
      </c>
      <c r="R299" s="17">
        <f>R300</f>
        <v>0</v>
      </c>
      <c r="S299" s="17">
        <f>S300</f>
        <v>17400.5</v>
      </c>
      <c r="T299" s="17">
        <f>T300</f>
        <v>0</v>
      </c>
      <c r="U299" s="17">
        <f>U300</f>
        <v>0</v>
      </c>
      <c r="V299" s="17">
        <f>V300</f>
        <v>0</v>
      </c>
      <c r="W299" s="17">
        <f>W300</f>
        <v>0</v>
      </c>
      <c r="X299" s="17">
        <f>X300</f>
        <v>0</v>
      </c>
      <c r="Y299" s="17">
        <f t="shared" si="747"/>
        <v>17400.5</v>
      </c>
      <c r="Z299" s="17">
        <f t="shared" si="748"/>
        <v>0</v>
      </c>
      <c r="AA299" s="17">
        <f t="shared" si="749"/>
        <v>0</v>
      </c>
      <c r="AB299" s="17">
        <f>AB300</f>
        <v>0</v>
      </c>
      <c r="AC299" s="17">
        <f>AC300</f>
        <v>0</v>
      </c>
      <c r="AD299" s="17">
        <f>AD300</f>
        <v>0</v>
      </c>
      <c r="AE299" s="17">
        <f t="shared" si="750"/>
        <v>17400.5</v>
      </c>
      <c r="AF299" s="17">
        <f t="shared" si="751"/>
        <v>0</v>
      </c>
      <c r="AG299" s="17">
        <f t="shared" si="752"/>
        <v>0</v>
      </c>
      <c r="AH299" s="17">
        <f>AH300</f>
        <v>0</v>
      </c>
      <c r="AI299" s="17">
        <f>AI300</f>
        <v>0</v>
      </c>
      <c r="AJ299" s="17">
        <f>AJ300</f>
        <v>0</v>
      </c>
      <c r="AK299" s="17">
        <f>AK300</f>
        <v>0</v>
      </c>
      <c r="AL299" s="17">
        <f>AL300</f>
        <v>0</v>
      </c>
      <c r="AM299" s="17">
        <f>AM300</f>
        <v>0</v>
      </c>
      <c r="AN299" s="17">
        <f>AN300</f>
        <v>0</v>
      </c>
      <c r="AO299" s="17">
        <f>AO300</f>
        <v>0</v>
      </c>
      <c r="AP299" s="17">
        <f>AP300</f>
        <v>0</v>
      </c>
      <c r="AQ299" s="17">
        <f>AQ300</f>
        <v>0</v>
      </c>
      <c r="AR299" s="17">
        <f>AR300</f>
        <v>0</v>
      </c>
      <c r="AS299" s="17">
        <f>AS300</f>
        <v>0</v>
      </c>
      <c r="AT299" s="17">
        <f>AT300</f>
        <v>0</v>
      </c>
      <c r="AU299" s="17">
        <f>AU300</f>
        <v>0</v>
      </c>
      <c r="AV299" s="17">
        <f>AV300</f>
        <v>0</v>
      </c>
      <c r="AW299" s="17">
        <f t="shared" si="753"/>
        <v>17400.5</v>
      </c>
      <c r="AX299" s="17">
        <f t="shared" si="754"/>
        <v>0</v>
      </c>
      <c r="AY299" s="17">
        <f t="shared" si="755"/>
        <v>0</v>
      </c>
      <c r="AZ299" s="17">
        <f>AZ300</f>
        <v>0</v>
      </c>
      <c r="BA299" s="32"/>
      <c r="BB299" s="32"/>
      <c r="BC299" s="1"/>
      <c r="BD299" s="1"/>
      <c r="BE299" s="1"/>
      <c r="BF299" s="1"/>
      <c r="BG299" s="1"/>
      <c r="BH299" s="1"/>
      <c r="BI299" s="1"/>
    </row>
    <row r="300" s="1" customFormat="1">
      <c r="A300" s="30" t="s">
        <v>210</v>
      </c>
      <c r="B300" s="30" t="s">
        <v>74</v>
      </c>
      <c r="C300" s="30" t="s">
        <v>29</v>
      </c>
      <c r="D300" s="30" t="s">
        <v>283</v>
      </c>
      <c r="E300" s="30" t="s">
        <v>134</v>
      </c>
      <c r="F300" s="31" t="s">
        <v>135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>
        <v>17400.5</v>
      </c>
      <c r="T300" s="17"/>
      <c r="U300" s="17"/>
      <c r="V300" s="17"/>
      <c r="W300" s="17"/>
      <c r="X300" s="17"/>
      <c r="Y300" s="17">
        <f t="shared" si="747"/>
        <v>17400.5</v>
      </c>
      <c r="Z300" s="17">
        <f t="shared" si="748"/>
        <v>0</v>
      </c>
      <c r="AA300" s="17">
        <f t="shared" si="749"/>
        <v>0</v>
      </c>
      <c r="AB300" s="17"/>
      <c r="AC300" s="17"/>
      <c r="AD300" s="17"/>
      <c r="AE300" s="17">
        <f t="shared" si="750"/>
        <v>17400.5</v>
      </c>
      <c r="AF300" s="17">
        <f t="shared" si="751"/>
        <v>0</v>
      </c>
      <c r="AG300" s="17">
        <f t="shared" si="752"/>
        <v>0</v>
      </c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>
        <f t="shared" si="753"/>
        <v>17400.5</v>
      </c>
      <c r="AX300" s="17">
        <f t="shared" si="754"/>
        <v>0</v>
      </c>
      <c r="AY300" s="17">
        <f t="shared" si="755"/>
        <v>0</v>
      </c>
      <c r="AZ300" s="17"/>
      <c r="BA300" s="32"/>
      <c r="BB300" s="32"/>
      <c r="BC300" s="1"/>
      <c r="BD300" s="1"/>
      <c r="BE300" s="1"/>
      <c r="BF300" s="1"/>
      <c r="BG300" s="1"/>
      <c r="BH300" s="1"/>
      <c r="BI300" s="1"/>
    </row>
    <row r="301" s="1" customFormat="1" ht="47.25">
      <c r="A301" s="30" t="s">
        <v>210</v>
      </c>
      <c r="B301" s="30" t="s">
        <v>74</v>
      </c>
      <c r="C301" s="30" t="s">
        <v>29</v>
      </c>
      <c r="D301" s="30" t="s">
        <v>284</v>
      </c>
      <c r="E301" s="30"/>
      <c r="F301" s="31" t="s">
        <v>285</v>
      </c>
      <c r="G301" s="17">
        <f>G302</f>
        <v>294521.70000000001</v>
      </c>
      <c r="H301" s="17">
        <f>H302</f>
        <v>294521.70000000001</v>
      </c>
      <c r="I301" s="17">
        <f>I302</f>
        <v>294521.70000000001</v>
      </c>
      <c r="J301" s="17">
        <f>J302</f>
        <v>0</v>
      </c>
      <c r="K301" s="17">
        <f>K302</f>
        <v>0</v>
      </c>
      <c r="L301" s="17">
        <f>L302</f>
        <v>0</v>
      </c>
      <c r="M301" s="17">
        <f t="shared" si="744"/>
        <v>294521.70000000001</v>
      </c>
      <c r="N301" s="17">
        <f t="shared" si="745"/>
        <v>294521.70000000001</v>
      </c>
      <c r="O301" s="17">
        <f t="shared" si="746"/>
        <v>294521.70000000001</v>
      </c>
      <c r="P301" s="17">
        <f>P302</f>
        <v>0</v>
      </c>
      <c r="Q301" s="17">
        <f>Q302</f>
        <v>0</v>
      </c>
      <c r="R301" s="17">
        <f>R302</f>
        <v>0</v>
      </c>
      <c r="S301" s="17">
        <f>S302</f>
        <v>0</v>
      </c>
      <c r="T301" s="17">
        <f>T302</f>
        <v>0</v>
      </c>
      <c r="U301" s="17">
        <f>U302</f>
        <v>0</v>
      </c>
      <c r="V301" s="17">
        <f>V302</f>
        <v>0</v>
      </c>
      <c r="W301" s="17">
        <f>W302</f>
        <v>0</v>
      </c>
      <c r="X301" s="17">
        <f>X302</f>
        <v>0</v>
      </c>
      <c r="Y301" s="17">
        <f t="shared" si="747"/>
        <v>294521.70000000001</v>
      </c>
      <c r="Z301" s="17">
        <f t="shared" si="748"/>
        <v>294521.70000000001</v>
      </c>
      <c r="AA301" s="17">
        <f t="shared" si="749"/>
        <v>294521.70000000001</v>
      </c>
      <c r="AB301" s="17">
        <f>AB302</f>
        <v>0</v>
      </c>
      <c r="AC301" s="17">
        <f>AC302</f>
        <v>0</v>
      </c>
      <c r="AD301" s="17">
        <f>AD302</f>
        <v>0</v>
      </c>
      <c r="AE301" s="17">
        <f t="shared" si="750"/>
        <v>294521.70000000001</v>
      </c>
      <c r="AF301" s="17">
        <f t="shared" si="751"/>
        <v>294521.70000000001</v>
      </c>
      <c r="AG301" s="17">
        <f t="shared" si="752"/>
        <v>294521.70000000001</v>
      </c>
      <c r="AH301" s="17">
        <f>AH302</f>
        <v>0</v>
      </c>
      <c r="AI301" s="17">
        <f>AI302</f>
        <v>0</v>
      </c>
      <c r="AJ301" s="17">
        <f>AJ302</f>
        <v>0</v>
      </c>
      <c r="AK301" s="17">
        <f>AK302</f>
        <v>0</v>
      </c>
      <c r="AL301" s="17">
        <f>AL302</f>
        <v>0</v>
      </c>
      <c r="AM301" s="17">
        <f>AM302</f>
        <v>0</v>
      </c>
      <c r="AN301" s="17">
        <f>AN302</f>
        <v>0</v>
      </c>
      <c r="AO301" s="17">
        <f>AO302</f>
        <v>0</v>
      </c>
      <c r="AP301" s="17">
        <f>AP302</f>
        <v>0</v>
      </c>
      <c r="AQ301" s="17">
        <f>AQ302</f>
        <v>0</v>
      </c>
      <c r="AR301" s="17">
        <f>AR302</f>
        <v>0</v>
      </c>
      <c r="AS301" s="17">
        <f>AS302</f>
        <v>0</v>
      </c>
      <c r="AT301" s="17">
        <f>AT302</f>
        <v>0</v>
      </c>
      <c r="AU301" s="17">
        <f>AU302</f>
        <v>0</v>
      </c>
      <c r="AV301" s="17">
        <f>AV302</f>
        <v>0</v>
      </c>
      <c r="AW301" s="17">
        <f t="shared" si="753"/>
        <v>294521.70000000001</v>
      </c>
      <c r="AX301" s="17">
        <f t="shared" si="754"/>
        <v>294521.70000000001</v>
      </c>
      <c r="AY301" s="17">
        <f t="shared" si="755"/>
        <v>294521.70000000001</v>
      </c>
      <c r="AZ301" s="17">
        <f>AZ302</f>
        <v>0</v>
      </c>
      <c r="BA301" s="32"/>
      <c r="BB301" s="32"/>
      <c r="BC301" s="1"/>
      <c r="BD301" s="1"/>
      <c r="BE301" s="1"/>
      <c r="BF301" s="1"/>
      <c r="BG301" s="1"/>
      <c r="BH301" s="1"/>
      <c r="BI301" s="1"/>
    </row>
    <row r="302" s="1" customFormat="1">
      <c r="A302" s="30" t="s">
        <v>210</v>
      </c>
      <c r="B302" s="30" t="s">
        <v>74</v>
      </c>
      <c r="C302" s="30" t="s">
        <v>29</v>
      </c>
      <c r="D302" s="30" t="s">
        <v>284</v>
      </c>
      <c r="E302" s="30" t="s">
        <v>134</v>
      </c>
      <c r="F302" s="31" t="s">
        <v>135</v>
      </c>
      <c r="G302" s="17">
        <v>294521.70000000001</v>
      </c>
      <c r="H302" s="17">
        <v>294521.70000000001</v>
      </c>
      <c r="I302" s="17">
        <v>294521.70000000001</v>
      </c>
      <c r="J302" s="17"/>
      <c r="K302" s="17"/>
      <c r="L302" s="17"/>
      <c r="M302" s="17">
        <f t="shared" si="744"/>
        <v>294521.70000000001</v>
      </c>
      <c r="N302" s="17">
        <f t="shared" si="745"/>
        <v>294521.70000000001</v>
      </c>
      <c r="O302" s="17">
        <f t="shared" si="746"/>
        <v>294521.70000000001</v>
      </c>
      <c r="P302" s="17"/>
      <c r="Q302" s="17"/>
      <c r="R302" s="17"/>
      <c r="S302" s="17"/>
      <c r="T302" s="17"/>
      <c r="U302" s="17"/>
      <c r="V302" s="17"/>
      <c r="W302" s="17"/>
      <c r="X302" s="17"/>
      <c r="Y302" s="17">
        <f t="shared" si="747"/>
        <v>294521.70000000001</v>
      </c>
      <c r="Z302" s="17">
        <f t="shared" si="748"/>
        <v>294521.70000000001</v>
      </c>
      <c r="AA302" s="17">
        <f t="shared" si="749"/>
        <v>294521.70000000001</v>
      </c>
      <c r="AB302" s="17"/>
      <c r="AC302" s="17"/>
      <c r="AD302" s="17"/>
      <c r="AE302" s="17">
        <f t="shared" si="750"/>
        <v>294521.70000000001</v>
      </c>
      <c r="AF302" s="17">
        <f t="shared" si="751"/>
        <v>294521.70000000001</v>
      </c>
      <c r="AG302" s="17">
        <f t="shared" si="752"/>
        <v>294521.70000000001</v>
      </c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>
        <f t="shared" si="753"/>
        <v>294521.70000000001</v>
      </c>
      <c r="AX302" s="17">
        <f t="shared" si="754"/>
        <v>294521.70000000001</v>
      </c>
      <c r="AY302" s="17">
        <f t="shared" si="755"/>
        <v>294521.70000000001</v>
      </c>
      <c r="AZ302" s="17"/>
      <c r="BA302" s="32"/>
      <c r="BB302" s="32"/>
      <c r="BC302" s="1"/>
      <c r="BD302" s="1"/>
      <c r="BE302" s="1"/>
      <c r="BF302" s="1"/>
      <c r="BG302" s="1"/>
      <c r="BH302" s="1"/>
      <c r="BI302" s="1"/>
    </row>
    <row r="303" s="1" customFormat="1" ht="126">
      <c r="A303" s="30" t="s">
        <v>210</v>
      </c>
      <c r="B303" s="30" t="s">
        <v>74</v>
      </c>
      <c r="C303" s="30" t="s">
        <v>29</v>
      </c>
      <c r="D303" s="30" t="s">
        <v>286</v>
      </c>
      <c r="E303" s="30"/>
      <c r="F303" s="31" t="s">
        <v>287</v>
      </c>
      <c r="G303" s="17">
        <f>G304</f>
        <v>16591.700000000001</v>
      </c>
      <c r="H303" s="17">
        <f>H304</f>
        <v>16591.700000000001</v>
      </c>
      <c r="I303" s="17">
        <f>I304</f>
        <v>16591.700000000001</v>
      </c>
      <c r="J303" s="17">
        <f>J304</f>
        <v>0</v>
      </c>
      <c r="K303" s="17">
        <f>K304</f>
        <v>0</v>
      </c>
      <c r="L303" s="17">
        <f>L304</f>
        <v>0</v>
      </c>
      <c r="M303" s="17">
        <f t="shared" si="744"/>
        <v>16591.700000000001</v>
      </c>
      <c r="N303" s="17">
        <f t="shared" si="745"/>
        <v>16591.700000000001</v>
      </c>
      <c r="O303" s="17">
        <f t="shared" si="746"/>
        <v>16591.700000000001</v>
      </c>
      <c r="P303" s="17">
        <f>P304</f>
        <v>0</v>
      </c>
      <c r="Q303" s="17">
        <f>Q304</f>
        <v>0</v>
      </c>
      <c r="R303" s="17">
        <f>R304</f>
        <v>0</v>
      </c>
      <c r="S303" s="17">
        <f>S304</f>
        <v>0</v>
      </c>
      <c r="T303" s="17">
        <f>T304</f>
        <v>0</v>
      </c>
      <c r="U303" s="17">
        <f>U304</f>
        <v>0</v>
      </c>
      <c r="V303" s="17">
        <f>V304</f>
        <v>0</v>
      </c>
      <c r="W303" s="17">
        <f>W304</f>
        <v>0</v>
      </c>
      <c r="X303" s="17">
        <f>X304</f>
        <v>0</v>
      </c>
      <c r="Y303" s="17">
        <f t="shared" si="747"/>
        <v>16591.700000000001</v>
      </c>
      <c r="Z303" s="17">
        <f t="shared" si="748"/>
        <v>16591.700000000001</v>
      </c>
      <c r="AA303" s="17">
        <f t="shared" si="749"/>
        <v>16591.700000000001</v>
      </c>
      <c r="AB303" s="17">
        <f>AB304</f>
        <v>0</v>
      </c>
      <c r="AC303" s="17">
        <f>AC304</f>
        <v>0</v>
      </c>
      <c r="AD303" s="17">
        <f>AD304</f>
        <v>0</v>
      </c>
      <c r="AE303" s="17">
        <f t="shared" si="750"/>
        <v>16591.700000000001</v>
      </c>
      <c r="AF303" s="17">
        <f t="shared" si="751"/>
        <v>16591.700000000001</v>
      </c>
      <c r="AG303" s="17">
        <f t="shared" si="752"/>
        <v>16591.700000000001</v>
      </c>
      <c r="AH303" s="17">
        <f>AH304</f>
        <v>0</v>
      </c>
      <c r="AI303" s="17">
        <f>AI304</f>
        <v>0</v>
      </c>
      <c r="AJ303" s="17">
        <f>AJ304</f>
        <v>0</v>
      </c>
      <c r="AK303" s="17">
        <f>AK304</f>
        <v>0</v>
      </c>
      <c r="AL303" s="17">
        <f>AL304</f>
        <v>0</v>
      </c>
      <c r="AM303" s="17">
        <f>AM304</f>
        <v>0</v>
      </c>
      <c r="AN303" s="17">
        <f>AN304</f>
        <v>0</v>
      </c>
      <c r="AO303" s="17">
        <f>AO304</f>
        <v>0</v>
      </c>
      <c r="AP303" s="17">
        <f>AP304</f>
        <v>0</v>
      </c>
      <c r="AQ303" s="17">
        <f>AQ304</f>
        <v>0</v>
      </c>
      <c r="AR303" s="17">
        <f>AR304</f>
        <v>0</v>
      </c>
      <c r="AS303" s="17">
        <f>AS304</f>
        <v>0</v>
      </c>
      <c r="AT303" s="17">
        <f>AT304</f>
        <v>0</v>
      </c>
      <c r="AU303" s="17">
        <f>AU304</f>
        <v>0</v>
      </c>
      <c r="AV303" s="17">
        <f>AV304</f>
        <v>0</v>
      </c>
      <c r="AW303" s="17">
        <f t="shared" si="753"/>
        <v>16591.700000000001</v>
      </c>
      <c r="AX303" s="17">
        <f t="shared" si="754"/>
        <v>16591.700000000001</v>
      </c>
      <c r="AY303" s="17">
        <f t="shared" si="755"/>
        <v>16591.700000000001</v>
      </c>
      <c r="AZ303" s="17">
        <f>AZ304</f>
        <v>0</v>
      </c>
      <c r="BA303" s="32"/>
      <c r="BB303" s="32"/>
      <c r="BC303" s="1"/>
      <c r="BD303" s="1"/>
      <c r="BE303" s="1"/>
      <c r="BF303" s="1"/>
      <c r="BG303" s="1"/>
      <c r="BH303" s="1"/>
      <c r="BI303" s="1"/>
    </row>
    <row r="304" s="1" customFormat="1">
      <c r="A304" s="30" t="s">
        <v>210</v>
      </c>
      <c r="B304" s="30" t="s">
        <v>74</v>
      </c>
      <c r="C304" s="30" t="s">
        <v>29</v>
      </c>
      <c r="D304" s="30" t="s">
        <v>286</v>
      </c>
      <c r="E304" s="30" t="s">
        <v>134</v>
      </c>
      <c r="F304" s="31" t="s">
        <v>135</v>
      </c>
      <c r="G304" s="17">
        <v>16591.700000000001</v>
      </c>
      <c r="H304" s="17">
        <v>16591.700000000001</v>
      </c>
      <c r="I304" s="17">
        <v>16591.700000000001</v>
      </c>
      <c r="J304" s="17"/>
      <c r="K304" s="17"/>
      <c r="L304" s="17"/>
      <c r="M304" s="17">
        <f t="shared" si="744"/>
        <v>16591.700000000001</v>
      </c>
      <c r="N304" s="17">
        <f t="shared" si="745"/>
        <v>16591.700000000001</v>
      </c>
      <c r="O304" s="17">
        <f t="shared" si="746"/>
        <v>16591.700000000001</v>
      </c>
      <c r="P304" s="17"/>
      <c r="Q304" s="17"/>
      <c r="R304" s="17"/>
      <c r="S304" s="17"/>
      <c r="T304" s="17"/>
      <c r="U304" s="17"/>
      <c r="V304" s="17"/>
      <c r="W304" s="17"/>
      <c r="X304" s="17"/>
      <c r="Y304" s="17">
        <f t="shared" si="747"/>
        <v>16591.700000000001</v>
      </c>
      <c r="Z304" s="17">
        <f t="shared" si="748"/>
        <v>16591.700000000001</v>
      </c>
      <c r="AA304" s="17">
        <f t="shared" si="749"/>
        <v>16591.700000000001</v>
      </c>
      <c r="AB304" s="17"/>
      <c r="AC304" s="17"/>
      <c r="AD304" s="17"/>
      <c r="AE304" s="17">
        <f t="shared" si="750"/>
        <v>16591.700000000001</v>
      </c>
      <c r="AF304" s="17">
        <f t="shared" si="751"/>
        <v>16591.700000000001</v>
      </c>
      <c r="AG304" s="17">
        <f t="shared" si="752"/>
        <v>16591.700000000001</v>
      </c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>
        <f t="shared" si="753"/>
        <v>16591.700000000001</v>
      </c>
      <c r="AX304" s="17">
        <f t="shared" si="754"/>
        <v>16591.700000000001</v>
      </c>
      <c r="AY304" s="17">
        <f t="shared" si="755"/>
        <v>16591.700000000001</v>
      </c>
      <c r="AZ304" s="17"/>
      <c r="BA304" s="32"/>
      <c r="BB304" s="32"/>
      <c r="BC304" s="1"/>
      <c r="BD304" s="1"/>
      <c r="BE304" s="1"/>
      <c r="BF304" s="1"/>
      <c r="BG304" s="1"/>
      <c r="BH304" s="1"/>
      <c r="BI304" s="1"/>
    </row>
    <row r="305" s="1" customFormat="1" ht="94.5">
      <c r="A305" s="30" t="s">
        <v>210</v>
      </c>
      <c r="B305" s="30" t="s">
        <v>74</v>
      </c>
      <c r="C305" s="30" t="s">
        <v>29</v>
      </c>
      <c r="D305" s="30" t="s">
        <v>214</v>
      </c>
      <c r="E305" s="30"/>
      <c r="F305" s="31" t="s">
        <v>215</v>
      </c>
      <c r="G305" s="17">
        <f>G306+G308+G310</f>
        <v>110130.89999999999</v>
      </c>
      <c r="H305" s="17">
        <f>H306+H308+H310</f>
        <v>266543.70000000001</v>
      </c>
      <c r="I305" s="17">
        <f>I306+I308+I310</f>
        <v>347822.29999999999</v>
      </c>
      <c r="J305" s="17">
        <f>J306+J308+J310</f>
        <v>8537.6000000000004</v>
      </c>
      <c r="K305" s="17">
        <f>K306+K308+K310</f>
        <v>-8537.6000000000004</v>
      </c>
      <c r="L305" s="17">
        <f>L306+L308+L310</f>
        <v>0</v>
      </c>
      <c r="M305" s="17">
        <f t="shared" si="744"/>
        <v>118668.5</v>
      </c>
      <c r="N305" s="17">
        <f t="shared" si="745"/>
        <v>258006.10000000001</v>
      </c>
      <c r="O305" s="17">
        <f t="shared" si="746"/>
        <v>347822.29999999999</v>
      </c>
      <c r="P305" s="17">
        <f>P306+P308+P310</f>
        <v>0</v>
      </c>
      <c r="Q305" s="17">
        <f>Q306+Q308+Q310</f>
        <v>0</v>
      </c>
      <c r="R305" s="17">
        <f>R306+R308+R310</f>
        <v>0</v>
      </c>
      <c r="S305" s="17">
        <f>S306+S308+S310</f>
        <v>67660.442999999999</v>
      </c>
      <c r="T305" s="17">
        <f>T306+T308+T310</f>
        <v>386.5</v>
      </c>
      <c r="U305" s="17">
        <f>U306+U308+U310</f>
        <v>0</v>
      </c>
      <c r="V305" s="17">
        <f>V306+V308+V310</f>
        <v>386.5</v>
      </c>
      <c r="W305" s="17">
        <f>W306+W308+W310</f>
        <v>0</v>
      </c>
      <c r="X305" s="17">
        <f>X306+X308+X310</f>
        <v>0</v>
      </c>
      <c r="Y305" s="17">
        <f t="shared" si="747"/>
        <v>186328.943</v>
      </c>
      <c r="Z305" s="17">
        <f t="shared" si="748"/>
        <v>258392.60000000001</v>
      </c>
      <c r="AA305" s="17">
        <f t="shared" si="749"/>
        <v>348208.79999999999</v>
      </c>
      <c r="AB305" s="17">
        <f>AB306+AB308+AB310</f>
        <v>0</v>
      </c>
      <c r="AC305" s="17">
        <f>AC306+AC308+AC310</f>
        <v>0</v>
      </c>
      <c r="AD305" s="17">
        <f>AD306+AD308+AD310</f>
        <v>0</v>
      </c>
      <c r="AE305" s="17">
        <f t="shared" si="750"/>
        <v>186328.943</v>
      </c>
      <c r="AF305" s="17">
        <f t="shared" si="751"/>
        <v>258392.60000000001</v>
      </c>
      <c r="AG305" s="17">
        <f t="shared" si="752"/>
        <v>348208.79999999999</v>
      </c>
      <c r="AH305" s="17">
        <f>AH306+AH308+AH310</f>
        <v>0</v>
      </c>
      <c r="AI305" s="17">
        <f>AI306+AI308+AI310</f>
        <v>0</v>
      </c>
      <c r="AJ305" s="17">
        <f>AJ306+AJ308+AJ310</f>
        <v>45078.730000000003</v>
      </c>
      <c r="AK305" s="17">
        <f>AK306+AK308+AK310</f>
        <v>0</v>
      </c>
      <c r="AL305" s="17">
        <f>AL306+AL308+AL310</f>
        <v>0</v>
      </c>
      <c r="AM305" s="17">
        <f>AM306+AM308+AM310</f>
        <v>0</v>
      </c>
      <c r="AN305" s="17">
        <f>AN306+AN308+AN310</f>
        <v>0</v>
      </c>
      <c r="AO305" s="17">
        <f>AO306+AO308+AO310</f>
        <v>0</v>
      </c>
      <c r="AP305" s="17">
        <f>AP306+AP308+AP310</f>
        <v>0</v>
      </c>
      <c r="AQ305" s="17">
        <f>AQ306+AQ308+AQ310</f>
        <v>0</v>
      </c>
      <c r="AR305" s="17">
        <f>AR306+AR308+AR310</f>
        <v>0</v>
      </c>
      <c r="AS305" s="17">
        <f>AS306+AS308+AS310</f>
        <v>0</v>
      </c>
      <c r="AT305" s="17">
        <f>AT306+AT308+AT310</f>
        <v>0</v>
      </c>
      <c r="AU305" s="17">
        <f>AU306+AU308+AU310</f>
        <v>0</v>
      </c>
      <c r="AV305" s="17">
        <f>AV306+AV308+AV310</f>
        <v>0</v>
      </c>
      <c r="AW305" s="17">
        <f t="shared" si="753"/>
        <v>231407.67300000001</v>
      </c>
      <c r="AX305" s="17">
        <f t="shared" si="754"/>
        <v>258392.60000000001</v>
      </c>
      <c r="AY305" s="17">
        <f t="shared" si="755"/>
        <v>348208.79999999999</v>
      </c>
      <c r="AZ305" s="17">
        <f>AZ306+AZ308+AZ310</f>
        <v>0</v>
      </c>
      <c r="BA305" s="32"/>
      <c r="BB305" s="32"/>
      <c r="BC305" s="1"/>
      <c r="BD305" s="1"/>
      <c r="BE305" s="1"/>
      <c r="BF305" s="1"/>
      <c r="BG305" s="1"/>
      <c r="BH305" s="1"/>
      <c r="BI305" s="1"/>
    </row>
    <row r="306" s="1" customFormat="1" ht="31.5">
      <c r="A306" s="30" t="s">
        <v>210</v>
      </c>
      <c r="B306" s="30" t="s">
        <v>74</v>
      </c>
      <c r="C306" s="30" t="s">
        <v>29</v>
      </c>
      <c r="D306" s="30" t="s">
        <v>288</v>
      </c>
      <c r="E306" s="30"/>
      <c r="F306" s="31" t="s">
        <v>289</v>
      </c>
      <c r="G306" s="17">
        <f>G307</f>
        <v>23378.799999999999</v>
      </c>
      <c r="H306" s="17">
        <f>H307</f>
        <v>2317</v>
      </c>
      <c r="I306" s="17">
        <f>I307</f>
        <v>2317</v>
      </c>
      <c r="J306" s="17">
        <f>J307</f>
        <v>0</v>
      </c>
      <c r="K306" s="17">
        <f>K307</f>
        <v>0</v>
      </c>
      <c r="L306" s="17">
        <f>L307</f>
        <v>0</v>
      </c>
      <c r="M306" s="17">
        <f t="shared" si="744"/>
        <v>23378.799999999999</v>
      </c>
      <c r="N306" s="17">
        <f t="shared" si="745"/>
        <v>2317</v>
      </c>
      <c r="O306" s="17">
        <f t="shared" si="746"/>
        <v>2317</v>
      </c>
      <c r="P306" s="17">
        <f>P307</f>
        <v>0</v>
      </c>
      <c r="Q306" s="17">
        <f>Q307</f>
        <v>0</v>
      </c>
      <c r="R306" s="17">
        <f>R307</f>
        <v>0</v>
      </c>
      <c r="S306" s="17">
        <f>S307</f>
        <v>7980.1360000000004</v>
      </c>
      <c r="T306" s="17">
        <f>T307</f>
        <v>0</v>
      </c>
      <c r="U306" s="17">
        <f>U307</f>
        <v>0</v>
      </c>
      <c r="V306" s="17">
        <f>V307</f>
        <v>0</v>
      </c>
      <c r="W306" s="17">
        <f>W307</f>
        <v>0</v>
      </c>
      <c r="X306" s="17">
        <f>X307</f>
        <v>0</v>
      </c>
      <c r="Y306" s="17">
        <f t="shared" si="747"/>
        <v>31358.936000000002</v>
      </c>
      <c r="Z306" s="17">
        <f t="shared" si="748"/>
        <v>2317</v>
      </c>
      <c r="AA306" s="17">
        <f t="shared" si="749"/>
        <v>2317</v>
      </c>
      <c r="AB306" s="17">
        <f>AB307</f>
        <v>0</v>
      </c>
      <c r="AC306" s="17">
        <f>AC307</f>
        <v>0</v>
      </c>
      <c r="AD306" s="17">
        <f>AD307</f>
        <v>0</v>
      </c>
      <c r="AE306" s="17">
        <f t="shared" si="750"/>
        <v>31358.936000000002</v>
      </c>
      <c r="AF306" s="17">
        <f t="shared" si="751"/>
        <v>2317</v>
      </c>
      <c r="AG306" s="17">
        <f t="shared" si="752"/>
        <v>2317</v>
      </c>
      <c r="AH306" s="17">
        <f>AH307</f>
        <v>0</v>
      </c>
      <c r="AI306" s="17">
        <f>AI307</f>
        <v>0</v>
      </c>
      <c r="AJ306" s="17">
        <f>AJ307</f>
        <v>45078.730000000003</v>
      </c>
      <c r="AK306" s="17">
        <f>AK307</f>
        <v>0</v>
      </c>
      <c r="AL306" s="17">
        <f>AL307</f>
        <v>0</v>
      </c>
      <c r="AM306" s="17">
        <f>AM307</f>
        <v>0</v>
      </c>
      <c r="AN306" s="17">
        <f>AN307</f>
        <v>0</v>
      </c>
      <c r="AO306" s="17">
        <f>AO307</f>
        <v>0</v>
      </c>
      <c r="AP306" s="17">
        <f>AP307</f>
        <v>0</v>
      </c>
      <c r="AQ306" s="17">
        <f>AQ307</f>
        <v>0</v>
      </c>
      <c r="AR306" s="17">
        <f>AR307</f>
        <v>0</v>
      </c>
      <c r="AS306" s="17">
        <f>AS307</f>
        <v>0</v>
      </c>
      <c r="AT306" s="17">
        <f>AT307</f>
        <v>0</v>
      </c>
      <c r="AU306" s="17">
        <f>AU307</f>
        <v>0</v>
      </c>
      <c r="AV306" s="17">
        <f>AV307</f>
        <v>0</v>
      </c>
      <c r="AW306" s="17">
        <f t="shared" si="753"/>
        <v>76437.665999999997</v>
      </c>
      <c r="AX306" s="17">
        <f t="shared" si="754"/>
        <v>2317</v>
      </c>
      <c r="AY306" s="17">
        <f t="shared" si="755"/>
        <v>2317</v>
      </c>
      <c r="AZ306" s="17">
        <f>AZ307</f>
        <v>0</v>
      </c>
      <c r="BA306" s="32"/>
      <c r="BB306" s="32"/>
      <c r="BC306" s="1"/>
      <c r="BD306" s="1"/>
      <c r="BE306" s="1"/>
      <c r="BF306" s="1"/>
      <c r="BG306" s="1"/>
      <c r="BH306" s="1"/>
      <c r="BI306" s="1"/>
    </row>
    <row r="307" s="1" customFormat="1">
      <c r="A307" s="30" t="s">
        <v>210</v>
      </c>
      <c r="B307" s="30" t="s">
        <v>74</v>
      </c>
      <c r="C307" s="30" t="s">
        <v>29</v>
      </c>
      <c r="D307" s="30" t="s">
        <v>288</v>
      </c>
      <c r="E307" s="30" t="s">
        <v>134</v>
      </c>
      <c r="F307" s="31" t="s">
        <v>135</v>
      </c>
      <c r="G307" s="17">
        <v>23378.799999999999</v>
      </c>
      <c r="H307" s="17">
        <v>2317</v>
      </c>
      <c r="I307" s="17">
        <v>2317</v>
      </c>
      <c r="J307" s="17"/>
      <c r="K307" s="17"/>
      <c r="L307" s="17"/>
      <c r="M307" s="17">
        <f t="shared" si="744"/>
        <v>23378.799999999999</v>
      </c>
      <c r="N307" s="17">
        <f t="shared" si="745"/>
        <v>2317</v>
      </c>
      <c r="O307" s="17">
        <f t="shared" si="746"/>
        <v>2317</v>
      </c>
      <c r="P307" s="17"/>
      <c r="Q307" s="17"/>
      <c r="R307" s="17"/>
      <c r="S307" s="17">
        <v>7980.1360000000004</v>
      </c>
      <c r="T307" s="17"/>
      <c r="U307" s="17"/>
      <c r="V307" s="17"/>
      <c r="W307" s="17"/>
      <c r="X307" s="17"/>
      <c r="Y307" s="17">
        <f t="shared" si="747"/>
        <v>31358.936000000002</v>
      </c>
      <c r="Z307" s="17">
        <f t="shared" si="748"/>
        <v>2317</v>
      </c>
      <c r="AA307" s="17">
        <f t="shared" si="749"/>
        <v>2317</v>
      </c>
      <c r="AB307" s="17"/>
      <c r="AC307" s="17"/>
      <c r="AD307" s="17"/>
      <c r="AE307" s="17">
        <f t="shared" si="750"/>
        <v>31358.936000000002</v>
      </c>
      <c r="AF307" s="17">
        <f t="shared" si="751"/>
        <v>2317</v>
      </c>
      <c r="AG307" s="17">
        <f t="shared" si="752"/>
        <v>2317</v>
      </c>
      <c r="AH307" s="17"/>
      <c r="AI307" s="17"/>
      <c r="AJ307" s="17">
        <v>45078.730000000003</v>
      </c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>
        <f t="shared" si="753"/>
        <v>76437.665999999997</v>
      </c>
      <c r="AX307" s="17">
        <f t="shared" si="754"/>
        <v>2317</v>
      </c>
      <c r="AY307" s="17">
        <f t="shared" si="755"/>
        <v>2317</v>
      </c>
      <c r="AZ307" s="17"/>
      <c r="BA307" s="32"/>
      <c r="BB307" s="32"/>
      <c r="BC307" s="1"/>
      <c r="BD307" s="1"/>
      <c r="BE307" s="1"/>
      <c r="BF307" s="1"/>
      <c r="BG307" s="1"/>
      <c r="BH307" s="1"/>
      <c r="BI307" s="1"/>
    </row>
    <row r="308" s="1" customFormat="1" ht="63">
      <c r="A308" s="30" t="s">
        <v>210</v>
      </c>
      <c r="B308" s="30" t="s">
        <v>74</v>
      </c>
      <c r="C308" s="30" t="s">
        <v>29</v>
      </c>
      <c r="D308" s="30" t="s">
        <v>216</v>
      </c>
      <c r="E308" s="30"/>
      <c r="F308" s="31" t="s">
        <v>217</v>
      </c>
      <c r="G308" s="17">
        <f>G309</f>
        <v>1304.8</v>
      </c>
      <c r="H308" s="17">
        <f>H309</f>
        <v>1304.8</v>
      </c>
      <c r="I308" s="17">
        <f>I309</f>
        <v>1304.8</v>
      </c>
      <c r="J308" s="17">
        <f>J309</f>
        <v>0</v>
      </c>
      <c r="K308" s="17">
        <f>K309</f>
        <v>0</v>
      </c>
      <c r="L308" s="17">
        <f>L309</f>
        <v>0</v>
      </c>
      <c r="M308" s="17">
        <f t="shared" si="744"/>
        <v>1304.8</v>
      </c>
      <c r="N308" s="17">
        <f t="shared" si="745"/>
        <v>1304.8</v>
      </c>
      <c r="O308" s="17">
        <f t="shared" si="746"/>
        <v>1304.8</v>
      </c>
      <c r="P308" s="17">
        <f>P309</f>
        <v>0</v>
      </c>
      <c r="Q308" s="17">
        <f>Q309</f>
        <v>0</v>
      </c>
      <c r="R308" s="17">
        <f>R309</f>
        <v>0</v>
      </c>
      <c r="S308" s="17">
        <f>S309</f>
        <v>386.5</v>
      </c>
      <c r="T308" s="17">
        <f>T309</f>
        <v>386.5</v>
      </c>
      <c r="U308" s="17">
        <f>U309</f>
        <v>0</v>
      </c>
      <c r="V308" s="17">
        <f>V309</f>
        <v>386.5</v>
      </c>
      <c r="W308" s="17">
        <f>W309</f>
        <v>0</v>
      </c>
      <c r="X308" s="17">
        <f>X309</f>
        <v>0</v>
      </c>
      <c r="Y308" s="17">
        <f t="shared" si="747"/>
        <v>1691.3</v>
      </c>
      <c r="Z308" s="17">
        <f t="shared" si="748"/>
        <v>1691.3</v>
      </c>
      <c r="AA308" s="17">
        <f t="shared" si="749"/>
        <v>1691.3</v>
      </c>
      <c r="AB308" s="17">
        <f>AB309</f>
        <v>0</v>
      </c>
      <c r="AC308" s="17">
        <f>AC309</f>
        <v>0</v>
      </c>
      <c r="AD308" s="17">
        <f>AD309</f>
        <v>0</v>
      </c>
      <c r="AE308" s="17">
        <f t="shared" si="750"/>
        <v>1691.3</v>
      </c>
      <c r="AF308" s="17">
        <f t="shared" si="751"/>
        <v>1691.3</v>
      </c>
      <c r="AG308" s="17">
        <f t="shared" si="752"/>
        <v>1691.3</v>
      </c>
      <c r="AH308" s="17">
        <f>AH309</f>
        <v>0</v>
      </c>
      <c r="AI308" s="17">
        <f>AI309</f>
        <v>0</v>
      </c>
      <c r="AJ308" s="17">
        <f>AJ309</f>
        <v>0</v>
      </c>
      <c r="AK308" s="17">
        <f>AK309</f>
        <v>0</v>
      </c>
      <c r="AL308" s="17">
        <f>AL309</f>
        <v>0</v>
      </c>
      <c r="AM308" s="17">
        <f>AM309</f>
        <v>0</v>
      </c>
      <c r="AN308" s="17">
        <f>AN309</f>
        <v>0</v>
      </c>
      <c r="AO308" s="17">
        <f>AO309</f>
        <v>0</v>
      </c>
      <c r="AP308" s="17">
        <f>AP309</f>
        <v>0</v>
      </c>
      <c r="AQ308" s="17">
        <f>AQ309</f>
        <v>0</v>
      </c>
      <c r="AR308" s="17">
        <f>AR309</f>
        <v>0</v>
      </c>
      <c r="AS308" s="17">
        <f>AS309</f>
        <v>0</v>
      </c>
      <c r="AT308" s="17">
        <f>AT309</f>
        <v>0</v>
      </c>
      <c r="AU308" s="17">
        <f>AU309</f>
        <v>0</v>
      </c>
      <c r="AV308" s="17">
        <f>AV309</f>
        <v>0</v>
      </c>
      <c r="AW308" s="17">
        <f t="shared" si="753"/>
        <v>1691.3</v>
      </c>
      <c r="AX308" s="17">
        <f t="shared" si="754"/>
        <v>1691.3</v>
      </c>
      <c r="AY308" s="17">
        <f t="shared" si="755"/>
        <v>1691.3</v>
      </c>
      <c r="AZ308" s="17">
        <f>AZ309</f>
        <v>0</v>
      </c>
      <c r="BA308" s="32"/>
      <c r="BB308" s="32"/>
      <c r="BC308" s="1"/>
      <c r="BD308" s="1"/>
      <c r="BE308" s="1"/>
      <c r="BF308" s="1"/>
      <c r="BG308" s="1"/>
      <c r="BH308" s="1"/>
      <c r="BI308" s="1"/>
    </row>
    <row r="309" s="1" customFormat="1">
      <c r="A309" s="30" t="s">
        <v>210</v>
      </c>
      <c r="B309" s="30" t="s">
        <v>74</v>
      </c>
      <c r="C309" s="30" t="s">
        <v>29</v>
      </c>
      <c r="D309" s="30" t="s">
        <v>216</v>
      </c>
      <c r="E309" s="30" t="s">
        <v>134</v>
      </c>
      <c r="F309" s="31" t="s">
        <v>135</v>
      </c>
      <c r="G309" s="17">
        <v>1304.8</v>
      </c>
      <c r="H309" s="17">
        <v>1304.8</v>
      </c>
      <c r="I309" s="17">
        <v>1304.8</v>
      </c>
      <c r="J309" s="17"/>
      <c r="K309" s="17"/>
      <c r="L309" s="17"/>
      <c r="M309" s="17">
        <f t="shared" si="744"/>
        <v>1304.8</v>
      </c>
      <c r="N309" s="17">
        <f t="shared" si="745"/>
        <v>1304.8</v>
      </c>
      <c r="O309" s="17">
        <f t="shared" si="746"/>
        <v>1304.8</v>
      </c>
      <c r="P309" s="17"/>
      <c r="Q309" s="17"/>
      <c r="R309" s="17"/>
      <c r="S309" s="17">
        <v>386.5</v>
      </c>
      <c r="T309" s="17">
        <v>386.5</v>
      </c>
      <c r="U309" s="17"/>
      <c r="V309" s="17">
        <v>386.5</v>
      </c>
      <c r="W309" s="17"/>
      <c r="X309" s="17"/>
      <c r="Y309" s="17">
        <f t="shared" si="747"/>
        <v>1691.3</v>
      </c>
      <c r="Z309" s="17">
        <f t="shared" si="748"/>
        <v>1691.3</v>
      </c>
      <c r="AA309" s="17">
        <f t="shared" si="749"/>
        <v>1691.3</v>
      </c>
      <c r="AB309" s="17"/>
      <c r="AC309" s="17"/>
      <c r="AD309" s="17"/>
      <c r="AE309" s="17">
        <f t="shared" si="750"/>
        <v>1691.3</v>
      </c>
      <c r="AF309" s="17">
        <f t="shared" si="751"/>
        <v>1691.3</v>
      </c>
      <c r="AG309" s="17">
        <f t="shared" si="752"/>
        <v>1691.3</v>
      </c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>
        <f t="shared" si="753"/>
        <v>1691.3</v>
      </c>
      <c r="AX309" s="17">
        <f t="shared" si="754"/>
        <v>1691.3</v>
      </c>
      <c r="AY309" s="17">
        <f t="shared" si="755"/>
        <v>1691.3</v>
      </c>
      <c r="AZ309" s="17"/>
      <c r="BA309" s="32"/>
      <c r="BB309" s="32"/>
      <c r="BC309" s="1"/>
      <c r="BD309" s="1"/>
      <c r="BE309" s="1"/>
      <c r="BF309" s="1"/>
      <c r="BG309" s="1"/>
      <c r="BH309" s="1"/>
      <c r="BI309" s="1"/>
    </row>
    <row r="310" s="1" customFormat="1" ht="110.25">
      <c r="A310" s="30" t="s">
        <v>210</v>
      </c>
      <c r="B310" s="30" t="s">
        <v>74</v>
      </c>
      <c r="C310" s="30" t="s">
        <v>29</v>
      </c>
      <c r="D310" s="30" t="s">
        <v>218</v>
      </c>
      <c r="E310" s="30"/>
      <c r="F310" s="31" t="s">
        <v>219</v>
      </c>
      <c r="G310" s="17">
        <f>G311</f>
        <v>85447.300000000003</v>
      </c>
      <c r="H310" s="17">
        <f>H311</f>
        <v>262921.90000000002</v>
      </c>
      <c r="I310" s="17">
        <f>I311</f>
        <v>344200.5</v>
      </c>
      <c r="J310" s="17">
        <f>J311</f>
        <v>8537.6000000000004</v>
      </c>
      <c r="K310" s="17">
        <f>K311</f>
        <v>-8537.6000000000004</v>
      </c>
      <c r="L310" s="17">
        <f>L311</f>
        <v>0</v>
      </c>
      <c r="M310" s="17">
        <f t="shared" si="744"/>
        <v>93984.900000000009</v>
      </c>
      <c r="N310" s="17">
        <f t="shared" si="745"/>
        <v>254384.30000000002</v>
      </c>
      <c r="O310" s="17">
        <f t="shared" si="746"/>
        <v>344200.5</v>
      </c>
      <c r="P310" s="17">
        <f>P311</f>
        <v>0</v>
      </c>
      <c r="Q310" s="17">
        <f>Q311</f>
        <v>0</v>
      </c>
      <c r="R310" s="17">
        <f>R311</f>
        <v>0</v>
      </c>
      <c r="S310" s="17">
        <f>S311</f>
        <v>59293.807000000001</v>
      </c>
      <c r="T310" s="17">
        <f>T311</f>
        <v>0</v>
      </c>
      <c r="U310" s="17">
        <f>U311</f>
        <v>0</v>
      </c>
      <c r="V310" s="17">
        <f>V311</f>
        <v>0</v>
      </c>
      <c r="W310" s="17">
        <f>W311</f>
        <v>0</v>
      </c>
      <c r="X310" s="17">
        <f>X311</f>
        <v>0</v>
      </c>
      <c r="Y310" s="17">
        <f t="shared" si="747"/>
        <v>153278.70699999999</v>
      </c>
      <c r="Z310" s="17">
        <f t="shared" si="748"/>
        <v>254384.30000000002</v>
      </c>
      <c r="AA310" s="17">
        <f t="shared" si="749"/>
        <v>344200.5</v>
      </c>
      <c r="AB310" s="17">
        <f>AB311</f>
        <v>0</v>
      </c>
      <c r="AC310" s="17">
        <f>AC311</f>
        <v>0</v>
      </c>
      <c r="AD310" s="17">
        <f>AD311</f>
        <v>0</v>
      </c>
      <c r="AE310" s="17">
        <f t="shared" si="750"/>
        <v>153278.70699999999</v>
      </c>
      <c r="AF310" s="17">
        <f t="shared" si="751"/>
        <v>254384.30000000002</v>
      </c>
      <c r="AG310" s="17">
        <f t="shared" si="752"/>
        <v>344200.5</v>
      </c>
      <c r="AH310" s="17">
        <f>AH311</f>
        <v>0</v>
      </c>
      <c r="AI310" s="17">
        <f>AI311</f>
        <v>0</v>
      </c>
      <c r="AJ310" s="17">
        <f>AJ311</f>
        <v>0</v>
      </c>
      <c r="AK310" s="17">
        <f>AK311</f>
        <v>0</v>
      </c>
      <c r="AL310" s="17">
        <f>AL311</f>
        <v>0</v>
      </c>
      <c r="AM310" s="17">
        <f>AM311</f>
        <v>0</v>
      </c>
      <c r="AN310" s="17">
        <f>AN311</f>
        <v>0</v>
      </c>
      <c r="AO310" s="17">
        <f>AO311</f>
        <v>0</v>
      </c>
      <c r="AP310" s="17">
        <f>AP311</f>
        <v>0</v>
      </c>
      <c r="AQ310" s="17">
        <f>AQ311</f>
        <v>0</v>
      </c>
      <c r="AR310" s="17">
        <f>AR311</f>
        <v>0</v>
      </c>
      <c r="AS310" s="17">
        <f>AS311</f>
        <v>0</v>
      </c>
      <c r="AT310" s="17">
        <f>AT311</f>
        <v>0</v>
      </c>
      <c r="AU310" s="17">
        <f>AU311</f>
        <v>0</v>
      </c>
      <c r="AV310" s="17">
        <f>AV311</f>
        <v>0</v>
      </c>
      <c r="AW310" s="17">
        <f t="shared" si="753"/>
        <v>153278.70699999999</v>
      </c>
      <c r="AX310" s="17">
        <f t="shared" si="754"/>
        <v>254384.30000000002</v>
      </c>
      <c r="AY310" s="17">
        <f t="shared" si="755"/>
        <v>344200.5</v>
      </c>
      <c r="AZ310" s="17">
        <f>AZ311</f>
        <v>0</v>
      </c>
      <c r="BA310" s="32"/>
      <c r="BB310" s="32"/>
      <c r="BC310" s="1"/>
      <c r="BD310" s="1"/>
      <c r="BE310" s="1"/>
      <c r="BF310" s="1"/>
      <c r="BG310" s="1"/>
      <c r="BH310" s="1"/>
      <c r="BI310" s="1"/>
    </row>
    <row r="311" s="1" customFormat="1">
      <c r="A311" s="30" t="s">
        <v>210</v>
      </c>
      <c r="B311" s="30" t="s">
        <v>74</v>
      </c>
      <c r="C311" s="30" t="s">
        <v>29</v>
      </c>
      <c r="D311" s="30" t="s">
        <v>218</v>
      </c>
      <c r="E311" s="30" t="s">
        <v>134</v>
      </c>
      <c r="F311" s="31" t="s">
        <v>135</v>
      </c>
      <c r="G311" s="17">
        <v>85447.300000000003</v>
      </c>
      <c r="H311" s="17">
        <v>262921.90000000002</v>
      </c>
      <c r="I311" s="17">
        <v>344200.5</v>
      </c>
      <c r="J311" s="17">
        <v>8537.6000000000004</v>
      </c>
      <c r="K311" s="17">
        <v>-8537.6000000000004</v>
      </c>
      <c r="L311" s="17"/>
      <c r="M311" s="17">
        <f t="shared" si="744"/>
        <v>93984.900000000009</v>
      </c>
      <c r="N311" s="17">
        <f t="shared" si="745"/>
        <v>254384.30000000002</v>
      </c>
      <c r="O311" s="17">
        <f t="shared" si="746"/>
        <v>344200.5</v>
      </c>
      <c r="P311" s="17"/>
      <c r="Q311" s="17"/>
      <c r="R311" s="17"/>
      <c r="S311" s="17">
        <v>59293.807000000001</v>
      </c>
      <c r="T311" s="17"/>
      <c r="U311" s="17"/>
      <c r="V311" s="17"/>
      <c r="W311" s="17"/>
      <c r="X311" s="17"/>
      <c r="Y311" s="17">
        <f t="shared" si="747"/>
        <v>153278.70699999999</v>
      </c>
      <c r="Z311" s="17">
        <f t="shared" si="748"/>
        <v>254384.30000000002</v>
      </c>
      <c r="AA311" s="17">
        <f t="shared" si="749"/>
        <v>344200.5</v>
      </c>
      <c r="AB311" s="17"/>
      <c r="AC311" s="17"/>
      <c r="AD311" s="17"/>
      <c r="AE311" s="17">
        <f t="shared" si="750"/>
        <v>153278.70699999999</v>
      </c>
      <c r="AF311" s="17">
        <f t="shared" si="751"/>
        <v>254384.30000000002</v>
      </c>
      <c r="AG311" s="17">
        <f t="shared" si="752"/>
        <v>344200.5</v>
      </c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>
        <f t="shared" si="753"/>
        <v>153278.70699999999</v>
      </c>
      <c r="AX311" s="17">
        <f t="shared" si="754"/>
        <v>254384.30000000002</v>
      </c>
      <c r="AY311" s="17">
        <f t="shared" si="755"/>
        <v>344200.5</v>
      </c>
      <c r="AZ311" s="17"/>
      <c r="BA311" s="32"/>
      <c r="BB311" s="32">
        <v>73</v>
      </c>
      <c r="BC311" s="1"/>
      <c r="BD311" s="1"/>
      <c r="BE311" s="1"/>
      <c r="BF311" s="1"/>
      <c r="BG311" s="1"/>
      <c r="BH311" s="1"/>
      <c r="BI311" s="1"/>
    </row>
    <row r="312" s="1" customFormat="1">
      <c r="A312" s="30" t="s">
        <v>210</v>
      </c>
      <c r="B312" s="30" t="s">
        <v>74</v>
      </c>
      <c r="C312" s="30" t="s">
        <v>29</v>
      </c>
      <c r="D312" s="30" t="s">
        <v>229</v>
      </c>
      <c r="E312" s="30"/>
      <c r="F312" s="31" t="s">
        <v>230</v>
      </c>
      <c r="G312" s="17">
        <f t="shared" ref="G312:G313" si="756">G313</f>
        <v>3564.5</v>
      </c>
      <c r="H312" s="17">
        <f t="shared" ref="H312:H313" si="757">H313</f>
        <v>1788.2</v>
      </c>
      <c r="I312" s="17">
        <f t="shared" ref="I312:I313" si="758">I313</f>
        <v>2808.6999999999998</v>
      </c>
      <c r="J312" s="17">
        <f t="shared" ref="J312:J313" si="759">J313</f>
        <v>0</v>
      </c>
      <c r="K312" s="17">
        <f t="shared" ref="K312:K313" si="760">K313</f>
        <v>0</v>
      </c>
      <c r="L312" s="17">
        <f t="shared" ref="L312:L313" si="761">L313</f>
        <v>0</v>
      </c>
      <c r="M312" s="17">
        <f t="shared" si="744"/>
        <v>3564.5</v>
      </c>
      <c r="N312" s="17">
        <f t="shared" si="745"/>
        <v>1788.2</v>
      </c>
      <c r="O312" s="17">
        <f t="shared" si="746"/>
        <v>2808.6999999999998</v>
      </c>
      <c r="P312" s="17">
        <f t="shared" ref="P312:P313" si="762">P313</f>
        <v>0</v>
      </c>
      <c r="Q312" s="17">
        <f t="shared" ref="Q312:Q313" si="763">Q313</f>
        <v>0</v>
      </c>
      <c r="R312" s="17">
        <f t="shared" ref="R312:R313" si="764">R313</f>
        <v>0</v>
      </c>
      <c r="S312" s="17">
        <f t="shared" ref="S312:S313" si="765">S313</f>
        <v>0</v>
      </c>
      <c r="T312" s="17">
        <f t="shared" ref="T312:T313" si="766">T313</f>
        <v>0</v>
      </c>
      <c r="U312" s="17">
        <f t="shared" ref="U312:U313" si="767">U313</f>
        <v>0</v>
      </c>
      <c r="V312" s="17">
        <f t="shared" ref="V312:V313" si="768">V313</f>
        <v>0</v>
      </c>
      <c r="W312" s="17">
        <f t="shared" ref="W312:W313" si="769">W313</f>
        <v>0</v>
      </c>
      <c r="X312" s="17">
        <f t="shared" ref="X312:X313" si="770">X313</f>
        <v>0</v>
      </c>
      <c r="Y312" s="17">
        <f t="shared" si="747"/>
        <v>3564.5</v>
      </c>
      <c r="Z312" s="17">
        <f t="shared" si="748"/>
        <v>1788.2</v>
      </c>
      <c r="AA312" s="17">
        <f t="shared" si="749"/>
        <v>2808.6999999999998</v>
      </c>
      <c r="AB312" s="17">
        <f t="shared" ref="AB312:AB313" si="771">AB313</f>
        <v>0</v>
      </c>
      <c r="AC312" s="17">
        <f t="shared" ref="AC312:AC313" si="772">AC313</f>
        <v>0</v>
      </c>
      <c r="AD312" s="17">
        <f t="shared" ref="AD312:AD313" si="773">AD313</f>
        <v>0</v>
      </c>
      <c r="AE312" s="17">
        <f t="shared" si="750"/>
        <v>3564.5</v>
      </c>
      <c r="AF312" s="17">
        <f t="shared" si="751"/>
        <v>1788.2</v>
      </c>
      <c r="AG312" s="17">
        <f t="shared" si="752"/>
        <v>2808.6999999999998</v>
      </c>
      <c r="AH312" s="17">
        <f t="shared" ref="AH312:AH313" si="774">AH313</f>
        <v>0</v>
      </c>
      <c r="AI312" s="17">
        <f t="shared" ref="AI312:AI313" si="775">AI313</f>
        <v>0</v>
      </c>
      <c r="AJ312" s="17">
        <f t="shared" ref="AJ312:AJ313" si="776">AJ313</f>
        <v>0</v>
      </c>
      <c r="AK312" s="17">
        <f t="shared" ref="AK312:AK313" si="777">AK313</f>
        <v>0</v>
      </c>
      <c r="AL312" s="17">
        <f t="shared" ref="AL312:AL313" si="778">AL313</f>
        <v>0</v>
      </c>
      <c r="AM312" s="17">
        <f t="shared" ref="AM312:AM313" si="779">AM313</f>
        <v>0</v>
      </c>
      <c r="AN312" s="17">
        <f t="shared" ref="AN312:AN313" si="780">AN313</f>
        <v>0</v>
      </c>
      <c r="AO312" s="17">
        <f t="shared" ref="AO312:AO313" si="781">AO313</f>
        <v>0</v>
      </c>
      <c r="AP312" s="17">
        <f t="shared" ref="AP312:AP313" si="782">AP313</f>
        <v>0</v>
      </c>
      <c r="AQ312" s="17">
        <f t="shared" ref="AQ312:AQ313" si="783">AQ313</f>
        <v>0</v>
      </c>
      <c r="AR312" s="17">
        <f t="shared" ref="AR312:AR313" si="784">AR313</f>
        <v>0</v>
      </c>
      <c r="AS312" s="17">
        <f t="shared" ref="AS312:AS313" si="785">AS313</f>
        <v>0</v>
      </c>
      <c r="AT312" s="17">
        <f t="shared" ref="AT312:AT313" si="786">AT313</f>
        <v>0</v>
      </c>
      <c r="AU312" s="17">
        <f t="shared" ref="AU312:AU313" si="787">AU313</f>
        <v>0</v>
      </c>
      <c r="AV312" s="17">
        <f t="shared" ref="AV312:AV313" si="788">AV313</f>
        <v>0</v>
      </c>
      <c r="AW312" s="17">
        <f t="shared" si="753"/>
        <v>3564.5</v>
      </c>
      <c r="AX312" s="17">
        <f t="shared" si="754"/>
        <v>1788.2</v>
      </c>
      <c r="AY312" s="17">
        <f t="shared" si="755"/>
        <v>2808.6999999999998</v>
      </c>
      <c r="AZ312" s="17">
        <f t="shared" ref="AZ312:AZ313" si="789">AZ313</f>
        <v>0</v>
      </c>
      <c r="BA312" s="32"/>
      <c r="BB312" s="32"/>
      <c r="BC312" s="1"/>
      <c r="BD312" s="1"/>
      <c r="BE312" s="1"/>
      <c r="BF312" s="1"/>
      <c r="BG312" s="1"/>
      <c r="BH312" s="1"/>
      <c r="BI312" s="1"/>
    </row>
    <row r="313" s="1" customFormat="1">
      <c r="A313" s="30" t="s">
        <v>210</v>
      </c>
      <c r="B313" s="30" t="s">
        <v>74</v>
      </c>
      <c r="C313" s="30" t="s">
        <v>29</v>
      </c>
      <c r="D313" s="30" t="s">
        <v>231</v>
      </c>
      <c r="E313" s="30"/>
      <c r="F313" s="31" t="s">
        <v>36</v>
      </c>
      <c r="G313" s="17">
        <f t="shared" si="756"/>
        <v>3564.5</v>
      </c>
      <c r="H313" s="17">
        <f t="shared" si="757"/>
        <v>1788.2</v>
      </c>
      <c r="I313" s="17">
        <f t="shared" si="758"/>
        <v>2808.6999999999998</v>
      </c>
      <c r="J313" s="17">
        <f t="shared" si="759"/>
        <v>0</v>
      </c>
      <c r="K313" s="17">
        <f t="shared" si="760"/>
        <v>0</v>
      </c>
      <c r="L313" s="17">
        <f t="shared" si="761"/>
        <v>0</v>
      </c>
      <c r="M313" s="17">
        <f t="shared" si="744"/>
        <v>3564.5</v>
      </c>
      <c r="N313" s="17">
        <f t="shared" si="745"/>
        <v>1788.2</v>
      </c>
      <c r="O313" s="17">
        <f t="shared" si="746"/>
        <v>2808.6999999999998</v>
      </c>
      <c r="P313" s="17">
        <f t="shared" si="762"/>
        <v>0</v>
      </c>
      <c r="Q313" s="17">
        <f t="shared" si="763"/>
        <v>0</v>
      </c>
      <c r="R313" s="17">
        <f t="shared" si="764"/>
        <v>0</v>
      </c>
      <c r="S313" s="17">
        <f t="shared" si="765"/>
        <v>0</v>
      </c>
      <c r="T313" s="17">
        <f t="shared" si="766"/>
        <v>0</v>
      </c>
      <c r="U313" s="17">
        <f t="shared" si="767"/>
        <v>0</v>
      </c>
      <c r="V313" s="17">
        <f t="shared" si="768"/>
        <v>0</v>
      </c>
      <c r="W313" s="17">
        <f t="shared" si="769"/>
        <v>0</v>
      </c>
      <c r="X313" s="17">
        <f t="shared" si="770"/>
        <v>0</v>
      </c>
      <c r="Y313" s="17">
        <f t="shared" si="747"/>
        <v>3564.5</v>
      </c>
      <c r="Z313" s="17">
        <f t="shared" si="748"/>
        <v>1788.2</v>
      </c>
      <c r="AA313" s="17">
        <f t="shared" si="749"/>
        <v>2808.6999999999998</v>
      </c>
      <c r="AB313" s="17">
        <f t="shared" si="771"/>
        <v>0</v>
      </c>
      <c r="AC313" s="17">
        <f t="shared" si="772"/>
        <v>0</v>
      </c>
      <c r="AD313" s="17">
        <f t="shared" si="773"/>
        <v>0</v>
      </c>
      <c r="AE313" s="17">
        <f t="shared" si="750"/>
        <v>3564.5</v>
      </c>
      <c r="AF313" s="17">
        <f t="shared" si="751"/>
        <v>1788.2</v>
      </c>
      <c r="AG313" s="17">
        <f t="shared" si="752"/>
        <v>2808.6999999999998</v>
      </c>
      <c r="AH313" s="17">
        <f t="shared" si="774"/>
        <v>0</v>
      </c>
      <c r="AI313" s="17">
        <f t="shared" si="775"/>
        <v>0</v>
      </c>
      <c r="AJ313" s="17">
        <f t="shared" si="776"/>
        <v>0</v>
      </c>
      <c r="AK313" s="17">
        <f t="shared" si="777"/>
        <v>0</v>
      </c>
      <c r="AL313" s="17">
        <f t="shared" si="778"/>
        <v>0</v>
      </c>
      <c r="AM313" s="17">
        <f t="shared" si="779"/>
        <v>0</v>
      </c>
      <c r="AN313" s="17">
        <f t="shared" si="780"/>
        <v>0</v>
      </c>
      <c r="AO313" s="17">
        <f t="shared" si="781"/>
        <v>0</v>
      </c>
      <c r="AP313" s="17">
        <f t="shared" si="782"/>
        <v>0</v>
      </c>
      <c r="AQ313" s="17">
        <f t="shared" si="783"/>
        <v>0</v>
      </c>
      <c r="AR313" s="17">
        <f t="shared" si="784"/>
        <v>0</v>
      </c>
      <c r="AS313" s="17">
        <f t="shared" si="785"/>
        <v>0</v>
      </c>
      <c r="AT313" s="17">
        <f t="shared" si="786"/>
        <v>0</v>
      </c>
      <c r="AU313" s="17">
        <f t="shared" si="787"/>
        <v>0</v>
      </c>
      <c r="AV313" s="17">
        <f t="shared" si="788"/>
        <v>0</v>
      </c>
      <c r="AW313" s="17">
        <f t="shared" si="753"/>
        <v>3564.5</v>
      </c>
      <c r="AX313" s="17">
        <f t="shared" si="754"/>
        <v>1788.2</v>
      </c>
      <c r="AY313" s="17">
        <f t="shared" si="755"/>
        <v>2808.6999999999998</v>
      </c>
      <c r="AZ313" s="17">
        <f t="shared" si="789"/>
        <v>0</v>
      </c>
      <c r="BA313" s="32"/>
      <c r="BB313" s="32"/>
      <c r="BC313" s="1"/>
      <c r="BD313" s="1"/>
      <c r="BE313" s="1"/>
      <c r="BF313" s="1"/>
      <c r="BG313" s="1"/>
      <c r="BH313" s="1"/>
      <c r="BI313" s="1"/>
    </row>
    <row r="314" s="1" customFormat="1">
      <c r="A314" s="30" t="s">
        <v>210</v>
      </c>
      <c r="B314" s="30" t="s">
        <v>74</v>
      </c>
      <c r="C314" s="30" t="s">
        <v>29</v>
      </c>
      <c r="D314" s="30" t="s">
        <v>232</v>
      </c>
      <c r="E314" s="30"/>
      <c r="F314" s="31" t="s">
        <v>233</v>
      </c>
      <c r="G314" s="17">
        <f>G315+G317</f>
        <v>3564.5</v>
      </c>
      <c r="H314" s="17">
        <f>H315+H317</f>
        <v>1788.2</v>
      </c>
      <c r="I314" s="17">
        <f>I315+I317</f>
        <v>2808.6999999999998</v>
      </c>
      <c r="J314" s="17">
        <f>J315+J317</f>
        <v>0</v>
      </c>
      <c r="K314" s="17">
        <f>K315+K317</f>
        <v>0</v>
      </c>
      <c r="L314" s="17">
        <f>L315+L317</f>
        <v>0</v>
      </c>
      <c r="M314" s="17">
        <f t="shared" si="744"/>
        <v>3564.5</v>
      </c>
      <c r="N314" s="17">
        <f t="shared" si="745"/>
        <v>1788.2</v>
      </c>
      <c r="O314" s="17">
        <f t="shared" si="746"/>
        <v>2808.6999999999998</v>
      </c>
      <c r="P314" s="17">
        <f>P315+P317</f>
        <v>0</v>
      </c>
      <c r="Q314" s="17">
        <f>Q315+Q317</f>
        <v>0</v>
      </c>
      <c r="R314" s="17">
        <f>R315+R317</f>
        <v>0</v>
      </c>
      <c r="S314" s="17">
        <f>S315+S317</f>
        <v>0</v>
      </c>
      <c r="T314" s="17">
        <f>T315+T317</f>
        <v>0</v>
      </c>
      <c r="U314" s="17">
        <f>U315+U317</f>
        <v>0</v>
      </c>
      <c r="V314" s="17">
        <f>V315+V317</f>
        <v>0</v>
      </c>
      <c r="W314" s="17">
        <f>W315+W317</f>
        <v>0</v>
      </c>
      <c r="X314" s="17">
        <f>X315+X317</f>
        <v>0</v>
      </c>
      <c r="Y314" s="17">
        <f t="shared" si="747"/>
        <v>3564.5</v>
      </c>
      <c r="Z314" s="17">
        <f t="shared" si="748"/>
        <v>1788.2</v>
      </c>
      <c r="AA314" s="17">
        <f t="shared" si="749"/>
        <v>2808.6999999999998</v>
      </c>
      <c r="AB314" s="17">
        <f>AB315+AB317</f>
        <v>0</v>
      </c>
      <c r="AC314" s="17">
        <f>AC315+AC317</f>
        <v>0</v>
      </c>
      <c r="AD314" s="17">
        <f>AD315+AD317</f>
        <v>0</v>
      </c>
      <c r="AE314" s="17">
        <f t="shared" si="750"/>
        <v>3564.5</v>
      </c>
      <c r="AF314" s="17">
        <f t="shared" si="751"/>
        <v>1788.2</v>
      </c>
      <c r="AG314" s="17">
        <f t="shared" si="752"/>
        <v>2808.6999999999998</v>
      </c>
      <c r="AH314" s="17">
        <f>AH315+AH317</f>
        <v>0</v>
      </c>
      <c r="AI314" s="17">
        <f>AI315+AI317</f>
        <v>0</v>
      </c>
      <c r="AJ314" s="17">
        <f>AJ315+AJ317</f>
        <v>0</v>
      </c>
      <c r="AK314" s="17">
        <f>AK315+AK317</f>
        <v>0</v>
      </c>
      <c r="AL314" s="17">
        <f>AL315+AL317</f>
        <v>0</v>
      </c>
      <c r="AM314" s="17">
        <f>AM315+AM317</f>
        <v>0</v>
      </c>
      <c r="AN314" s="17">
        <f>AN315+AN317</f>
        <v>0</v>
      </c>
      <c r="AO314" s="17">
        <f>AO315+AO317</f>
        <v>0</v>
      </c>
      <c r="AP314" s="17">
        <f>AP315+AP317</f>
        <v>0</v>
      </c>
      <c r="AQ314" s="17">
        <f>AQ315+AQ317</f>
        <v>0</v>
      </c>
      <c r="AR314" s="17">
        <f>AR315+AR317</f>
        <v>0</v>
      </c>
      <c r="AS314" s="17">
        <f>AS315+AS317</f>
        <v>0</v>
      </c>
      <c r="AT314" s="17">
        <f>AT315+AT317</f>
        <v>0</v>
      </c>
      <c r="AU314" s="17">
        <f>AU315+AU317</f>
        <v>0</v>
      </c>
      <c r="AV314" s="17">
        <f>AV315+AV317</f>
        <v>0</v>
      </c>
      <c r="AW314" s="17">
        <f t="shared" si="753"/>
        <v>3564.5</v>
      </c>
      <c r="AX314" s="17">
        <f t="shared" si="754"/>
        <v>1788.2</v>
      </c>
      <c r="AY314" s="17">
        <f t="shared" si="755"/>
        <v>2808.6999999999998</v>
      </c>
      <c r="AZ314" s="17">
        <f>AZ315+AZ317</f>
        <v>0</v>
      </c>
      <c r="BA314" s="32"/>
      <c r="BB314" s="32"/>
      <c r="BC314" s="1"/>
      <c r="BD314" s="1"/>
      <c r="BE314" s="1"/>
      <c r="BF314" s="1"/>
      <c r="BG314" s="1"/>
      <c r="BH314" s="1"/>
      <c r="BI314" s="1"/>
    </row>
    <row r="315" s="1" customFormat="1">
      <c r="A315" s="30" t="s">
        <v>210</v>
      </c>
      <c r="B315" s="30" t="s">
        <v>74</v>
      </c>
      <c r="C315" s="30" t="s">
        <v>29</v>
      </c>
      <c r="D315" s="30" t="s">
        <v>290</v>
      </c>
      <c r="E315" s="30"/>
      <c r="F315" s="31" t="s">
        <v>291</v>
      </c>
      <c r="G315" s="17">
        <f>G316</f>
        <v>1260.5</v>
      </c>
      <c r="H315" s="17">
        <f>H316</f>
        <v>1260.5</v>
      </c>
      <c r="I315" s="17">
        <f>I316</f>
        <v>1260.5</v>
      </c>
      <c r="J315" s="17">
        <f>J316</f>
        <v>0</v>
      </c>
      <c r="K315" s="17">
        <f>K316</f>
        <v>0</v>
      </c>
      <c r="L315" s="17">
        <f>L316</f>
        <v>0</v>
      </c>
      <c r="M315" s="17">
        <f t="shared" si="744"/>
        <v>1260.5</v>
      </c>
      <c r="N315" s="17">
        <f t="shared" si="745"/>
        <v>1260.5</v>
      </c>
      <c r="O315" s="17">
        <f t="shared" si="746"/>
        <v>1260.5</v>
      </c>
      <c r="P315" s="17">
        <f>P316</f>
        <v>0</v>
      </c>
      <c r="Q315" s="17">
        <f>Q316</f>
        <v>0</v>
      </c>
      <c r="R315" s="17">
        <f>R316</f>
        <v>0</v>
      </c>
      <c r="S315" s="17">
        <f>S316</f>
        <v>0</v>
      </c>
      <c r="T315" s="17">
        <f>T316</f>
        <v>0</v>
      </c>
      <c r="U315" s="17">
        <f>U316</f>
        <v>0</v>
      </c>
      <c r="V315" s="17">
        <f>V316</f>
        <v>0</v>
      </c>
      <c r="W315" s="17">
        <f>W316</f>
        <v>0</v>
      </c>
      <c r="X315" s="17">
        <f>X316</f>
        <v>0</v>
      </c>
      <c r="Y315" s="17">
        <f t="shared" si="747"/>
        <v>1260.5</v>
      </c>
      <c r="Z315" s="17">
        <f t="shared" si="748"/>
        <v>1260.5</v>
      </c>
      <c r="AA315" s="17">
        <f t="shared" si="749"/>
        <v>1260.5</v>
      </c>
      <c r="AB315" s="17">
        <f>AB316</f>
        <v>0</v>
      </c>
      <c r="AC315" s="17">
        <f>AC316</f>
        <v>0</v>
      </c>
      <c r="AD315" s="17">
        <f>AD316</f>
        <v>0</v>
      </c>
      <c r="AE315" s="17">
        <f t="shared" si="750"/>
        <v>1260.5</v>
      </c>
      <c r="AF315" s="17">
        <f t="shared" si="751"/>
        <v>1260.5</v>
      </c>
      <c r="AG315" s="17">
        <f t="shared" si="752"/>
        <v>1260.5</v>
      </c>
      <c r="AH315" s="17">
        <f>AH316</f>
        <v>0</v>
      </c>
      <c r="AI315" s="17">
        <f>AI316</f>
        <v>0</v>
      </c>
      <c r="AJ315" s="17">
        <f>AJ316</f>
        <v>0</v>
      </c>
      <c r="AK315" s="17">
        <f>AK316</f>
        <v>0</v>
      </c>
      <c r="AL315" s="17">
        <f>AL316</f>
        <v>0</v>
      </c>
      <c r="AM315" s="17">
        <f>AM316</f>
        <v>0</v>
      </c>
      <c r="AN315" s="17">
        <f>AN316</f>
        <v>0</v>
      </c>
      <c r="AO315" s="17">
        <f>AO316</f>
        <v>0</v>
      </c>
      <c r="AP315" s="17">
        <f>AP316</f>
        <v>0</v>
      </c>
      <c r="AQ315" s="17">
        <f>AQ316</f>
        <v>0</v>
      </c>
      <c r="AR315" s="17">
        <f>AR316</f>
        <v>0</v>
      </c>
      <c r="AS315" s="17">
        <f>AS316</f>
        <v>0</v>
      </c>
      <c r="AT315" s="17">
        <f>AT316</f>
        <v>0</v>
      </c>
      <c r="AU315" s="17">
        <f>AU316</f>
        <v>0</v>
      </c>
      <c r="AV315" s="17">
        <f>AV316</f>
        <v>0</v>
      </c>
      <c r="AW315" s="17">
        <f t="shared" si="753"/>
        <v>1260.5</v>
      </c>
      <c r="AX315" s="17">
        <f t="shared" si="754"/>
        <v>1260.5</v>
      </c>
      <c r="AY315" s="17">
        <f t="shared" si="755"/>
        <v>1260.5</v>
      </c>
      <c r="AZ315" s="17">
        <f>AZ316</f>
        <v>0</v>
      </c>
      <c r="BA315" s="32"/>
      <c r="BB315" s="32"/>
      <c r="BC315" s="1"/>
      <c r="BD315" s="1"/>
      <c r="BE315" s="1"/>
      <c r="BF315" s="1"/>
      <c r="BG315" s="1"/>
      <c r="BH315" s="1"/>
      <c r="BI315" s="1"/>
    </row>
    <row r="316" s="1" customFormat="1">
      <c r="A316" s="30" t="s">
        <v>210</v>
      </c>
      <c r="B316" s="30" t="s">
        <v>74</v>
      </c>
      <c r="C316" s="30" t="s">
        <v>29</v>
      </c>
      <c r="D316" s="30" t="s">
        <v>290</v>
      </c>
      <c r="E316" s="30" t="s">
        <v>134</v>
      </c>
      <c r="F316" s="31" t="s">
        <v>135</v>
      </c>
      <c r="G316" s="17">
        <v>1260.5</v>
      </c>
      <c r="H316" s="17">
        <v>1260.5</v>
      </c>
      <c r="I316" s="17">
        <v>1260.5</v>
      </c>
      <c r="J316" s="17"/>
      <c r="K316" s="17"/>
      <c r="L316" s="17"/>
      <c r="M316" s="17">
        <f t="shared" si="744"/>
        <v>1260.5</v>
      </c>
      <c r="N316" s="17">
        <f t="shared" si="745"/>
        <v>1260.5</v>
      </c>
      <c r="O316" s="17">
        <f t="shared" si="746"/>
        <v>1260.5</v>
      </c>
      <c r="P316" s="17"/>
      <c r="Q316" s="17"/>
      <c r="R316" s="17"/>
      <c r="S316" s="17"/>
      <c r="T316" s="17"/>
      <c r="U316" s="17"/>
      <c r="V316" s="17"/>
      <c r="W316" s="17"/>
      <c r="X316" s="17"/>
      <c r="Y316" s="17">
        <f t="shared" si="747"/>
        <v>1260.5</v>
      </c>
      <c r="Z316" s="17">
        <f t="shared" si="748"/>
        <v>1260.5</v>
      </c>
      <c r="AA316" s="17">
        <f t="shared" si="749"/>
        <v>1260.5</v>
      </c>
      <c r="AB316" s="17"/>
      <c r="AC316" s="17"/>
      <c r="AD316" s="17"/>
      <c r="AE316" s="17">
        <f t="shared" si="750"/>
        <v>1260.5</v>
      </c>
      <c r="AF316" s="17">
        <f t="shared" si="751"/>
        <v>1260.5</v>
      </c>
      <c r="AG316" s="17">
        <f t="shared" si="752"/>
        <v>1260.5</v>
      </c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>
        <f t="shared" si="753"/>
        <v>1260.5</v>
      </c>
      <c r="AX316" s="17">
        <f t="shared" si="754"/>
        <v>1260.5</v>
      </c>
      <c r="AY316" s="17">
        <f t="shared" si="755"/>
        <v>1260.5</v>
      </c>
      <c r="AZ316" s="17"/>
      <c r="BA316" s="32"/>
      <c r="BB316" s="32"/>
      <c r="BC316" s="1"/>
      <c r="BD316" s="1"/>
      <c r="BE316" s="1"/>
      <c r="BF316" s="1"/>
      <c r="BG316" s="1"/>
      <c r="BH316" s="1"/>
      <c r="BI316" s="1"/>
    </row>
    <row r="317" s="1" customFormat="1">
      <c r="A317" s="30" t="s">
        <v>210</v>
      </c>
      <c r="B317" s="30" t="s">
        <v>74</v>
      </c>
      <c r="C317" s="30" t="s">
        <v>29</v>
      </c>
      <c r="D317" s="30" t="s">
        <v>234</v>
      </c>
      <c r="E317" s="30"/>
      <c r="F317" s="31" t="s">
        <v>235</v>
      </c>
      <c r="G317" s="17">
        <f>G318</f>
        <v>2304</v>
      </c>
      <c r="H317" s="17">
        <f>H318</f>
        <v>527.70000000000005</v>
      </c>
      <c r="I317" s="17">
        <f>I318</f>
        <v>1548.2</v>
      </c>
      <c r="J317" s="17">
        <f>J318</f>
        <v>0</v>
      </c>
      <c r="K317" s="17">
        <f>K318</f>
        <v>0</v>
      </c>
      <c r="L317" s="17">
        <f>L318</f>
        <v>0</v>
      </c>
      <c r="M317" s="17">
        <f t="shared" si="744"/>
        <v>2304</v>
      </c>
      <c r="N317" s="17">
        <f t="shared" si="745"/>
        <v>527.70000000000005</v>
      </c>
      <c r="O317" s="17">
        <f t="shared" si="746"/>
        <v>1548.2</v>
      </c>
      <c r="P317" s="17">
        <f>P318</f>
        <v>0</v>
      </c>
      <c r="Q317" s="17">
        <f>Q318</f>
        <v>0</v>
      </c>
      <c r="R317" s="17">
        <f>R318</f>
        <v>0</v>
      </c>
      <c r="S317" s="17">
        <f>S318</f>
        <v>0</v>
      </c>
      <c r="T317" s="17">
        <f>T318</f>
        <v>0</v>
      </c>
      <c r="U317" s="17">
        <f>U318</f>
        <v>0</v>
      </c>
      <c r="V317" s="17">
        <f>V318</f>
        <v>0</v>
      </c>
      <c r="W317" s="17">
        <f>W318</f>
        <v>0</v>
      </c>
      <c r="X317" s="17">
        <f>X318</f>
        <v>0</v>
      </c>
      <c r="Y317" s="17">
        <f t="shared" si="747"/>
        <v>2304</v>
      </c>
      <c r="Z317" s="17">
        <f t="shared" si="748"/>
        <v>527.70000000000005</v>
      </c>
      <c r="AA317" s="17">
        <f t="shared" si="749"/>
        <v>1548.2</v>
      </c>
      <c r="AB317" s="17">
        <f>AB318</f>
        <v>0</v>
      </c>
      <c r="AC317" s="17">
        <f>AC318</f>
        <v>0</v>
      </c>
      <c r="AD317" s="17">
        <f>AD318</f>
        <v>0</v>
      </c>
      <c r="AE317" s="17">
        <f t="shared" si="750"/>
        <v>2304</v>
      </c>
      <c r="AF317" s="17">
        <f t="shared" si="751"/>
        <v>527.70000000000005</v>
      </c>
      <c r="AG317" s="17">
        <f t="shared" si="752"/>
        <v>1548.2</v>
      </c>
      <c r="AH317" s="17">
        <f>AH318</f>
        <v>0</v>
      </c>
      <c r="AI317" s="17">
        <f>AI318</f>
        <v>0</v>
      </c>
      <c r="AJ317" s="17">
        <f>AJ318</f>
        <v>0</v>
      </c>
      <c r="AK317" s="17">
        <f>AK318</f>
        <v>0</v>
      </c>
      <c r="AL317" s="17">
        <f>AL318</f>
        <v>0</v>
      </c>
      <c r="AM317" s="17">
        <f>AM318</f>
        <v>0</v>
      </c>
      <c r="AN317" s="17">
        <f>AN318</f>
        <v>0</v>
      </c>
      <c r="AO317" s="17">
        <f>AO318</f>
        <v>0</v>
      </c>
      <c r="AP317" s="17">
        <f>AP318</f>
        <v>0</v>
      </c>
      <c r="AQ317" s="17">
        <f>AQ318</f>
        <v>0</v>
      </c>
      <c r="AR317" s="17">
        <f>AR318</f>
        <v>0</v>
      </c>
      <c r="AS317" s="17">
        <f>AS318</f>
        <v>0</v>
      </c>
      <c r="AT317" s="17">
        <f>AT318</f>
        <v>0</v>
      </c>
      <c r="AU317" s="17">
        <f>AU318</f>
        <v>0</v>
      </c>
      <c r="AV317" s="17">
        <f>AV318</f>
        <v>0</v>
      </c>
      <c r="AW317" s="17">
        <f t="shared" si="753"/>
        <v>2304</v>
      </c>
      <c r="AX317" s="17">
        <f t="shared" si="754"/>
        <v>527.70000000000005</v>
      </c>
      <c r="AY317" s="17">
        <f t="shared" si="755"/>
        <v>1548.2</v>
      </c>
      <c r="AZ317" s="17">
        <f>AZ318</f>
        <v>0</v>
      </c>
      <c r="BA317" s="32"/>
      <c r="BB317" s="32"/>
      <c r="BC317" s="1"/>
      <c r="BD317" s="1"/>
      <c r="BE317" s="1"/>
      <c r="BF317" s="1"/>
      <c r="BG317" s="1"/>
      <c r="BH317" s="1"/>
      <c r="BI317" s="1"/>
    </row>
    <row r="318" s="1" customFormat="1">
      <c r="A318" s="30" t="s">
        <v>210</v>
      </c>
      <c r="B318" s="30" t="s">
        <v>74</v>
      </c>
      <c r="C318" s="30" t="s">
        <v>29</v>
      </c>
      <c r="D318" s="30" t="s">
        <v>234</v>
      </c>
      <c r="E318" s="30" t="s">
        <v>134</v>
      </c>
      <c r="F318" s="31" t="s">
        <v>135</v>
      </c>
      <c r="G318" s="17">
        <v>2304</v>
      </c>
      <c r="H318" s="17">
        <v>527.70000000000005</v>
      </c>
      <c r="I318" s="17">
        <v>1548.2</v>
      </c>
      <c r="J318" s="17"/>
      <c r="K318" s="17"/>
      <c r="L318" s="17"/>
      <c r="M318" s="17">
        <f t="shared" si="744"/>
        <v>2304</v>
      </c>
      <c r="N318" s="17">
        <f t="shared" si="745"/>
        <v>527.70000000000005</v>
      </c>
      <c r="O318" s="17">
        <f t="shared" si="746"/>
        <v>1548.2</v>
      </c>
      <c r="P318" s="17"/>
      <c r="Q318" s="17"/>
      <c r="R318" s="17"/>
      <c r="S318" s="17"/>
      <c r="T318" s="17"/>
      <c r="U318" s="17"/>
      <c r="V318" s="17"/>
      <c r="W318" s="17"/>
      <c r="X318" s="17"/>
      <c r="Y318" s="17">
        <f t="shared" si="747"/>
        <v>2304</v>
      </c>
      <c r="Z318" s="17">
        <f t="shared" si="748"/>
        <v>527.70000000000005</v>
      </c>
      <c r="AA318" s="17">
        <f t="shared" si="749"/>
        <v>1548.2</v>
      </c>
      <c r="AB318" s="17"/>
      <c r="AC318" s="17"/>
      <c r="AD318" s="17"/>
      <c r="AE318" s="17">
        <f t="shared" si="750"/>
        <v>2304</v>
      </c>
      <c r="AF318" s="17">
        <f t="shared" si="751"/>
        <v>527.70000000000005</v>
      </c>
      <c r="AG318" s="17">
        <f t="shared" si="752"/>
        <v>1548.2</v>
      </c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>
        <f t="shared" si="753"/>
        <v>2304</v>
      </c>
      <c r="AX318" s="17">
        <f t="shared" si="754"/>
        <v>527.70000000000005</v>
      </c>
      <c r="AY318" s="17">
        <f t="shared" si="755"/>
        <v>1548.2</v>
      </c>
      <c r="AZ318" s="17"/>
      <c r="BA318" s="32"/>
      <c r="BB318" s="32"/>
      <c r="BC318" s="1"/>
      <c r="BD318" s="1"/>
      <c r="BE318" s="1"/>
      <c r="BF318" s="1"/>
      <c r="BG318" s="1"/>
      <c r="BH318" s="1"/>
      <c r="BI318" s="1"/>
    </row>
    <row r="319" s="1" customFormat="1">
      <c r="A319" s="30" t="s">
        <v>210</v>
      </c>
      <c r="B319" s="30" t="s">
        <v>74</v>
      </c>
      <c r="C319" s="30" t="s">
        <v>29</v>
      </c>
      <c r="D319" s="30" t="s">
        <v>159</v>
      </c>
      <c r="E319" s="30"/>
      <c r="F319" s="31" t="s">
        <v>160</v>
      </c>
      <c r="G319" s="17">
        <f t="shared" ref="G319:G326" si="790">G320</f>
        <v>3682</v>
      </c>
      <c r="H319" s="17">
        <f t="shared" ref="H319:H326" si="791">H320</f>
        <v>3682</v>
      </c>
      <c r="I319" s="17">
        <f t="shared" ref="I319:I326" si="792">I320</f>
        <v>3682</v>
      </c>
      <c r="J319" s="17">
        <f t="shared" ref="J319:J326" si="793">J320</f>
        <v>0</v>
      </c>
      <c r="K319" s="17">
        <f t="shared" ref="K319:K326" si="794">K320</f>
        <v>0</v>
      </c>
      <c r="L319" s="17">
        <f t="shared" ref="L319:L326" si="795">L320</f>
        <v>0</v>
      </c>
      <c r="M319" s="17">
        <f t="shared" si="744"/>
        <v>3682</v>
      </c>
      <c r="N319" s="17">
        <f t="shared" si="745"/>
        <v>3682</v>
      </c>
      <c r="O319" s="17">
        <f t="shared" si="746"/>
        <v>3682</v>
      </c>
      <c r="P319" s="17">
        <f t="shared" ref="P319:P326" si="796">P320</f>
        <v>0</v>
      </c>
      <c r="Q319" s="17">
        <f t="shared" ref="Q319:Q326" si="797">Q320</f>
        <v>0</v>
      </c>
      <c r="R319" s="17">
        <f t="shared" ref="R319:R326" si="798">R320</f>
        <v>0</v>
      </c>
      <c r="S319" s="17">
        <f t="shared" ref="S319:S326" si="799">S320</f>
        <v>0</v>
      </c>
      <c r="T319" s="17">
        <f t="shared" ref="T319:T326" si="800">T320</f>
        <v>0</v>
      </c>
      <c r="U319" s="17">
        <f t="shared" ref="U319:U326" si="801">U320</f>
        <v>0</v>
      </c>
      <c r="V319" s="17">
        <f t="shared" ref="V319:V326" si="802">V320</f>
        <v>0</v>
      </c>
      <c r="W319" s="17">
        <f t="shared" ref="W319:W326" si="803">W320</f>
        <v>0</v>
      </c>
      <c r="X319" s="17">
        <f t="shared" ref="X319:X326" si="804">X320</f>
        <v>0</v>
      </c>
      <c r="Y319" s="17">
        <f t="shared" si="747"/>
        <v>3682</v>
      </c>
      <c r="Z319" s="17">
        <f t="shared" si="748"/>
        <v>3682</v>
      </c>
      <c r="AA319" s="17">
        <f t="shared" si="749"/>
        <v>3682</v>
      </c>
      <c r="AB319" s="17">
        <f t="shared" ref="AB319:AB326" si="805">AB320</f>
        <v>0</v>
      </c>
      <c r="AC319" s="17">
        <f t="shared" ref="AC319:AC326" si="806">AC320</f>
        <v>0</v>
      </c>
      <c r="AD319" s="17">
        <f t="shared" ref="AD319:AD326" si="807">AD320</f>
        <v>0</v>
      </c>
      <c r="AE319" s="17">
        <f t="shared" si="750"/>
        <v>3682</v>
      </c>
      <c r="AF319" s="17">
        <f t="shared" si="751"/>
        <v>3682</v>
      </c>
      <c r="AG319" s="17">
        <f t="shared" si="752"/>
        <v>3682</v>
      </c>
      <c r="AH319" s="17">
        <f t="shared" ref="AH319:AH326" si="808">AH320</f>
        <v>0</v>
      </c>
      <c r="AI319" s="17">
        <f t="shared" ref="AI319:AI326" si="809">AI320</f>
        <v>0</v>
      </c>
      <c r="AJ319" s="17">
        <f t="shared" ref="AJ319:AJ326" si="810">AJ320</f>
        <v>1818</v>
      </c>
      <c r="AK319" s="17">
        <f t="shared" ref="AK319:AK326" si="811">AK320</f>
        <v>0</v>
      </c>
      <c r="AL319" s="17">
        <f t="shared" ref="AL319:AL326" si="812">AL320</f>
        <v>0</v>
      </c>
      <c r="AM319" s="17">
        <f t="shared" ref="AM319:AM326" si="813">AM320</f>
        <v>1818</v>
      </c>
      <c r="AN319" s="17">
        <f t="shared" ref="AN319:AN326" si="814">AN320</f>
        <v>0</v>
      </c>
      <c r="AO319" s="17">
        <f t="shared" ref="AO319:AO326" si="815">AO320</f>
        <v>0</v>
      </c>
      <c r="AP319" s="17">
        <f t="shared" ref="AP319:AP326" si="816">AP320</f>
        <v>0</v>
      </c>
      <c r="AQ319" s="17">
        <f t="shared" ref="AQ319:AQ326" si="817">AQ320</f>
        <v>0</v>
      </c>
      <c r="AR319" s="17">
        <f t="shared" ref="AR319:AR326" si="818">AR320</f>
        <v>0</v>
      </c>
      <c r="AS319" s="17">
        <f t="shared" ref="AS319:AS326" si="819">AS320</f>
        <v>0</v>
      </c>
      <c r="AT319" s="17">
        <f t="shared" ref="AT319:AT326" si="820">AT320</f>
        <v>1818</v>
      </c>
      <c r="AU319" s="17">
        <f t="shared" ref="AU319:AU326" si="821">AU320</f>
        <v>0</v>
      </c>
      <c r="AV319" s="17">
        <f t="shared" ref="AV319:AV326" si="822">AV320</f>
        <v>0</v>
      </c>
      <c r="AW319" s="17">
        <f t="shared" si="753"/>
        <v>5500</v>
      </c>
      <c r="AX319" s="17">
        <f t="shared" si="754"/>
        <v>5500</v>
      </c>
      <c r="AY319" s="17">
        <f t="shared" si="755"/>
        <v>5500</v>
      </c>
      <c r="AZ319" s="17">
        <f t="shared" ref="AZ319:AZ326" si="823">AZ320</f>
        <v>0</v>
      </c>
      <c r="BA319" s="32"/>
      <c r="BB319" s="32"/>
      <c r="BC319" s="1"/>
      <c r="BD319" s="1"/>
      <c r="BE319" s="1"/>
      <c r="BF319" s="1"/>
      <c r="BG319" s="1"/>
      <c r="BH319" s="1"/>
      <c r="BI319" s="1"/>
    </row>
    <row r="320" s="1" customFormat="1">
      <c r="A320" s="30" t="s">
        <v>210</v>
      </c>
      <c r="B320" s="30" t="s">
        <v>74</v>
      </c>
      <c r="C320" s="30" t="s">
        <v>29</v>
      </c>
      <c r="D320" s="30" t="s">
        <v>161</v>
      </c>
      <c r="E320" s="30"/>
      <c r="F320" s="31" t="s">
        <v>36</v>
      </c>
      <c r="G320" s="17">
        <f t="shared" si="790"/>
        <v>3682</v>
      </c>
      <c r="H320" s="17">
        <f t="shared" si="791"/>
        <v>3682</v>
      </c>
      <c r="I320" s="17">
        <f t="shared" si="792"/>
        <v>3682</v>
      </c>
      <c r="J320" s="17">
        <f t="shared" si="793"/>
        <v>0</v>
      </c>
      <c r="K320" s="17">
        <f t="shared" si="794"/>
        <v>0</v>
      </c>
      <c r="L320" s="17">
        <f t="shared" si="795"/>
        <v>0</v>
      </c>
      <c r="M320" s="17">
        <f t="shared" si="744"/>
        <v>3682</v>
      </c>
      <c r="N320" s="17">
        <f t="shared" si="745"/>
        <v>3682</v>
      </c>
      <c r="O320" s="17">
        <f t="shared" si="746"/>
        <v>3682</v>
      </c>
      <c r="P320" s="17">
        <f t="shared" si="796"/>
        <v>0</v>
      </c>
      <c r="Q320" s="17">
        <f t="shared" si="797"/>
        <v>0</v>
      </c>
      <c r="R320" s="17">
        <f t="shared" si="798"/>
        <v>0</v>
      </c>
      <c r="S320" s="17">
        <f t="shared" si="799"/>
        <v>0</v>
      </c>
      <c r="T320" s="17">
        <f t="shared" si="800"/>
        <v>0</v>
      </c>
      <c r="U320" s="17">
        <f t="shared" si="801"/>
        <v>0</v>
      </c>
      <c r="V320" s="17">
        <f t="shared" si="802"/>
        <v>0</v>
      </c>
      <c r="W320" s="17">
        <f t="shared" si="803"/>
        <v>0</v>
      </c>
      <c r="X320" s="17">
        <f t="shared" si="804"/>
        <v>0</v>
      </c>
      <c r="Y320" s="17">
        <f t="shared" si="747"/>
        <v>3682</v>
      </c>
      <c r="Z320" s="17">
        <f t="shared" si="748"/>
        <v>3682</v>
      </c>
      <c r="AA320" s="17">
        <f t="shared" si="749"/>
        <v>3682</v>
      </c>
      <c r="AB320" s="17">
        <f t="shared" si="805"/>
        <v>0</v>
      </c>
      <c r="AC320" s="17">
        <f t="shared" si="806"/>
        <v>0</v>
      </c>
      <c r="AD320" s="17">
        <f t="shared" si="807"/>
        <v>0</v>
      </c>
      <c r="AE320" s="17">
        <f t="shared" si="750"/>
        <v>3682</v>
      </c>
      <c r="AF320" s="17">
        <f t="shared" si="751"/>
        <v>3682</v>
      </c>
      <c r="AG320" s="17">
        <f t="shared" si="752"/>
        <v>3682</v>
      </c>
      <c r="AH320" s="17">
        <f t="shared" si="808"/>
        <v>0</v>
      </c>
      <c r="AI320" s="17">
        <f t="shared" si="809"/>
        <v>0</v>
      </c>
      <c r="AJ320" s="17">
        <f t="shared" si="810"/>
        <v>1818</v>
      </c>
      <c r="AK320" s="17">
        <f t="shared" si="811"/>
        <v>0</v>
      </c>
      <c r="AL320" s="17">
        <f t="shared" si="812"/>
        <v>0</v>
      </c>
      <c r="AM320" s="17">
        <f t="shared" si="813"/>
        <v>1818</v>
      </c>
      <c r="AN320" s="17">
        <f t="shared" si="814"/>
        <v>0</v>
      </c>
      <c r="AO320" s="17">
        <f t="shared" si="815"/>
        <v>0</v>
      </c>
      <c r="AP320" s="17">
        <f t="shared" si="816"/>
        <v>0</v>
      </c>
      <c r="AQ320" s="17">
        <f t="shared" si="817"/>
        <v>0</v>
      </c>
      <c r="AR320" s="17">
        <f t="shared" si="818"/>
        <v>0</v>
      </c>
      <c r="AS320" s="17">
        <f t="shared" si="819"/>
        <v>0</v>
      </c>
      <c r="AT320" s="17">
        <f t="shared" si="820"/>
        <v>1818</v>
      </c>
      <c r="AU320" s="17">
        <f t="shared" si="821"/>
        <v>0</v>
      </c>
      <c r="AV320" s="17">
        <f t="shared" si="822"/>
        <v>0</v>
      </c>
      <c r="AW320" s="17">
        <f t="shared" si="753"/>
        <v>5500</v>
      </c>
      <c r="AX320" s="17">
        <f t="shared" si="754"/>
        <v>5500</v>
      </c>
      <c r="AY320" s="17">
        <f t="shared" si="755"/>
        <v>5500</v>
      </c>
      <c r="AZ320" s="17">
        <f t="shared" si="823"/>
        <v>0</v>
      </c>
      <c r="BA320" s="32"/>
      <c r="BB320" s="32"/>
      <c r="BC320" s="1"/>
      <c r="BD320" s="1"/>
      <c r="BE320" s="1"/>
      <c r="BF320" s="1"/>
      <c r="BG320" s="1"/>
      <c r="BH320" s="1"/>
      <c r="BI320" s="1"/>
    </row>
    <row r="321" s="1" customFormat="1">
      <c r="A321" s="30" t="s">
        <v>210</v>
      </c>
      <c r="B321" s="30" t="s">
        <v>74</v>
      </c>
      <c r="C321" s="30" t="s">
        <v>29</v>
      </c>
      <c r="D321" s="30" t="s">
        <v>186</v>
      </c>
      <c r="E321" s="30"/>
      <c r="F321" s="31" t="s">
        <v>187</v>
      </c>
      <c r="G321" s="17">
        <f t="shared" si="790"/>
        <v>3682</v>
      </c>
      <c r="H321" s="17">
        <f t="shared" si="791"/>
        <v>3682</v>
      </c>
      <c r="I321" s="17">
        <f t="shared" si="792"/>
        <v>3682</v>
      </c>
      <c r="J321" s="17">
        <f t="shared" si="793"/>
        <v>0</v>
      </c>
      <c r="K321" s="17">
        <f t="shared" si="794"/>
        <v>0</v>
      </c>
      <c r="L321" s="17">
        <f t="shared" si="795"/>
        <v>0</v>
      </c>
      <c r="M321" s="17">
        <f t="shared" si="744"/>
        <v>3682</v>
      </c>
      <c r="N321" s="17">
        <f t="shared" si="745"/>
        <v>3682</v>
      </c>
      <c r="O321" s="17">
        <f t="shared" si="746"/>
        <v>3682</v>
      </c>
      <c r="P321" s="17">
        <f t="shared" si="796"/>
        <v>0</v>
      </c>
      <c r="Q321" s="17">
        <f t="shared" si="797"/>
        <v>0</v>
      </c>
      <c r="R321" s="17">
        <f t="shared" si="798"/>
        <v>0</v>
      </c>
      <c r="S321" s="17">
        <f t="shared" si="799"/>
        <v>0</v>
      </c>
      <c r="T321" s="17">
        <f t="shared" si="800"/>
        <v>0</v>
      </c>
      <c r="U321" s="17">
        <f t="shared" si="801"/>
        <v>0</v>
      </c>
      <c r="V321" s="17">
        <f t="shared" si="802"/>
        <v>0</v>
      </c>
      <c r="W321" s="17">
        <f t="shared" si="803"/>
        <v>0</v>
      </c>
      <c r="X321" s="17">
        <f t="shared" si="804"/>
        <v>0</v>
      </c>
      <c r="Y321" s="17">
        <f t="shared" si="747"/>
        <v>3682</v>
      </c>
      <c r="Z321" s="17">
        <f t="shared" si="748"/>
        <v>3682</v>
      </c>
      <c r="AA321" s="17">
        <f t="shared" si="749"/>
        <v>3682</v>
      </c>
      <c r="AB321" s="17">
        <f t="shared" si="805"/>
        <v>0</v>
      </c>
      <c r="AC321" s="17">
        <f t="shared" si="806"/>
        <v>0</v>
      </c>
      <c r="AD321" s="17">
        <f t="shared" si="807"/>
        <v>0</v>
      </c>
      <c r="AE321" s="17">
        <f t="shared" si="750"/>
        <v>3682</v>
      </c>
      <c r="AF321" s="17">
        <f t="shared" si="751"/>
        <v>3682</v>
      </c>
      <c r="AG321" s="17">
        <f t="shared" si="752"/>
        <v>3682</v>
      </c>
      <c r="AH321" s="17">
        <f t="shared" si="808"/>
        <v>0</v>
      </c>
      <c r="AI321" s="17">
        <f t="shared" si="809"/>
        <v>0</v>
      </c>
      <c r="AJ321" s="17">
        <f t="shared" si="810"/>
        <v>1818</v>
      </c>
      <c r="AK321" s="17">
        <f t="shared" si="811"/>
        <v>0</v>
      </c>
      <c r="AL321" s="17">
        <f t="shared" si="812"/>
        <v>0</v>
      </c>
      <c r="AM321" s="17">
        <f t="shared" si="813"/>
        <v>1818</v>
      </c>
      <c r="AN321" s="17">
        <f t="shared" si="814"/>
        <v>0</v>
      </c>
      <c r="AO321" s="17">
        <f t="shared" si="815"/>
        <v>0</v>
      </c>
      <c r="AP321" s="17">
        <f t="shared" si="816"/>
        <v>0</v>
      </c>
      <c r="AQ321" s="17">
        <f t="shared" si="817"/>
        <v>0</v>
      </c>
      <c r="AR321" s="17">
        <f t="shared" si="818"/>
        <v>0</v>
      </c>
      <c r="AS321" s="17">
        <f t="shared" si="819"/>
        <v>0</v>
      </c>
      <c r="AT321" s="17">
        <f t="shared" si="820"/>
        <v>1818</v>
      </c>
      <c r="AU321" s="17">
        <f t="shared" si="821"/>
        <v>0</v>
      </c>
      <c r="AV321" s="17">
        <f t="shared" si="822"/>
        <v>0</v>
      </c>
      <c r="AW321" s="17">
        <f t="shared" si="753"/>
        <v>5500</v>
      </c>
      <c r="AX321" s="17">
        <f t="shared" si="754"/>
        <v>5500</v>
      </c>
      <c r="AY321" s="17">
        <f t="shared" si="755"/>
        <v>5500</v>
      </c>
      <c r="AZ321" s="17">
        <f t="shared" si="823"/>
        <v>0</v>
      </c>
      <c r="BA321" s="32"/>
      <c r="BB321" s="32"/>
      <c r="BC321" s="1"/>
      <c r="BD321" s="1"/>
      <c r="BE321" s="1"/>
      <c r="BF321" s="1"/>
      <c r="BG321" s="1"/>
      <c r="BH321" s="1"/>
      <c r="BI321" s="1"/>
    </row>
    <row r="322" s="1" customFormat="1">
      <c r="A322" s="30" t="s">
        <v>210</v>
      </c>
      <c r="B322" s="30" t="s">
        <v>74</v>
      </c>
      <c r="C322" s="30" t="s">
        <v>29</v>
      </c>
      <c r="D322" s="30" t="s">
        <v>202</v>
      </c>
      <c r="E322" s="30"/>
      <c r="F322" s="31" t="s">
        <v>203</v>
      </c>
      <c r="G322" s="17">
        <f t="shared" si="790"/>
        <v>3682</v>
      </c>
      <c r="H322" s="17">
        <f t="shared" si="791"/>
        <v>3682</v>
      </c>
      <c r="I322" s="17">
        <f t="shared" si="792"/>
        <v>3682</v>
      </c>
      <c r="J322" s="17">
        <f t="shared" si="793"/>
        <v>0</v>
      </c>
      <c r="K322" s="17">
        <f t="shared" si="794"/>
        <v>0</v>
      </c>
      <c r="L322" s="17">
        <f t="shared" si="795"/>
        <v>0</v>
      </c>
      <c r="M322" s="17">
        <f t="shared" si="744"/>
        <v>3682</v>
      </c>
      <c r="N322" s="17">
        <f t="shared" si="745"/>
        <v>3682</v>
      </c>
      <c r="O322" s="17">
        <f t="shared" si="746"/>
        <v>3682</v>
      </c>
      <c r="P322" s="17">
        <f t="shared" si="796"/>
        <v>0</v>
      </c>
      <c r="Q322" s="17">
        <f t="shared" si="797"/>
        <v>0</v>
      </c>
      <c r="R322" s="17">
        <f t="shared" si="798"/>
        <v>0</v>
      </c>
      <c r="S322" s="17">
        <f t="shared" si="799"/>
        <v>0</v>
      </c>
      <c r="T322" s="17">
        <f t="shared" si="800"/>
        <v>0</v>
      </c>
      <c r="U322" s="17">
        <f t="shared" si="801"/>
        <v>0</v>
      </c>
      <c r="V322" s="17">
        <f t="shared" si="802"/>
        <v>0</v>
      </c>
      <c r="W322" s="17">
        <f t="shared" si="803"/>
        <v>0</v>
      </c>
      <c r="X322" s="17">
        <f t="shared" si="804"/>
        <v>0</v>
      </c>
      <c r="Y322" s="17">
        <f t="shared" si="747"/>
        <v>3682</v>
      </c>
      <c r="Z322" s="17">
        <f t="shared" si="748"/>
        <v>3682</v>
      </c>
      <c r="AA322" s="17">
        <f t="shared" si="749"/>
        <v>3682</v>
      </c>
      <c r="AB322" s="17">
        <f t="shared" si="805"/>
        <v>0</v>
      </c>
      <c r="AC322" s="17">
        <f t="shared" si="806"/>
        <v>0</v>
      </c>
      <c r="AD322" s="17">
        <f t="shared" si="807"/>
        <v>0</v>
      </c>
      <c r="AE322" s="17">
        <f t="shared" si="750"/>
        <v>3682</v>
      </c>
      <c r="AF322" s="17">
        <f t="shared" si="751"/>
        <v>3682</v>
      </c>
      <c r="AG322" s="17">
        <f t="shared" si="752"/>
        <v>3682</v>
      </c>
      <c r="AH322" s="17">
        <f t="shared" si="808"/>
        <v>0</v>
      </c>
      <c r="AI322" s="17">
        <f t="shared" si="809"/>
        <v>0</v>
      </c>
      <c r="AJ322" s="17">
        <f t="shared" si="810"/>
        <v>1818</v>
      </c>
      <c r="AK322" s="17">
        <f t="shared" si="811"/>
        <v>0</v>
      </c>
      <c r="AL322" s="17">
        <f t="shared" si="812"/>
        <v>0</v>
      </c>
      <c r="AM322" s="17">
        <f t="shared" si="813"/>
        <v>1818</v>
      </c>
      <c r="AN322" s="17">
        <f t="shared" si="814"/>
        <v>0</v>
      </c>
      <c r="AO322" s="17">
        <f t="shared" si="815"/>
        <v>0</v>
      </c>
      <c r="AP322" s="17">
        <f t="shared" si="816"/>
        <v>0</v>
      </c>
      <c r="AQ322" s="17">
        <f t="shared" si="817"/>
        <v>0</v>
      </c>
      <c r="AR322" s="17">
        <f t="shared" si="818"/>
        <v>0</v>
      </c>
      <c r="AS322" s="17">
        <f t="shared" si="819"/>
        <v>0</v>
      </c>
      <c r="AT322" s="17">
        <f t="shared" si="820"/>
        <v>1818</v>
      </c>
      <c r="AU322" s="17">
        <f t="shared" si="821"/>
        <v>0</v>
      </c>
      <c r="AV322" s="17">
        <f t="shared" si="822"/>
        <v>0</v>
      </c>
      <c r="AW322" s="17">
        <f t="shared" si="753"/>
        <v>5500</v>
      </c>
      <c r="AX322" s="17">
        <f t="shared" si="754"/>
        <v>5500</v>
      </c>
      <c r="AY322" s="17">
        <f t="shared" si="755"/>
        <v>5500</v>
      </c>
      <c r="AZ322" s="17">
        <f t="shared" si="823"/>
        <v>0</v>
      </c>
      <c r="BA322" s="32"/>
      <c r="BB322" s="32"/>
      <c r="BC322" s="1"/>
      <c r="BD322" s="1"/>
      <c r="BE322" s="1"/>
      <c r="BF322" s="1"/>
      <c r="BG322" s="1"/>
      <c r="BH322" s="1"/>
      <c r="BI322" s="1"/>
    </row>
    <row r="323" s="1" customFormat="1">
      <c r="A323" s="30" t="s">
        <v>210</v>
      </c>
      <c r="B323" s="30" t="s">
        <v>74</v>
      </c>
      <c r="C323" s="30" t="s">
        <v>29</v>
      </c>
      <c r="D323" s="30" t="s">
        <v>202</v>
      </c>
      <c r="E323" s="30" t="s">
        <v>134</v>
      </c>
      <c r="F323" s="31" t="s">
        <v>135</v>
      </c>
      <c r="G323" s="17">
        <v>3682</v>
      </c>
      <c r="H323" s="17">
        <v>3682</v>
      </c>
      <c r="I323" s="17">
        <v>3682</v>
      </c>
      <c r="J323" s="17"/>
      <c r="K323" s="17"/>
      <c r="L323" s="17"/>
      <c r="M323" s="17">
        <f t="shared" si="744"/>
        <v>3682</v>
      </c>
      <c r="N323" s="17">
        <f t="shared" si="745"/>
        <v>3682</v>
      </c>
      <c r="O323" s="17">
        <f t="shared" si="746"/>
        <v>3682</v>
      </c>
      <c r="P323" s="17"/>
      <c r="Q323" s="17"/>
      <c r="R323" s="17"/>
      <c r="S323" s="17"/>
      <c r="T323" s="17"/>
      <c r="U323" s="17"/>
      <c r="V323" s="17"/>
      <c r="W323" s="17"/>
      <c r="X323" s="17"/>
      <c r="Y323" s="17">
        <f t="shared" si="747"/>
        <v>3682</v>
      </c>
      <c r="Z323" s="17">
        <f t="shared" si="748"/>
        <v>3682</v>
      </c>
      <c r="AA323" s="17">
        <f t="shared" si="749"/>
        <v>3682</v>
      </c>
      <c r="AB323" s="17"/>
      <c r="AC323" s="17"/>
      <c r="AD323" s="17"/>
      <c r="AE323" s="17">
        <f t="shared" si="750"/>
        <v>3682</v>
      </c>
      <c r="AF323" s="17">
        <f t="shared" si="751"/>
        <v>3682</v>
      </c>
      <c r="AG323" s="17">
        <f t="shared" si="752"/>
        <v>3682</v>
      </c>
      <c r="AH323" s="17"/>
      <c r="AI323" s="17"/>
      <c r="AJ323" s="17">
        <v>1818</v>
      </c>
      <c r="AK323" s="17"/>
      <c r="AL323" s="17"/>
      <c r="AM323" s="17">
        <v>1818</v>
      </c>
      <c r="AN323" s="17"/>
      <c r="AO323" s="17"/>
      <c r="AP323" s="17"/>
      <c r="AQ323" s="17"/>
      <c r="AR323" s="17"/>
      <c r="AS323" s="17"/>
      <c r="AT323" s="17">
        <v>1818</v>
      </c>
      <c r="AU323" s="17"/>
      <c r="AV323" s="17"/>
      <c r="AW323" s="17">
        <f t="shared" si="753"/>
        <v>5500</v>
      </c>
      <c r="AX323" s="17">
        <f t="shared" si="754"/>
        <v>5500</v>
      </c>
      <c r="AY323" s="17">
        <f t="shared" si="755"/>
        <v>5500</v>
      </c>
      <c r="AZ323" s="17"/>
      <c r="BA323" s="32"/>
      <c r="BB323" s="32"/>
      <c r="BC323" s="1"/>
      <c r="BD323" s="1"/>
      <c r="BE323" s="1"/>
      <c r="BF323" s="1"/>
      <c r="BG323" s="1"/>
      <c r="BH323" s="1"/>
      <c r="BI323" s="1"/>
    </row>
    <row r="324" s="25" customFormat="1">
      <c r="A324" s="26" t="s">
        <v>210</v>
      </c>
      <c r="B324" s="26" t="s">
        <v>74</v>
      </c>
      <c r="C324" s="26" t="s">
        <v>121</v>
      </c>
      <c r="D324" s="26"/>
      <c r="E324" s="26"/>
      <c r="F324" s="27" t="s">
        <v>292</v>
      </c>
      <c r="G324" s="28">
        <f t="shared" si="790"/>
        <v>148506.40000000002</v>
      </c>
      <c r="H324" s="28">
        <f t="shared" si="791"/>
        <v>152615.20000000001</v>
      </c>
      <c r="I324" s="28">
        <f t="shared" si="792"/>
        <v>152615.20000000001</v>
      </c>
      <c r="J324" s="28">
        <f t="shared" si="793"/>
        <v>0</v>
      </c>
      <c r="K324" s="28">
        <f t="shared" si="794"/>
        <v>0</v>
      </c>
      <c r="L324" s="28">
        <f t="shared" si="795"/>
        <v>0</v>
      </c>
      <c r="M324" s="28">
        <f t="shared" si="744"/>
        <v>148506.40000000002</v>
      </c>
      <c r="N324" s="28">
        <f t="shared" si="745"/>
        <v>152615.20000000001</v>
      </c>
      <c r="O324" s="28">
        <f t="shared" si="746"/>
        <v>152615.20000000001</v>
      </c>
      <c r="P324" s="28">
        <f t="shared" si="796"/>
        <v>18647.900000000001</v>
      </c>
      <c r="Q324" s="28">
        <f t="shared" si="797"/>
        <v>0</v>
      </c>
      <c r="R324" s="28">
        <f t="shared" si="798"/>
        <v>0</v>
      </c>
      <c r="S324" s="28">
        <f t="shared" si="799"/>
        <v>0</v>
      </c>
      <c r="T324" s="28">
        <f t="shared" si="800"/>
        <v>22590.400000000001</v>
      </c>
      <c r="U324" s="28">
        <f t="shared" si="801"/>
        <v>0</v>
      </c>
      <c r="V324" s="28">
        <f t="shared" si="802"/>
        <v>22590.400000000001</v>
      </c>
      <c r="W324" s="28">
        <f t="shared" si="803"/>
        <v>0</v>
      </c>
      <c r="X324" s="28">
        <f t="shared" si="804"/>
        <v>0</v>
      </c>
      <c r="Y324" s="28">
        <f t="shared" si="747"/>
        <v>167154.30000000002</v>
      </c>
      <c r="Z324" s="28">
        <f t="shared" si="748"/>
        <v>175205.60000000001</v>
      </c>
      <c r="AA324" s="28">
        <f t="shared" si="749"/>
        <v>175205.60000000001</v>
      </c>
      <c r="AB324" s="28">
        <f t="shared" si="805"/>
        <v>0</v>
      </c>
      <c r="AC324" s="28">
        <f t="shared" si="806"/>
        <v>0</v>
      </c>
      <c r="AD324" s="28">
        <f t="shared" si="807"/>
        <v>0</v>
      </c>
      <c r="AE324" s="28">
        <f t="shared" si="750"/>
        <v>167154.30000000002</v>
      </c>
      <c r="AF324" s="28">
        <f t="shared" si="751"/>
        <v>175205.60000000001</v>
      </c>
      <c r="AG324" s="28">
        <f t="shared" si="752"/>
        <v>175205.60000000001</v>
      </c>
      <c r="AH324" s="28">
        <f t="shared" si="808"/>
        <v>0</v>
      </c>
      <c r="AI324" s="28">
        <f t="shared" si="809"/>
        <v>0</v>
      </c>
      <c r="AJ324" s="28">
        <f t="shared" si="810"/>
        <v>0</v>
      </c>
      <c r="AK324" s="28">
        <f t="shared" si="811"/>
        <v>0</v>
      </c>
      <c r="AL324" s="28">
        <f t="shared" si="812"/>
        <v>0</v>
      </c>
      <c r="AM324" s="28">
        <f t="shared" si="813"/>
        <v>0</v>
      </c>
      <c r="AN324" s="28">
        <f t="shared" si="814"/>
        <v>0</v>
      </c>
      <c r="AO324" s="28">
        <f t="shared" si="815"/>
        <v>0</v>
      </c>
      <c r="AP324" s="28">
        <f t="shared" si="816"/>
        <v>0</v>
      </c>
      <c r="AQ324" s="28">
        <f t="shared" si="817"/>
        <v>0</v>
      </c>
      <c r="AR324" s="28">
        <f t="shared" si="818"/>
        <v>0</v>
      </c>
      <c r="AS324" s="28">
        <f t="shared" si="819"/>
        <v>0</v>
      </c>
      <c r="AT324" s="28">
        <f t="shared" si="820"/>
        <v>0</v>
      </c>
      <c r="AU324" s="28">
        <f t="shared" si="821"/>
        <v>0</v>
      </c>
      <c r="AV324" s="28">
        <f t="shared" si="822"/>
        <v>0</v>
      </c>
      <c r="AW324" s="28">
        <f t="shared" si="753"/>
        <v>167154.30000000002</v>
      </c>
      <c r="AX324" s="28">
        <f t="shared" si="754"/>
        <v>175205.60000000001</v>
      </c>
      <c r="AY324" s="28">
        <f t="shared" si="755"/>
        <v>175205.60000000001</v>
      </c>
      <c r="AZ324" s="28">
        <f t="shared" si="823"/>
        <v>0</v>
      </c>
      <c r="BA324" s="29"/>
      <c r="BB324" s="29"/>
      <c r="BC324" s="25"/>
      <c r="BD324" s="25"/>
      <c r="BE324" s="25"/>
      <c r="BF324" s="25"/>
      <c r="BG324" s="25"/>
      <c r="BH324" s="25"/>
      <c r="BI324" s="25"/>
    </row>
    <row r="325" s="1" customFormat="1" ht="63">
      <c r="A325" s="30" t="s">
        <v>210</v>
      </c>
      <c r="B325" s="30" t="s">
        <v>74</v>
      </c>
      <c r="C325" s="30" t="s">
        <v>121</v>
      </c>
      <c r="D325" s="30" t="s">
        <v>77</v>
      </c>
      <c r="E325" s="30"/>
      <c r="F325" s="31" t="s">
        <v>78</v>
      </c>
      <c r="G325" s="17">
        <f t="shared" si="790"/>
        <v>148506.40000000002</v>
      </c>
      <c r="H325" s="17">
        <f t="shared" si="791"/>
        <v>152615.20000000001</v>
      </c>
      <c r="I325" s="17">
        <f t="shared" si="792"/>
        <v>152615.20000000001</v>
      </c>
      <c r="J325" s="17">
        <f t="shared" si="793"/>
        <v>0</v>
      </c>
      <c r="K325" s="17">
        <f t="shared" si="794"/>
        <v>0</v>
      </c>
      <c r="L325" s="17">
        <f t="shared" si="795"/>
        <v>0</v>
      </c>
      <c r="M325" s="17">
        <f t="shared" si="744"/>
        <v>148506.40000000002</v>
      </c>
      <c r="N325" s="17">
        <f t="shared" si="745"/>
        <v>152615.20000000001</v>
      </c>
      <c r="O325" s="17">
        <f t="shared" si="746"/>
        <v>152615.20000000001</v>
      </c>
      <c r="P325" s="17">
        <f t="shared" si="796"/>
        <v>18647.900000000001</v>
      </c>
      <c r="Q325" s="17">
        <f t="shared" si="797"/>
        <v>0</v>
      </c>
      <c r="R325" s="17">
        <f t="shared" si="798"/>
        <v>0</v>
      </c>
      <c r="S325" s="17">
        <f t="shared" si="799"/>
        <v>0</v>
      </c>
      <c r="T325" s="17">
        <f t="shared" si="800"/>
        <v>22590.400000000001</v>
      </c>
      <c r="U325" s="17">
        <f t="shared" si="801"/>
        <v>0</v>
      </c>
      <c r="V325" s="17">
        <f t="shared" si="802"/>
        <v>22590.400000000001</v>
      </c>
      <c r="W325" s="17">
        <f t="shared" si="803"/>
        <v>0</v>
      </c>
      <c r="X325" s="17">
        <f t="shared" si="804"/>
        <v>0</v>
      </c>
      <c r="Y325" s="17">
        <f t="shared" si="747"/>
        <v>167154.30000000002</v>
      </c>
      <c r="Z325" s="17">
        <f t="shared" si="748"/>
        <v>175205.60000000001</v>
      </c>
      <c r="AA325" s="17">
        <f t="shared" si="749"/>
        <v>175205.60000000001</v>
      </c>
      <c r="AB325" s="17">
        <f t="shared" si="805"/>
        <v>0</v>
      </c>
      <c r="AC325" s="17">
        <f t="shared" si="806"/>
        <v>0</v>
      </c>
      <c r="AD325" s="17">
        <f t="shared" si="807"/>
        <v>0</v>
      </c>
      <c r="AE325" s="17">
        <f t="shared" si="750"/>
        <v>167154.30000000002</v>
      </c>
      <c r="AF325" s="17">
        <f t="shared" si="751"/>
        <v>175205.60000000001</v>
      </c>
      <c r="AG325" s="17">
        <f t="shared" si="752"/>
        <v>175205.60000000001</v>
      </c>
      <c r="AH325" s="17">
        <f t="shared" si="808"/>
        <v>0</v>
      </c>
      <c r="AI325" s="17">
        <f t="shared" si="809"/>
        <v>0</v>
      </c>
      <c r="AJ325" s="17">
        <f t="shared" si="810"/>
        <v>0</v>
      </c>
      <c r="AK325" s="17">
        <f t="shared" si="811"/>
        <v>0</v>
      </c>
      <c r="AL325" s="17">
        <f t="shared" si="812"/>
        <v>0</v>
      </c>
      <c r="AM325" s="17">
        <f t="shared" si="813"/>
        <v>0</v>
      </c>
      <c r="AN325" s="17">
        <f t="shared" si="814"/>
        <v>0</v>
      </c>
      <c r="AO325" s="17">
        <f t="shared" si="815"/>
        <v>0</v>
      </c>
      <c r="AP325" s="17">
        <f t="shared" si="816"/>
        <v>0</v>
      </c>
      <c r="AQ325" s="17">
        <f t="shared" si="817"/>
        <v>0</v>
      </c>
      <c r="AR325" s="17">
        <f t="shared" si="818"/>
        <v>0</v>
      </c>
      <c r="AS325" s="17">
        <f t="shared" si="819"/>
        <v>0</v>
      </c>
      <c r="AT325" s="17">
        <f t="shared" si="820"/>
        <v>0</v>
      </c>
      <c r="AU325" s="17">
        <f t="shared" si="821"/>
        <v>0</v>
      </c>
      <c r="AV325" s="17">
        <f t="shared" si="822"/>
        <v>0</v>
      </c>
      <c r="AW325" s="17">
        <f t="shared" si="753"/>
        <v>167154.30000000002</v>
      </c>
      <c r="AX325" s="17">
        <f t="shared" si="754"/>
        <v>175205.60000000001</v>
      </c>
      <c r="AY325" s="17">
        <f t="shared" si="755"/>
        <v>175205.60000000001</v>
      </c>
      <c r="AZ325" s="17">
        <f t="shared" si="823"/>
        <v>0</v>
      </c>
      <c r="BA325" s="32"/>
      <c r="BB325" s="32"/>
      <c r="BC325" s="1"/>
      <c r="BD325" s="1"/>
      <c r="BE325" s="1"/>
      <c r="BF325" s="1"/>
      <c r="BG325" s="1"/>
      <c r="BH325" s="1"/>
      <c r="BI325" s="1"/>
    </row>
    <row r="326" s="1" customFormat="1" ht="31.5">
      <c r="A326" s="30" t="s">
        <v>210</v>
      </c>
      <c r="B326" s="30" t="s">
        <v>74</v>
      </c>
      <c r="C326" s="30" t="s">
        <v>121</v>
      </c>
      <c r="D326" s="30" t="s">
        <v>146</v>
      </c>
      <c r="E326" s="30"/>
      <c r="F326" s="31" t="s">
        <v>36</v>
      </c>
      <c r="G326" s="17">
        <f t="shared" si="790"/>
        <v>148506.40000000002</v>
      </c>
      <c r="H326" s="17">
        <f t="shared" si="791"/>
        <v>152615.20000000001</v>
      </c>
      <c r="I326" s="17">
        <f t="shared" si="792"/>
        <v>152615.20000000001</v>
      </c>
      <c r="J326" s="17">
        <f t="shared" si="793"/>
        <v>0</v>
      </c>
      <c r="K326" s="17">
        <f t="shared" si="794"/>
        <v>0</v>
      </c>
      <c r="L326" s="17">
        <f t="shared" si="795"/>
        <v>0</v>
      </c>
      <c r="M326" s="17">
        <f t="shared" si="744"/>
        <v>148506.40000000002</v>
      </c>
      <c r="N326" s="17">
        <f t="shared" si="745"/>
        <v>152615.20000000001</v>
      </c>
      <c r="O326" s="17">
        <f t="shared" si="746"/>
        <v>152615.20000000001</v>
      </c>
      <c r="P326" s="17">
        <f t="shared" si="796"/>
        <v>18647.900000000001</v>
      </c>
      <c r="Q326" s="17">
        <f t="shared" si="797"/>
        <v>0</v>
      </c>
      <c r="R326" s="17">
        <f t="shared" si="798"/>
        <v>0</v>
      </c>
      <c r="S326" s="17">
        <f t="shared" si="799"/>
        <v>0</v>
      </c>
      <c r="T326" s="17">
        <f t="shared" si="800"/>
        <v>22590.400000000001</v>
      </c>
      <c r="U326" s="17">
        <f t="shared" si="801"/>
        <v>0</v>
      </c>
      <c r="V326" s="17">
        <f t="shared" si="802"/>
        <v>22590.400000000001</v>
      </c>
      <c r="W326" s="17">
        <f t="shared" si="803"/>
        <v>0</v>
      </c>
      <c r="X326" s="17">
        <f t="shared" si="804"/>
        <v>0</v>
      </c>
      <c r="Y326" s="17">
        <f t="shared" si="747"/>
        <v>167154.30000000002</v>
      </c>
      <c r="Z326" s="17">
        <f t="shared" si="748"/>
        <v>175205.60000000001</v>
      </c>
      <c r="AA326" s="17">
        <f t="shared" si="749"/>
        <v>175205.60000000001</v>
      </c>
      <c r="AB326" s="17">
        <f t="shared" si="805"/>
        <v>0</v>
      </c>
      <c r="AC326" s="17">
        <f t="shared" si="806"/>
        <v>0</v>
      </c>
      <c r="AD326" s="17">
        <f t="shared" si="807"/>
        <v>0</v>
      </c>
      <c r="AE326" s="17">
        <f t="shared" si="750"/>
        <v>167154.30000000002</v>
      </c>
      <c r="AF326" s="17">
        <f t="shared" si="751"/>
        <v>175205.60000000001</v>
      </c>
      <c r="AG326" s="17">
        <f t="shared" si="752"/>
        <v>175205.60000000001</v>
      </c>
      <c r="AH326" s="17">
        <f t="shared" si="808"/>
        <v>0</v>
      </c>
      <c r="AI326" s="17">
        <f t="shared" si="809"/>
        <v>0</v>
      </c>
      <c r="AJ326" s="17">
        <f t="shared" si="810"/>
        <v>0</v>
      </c>
      <c r="AK326" s="17">
        <f t="shared" si="811"/>
        <v>0</v>
      </c>
      <c r="AL326" s="17">
        <f t="shared" si="812"/>
        <v>0</v>
      </c>
      <c r="AM326" s="17">
        <f t="shared" si="813"/>
        <v>0</v>
      </c>
      <c r="AN326" s="17">
        <f t="shared" si="814"/>
        <v>0</v>
      </c>
      <c r="AO326" s="17">
        <f t="shared" si="815"/>
        <v>0</v>
      </c>
      <c r="AP326" s="17">
        <f t="shared" si="816"/>
        <v>0</v>
      </c>
      <c r="AQ326" s="17">
        <f t="shared" si="817"/>
        <v>0</v>
      </c>
      <c r="AR326" s="17">
        <f t="shared" si="818"/>
        <v>0</v>
      </c>
      <c r="AS326" s="17">
        <f t="shared" si="819"/>
        <v>0</v>
      </c>
      <c r="AT326" s="17">
        <f t="shared" si="820"/>
        <v>0</v>
      </c>
      <c r="AU326" s="17">
        <f t="shared" si="821"/>
        <v>0</v>
      </c>
      <c r="AV326" s="17">
        <f t="shared" si="822"/>
        <v>0</v>
      </c>
      <c r="AW326" s="17">
        <f t="shared" si="753"/>
        <v>167154.30000000002</v>
      </c>
      <c r="AX326" s="17">
        <f t="shared" si="754"/>
        <v>175205.60000000001</v>
      </c>
      <c r="AY326" s="17">
        <f t="shared" si="755"/>
        <v>175205.60000000001</v>
      </c>
      <c r="AZ326" s="17">
        <f t="shared" si="823"/>
        <v>0</v>
      </c>
      <c r="BA326" s="32"/>
      <c r="BB326" s="32"/>
      <c r="BC326" s="1"/>
      <c r="BD326" s="1"/>
      <c r="BE326" s="1"/>
      <c r="BF326" s="1"/>
      <c r="BG326" s="1"/>
      <c r="BH326" s="1"/>
      <c r="BI326" s="1"/>
    </row>
    <row r="327" s="1" customFormat="1" ht="126">
      <c r="A327" s="30" t="s">
        <v>210</v>
      </c>
      <c r="B327" s="30" t="s">
        <v>74</v>
      </c>
      <c r="C327" s="30" t="s">
        <v>121</v>
      </c>
      <c r="D327" s="30" t="s">
        <v>293</v>
      </c>
      <c r="E327" s="30"/>
      <c r="F327" s="31" t="s">
        <v>294</v>
      </c>
      <c r="G327" s="17">
        <f>G331+G328</f>
        <v>148506.40000000002</v>
      </c>
      <c r="H327" s="17">
        <f>H331+H328</f>
        <v>152615.20000000001</v>
      </c>
      <c r="I327" s="17">
        <f>I331+I328</f>
        <v>152615.20000000001</v>
      </c>
      <c r="J327" s="17">
        <f>J331+J328</f>
        <v>0</v>
      </c>
      <c r="K327" s="17">
        <f>K331+K328</f>
        <v>0</v>
      </c>
      <c r="L327" s="17">
        <f>L331+L328</f>
        <v>0</v>
      </c>
      <c r="M327" s="17">
        <f t="shared" si="744"/>
        <v>148506.40000000002</v>
      </c>
      <c r="N327" s="17">
        <f t="shared" si="745"/>
        <v>152615.20000000001</v>
      </c>
      <c r="O327" s="17">
        <f t="shared" si="746"/>
        <v>152615.20000000001</v>
      </c>
      <c r="P327" s="17">
        <f>P331+P328</f>
        <v>18647.900000000001</v>
      </c>
      <c r="Q327" s="17">
        <f>Q331+Q328</f>
        <v>0</v>
      </c>
      <c r="R327" s="17">
        <f>R331+R328</f>
        <v>0</v>
      </c>
      <c r="S327" s="17">
        <f>S331+S328</f>
        <v>0</v>
      </c>
      <c r="T327" s="17">
        <f>T331+T328</f>
        <v>22590.400000000001</v>
      </c>
      <c r="U327" s="17">
        <f>U331+U328</f>
        <v>0</v>
      </c>
      <c r="V327" s="17">
        <f>V331+V328</f>
        <v>22590.400000000001</v>
      </c>
      <c r="W327" s="17">
        <f>W331+W328</f>
        <v>0</v>
      </c>
      <c r="X327" s="17">
        <f>X331+X328</f>
        <v>0</v>
      </c>
      <c r="Y327" s="17">
        <f t="shared" si="747"/>
        <v>167154.30000000002</v>
      </c>
      <c r="Z327" s="17">
        <f t="shared" si="748"/>
        <v>175205.60000000001</v>
      </c>
      <c r="AA327" s="17">
        <f t="shared" si="749"/>
        <v>175205.60000000001</v>
      </c>
      <c r="AB327" s="17">
        <f>AB331+AB328</f>
        <v>0</v>
      </c>
      <c r="AC327" s="17">
        <f>AC331+AC328</f>
        <v>0</v>
      </c>
      <c r="AD327" s="17">
        <f>AD331+AD328</f>
        <v>0</v>
      </c>
      <c r="AE327" s="17">
        <f t="shared" si="750"/>
        <v>167154.30000000002</v>
      </c>
      <c r="AF327" s="17">
        <f t="shared" si="751"/>
        <v>175205.60000000001</v>
      </c>
      <c r="AG327" s="17">
        <f t="shared" si="752"/>
        <v>175205.60000000001</v>
      </c>
      <c r="AH327" s="17">
        <f>AH331+AH328</f>
        <v>0</v>
      </c>
      <c r="AI327" s="17">
        <f>AI331+AI328</f>
        <v>0</v>
      </c>
      <c r="AJ327" s="17">
        <f>AJ331+AJ328</f>
        <v>0</v>
      </c>
      <c r="AK327" s="17">
        <f>AK331+AK328</f>
        <v>0</v>
      </c>
      <c r="AL327" s="17">
        <f>AL331+AL328</f>
        <v>0</v>
      </c>
      <c r="AM327" s="17">
        <f>AM331+AM328</f>
        <v>0</v>
      </c>
      <c r="AN327" s="17">
        <f>AN331+AN328</f>
        <v>0</v>
      </c>
      <c r="AO327" s="17">
        <f>AO331+AO328</f>
        <v>0</v>
      </c>
      <c r="AP327" s="17">
        <f>AP331+AP328</f>
        <v>0</v>
      </c>
      <c r="AQ327" s="17">
        <f>AQ331+AQ328</f>
        <v>0</v>
      </c>
      <c r="AR327" s="17">
        <f>AR331+AR328</f>
        <v>0</v>
      </c>
      <c r="AS327" s="17">
        <f>AS331+AS328</f>
        <v>0</v>
      </c>
      <c r="AT327" s="17">
        <f>AT331+AT328</f>
        <v>0</v>
      </c>
      <c r="AU327" s="17">
        <f>AU331+AU328</f>
        <v>0</v>
      </c>
      <c r="AV327" s="17">
        <f>AV331+AV328</f>
        <v>0</v>
      </c>
      <c r="AW327" s="17">
        <f t="shared" si="753"/>
        <v>167154.30000000002</v>
      </c>
      <c r="AX327" s="17">
        <f t="shared" si="754"/>
        <v>175205.60000000001</v>
      </c>
      <c r="AY327" s="17">
        <f t="shared" si="755"/>
        <v>175205.60000000001</v>
      </c>
      <c r="AZ327" s="17">
        <f>AZ331+AZ328</f>
        <v>0</v>
      </c>
      <c r="BA327" s="32"/>
      <c r="BB327" s="32"/>
      <c r="BC327" s="1"/>
      <c r="BD327" s="1"/>
      <c r="BE327" s="1"/>
      <c r="BF327" s="1"/>
      <c r="BG327" s="1"/>
      <c r="BH327" s="1"/>
      <c r="BI327" s="1"/>
    </row>
    <row r="328" s="1" customFormat="1" ht="21.75" customHeight="1">
      <c r="A328" s="30" t="s">
        <v>210</v>
      </c>
      <c r="B328" s="30" t="s">
        <v>74</v>
      </c>
      <c r="C328" s="30" t="s">
        <v>121</v>
      </c>
      <c r="D328" s="30" t="s">
        <v>295</v>
      </c>
      <c r="E328" s="30"/>
      <c r="F328" s="31" t="s">
        <v>52</v>
      </c>
      <c r="G328" s="17">
        <f>G329+G330</f>
        <v>35257.5</v>
      </c>
      <c r="H328" s="17">
        <f>H329+H330</f>
        <v>36274.300000000003</v>
      </c>
      <c r="I328" s="17">
        <f>I329+I330</f>
        <v>36274.300000000003</v>
      </c>
      <c r="J328" s="17">
        <f>J329+J330</f>
        <v>0</v>
      </c>
      <c r="K328" s="17">
        <f>K329+K330</f>
        <v>0</v>
      </c>
      <c r="L328" s="17">
        <f>L329+L330</f>
        <v>0</v>
      </c>
      <c r="M328" s="17">
        <f t="shared" si="744"/>
        <v>35257.5</v>
      </c>
      <c r="N328" s="17">
        <f t="shared" si="745"/>
        <v>36274.300000000003</v>
      </c>
      <c r="O328" s="17">
        <f t="shared" si="746"/>
        <v>36274.300000000003</v>
      </c>
      <c r="P328" s="17">
        <f>P329+P330</f>
        <v>5182</v>
      </c>
      <c r="Q328" s="17">
        <f>Q329+Q330</f>
        <v>0</v>
      </c>
      <c r="R328" s="17">
        <f>R329+R330</f>
        <v>0</v>
      </c>
      <c r="S328" s="17">
        <f>S329+S330</f>
        <v>0</v>
      </c>
      <c r="T328" s="17">
        <f>T329+T330</f>
        <v>6347.6999999999998</v>
      </c>
      <c r="U328" s="17">
        <f>U329+U330</f>
        <v>0</v>
      </c>
      <c r="V328" s="17">
        <f>V329+V330</f>
        <v>6347.6999999999998</v>
      </c>
      <c r="W328" s="17">
        <f>W329+W330</f>
        <v>0</v>
      </c>
      <c r="X328" s="17">
        <f>X329+X330</f>
        <v>0</v>
      </c>
      <c r="Y328" s="17">
        <f t="shared" si="747"/>
        <v>40439.5</v>
      </c>
      <c r="Z328" s="17">
        <f t="shared" si="748"/>
        <v>42622</v>
      </c>
      <c r="AA328" s="17">
        <f t="shared" si="749"/>
        <v>42622</v>
      </c>
      <c r="AB328" s="17">
        <f>AB329+AB330</f>
        <v>0</v>
      </c>
      <c r="AC328" s="17">
        <f>AC329+AC330</f>
        <v>0</v>
      </c>
      <c r="AD328" s="17">
        <f>AD329+AD330</f>
        <v>0</v>
      </c>
      <c r="AE328" s="17">
        <f t="shared" si="750"/>
        <v>40439.5</v>
      </c>
      <c r="AF328" s="17">
        <f t="shared" si="751"/>
        <v>42622</v>
      </c>
      <c r="AG328" s="17">
        <f t="shared" si="752"/>
        <v>42622</v>
      </c>
      <c r="AH328" s="17">
        <f>AH329+AH330</f>
        <v>0</v>
      </c>
      <c r="AI328" s="17">
        <f>AI329+AI330</f>
        <v>0</v>
      </c>
      <c r="AJ328" s="17">
        <f>AJ329+AJ330</f>
        <v>0</v>
      </c>
      <c r="AK328" s="17">
        <f>AK329+AK330</f>
        <v>0</v>
      </c>
      <c r="AL328" s="17">
        <f>AL329+AL330</f>
        <v>0</v>
      </c>
      <c r="AM328" s="17">
        <f>AM329+AM330</f>
        <v>0</v>
      </c>
      <c r="AN328" s="17">
        <f>AN329+AN330</f>
        <v>0</v>
      </c>
      <c r="AO328" s="17">
        <f>AO329+AO330</f>
        <v>0</v>
      </c>
      <c r="AP328" s="17">
        <f>AP329+AP330</f>
        <v>0</v>
      </c>
      <c r="AQ328" s="17">
        <f>AQ329+AQ330</f>
        <v>0</v>
      </c>
      <c r="AR328" s="17">
        <f>AR329+AR330</f>
        <v>0</v>
      </c>
      <c r="AS328" s="17">
        <f>AS329+AS330</f>
        <v>0</v>
      </c>
      <c r="AT328" s="17">
        <f>AT329+AT330</f>
        <v>0</v>
      </c>
      <c r="AU328" s="17">
        <f>AU329+AU330</f>
        <v>0</v>
      </c>
      <c r="AV328" s="17">
        <f>AV329+AV330</f>
        <v>0</v>
      </c>
      <c r="AW328" s="17">
        <f t="shared" si="753"/>
        <v>40439.5</v>
      </c>
      <c r="AX328" s="17">
        <f t="shared" si="754"/>
        <v>42622</v>
      </c>
      <c r="AY328" s="17">
        <f t="shared" si="755"/>
        <v>42622</v>
      </c>
      <c r="AZ328" s="17">
        <f>AZ329+AZ330</f>
        <v>0</v>
      </c>
      <c r="BA328" s="32"/>
      <c r="BB328" s="32"/>
      <c r="BC328" s="1"/>
      <c r="BD328" s="1"/>
      <c r="BE328" s="1"/>
      <c r="BF328" s="1"/>
      <c r="BG328" s="1"/>
      <c r="BH328" s="1"/>
      <c r="BI328" s="1"/>
    </row>
    <row r="329" s="1" customFormat="1" ht="14.25">
      <c r="A329" s="30" t="s">
        <v>210</v>
      </c>
      <c r="B329" s="30" t="s">
        <v>74</v>
      </c>
      <c r="C329" s="30" t="s">
        <v>121</v>
      </c>
      <c r="D329" s="30" t="s">
        <v>295</v>
      </c>
      <c r="E329" s="30" t="s">
        <v>53</v>
      </c>
      <c r="F329" s="31" t="s">
        <v>54</v>
      </c>
      <c r="G329" s="17">
        <v>33348.5</v>
      </c>
      <c r="H329" s="17">
        <v>34365.300000000003</v>
      </c>
      <c r="I329" s="17">
        <v>34365.300000000003</v>
      </c>
      <c r="J329" s="17"/>
      <c r="K329" s="17"/>
      <c r="L329" s="17"/>
      <c r="M329" s="17">
        <f t="shared" si="744"/>
        <v>33348.5</v>
      </c>
      <c r="N329" s="17">
        <f t="shared" si="745"/>
        <v>34365.300000000003</v>
      </c>
      <c r="O329" s="17">
        <f t="shared" si="746"/>
        <v>34365.300000000003</v>
      </c>
      <c r="P329" s="17">
        <v>5182</v>
      </c>
      <c r="Q329" s="17"/>
      <c r="R329" s="17"/>
      <c r="S329" s="17"/>
      <c r="T329" s="17">
        <v>6347.6999999999998</v>
      </c>
      <c r="U329" s="17"/>
      <c r="V329" s="17">
        <v>6347.6999999999998</v>
      </c>
      <c r="W329" s="17"/>
      <c r="X329" s="17"/>
      <c r="Y329" s="17">
        <f t="shared" si="747"/>
        <v>38530.5</v>
      </c>
      <c r="Z329" s="17">
        <f t="shared" si="748"/>
        <v>40713</v>
      </c>
      <c r="AA329" s="17">
        <f t="shared" si="749"/>
        <v>40713</v>
      </c>
      <c r="AB329" s="17"/>
      <c r="AC329" s="17"/>
      <c r="AD329" s="17"/>
      <c r="AE329" s="17">
        <f t="shared" si="750"/>
        <v>38530.5</v>
      </c>
      <c r="AF329" s="17">
        <f t="shared" si="751"/>
        <v>40713</v>
      </c>
      <c r="AG329" s="17">
        <f t="shared" si="752"/>
        <v>40713</v>
      </c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>
        <f t="shared" si="753"/>
        <v>38530.5</v>
      </c>
      <c r="AX329" s="17">
        <f t="shared" si="754"/>
        <v>40713</v>
      </c>
      <c r="AY329" s="17">
        <f t="shared" si="755"/>
        <v>40713</v>
      </c>
      <c r="AZ329" s="17"/>
      <c r="BA329" s="32"/>
      <c r="BB329" s="32"/>
      <c r="BC329" s="1"/>
      <c r="BD329" s="1"/>
      <c r="BE329" s="1"/>
      <c r="BF329" s="1"/>
      <c r="BG329" s="1"/>
      <c r="BH329" s="1"/>
      <c r="BI329" s="1"/>
    </row>
    <row r="330" s="1" customFormat="1" ht="14.25">
      <c r="A330" s="30" t="s">
        <v>210</v>
      </c>
      <c r="B330" s="30" t="s">
        <v>74</v>
      </c>
      <c r="C330" s="30" t="s">
        <v>121</v>
      </c>
      <c r="D330" s="30" t="s">
        <v>295</v>
      </c>
      <c r="E330" s="30" t="s">
        <v>41</v>
      </c>
      <c r="F330" s="31" t="s">
        <v>42</v>
      </c>
      <c r="G330" s="17">
        <v>1909</v>
      </c>
      <c r="H330" s="17">
        <v>1909</v>
      </c>
      <c r="I330" s="17">
        <v>1909</v>
      </c>
      <c r="J330" s="17"/>
      <c r="K330" s="17"/>
      <c r="L330" s="17"/>
      <c r="M330" s="17">
        <f t="shared" si="744"/>
        <v>1909</v>
      </c>
      <c r="N330" s="17">
        <f t="shared" si="745"/>
        <v>1909</v>
      </c>
      <c r="O330" s="17">
        <f t="shared" si="746"/>
        <v>1909</v>
      </c>
      <c r="P330" s="17"/>
      <c r="Q330" s="17"/>
      <c r="R330" s="17"/>
      <c r="S330" s="17"/>
      <c r="T330" s="17"/>
      <c r="U330" s="17"/>
      <c r="V330" s="17"/>
      <c r="W330" s="17"/>
      <c r="X330" s="17"/>
      <c r="Y330" s="17">
        <f t="shared" si="747"/>
        <v>1909</v>
      </c>
      <c r="Z330" s="17">
        <f t="shared" si="748"/>
        <v>1909</v>
      </c>
      <c r="AA330" s="17">
        <f t="shared" si="749"/>
        <v>1909</v>
      </c>
      <c r="AB330" s="17"/>
      <c r="AC330" s="17"/>
      <c r="AD330" s="17"/>
      <c r="AE330" s="17">
        <f t="shared" si="750"/>
        <v>1909</v>
      </c>
      <c r="AF330" s="17">
        <f t="shared" si="751"/>
        <v>1909</v>
      </c>
      <c r="AG330" s="17">
        <f t="shared" si="752"/>
        <v>1909</v>
      </c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>
        <f t="shared" si="753"/>
        <v>1909</v>
      </c>
      <c r="AX330" s="17">
        <f t="shared" si="754"/>
        <v>1909</v>
      </c>
      <c r="AY330" s="17">
        <f t="shared" si="755"/>
        <v>1909</v>
      </c>
      <c r="AZ330" s="17"/>
      <c r="BA330" s="32"/>
      <c r="BB330" s="32"/>
      <c r="BC330" s="1"/>
      <c r="BD330" s="1"/>
      <c r="BE330" s="1"/>
      <c r="BF330" s="1"/>
      <c r="BG330" s="1"/>
      <c r="BH330" s="1"/>
      <c r="BI330" s="1"/>
    </row>
    <row r="331" s="1" customFormat="1" ht="94.5">
      <c r="A331" s="30" t="s">
        <v>210</v>
      </c>
      <c r="B331" s="30" t="s">
        <v>74</v>
      </c>
      <c r="C331" s="30" t="s">
        <v>121</v>
      </c>
      <c r="D331" s="30" t="s">
        <v>296</v>
      </c>
      <c r="E331" s="30"/>
      <c r="F331" s="31" t="s">
        <v>56</v>
      </c>
      <c r="G331" s="17">
        <f>G332+G333</f>
        <v>113248.90000000001</v>
      </c>
      <c r="H331" s="17">
        <f>H332+H333</f>
        <v>116340.90000000001</v>
      </c>
      <c r="I331" s="17">
        <f>I332+I333</f>
        <v>116340.90000000001</v>
      </c>
      <c r="J331" s="17">
        <f>J332+J333</f>
        <v>0</v>
      </c>
      <c r="K331" s="17">
        <f>K332+K333</f>
        <v>0</v>
      </c>
      <c r="L331" s="17">
        <f>L332+L333</f>
        <v>0</v>
      </c>
      <c r="M331" s="17">
        <f t="shared" si="744"/>
        <v>113248.90000000001</v>
      </c>
      <c r="N331" s="17">
        <f t="shared" si="745"/>
        <v>116340.90000000001</v>
      </c>
      <c r="O331" s="17">
        <f t="shared" si="746"/>
        <v>116340.90000000001</v>
      </c>
      <c r="P331" s="17">
        <f>P332+P333</f>
        <v>13465.9</v>
      </c>
      <c r="Q331" s="17">
        <f>Q332+Q333</f>
        <v>0</v>
      </c>
      <c r="R331" s="17">
        <f>R332+R333</f>
        <v>0</v>
      </c>
      <c r="S331" s="17">
        <f>S332+S333</f>
        <v>0</v>
      </c>
      <c r="T331" s="17">
        <f>T332+T333</f>
        <v>16242.700000000001</v>
      </c>
      <c r="U331" s="17">
        <f>U332+U333</f>
        <v>0</v>
      </c>
      <c r="V331" s="17">
        <f>V332+V333</f>
        <v>16242.700000000001</v>
      </c>
      <c r="W331" s="17">
        <f>W332+W333</f>
        <v>0</v>
      </c>
      <c r="X331" s="17">
        <f>X332+X333</f>
        <v>0</v>
      </c>
      <c r="Y331" s="17">
        <f t="shared" si="747"/>
        <v>126714.8</v>
      </c>
      <c r="Z331" s="17">
        <f t="shared" si="748"/>
        <v>132583.60000000001</v>
      </c>
      <c r="AA331" s="17">
        <f t="shared" si="749"/>
        <v>132583.60000000001</v>
      </c>
      <c r="AB331" s="17">
        <f>AB332+AB333</f>
        <v>0</v>
      </c>
      <c r="AC331" s="17">
        <f>AC332+AC333</f>
        <v>0</v>
      </c>
      <c r="AD331" s="17">
        <f>AD332+AD333</f>
        <v>0</v>
      </c>
      <c r="AE331" s="17">
        <f t="shared" si="750"/>
        <v>126714.8</v>
      </c>
      <c r="AF331" s="17">
        <f t="shared" si="751"/>
        <v>132583.60000000001</v>
      </c>
      <c r="AG331" s="17">
        <f t="shared" si="752"/>
        <v>132583.60000000001</v>
      </c>
      <c r="AH331" s="17">
        <f>AH332+AH333</f>
        <v>0</v>
      </c>
      <c r="AI331" s="17">
        <f>AI332+AI333</f>
        <v>0</v>
      </c>
      <c r="AJ331" s="17">
        <f>AJ332+AJ333</f>
        <v>0</v>
      </c>
      <c r="AK331" s="17">
        <f>AK332+AK333</f>
        <v>0</v>
      </c>
      <c r="AL331" s="17">
        <f>AL332+AL333</f>
        <v>0</v>
      </c>
      <c r="AM331" s="17">
        <f>AM332+AM333</f>
        <v>0</v>
      </c>
      <c r="AN331" s="17">
        <f>AN332+AN333</f>
        <v>0</v>
      </c>
      <c r="AO331" s="17">
        <f>AO332+AO333</f>
        <v>0</v>
      </c>
      <c r="AP331" s="17">
        <f>AP332+AP333</f>
        <v>0</v>
      </c>
      <c r="AQ331" s="17">
        <f>AQ332+AQ333</f>
        <v>0</v>
      </c>
      <c r="AR331" s="17">
        <f>AR332+AR333</f>
        <v>0</v>
      </c>
      <c r="AS331" s="17">
        <f>AS332+AS333</f>
        <v>0</v>
      </c>
      <c r="AT331" s="17">
        <f>AT332+AT333</f>
        <v>0</v>
      </c>
      <c r="AU331" s="17">
        <f>AU332+AU333</f>
        <v>0</v>
      </c>
      <c r="AV331" s="17">
        <f>AV332+AV333</f>
        <v>0</v>
      </c>
      <c r="AW331" s="17">
        <f t="shared" si="753"/>
        <v>126714.8</v>
      </c>
      <c r="AX331" s="17">
        <f t="shared" si="754"/>
        <v>132583.60000000001</v>
      </c>
      <c r="AY331" s="17">
        <f t="shared" si="755"/>
        <v>132583.60000000001</v>
      </c>
      <c r="AZ331" s="17">
        <f>AZ332+AZ333</f>
        <v>0</v>
      </c>
      <c r="BA331" s="32"/>
      <c r="BB331" s="32"/>
      <c r="BC331" s="1"/>
      <c r="BD331" s="1"/>
      <c r="BE331" s="1"/>
      <c r="BF331" s="1"/>
      <c r="BG331" s="1"/>
      <c r="BH331" s="1"/>
      <c r="BI331" s="1"/>
    </row>
    <row r="332" s="1" customFormat="1">
      <c r="A332" s="30" t="s">
        <v>210</v>
      </c>
      <c r="B332" s="30" t="s">
        <v>74</v>
      </c>
      <c r="C332" s="30" t="s">
        <v>121</v>
      </c>
      <c r="D332" s="30" t="s">
        <v>296</v>
      </c>
      <c r="E332" s="30" t="s">
        <v>53</v>
      </c>
      <c r="F332" s="31" t="s">
        <v>54</v>
      </c>
      <c r="G332" s="17">
        <v>100552.8</v>
      </c>
      <c r="H332" s="17">
        <v>103644.8</v>
      </c>
      <c r="I332" s="17">
        <v>103644.8</v>
      </c>
      <c r="J332" s="17"/>
      <c r="K332" s="17"/>
      <c r="L332" s="17"/>
      <c r="M332" s="17">
        <f t="shared" si="744"/>
        <v>100552.8</v>
      </c>
      <c r="N332" s="17">
        <f t="shared" si="745"/>
        <v>103644.8</v>
      </c>
      <c r="O332" s="17">
        <f t="shared" si="746"/>
        <v>103644.8</v>
      </c>
      <c r="P332" s="17">
        <v>13465.9</v>
      </c>
      <c r="Q332" s="17"/>
      <c r="R332" s="17"/>
      <c r="S332" s="17"/>
      <c r="T332" s="17">
        <v>16242.700000000001</v>
      </c>
      <c r="U332" s="17"/>
      <c r="V332" s="17">
        <v>16242.700000000001</v>
      </c>
      <c r="W332" s="17"/>
      <c r="X332" s="17"/>
      <c r="Y332" s="17">
        <f t="shared" si="747"/>
        <v>114018.7</v>
      </c>
      <c r="Z332" s="17">
        <f t="shared" si="748"/>
        <v>119887.5</v>
      </c>
      <c r="AA332" s="17">
        <f t="shared" si="749"/>
        <v>119887.5</v>
      </c>
      <c r="AB332" s="17"/>
      <c r="AC332" s="17"/>
      <c r="AD332" s="17"/>
      <c r="AE332" s="17">
        <f t="shared" si="750"/>
        <v>114018.7</v>
      </c>
      <c r="AF332" s="17">
        <f t="shared" si="751"/>
        <v>119887.5</v>
      </c>
      <c r="AG332" s="17">
        <f t="shared" si="752"/>
        <v>119887.5</v>
      </c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>
        <f t="shared" si="753"/>
        <v>114018.7</v>
      </c>
      <c r="AX332" s="17">
        <f t="shared" si="754"/>
        <v>119887.5</v>
      </c>
      <c r="AY332" s="17">
        <f t="shared" si="755"/>
        <v>119887.5</v>
      </c>
      <c r="AZ332" s="17"/>
      <c r="BA332" s="32"/>
      <c r="BB332" s="32"/>
      <c r="BC332" s="1"/>
      <c r="BD332" s="1"/>
      <c r="BE332" s="1"/>
      <c r="BF332" s="1"/>
      <c r="BG332" s="1"/>
      <c r="BH332" s="1"/>
      <c r="BI332" s="1"/>
    </row>
    <row r="333" s="1" customFormat="1">
      <c r="A333" s="30" t="s">
        <v>210</v>
      </c>
      <c r="B333" s="30" t="s">
        <v>74</v>
      </c>
      <c r="C333" s="30" t="s">
        <v>121</v>
      </c>
      <c r="D333" s="30" t="s">
        <v>296</v>
      </c>
      <c r="E333" s="30" t="s">
        <v>41</v>
      </c>
      <c r="F333" s="31" t="s">
        <v>42</v>
      </c>
      <c r="G333" s="17">
        <v>12696.1</v>
      </c>
      <c r="H333" s="17">
        <v>12696.1</v>
      </c>
      <c r="I333" s="17">
        <v>12696.1</v>
      </c>
      <c r="J333" s="17"/>
      <c r="K333" s="17"/>
      <c r="L333" s="17"/>
      <c r="M333" s="17">
        <f t="shared" si="744"/>
        <v>12696.1</v>
      </c>
      <c r="N333" s="17">
        <f t="shared" si="745"/>
        <v>12696.1</v>
      </c>
      <c r="O333" s="17">
        <f t="shared" si="746"/>
        <v>12696.1</v>
      </c>
      <c r="P333" s="17"/>
      <c r="Q333" s="17"/>
      <c r="R333" s="17"/>
      <c r="S333" s="17"/>
      <c r="T333" s="17"/>
      <c r="U333" s="17"/>
      <c r="V333" s="17"/>
      <c r="W333" s="17"/>
      <c r="X333" s="17"/>
      <c r="Y333" s="17">
        <f t="shared" si="747"/>
        <v>12696.1</v>
      </c>
      <c r="Z333" s="17">
        <f t="shared" si="748"/>
        <v>12696.1</v>
      </c>
      <c r="AA333" s="17">
        <f t="shared" si="749"/>
        <v>12696.1</v>
      </c>
      <c r="AB333" s="17"/>
      <c r="AC333" s="17"/>
      <c r="AD333" s="17"/>
      <c r="AE333" s="17">
        <f t="shared" si="750"/>
        <v>12696.1</v>
      </c>
      <c r="AF333" s="17">
        <f t="shared" si="751"/>
        <v>12696.1</v>
      </c>
      <c r="AG333" s="17">
        <f t="shared" si="752"/>
        <v>12696.1</v>
      </c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>
        <f t="shared" si="753"/>
        <v>12696.1</v>
      </c>
      <c r="AX333" s="17">
        <f t="shared" si="754"/>
        <v>12696.1</v>
      </c>
      <c r="AY333" s="17">
        <f t="shared" si="755"/>
        <v>12696.1</v>
      </c>
      <c r="AZ333" s="17"/>
      <c r="BA333" s="32"/>
      <c r="BB333" s="32"/>
      <c r="BC333" s="1"/>
      <c r="BD333" s="1"/>
      <c r="BE333" s="1"/>
      <c r="BF333" s="1"/>
      <c r="BG333" s="1"/>
      <c r="BH333" s="1"/>
      <c r="BI333" s="1"/>
    </row>
    <row r="334" s="20" customFormat="1">
      <c r="A334" s="21" t="s">
        <v>210</v>
      </c>
      <c r="B334" s="21" t="s">
        <v>297</v>
      </c>
      <c r="C334" s="21"/>
      <c r="D334" s="21"/>
      <c r="E334" s="21"/>
      <c r="F334" s="22" t="s">
        <v>298</v>
      </c>
      <c r="G334" s="23">
        <f t="shared" ref="G334:G397" si="824">G335</f>
        <v>200</v>
      </c>
      <c r="H334" s="23">
        <f t="shared" ref="H334:H397" si="825">H335</f>
        <v>200</v>
      </c>
      <c r="I334" s="23">
        <f t="shared" ref="I334:I339" si="826">I335</f>
        <v>200</v>
      </c>
      <c r="J334" s="23">
        <f t="shared" ref="J334:J339" si="827">J335</f>
        <v>100</v>
      </c>
      <c r="K334" s="23">
        <f t="shared" ref="K334:K339" si="828">K335</f>
        <v>100</v>
      </c>
      <c r="L334" s="23">
        <f t="shared" ref="L334:L339" si="829">L335</f>
        <v>100</v>
      </c>
      <c r="M334" s="23">
        <f t="shared" si="744"/>
        <v>300</v>
      </c>
      <c r="N334" s="23">
        <f t="shared" si="745"/>
        <v>300</v>
      </c>
      <c r="O334" s="23">
        <f t="shared" si="746"/>
        <v>300</v>
      </c>
      <c r="P334" s="23">
        <f t="shared" ref="P334:P339" si="830">P335</f>
        <v>0</v>
      </c>
      <c r="Q334" s="23">
        <f t="shared" ref="Q334:Q339" si="831">Q335</f>
        <v>0</v>
      </c>
      <c r="R334" s="23">
        <f t="shared" ref="R334:R339" si="832">R335</f>
        <v>0</v>
      </c>
      <c r="S334" s="23">
        <f t="shared" ref="S334:S339" si="833">S335</f>
        <v>0</v>
      </c>
      <c r="T334" s="23">
        <f t="shared" ref="T334:T339" si="834">T335</f>
        <v>0</v>
      </c>
      <c r="U334" s="23">
        <f t="shared" ref="U334:U339" si="835">U335</f>
        <v>0</v>
      </c>
      <c r="V334" s="23">
        <f t="shared" ref="V334:V339" si="836">V335</f>
        <v>0</v>
      </c>
      <c r="W334" s="23">
        <f t="shared" ref="W334:W339" si="837">W335</f>
        <v>0</v>
      </c>
      <c r="X334" s="23">
        <f t="shared" ref="X334:X339" si="838">X335</f>
        <v>0</v>
      </c>
      <c r="Y334" s="23">
        <f t="shared" si="747"/>
        <v>300</v>
      </c>
      <c r="Z334" s="23">
        <f t="shared" si="748"/>
        <v>300</v>
      </c>
      <c r="AA334" s="23">
        <f t="shared" si="749"/>
        <v>300</v>
      </c>
      <c r="AB334" s="23">
        <f t="shared" ref="AB334:AB339" si="839">AB335</f>
        <v>0</v>
      </c>
      <c r="AC334" s="23">
        <f t="shared" ref="AC334:AC339" si="840">AC335</f>
        <v>0</v>
      </c>
      <c r="AD334" s="23">
        <f t="shared" ref="AD334:AD339" si="841">AD335</f>
        <v>0</v>
      </c>
      <c r="AE334" s="23">
        <f t="shared" si="750"/>
        <v>300</v>
      </c>
      <c r="AF334" s="23">
        <f t="shared" si="751"/>
        <v>300</v>
      </c>
      <c r="AG334" s="23">
        <f t="shared" si="752"/>
        <v>300</v>
      </c>
      <c r="AH334" s="23">
        <f t="shared" ref="AH334:AH339" si="842">AH335</f>
        <v>0</v>
      </c>
      <c r="AI334" s="23">
        <f t="shared" ref="AI334:AI339" si="843">AI335</f>
        <v>0</v>
      </c>
      <c r="AJ334" s="23">
        <f t="shared" ref="AJ334:AJ339" si="844">AJ335</f>
        <v>0</v>
      </c>
      <c r="AK334" s="23">
        <f t="shared" ref="AK334:AK339" si="845">AK335</f>
        <v>0</v>
      </c>
      <c r="AL334" s="23">
        <f t="shared" ref="AL334:AL339" si="846">AL335</f>
        <v>0</v>
      </c>
      <c r="AM334" s="23">
        <f t="shared" ref="AM334:AM339" si="847">AM335</f>
        <v>0</v>
      </c>
      <c r="AN334" s="23">
        <f t="shared" ref="AN334:AN339" si="848">AN335</f>
        <v>0</v>
      </c>
      <c r="AO334" s="23">
        <f t="shared" ref="AO334:AO339" si="849">AO335</f>
        <v>0</v>
      </c>
      <c r="AP334" s="23">
        <f t="shared" ref="AP334:AP339" si="850">AP335</f>
        <v>0</v>
      </c>
      <c r="AQ334" s="23">
        <f t="shared" ref="AQ334:AQ339" si="851">AQ335</f>
        <v>0</v>
      </c>
      <c r="AR334" s="23">
        <f t="shared" ref="AR334:AR339" si="852">AR335</f>
        <v>0</v>
      </c>
      <c r="AS334" s="23">
        <f t="shared" ref="AS334:AS339" si="853">AS335</f>
        <v>0</v>
      </c>
      <c r="AT334" s="23">
        <f t="shared" ref="AT334:AT339" si="854">AT335</f>
        <v>0</v>
      </c>
      <c r="AU334" s="23">
        <f t="shared" ref="AU334:AU339" si="855">AU335</f>
        <v>0</v>
      </c>
      <c r="AV334" s="23">
        <f t="shared" ref="AV334:AV339" si="856">AV335</f>
        <v>0</v>
      </c>
      <c r="AW334" s="23">
        <f t="shared" si="753"/>
        <v>300</v>
      </c>
      <c r="AX334" s="23">
        <f t="shared" si="754"/>
        <v>300</v>
      </c>
      <c r="AY334" s="23">
        <f t="shared" si="755"/>
        <v>300</v>
      </c>
      <c r="AZ334" s="23">
        <f t="shared" ref="AZ334:AZ339" si="857">AZ335</f>
        <v>0</v>
      </c>
      <c r="BA334" s="24"/>
      <c r="BB334" s="24"/>
      <c r="BC334" s="20"/>
      <c r="BD334" s="20"/>
      <c r="BE334" s="20"/>
      <c r="BF334" s="20"/>
      <c r="BG334" s="20"/>
      <c r="BH334" s="20"/>
      <c r="BI334" s="20"/>
    </row>
    <row r="335" s="25" customFormat="1">
      <c r="A335" s="26" t="s">
        <v>210</v>
      </c>
      <c r="B335" s="26" t="s">
        <v>297</v>
      </c>
      <c r="C335" s="26" t="s">
        <v>65</v>
      </c>
      <c r="D335" s="26"/>
      <c r="E335" s="26"/>
      <c r="F335" s="27" t="s">
        <v>299</v>
      </c>
      <c r="G335" s="28">
        <f t="shared" si="824"/>
        <v>200</v>
      </c>
      <c r="H335" s="28">
        <f t="shared" si="825"/>
        <v>200</v>
      </c>
      <c r="I335" s="28">
        <f t="shared" si="826"/>
        <v>200</v>
      </c>
      <c r="J335" s="28">
        <f t="shared" si="827"/>
        <v>100</v>
      </c>
      <c r="K335" s="28">
        <f t="shared" si="828"/>
        <v>100</v>
      </c>
      <c r="L335" s="28">
        <f t="shared" si="829"/>
        <v>100</v>
      </c>
      <c r="M335" s="28">
        <f t="shared" si="744"/>
        <v>300</v>
      </c>
      <c r="N335" s="28">
        <f t="shared" si="745"/>
        <v>300</v>
      </c>
      <c r="O335" s="28">
        <f t="shared" si="746"/>
        <v>300</v>
      </c>
      <c r="P335" s="28">
        <f t="shared" si="830"/>
        <v>0</v>
      </c>
      <c r="Q335" s="28">
        <f t="shared" si="831"/>
        <v>0</v>
      </c>
      <c r="R335" s="28">
        <f t="shared" si="832"/>
        <v>0</v>
      </c>
      <c r="S335" s="28">
        <f t="shared" si="833"/>
        <v>0</v>
      </c>
      <c r="T335" s="28">
        <f t="shared" si="834"/>
        <v>0</v>
      </c>
      <c r="U335" s="28">
        <f t="shared" si="835"/>
        <v>0</v>
      </c>
      <c r="V335" s="28">
        <f t="shared" si="836"/>
        <v>0</v>
      </c>
      <c r="W335" s="28">
        <f t="shared" si="837"/>
        <v>0</v>
      </c>
      <c r="X335" s="28">
        <f t="shared" si="838"/>
        <v>0</v>
      </c>
      <c r="Y335" s="28">
        <f t="shared" si="747"/>
        <v>300</v>
      </c>
      <c r="Z335" s="28">
        <f t="shared" si="748"/>
        <v>300</v>
      </c>
      <c r="AA335" s="28">
        <f t="shared" si="749"/>
        <v>300</v>
      </c>
      <c r="AB335" s="28">
        <f t="shared" si="839"/>
        <v>0</v>
      </c>
      <c r="AC335" s="28">
        <f t="shared" si="840"/>
        <v>0</v>
      </c>
      <c r="AD335" s="28">
        <f t="shared" si="841"/>
        <v>0</v>
      </c>
      <c r="AE335" s="28">
        <f t="shared" si="750"/>
        <v>300</v>
      </c>
      <c r="AF335" s="28">
        <f t="shared" si="751"/>
        <v>300</v>
      </c>
      <c r="AG335" s="28">
        <f t="shared" si="752"/>
        <v>300</v>
      </c>
      <c r="AH335" s="28">
        <f t="shared" si="842"/>
        <v>0</v>
      </c>
      <c r="AI335" s="28">
        <f t="shared" si="843"/>
        <v>0</v>
      </c>
      <c r="AJ335" s="28">
        <f t="shared" si="844"/>
        <v>0</v>
      </c>
      <c r="AK335" s="28">
        <f t="shared" si="845"/>
        <v>0</v>
      </c>
      <c r="AL335" s="28">
        <f t="shared" si="846"/>
        <v>0</v>
      </c>
      <c r="AM335" s="28">
        <f t="shared" si="847"/>
        <v>0</v>
      </c>
      <c r="AN335" s="28">
        <f t="shared" si="848"/>
        <v>0</v>
      </c>
      <c r="AO335" s="28">
        <f t="shared" si="849"/>
        <v>0</v>
      </c>
      <c r="AP335" s="28">
        <f t="shared" si="850"/>
        <v>0</v>
      </c>
      <c r="AQ335" s="28">
        <f t="shared" si="851"/>
        <v>0</v>
      </c>
      <c r="AR335" s="28">
        <f t="shared" si="852"/>
        <v>0</v>
      </c>
      <c r="AS335" s="28">
        <f t="shared" si="853"/>
        <v>0</v>
      </c>
      <c r="AT335" s="28">
        <f t="shared" si="854"/>
        <v>0</v>
      </c>
      <c r="AU335" s="28">
        <f t="shared" si="855"/>
        <v>0</v>
      </c>
      <c r="AV335" s="28">
        <f t="shared" si="856"/>
        <v>0</v>
      </c>
      <c r="AW335" s="28">
        <f t="shared" si="753"/>
        <v>300</v>
      </c>
      <c r="AX335" s="28">
        <f t="shared" si="754"/>
        <v>300</v>
      </c>
      <c r="AY335" s="28">
        <f t="shared" si="755"/>
        <v>300</v>
      </c>
      <c r="AZ335" s="28">
        <f t="shared" si="857"/>
        <v>0</v>
      </c>
      <c r="BA335" s="29"/>
      <c r="BB335" s="29"/>
      <c r="BC335" s="25"/>
      <c r="BD335" s="25"/>
      <c r="BE335" s="25"/>
      <c r="BF335" s="25"/>
      <c r="BG335" s="25"/>
      <c r="BH335" s="25"/>
      <c r="BI335" s="25"/>
    </row>
    <row r="336" s="1" customFormat="1" ht="63">
      <c r="A336" s="30" t="s">
        <v>210</v>
      </c>
      <c r="B336" s="30" t="s">
        <v>297</v>
      </c>
      <c r="C336" s="30" t="s">
        <v>65</v>
      </c>
      <c r="D336" s="30" t="s">
        <v>77</v>
      </c>
      <c r="E336" s="16"/>
      <c r="F336" s="31" t="s">
        <v>78</v>
      </c>
      <c r="G336" s="17">
        <f t="shared" si="824"/>
        <v>200</v>
      </c>
      <c r="H336" s="17">
        <f t="shared" si="825"/>
        <v>200</v>
      </c>
      <c r="I336" s="17">
        <f t="shared" si="826"/>
        <v>200</v>
      </c>
      <c r="J336" s="17">
        <f t="shared" si="827"/>
        <v>100</v>
      </c>
      <c r="K336" s="17">
        <f t="shared" si="828"/>
        <v>100</v>
      </c>
      <c r="L336" s="17">
        <f t="shared" si="829"/>
        <v>100</v>
      </c>
      <c r="M336" s="17">
        <f t="shared" si="744"/>
        <v>300</v>
      </c>
      <c r="N336" s="17">
        <f t="shared" si="745"/>
        <v>300</v>
      </c>
      <c r="O336" s="17">
        <f t="shared" si="746"/>
        <v>300</v>
      </c>
      <c r="P336" s="17">
        <f t="shared" si="830"/>
        <v>0</v>
      </c>
      <c r="Q336" s="17">
        <f t="shared" si="831"/>
        <v>0</v>
      </c>
      <c r="R336" s="17">
        <f t="shared" si="832"/>
        <v>0</v>
      </c>
      <c r="S336" s="17">
        <f t="shared" si="833"/>
        <v>0</v>
      </c>
      <c r="T336" s="17">
        <f t="shared" si="834"/>
        <v>0</v>
      </c>
      <c r="U336" s="17">
        <f t="shared" si="835"/>
        <v>0</v>
      </c>
      <c r="V336" s="17">
        <f t="shared" si="836"/>
        <v>0</v>
      </c>
      <c r="W336" s="17">
        <f t="shared" si="837"/>
        <v>0</v>
      </c>
      <c r="X336" s="17">
        <f t="shared" si="838"/>
        <v>0</v>
      </c>
      <c r="Y336" s="17">
        <f t="shared" si="747"/>
        <v>300</v>
      </c>
      <c r="Z336" s="17">
        <f t="shared" si="748"/>
        <v>300</v>
      </c>
      <c r="AA336" s="17">
        <f t="shared" si="749"/>
        <v>300</v>
      </c>
      <c r="AB336" s="17">
        <f t="shared" si="839"/>
        <v>0</v>
      </c>
      <c r="AC336" s="17">
        <f t="shared" si="840"/>
        <v>0</v>
      </c>
      <c r="AD336" s="17">
        <f t="shared" si="841"/>
        <v>0</v>
      </c>
      <c r="AE336" s="17">
        <f t="shared" si="750"/>
        <v>300</v>
      </c>
      <c r="AF336" s="17">
        <f t="shared" si="751"/>
        <v>300</v>
      </c>
      <c r="AG336" s="17">
        <f t="shared" si="752"/>
        <v>300</v>
      </c>
      <c r="AH336" s="17">
        <f t="shared" si="842"/>
        <v>0</v>
      </c>
      <c r="AI336" s="17">
        <f t="shared" si="843"/>
        <v>0</v>
      </c>
      <c r="AJ336" s="17">
        <f t="shared" si="844"/>
        <v>0</v>
      </c>
      <c r="AK336" s="17">
        <f t="shared" si="845"/>
        <v>0</v>
      </c>
      <c r="AL336" s="17">
        <f t="shared" si="846"/>
        <v>0</v>
      </c>
      <c r="AM336" s="17">
        <f t="shared" si="847"/>
        <v>0</v>
      </c>
      <c r="AN336" s="17">
        <f t="shared" si="848"/>
        <v>0</v>
      </c>
      <c r="AO336" s="17">
        <f t="shared" si="849"/>
        <v>0</v>
      </c>
      <c r="AP336" s="17">
        <f t="shared" si="850"/>
        <v>0</v>
      </c>
      <c r="AQ336" s="17">
        <f t="shared" si="851"/>
        <v>0</v>
      </c>
      <c r="AR336" s="17">
        <f t="shared" si="852"/>
        <v>0</v>
      </c>
      <c r="AS336" s="17">
        <f t="shared" si="853"/>
        <v>0</v>
      </c>
      <c r="AT336" s="17">
        <f t="shared" si="854"/>
        <v>0</v>
      </c>
      <c r="AU336" s="17">
        <f t="shared" si="855"/>
        <v>0</v>
      </c>
      <c r="AV336" s="17">
        <f t="shared" si="856"/>
        <v>0</v>
      </c>
      <c r="AW336" s="17">
        <f t="shared" si="753"/>
        <v>300</v>
      </c>
      <c r="AX336" s="17">
        <f t="shared" si="754"/>
        <v>300</v>
      </c>
      <c r="AY336" s="17">
        <f t="shared" si="755"/>
        <v>300</v>
      </c>
      <c r="AZ336" s="17">
        <f t="shared" si="857"/>
        <v>0</v>
      </c>
      <c r="BA336" s="32"/>
      <c r="BB336" s="32"/>
      <c r="BC336" s="1"/>
      <c r="BD336" s="1"/>
      <c r="BE336" s="1"/>
      <c r="BF336" s="1"/>
      <c r="BG336" s="1"/>
      <c r="BH336" s="1"/>
      <c r="BI336" s="1"/>
    </row>
    <row r="337" s="1" customFormat="1" ht="31.5">
      <c r="A337" s="30" t="s">
        <v>210</v>
      </c>
      <c r="B337" s="30" t="s">
        <v>297</v>
      </c>
      <c r="C337" s="30" t="s">
        <v>65</v>
      </c>
      <c r="D337" s="30" t="s">
        <v>146</v>
      </c>
      <c r="E337" s="16"/>
      <c r="F337" s="31" t="s">
        <v>36</v>
      </c>
      <c r="G337" s="17">
        <f t="shared" si="824"/>
        <v>200</v>
      </c>
      <c r="H337" s="17">
        <f t="shared" si="825"/>
        <v>200</v>
      </c>
      <c r="I337" s="17">
        <f t="shared" si="826"/>
        <v>200</v>
      </c>
      <c r="J337" s="17">
        <f t="shared" si="827"/>
        <v>100</v>
      </c>
      <c r="K337" s="17">
        <f t="shared" si="828"/>
        <v>100</v>
      </c>
      <c r="L337" s="17">
        <f t="shared" si="829"/>
        <v>100</v>
      </c>
      <c r="M337" s="17">
        <f t="shared" si="744"/>
        <v>300</v>
      </c>
      <c r="N337" s="17">
        <f t="shared" si="745"/>
        <v>300</v>
      </c>
      <c r="O337" s="17">
        <f t="shared" si="746"/>
        <v>300</v>
      </c>
      <c r="P337" s="17">
        <f t="shared" si="830"/>
        <v>0</v>
      </c>
      <c r="Q337" s="17">
        <f t="shared" si="831"/>
        <v>0</v>
      </c>
      <c r="R337" s="17">
        <f t="shared" si="832"/>
        <v>0</v>
      </c>
      <c r="S337" s="17">
        <f t="shared" si="833"/>
        <v>0</v>
      </c>
      <c r="T337" s="17">
        <f t="shared" si="834"/>
        <v>0</v>
      </c>
      <c r="U337" s="17">
        <f t="shared" si="835"/>
        <v>0</v>
      </c>
      <c r="V337" s="17">
        <f t="shared" si="836"/>
        <v>0</v>
      </c>
      <c r="W337" s="17">
        <f t="shared" si="837"/>
        <v>0</v>
      </c>
      <c r="X337" s="17">
        <f t="shared" si="838"/>
        <v>0</v>
      </c>
      <c r="Y337" s="17">
        <f t="shared" si="747"/>
        <v>300</v>
      </c>
      <c r="Z337" s="17">
        <f t="shared" si="748"/>
        <v>300</v>
      </c>
      <c r="AA337" s="17">
        <f t="shared" si="749"/>
        <v>300</v>
      </c>
      <c r="AB337" s="17">
        <f t="shared" si="839"/>
        <v>0</v>
      </c>
      <c r="AC337" s="17">
        <f t="shared" si="840"/>
        <v>0</v>
      </c>
      <c r="AD337" s="17">
        <f t="shared" si="841"/>
        <v>0</v>
      </c>
      <c r="AE337" s="17">
        <f t="shared" si="750"/>
        <v>300</v>
      </c>
      <c r="AF337" s="17">
        <f t="shared" si="751"/>
        <v>300</v>
      </c>
      <c r="AG337" s="17">
        <f t="shared" si="752"/>
        <v>300</v>
      </c>
      <c r="AH337" s="17">
        <f t="shared" si="842"/>
        <v>0</v>
      </c>
      <c r="AI337" s="17">
        <f t="shared" si="843"/>
        <v>0</v>
      </c>
      <c r="AJ337" s="17">
        <f t="shared" si="844"/>
        <v>0</v>
      </c>
      <c r="AK337" s="17">
        <f t="shared" si="845"/>
        <v>0</v>
      </c>
      <c r="AL337" s="17">
        <f t="shared" si="846"/>
        <v>0</v>
      </c>
      <c r="AM337" s="17">
        <f t="shared" si="847"/>
        <v>0</v>
      </c>
      <c r="AN337" s="17">
        <f t="shared" si="848"/>
        <v>0</v>
      </c>
      <c r="AO337" s="17">
        <f t="shared" si="849"/>
        <v>0</v>
      </c>
      <c r="AP337" s="17">
        <f t="shared" si="850"/>
        <v>0</v>
      </c>
      <c r="AQ337" s="17">
        <f t="shared" si="851"/>
        <v>0</v>
      </c>
      <c r="AR337" s="17">
        <f t="shared" si="852"/>
        <v>0</v>
      </c>
      <c r="AS337" s="17">
        <f t="shared" si="853"/>
        <v>0</v>
      </c>
      <c r="AT337" s="17">
        <f t="shared" si="854"/>
        <v>0</v>
      </c>
      <c r="AU337" s="17">
        <f t="shared" si="855"/>
        <v>0</v>
      </c>
      <c r="AV337" s="17">
        <f t="shared" si="856"/>
        <v>0</v>
      </c>
      <c r="AW337" s="17">
        <f t="shared" si="753"/>
        <v>300</v>
      </c>
      <c r="AX337" s="17">
        <f t="shared" si="754"/>
        <v>300</v>
      </c>
      <c r="AY337" s="17">
        <f t="shared" si="755"/>
        <v>300</v>
      </c>
      <c r="AZ337" s="17">
        <f t="shared" si="857"/>
        <v>0</v>
      </c>
      <c r="BA337" s="32"/>
      <c r="BB337" s="32"/>
      <c r="BC337" s="1"/>
      <c r="BD337" s="1"/>
      <c r="BE337" s="1"/>
      <c r="BF337" s="1"/>
      <c r="BG337" s="1"/>
      <c r="BH337" s="1"/>
      <c r="BI337" s="1"/>
    </row>
    <row r="338" s="1" customFormat="1" ht="63">
      <c r="A338" s="30" t="s">
        <v>210</v>
      </c>
      <c r="B338" s="30" t="s">
        <v>297</v>
      </c>
      <c r="C338" s="30" t="s">
        <v>65</v>
      </c>
      <c r="D338" s="30" t="s">
        <v>220</v>
      </c>
      <c r="E338" s="16"/>
      <c r="F338" s="31" t="s">
        <v>221</v>
      </c>
      <c r="G338" s="17">
        <f t="shared" si="824"/>
        <v>200</v>
      </c>
      <c r="H338" s="17">
        <f t="shared" si="825"/>
        <v>200</v>
      </c>
      <c r="I338" s="17">
        <f t="shared" si="826"/>
        <v>200</v>
      </c>
      <c r="J338" s="17">
        <f t="shared" si="827"/>
        <v>100</v>
      </c>
      <c r="K338" s="17">
        <f t="shared" si="828"/>
        <v>100</v>
      </c>
      <c r="L338" s="17">
        <f t="shared" si="829"/>
        <v>100</v>
      </c>
      <c r="M338" s="17">
        <f t="shared" si="744"/>
        <v>300</v>
      </c>
      <c r="N338" s="17">
        <f t="shared" si="745"/>
        <v>300</v>
      </c>
      <c r="O338" s="17">
        <f t="shared" si="746"/>
        <v>300</v>
      </c>
      <c r="P338" s="17">
        <f t="shared" si="830"/>
        <v>0</v>
      </c>
      <c r="Q338" s="17">
        <f t="shared" si="831"/>
        <v>0</v>
      </c>
      <c r="R338" s="17">
        <f t="shared" si="832"/>
        <v>0</v>
      </c>
      <c r="S338" s="17">
        <f t="shared" si="833"/>
        <v>0</v>
      </c>
      <c r="T338" s="17">
        <f t="shared" si="834"/>
        <v>0</v>
      </c>
      <c r="U338" s="17">
        <f t="shared" si="835"/>
        <v>0</v>
      </c>
      <c r="V338" s="17">
        <f t="shared" si="836"/>
        <v>0</v>
      </c>
      <c r="W338" s="17">
        <f t="shared" si="837"/>
        <v>0</v>
      </c>
      <c r="X338" s="17">
        <f t="shared" si="838"/>
        <v>0</v>
      </c>
      <c r="Y338" s="17">
        <f t="shared" si="747"/>
        <v>300</v>
      </c>
      <c r="Z338" s="17">
        <f t="shared" si="748"/>
        <v>300</v>
      </c>
      <c r="AA338" s="17">
        <f t="shared" si="749"/>
        <v>300</v>
      </c>
      <c r="AB338" s="17">
        <f t="shared" si="839"/>
        <v>0</v>
      </c>
      <c r="AC338" s="17">
        <f t="shared" si="840"/>
        <v>0</v>
      </c>
      <c r="AD338" s="17">
        <f t="shared" si="841"/>
        <v>0</v>
      </c>
      <c r="AE338" s="17">
        <f t="shared" si="750"/>
        <v>300</v>
      </c>
      <c r="AF338" s="17">
        <f t="shared" si="751"/>
        <v>300</v>
      </c>
      <c r="AG338" s="17">
        <f t="shared" si="752"/>
        <v>300</v>
      </c>
      <c r="AH338" s="17">
        <f t="shared" si="842"/>
        <v>0</v>
      </c>
      <c r="AI338" s="17">
        <f t="shared" si="843"/>
        <v>0</v>
      </c>
      <c r="AJ338" s="17">
        <f t="shared" si="844"/>
        <v>0</v>
      </c>
      <c r="AK338" s="17">
        <f t="shared" si="845"/>
        <v>0</v>
      </c>
      <c r="AL338" s="17">
        <f t="shared" si="846"/>
        <v>0</v>
      </c>
      <c r="AM338" s="17">
        <f t="shared" si="847"/>
        <v>0</v>
      </c>
      <c r="AN338" s="17">
        <f t="shared" si="848"/>
        <v>0</v>
      </c>
      <c r="AO338" s="17">
        <f t="shared" si="849"/>
        <v>0</v>
      </c>
      <c r="AP338" s="17">
        <f t="shared" si="850"/>
        <v>0</v>
      </c>
      <c r="AQ338" s="17">
        <f t="shared" si="851"/>
        <v>0</v>
      </c>
      <c r="AR338" s="17">
        <f t="shared" si="852"/>
        <v>0</v>
      </c>
      <c r="AS338" s="17">
        <f t="shared" si="853"/>
        <v>0</v>
      </c>
      <c r="AT338" s="17">
        <f t="shared" si="854"/>
        <v>0</v>
      </c>
      <c r="AU338" s="17">
        <f t="shared" si="855"/>
        <v>0</v>
      </c>
      <c r="AV338" s="17">
        <f t="shared" si="856"/>
        <v>0</v>
      </c>
      <c r="AW338" s="17">
        <f t="shared" si="753"/>
        <v>300</v>
      </c>
      <c r="AX338" s="17">
        <f t="shared" si="754"/>
        <v>300</v>
      </c>
      <c r="AY338" s="17">
        <f t="shared" si="755"/>
        <v>300</v>
      </c>
      <c r="AZ338" s="17">
        <f t="shared" si="857"/>
        <v>0</v>
      </c>
      <c r="BA338" s="32"/>
      <c r="BB338" s="32"/>
      <c r="BC338" s="1"/>
      <c r="BD338" s="1"/>
      <c r="BE338" s="1"/>
      <c r="BF338" s="1"/>
      <c r="BG338" s="1"/>
      <c r="BH338" s="1"/>
      <c r="BI338" s="1"/>
    </row>
    <row r="339" s="1" customFormat="1" ht="141.75">
      <c r="A339" s="30" t="s">
        <v>210</v>
      </c>
      <c r="B339" s="30" t="s">
        <v>297</v>
      </c>
      <c r="C339" s="30" t="s">
        <v>65</v>
      </c>
      <c r="D339" s="30" t="s">
        <v>227</v>
      </c>
      <c r="E339" s="16"/>
      <c r="F339" s="31" t="s">
        <v>228</v>
      </c>
      <c r="G339" s="17">
        <f t="shared" si="824"/>
        <v>200</v>
      </c>
      <c r="H339" s="17">
        <f t="shared" si="825"/>
        <v>200</v>
      </c>
      <c r="I339" s="17">
        <f t="shared" si="826"/>
        <v>200</v>
      </c>
      <c r="J339" s="17">
        <f t="shared" si="827"/>
        <v>100</v>
      </c>
      <c r="K339" s="17">
        <f t="shared" si="828"/>
        <v>100</v>
      </c>
      <c r="L339" s="17">
        <f t="shared" si="829"/>
        <v>100</v>
      </c>
      <c r="M339" s="17">
        <f t="shared" si="744"/>
        <v>300</v>
      </c>
      <c r="N339" s="17">
        <f t="shared" si="745"/>
        <v>300</v>
      </c>
      <c r="O339" s="17">
        <f t="shared" si="746"/>
        <v>300</v>
      </c>
      <c r="P339" s="17">
        <f t="shared" si="830"/>
        <v>0</v>
      </c>
      <c r="Q339" s="17">
        <f t="shared" si="831"/>
        <v>0</v>
      </c>
      <c r="R339" s="17">
        <f t="shared" si="832"/>
        <v>0</v>
      </c>
      <c r="S339" s="17">
        <f t="shared" si="833"/>
        <v>0</v>
      </c>
      <c r="T339" s="17">
        <f t="shared" si="834"/>
        <v>0</v>
      </c>
      <c r="U339" s="17">
        <f t="shared" si="835"/>
        <v>0</v>
      </c>
      <c r="V339" s="17">
        <f t="shared" si="836"/>
        <v>0</v>
      </c>
      <c r="W339" s="17">
        <f t="shared" si="837"/>
        <v>0</v>
      </c>
      <c r="X339" s="17">
        <f t="shared" si="838"/>
        <v>0</v>
      </c>
      <c r="Y339" s="17">
        <f t="shared" si="747"/>
        <v>300</v>
      </c>
      <c r="Z339" s="17">
        <f t="shared" si="748"/>
        <v>300</v>
      </c>
      <c r="AA339" s="17">
        <f t="shared" si="749"/>
        <v>300</v>
      </c>
      <c r="AB339" s="17">
        <f t="shared" si="839"/>
        <v>0</v>
      </c>
      <c r="AC339" s="17">
        <f t="shared" si="840"/>
        <v>0</v>
      </c>
      <c r="AD339" s="17">
        <f t="shared" si="841"/>
        <v>0</v>
      </c>
      <c r="AE339" s="17">
        <f t="shared" si="750"/>
        <v>300</v>
      </c>
      <c r="AF339" s="17">
        <f t="shared" si="751"/>
        <v>300</v>
      </c>
      <c r="AG339" s="17">
        <f t="shared" si="752"/>
        <v>300</v>
      </c>
      <c r="AH339" s="17">
        <f t="shared" si="842"/>
        <v>0</v>
      </c>
      <c r="AI339" s="17">
        <f t="shared" si="843"/>
        <v>0</v>
      </c>
      <c r="AJ339" s="17">
        <f t="shared" si="844"/>
        <v>0</v>
      </c>
      <c r="AK339" s="17">
        <f t="shared" si="845"/>
        <v>0</v>
      </c>
      <c r="AL339" s="17">
        <f t="shared" si="846"/>
        <v>0</v>
      </c>
      <c r="AM339" s="17">
        <f t="shared" si="847"/>
        <v>0</v>
      </c>
      <c r="AN339" s="17">
        <f t="shared" si="848"/>
        <v>0</v>
      </c>
      <c r="AO339" s="17">
        <f t="shared" si="849"/>
        <v>0</v>
      </c>
      <c r="AP339" s="17">
        <f t="shared" si="850"/>
        <v>0</v>
      </c>
      <c r="AQ339" s="17">
        <f t="shared" si="851"/>
        <v>0</v>
      </c>
      <c r="AR339" s="17">
        <f t="shared" si="852"/>
        <v>0</v>
      </c>
      <c r="AS339" s="17">
        <f t="shared" si="853"/>
        <v>0</v>
      </c>
      <c r="AT339" s="17">
        <f t="shared" si="854"/>
        <v>0</v>
      </c>
      <c r="AU339" s="17">
        <f t="shared" si="855"/>
        <v>0</v>
      </c>
      <c r="AV339" s="17">
        <f t="shared" si="856"/>
        <v>0</v>
      </c>
      <c r="AW339" s="17">
        <f t="shared" si="753"/>
        <v>300</v>
      </c>
      <c r="AX339" s="17">
        <f t="shared" si="754"/>
        <v>300</v>
      </c>
      <c r="AY339" s="17">
        <f t="shared" si="755"/>
        <v>300</v>
      </c>
      <c r="AZ339" s="17">
        <f t="shared" si="857"/>
        <v>0</v>
      </c>
      <c r="BA339" s="32"/>
      <c r="BB339" s="32"/>
      <c r="BC339" s="1"/>
      <c r="BD339" s="1"/>
      <c r="BE339" s="1"/>
      <c r="BF339" s="1"/>
      <c r="BG339" s="1"/>
      <c r="BH339" s="1"/>
      <c r="BI339" s="1"/>
    </row>
    <row r="340" s="1" customFormat="1">
      <c r="A340" s="30" t="s">
        <v>210</v>
      </c>
      <c r="B340" s="30" t="s">
        <v>297</v>
      </c>
      <c r="C340" s="30" t="s">
        <v>65</v>
      </c>
      <c r="D340" s="30" t="s">
        <v>227</v>
      </c>
      <c r="E340" s="15" t="s">
        <v>134</v>
      </c>
      <c r="F340" s="31" t="s">
        <v>135</v>
      </c>
      <c r="G340" s="17">
        <v>200</v>
      </c>
      <c r="H340" s="17">
        <v>200</v>
      </c>
      <c r="I340" s="17">
        <v>200</v>
      </c>
      <c r="J340" s="17">
        <v>100</v>
      </c>
      <c r="K340" s="17">
        <v>100</v>
      </c>
      <c r="L340" s="17">
        <v>100</v>
      </c>
      <c r="M340" s="17">
        <f t="shared" si="744"/>
        <v>300</v>
      </c>
      <c r="N340" s="17">
        <f t="shared" si="745"/>
        <v>300</v>
      </c>
      <c r="O340" s="17">
        <f t="shared" si="746"/>
        <v>300</v>
      </c>
      <c r="P340" s="17"/>
      <c r="Q340" s="17"/>
      <c r="R340" s="17"/>
      <c r="S340" s="17"/>
      <c r="T340" s="17"/>
      <c r="U340" s="17"/>
      <c r="V340" s="17"/>
      <c r="W340" s="17"/>
      <c r="X340" s="17"/>
      <c r="Y340" s="17">
        <f t="shared" si="747"/>
        <v>300</v>
      </c>
      <c r="Z340" s="17">
        <f t="shared" si="748"/>
        <v>300</v>
      </c>
      <c r="AA340" s="17">
        <f t="shared" si="749"/>
        <v>300</v>
      </c>
      <c r="AB340" s="17"/>
      <c r="AC340" s="17"/>
      <c r="AD340" s="17"/>
      <c r="AE340" s="17">
        <f t="shared" si="750"/>
        <v>300</v>
      </c>
      <c r="AF340" s="17">
        <f t="shared" si="751"/>
        <v>300</v>
      </c>
      <c r="AG340" s="17">
        <f t="shared" si="752"/>
        <v>300</v>
      </c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>
        <f t="shared" si="753"/>
        <v>300</v>
      </c>
      <c r="AX340" s="17">
        <f t="shared" si="754"/>
        <v>300</v>
      </c>
      <c r="AY340" s="17">
        <f t="shared" si="755"/>
        <v>300</v>
      </c>
      <c r="AZ340" s="17"/>
      <c r="BA340" s="32"/>
      <c r="BB340" s="32">
        <v>60</v>
      </c>
      <c r="BC340" s="1"/>
      <c r="BD340" s="1"/>
      <c r="BE340" s="1"/>
      <c r="BF340" s="1"/>
      <c r="BG340" s="1"/>
      <c r="BH340" s="1"/>
      <c r="BI340" s="1"/>
    </row>
    <row r="341" s="20" customFormat="1">
      <c r="A341" s="21" t="s">
        <v>300</v>
      </c>
      <c r="B341" s="21"/>
      <c r="C341" s="21"/>
      <c r="D341" s="21"/>
      <c r="E341" s="21"/>
      <c r="F341" s="22" t="s">
        <v>301</v>
      </c>
      <c r="G341" s="23">
        <f>G342+G563+G525</f>
        <v>22706335.5</v>
      </c>
      <c r="H341" s="23">
        <f>H342+H563+H525</f>
        <v>25210522.899999999</v>
      </c>
      <c r="I341" s="23">
        <f>I342+I563+I525</f>
        <v>22590536.699999996</v>
      </c>
      <c r="J341" s="23">
        <f>J342+J563+J525</f>
        <v>-62881.499999999993</v>
      </c>
      <c r="K341" s="23">
        <f>K342+K563+K525</f>
        <v>-63216.599999999991</v>
      </c>
      <c r="L341" s="23">
        <f>L342+L563+L525</f>
        <v>-63216.599999999991</v>
      </c>
      <c r="M341" s="23">
        <f t="shared" si="744"/>
        <v>22643454</v>
      </c>
      <c r="N341" s="23">
        <f t="shared" si="745"/>
        <v>25147306.299999997</v>
      </c>
      <c r="O341" s="23">
        <f t="shared" si="746"/>
        <v>22527320.099999994</v>
      </c>
      <c r="P341" s="23">
        <f>P342+P563+P525</f>
        <v>36811.830000000002</v>
      </c>
      <c r="Q341" s="23">
        <f>Q342+Q563+Q525</f>
        <v>0</v>
      </c>
      <c r="R341" s="23">
        <f>R342+R563+R525</f>
        <v>207864.95199999999</v>
      </c>
      <c r="S341" s="23">
        <f>S342+S563+S525</f>
        <v>256031.78200000001</v>
      </c>
      <c r="T341" s="23">
        <f>T342+T563+T525</f>
        <v>21096.700000000001</v>
      </c>
      <c r="U341" s="23">
        <f>U342+U563+U525</f>
        <v>-207864.95200000002</v>
      </c>
      <c r="V341" s="23">
        <f>V342+V563+V525</f>
        <v>21096.700000000001</v>
      </c>
      <c r="W341" s="23">
        <f>W342+W563+W525</f>
        <v>-0.035999999999999997</v>
      </c>
      <c r="X341" s="23">
        <f>X342+X563+X525</f>
        <v>0</v>
      </c>
      <c r="Y341" s="23">
        <f t="shared" si="747"/>
        <v>23144162.563999999</v>
      </c>
      <c r="Z341" s="23">
        <f t="shared" si="748"/>
        <v>24960538.047999997</v>
      </c>
      <c r="AA341" s="23">
        <f t="shared" si="749"/>
        <v>22548416.763999995</v>
      </c>
      <c r="AB341" s="23">
        <f>AB342+AB563+AB525</f>
        <v>0</v>
      </c>
      <c r="AC341" s="23">
        <f>AC342+AC563+AC525</f>
        <v>0</v>
      </c>
      <c r="AD341" s="23">
        <f>AD342+AD563+AD525</f>
        <v>0</v>
      </c>
      <c r="AE341" s="23">
        <f t="shared" si="750"/>
        <v>23144162.563999999</v>
      </c>
      <c r="AF341" s="23">
        <f t="shared" si="751"/>
        <v>24960538.047999997</v>
      </c>
      <c r="AG341" s="23">
        <f t="shared" si="752"/>
        <v>22548416.763999995</v>
      </c>
      <c r="AH341" s="23">
        <f>AH342+AH563+AH525</f>
        <v>584330.08999999997</v>
      </c>
      <c r="AI341" s="23">
        <f>AI342+AI563+AI525</f>
        <v>-550</v>
      </c>
      <c r="AJ341" s="23">
        <f>AJ342+AJ563+AJ525</f>
        <v>46385.756999999998</v>
      </c>
      <c r="AK341" s="23">
        <f>AK342+AK563+AK525</f>
        <v>0</v>
      </c>
      <c r="AL341" s="23">
        <f>AL342+AL563+AL525</f>
        <v>0</v>
      </c>
      <c r="AM341" s="23">
        <f>AM342+AM563+AM525</f>
        <v>0</v>
      </c>
      <c r="AN341" s="23">
        <f>AN342+AN563+AN525</f>
        <v>-1000</v>
      </c>
      <c r="AO341" s="23">
        <f>AO342+AO563+AO525</f>
        <v>0</v>
      </c>
      <c r="AP341" s="23">
        <f>AP342+AP563+AP525</f>
        <v>7.2759576141834259e-12</v>
      </c>
      <c r="AQ341" s="23">
        <f>AQ342+AQ563+AQ525</f>
        <v>0</v>
      </c>
      <c r="AR341" s="23">
        <f>AR342+AR563+AR525</f>
        <v>0</v>
      </c>
      <c r="AS341" s="23">
        <f>AS342+AS563+AS525</f>
        <v>-1000</v>
      </c>
      <c r="AT341" s="23">
        <f>AT342+AT563+AT525</f>
        <v>0</v>
      </c>
      <c r="AU341" s="23">
        <f>AU342+AU563+AU525</f>
        <v>0</v>
      </c>
      <c r="AV341" s="23">
        <f>AV342+AV563+AV525</f>
        <v>0</v>
      </c>
      <c r="AW341" s="23">
        <f t="shared" si="753"/>
        <v>23774328.410999998</v>
      </c>
      <c r="AX341" s="23">
        <f t="shared" si="754"/>
        <v>24959538.047999997</v>
      </c>
      <c r="AY341" s="23">
        <f t="shared" si="755"/>
        <v>22547416.763999995</v>
      </c>
      <c r="AZ341" s="23">
        <f>AZ342+AZ563+AZ525</f>
        <v>0</v>
      </c>
      <c r="BA341" s="24"/>
      <c r="BB341" s="24"/>
      <c r="BC341" s="20"/>
      <c r="BD341" s="20"/>
      <c r="BE341" s="20"/>
      <c r="BF341" s="20"/>
      <c r="BG341" s="20"/>
      <c r="BH341" s="20"/>
      <c r="BI341" s="20"/>
    </row>
    <row r="342" s="20" customFormat="1">
      <c r="A342" s="21" t="s">
        <v>300</v>
      </c>
      <c r="B342" s="21" t="s">
        <v>171</v>
      </c>
      <c r="C342" s="21"/>
      <c r="D342" s="21"/>
      <c r="E342" s="21"/>
      <c r="F342" s="22" t="s">
        <v>212</v>
      </c>
      <c r="G342" s="23">
        <f>G460+G367+G343+G424+G450</f>
        <v>22230244.399999999</v>
      </c>
      <c r="H342" s="23">
        <f>H460+H367+H343+H424+H450</f>
        <v>24728142.199999999</v>
      </c>
      <c r="I342" s="23">
        <f>I460+I367+I343+I424+I450</f>
        <v>22120203.699999996</v>
      </c>
      <c r="J342" s="23">
        <f>J460+J367+J343+J424+J450</f>
        <v>-60736.899999999994</v>
      </c>
      <c r="K342" s="23">
        <f>K460+K367+K343+K424+K450</f>
        <v>-61054.599999999991</v>
      </c>
      <c r="L342" s="23">
        <f>L460+L367+L343+L424+L450</f>
        <v>-61054.599999999991</v>
      </c>
      <c r="M342" s="23">
        <f t="shared" si="744"/>
        <v>22169507.5</v>
      </c>
      <c r="N342" s="23">
        <f t="shared" si="745"/>
        <v>24667087.599999998</v>
      </c>
      <c r="O342" s="23">
        <f t="shared" si="746"/>
        <v>22059149.099999994</v>
      </c>
      <c r="P342" s="23">
        <f>P460+P367+P343+P424+P450</f>
        <v>25432.154999999999</v>
      </c>
      <c r="Q342" s="23">
        <f>Q460+Q367+Q343+Q424+Q450</f>
        <v>0</v>
      </c>
      <c r="R342" s="23">
        <f>R460+R367+R343+R424+R450</f>
        <v>197930.04300000001</v>
      </c>
      <c r="S342" s="23">
        <f>S460+S367+S343+S424+S450</f>
        <v>256031.78200000001</v>
      </c>
      <c r="T342" s="23">
        <f>T460+T367+T343+T424+T450</f>
        <v>21096.700000000001</v>
      </c>
      <c r="U342" s="23">
        <f>U460+U367+U343+U424+U450</f>
        <v>-196988.85200000001</v>
      </c>
      <c r="V342" s="23">
        <f>V460+V367+V343+V424+V450</f>
        <v>21096.700000000001</v>
      </c>
      <c r="W342" s="23">
        <f>W460+W367+W343+W424+W450</f>
        <v>-0.035999999999999997</v>
      </c>
      <c r="X342" s="23">
        <f>X460+X367+X343+X424+X450</f>
        <v>0</v>
      </c>
      <c r="Y342" s="23">
        <f t="shared" si="747"/>
        <v>22648901.480000004</v>
      </c>
      <c r="Z342" s="23">
        <f t="shared" si="748"/>
        <v>24491195.447999995</v>
      </c>
      <c r="AA342" s="23">
        <f t="shared" si="749"/>
        <v>22080245.763999995</v>
      </c>
      <c r="AB342" s="23">
        <f>AB460+AB367+AB343+AB424+AB450</f>
        <v>0</v>
      </c>
      <c r="AC342" s="23">
        <f>AC460+AC367+AC343+AC424+AC450</f>
        <v>0</v>
      </c>
      <c r="AD342" s="23">
        <f>AD460+AD367+AD343+AD424+AD450</f>
        <v>0</v>
      </c>
      <c r="AE342" s="23">
        <f t="shared" si="750"/>
        <v>22648901.480000004</v>
      </c>
      <c r="AF342" s="23">
        <f t="shared" si="751"/>
        <v>24491195.447999995</v>
      </c>
      <c r="AG342" s="23">
        <f t="shared" si="752"/>
        <v>22080245.763999995</v>
      </c>
      <c r="AH342" s="23">
        <f>AH460+AH367+AH343+AH424+AH450</f>
        <v>584330.08999999997</v>
      </c>
      <c r="AI342" s="23">
        <f>AI460+AI367+AI343+AI424+AI450</f>
        <v>-550</v>
      </c>
      <c r="AJ342" s="23">
        <f>AJ460+AJ367+AJ343+AJ424+AJ450</f>
        <v>46385.756999999998</v>
      </c>
      <c r="AK342" s="23">
        <f>AK460+AK367+AK343+AK424+AK450</f>
        <v>0</v>
      </c>
      <c r="AL342" s="23">
        <f>AL460+AL367+AL343+AL424+AL450</f>
        <v>0</v>
      </c>
      <c r="AM342" s="23">
        <f>AM460+AM367+AM343+AM424+AM450</f>
        <v>0</v>
      </c>
      <c r="AN342" s="23">
        <f>AN460+AN367+AN343+AN424+AN450</f>
        <v>-1000</v>
      </c>
      <c r="AO342" s="23">
        <f>AO460+AO367+AO343+AO424+AO450</f>
        <v>0</v>
      </c>
      <c r="AP342" s="23">
        <f>AP460+AP367+AP343+AP424+AP450</f>
        <v>7.2759576141834259e-12</v>
      </c>
      <c r="AQ342" s="23">
        <f>AQ460+AQ367+AQ343+AQ424+AQ450</f>
        <v>0</v>
      </c>
      <c r="AR342" s="23">
        <f>AR460+AR367+AR343+AR424+AR450</f>
        <v>0</v>
      </c>
      <c r="AS342" s="23">
        <f>AS460+AS367+AS343+AS424+AS450</f>
        <v>-1000</v>
      </c>
      <c r="AT342" s="23">
        <f>AT460+AT367+AT343+AT424+AT450</f>
        <v>0</v>
      </c>
      <c r="AU342" s="23">
        <f>AU460+AU367+AU343+AU424+AU450</f>
        <v>0</v>
      </c>
      <c r="AV342" s="23">
        <f>AV460+AV367+AV343+AV424+AV450</f>
        <v>0</v>
      </c>
      <c r="AW342" s="23">
        <f t="shared" si="753"/>
        <v>23279067.327000003</v>
      </c>
      <c r="AX342" s="23">
        <f t="shared" si="754"/>
        <v>24490195.447999995</v>
      </c>
      <c r="AY342" s="23">
        <f t="shared" si="755"/>
        <v>22079245.763999995</v>
      </c>
      <c r="AZ342" s="23">
        <f>AZ460+AZ367+AZ343+AZ424+AZ450</f>
        <v>0</v>
      </c>
      <c r="BA342" s="24"/>
      <c r="BB342" s="24"/>
      <c r="BC342" s="20"/>
      <c r="BD342" s="20"/>
      <c r="BE342" s="20"/>
      <c r="BF342" s="20"/>
      <c r="BG342" s="20"/>
      <c r="BH342" s="20"/>
      <c r="BI342" s="20"/>
    </row>
    <row r="343" s="25" customFormat="1">
      <c r="A343" s="26" t="s">
        <v>300</v>
      </c>
      <c r="B343" s="26" t="s">
        <v>171</v>
      </c>
      <c r="C343" s="26" t="s">
        <v>29</v>
      </c>
      <c r="D343" s="26"/>
      <c r="E343" s="26"/>
      <c r="F343" s="27" t="s">
        <v>302</v>
      </c>
      <c r="G343" s="28">
        <f t="shared" ref="G343:G344" si="858">G344</f>
        <v>8368300.2000000002</v>
      </c>
      <c r="H343" s="28">
        <f t="shared" ref="H343:H344" si="859">H344</f>
        <v>8094277.5</v>
      </c>
      <c r="I343" s="28">
        <f t="shared" ref="I343:I344" si="860">I344</f>
        <v>8203658</v>
      </c>
      <c r="J343" s="28">
        <f t="shared" ref="J343:J344" si="861">J344</f>
        <v>0</v>
      </c>
      <c r="K343" s="28">
        <f t="shared" ref="K343:K344" si="862">K344</f>
        <v>0</v>
      </c>
      <c r="L343" s="28">
        <f t="shared" ref="L343:L344" si="863">L344</f>
        <v>0</v>
      </c>
      <c r="M343" s="28">
        <f t="shared" si="744"/>
        <v>8368300.2000000002</v>
      </c>
      <c r="N343" s="28">
        <f t="shared" si="745"/>
        <v>8094277.5</v>
      </c>
      <c r="O343" s="28">
        <f t="shared" si="746"/>
        <v>8203658</v>
      </c>
      <c r="P343" s="28">
        <f t="shared" ref="P343:P344" si="864">P344</f>
        <v>0</v>
      </c>
      <c r="Q343" s="28">
        <f t="shared" ref="Q343:Q344" si="865">Q344</f>
        <v>0</v>
      </c>
      <c r="R343" s="28">
        <f t="shared" ref="R343:R344" si="866">R344</f>
        <v>69107.092000000004</v>
      </c>
      <c r="S343" s="28">
        <f t="shared" ref="S343:S344" si="867">S344</f>
        <v>165172.53599999999</v>
      </c>
      <c r="T343" s="28">
        <f t="shared" ref="T343:T344" si="868">T344</f>
        <v>0</v>
      </c>
      <c r="U343" s="28">
        <f t="shared" ref="U343:U344" si="869">U344</f>
        <v>-63190.881999999998</v>
      </c>
      <c r="V343" s="28">
        <f t="shared" ref="V343:V344" si="870">V344</f>
        <v>0</v>
      </c>
      <c r="W343" s="28">
        <f t="shared" ref="W343:W344" si="871">W344</f>
        <v>-0.035999999999999997</v>
      </c>
      <c r="X343" s="28">
        <f t="shared" ref="X343:X344" si="872">X344</f>
        <v>0</v>
      </c>
      <c r="Y343" s="28">
        <f t="shared" si="747"/>
        <v>8602579.8279999997</v>
      </c>
      <c r="Z343" s="28">
        <f t="shared" si="748"/>
        <v>8031086.6179999998</v>
      </c>
      <c r="AA343" s="28">
        <f t="shared" si="749"/>
        <v>8203657.9639999997</v>
      </c>
      <c r="AB343" s="28">
        <f t="shared" ref="AB343:AB344" si="873">AB344</f>
        <v>0</v>
      </c>
      <c r="AC343" s="28">
        <f t="shared" ref="AC343:AC344" si="874">AC344</f>
        <v>0</v>
      </c>
      <c r="AD343" s="28">
        <f t="shared" ref="AD343:AD344" si="875">AD344</f>
        <v>0</v>
      </c>
      <c r="AE343" s="28">
        <f t="shared" si="750"/>
        <v>8602579.8279999997</v>
      </c>
      <c r="AF343" s="28">
        <f t="shared" si="751"/>
        <v>8031086.6179999998</v>
      </c>
      <c r="AG343" s="28">
        <f t="shared" si="752"/>
        <v>8203657.9639999997</v>
      </c>
      <c r="AH343" s="28">
        <f t="shared" ref="AH343:AH344" si="876">AH344</f>
        <v>0</v>
      </c>
      <c r="AI343" s="28">
        <f t="shared" ref="AI343:AI344" si="877">AI344</f>
        <v>0</v>
      </c>
      <c r="AJ343" s="28">
        <f t="shared" ref="AJ343:AJ344" si="878">AJ344</f>
        <v>0</v>
      </c>
      <c r="AK343" s="28">
        <f t="shared" ref="AK343:AK344" si="879">AK344</f>
        <v>0</v>
      </c>
      <c r="AL343" s="28">
        <f t="shared" ref="AL343:AL344" si="880">AL344</f>
        <v>0</v>
      </c>
      <c r="AM343" s="28">
        <f t="shared" ref="AM343:AM344" si="881">AM344</f>
        <v>0</v>
      </c>
      <c r="AN343" s="28">
        <f t="shared" ref="AN343:AN344" si="882">AN344</f>
        <v>0</v>
      </c>
      <c r="AO343" s="28">
        <f t="shared" ref="AO343:AO344" si="883">AO344</f>
        <v>0</v>
      </c>
      <c r="AP343" s="28">
        <f t="shared" ref="AP343:AP344" si="884">AP344</f>
        <v>0</v>
      </c>
      <c r="AQ343" s="28">
        <f t="shared" ref="AQ343:AQ344" si="885">AQ344</f>
        <v>0</v>
      </c>
      <c r="AR343" s="28">
        <f t="shared" ref="AR343:AR344" si="886">AR344</f>
        <v>0</v>
      </c>
      <c r="AS343" s="28">
        <f t="shared" ref="AS343:AS344" si="887">AS344</f>
        <v>0</v>
      </c>
      <c r="AT343" s="28">
        <f t="shared" ref="AT343:AT344" si="888">AT344</f>
        <v>0</v>
      </c>
      <c r="AU343" s="28">
        <f t="shared" ref="AU343:AU344" si="889">AU344</f>
        <v>0</v>
      </c>
      <c r="AV343" s="28">
        <f t="shared" ref="AV343:AV344" si="890">AV344</f>
        <v>0</v>
      </c>
      <c r="AW343" s="28">
        <f t="shared" si="753"/>
        <v>8602579.8279999997</v>
      </c>
      <c r="AX343" s="28">
        <f t="shared" si="754"/>
        <v>8031086.6179999998</v>
      </c>
      <c r="AY343" s="28">
        <f t="shared" si="755"/>
        <v>8203657.9639999997</v>
      </c>
      <c r="AZ343" s="28">
        <f t="shared" ref="AZ343:AZ344" si="891">AZ344</f>
        <v>0</v>
      </c>
      <c r="BA343" s="29"/>
      <c r="BB343" s="29"/>
      <c r="BC343" s="25"/>
      <c r="BD343" s="25"/>
      <c r="BE343" s="25"/>
      <c r="BF343" s="25"/>
      <c r="BG343" s="25"/>
      <c r="BH343" s="25"/>
      <c r="BI343" s="25"/>
    </row>
    <row r="344" s="1" customFormat="1">
      <c r="A344" s="30" t="s">
        <v>300</v>
      </c>
      <c r="B344" s="30" t="s">
        <v>171</v>
      </c>
      <c r="C344" s="30" t="s">
        <v>29</v>
      </c>
      <c r="D344" s="30" t="s">
        <v>303</v>
      </c>
      <c r="E344" s="30"/>
      <c r="F344" s="31" t="s">
        <v>304</v>
      </c>
      <c r="G344" s="17">
        <f t="shared" si="858"/>
        <v>8368300.2000000002</v>
      </c>
      <c r="H344" s="17">
        <f t="shared" si="859"/>
        <v>8094277.5</v>
      </c>
      <c r="I344" s="17">
        <f t="shared" si="860"/>
        <v>8203658</v>
      </c>
      <c r="J344" s="17">
        <f t="shared" si="861"/>
        <v>0</v>
      </c>
      <c r="K344" s="17">
        <f t="shared" si="862"/>
        <v>0</v>
      </c>
      <c r="L344" s="17">
        <f t="shared" si="863"/>
        <v>0</v>
      </c>
      <c r="M344" s="17">
        <f t="shared" ref="M344:M407" si="892">G344+J344</f>
        <v>8368300.2000000002</v>
      </c>
      <c r="N344" s="17">
        <f t="shared" ref="N344:N407" si="893">H344+K344</f>
        <v>8094277.5</v>
      </c>
      <c r="O344" s="17">
        <f t="shared" ref="O344:O407" si="894">I344+L344</f>
        <v>8203658</v>
      </c>
      <c r="P344" s="17">
        <f t="shared" si="864"/>
        <v>0</v>
      </c>
      <c r="Q344" s="17">
        <f t="shared" si="865"/>
        <v>0</v>
      </c>
      <c r="R344" s="17">
        <f t="shared" si="866"/>
        <v>69107.092000000004</v>
      </c>
      <c r="S344" s="17">
        <f t="shared" si="867"/>
        <v>165172.53599999999</v>
      </c>
      <c r="T344" s="17">
        <f t="shared" si="868"/>
        <v>0</v>
      </c>
      <c r="U344" s="17">
        <f t="shared" si="869"/>
        <v>-63190.881999999998</v>
      </c>
      <c r="V344" s="17">
        <f t="shared" si="870"/>
        <v>0</v>
      </c>
      <c r="W344" s="17">
        <f t="shared" si="871"/>
        <v>-0.035999999999999997</v>
      </c>
      <c r="X344" s="17">
        <f t="shared" si="872"/>
        <v>0</v>
      </c>
      <c r="Y344" s="17">
        <f t="shared" si="747"/>
        <v>8602579.8279999997</v>
      </c>
      <c r="Z344" s="17">
        <f t="shared" si="748"/>
        <v>8031086.6179999998</v>
      </c>
      <c r="AA344" s="17">
        <f t="shared" si="749"/>
        <v>8203657.9639999997</v>
      </c>
      <c r="AB344" s="17">
        <f t="shared" si="873"/>
        <v>0</v>
      </c>
      <c r="AC344" s="17">
        <f t="shared" si="874"/>
        <v>0</v>
      </c>
      <c r="AD344" s="17">
        <f t="shared" si="875"/>
        <v>0</v>
      </c>
      <c r="AE344" s="17">
        <f t="shared" si="750"/>
        <v>8602579.8279999997</v>
      </c>
      <c r="AF344" s="17">
        <f t="shared" si="751"/>
        <v>8031086.6179999998</v>
      </c>
      <c r="AG344" s="17">
        <f t="shared" si="752"/>
        <v>8203657.9639999997</v>
      </c>
      <c r="AH344" s="17">
        <f t="shared" si="876"/>
        <v>0</v>
      </c>
      <c r="AI344" s="17">
        <f t="shared" si="877"/>
        <v>0</v>
      </c>
      <c r="AJ344" s="17">
        <f t="shared" si="878"/>
        <v>0</v>
      </c>
      <c r="AK344" s="17">
        <f t="shared" si="879"/>
        <v>0</v>
      </c>
      <c r="AL344" s="17">
        <f t="shared" si="880"/>
        <v>0</v>
      </c>
      <c r="AM344" s="17">
        <f t="shared" si="881"/>
        <v>0</v>
      </c>
      <c r="AN344" s="17">
        <f t="shared" si="882"/>
        <v>0</v>
      </c>
      <c r="AO344" s="17">
        <f t="shared" si="883"/>
        <v>0</v>
      </c>
      <c r="AP344" s="17">
        <f t="shared" si="884"/>
        <v>0</v>
      </c>
      <c r="AQ344" s="17">
        <f t="shared" si="885"/>
        <v>0</v>
      </c>
      <c r="AR344" s="17">
        <f t="shared" si="886"/>
        <v>0</v>
      </c>
      <c r="AS344" s="17">
        <f t="shared" si="887"/>
        <v>0</v>
      </c>
      <c r="AT344" s="17">
        <f t="shared" si="888"/>
        <v>0</v>
      </c>
      <c r="AU344" s="17">
        <f t="shared" si="889"/>
        <v>0</v>
      </c>
      <c r="AV344" s="17">
        <f t="shared" si="890"/>
        <v>0</v>
      </c>
      <c r="AW344" s="17">
        <f t="shared" si="753"/>
        <v>8602579.8279999997</v>
      </c>
      <c r="AX344" s="17">
        <f t="shared" si="754"/>
        <v>8031086.6179999998</v>
      </c>
      <c r="AY344" s="17">
        <f t="shared" si="755"/>
        <v>8203657.9639999997</v>
      </c>
      <c r="AZ344" s="17">
        <f t="shared" si="891"/>
        <v>0</v>
      </c>
      <c r="BA344" s="32"/>
      <c r="BB344" s="32"/>
      <c r="BC344" s="1"/>
      <c r="BD344" s="1"/>
      <c r="BE344" s="1"/>
      <c r="BF344" s="1"/>
      <c r="BG344" s="1"/>
      <c r="BH344" s="1"/>
      <c r="BI344" s="1"/>
    </row>
    <row r="345" s="1" customFormat="1">
      <c r="A345" s="30" t="s">
        <v>300</v>
      </c>
      <c r="B345" s="30" t="s">
        <v>171</v>
      </c>
      <c r="C345" s="30" t="s">
        <v>29</v>
      </c>
      <c r="D345" s="30" t="s">
        <v>305</v>
      </c>
      <c r="E345" s="30"/>
      <c r="F345" s="31" t="s">
        <v>36</v>
      </c>
      <c r="G345" s="17">
        <f>G346+G353+G360</f>
        <v>8368300.2000000002</v>
      </c>
      <c r="H345" s="17">
        <f>H346+H353+H360</f>
        <v>8094277.5</v>
      </c>
      <c r="I345" s="17">
        <f>I346+I353+I360</f>
        <v>8203658</v>
      </c>
      <c r="J345" s="17">
        <f>J346+J353+J360</f>
        <v>0</v>
      </c>
      <c r="K345" s="17">
        <f>K346+K353+K360</f>
        <v>0</v>
      </c>
      <c r="L345" s="17">
        <f>L346+L353+L360</f>
        <v>0</v>
      </c>
      <c r="M345" s="17">
        <f t="shared" si="892"/>
        <v>8368300.2000000002</v>
      </c>
      <c r="N345" s="17">
        <f t="shared" si="893"/>
        <v>8094277.5</v>
      </c>
      <c r="O345" s="17">
        <f t="shared" si="894"/>
        <v>8203658</v>
      </c>
      <c r="P345" s="17">
        <f>P346+P353+P360</f>
        <v>0</v>
      </c>
      <c r="Q345" s="17">
        <f>Q346+Q353+Q360</f>
        <v>0</v>
      </c>
      <c r="R345" s="17">
        <f>R346+R353+R360</f>
        <v>69107.092000000004</v>
      </c>
      <c r="S345" s="17">
        <f>S346+S353+S360</f>
        <v>165172.53599999999</v>
      </c>
      <c r="T345" s="17">
        <f>T346+T353+T360</f>
        <v>0</v>
      </c>
      <c r="U345" s="17">
        <f>U346+U353+U360</f>
        <v>-63190.881999999998</v>
      </c>
      <c r="V345" s="17">
        <f>V346+V353+V360</f>
        <v>0</v>
      </c>
      <c r="W345" s="17">
        <f>W346+W353+W360</f>
        <v>-0.035999999999999997</v>
      </c>
      <c r="X345" s="17">
        <f>X346+X353+X360</f>
        <v>0</v>
      </c>
      <c r="Y345" s="17">
        <f t="shared" si="747"/>
        <v>8602579.8279999997</v>
      </c>
      <c r="Z345" s="17">
        <f t="shared" si="748"/>
        <v>8031086.6179999998</v>
      </c>
      <c r="AA345" s="17">
        <f t="shared" si="749"/>
        <v>8203657.9639999997</v>
      </c>
      <c r="AB345" s="17">
        <f>AB346+AB353+AB360</f>
        <v>0</v>
      </c>
      <c r="AC345" s="17">
        <f>AC346+AC353+AC360</f>
        <v>0</v>
      </c>
      <c r="AD345" s="17">
        <f>AD346+AD353+AD360</f>
        <v>0</v>
      </c>
      <c r="AE345" s="17">
        <f t="shared" si="750"/>
        <v>8602579.8279999997</v>
      </c>
      <c r="AF345" s="17">
        <f t="shared" si="751"/>
        <v>8031086.6179999998</v>
      </c>
      <c r="AG345" s="17">
        <f t="shared" si="752"/>
        <v>8203657.9639999997</v>
      </c>
      <c r="AH345" s="17">
        <f>AH346+AH353+AH360</f>
        <v>0</v>
      </c>
      <c r="AI345" s="17">
        <f>AI346+AI353+AI360</f>
        <v>0</v>
      </c>
      <c r="AJ345" s="17">
        <f>AJ346+AJ353+AJ360</f>
        <v>0</v>
      </c>
      <c r="AK345" s="17">
        <f>AK346+AK353+AK360</f>
        <v>0</v>
      </c>
      <c r="AL345" s="17">
        <f>AL346+AL353+AL360</f>
        <v>0</v>
      </c>
      <c r="AM345" s="17">
        <f>AM346+AM353+AM360</f>
        <v>0</v>
      </c>
      <c r="AN345" s="17">
        <f>AN346+AN353+AN360</f>
        <v>0</v>
      </c>
      <c r="AO345" s="17">
        <f>AO346+AO353+AO360</f>
        <v>0</v>
      </c>
      <c r="AP345" s="17">
        <f>AP346+AP353+AP360</f>
        <v>0</v>
      </c>
      <c r="AQ345" s="17">
        <f>AQ346+AQ353+AQ360</f>
        <v>0</v>
      </c>
      <c r="AR345" s="17">
        <f>AR346+AR353+AR360</f>
        <v>0</v>
      </c>
      <c r="AS345" s="17">
        <f>AS346+AS353+AS360</f>
        <v>0</v>
      </c>
      <c r="AT345" s="17">
        <f>AT346+AT353+AT360</f>
        <v>0</v>
      </c>
      <c r="AU345" s="17">
        <f>AU346+AU353+AU360</f>
        <v>0</v>
      </c>
      <c r="AV345" s="17">
        <f>AV346+AV353+AV360</f>
        <v>0</v>
      </c>
      <c r="AW345" s="17">
        <f t="shared" si="753"/>
        <v>8602579.8279999997</v>
      </c>
      <c r="AX345" s="17">
        <f t="shared" si="754"/>
        <v>8031086.6179999998</v>
      </c>
      <c r="AY345" s="17">
        <f t="shared" si="755"/>
        <v>8203657.9639999997</v>
      </c>
      <c r="AZ345" s="17">
        <f>AZ346+AZ353+AZ360</f>
        <v>0</v>
      </c>
      <c r="BA345" s="32"/>
      <c r="BB345" s="32"/>
      <c r="BC345" s="1"/>
      <c r="BD345" s="1"/>
      <c r="BE345" s="1"/>
      <c r="BF345" s="1"/>
      <c r="BG345" s="1"/>
      <c r="BH345" s="1"/>
      <c r="BI345" s="1"/>
    </row>
    <row r="346" s="1" customFormat="1">
      <c r="A346" s="30" t="s">
        <v>300</v>
      </c>
      <c r="B346" s="30" t="s">
        <v>171</v>
      </c>
      <c r="C346" s="30" t="s">
        <v>29</v>
      </c>
      <c r="D346" s="30" t="s">
        <v>306</v>
      </c>
      <c r="E346" s="30"/>
      <c r="F346" s="31" t="s">
        <v>307</v>
      </c>
      <c r="G346" s="17">
        <f>G347+G351+G349</f>
        <v>7536411</v>
      </c>
      <c r="H346" s="17">
        <f>H347+H351+H349</f>
        <v>7567748.5999999996</v>
      </c>
      <c r="I346" s="17">
        <f>I347+I351+I349</f>
        <v>7494190.7000000002</v>
      </c>
      <c r="J346" s="17">
        <f>J347+J351+J349</f>
        <v>0</v>
      </c>
      <c r="K346" s="17">
        <f>K347+K351+K349</f>
        <v>0</v>
      </c>
      <c r="L346" s="17">
        <f>L347+L351+L349</f>
        <v>0</v>
      </c>
      <c r="M346" s="17">
        <f t="shared" si="892"/>
        <v>7536411</v>
      </c>
      <c r="N346" s="17">
        <f t="shared" si="893"/>
        <v>7567748.5999999996</v>
      </c>
      <c r="O346" s="17">
        <f t="shared" si="894"/>
        <v>7494190.7000000002</v>
      </c>
      <c r="P346" s="17">
        <f>P347+P351+P349</f>
        <v>0</v>
      </c>
      <c r="Q346" s="17">
        <f>Q347+Q351+Q349</f>
        <v>0</v>
      </c>
      <c r="R346" s="17">
        <f>R347+R351+R349</f>
        <v>0</v>
      </c>
      <c r="S346" s="17">
        <f>S347+S351+S349</f>
        <v>0</v>
      </c>
      <c r="T346" s="17">
        <f>T347+T351+T349</f>
        <v>0</v>
      </c>
      <c r="U346" s="17">
        <f>U347+U351+U349</f>
        <v>0</v>
      </c>
      <c r="V346" s="17">
        <f>V347+V351+V349</f>
        <v>0</v>
      </c>
      <c r="W346" s="17">
        <f>W347+W351+W349</f>
        <v>0</v>
      </c>
      <c r="X346" s="17">
        <f>X347+X351+X349</f>
        <v>0</v>
      </c>
      <c r="Y346" s="17">
        <f t="shared" si="747"/>
        <v>7536411</v>
      </c>
      <c r="Z346" s="17">
        <f t="shared" si="748"/>
        <v>7567748.5999999996</v>
      </c>
      <c r="AA346" s="17">
        <f t="shared" si="749"/>
        <v>7494190.7000000002</v>
      </c>
      <c r="AB346" s="17">
        <f>AB347+AB351+AB349</f>
        <v>0</v>
      </c>
      <c r="AC346" s="17">
        <f>AC347+AC351+AC349</f>
        <v>0</v>
      </c>
      <c r="AD346" s="17">
        <f>AD347+AD351+AD349</f>
        <v>0</v>
      </c>
      <c r="AE346" s="17">
        <f t="shared" si="750"/>
        <v>7536411</v>
      </c>
      <c r="AF346" s="17">
        <f t="shared" si="751"/>
        <v>7567748.5999999996</v>
      </c>
      <c r="AG346" s="17">
        <f t="shared" si="752"/>
        <v>7494190.7000000002</v>
      </c>
      <c r="AH346" s="17">
        <f>AH347+AH351+AH349</f>
        <v>0</v>
      </c>
      <c r="AI346" s="17">
        <f>AI347+AI351+AI349</f>
        <v>0</v>
      </c>
      <c r="AJ346" s="17">
        <f>AJ347+AJ351+AJ349</f>
        <v>0</v>
      </c>
      <c r="AK346" s="17">
        <f>AK347+AK351+AK349</f>
        <v>0</v>
      </c>
      <c r="AL346" s="17">
        <f>AL347+AL351+AL349</f>
        <v>0</v>
      </c>
      <c r="AM346" s="17">
        <f>AM347+AM351+AM349</f>
        <v>0</v>
      </c>
      <c r="AN346" s="17">
        <f>AN347+AN351+AN349</f>
        <v>0</v>
      </c>
      <c r="AO346" s="17">
        <f>AO347+AO351+AO349</f>
        <v>0</v>
      </c>
      <c r="AP346" s="17">
        <f>AP347+AP351+AP349</f>
        <v>0</v>
      </c>
      <c r="AQ346" s="17">
        <f>AQ347+AQ351+AQ349</f>
        <v>0</v>
      </c>
      <c r="AR346" s="17">
        <f>AR347+AR351+AR349</f>
        <v>0</v>
      </c>
      <c r="AS346" s="17">
        <f>AS347+AS351+AS349</f>
        <v>0</v>
      </c>
      <c r="AT346" s="17">
        <f>AT347+AT351+AT349</f>
        <v>0</v>
      </c>
      <c r="AU346" s="17">
        <f>AU347+AU351+AU349</f>
        <v>0</v>
      </c>
      <c r="AV346" s="17">
        <f>AV347+AV351+AV349</f>
        <v>0</v>
      </c>
      <c r="AW346" s="17">
        <f t="shared" si="753"/>
        <v>7536411</v>
      </c>
      <c r="AX346" s="17">
        <f t="shared" si="754"/>
        <v>7567748.5999999996</v>
      </c>
      <c r="AY346" s="17">
        <f t="shared" si="755"/>
        <v>7494190.7000000002</v>
      </c>
      <c r="AZ346" s="17">
        <f>AZ347+AZ351+AZ349</f>
        <v>0</v>
      </c>
      <c r="BA346" s="32"/>
      <c r="BB346" s="32"/>
      <c r="BC346" s="1"/>
      <c r="BD346" s="1"/>
      <c r="BE346" s="1"/>
      <c r="BF346" s="1"/>
      <c r="BG346" s="1"/>
      <c r="BH346" s="1"/>
      <c r="BI346" s="1"/>
    </row>
    <row r="347" s="1" customFormat="1">
      <c r="A347" s="30" t="s">
        <v>300</v>
      </c>
      <c r="B347" s="30" t="s">
        <v>171</v>
      </c>
      <c r="C347" s="30" t="s">
        <v>29</v>
      </c>
      <c r="D347" s="30" t="s">
        <v>308</v>
      </c>
      <c r="E347" s="30"/>
      <c r="F347" s="31" t="s">
        <v>56</v>
      </c>
      <c r="G347" s="17">
        <f>G348</f>
        <v>1402869.3999999999</v>
      </c>
      <c r="H347" s="17">
        <f>H348</f>
        <v>1395811.2</v>
      </c>
      <c r="I347" s="17">
        <f>I348</f>
        <v>1395811.2</v>
      </c>
      <c r="J347" s="17">
        <f>J348</f>
        <v>0</v>
      </c>
      <c r="K347" s="17">
        <f>K348</f>
        <v>0</v>
      </c>
      <c r="L347" s="17">
        <f>L348</f>
        <v>0</v>
      </c>
      <c r="M347" s="17">
        <f t="shared" si="892"/>
        <v>1402869.3999999999</v>
      </c>
      <c r="N347" s="17">
        <f t="shared" si="893"/>
        <v>1395811.2</v>
      </c>
      <c r="O347" s="17">
        <f t="shared" si="894"/>
        <v>1395811.2</v>
      </c>
      <c r="P347" s="17">
        <f>P348</f>
        <v>0</v>
      </c>
      <c r="Q347" s="17">
        <f>Q348</f>
        <v>0</v>
      </c>
      <c r="R347" s="17">
        <f>R348</f>
        <v>0</v>
      </c>
      <c r="S347" s="17">
        <f>S348</f>
        <v>0</v>
      </c>
      <c r="T347" s="17">
        <f>T348</f>
        <v>0</v>
      </c>
      <c r="U347" s="17">
        <f>U348</f>
        <v>0</v>
      </c>
      <c r="V347" s="17">
        <f>V348</f>
        <v>0</v>
      </c>
      <c r="W347" s="17">
        <f>W348</f>
        <v>0</v>
      </c>
      <c r="X347" s="17">
        <f>X348</f>
        <v>0</v>
      </c>
      <c r="Y347" s="17">
        <f t="shared" si="747"/>
        <v>1402869.3999999999</v>
      </c>
      <c r="Z347" s="17">
        <f t="shared" si="748"/>
        <v>1395811.2</v>
      </c>
      <c r="AA347" s="17">
        <f t="shared" si="749"/>
        <v>1395811.2</v>
      </c>
      <c r="AB347" s="17">
        <f>AB348</f>
        <v>0</v>
      </c>
      <c r="AC347" s="17">
        <f>AC348</f>
        <v>0</v>
      </c>
      <c r="AD347" s="17">
        <f>AD348</f>
        <v>0</v>
      </c>
      <c r="AE347" s="17">
        <f t="shared" si="750"/>
        <v>1402869.3999999999</v>
      </c>
      <c r="AF347" s="17">
        <f t="shared" si="751"/>
        <v>1395811.2</v>
      </c>
      <c r="AG347" s="17">
        <f t="shared" si="752"/>
        <v>1395811.2</v>
      </c>
      <c r="AH347" s="17">
        <f>AH348</f>
        <v>0</v>
      </c>
      <c r="AI347" s="17">
        <f>AI348</f>
        <v>0</v>
      </c>
      <c r="AJ347" s="17">
        <f>AJ348</f>
        <v>0</v>
      </c>
      <c r="AK347" s="17">
        <f>AK348</f>
        <v>0</v>
      </c>
      <c r="AL347" s="17">
        <f>AL348</f>
        <v>0</v>
      </c>
      <c r="AM347" s="17">
        <f>AM348</f>
        <v>0</v>
      </c>
      <c r="AN347" s="17">
        <f>AN348</f>
        <v>0</v>
      </c>
      <c r="AO347" s="17">
        <f>AO348</f>
        <v>0</v>
      </c>
      <c r="AP347" s="17">
        <f>AP348</f>
        <v>0</v>
      </c>
      <c r="AQ347" s="17">
        <f>AQ348</f>
        <v>0</v>
      </c>
      <c r="AR347" s="17">
        <f>AR348</f>
        <v>0</v>
      </c>
      <c r="AS347" s="17">
        <f>AS348</f>
        <v>0</v>
      </c>
      <c r="AT347" s="17">
        <f>AT348</f>
        <v>0</v>
      </c>
      <c r="AU347" s="17">
        <f>AU348</f>
        <v>0</v>
      </c>
      <c r="AV347" s="17">
        <f>AV348</f>
        <v>0</v>
      </c>
      <c r="AW347" s="17">
        <f t="shared" si="753"/>
        <v>1402869.3999999999</v>
      </c>
      <c r="AX347" s="17">
        <f t="shared" si="754"/>
        <v>1395811.2</v>
      </c>
      <c r="AY347" s="17">
        <f t="shared" si="755"/>
        <v>1395811.2</v>
      </c>
      <c r="AZ347" s="17">
        <f>AZ348</f>
        <v>0</v>
      </c>
      <c r="BA347" s="32"/>
      <c r="BB347" s="32"/>
      <c r="BC347" s="1"/>
      <c r="BD347" s="1"/>
      <c r="BE347" s="1"/>
      <c r="BF347" s="1"/>
      <c r="BG347" s="1"/>
      <c r="BH347" s="1"/>
      <c r="BI347" s="1"/>
    </row>
    <row r="348" s="1" customFormat="1">
      <c r="A348" s="30" t="s">
        <v>300</v>
      </c>
      <c r="B348" s="30" t="s">
        <v>171</v>
      </c>
      <c r="C348" s="30" t="s">
        <v>29</v>
      </c>
      <c r="D348" s="30" t="s">
        <v>308</v>
      </c>
      <c r="E348" s="30" t="s">
        <v>134</v>
      </c>
      <c r="F348" s="31" t="s">
        <v>135</v>
      </c>
      <c r="G348" s="17">
        <v>1402869.3999999999</v>
      </c>
      <c r="H348" s="17">
        <f>1400210.7-4399.5</f>
        <v>1395811.2</v>
      </c>
      <c r="I348" s="17">
        <f>1400210.7-4399.5</f>
        <v>1395811.2</v>
      </c>
      <c r="J348" s="17"/>
      <c r="K348" s="17"/>
      <c r="L348" s="17"/>
      <c r="M348" s="17">
        <f t="shared" si="892"/>
        <v>1402869.3999999999</v>
      </c>
      <c r="N348" s="17">
        <f t="shared" si="893"/>
        <v>1395811.2</v>
      </c>
      <c r="O348" s="17">
        <f t="shared" si="894"/>
        <v>1395811.2</v>
      </c>
      <c r="P348" s="17"/>
      <c r="Q348" s="17"/>
      <c r="R348" s="17"/>
      <c r="S348" s="17"/>
      <c r="T348" s="17"/>
      <c r="U348" s="17"/>
      <c r="V348" s="17"/>
      <c r="W348" s="17"/>
      <c r="X348" s="17"/>
      <c r="Y348" s="17">
        <f t="shared" si="747"/>
        <v>1402869.3999999999</v>
      </c>
      <c r="Z348" s="17">
        <f t="shared" si="748"/>
        <v>1395811.2</v>
      </c>
      <c r="AA348" s="17">
        <f t="shared" si="749"/>
        <v>1395811.2</v>
      </c>
      <c r="AB348" s="17"/>
      <c r="AC348" s="17"/>
      <c r="AD348" s="17"/>
      <c r="AE348" s="17">
        <f t="shared" si="750"/>
        <v>1402869.3999999999</v>
      </c>
      <c r="AF348" s="17">
        <f t="shared" si="751"/>
        <v>1395811.2</v>
      </c>
      <c r="AG348" s="17">
        <f t="shared" si="752"/>
        <v>1395811.2</v>
      </c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>
        <f t="shared" si="753"/>
        <v>1402869.3999999999</v>
      </c>
      <c r="AX348" s="17">
        <f t="shared" si="754"/>
        <v>1395811.2</v>
      </c>
      <c r="AY348" s="17">
        <f t="shared" si="755"/>
        <v>1395811.2</v>
      </c>
      <c r="AZ348" s="17"/>
      <c r="BA348" s="32"/>
      <c r="BB348" s="32"/>
      <c r="BC348" s="1"/>
      <c r="BD348" s="1"/>
      <c r="BE348" s="1"/>
      <c r="BF348" s="1"/>
      <c r="BG348" s="1"/>
      <c r="BH348" s="1"/>
      <c r="BI348" s="1"/>
    </row>
    <row r="349" s="1" customFormat="1">
      <c r="A349" s="30" t="s">
        <v>300</v>
      </c>
      <c r="B349" s="30" t="s">
        <v>171</v>
      </c>
      <c r="C349" s="30" t="s">
        <v>29</v>
      </c>
      <c r="D349" s="30" t="s">
        <v>309</v>
      </c>
      <c r="E349" s="30"/>
      <c r="F349" s="31" t="s">
        <v>310</v>
      </c>
      <c r="G349" s="17">
        <f>G350</f>
        <v>6131246.7999999998</v>
      </c>
      <c r="H349" s="17">
        <f>H350</f>
        <v>6169642.5999999996</v>
      </c>
      <c r="I349" s="17">
        <f>I350</f>
        <v>6096084.7000000002</v>
      </c>
      <c r="J349" s="17">
        <f>J350</f>
        <v>0</v>
      </c>
      <c r="K349" s="17">
        <f>K350</f>
        <v>0</v>
      </c>
      <c r="L349" s="17">
        <f>L350</f>
        <v>0</v>
      </c>
      <c r="M349" s="17">
        <f t="shared" si="892"/>
        <v>6131246.7999999998</v>
      </c>
      <c r="N349" s="17">
        <f t="shared" si="893"/>
        <v>6169642.5999999996</v>
      </c>
      <c r="O349" s="17">
        <f t="shared" si="894"/>
        <v>6096084.7000000002</v>
      </c>
      <c r="P349" s="17">
        <f>P350</f>
        <v>0</v>
      </c>
      <c r="Q349" s="17">
        <f>Q350</f>
        <v>0</v>
      </c>
      <c r="R349" s="17">
        <f>R350</f>
        <v>0</v>
      </c>
      <c r="S349" s="17">
        <f>S350</f>
        <v>0</v>
      </c>
      <c r="T349" s="17">
        <f>T350</f>
        <v>0</v>
      </c>
      <c r="U349" s="17">
        <f>U350</f>
        <v>0</v>
      </c>
      <c r="V349" s="17">
        <f>V350</f>
        <v>0</v>
      </c>
      <c r="W349" s="17">
        <f>W350</f>
        <v>0</v>
      </c>
      <c r="X349" s="17">
        <f>X350</f>
        <v>0</v>
      </c>
      <c r="Y349" s="17">
        <f t="shared" si="747"/>
        <v>6131246.7999999998</v>
      </c>
      <c r="Z349" s="17">
        <f t="shared" si="748"/>
        <v>6169642.5999999996</v>
      </c>
      <c r="AA349" s="17">
        <f t="shared" si="749"/>
        <v>6096084.7000000002</v>
      </c>
      <c r="AB349" s="17">
        <f>AB350</f>
        <v>0</v>
      </c>
      <c r="AC349" s="17">
        <f>AC350</f>
        <v>0</v>
      </c>
      <c r="AD349" s="17">
        <f>AD350</f>
        <v>0</v>
      </c>
      <c r="AE349" s="17">
        <f t="shared" si="750"/>
        <v>6131246.7999999998</v>
      </c>
      <c r="AF349" s="17">
        <f t="shared" si="751"/>
        <v>6169642.5999999996</v>
      </c>
      <c r="AG349" s="17">
        <f t="shared" si="752"/>
        <v>6096084.7000000002</v>
      </c>
      <c r="AH349" s="17">
        <f>AH350</f>
        <v>0</v>
      </c>
      <c r="AI349" s="17">
        <f>AI350</f>
        <v>0</v>
      </c>
      <c r="AJ349" s="17">
        <f>AJ350</f>
        <v>0</v>
      </c>
      <c r="AK349" s="17">
        <f>AK350</f>
        <v>0</v>
      </c>
      <c r="AL349" s="17">
        <f>AL350</f>
        <v>0</v>
      </c>
      <c r="AM349" s="17">
        <f>AM350</f>
        <v>0</v>
      </c>
      <c r="AN349" s="17">
        <f>AN350</f>
        <v>0</v>
      </c>
      <c r="AO349" s="17">
        <f>AO350</f>
        <v>0</v>
      </c>
      <c r="AP349" s="17">
        <f>AP350</f>
        <v>0</v>
      </c>
      <c r="AQ349" s="17">
        <f>AQ350</f>
        <v>0</v>
      </c>
      <c r="AR349" s="17">
        <f>AR350</f>
        <v>0</v>
      </c>
      <c r="AS349" s="17">
        <f>AS350</f>
        <v>0</v>
      </c>
      <c r="AT349" s="17">
        <f>AT350</f>
        <v>0</v>
      </c>
      <c r="AU349" s="17">
        <f>AU350</f>
        <v>0</v>
      </c>
      <c r="AV349" s="17">
        <f>AV350</f>
        <v>0</v>
      </c>
      <c r="AW349" s="17">
        <f t="shared" si="753"/>
        <v>6131246.7999999998</v>
      </c>
      <c r="AX349" s="17">
        <f t="shared" si="754"/>
        <v>6169642.5999999996</v>
      </c>
      <c r="AY349" s="17">
        <f t="shared" si="755"/>
        <v>6096084.7000000002</v>
      </c>
      <c r="AZ349" s="17">
        <f>AZ350</f>
        <v>0</v>
      </c>
      <c r="BA349" s="32"/>
      <c r="BB349" s="32"/>
      <c r="BC349" s="1"/>
      <c r="BD349" s="1"/>
      <c r="BE349" s="1"/>
      <c r="BF349" s="1"/>
      <c r="BG349" s="1"/>
      <c r="BH349" s="1"/>
      <c r="BI349" s="1"/>
    </row>
    <row r="350" s="1" customFormat="1">
      <c r="A350" s="30" t="s">
        <v>300</v>
      </c>
      <c r="B350" s="30" t="s">
        <v>171</v>
      </c>
      <c r="C350" s="30" t="s">
        <v>29</v>
      </c>
      <c r="D350" s="30" t="s">
        <v>309</v>
      </c>
      <c r="E350" s="30" t="s">
        <v>134</v>
      </c>
      <c r="F350" s="31" t="s">
        <v>135</v>
      </c>
      <c r="G350" s="17">
        <v>6131246.7999999998</v>
      </c>
      <c r="H350" s="17">
        <v>6169642.5999999996</v>
      </c>
      <c r="I350" s="17">
        <v>6096084.7000000002</v>
      </c>
      <c r="J350" s="17"/>
      <c r="K350" s="17"/>
      <c r="L350" s="17"/>
      <c r="M350" s="17">
        <f t="shared" si="892"/>
        <v>6131246.7999999998</v>
      </c>
      <c r="N350" s="17">
        <f t="shared" si="893"/>
        <v>6169642.5999999996</v>
      </c>
      <c r="O350" s="17">
        <f t="shared" si="894"/>
        <v>6096084.7000000002</v>
      </c>
      <c r="P350" s="17"/>
      <c r="Q350" s="17"/>
      <c r="R350" s="17"/>
      <c r="S350" s="17"/>
      <c r="T350" s="17"/>
      <c r="U350" s="17"/>
      <c r="V350" s="17"/>
      <c r="W350" s="17"/>
      <c r="X350" s="17"/>
      <c r="Y350" s="17">
        <f t="shared" si="747"/>
        <v>6131246.7999999998</v>
      </c>
      <c r="Z350" s="17">
        <f t="shared" si="748"/>
        <v>6169642.5999999996</v>
      </c>
      <c r="AA350" s="17">
        <f t="shared" si="749"/>
        <v>6096084.7000000002</v>
      </c>
      <c r="AB350" s="17"/>
      <c r="AC350" s="17"/>
      <c r="AD350" s="17"/>
      <c r="AE350" s="17">
        <f t="shared" si="750"/>
        <v>6131246.7999999998</v>
      </c>
      <c r="AF350" s="17">
        <f t="shared" si="751"/>
        <v>6169642.5999999996</v>
      </c>
      <c r="AG350" s="17">
        <f t="shared" si="752"/>
        <v>6096084.7000000002</v>
      </c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>
        <f t="shared" si="753"/>
        <v>6131246.7999999998</v>
      </c>
      <c r="AX350" s="17">
        <f t="shared" si="754"/>
        <v>6169642.5999999996</v>
      </c>
      <c r="AY350" s="17">
        <f t="shared" si="755"/>
        <v>6096084.7000000002</v>
      </c>
      <c r="AZ350" s="17"/>
      <c r="BA350" s="32"/>
      <c r="BB350" s="32"/>
      <c r="BC350" s="1"/>
      <c r="BD350" s="1"/>
      <c r="BE350" s="1"/>
      <c r="BF350" s="1"/>
      <c r="BG350" s="1"/>
      <c r="BH350" s="1"/>
      <c r="BI350" s="1"/>
    </row>
    <row r="351" s="1" customFormat="1">
      <c r="A351" s="30" t="s">
        <v>300</v>
      </c>
      <c r="B351" s="30" t="s">
        <v>171</v>
      </c>
      <c r="C351" s="30" t="s">
        <v>29</v>
      </c>
      <c r="D351" s="30" t="s">
        <v>311</v>
      </c>
      <c r="E351" s="30"/>
      <c r="F351" s="31" t="s">
        <v>312</v>
      </c>
      <c r="G351" s="17">
        <f>G352</f>
        <v>2294.7999999999997</v>
      </c>
      <c r="H351" s="17">
        <f>H352</f>
        <v>2294.7999999999997</v>
      </c>
      <c r="I351" s="17">
        <f>I352</f>
        <v>2294.7999999999997</v>
      </c>
      <c r="J351" s="17">
        <f>J352</f>
        <v>0</v>
      </c>
      <c r="K351" s="17">
        <f>K352</f>
        <v>0</v>
      </c>
      <c r="L351" s="17">
        <f>L352</f>
        <v>0</v>
      </c>
      <c r="M351" s="17">
        <f t="shared" si="892"/>
        <v>2294.7999999999997</v>
      </c>
      <c r="N351" s="17">
        <f t="shared" si="893"/>
        <v>2294.7999999999997</v>
      </c>
      <c r="O351" s="17">
        <f t="shared" si="894"/>
        <v>2294.7999999999997</v>
      </c>
      <c r="P351" s="17">
        <f>P352</f>
        <v>0</v>
      </c>
      <c r="Q351" s="17">
        <f>Q352</f>
        <v>0</v>
      </c>
      <c r="R351" s="17">
        <f>R352</f>
        <v>0</v>
      </c>
      <c r="S351" s="17">
        <f>S352</f>
        <v>0</v>
      </c>
      <c r="T351" s="17">
        <f>T352</f>
        <v>0</v>
      </c>
      <c r="U351" s="17">
        <f>U352</f>
        <v>0</v>
      </c>
      <c r="V351" s="17">
        <f>V352</f>
        <v>0</v>
      </c>
      <c r="W351" s="17">
        <f>W352</f>
        <v>0</v>
      </c>
      <c r="X351" s="17">
        <f>X352</f>
        <v>0</v>
      </c>
      <c r="Y351" s="17">
        <f t="shared" si="747"/>
        <v>2294.7999999999997</v>
      </c>
      <c r="Z351" s="17">
        <f t="shared" si="748"/>
        <v>2294.7999999999997</v>
      </c>
      <c r="AA351" s="17">
        <f t="shared" si="749"/>
        <v>2294.7999999999997</v>
      </c>
      <c r="AB351" s="17">
        <f>AB352</f>
        <v>0</v>
      </c>
      <c r="AC351" s="17">
        <f>AC352</f>
        <v>0</v>
      </c>
      <c r="AD351" s="17">
        <f>AD352</f>
        <v>0</v>
      </c>
      <c r="AE351" s="17">
        <f t="shared" si="750"/>
        <v>2294.7999999999997</v>
      </c>
      <c r="AF351" s="17">
        <f t="shared" si="751"/>
        <v>2294.7999999999997</v>
      </c>
      <c r="AG351" s="17">
        <f t="shared" si="752"/>
        <v>2294.7999999999997</v>
      </c>
      <c r="AH351" s="17">
        <f>AH352</f>
        <v>0</v>
      </c>
      <c r="AI351" s="17">
        <f>AI352</f>
        <v>0</v>
      </c>
      <c r="AJ351" s="17">
        <f>AJ352</f>
        <v>0</v>
      </c>
      <c r="AK351" s="17">
        <f>AK352</f>
        <v>0</v>
      </c>
      <c r="AL351" s="17">
        <f>AL352</f>
        <v>0</v>
      </c>
      <c r="AM351" s="17">
        <f>AM352</f>
        <v>0</v>
      </c>
      <c r="AN351" s="17">
        <f>AN352</f>
        <v>0</v>
      </c>
      <c r="AO351" s="17">
        <f>AO352</f>
        <v>0</v>
      </c>
      <c r="AP351" s="17">
        <f>AP352</f>
        <v>0</v>
      </c>
      <c r="AQ351" s="17">
        <f>AQ352</f>
        <v>0</v>
      </c>
      <c r="AR351" s="17">
        <f>AR352</f>
        <v>0</v>
      </c>
      <c r="AS351" s="17">
        <f>AS352</f>
        <v>0</v>
      </c>
      <c r="AT351" s="17">
        <f>AT352</f>
        <v>0</v>
      </c>
      <c r="AU351" s="17">
        <f>AU352</f>
        <v>0</v>
      </c>
      <c r="AV351" s="17">
        <f>AV352</f>
        <v>0</v>
      </c>
      <c r="AW351" s="17">
        <f t="shared" si="753"/>
        <v>2294.7999999999997</v>
      </c>
      <c r="AX351" s="17">
        <f t="shared" si="754"/>
        <v>2294.7999999999997</v>
      </c>
      <c r="AY351" s="17">
        <f t="shared" si="755"/>
        <v>2294.7999999999997</v>
      </c>
      <c r="AZ351" s="17">
        <f>AZ352</f>
        <v>0</v>
      </c>
      <c r="BA351" s="32"/>
      <c r="BB351" s="32"/>
      <c r="BC351" s="1"/>
      <c r="BD351" s="1"/>
      <c r="BE351" s="1"/>
      <c r="BF351" s="1"/>
      <c r="BG351" s="1"/>
      <c r="BH351" s="1"/>
      <c r="BI351" s="1"/>
    </row>
    <row r="352" s="1" customFormat="1">
      <c r="A352" s="30" t="s">
        <v>300</v>
      </c>
      <c r="B352" s="30" t="s">
        <v>171</v>
      </c>
      <c r="C352" s="30" t="s">
        <v>29</v>
      </c>
      <c r="D352" s="30" t="s">
        <v>311</v>
      </c>
      <c r="E352" s="30" t="s">
        <v>134</v>
      </c>
      <c r="F352" s="31" t="s">
        <v>135</v>
      </c>
      <c r="G352" s="17">
        <f>240.6+2054.2</f>
        <v>2294.7999999999997</v>
      </c>
      <c r="H352" s="17">
        <f>240.6+2054.2</f>
        <v>2294.7999999999997</v>
      </c>
      <c r="I352" s="17">
        <f>240.6+2054.2</f>
        <v>2294.7999999999997</v>
      </c>
      <c r="J352" s="17"/>
      <c r="K352" s="17"/>
      <c r="L352" s="17"/>
      <c r="M352" s="17">
        <f t="shared" si="892"/>
        <v>2294.7999999999997</v>
      </c>
      <c r="N352" s="17">
        <f t="shared" si="893"/>
        <v>2294.7999999999997</v>
      </c>
      <c r="O352" s="17">
        <f t="shared" si="894"/>
        <v>2294.7999999999997</v>
      </c>
      <c r="P352" s="17"/>
      <c r="Q352" s="17"/>
      <c r="R352" s="17"/>
      <c r="S352" s="17"/>
      <c r="T352" s="17"/>
      <c r="U352" s="17"/>
      <c r="V352" s="17"/>
      <c r="W352" s="17"/>
      <c r="X352" s="17"/>
      <c r="Y352" s="17">
        <f t="shared" si="747"/>
        <v>2294.7999999999997</v>
      </c>
      <c r="Z352" s="17">
        <f t="shared" si="748"/>
        <v>2294.7999999999997</v>
      </c>
      <c r="AA352" s="17">
        <f t="shared" si="749"/>
        <v>2294.7999999999997</v>
      </c>
      <c r="AB352" s="17"/>
      <c r="AC352" s="17"/>
      <c r="AD352" s="17"/>
      <c r="AE352" s="17">
        <f t="shared" si="750"/>
        <v>2294.7999999999997</v>
      </c>
      <c r="AF352" s="17">
        <f t="shared" si="751"/>
        <v>2294.7999999999997</v>
      </c>
      <c r="AG352" s="17">
        <f t="shared" si="752"/>
        <v>2294.7999999999997</v>
      </c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>
        <f t="shared" si="753"/>
        <v>2294.7999999999997</v>
      </c>
      <c r="AX352" s="17">
        <f t="shared" si="754"/>
        <v>2294.7999999999997</v>
      </c>
      <c r="AY352" s="17">
        <f t="shared" si="755"/>
        <v>2294.7999999999997</v>
      </c>
      <c r="AZ352" s="17"/>
      <c r="BA352" s="32"/>
      <c r="BB352" s="32"/>
      <c r="BC352" s="1"/>
      <c r="BD352" s="1"/>
      <c r="BE352" s="1"/>
      <c r="BF352" s="1"/>
      <c r="BG352" s="1"/>
      <c r="BH352" s="1"/>
      <c r="BI352" s="1"/>
    </row>
    <row r="353" s="1" customFormat="1">
      <c r="A353" s="30" t="s">
        <v>300</v>
      </c>
      <c r="B353" s="30" t="s">
        <v>171</v>
      </c>
      <c r="C353" s="30" t="s">
        <v>29</v>
      </c>
      <c r="D353" s="30" t="s">
        <v>313</v>
      </c>
      <c r="E353" s="30"/>
      <c r="F353" s="31" t="s">
        <v>314</v>
      </c>
      <c r="G353" s="17">
        <f>G357+G354</f>
        <v>248526.19999999998</v>
      </c>
      <c r="H353" s="17">
        <f>H357+H354</f>
        <v>252667.49999999997</v>
      </c>
      <c r="I353" s="17">
        <f>I357+I354</f>
        <v>252667.49999999997</v>
      </c>
      <c r="J353" s="17">
        <f>J357+J354</f>
        <v>0</v>
      </c>
      <c r="K353" s="17">
        <f>K357+K354</f>
        <v>0</v>
      </c>
      <c r="L353" s="17">
        <f>L357+L354</f>
        <v>0</v>
      </c>
      <c r="M353" s="17">
        <f t="shared" si="892"/>
        <v>248526.19999999998</v>
      </c>
      <c r="N353" s="17">
        <f t="shared" si="893"/>
        <v>252667.49999999997</v>
      </c>
      <c r="O353" s="17">
        <f t="shared" si="894"/>
        <v>252667.49999999997</v>
      </c>
      <c r="P353" s="17">
        <f>P357+P354</f>
        <v>0</v>
      </c>
      <c r="Q353" s="17">
        <f>Q357+Q354</f>
        <v>0</v>
      </c>
      <c r="R353" s="17">
        <f>R357+R354</f>
        <v>0</v>
      </c>
      <c r="S353" s="17">
        <f>S357+S354</f>
        <v>0</v>
      </c>
      <c r="T353" s="17">
        <f>T357+T354</f>
        <v>0</v>
      </c>
      <c r="U353" s="17">
        <f>U357+U354</f>
        <v>0</v>
      </c>
      <c r="V353" s="17">
        <f>V357+V354</f>
        <v>0</v>
      </c>
      <c r="W353" s="17">
        <f>W357+W354</f>
        <v>0</v>
      </c>
      <c r="X353" s="17">
        <f>X357+X354</f>
        <v>0</v>
      </c>
      <c r="Y353" s="17">
        <f t="shared" si="747"/>
        <v>248526.19999999998</v>
      </c>
      <c r="Z353" s="17">
        <f t="shared" si="748"/>
        <v>252667.49999999997</v>
      </c>
      <c r="AA353" s="17">
        <f t="shared" si="749"/>
        <v>252667.49999999997</v>
      </c>
      <c r="AB353" s="17">
        <f>AB357+AB354</f>
        <v>0</v>
      </c>
      <c r="AC353" s="17">
        <f>AC357+AC354</f>
        <v>0</v>
      </c>
      <c r="AD353" s="17">
        <f>AD357+AD354</f>
        <v>0</v>
      </c>
      <c r="AE353" s="17">
        <f t="shared" si="750"/>
        <v>248526.19999999998</v>
      </c>
      <c r="AF353" s="17">
        <f t="shared" si="751"/>
        <v>252667.49999999997</v>
      </c>
      <c r="AG353" s="17">
        <f t="shared" si="752"/>
        <v>252667.49999999997</v>
      </c>
      <c r="AH353" s="17">
        <f>AH357+AH354</f>
        <v>0</v>
      </c>
      <c r="AI353" s="17">
        <f>AI357+AI354</f>
        <v>0</v>
      </c>
      <c r="AJ353" s="17">
        <f>AJ357+AJ354</f>
        <v>0</v>
      </c>
      <c r="AK353" s="17">
        <f>AK357+AK354</f>
        <v>0</v>
      </c>
      <c r="AL353" s="17">
        <f>AL357+AL354</f>
        <v>0</v>
      </c>
      <c r="AM353" s="17">
        <f>AM357+AM354</f>
        <v>0</v>
      </c>
      <c r="AN353" s="17">
        <f>AN357+AN354</f>
        <v>0</v>
      </c>
      <c r="AO353" s="17">
        <f>AO357+AO354</f>
        <v>0</v>
      </c>
      <c r="AP353" s="17">
        <f>AP357+AP354</f>
        <v>0</v>
      </c>
      <c r="AQ353" s="17">
        <f>AQ357+AQ354</f>
        <v>0</v>
      </c>
      <c r="AR353" s="17">
        <f>AR357+AR354</f>
        <v>0</v>
      </c>
      <c r="AS353" s="17">
        <f>AS357+AS354</f>
        <v>0</v>
      </c>
      <c r="AT353" s="17">
        <f>AT357+AT354</f>
        <v>0</v>
      </c>
      <c r="AU353" s="17">
        <f>AU357+AU354</f>
        <v>0</v>
      </c>
      <c r="AV353" s="17">
        <f>AV357+AV354</f>
        <v>0</v>
      </c>
      <c r="AW353" s="17">
        <f t="shared" si="753"/>
        <v>248526.19999999998</v>
      </c>
      <c r="AX353" s="17">
        <f t="shared" si="754"/>
        <v>252667.49999999997</v>
      </c>
      <c r="AY353" s="17">
        <f t="shared" si="755"/>
        <v>252667.49999999997</v>
      </c>
      <c r="AZ353" s="17">
        <f>AZ357+AZ354</f>
        <v>0</v>
      </c>
      <c r="BA353" s="32"/>
      <c r="BB353" s="32"/>
      <c r="BC353" s="1"/>
      <c r="BD353" s="1"/>
      <c r="BE353" s="1"/>
      <c r="BF353" s="1"/>
      <c r="BG353" s="1"/>
      <c r="BH353" s="1"/>
      <c r="BI353" s="1"/>
    </row>
    <row r="354" s="1" customFormat="1">
      <c r="A354" s="30" t="s">
        <v>300</v>
      </c>
      <c r="B354" s="30" t="s">
        <v>171</v>
      </c>
      <c r="C354" s="30" t="s">
        <v>29</v>
      </c>
      <c r="D354" s="30" t="s">
        <v>315</v>
      </c>
      <c r="E354" s="30"/>
      <c r="F354" s="31" t="s">
        <v>310</v>
      </c>
      <c r="G354" s="17">
        <f>G355+G356</f>
        <v>214380.79999999999</v>
      </c>
      <c r="H354" s="17">
        <f>H355+H356</f>
        <v>218522.09999999998</v>
      </c>
      <c r="I354" s="17">
        <f>I355+I356</f>
        <v>218522.09999999998</v>
      </c>
      <c r="J354" s="17">
        <f>J355+J356</f>
        <v>0</v>
      </c>
      <c r="K354" s="17">
        <f>K355+K356</f>
        <v>0</v>
      </c>
      <c r="L354" s="17">
        <f>L355+L356</f>
        <v>0</v>
      </c>
      <c r="M354" s="17">
        <f t="shared" si="892"/>
        <v>214380.79999999999</v>
      </c>
      <c r="N354" s="17">
        <f t="shared" si="893"/>
        <v>218522.09999999998</v>
      </c>
      <c r="O354" s="17">
        <f t="shared" si="894"/>
        <v>218522.09999999998</v>
      </c>
      <c r="P354" s="17">
        <f>P355+P356</f>
        <v>0</v>
      </c>
      <c r="Q354" s="17">
        <f>Q355+Q356</f>
        <v>0</v>
      </c>
      <c r="R354" s="17">
        <f>R355+R356</f>
        <v>0</v>
      </c>
      <c r="S354" s="17">
        <f>S355+S356</f>
        <v>0</v>
      </c>
      <c r="T354" s="17">
        <f>T355+T356</f>
        <v>0</v>
      </c>
      <c r="U354" s="17">
        <f>U355+U356</f>
        <v>0</v>
      </c>
      <c r="V354" s="17">
        <f>V355+V356</f>
        <v>0</v>
      </c>
      <c r="W354" s="17">
        <f>W355+W356</f>
        <v>0</v>
      </c>
      <c r="X354" s="17">
        <f>X355+X356</f>
        <v>0</v>
      </c>
      <c r="Y354" s="17">
        <f t="shared" si="747"/>
        <v>214380.79999999999</v>
      </c>
      <c r="Z354" s="17">
        <f t="shared" si="748"/>
        <v>218522.09999999998</v>
      </c>
      <c r="AA354" s="17">
        <f t="shared" si="749"/>
        <v>218522.09999999998</v>
      </c>
      <c r="AB354" s="17">
        <f>AB355+AB356</f>
        <v>0</v>
      </c>
      <c r="AC354" s="17">
        <f>AC355+AC356</f>
        <v>0</v>
      </c>
      <c r="AD354" s="17">
        <f>AD355+AD356</f>
        <v>0</v>
      </c>
      <c r="AE354" s="17">
        <f t="shared" si="750"/>
        <v>214380.79999999999</v>
      </c>
      <c r="AF354" s="17">
        <f t="shared" si="751"/>
        <v>218522.09999999998</v>
      </c>
      <c r="AG354" s="17">
        <f t="shared" si="752"/>
        <v>218522.09999999998</v>
      </c>
      <c r="AH354" s="17">
        <f>AH355+AH356</f>
        <v>0</v>
      </c>
      <c r="AI354" s="17">
        <f>AI355+AI356</f>
        <v>0</v>
      </c>
      <c r="AJ354" s="17">
        <f>AJ355+AJ356</f>
        <v>0</v>
      </c>
      <c r="AK354" s="17">
        <f>AK355+AK356</f>
        <v>0</v>
      </c>
      <c r="AL354" s="17">
        <f>AL355+AL356</f>
        <v>0</v>
      </c>
      <c r="AM354" s="17">
        <f>AM355+AM356</f>
        <v>0</v>
      </c>
      <c r="AN354" s="17">
        <f>AN355+AN356</f>
        <v>0</v>
      </c>
      <c r="AO354" s="17">
        <f>AO355+AO356</f>
        <v>0</v>
      </c>
      <c r="AP354" s="17">
        <f>AP355+AP356</f>
        <v>0</v>
      </c>
      <c r="AQ354" s="17">
        <f>AQ355+AQ356</f>
        <v>0</v>
      </c>
      <c r="AR354" s="17">
        <f>AR355+AR356</f>
        <v>0</v>
      </c>
      <c r="AS354" s="17">
        <f>AS355+AS356</f>
        <v>0</v>
      </c>
      <c r="AT354" s="17">
        <f>AT355+AT356</f>
        <v>0</v>
      </c>
      <c r="AU354" s="17">
        <f>AU355+AU356</f>
        <v>0</v>
      </c>
      <c r="AV354" s="17">
        <f>AV355+AV356</f>
        <v>0</v>
      </c>
      <c r="AW354" s="17">
        <f t="shared" si="753"/>
        <v>214380.79999999999</v>
      </c>
      <c r="AX354" s="17">
        <f t="shared" si="754"/>
        <v>218522.09999999998</v>
      </c>
      <c r="AY354" s="17">
        <f t="shared" si="755"/>
        <v>218522.09999999998</v>
      </c>
      <c r="AZ354" s="17">
        <f>AZ355+AZ356</f>
        <v>0</v>
      </c>
      <c r="BA354" s="32"/>
      <c r="BB354" s="32"/>
      <c r="BC354" s="1"/>
      <c r="BD354" s="1"/>
      <c r="BE354" s="1"/>
      <c r="BF354" s="1"/>
      <c r="BG354" s="1"/>
      <c r="BH354" s="1"/>
      <c r="BI354" s="1"/>
    </row>
    <row r="355" s="1" customFormat="1">
      <c r="A355" s="30" t="s">
        <v>300</v>
      </c>
      <c r="B355" s="30" t="s">
        <v>171</v>
      </c>
      <c r="C355" s="30" t="s">
        <v>29</v>
      </c>
      <c r="D355" s="30" t="s">
        <v>315</v>
      </c>
      <c r="E355" s="30" t="s">
        <v>134</v>
      </c>
      <c r="F355" s="31" t="s">
        <v>135</v>
      </c>
      <c r="G355" s="17">
        <v>99106</v>
      </c>
      <c r="H355" s="17">
        <v>101020.2</v>
      </c>
      <c r="I355" s="17">
        <v>101020.2</v>
      </c>
      <c r="J355" s="17"/>
      <c r="K355" s="17"/>
      <c r="L355" s="17"/>
      <c r="M355" s="17">
        <f t="shared" si="892"/>
        <v>99106</v>
      </c>
      <c r="N355" s="17">
        <f t="shared" si="893"/>
        <v>101020.2</v>
      </c>
      <c r="O355" s="17">
        <f t="shared" si="894"/>
        <v>101020.2</v>
      </c>
      <c r="P355" s="17"/>
      <c r="Q355" s="17"/>
      <c r="R355" s="17"/>
      <c r="S355" s="17"/>
      <c r="T355" s="17"/>
      <c r="U355" s="17"/>
      <c r="V355" s="17"/>
      <c r="W355" s="17"/>
      <c r="X355" s="17"/>
      <c r="Y355" s="17">
        <f t="shared" si="747"/>
        <v>99106</v>
      </c>
      <c r="Z355" s="17">
        <f t="shared" si="748"/>
        <v>101020.2</v>
      </c>
      <c r="AA355" s="17">
        <f t="shared" si="749"/>
        <v>101020.2</v>
      </c>
      <c r="AB355" s="17"/>
      <c r="AC355" s="17"/>
      <c r="AD355" s="17"/>
      <c r="AE355" s="17">
        <f t="shared" si="750"/>
        <v>99106</v>
      </c>
      <c r="AF355" s="17">
        <f t="shared" si="751"/>
        <v>101020.2</v>
      </c>
      <c r="AG355" s="17">
        <f t="shared" si="752"/>
        <v>101020.2</v>
      </c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>
        <f t="shared" si="753"/>
        <v>99106</v>
      </c>
      <c r="AX355" s="17">
        <f t="shared" si="754"/>
        <v>101020.2</v>
      </c>
      <c r="AY355" s="17">
        <f t="shared" si="755"/>
        <v>101020.2</v>
      </c>
      <c r="AZ355" s="17"/>
      <c r="BA355" s="32"/>
      <c r="BB355" s="32"/>
      <c r="BC355" s="1"/>
      <c r="BD355" s="1"/>
      <c r="BE355" s="1"/>
      <c r="BF355" s="1"/>
      <c r="BG355" s="1"/>
      <c r="BH355" s="1"/>
      <c r="BI355" s="1"/>
    </row>
    <row r="356" s="1" customFormat="1">
      <c r="A356" s="30" t="s">
        <v>300</v>
      </c>
      <c r="B356" s="30" t="s">
        <v>171</v>
      </c>
      <c r="C356" s="30" t="s">
        <v>29</v>
      </c>
      <c r="D356" s="30" t="s">
        <v>315</v>
      </c>
      <c r="E356" s="30" t="s">
        <v>43</v>
      </c>
      <c r="F356" s="31" t="s">
        <v>44</v>
      </c>
      <c r="G356" s="17">
        <v>115274.8</v>
      </c>
      <c r="H356" s="17">
        <v>117501.89999999999</v>
      </c>
      <c r="I356" s="17">
        <v>117501.89999999999</v>
      </c>
      <c r="J356" s="17"/>
      <c r="K356" s="17"/>
      <c r="L356" s="17"/>
      <c r="M356" s="17">
        <f t="shared" si="892"/>
        <v>115274.8</v>
      </c>
      <c r="N356" s="17">
        <f t="shared" si="893"/>
        <v>117501.89999999999</v>
      </c>
      <c r="O356" s="17">
        <f t="shared" si="894"/>
        <v>117501.89999999999</v>
      </c>
      <c r="P356" s="17"/>
      <c r="Q356" s="17"/>
      <c r="R356" s="17"/>
      <c r="S356" s="17"/>
      <c r="T356" s="17"/>
      <c r="U356" s="17"/>
      <c r="V356" s="17"/>
      <c r="W356" s="17"/>
      <c r="X356" s="17"/>
      <c r="Y356" s="17">
        <f t="shared" si="747"/>
        <v>115274.8</v>
      </c>
      <c r="Z356" s="17">
        <f t="shared" si="748"/>
        <v>117501.89999999999</v>
      </c>
      <c r="AA356" s="17">
        <f t="shared" si="749"/>
        <v>117501.89999999999</v>
      </c>
      <c r="AB356" s="17"/>
      <c r="AC356" s="17"/>
      <c r="AD356" s="17"/>
      <c r="AE356" s="17">
        <f t="shared" si="750"/>
        <v>115274.8</v>
      </c>
      <c r="AF356" s="17">
        <f t="shared" si="751"/>
        <v>117501.89999999999</v>
      </c>
      <c r="AG356" s="17">
        <f t="shared" si="752"/>
        <v>117501.89999999999</v>
      </c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>
        <f t="shared" si="753"/>
        <v>115274.8</v>
      </c>
      <c r="AX356" s="17">
        <f t="shared" si="754"/>
        <v>117501.89999999999</v>
      </c>
      <c r="AY356" s="17">
        <f t="shared" si="755"/>
        <v>117501.89999999999</v>
      </c>
      <c r="AZ356" s="17"/>
      <c r="BA356" s="32"/>
      <c r="BB356" s="32"/>
      <c r="BC356" s="1"/>
      <c r="BD356" s="1"/>
      <c r="BE356" s="1"/>
      <c r="BF356" s="1"/>
      <c r="BG356" s="1"/>
      <c r="BH356" s="1"/>
      <c r="BI356" s="1"/>
    </row>
    <row r="357" s="1" customFormat="1">
      <c r="A357" s="30" t="s">
        <v>300</v>
      </c>
      <c r="B357" s="30" t="s">
        <v>171</v>
      </c>
      <c r="C357" s="30" t="s">
        <v>29</v>
      </c>
      <c r="D357" s="30" t="s">
        <v>316</v>
      </c>
      <c r="E357" s="30"/>
      <c r="F357" s="31" t="s">
        <v>317</v>
      </c>
      <c r="G357" s="17">
        <f>G358+G359</f>
        <v>34145.400000000001</v>
      </c>
      <c r="H357" s="17">
        <f>H358+H359</f>
        <v>34145.400000000001</v>
      </c>
      <c r="I357" s="17">
        <f>I358+I359</f>
        <v>34145.400000000001</v>
      </c>
      <c r="J357" s="17">
        <f>J358+J359</f>
        <v>0</v>
      </c>
      <c r="K357" s="17">
        <f>K358+K359</f>
        <v>0</v>
      </c>
      <c r="L357" s="17">
        <f>L358+L359</f>
        <v>0</v>
      </c>
      <c r="M357" s="17">
        <f t="shared" si="892"/>
        <v>34145.400000000001</v>
      </c>
      <c r="N357" s="17">
        <f t="shared" si="893"/>
        <v>34145.400000000001</v>
      </c>
      <c r="O357" s="17">
        <f t="shared" si="894"/>
        <v>34145.400000000001</v>
      </c>
      <c r="P357" s="17">
        <f>P358+P359</f>
        <v>0</v>
      </c>
      <c r="Q357" s="17">
        <f>Q358+Q359</f>
        <v>0</v>
      </c>
      <c r="R357" s="17">
        <f>R358+R359</f>
        <v>0</v>
      </c>
      <c r="S357" s="17">
        <f>S358+S359</f>
        <v>0</v>
      </c>
      <c r="T357" s="17">
        <f>T358+T359</f>
        <v>0</v>
      </c>
      <c r="U357" s="17">
        <f>U358+U359</f>
        <v>0</v>
      </c>
      <c r="V357" s="17">
        <f>V358+V359</f>
        <v>0</v>
      </c>
      <c r="W357" s="17">
        <f>W358+W359</f>
        <v>0</v>
      </c>
      <c r="X357" s="17">
        <f>X358+X359</f>
        <v>0</v>
      </c>
      <c r="Y357" s="17">
        <f t="shared" si="747"/>
        <v>34145.400000000001</v>
      </c>
      <c r="Z357" s="17">
        <f t="shared" si="748"/>
        <v>34145.400000000001</v>
      </c>
      <c r="AA357" s="17">
        <f t="shared" si="749"/>
        <v>34145.400000000001</v>
      </c>
      <c r="AB357" s="17">
        <f>AB358+AB359</f>
        <v>0</v>
      </c>
      <c r="AC357" s="17">
        <f>AC358+AC359</f>
        <v>0</v>
      </c>
      <c r="AD357" s="17">
        <f>AD358+AD359</f>
        <v>0</v>
      </c>
      <c r="AE357" s="17">
        <f t="shared" si="750"/>
        <v>34145.400000000001</v>
      </c>
      <c r="AF357" s="17">
        <f t="shared" si="751"/>
        <v>34145.400000000001</v>
      </c>
      <c r="AG357" s="17">
        <f t="shared" si="752"/>
        <v>34145.400000000001</v>
      </c>
      <c r="AH357" s="17">
        <f>AH358+AH359</f>
        <v>0</v>
      </c>
      <c r="AI357" s="17">
        <f>AI358+AI359</f>
        <v>0</v>
      </c>
      <c r="AJ357" s="17">
        <f>AJ358+AJ359</f>
        <v>0</v>
      </c>
      <c r="AK357" s="17">
        <f>AK358+AK359</f>
        <v>0</v>
      </c>
      <c r="AL357" s="17">
        <f>AL358+AL359</f>
        <v>0</v>
      </c>
      <c r="AM357" s="17">
        <f>AM358+AM359</f>
        <v>0</v>
      </c>
      <c r="AN357" s="17">
        <f>AN358+AN359</f>
        <v>0</v>
      </c>
      <c r="AO357" s="17">
        <f>AO358+AO359</f>
        <v>0</v>
      </c>
      <c r="AP357" s="17">
        <f>AP358+AP359</f>
        <v>0</v>
      </c>
      <c r="AQ357" s="17">
        <f>AQ358+AQ359</f>
        <v>0</v>
      </c>
      <c r="AR357" s="17">
        <f>AR358+AR359</f>
        <v>0</v>
      </c>
      <c r="AS357" s="17">
        <f>AS358+AS359</f>
        <v>0</v>
      </c>
      <c r="AT357" s="17">
        <f>AT358+AT359</f>
        <v>0</v>
      </c>
      <c r="AU357" s="17">
        <f>AU358+AU359</f>
        <v>0</v>
      </c>
      <c r="AV357" s="17">
        <f>AV358+AV359</f>
        <v>0</v>
      </c>
      <c r="AW357" s="17">
        <f t="shared" si="753"/>
        <v>34145.400000000001</v>
      </c>
      <c r="AX357" s="17">
        <f t="shared" si="754"/>
        <v>34145.400000000001</v>
      </c>
      <c r="AY357" s="17">
        <f t="shared" si="755"/>
        <v>34145.400000000001</v>
      </c>
      <c r="AZ357" s="17">
        <f>AZ358+AZ359</f>
        <v>0</v>
      </c>
      <c r="BA357" s="32"/>
      <c r="BB357" s="32"/>
      <c r="BC357" s="1"/>
      <c r="BD357" s="1"/>
      <c r="BE357" s="1"/>
      <c r="BF357" s="1"/>
      <c r="BG357" s="1"/>
      <c r="BH357" s="1"/>
      <c r="BI357" s="1"/>
    </row>
    <row r="358" s="1" customFormat="1">
      <c r="A358" s="30" t="s">
        <v>300</v>
      </c>
      <c r="B358" s="30" t="s">
        <v>171</v>
      </c>
      <c r="C358" s="30" t="s">
        <v>29</v>
      </c>
      <c r="D358" s="30" t="s">
        <v>316</v>
      </c>
      <c r="E358" s="30" t="s">
        <v>134</v>
      </c>
      <c r="F358" s="31" t="s">
        <v>135</v>
      </c>
      <c r="G358" s="17">
        <v>18012.400000000001</v>
      </c>
      <c r="H358" s="17">
        <v>18012.400000000001</v>
      </c>
      <c r="I358" s="17">
        <v>18012.400000000001</v>
      </c>
      <c r="J358" s="17"/>
      <c r="K358" s="17"/>
      <c r="L358" s="17"/>
      <c r="M358" s="17">
        <f t="shared" si="892"/>
        <v>18012.400000000001</v>
      </c>
      <c r="N358" s="17">
        <f t="shared" si="893"/>
        <v>18012.400000000001</v>
      </c>
      <c r="O358" s="17">
        <f t="shared" si="894"/>
        <v>18012.400000000001</v>
      </c>
      <c r="P358" s="17"/>
      <c r="Q358" s="17"/>
      <c r="R358" s="17"/>
      <c r="S358" s="17"/>
      <c r="T358" s="17"/>
      <c r="U358" s="17"/>
      <c r="V358" s="17"/>
      <c r="W358" s="17"/>
      <c r="X358" s="17"/>
      <c r="Y358" s="17">
        <f t="shared" si="747"/>
        <v>18012.400000000001</v>
      </c>
      <c r="Z358" s="17">
        <f t="shared" si="748"/>
        <v>18012.400000000001</v>
      </c>
      <c r="AA358" s="17">
        <f t="shared" si="749"/>
        <v>18012.400000000001</v>
      </c>
      <c r="AB358" s="17"/>
      <c r="AC358" s="17"/>
      <c r="AD358" s="17"/>
      <c r="AE358" s="17">
        <f t="shared" si="750"/>
        <v>18012.400000000001</v>
      </c>
      <c r="AF358" s="17">
        <f t="shared" si="751"/>
        <v>18012.400000000001</v>
      </c>
      <c r="AG358" s="17">
        <f t="shared" si="752"/>
        <v>18012.400000000001</v>
      </c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>
        <f t="shared" si="753"/>
        <v>18012.400000000001</v>
      </c>
      <c r="AX358" s="17">
        <f t="shared" si="754"/>
        <v>18012.400000000001</v>
      </c>
      <c r="AY358" s="17">
        <f t="shared" si="755"/>
        <v>18012.400000000001</v>
      </c>
      <c r="AZ358" s="17"/>
      <c r="BA358" s="32"/>
      <c r="BB358" s="32"/>
      <c r="BC358" s="1"/>
      <c r="BD358" s="1"/>
      <c r="BE358" s="1"/>
      <c r="BF358" s="1"/>
      <c r="BG358" s="1"/>
      <c r="BH358" s="1"/>
      <c r="BI358" s="1"/>
    </row>
    <row r="359" s="1" customFormat="1">
      <c r="A359" s="30" t="s">
        <v>300</v>
      </c>
      <c r="B359" s="30" t="s">
        <v>171</v>
      </c>
      <c r="C359" s="30" t="s">
        <v>29</v>
      </c>
      <c r="D359" s="30" t="s">
        <v>316</v>
      </c>
      <c r="E359" s="30" t="s">
        <v>43</v>
      </c>
      <c r="F359" s="31" t="s">
        <v>44</v>
      </c>
      <c r="G359" s="17">
        <v>16133</v>
      </c>
      <c r="H359" s="17">
        <v>16133</v>
      </c>
      <c r="I359" s="17">
        <v>16133</v>
      </c>
      <c r="J359" s="17"/>
      <c r="K359" s="17"/>
      <c r="L359" s="17"/>
      <c r="M359" s="17">
        <f t="shared" si="892"/>
        <v>16133</v>
      </c>
      <c r="N359" s="17">
        <f t="shared" si="893"/>
        <v>16133</v>
      </c>
      <c r="O359" s="17">
        <f t="shared" si="894"/>
        <v>16133</v>
      </c>
      <c r="P359" s="17"/>
      <c r="Q359" s="17"/>
      <c r="R359" s="17"/>
      <c r="S359" s="17"/>
      <c r="T359" s="17"/>
      <c r="U359" s="17"/>
      <c r="V359" s="17"/>
      <c r="W359" s="17"/>
      <c r="X359" s="17"/>
      <c r="Y359" s="17">
        <f t="shared" si="747"/>
        <v>16133</v>
      </c>
      <c r="Z359" s="17">
        <f t="shared" si="748"/>
        <v>16133</v>
      </c>
      <c r="AA359" s="17">
        <f t="shared" si="749"/>
        <v>16133</v>
      </c>
      <c r="AB359" s="17"/>
      <c r="AC359" s="17"/>
      <c r="AD359" s="17"/>
      <c r="AE359" s="17">
        <f t="shared" si="750"/>
        <v>16133</v>
      </c>
      <c r="AF359" s="17">
        <f t="shared" si="751"/>
        <v>16133</v>
      </c>
      <c r="AG359" s="17">
        <f t="shared" si="752"/>
        <v>16133</v>
      </c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>
        <f t="shared" si="753"/>
        <v>16133</v>
      </c>
      <c r="AX359" s="17">
        <f t="shared" si="754"/>
        <v>16133</v>
      </c>
      <c r="AY359" s="17">
        <f t="shared" si="755"/>
        <v>16133</v>
      </c>
      <c r="AZ359" s="17"/>
      <c r="BA359" s="32"/>
      <c r="BB359" s="32"/>
      <c r="BC359" s="1"/>
      <c r="BD359" s="1"/>
      <c r="BE359" s="1"/>
      <c r="BF359" s="1"/>
      <c r="BG359" s="1"/>
      <c r="BH359" s="1"/>
      <c r="BI359" s="1"/>
    </row>
    <row r="360" s="1" customFormat="1">
      <c r="A360" s="30" t="s">
        <v>300</v>
      </c>
      <c r="B360" s="30" t="s">
        <v>171</v>
      </c>
      <c r="C360" s="30" t="s">
        <v>29</v>
      </c>
      <c r="D360" s="30" t="s">
        <v>318</v>
      </c>
      <c r="E360" s="30"/>
      <c r="F360" s="31" t="s">
        <v>319</v>
      </c>
      <c r="G360" s="17">
        <f>G361+G363+G365</f>
        <v>583363</v>
      </c>
      <c r="H360" s="17">
        <f>H361+H363+H365</f>
        <v>273861.39999999997</v>
      </c>
      <c r="I360" s="17">
        <f>I361+I363+I365</f>
        <v>456799.79999999999</v>
      </c>
      <c r="J360" s="17">
        <f>J361+J363+J365</f>
        <v>0</v>
      </c>
      <c r="K360" s="17">
        <f>K361+K363+K365</f>
        <v>0</v>
      </c>
      <c r="L360" s="17">
        <f>L361+L363+L365</f>
        <v>0</v>
      </c>
      <c r="M360" s="17">
        <f t="shared" si="892"/>
        <v>583363</v>
      </c>
      <c r="N360" s="17">
        <f t="shared" si="893"/>
        <v>273861.39999999997</v>
      </c>
      <c r="O360" s="17">
        <f t="shared" si="894"/>
        <v>456799.79999999999</v>
      </c>
      <c r="P360" s="17">
        <f>P361+P363+P365</f>
        <v>0</v>
      </c>
      <c r="Q360" s="17">
        <f>Q361+Q363+Q365</f>
        <v>0</v>
      </c>
      <c r="R360" s="17">
        <f>R361+R363+R365</f>
        <v>69107.092000000004</v>
      </c>
      <c r="S360" s="17">
        <f>S361+S363+S365</f>
        <v>165172.53599999999</v>
      </c>
      <c r="T360" s="17">
        <f>T361+T363+T365</f>
        <v>0</v>
      </c>
      <c r="U360" s="17">
        <f>U361+U363+U365</f>
        <v>-63190.881999999998</v>
      </c>
      <c r="V360" s="17">
        <f>V361+V363+V365</f>
        <v>0</v>
      </c>
      <c r="W360" s="17">
        <f>W361+W363+W365</f>
        <v>-0.035999999999999997</v>
      </c>
      <c r="X360" s="17">
        <f>X361+X363+X365</f>
        <v>0</v>
      </c>
      <c r="Y360" s="17">
        <f t="shared" ref="Y360:Y423" si="895">M360+P360+Q360+R360+S360</f>
        <v>817642.62799999991</v>
      </c>
      <c r="Z360" s="17">
        <f t="shared" ref="Z360:Z423" si="896">N360+T360+U360</f>
        <v>210670.51799999998</v>
      </c>
      <c r="AA360" s="17">
        <f t="shared" ref="AA360:AA423" si="897">O360+V360+X360+W360</f>
        <v>456799.76399999997</v>
      </c>
      <c r="AB360" s="17">
        <f>AB361+AB363+AB365</f>
        <v>0</v>
      </c>
      <c r="AC360" s="17">
        <f>AC361+AC363+AC365</f>
        <v>0</v>
      </c>
      <c r="AD360" s="17">
        <f>AD361+AD363+AD365</f>
        <v>0</v>
      </c>
      <c r="AE360" s="17">
        <f t="shared" ref="AE360:AE423" si="898">Y360+AB360</f>
        <v>817642.62799999991</v>
      </c>
      <c r="AF360" s="17">
        <f t="shared" ref="AF360:AF423" si="899">Z360+AC360</f>
        <v>210670.51799999998</v>
      </c>
      <c r="AG360" s="17">
        <f t="shared" ref="AG360:AG423" si="900">AA360+AD360</f>
        <v>456799.76399999997</v>
      </c>
      <c r="AH360" s="17">
        <f>AH361+AH363+AH365</f>
        <v>0</v>
      </c>
      <c r="AI360" s="17">
        <f>AI361+AI363+AI365</f>
        <v>0</v>
      </c>
      <c r="AJ360" s="17">
        <f>AJ361+AJ363+AJ365</f>
        <v>0</v>
      </c>
      <c r="AK360" s="17">
        <f>AK361+AK363+AK365</f>
        <v>0</v>
      </c>
      <c r="AL360" s="17">
        <f>AL361+AL363+AL365</f>
        <v>0</v>
      </c>
      <c r="AM360" s="17">
        <f>AM361+AM363+AM365</f>
        <v>0</v>
      </c>
      <c r="AN360" s="17">
        <f>AN361+AN363+AN365</f>
        <v>0</v>
      </c>
      <c r="AO360" s="17">
        <f>AO361+AO363+AO365</f>
        <v>0</v>
      </c>
      <c r="AP360" s="17">
        <f>AP361+AP363+AP365</f>
        <v>0</v>
      </c>
      <c r="AQ360" s="17">
        <f>AQ361+AQ363+AQ365</f>
        <v>0</v>
      </c>
      <c r="AR360" s="17">
        <f>AR361+AR363+AR365</f>
        <v>0</v>
      </c>
      <c r="AS360" s="17">
        <f>AS361+AS363+AS365</f>
        <v>0</v>
      </c>
      <c r="AT360" s="17">
        <f>AT361+AT363+AT365</f>
        <v>0</v>
      </c>
      <c r="AU360" s="17">
        <f>AU361+AU363+AU365</f>
        <v>0</v>
      </c>
      <c r="AV360" s="17">
        <f>AV361+AV363+AV365</f>
        <v>0</v>
      </c>
      <c r="AW360" s="17">
        <f t="shared" ref="AW360:AW423" si="901">AE360+AH360+AI360+AJ360+AK360+AL360</f>
        <v>817642.62799999991</v>
      </c>
      <c r="AX360" s="17">
        <f t="shared" ref="AX360:AX423" si="902">AF360+AM360+AN360+AO360+AP360+AQ360</f>
        <v>210670.51799999998</v>
      </c>
      <c r="AY360" s="17">
        <f t="shared" ref="AY360:AY423" si="903">AG360+AR360+AS360+AT360+AU360+AV360</f>
        <v>456799.76399999997</v>
      </c>
      <c r="AZ360" s="17">
        <f>AZ361+AZ363+AZ365</f>
        <v>0</v>
      </c>
      <c r="BA360" s="32"/>
      <c r="BB360" s="32"/>
      <c r="BC360" s="1"/>
      <c r="BD360" s="1"/>
      <c r="BE360" s="1"/>
      <c r="BF360" s="1"/>
      <c r="BG360" s="1"/>
      <c r="BH360" s="1"/>
      <c r="BI360" s="1"/>
    </row>
    <row r="361" s="1" customFormat="1">
      <c r="A361" s="30" t="s">
        <v>300</v>
      </c>
      <c r="B361" s="30" t="s">
        <v>171</v>
      </c>
      <c r="C361" s="30" t="s">
        <v>29</v>
      </c>
      <c r="D361" s="30" t="s">
        <v>320</v>
      </c>
      <c r="E361" s="30"/>
      <c r="F361" s="31" t="s">
        <v>217</v>
      </c>
      <c r="G361" s="17">
        <f>G362</f>
        <v>552.10000000000002</v>
      </c>
      <c r="H361" s="17">
        <f>H362</f>
        <v>552.10000000000002</v>
      </c>
      <c r="I361" s="17">
        <f>I362</f>
        <v>552.10000000000002</v>
      </c>
      <c r="J361" s="17">
        <f>J362</f>
        <v>0</v>
      </c>
      <c r="K361" s="17">
        <f>K362</f>
        <v>0</v>
      </c>
      <c r="L361" s="17">
        <f>L362</f>
        <v>0</v>
      </c>
      <c r="M361" s="17">
        <f t="shared" si="892"/>
        <v>552.10000000000002</v>
      </c>
      <c r="N361" s="17">
        <f t="shared" si="893"/>
        <v>552.10000000000002</v>
      </c>
      <c r="O361" s="17">
        <f t="shared" si="894"/>
        <v>552.10000000000002</v>
      </c>
      <c r="P361" s="17">
        <f>P362</f>
        <v>0</v>
      </c>
      <c r="Q361" s="17">
        <f>Q362</f>
        <v>0</v>
      </c>
      <c r="R361" s="17">
        <f>R362</f>
        <v>0</v>
      </c>
      <c r="S361" s="17">
        <f>S362</f>
        <v>0</v>
      </c>
      <c r="T361" s="17">
        <f>T362</f>
        <v>0</v>
      </c>
      <c r="U361" s="17">
        <f>U362</f>
        <v>0</v>
      </c>
      <c r="V361" s="17">
        <f>V362</f>
        <v>0</v>
      </c>
      <c r="W361" s="17">
        <f>W362</f>
        <v>0</v>
      </c>
      <c r="X361" s="17">
        <f>X362</f>
        <v>0</v>
      </c>
      <c r="Y361" s="17">
        <f t="shared" si="895"/>
        <v>552.10000000000002</v>
      </c>
      <c r="Z361" s="17">
        <f t="shared" si="896"/>
        <v>552.10000000000002</v>
      </c>
      <c r="AA361" s="17">
        <f t="shared" si="897"/>
        <v>552.10000000000002</v>
      </c>
      <c r="AB361" s="17">
        <f>AB362</f>
        <v>0</v>
      </c>
      <c r="AC361" s="17">
        <f>AC362</f>
        <v>0</v>
      </c>
      <c r="AD361" s="17">
        <f>AD362</f>
        <v>0</v>
      </c>
      <c r="AE361" s="17">
        <f t="shared" si="898"/>
        <v>552.10000000000002</v>
      </c>
      <c r="AF361" s="17">
        <f t="shared" si="899"/>
        <v>552.10000000000002</v>
      </c>
      <c r="AG361" s="17">
        <f t="shared" si="900"/>
        <v>552.10000000000002</v>
      </c>
      <c r="AH361" s="17">
        <f>AH362</f>
        <v>0</v>
      </c>
      <c r="AI361" s="17">
        <f>AI362</f>
        <v>0</v>
      </c>
      <c r="AJ361" s="17">
        <f>AJ362</f>
        <v>0</v>
      </c>
      <c r="AK361" s="17">
        <f>AK362</f>
        <v>0</v>
      </c>
      <c r="AL361" s="17">
        <f>AL362</f>
        <v>0</v>
      </c>
      <c r="AM361" s="17">
        <f>AM362</f>
        <v>0</v>
      </c>
      <c r="AN361" s="17">
        <f>AN362</f>
        <v>0</v>
      </c>
      <c r="AO361" s="17">
        <f>AO362</f>
        <v>0</v>
      </c>
      <c r="AP361" s="17">
        <f>AP362</f>
        <v>0</v>
      </c>
      <c r="AQ361" s="17">
        <f>AQ362</f>
        <v>0</v>
      </c>
      <c r="AR361" s="17">
        <f>AR362</f>
        <v>0</v>
      </c>
      <c r="AS361" s="17">
        <f>AS362</f>
        <v>0</v>
      </c>
      <c r="AT361" s="17">
        <f>AT362</f>
        <v>0</v>
      </c>
      <c r="AU361" s="17">
        <f>AU362</f>
        <v>0</v>
      </c>
      <c r="AV361" s="17">
        <f>AV362</f>
        <v>0</v>
      </c>
      <c r="AW361" s="17">
        <f t="shared" si="901"/>
        <v>552.10000000000002</v>
      </c>
      <c r="AX361" s="17">
        <f t="shared" si="902"/>
        <v>552.10000000000002</v>
      </c>
      <c r="AY361" s="17">
        <f t="shared" si="903"/>
        <v>552.10000000000002</v>
      </c>
      <c r="AZ361" s="17">
        <f>AZ362</f>
        <v>0</v>
      </c>
      <c r="BA361" s="32"/>
      <c r="BB361" s="32"/>
      <c r="BC361" s="1"/>
      <c r="BD361" s="1"/>
      <c r="BE361" s="1"/>
      <c r="BF361" s="1"/>
      <c r="BG361" s="1"/>
      <c r="BH361" s="1"/>
      <c r="BI361" s="1"/>
    </row>
    <row r="362" s="1" customFormat="1">
      <c r="A362" s="30" t="s">
        <v>300</v>
      </c>
      <c r="B362" s="30" t="s">
        <v>171</v>
      </c>
      <c r="C362" s="30" t="s">
        <v>29</v>
      </c>
      <c r="D362" s="30" t="s">
        <v>320</v>
      </c>
      <c r="E362" s="30" t="s">
        <v>134</v>
      </c>
      <c r="F362" s="31" t="s">
        <v>135</v>
      </c>
      <c r="G362" s="17">
        <v>552.10000000000002</v>
      </c>
      <c r="H362" s="17">
        <v>552.10000000000002</v>
      </c>
      <c r="I362" s="17">
        <v>552.10000000000002</v>
      </c>
      <c r="J362" s="17"/>
      <c r="K362" s="17"/>
      <c r="L362" s="17"/>
      <c r="M362" s="17">
        <f t="shared" si="892"/>
        <v>552.10000000000002</v>
      </c>
      <c r="N362" s="17">
        <f t="shared" si="893"/>
        <v>552.10000000000002</v>
      </c>
      <c r="O362" s="17">
        <f t="shared" si="894"/>
        <v>552.10000000000002</v>
      </c>
      <c r="P362" s="17"/>
      <c r="Q362" s="17"/>
      <c r="R362" s="17"/>
      <c r="S362" s="17"/>
      <c r="T362" s="17"/>
      <c r="U362" s="17"/>
      <c r="V362" s="17"/>
      <c r="W362" s="17"/>
      <c r="X362" s="17"/>
      <c r="Y362" s="17">
        <f t="shared" si="895"/>
        <v>552.10000000000002</v>
      </c>
      <c r="Z362" s="17">
        <f t="shared" si="896"/>
        <v>552.10000000000002</v>
      </c>
      <c r="AA362" s="17">
        <f t="shared" si="897"/>
        <v>552.10000000000002</v>
      </c>
      <c r="AB362" s="17"/>
      <c r="AC362" s="17"/>
      <c r="AD362" s="17"/>
      <c r="AE362" s="17">
        <f t="shared" si="898"/>
        <v>552.10000000000002</v>
      </c>
      <c r="AF362" s="17">
        <f t="shared" si="899"/>
        <v>552.10000000000002</v>
      </c>
      <c r="AG362" s="17">
        <f t="shared" si="900"/>
        <v>552.10000000000002</v>
      </c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>
        <f t="shared" si="901"/>
        <v>552.10000000000002</v>
      </c>
      <c r="AX362" s="17">
        <f t="shared" si="902"/>
        <v>552.10000000000002</v>
      </c>
      <c r="AY362" s="17">
        <f t="shared" si="903"/>
        <v>552.10000000000002</v>
      </c>
      <c r="AZ362" s="17"/>
      <c r="BA362" s="32"/>
      <c r="BB362" s="32"/>
      <c r="BC362" s="1"/>
      <c r="BD362" s="1"/>
      <c r="BE362" s="1"/>
      <c r="BF362" s="1"/>
      <c r="BG362" s="1"/>
      <c r="BH362" s="1"/>
      <c r="BI362" s="1"/>
    </row>
    <row r="363" s="1" customFormat="1">
      <c r="A363" s="30" t="s">
        <v>300</v>
      </c>
      <c r="B363" s="30" t="s">
        <v>171</v>
      </c>
      <c r="C363" s="30" t="s">
        <v>29</v>
      </c>
      <c r="D363" s="30" t="s">
        <v>321</v>
      </c>
      <c r="E363" s="30"/>
      <c r="F363" s="31" t="s">
        <v>322</v>
      </c>
      <c r="G363" s="17">
        <f>G364</f>
        <v>576960.90000000002</v>
      </c>
      <c r="H363" s="17">
        <f>H364</f>
        <v>273309.29999999999</v>
      </c>
      <c r="I363" s="17">
        <f>I364</f>
        <v>456247.70000000001</v>
      </c>
      <c r="J363" s="17">
        <f>J364</f>
        <v>0</v>
      </c>
      <c r="K363" s="17">
        <f>K364</f>
        <v>0</v>
      </c>
      <c r="L363" s="17">
        <f>L364</f>
        <v>0</v>
      </c>
      <c r="M363" s="17">
        <f t="shared" si="892"/>
        <v>576960.90000000002</v>
      </c>
      <c r="N363" s="17">
        <f t="shared" si="893"/>
        <v>273309.29999999999</v>
      </c>
      <c r="O363" s="17">
        <f t="shared" si="894"/>
        <v>456247.70000000001</v>
      </c>
      <c r="P363" s="17">
        <f>P364</f>
        <v>0</v>
      </c>
      <c r="Q363" s="17">
        <f>Q364</f>
        <v>0</v>
      </c>
      <c r="R363" s="17">
        <f>R364</f>
        <v>69107.092000000004</v>
      </c>
      <c r="S363" s="17">
        <f>S364</f>
        <v>165172.53599999999</v>
      </c>
      <c r="T363" s="17">
        <f>T364</f>
        <v>0</v>
      </c>
      <c r="U363" s="17">
        <f>U364</f>
        <v>-63190.881999999998</v>
      </c>
      <c r="V363" s="17">
        <f>V364</f>
        <v>0</v>
      </c>
      <c r="W363" s="17">
        <f>W364</f>
        <v>-0.035999999999999997</v>
      </c>
      <c r="X363" s="17">
        <f>X364</f>
        <v>0</v>
      </c>
      <c r="Y363" s="17">
        <f t="shared" si="895"/>
        <v>811240.52800000005</v>
      </c>
      <c r="Z363" s="17">
        <f t="shared" si="896"/>
        <v>210118.41800000001</v>
      </c>
      <c r="AA363" s="17">
        <f t="shared" si="897"/>
        <v>456247.66399999999</v>
      </c>
      <c r="AB363" s="17">
        <f>AB364</f>
        <v>0</v>
      </c>
      <c r="AC363" s="17">
        <f>AC364</f>
        <v>0</v>
      </c>
      <c r="AD363" s="17">
        <f>AD364</f>
        <v>0</v>
      </c>
      <c r="AE363" s="17">
        <f t="shared" si="898"/>
        <v>811240.52800000005</v>
      </c>
      <c r="AF363" s="17">
        <f t="shared" si="899"/>
        <v>210118.41800000001</v>
      </c>
      <c r="AG363" s="17">
        <f t="shared" si="900"/>
        <v>456247.66399999999</v>
      </c>
      <c r="AH363" s="17">
        <f>AH364</f>
        <v>0</v>
      </c>
      <c r="AI363" s="17">
        <f>AI364</f>
        <v>0</v>
      </c>
      <c r="AJ363" s="17">
        <f>AJ364</f>
        <v>0</v>
      </c>
      <c r="AK363" s="17">
        <f>AK364</f>
        <v>0</v>
      </c>
      <c r="AL363" s="17">
        <f>AL364</f>
        <v>0</v>
      </c>
      <c r="AM363" s="17">
        <f>AM364</f>
        <v>0</v>
      </c>
      <c r="AN363" s="17">
        <f>AN364</f>
        <v>0</v>
      </c>
      <c r="AO363" s="17">
        <f>AO364</f>
        <v>0</v>
      </c>
      <c r="AP363" s="17">
        <f>AP364</f>
        <v>0</v>
      </c>
      <c r="AQ363" s="17">
        <f>AQ364</f>
        <v>0</v>
      </c>
      <c r="AR363" s="17">
        <f>AR364</f>
        <v>0</v>
      </c>
      <c r="AS363" s="17">
        <f>AS364</f>
        <v>0</v>
      </c>
      <c r="AT363" s="17">
        <f>AT364</f>
        <v>0</v>
      </c>
      <c r="AU363" s="17">
        <f>AU364</f>
        <v>0</v>
      </c>
      <c r="AV363" s="17">
        <f>AV364</f>
        <v>0</v>
      </c>
      <c r="AW363" s="17">
        <f t="shared" si="901"/>
        <v>811240.52800000005</v>
      </c>
      <c r="AX363" s="17">
        <f t="shared" si="902"/>
        <v>210118.41800000001</v>
      </c>
      <c r="AY363" s="17">
        <f t="shared" si="903"/>
        <v>456247.66399999999</v>
      </c>
      <c r="AZ363" s="17">
        <f>AZ364</f>
        <v>0</v>
      </c>
      <c r="BA363" s="32"/>
      <c r="BB363" s="32"/>
      <c r="BC363" s="1"/>
      <c r="BD363" s="1"/>
      <c r="BE363" s="1"/>
      <c r="BF363" s="1"/>
      <c r="BG363" s="1"/>
      <c r="BH363" s="1"/>
      <c r="BI363" s="1"/>
    </row>
    <row r="364" s="1" customFormat="1">
      <c r="A364" s="30" t="s">
        <v>300</v>
      </c>
      <c r="B364" s="30" t="s">
        <v>171</v>
      </c>
      <c r="C364" s="30" t="s">
        <v>29</v>
      </c>
      <c r="D364" s="30" t="s">
        <v>321</v>
      </c>
      <c r="E364" s="30" t="s">
        <v>134</v>
      </c>
      <c r="F364" s="31" t="s">
        <v>135</v>
      </c>
      <c r="G364" s="17">
        <v>576960.90000000002</v>
      </c>
      <c r="H364" s="17">
        <v>273309.29999999999</v>
      </c>
      <c r="I364" s="17">
        <v>456247.70000000001</v>
      </c>
      <c r="J364" s="17"/>
      <c r="K364" s="17"/>
      <c r="L364" s="17"/>
      <c r="M364" s="17">
        <f t="shared" si="892"/>
        <v>576960.90000000002</v>
      </c>
      <c r="N364" s="17">
        <f t="shared" si="893"/>
        <v>273309.29999999999</v>
      </c>
      <c r="O364" s="17">
        <f t="shared" si="894"/>
        <v>456247.70000000001</v>
      </c>
      <c r="P364" s="17"/>
      <c r="Q364" s="17"/>
      <c r="R364" s="17">
        <v>69107.092000000004</v>
      </c>
      <c r="S364" s="17">
        <v>165172.53599999999</v>
      </c>
      <c r="T364" s="17"/>
      <c r="U364" s="17">
        <v>-63190.881999999998</v>
      </c>
      <c r="V364" s="17"/>
      <c r="W364" s="17">
        <v>-0.035999999999999997</v>
      </c>
      <c r="X364" s="17"/>
      <c r="Y364" s="17">
        <f t="shared" si="895"/>
        <v>811240.52800000005</v>
      </c>
      <c r="Z364" s="17">
        <f t="shared" si="896"/>
        <v>210118.41800000001</v>
      </c>
      <c r="AA364" s="17">
        <f t="shared" si="897"/>
        <v>456247.66399999999</v>
      </c>
      <c r="AB364" s="17"/>
      <c r="AC364" s="17"/>
      <c r="AD364" s="17"/>
      <c r="AE364" s="17">
        <f t="shared" si="898"/>
        <v>811240.52800000005</v>
      </c>
      <c r="AF364" s="17">
        <f t="shared" si="899"/>
        <v>210118.41800000001</v>
      </c>
      <c r="AG364" s="17">
        <f t="shared" si="900"/>
        <v>456247.66399999999</v>
      </c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>
        <f t="shared" si="901"/>
        <v>811240.52800000005</v>
      </c>
      <c r="AX364" s="17">
        <f t="shared" si="902"/>
        <v>210118.41800000001</v>
      </c>
      <c r="AY364" s="17">
        <f t="shared" si="903"/>
        <v>456247.66399999999</v>
      </c>
      <c r="AZ364" s="17"/>
      <c r="BA364" s="32"/>
      <c r="BB364" s="32"/>
      <c r="BC364" s="1"/>
      <c r="BD364" s="1"/>
      <c r="BE364" s="1"/>
      <c r="BF364" s="1"/>
      <c r="BG364" s="1"/>
      <c r="BH364" s="1"/>
      <c r="BI364" s="1"/>
    </row>
    <row r="365" s="1" customFormat="1">
      <c r="A365" s="30" t="s">
        <v>300</v>
      </c>
      <c r="B365" s="30" t="s">
        <v>171</v>
      </c>
      <c r="C365" s="30" t="s">
        <v>29</v>
      </c>
      <c r="D365" s="30" t="s">
        <v>323</v>
      </c>
      <c r="E365" s="30"/>
      <c r="F365" s="31" t="s">
        <v>324</v>
      </c>
      <c r="G365" s="17">
        <f>G366</f>
        <v>5850</v>
      </c>
      <c r="H365" s="17">
        <f>H366</f>
        <v>0</v>
      </c>
      <c r="I365" s="17">
        <f>I366</f>
        <v>0</v>
      </c>
      <c r="J365" s="17">
        <f>J366</f>
        <v>0</v>
      </c>
      <c r="K365" s="17">
        <f>K366</f>
        <v>0</v>
      </c>
      <c r="L365" s="17">
        <f>L366</f>
        <v>0</v>
      </c>
      <c r="M365" s="17">
        <f t="shared" si="892"/>
        <v>5850</v>
      </c>
      <c r="N365" s="17">
        <f t="shared" si="893"/>
        <v>0</v>
      </c>
      <c r="O365" s="17">
        <f t="shared" si="894"/>
        <v>0</v>
      </c>
      <c r="P365" s="17">
        <f>P366</f>
        <v>0</v>
      </c>
      <c r="Q365" s="17">
        <f>Q366</f>
        <v>0</v>
      </c>
      <c r="R365" s="17">
        <f>R366</f>
        <v>0</v>
      </c>
      <c r="S365" s="17">
        <f>S366</f>
        <v>0</v>
      </c>
      <c r="T365" s="17">
        <f>T366</f>
        <v>0</v>
      </c>
      <c r="U365" s="17">
        <f>U366</f>
        <v>0</v>
      </c>
      <c r="V365" s="17">
        <f>V366</f>
        <v>0</v>
      </c>
      <c r="W365" s="17">
        <f>W366</f>
        <v>0</v>
      </c>
      <c r="X365" s="17">
        <f>X366</f>
        <v>0</v>
      </c>
      <c r="Y365" s="17">
        <f t="shared" si="895"/>
        <v>5850</v>
      </c>
      <c r="Z365" s="17">
        <f t="shared" si="896"/>
        <v>0</v>
      </c>
      <c r="AA365" s="17">
        <f t="shared" si="897"/>
        <v>0</v>
      </c>
      <c r="AB365" s="17">
        <f>AB366</f>
        <v>0</v>
      </c>
      <c r="AC365" s="17">
        <f>AC366</f>
        <v>0</v>
      </c>
      <c r="AD365" s="17">
        <f>AD366</f>
        <v>0</v>
      </c>
      <c r="AE365" s="17">
        <f t="shared" si="898"/>
        <v>5850</v>
      </c>
      <c r="AF365" s="17">
        <f t="shared" si="899"/>
        <v>0</v>
      </c>
      <c r="AG365" s="17">
        <f t="shared" si="900"/>
        <v>0</v>
      </c>
      <c r="AH365" s="17">
        <f>AH366</f>
        <v>0</v>
      </c>
      <c r="AI365" s="17">
        <f>AI366</f>
        <v>0</v>
      </c>
      <c r="AJ365" s="17">
        <f>AJ366</f>
        <v>0</v>
      </c>
      <c r="AK365" s="17">
        <f>AK366</f>
        <v>0</v>
      </c>
      <c r="AL365" s="17">
        <f>AL366</f>
        <v>0</v>
      </c>
      <c r="AM365" s="17">
        <f>AM366</f>
        <v>0</v>
      </c>
      <c r="AN365" s="17">
        <f>AN366</f>
        <v>0</v>
      </c>
      <c r="AO365" s="17">
        <f>AO366</f>
        <v>0</v>
      </c>
      <c r="AP365" s="17">
        <f>AP366</f>
        <v>0</v>
      </c>
      <c r="AQ365" s="17">
        <f>AQ366</f>
        <v>0</v>
      </c>
      <c r="AR365" s="17">
        <f>AR366</f>
        <v>0</v>
      </c>
      <c r="AS365" s="17">
        <f>AS366</f>
        <v>0</v>
      </c>
      <c r="AT365" s="17">
        <f>AT366</f>
        <v>0</v>
      </c>
      <c r="AU365" s="17">
        <f>AU366</f>
        <v>0</v>
      </c>
      <c r="AV365" s="17">
        <f>AV366</f>
        <v>0</v>
      </c>
      <c r="AW365" s="17">
        <f t="shared" si="901"/>
        <v>5850</v>
      </c>
      <c r="AX365" s="17">
        <f t="shared" si="902"/>
        <v>0</v>
      </c>
      <c r="AY365" s="17">
        <f t="shared" si="903"/>
        <v>0</v>
      </c>
      <c r="AZ365" s="17">
        <f>AZ366</f>
        <v>0</v>
      </c>
      <c r="BA365" s="32"/>
      <c r="BB365" s="32"/>
      <c r="BC365" s="1"/>
      <c r="BD365" s="1"/>
      <c r="BE365" s="1"/>
      <c r="BF365" s="1"/>
      <c r="BG365" s="1"/>
      <c r="BH365" s="1"/>
      <c r="BI365" s="1"/>
    </row>
    <row r="366" s="1" customFormat="1">
      <c r="A366" s="30" t="s">
        <v>300</v>
      </c>
      <c r="B366" s="30" t="s">
        <v>171</v>
      </c>
      <c r="C366" s="30" t="s">
        <v>29</v>
      </c>
      <c r="D366" s="30" t="s">
        <v>323</v>
      </c>
      <c r="E366" s="30" t="s">
        <v>134</v>
      </c>
      <c r="F366" s="31" t="s">
        <v>135</v>
      </c>
      <c r="G366" s="17">
        <v>5850</v>
      </c>
      <c r="H366" s="17">
        <v>0</v>
      </c>
      <c r="I366" s="17">
        <v>0</v>
      </c>
      <c r="J366" s="17"/>
      <c r="K366" s="17"/>
      <c r="L366" s="17"/>
      <c r="M366" s="17">
        <f t="shared" si="892"/>
        <v>5850</v>
      </c>
      <c r="N366" s="17">
        <f t="shared" si="893"/>
        <v>0</v>
      </c>
      <c r="O366" s="17">
        <f t="shared" si="894"/>
        <v>0</v>
      </c>
      <c r="P366" s="17"/>
      <c r="Q366" s="17"/>
      <c r="R366" s="17"/>
      <c r="S366" s="17"/>
      <c r="T366" s="17"/>
      <c r="U366" s="17"/>
      <c r="V366" s="17"/>
      <c r="W366" s="17"/>
      <c r="X366" s="17"/>
      <c r="Y366" s="17">
        <f t="shared" si="895"/>
        <v>5850</v>
      </c>
      <c r="Z366" s="17">
        <f t="shared" si="896"/>
        <v>0</v>
      </c>
      <c r="AA366" s="17">
        <f t="shared" si="897"/>
        <v>0</v>
      </c>
      <c r="AB366" s="17"/>
      <c r="AC366" s="17"/>
      <c r="AD366" s="17"/>
      <c r="AE366" s="17">
        <f t="shared" si="898"/>
        <v>5850</v>
      </c>
      <c r="AF366" s="17">
        <f t="shared" si="899"/>
        <v>0</v>
      </c>
      <c r="AG366" s="17">
        <f t="shared" si="900"/>
        <v>0</v>
      </c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>
        <f t="shared" si="901"/>
        <v>5850</v>
      </c>
      <c r="AX366" s="17">
        <f t="shared" si="902"/>
        <v>0</v>
      </c>
      <c r="AY366" s="17">
        <f t="shared" si="903"/>
        <v>0</v>
      </c>
      <c r="AZ366" s="17"/>
      <c r="BA366" s="32"/>
      <c r="BB366" s="32"/>
      <c r="BC366" s="1"/>
      <c r="BD366" s="1"/>
      <c r="BE366" s="1"/>
      <c r="BF366" s="1"/>
      <c r="BG366" s="1"/>
      <c r="BH366" s="1"/>
      <c r="BI366" s="1"/>
    </row>
    <row r="367" s="25" customFormat="1">
      <c r="A367" s="26" t="s">
        <v>300</v>
      </c>
      <c r="B367" s="26" t="s">
        <v>171</v>
      </c>
      <c r="C367" s="26" t="s">
        <v>325</v>
      </c>
      <c r="D367" s="26"/>
      <c r="E367" s="26"/>
      <c r="F367" s="27" t="s">
        <v>326</v>
      </c>
      <c r="G367" s="28">
        <f>G368+G373</f>
        <v>11917085.699999999</v>
      </c>
      <c r="H367" s="28">
        <f>H368+H373</f>
        <v>14529853.799999999</v>
      </c>
      <c r="I367" s="28">
        <f>I368+I373</f>
        <v>11987206.699999997</v>
      </c>
      <c r="J367" s="28">
        <f>J368+J373</f>
        <v>-8391.8999999999996</v>
      </c>
      <c r="K367" s="28">
        <f>K368+K373</f>
        <v>-8391.8999999999996</v>
      </c>
      <c r="L367" s="28">
        <f>L368+L373</f>
        <v>-8391.8999999999996</v>
      </c>
      <c r="M367" s="28">
        <f t="shared" si="892"/>
        <v>11908693.799999999</v>
      </c>
      <c r="N367" s="28">
        <f t="shared" si="893"/>
        <v>14521461.899999999</v>
      </c>
      <c r="O367" s="28">
        <f t="shared" si="894"/>
        <v>11978814.799999997</v>
      </c>
      <c r="P367" s="28">
        <f>P368+P373</f>
        <v>0</v>
      </c>
      <c r="Q367" s="28">
        <f>Q368+Q373</f>
        <v>0</v>
      </c>
      <c r="R367" s="28">
        <f>R368+R373</f>
        <v>53816.599000000002</v>
      </c>
      <c r="S367" s="28">
        <f>S368+S373</f>
        <v>90859.245999999999</v>
      </c>
      <c r="T367" s="28">
        <f>T368+T373</f>
        <v>0</v>
      </c>
      <c r="U367" s="28">
        <f>U368+U373</f>
        <v>-55854</v>
      </c>
      <c r="V367" s="28">
        <f>V368+V373</f>
        <v>0</v>
      </c>
      <c r="W367" s="28">
        <f>W368+W373</f>
        <v>0</v>
      </c>
      <c r="X367" s="28">
        <f>X368+X373</f>
        <v>0</v>
      </c>
      <c r="Y367" s="28">
        <f t="shared" si="895"/>
        <v>12053369.644999998</v>
      </c>
      <c r="Z367" s="28">
        <f t="shared" si="896"/>
        <v>14465607.899999999</v>
      </c>
      <c r="AA367" s="28">
        <f t="shared" si="897"/>
        <v>11978814.799999997</v>
      </c>
      <c r="AB367" s="28">
        <f>AB368+AB373</f>
        <v>0</v>
      </c>
      <c r="AC367" s="28">
        <f>AC368+AC373</f>
        <v>0</v>
      </c>
      <c r="AD367" s="28">
        <f>AD368+AD373</f>
        <v>0</v>
      </c>
      <c r="AE367" s="28">
        <f t="shared" si="898"/>
        <v>12053369.644999998</v>
      </c>
      <c r="AF367" s="28">
        <f t="shared" si="899"/>
        <v>14465607.899999999</v>
      </c>
      <c r="AG367" s="28">
        <f t="shared" si="900"/>
        <v>11978814.799999997</v>
      </c>
      <c r="AH367" s="28">
        <f>AH368+AH373</f>
        <v>584330.08999999997</v>
      </c>
      <c r="AI367" s="28">
        <f>AI368+AI373</f>
        <v>0</v>
      </c>
      <c r="AJ367" s="28">
        <f>AJ368+AJ373</f>
        <v>0</v>
      </c>
      <c r="AK367" s="28">
        <f>AK368+AK373</f>
        <v>0</v>
      </c>
      <c r="AL367" s="28">
        <f>AL368+AL373</f>
        <v>0</v>
      </c>
      <c r="AM367" s="28">
        <f>AM368+AM373</f>
        <v>0</v>
      </c>
      <c r="AN367" s="28">
        <f>AN368+AN373</f>
        <v>0</v>
      </c>
      <c r="AO367" s="28">
        <f>AO368+AO373</f>
        <v>0</v>
      </c>
      <c r="AP367" s="28">
        <f>AP368+AP373</f>
        <v>7.2759576141834259e-12</v>
      </c>
      <c r="AQ367" s="28">
        <f>AQ368+AQ373</f>
        <v>0</v>
      </c>
      <c r="AR367" s="28">
        <f>AR368+AR373</f>
        <v>0</v>
      </c>
      <c r="AS367" s="28">
        <f>AS368+AS373</f>
        <v>0</v>
      </c>
      <c r="AT367" s="28">
        <f>AT368+AT373</f>
        <v>0</v>
      </c>
      <c r="AU367" s="28">
        <f>AU368+AU373</f>
        <v>0</v>
      </c>
      <c r="AV367" s="28">
        <f>AV368+AV373</f>
        <v>0</v>
      </c>
      <c r="AW367" s="28">
        <f t="shared" si="901"/>
        <v>12637699.734999998</v>
      </c>
      <c r="AX367" s="28">
        <f t="shared" si="902"/>
        <v>14465607.899999999</v>
      </c>
      <c r="AY367" s="28">
        <f t="shared" si="903"/>
        <v>11978814.799999997</v>
      </c>
      <c r="AZ367" s="28">
        <f>AZ368+AZ373</f>
        <v>0</v>
      </c>
      <c r="BA367" s="29"/>
      <c r="BB367" s="29"/>
      <c r="BC367" s="25"/>
      <c r="BD367" s="25"/>
      <c r="BE367" s="25"/>
      <c r="BF367" s="25"/>
      <c r="BG367" s="25"/>
      <c r="BH367" s="25"/>
      <c r="BI367" s="25"/>
    </row>
    <row r="368" s="1" customFormat="1">
      <c r="A368" s="30" t="s">
        <v>300</v>
      </c>
      <c r="B368" s="30" t="s">
        <v>171</v>
      </c>
      <c r="C368" s="30" t="s">
        <v>325</v>
      </c>
      <c r="D368" s="30" t="s">
        <v>229</v>
      </c>
      <c r="E368" s="30"/>
      <c r="F368" s="31" t="s">
        <v>230</v>
      </c>
      <c r="G368" s="17">
        <f t="shared" ref="G368:G371" si="904">G369</f>
        <v>15359.799999999999</v>
      </c>
      <c r="H368" s="17">
        <f t="shared" ref="H368:H371" si="905">H369</f>
        <v>20575</v>
      </c>
      <c r="I368" s="17">
        <f t="shared" ref="I368:I371" si="906">I369</f>
        <v>19554.5</v>
      </c>
      <c r="J368" s="17">
        <f t="shared" ref="J368:J371" si="907">J369</f>
        <v>0</v>
      </c>
      <c r="K368" s="17">
        <f t="shared" ref="K368:K371" si="908">K369</f>
        <v>0</v>
      </c>
      <c r="L368" s="17">
        <f t="shared" ref="L368:L371" si="909">L369</f>
        <v>0</v>
      </c>
      <c r="M368" s="17">
        <f t="shared" si="892"/>
        <v>15359.799999999999</v>
      </c>
      <c r="N368" s="17">
        <f t="shared" si="893"/>
        <v>20575</v>
      </c>
      <c r="O368" s="17">
        <f t="shared" si="894"/>
        <v>19554.5</v>
      </c>
      <c r="P368" s="17">
        <f t="shared" ref="P368:P371" si="910">P369</f>
        <v>0</v>
      </c>
      <c r="Q368" s="17">
        <f t="shared" ref="Q368:Q371" si="911">Q369</f>
        <v>0</v>
      </c>
      <c r="R368" s="17">
        <f t="shared" ref="R368:R371" si="912">R369</f>
        <v>0</v>
      </c>
      <c r="S368" s="17">
        <f t="shared" ref="S368:S371" si="913">S369</f>
        <v>0</v>
      </c>
      <c r="T368" s="17">
        <f t="shared" ref="T368:T371" si="914">T369</f>
        <v>0</v>
      </c>
      <c r="U368" s="17">
        <f t="shared" ref="U368:U371" si="915">U369</f>
        <v>0</v>
      </c>
      <c r="V368" s="17">
        <f t="shared" ref="V368:V371" si="916">V369</f>
        <v>0</v>
      </c>
      <c r="W368" s="17">
        <f t="shared" ref="W368:W371" si="917">W369</f>
        <v>0</v>
      </c>
      <c r="X368" s="17">
        <f t="shared" ref="X368:X371" si="918">X369</f>
        <v>0</v>
      </c>
      <c r="Y368" s="17">
        <f t="shared" si="895"/>
        <v>15359.799999999999</v>
      </c>
      <c r="Z368" s="17">
        <f t="shared" si="896"/>
        <v>20575</v>
      </c>
      <c r="AA368" s="17">
        <f t="shared" si="897"/>
        <v>19554.5</v>
      </c>
      <c r="AB368" s="17">
        <f t="shared" ref="AB368:AB371" si="919">AB369</f>
        <v>0</v>
      </c>
      <c r="AC368" s="17">
        <f t="shared" ref="AC368:AC371" si="920">AC369</f>
        <v>0</v>
      </c>
      <c r="AD368" s="17">
        <f t="shared" ref="AD368:AD371" si="921">AD369</f>
        <v>0</v>
      </c>
      <c r="AE368" s="17">
        <f t="shared" si="898"/>
        <v>15359.799999999999</v>
      </c>
      <c r="AF368" s="17">
        <f t="shared" si="899"/>
        <v>20575</v>
      </c>
      <c r="AG368" s="17">
        <f t="shared" si="900"/>
        <v>19554.5</v>
      </c>
      <c r="AH368" s="17">
        <f t="shared" ref="AH368:AH371" si="922">AH369</f>
        <v>0</v>
      </c>
      <c r="AI368" s="17">
        <f t="shared" ref="AI368:AI371" si="923">AI369</f>
        <v>0</v>
      </c>
      <c r="AJ368" s="17">
        <f t="shared" ref="AJ368:AJ371" si="924">AJ369</f>
        <v>0</v>
      </c>
      <c r="AK368" s="17">
        <f t="shared" ref="AK368:AK371" si="925">AK369</f>
        <v>0</v>
      </c>
      <c r="AL368" s="17">
        <f t="shared" ref="AL368:AL371" si="926">AL369</f>
        <v>0</v>
      </c>
      <c r="AM368" s="17">
        <f t="shared" ref="AM368:AM371" si="927">AM369</f>
        <v>0</v>
      </c>
      <c r="AN368" s="17">
        <f t="shared" ref="AN368:AN371" si="928">AN369</f>
        <v>0</v>
      </c>
      <c r="AO368" s="17">
        <f t="shared" ref="AO368:AO371" si="929">AO369</f>
        <v>0</v>
      </c>
      <c r="AP368" s="17">
        <f t="shared" ref="AP368:AP371" si="930">AP369</f>
        <v>0</v>
      </c>
      <c r="AQ368" s="17">
        <f t="shared" ref="AQ368:AQ371" si="931">AQ369</f>
        <v>0</v>
      </c>
      <c r="AR368" s="17">
        <f t="shared" ref="AR368:AR371" si="932">AR369</f>
        <v>0</v>
      </c>
      <c r="AS368" s="17">
        <f t="shared" ref="AS368:AS371" si="933">AS369</f>
        <v>0</v>
      </c>
      <c r="AT368" s="17">
        <f t="shared" ref="AT368:AT371" si="934">AT369</f>
        <v>0</v>
      </c>
      <c r="AU368" s="17">
        <f t="shared" ref="AU368:AU371" si="935">AU369</f>
        <v>0</v>
      </c>
      <c r="AV368" s="17">
        <f t="shared" ref="AV368:AV371" si="936">AV369</f>
        <v>0</v>
      </c>
      <c r="AW368" s="17">
        <f t="shared" si="901"/>
        <v>15359.799999999999</v>
      </c>
      <c r="AX368" s="17">
        <f t="shared" si="902"/>
        <v>20575</v>
      </c>
      <c r="AY368" s="17">
        <f t="shared" si="903"/>
        <v>19554.5</v>
      </c>
      <c r="AZ368" s="17">
        <f t="shared" ref="AZ368:AZ371" si="937">AZ369</f>
        <v>0</v>
      </c>
      <c r="BA368" s="32"/>
      <c r="BB368" s="32"/>
      <c r="BC368" s="1"/>
      <c r="BD368" s="1"/>
      <c r="BE368" s="1"/>
      <c r="BF368" s="1"/>
      <c r="BG368" s="1"/>
      <c r="BH368" s="1"/>
      <c r="BI368" s="1"/>
    </row>
    <row r="369" s="1" customFormat="1">
      <c r="A369" s="30" t="s">
        <v>300</v>
      </c>
      <c r="B369" s="30" t="s">
        <v>171</v>
      </c>
      <c r="C369" s="30" t="s">
        <v>325</v>
      </c>
      <c r="D369" s="30" t="s">
        <v>231</v>
      </c>
      <c r="E369" s="30"/>
      <c r="F369" s="31" t="s">
        <v>36</v>
      </c>
      <c r="G369" s="17">
        <f t="shared" si="904"/>
        <v>15359.799999999999</v>
      </c>
      <c r="H369" s="17">
        <f t="shared" si="905"/>
        <v>20575</v>
      </c>
      <c r="I369" s="17">
        <f t="shared" si="906"/>
        <v>19554.5</v>
      </c>
      <c r="J369" s="17">
        <f t="shared" si="907"/>
        <v>0</v>
      </c>
      <c r="K369" s="17">
        <f t="shared" si="908"/>
        <v>0</v>
      </c>
      <c r="L369" s="17">
        <f t="shared" si="909"/>
        <v>0</v>
      </c>
      <c r="M369" s="17">
        <f t="shared" si="892"/>
        <v>15359.799999999999</v>
      </c>
      <c r="N369" s="17">
        <f t="shared" si="893"/>
        <v>20575</v>
      </c>
      <c r="O369" s="17">
        <f t="shared" si="894"/>
        <v>19554.5</v>
      </c>
      <c r="P369" s="17">
        <f t="shared" si="910"/>
        <v>0</v>
      </c>
      <c r="Q369" s="17">
        <f t="shared" si="911"/>
        <v>0</v>
      </c>
      <c r="R369" s="17">
        <f t="shared" si="912"/>
        <v>0</v>
      </c>
      <c r="S369" s="17">
        <f t="shared" si="913"/>
        <v>0</v>
      </c>
      <c r="T369" s="17">
        <f t="shared" si="914"/>
        <v>0</v>
      </c>
      <c r="U369" s="17">
        <f t="shared" si="915"/>
        <v>0</v>
      </c>
      <c r="V369" s="17">
        <f t="shared" si="916"/>
        <v>0</v>
      </c>
      <c r="W369" s="17">
        <f t="shared" si="917"/>
        <v>0</v>
      </c>
      <c r="X369" s="17">
        <f t="shared" si="918"/>
        <v>0</v>
      </c>
      <c r="Y369" s="17">
        <f t="shared" si="895"/>
        <v>15359.799999999999</v>
      </c>
      <c r="Z369" s="17">
        <f t="shared" si="896"/>
        <v>20575</v>
      </c>
      <c r="AA369" s="17">
        <f t="shared" si="897"/>
        <v>19554.5</v>
      </c>
      <c r="AB369" s="17">
        <f t="shared" si="919"/>
        <v>0</v>
      </c>
      <c r="AC369" s="17">
        <f t="shared" si="920"/>
        <v>0</v>
      </c>
      <c r="AD369" s="17">
        <f t="shared" si="921"/>
        <v>0</v>
      </c>
      <c r="AE369" s="17">
        <f t="shared" si="898"/>
        <v>15359.799999999999</v>
      </c>
      <c r="AF369" s="17">
        <f t="shared" si="899"/>
        <v>20575</v>
      </c>
      <c r="AG369" s="17">
        <f t="shared" si="900"/>
        <v>19554.5</v>
      </c>
      <c r="AH369" s="17">
        <f t="shared" si="922"/>
        <v>0</v>
      </c>
      <c r="AI369" s="17">
        <f t="shared" si="923"/>
        <v>0</v>
      </c>
      <c r="AJ369" s="17">
        <f t="shared" si="924"/>
        <v>0</v>
      </c>
      <c r="AK369" s="17">
        <f t="shared" si="925"/>
        <v>0</v>
      </c>
      <c r="AL369" s="17">
        <f t="shared" si="926"/>
        <v>0</v>
      </c>
      <c r="AM369" s="17">
        <f t="shared" si="927"/>
        <v>0</v>
      </c>
      <c r="AN369" s="17">
        <f t="shared" si="928"/>
        <v>0</v>
      </c>
      <c r="AO369" s="17">
        <f t="shared" si="929"/>
        <v>0</v>
      </c>
      <c r="AP369" s="17">
        <f t="shared" si="930"/>
        <v>0</v>
      </c>
      <c r="AQ369" s="17">
        <f t="shared" si="931"/>
        <v>0</v>
      </c>
      <c r="AR369" s="17">
        <f t="shared" si="932"/>
        <v>0</v>
      </c>
      <c r="AS369" s="17">
        <f t="shared" si="933"/>
        <v>0</v>
      </c>
      <c r="AT369" s="17">
        <f t="shared" si="934"/>
        <v>0</v>
      </c>
      <c r="AU369" s="17">
        <f t="shared" si="935"/>
        <v>0</v>
      </c>
      <c r="AV369" s="17">
        <f t="shared" si="936"/>
        <v>0</v>
      </c>
      <c r="AW369" s="17">
        <f t="shared" si="901"/>
        <v>15359.799999999999</v>
      </c>
      <c r="AX369" s="17">
        <f t="shared" si="902"/>
        <v>20575</v>
      </c>
      <c r="AY369" s="17">
        <f t="shared" si="903"/>
        <v>19554.5</v>
      </c>
      <c r="AZ369" s="17">
        <f t="shared" si="937"/>
        <v>0</v>
      </c>
      <c r="BA369" s="32"/>
      <c r="BB369" s="32"/>
      <c r="BC369" s="1"/>
      <c r="BD369" s="1"/>
      <c r="BE369" s="1"/>
      <c r="BF369" s="1"/>
      <c r="BG369" s="1"/>
      <c r="BH369" s="1"/>
      <c r="BI369" s="1"/>
    </row>
    <row r="370" s="1" customFormat="1">
      <c r="A370" s="30" t="s">
        <v>300</v>
      </c>
      <c r="B370" s="30" t="s">
        <v>171</v>
      </c>
      <c r="C370" s="30" t="s">
        <v>325</v>
      </c>
      <c r="D370" s="30" t="s">
        <v>232</v>
      </c>
      <c r="E370" s="30"/>
      <c r="F370" s="31" t="s">
        <v>233</v>
      </c>
      <c r="G370" s="17">
        <f t="shared" si="904"/>
        <v>15359.799999999999</v>
      </c>
      <c r="H370" s="17">
        <f t="shared" si="905"/>
        <v>20575</v>
      </c>
      <c r="I370" s="17">
        <f t="shared" si="906"/>
        <v>19554.5</v>
      </c>
      <c r="J370" s="17">
        <f t="shared" si="907"/>
        <v>0</v>
      </c>
      <c r="K370" s="17">
        <f t="shared" si="908"/>
        <v>0</v>
      </c>
      <c r="L370" s="17">
        <f t="shared" si="909"/>
        <v>0</v>
      </c>
      <c r="M370" s="17">
        <f t="shared" si="892"/>
        <v>15359.799999999999</v>
      </c>
      <c r="N370" s="17">
        <f t="shared" si="893"/>
        <v>20575</v>
      </c>
      <c r="O370" s="17">
        <f t="shared" si="894"/>
        <v>19554.5</v>
      </c>
      <c r="P370" s="17">
        <f t="shared" si="910"/>
        <v>0</v>
      </c>
      <c r="Q370" s="17">
        <f t="shared" si="911"/>
        <v>0</v>
      </c>
      <c r="R370" s="17">
        <f t="shared" si="912"/>
        <v>0</v>
      </c>
      <c r="S370" s="17">
        <f t="shared" si="913"/>
        <v>0</v>
      </c>
      <c r="T370" s="17">
        <f t="shared" si="914"/>
        <v>0</v>
      </c>
      <c r="U370" s="17">
        <f t="shared" si="915"/>
        <v>0</v>
      </c>
      <c r="V370" s="17">
        <f t="shared" si="916"/>
        <v>0</v>
      </c>
      <c r="W370" s="17">
        <f t="shared" si="917"/>
        <v>0</v>
      </c>
      <c r="X370" s="17">
        <f t="shared" si="918"/>
        <v>0</v>
      </c>
      <c r="Y370" s="17">
        <f t="shared" si="895"/>
        <v>15359.799999999999</v>
      </c>
      <c r="Z370" s="17">
        <f t="shared" si="896"/>
        <v>20575</v>
      </c>
      <c r="AA370" s="17">
        <f t="shared" si="897"/>
        <v>19554.5</v>
      </c>
      <c r="AB370" s="17">
        <f t="shared" si="919"/>
        <v>0</v>
      </c>
      <c r="AC370" s="17">
        <f t="shared" si="920"/>
        <v>0</v>
      </c>
      <c r="AD370" s="17">
        <f t="shared" si="921"/>
        <v>0</v>
      </c>
      <c r="AE370" s="17">
        <f t="shared" si="898"/>
        <v>15359.799999999999</v>
      </c>
      <c r="AF370" s="17">
        <f t="shared" si="899"/>
        <v>20575</v>
      </c>
      <c r="AG370" s="17">
        <f t="shared" si="900"/>
        <v>19554.5</v>
      </c>
      <c r="AH370" s="17">
        <f t="shared" si="922"/>
        <v>0</v>
      </c>
      <c r="AI370" s="17">
        <f t="shared" si="923"/>
        <v>0</v>
      </c>
      <c r="AJ370" s="17">
        <f t="shared" si="924"/>
        <v>0</v>
      </c>
      <c r="AK370" s="17">
        <f t="shared" si="925"/>
        <v>0</v>
      </c>
      <c r="AL370" s="17">
        <f t="shared" si="926"/>
        <v>0</v>
      </c>
      <c r="AM370" s="17">
        <f t="shared" si="927"/>
        <v>0</v>
      </c>
      <c r="AN370" s="17">
        <f t="shared" si="928"/>
        <v>0</v>
      </c>
      <c r="AO370" s="17">
        <f t="shared" si="929"/>
        <v>0</v>
      </c>
      <c r="AP370" s="17">
        <f t="shared" si="930"/>
        <v>0</v>
      </c>
      <c r="AQ370" s="17">
        <f t="shared" si="931"/>
        <v>0</v>
      </c>
      <c r="AR370" s="17">
        <f t="shared" si="932"/>
        <v>0</v>
      </c>
      <c r="AS370" s="17">
        <f t="shared" si="933"/>
        <v>0</v>
      </c>
      <c r="AT370" s="17">
        <f t="shared" si="934"/>
        <v>0</v>
      </c>
      <c r="AU370" s="17">
        <f t="shared" si="935"/>
        <v>0</v>
      </c>
      <c r="AV370" s="17">
        <f t="shared" si="936"/>
        <v>0</v>
      </c>
      <c r="AW370" s="17">
        <f t="shared" si="901"/>
        <v>15359.799999999999</v>
      </c>
      <c r="AX370" s="17">
        <f t="shared" si="902"/>
        <v>20575</v>
      </c>
      <c r="AY370" s="17">
        <f t="shared" si="903"/>
        <v>19554.5</v>
      </c>
      <c r="AZ370" s="17">
        <f t="shared" si="937"/>
        <v>0</v>
      </c>
      <c r="BA370" s="32"/>
      <c r="BB370" s="32"/>
      <c r="BC370" s="1"/>
      <c r="BD370" s="1"/>
      <c r="BE370" s="1"/>
      <c r="BF370" s="1"/>
      <c r="BG370" s="1"/>
      <c r="BH370" s="1"/>
      <c r="BI370" s="1"/>
    </row>
    <row r="371" s="1" customFormat="1">
      <c r="A371" s="30" t="s">
        <v>300</v>
      </c>
      <c r="B371" s="30" t="s">
        <v>171</v>
      </c>
      <c r="C371" s="30" t="s">
        <v>325</v>
      </c>
      <c r="D371" s="30" t="s">
        <v>234</v>
      </c>
      <c r="E371" s="30"/>
      <c r="F371" s="31" t="s">
        <v>235</v>
      </c>
      <c r="G371" s="17">
        <f t="shared" si="904"/>
        <v>15359.799999999999</v>
      </c>
      <c r="H371" s="17">
        <f t="shared" si="905"/>
        <v>20575</v>
      </c>
      <c r="I371" s="17">
        <f t="shared" si="906"/>
        <v>19554.5</v>
      </c>
      <c r="J371" s="17">
        <f t="shared" si="907"/>
        <v>0</v>
      </c>
      <c r="K371" s="17">
        <f t="shared" si="908"/>
        <v>0</v>
      </c>
      <c r="L371" s="17">
        <f t="shared" si="909"/>
        <v>0</v>
      </c>
      <c r="M371" s="17">
        <f t="shared" si="892"/>
        <v>15359.799999999999</v>
      </c>
      <c r="N371" s="17">
        <f t="shared" si="893"/>
        <v>20575</v>
      </c>
      <c r="O371" s="17">
        <f t="shared" si="894"/>
        <v>19554.5</v>
      </c>
      <c r="P371" s="17">
        <f t="shared" si="910"/>
        <v>0</v>
      </c>
      <c r="Q371" s="17">
        <f t="shared" si="911"/>
        <v>0</v>
      </c>
      <c r="R371" s="17">
        <f t="shared" si="912"/>
        <v>0</v>
      </c>
      <c r="S371" s="17">
        <f t="shared" si="913"/>
        <v>0</v>
      </c>
      <c r="T371" s="17">
        <f t="shared" si="914"/>
        <v>0</v>
      </c>
      <c r="U371" s="17">
        <f t="shared" si="915"/>
        <v>0</v>
      </c>
      <c r="V371" s="17">
        <f t="shared" si="916"/>
        <v>0</v>
      </c>
      <c r="W371" s="17">
        <f t="shared" si="917"/>
        <v>0</v>
      </c>
      <c r="X371" s="17">
        <f t="shared" si="918"/>
        <v>0</v>
      </c>
      <c r="Y371" s="17">
        <f t="shared" si="895"/>
        <v>15359.799999999999</v>
      </c>
      <c r="Z371" s="17">
        <f t="shared" si="896"/>
        <v>20575</v>
      </c>
      <c r="AA371" s="17">
        <f t="shared" si="897"/>
        <v>19554.5</v>
      </c>
      <c r="AB371" s="17">
        <f t="shared" si="919"/>
        <v>0</v>
      </c>
      <c r="AC371" s="17">
        <f t="shared" si="920"/>
        <v>0</v>
      </c>
      <c r="AD371" s="17">
        <f t="shared" si="921"/>
        <v>0</v>
      </c>
      <c r="AE371" s="17">
        <f t="shared" si="898"/>
        <v>15359.799999999999</v>
      </c>
      <c r="AF371" s="17">
        <f t="shared" si="899"/>
        <v>20575</v>
      </c>
      <c r="AG371" s="17">
        <f t="shared" si="900"/>
        <v>19554.5</v>
      </c>
      <c r="AH371" s="17">
        <f t="shared" si="922"/>
        <v>0</v>
      </c>
      <c r="AI371" s="17">
        <f t="shared" si="923"/>
        <v>0</v>
      </c>
      <c r="AJ371" s="17">
        <f t="shared" si="924"/>
        <v>0</v>
      </c>
      <c r="AK371" s="17">
        <f t="shared" si="925"/>
        <v>0</v>
      </c>
      <c r="AL371" s="17">
        <f t="shared" si="926"/>
        <v>0</v>
      </c>
      <c r="AM371" s="17">
        <f t="shared" si="927"/>
        <v>0</v>
      </c>
      <c r="AN371" s="17">
        <f t="shared" si="928"/>
        <v>0</v>
      </c>
      <c r="AO371" s="17">
        <f t="shared" si="929"/>
        <v>0</v>
      </c>
      <c r="AP371" s="17">
        <f t="shared" si="930"/>
        <v>0</v>
      </c>
      <c r="AQ371" s="17">
        <f t="shared" si="931"/>
        <v>0</v>
      </c>
      <c r="AR371" s="17">
        <f t="shared" si="932"/>
        <v>0</v>
      </c>
      <c r="AS371" s="17">
        <f t="shared" si="933"/>
        <v>0</v>
      </c>
      <c r="AT371" s="17">
        <f t="shared" si="934"/>
        <v>0</v>
      </c>
      <c r="AU371" s="17">
        <f t="shared" si="935"/>
        <v>0</v>
      </c>
      <c r="AV371" s="17">
        <f t="shared" si="936"/>
        <v>0</v>
      </c>
      <c r="AW371" s="17">
        <f t="shared" si="901"/>
        <v>15359.799999999999</v>
      </c>
      <c r="AX371" s="17">
        <f t="shared" si="902"/>
        <v>20575</v>
      </c>
      <c r="AY371" s="17">
        <f t="shared" si="903"/>
        <v>19554.5</v>
      </c>
      <c r="AZ371" s="17">
        <f t="shared" si="937"/>
        <v>0</v>
      </c>
      <c r="BA371" s="32"/>
      <c r="BB371" s="32"/>
      <c r="BC371" s="1"/>
      <c r="BD371" s="1"/>
      <c r="BE371" s="1"/>
      <c r="BF371" s="1"/>
      <c r="BG371" s="1"/>
      <c r="BH371" s="1"/>
      <c r="BI371" s="1"/>
    </row>
    <row r="372" s="1" customFormat="1">
      <c r="A372" s="30" t="s">
        <v>300</v>
      </c>
      <c r="B372" s="30" t="s">
        <v>171</v>
      </c>
      <c r="C372" s="30" t="s">
        <v>325</v>
      </c>
      <c r="D372" s="30" t="s">
        <v>234</v>
      </c>
      <c r="E372" s="30" t="s">
        <v>134</v>
      </c>
      <c r="F372" s="31" t="s">
        <v>135</v>
      </c>
      <c r="G372" s="17">
        <v>15359.799999999999</v>
      </c>
      <c r="H372" s="17">
        <v>20575</v>
      </c>
      <c r="I372" s="17">
        <v>19554.5</v>
      </c>
      <c r="J372" s="17"/>
      <c r="K372" s="17"/>
      <c r="L372" s="17"/>
      <c r="M372" s="17">
        <f t="shared" si="892"/>
        <v>15359.799999999999</v>
      </c>
      <c r="N372" s="17">
        <f t="shared" si="893"/>
        <v>20575</v>
      </c>
      <c r="O372" s="17">
        <f t="shared" si="894"/>
        <v>19554.5</v>
      </c>
      <c r="P372" s="17"/>
      <c r="Q372" s="17"/>
      <c r="R372" s="17"/>
      <c r="S372" s="17"/>
      <c r="T372" s="17"/>
      <c r="U372" s="17"/>
      <c r="V372" s="17"/>
      <c r="W372" s="17"/>
      <c r="X372" s="17"/>
      <c r="Y372" s="17">
        <f t="shared" si="895"/>
        <v>15359.799999999999</v>
      </c>
      <c r="Z372" s="17">
        <f t="shared" si="896"/>
        <v>20575</v>
      </c>
      <c r="AA372" s="17">
        <f t="shared" si="897"/>
        <v>19554.5</v>
      </c>
      <c r="AB372" s="17"/>
      <c r="AC372" s="17"/>
      <c r="AD372" s="17"/>
      <c r="AE372" s="17">
        <f t="shared" si="898"/>
        <v>15359.799999999999</v>
      </c>
      <c r="AF372" s="17">
        <f t="shared" si="899"/>
        <v>20575</v>
      </c>
      <c r="AG372" s="17">
        <f t="shared" si="900"/>
        <v>19554.5</v>
      </c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>
        <f t="shared" si="901"/>
        <v>15359.799999999999</v>
      </c>
      <c r="AX372" s="17">
        <f t="shared" si="902"/>
        <v>20575</v>
      </c>
      <c r="AY372" s="17">
        <f t="shared" si="903"/>
        <v>19554.5</v>
      </c>
      <c r="AZ372" s="17"/>
      <c r="BA372" s="32"/>
      <c r="BB372" s="32"/>
      <c r="BC372" s="1"/>
      <c r="BD372" s="1"/>
      <c r="BE372" s="1"/>
      <c r="BF372" s="1"/>
      <c r="BG372" s="1"/>
      <c r="BH372" s="1"/>
      <c r="BI372" s="1"/>
    </row>
    <row r="373" s="1" customFormat="1">
      <c r="A373" s="30" t="s">
        <v>300</v>
      </c>
      <c r="B373" s="30" t="s">
        <v>171</v>
      </c>
      <c r="C373" s="30" t="s">
        <v>325</v>
      </c>
      <c r="D373" s="30" t="s">
        <v>303</v>
      </c>
      <c r="E373" s="30"/>
      <c r="F373" s="31" t="s">
        <v>304</v>
      </c>
      <c r="G373" s="17">
        <f>G385+G389+G374+G381</f>
        <v>11901725.899999999</v>
      </c>
      <c r="H373" s="17">
        <f>H385+H389+H374+H381</f>
        <v>14509278.799999999</v>
      </c>
      <c r="I373" s="17">
        <f>I385+I389+I374+I381</f>
        <v>11967652.199999997</v>
      </c>
      <c r="J373" s="17">
        <f>J385+J389+J374+J381</f>
        <v>-8391.8999999999996</v>
      </c>
      <c r="K373" s="17">
        <f>K385+K389+K374+K381</f>
        <v>-8391.8999999999996</v>
      </c>
      <c r="L373" s="17">
        <f>L385+L389+L374+L381</f>
        <v>-8391.8999999999996</v>
      </c>
      <c r="M373" s="17">
        <f t="shared" si="892"/>
        <v>11893333.999999998</v>
      </c>
      <c r="N373" s="17">
        <f t="shared" si="893"/>
        <v>14500886.899999999</v>
      </c>
      <c r="O373" s="17">
        <f t="shared" si="894"/>
        <v>11959260.299999997</v>
      </c>
      <c r="P373" s="17">
        <f>P385+P389+P374+P381</f>
        <v>0</v>
      </c>
      <c r="Q373" s="17">
        <f>Q385+Q389+Q374+Q381</f>
        <v>0</v>
      </c>
      <c r="R373" s="17">
        <f>R385+R389+R374+R381</f>
        <v>53816.599000000002</v>
      </c>
      <c r="S373" s="17">
        <f>S385+S389+S374+S381</f>
        <v>90859.245999999999</v>
      </c>
      <c r="T373" s="17">
        <f>T385+T389+T374+T381</f>
        <v>0</v>
      </c>
      <c r="U373" s="17">
        <f>U385+U389+U374+U381</f>
        <v>-55854</v>
      </c>
      <c r="V373" s="17">
        <f>V385+V389+V374+V381</f>
        <v>0</v>
      </c>
      <c r="W373" s="17">
        <f>W385+W389+W374+W381</f>
        <v>0</v>
      </c>
      <c r="X373" s="17">
        <f>X385+X389+X374+X381</f>
        <v>0</v>
      </c>
      <c r="Y373" s="17">
        <f t="shared" si="895"/>
        <v>12038009.844999997</v>
      </c>
      <c r="Z373" s="17">
        <f t="shared" si="896"/>
        <v>14445032.899999999</v>
      </c>
      <c r="AA373" s="17">
        <f t="shared" si="897"/>
        <v>11959260.299999997</v>
      </c>
      <c r="AB373" s="17">
        <f>AB385+AB389+AB374+AB381</f>
        <v>0</v>
      </c>
      <c r="AC373" s="17">
        <f>AC385+AC389+AC374+AC381</f>
        <v>0</v>
      </c>
      <c r="AD373" s="17">
        <f>AD385+AD389+AD374+AD381</f>
        <v>0</v>
      </c>
      <c r="AE373" s="17">
        <f t="shared" si="898"/>
        <v>12038009.844999997</v>
      </c>
      <c r="AF373" s="17">
        <f t="shared" si="899"/>
        <v>14445032.899999999</v>
      </c>
      <c r="AG373" s="17">
        <f t="shared" si="900"/>
        <v>11959260.299999997</v>
      </c>
      <c r="AH373" s="17">
        <f>AH385+AH389+AH374+AH381</f>
        <v>584330.08999999997</v>
      </c>
      <c r="AI373" s="17">
        <f>AI385+AI389+AI374+AI381</f>
        <v>0</v>
      </c>
      <c r="AJ373" s="17">
        <f>AJ385+AJ389+AJ374+AJ381</f>
        <v>0</v>
      </c>
      <c r="AK373" s="17">
        <f>AK385+AK389+AK374+AK381</f>
        <v>0</v>
      </c>
      <c r="AL373" s="17">
        <f>AL385+AL389+AL374+AL381</f>
        <v>0</v>
      </c>
      <c r="AM373" s="17">
        <f>AM385+AM389+AM374+AM381</f>
        <v>0</v>
      </c>
      <c r="AN373" s="17">
        <f>AN385+AN389+AN374+AN381</f>
        <v>0</v>
      </c>
      <c r="AO373" s="17">
        <f>AO385+AO389+AO374+AO381</f>
        <v>0</v>
      </c>
      <c r="AP373" s="17">
        <f>AP385+AP389+AP374+AP381</f>
        <v>7.2759576141834259e-12</v>
      </c>
      <c r="AQ373" s="17">
        <f>AQ385+AQ389+AQ374+AQ381</f>
        <v>0</v>
      </c>
      <c r="AR373" s="17">
        <f>AR385+AR389+AR374+AR381</f>
        <v>0</v>
      </c>
      <c r="AS373" s="17">
        <f>AS385+AS389+AS374+AS381</f>
        <v>0</v>
      </c>
      <c r="AT373" s="17">
        <f>AT385+AT389+AT374+AT381</f>
        <v>0</v>
      </c>
      <c r="AU373" s="17">
        <f>AU385+AU389+AU374+AU381</f>
        <v>0</v>
      </c>
      <c r="AV373" s="17">
        <f>AV385+AV389+AV374+AV381</f>
        <v>0</v>
      </c>
      <c r="AW373" s="17">
        <f t="shared" si="901"/>
        <v>12622339.934999997</v>
      </c>
      <c r="AX373" s="17">
        <f t="shared" si="902"/>
        <v>14445032.899999999</v>
      </c>
      <c r="AY373" s="17">
        <f t="shared" si="903"/>
        <v>11959260.299999997</v>
      </c>
      <c r="AZ373" s="17">
        <f>AZ385+AZ389+AZ374+AZ381</f>
        <v>0</v>
      </c>
      <c r="BA373" s="32"/>
      <c r="BB373" s="32"/>
      <c r="BC373" s="1"/>
      <c r="BD373" s="1"/>
      <c r="BE373" s="1"/>
      <c r="BF373" s="1"/>
      <c r="BG373" s="1"/>
      <c r="BH373" s="1"/>
      <c r="BI373" s="1"/>
    </row>
    <row r="374" s="1" customFormat="1">
      <c r="A374" s="30" t="s">
        <v>300</v>
      </c>
      <c r="B374" s="30" t="s">
        <v>171</v>
      </c>
      <c r="C374" s="30" t="s">
        <v>325</v>
      </c>
      <c r="D374" s="30" t="s">
        <v>327</v>
      </c>
      <c r="E374" s="30"/>
      <c r="F374" s="31" t="s">
        <v>328</v>
      </c>
      <c r="G374" s="17">
        <f t="shared" ref="G374:G387" si="938">G375</f>
        <v>36729.099999999999</v>
      </c>
      <c r="H374" s="17">
        <f t="shared" ref="H374:H387" si="939">H375</f>
        <v>44406.599999999999</v>
      </c>
      <c r="I374" s="17">
        <f t="shared" ref="I374:I387" si="940">I375</f>
        <v>44406.599999999999</v>
      </c>
      <c r="J374" s="17">
        <f t="shared" ref="J374:J387" si="941">J375</f>
        <v>0</v>
      </c>
      <c r="K374" s="17">
        <f t="shared" ref="K374:K387" si="942">K375</f>
        <v>0</v>
      </c>
      <c r="L374" s="17">
        <f t="shared" ref="L374:L387" si="943">L375</f>
        <v>0</v>
      </c>
      <c r="M374" s="17">
        <f t="shared" si="892"/>
        <v>36729.099999999999</v>
      </c>
      <c r="N374" s="17">
        <f t="shared" si="893"/>
        <v>44406.599999999999</v>
      </c>
      <c r="O374" s="17">
        <f t="shared" si="894"/>
        <v>44406.599999999999</v>
      </c>
      <c r="P374" s="17">
        <f t="shared" ref="P374:P387" si="944">P375</f>
        <v>0</v>
      </c>
      <c r="Q374" s="17">
        <f t="shared" ref="Q374:Q387" si="945">Q375</f>
        <v>0</v>
      </c>
      <c r="R374" s="17">
        <f t="shared" ref="R374:R387" si="946">R375</f>
        <v>0</v>
      </c>
      <c r="S374" s="17">
        <f t="shared" ref="S374:S387" si="947">S375</f>
        <v>0</v>
      </c>
      <c r="T374" s="17">
        <f t="shared" ref="T374:T387" si="948">T375</f>
        <v>0</v>
      </c>
      <c r="U374" s="17">
        <f t="shared" ref="U374:U387" si="949">U375</f>
        <v>0</v>
      </c>
      <c r="V374" s="17">
        <f t="shared" ref="V374:V387" si="950">V375</f>
        <v>0</v>
      </c>
      <c r="W374" s="17">
        <f t="shared" ref="W374:W387" si="951">W375</f>
        <v>0</v>
      </c>
      <c r="X374" s="17">
        <f t="shared" ref="X374:X387" si="952">X375</f>
        <v>0</v>
      </c>
      <c r="Y374" s="17">
        <f t="shared" si="895"/>
        <v>36729.099999999999</v>
      </c>
      <c r="Z374" s="17">
        <f t="shared" si="896"/>
        <v>44406.599999999999</v>
      </c>
      <c r="AA374" s="17">
        <f t="shared" si="897"/>
        <v>44406.599999999999</v>
      </c>
      <c r="AB374" s="17">
        <f t="shared" ref="AB374:AB387" si="953">AB375</f>
        <v>0</v>
      </c>
      <c r="AC374" s="17">
        <f t="shared" ref="AC374:AC387" si="954">AC375</f>
        <v>0</v>
      </c>
      <c r="AD374" s="17">
        <f t="shared" ref="AD374:AD387" si="955">AD375</f>
        <v>0</v>
      </c>
      <c r="AE374" s="17">
        <f t="shared" si="898"/>
        <v>36729.099999999999</v>
      </c>
      <c r="AF374" s="17">
        <f t="shared" si="899"/>
        <v>44406.599999999999</v>
      </c>
      <c r="AG374" s="17">
        <f t="shared" si="900"/>
        <v>44406.599999999999</v>
      </c>
      <c r="AH374" s="17">
        <f>AH375+AH378</f>
        <v>0</v>
      </c>
      <c r="AI374" s="17">
        <f>AI375+AI378</f>
        <v>0</v>
      </c>
      <c r="AJ374" s="17">
        <f>AJ375+AJ378</f>
        <v>0</v>
      </c>
      <c r="AK374" s="17">
        <f>AK375+AK378</f>
        <v>0</v>
      </c>
      <c r="AL374" s="17">
        <f>AL375+AL378</f>
        <v>0</v>
      </c>
      <c r="AM374" s="17">
        <f>AM375+AM378</f>
        <v>0</v>
      </c>
      <c r="AN374" s="17">
        <f>AN375+AN378</f>
        <v>0</v>
      </c>
      <c r="AO374" s="17">
        <f>AO375+AO378</f>
        <v>0</v>
      </c>
      <c r="AP374" s="17">
        <f>AP375+AP378</f>
        <v>54620.700000000004</v>
      </c>
      <c r="AQ374" s="17">
        <f>AQ375+AQ378</f>
        <v>0</v>
      </c>
      <c r="AR374" s="17">
        <f>AR375+AR378</f>
        <v>0</v>
      </c>
      <c r="AS374" s="17">
        <f>AS375+AS378</f>
        <v>0</v>
      </c>
      <c r="AT374" s="17">
        <f>AT375+AT378</f>
        <v>0</v>
      </c>
      <c r="AU374" s="17">
        <f>AU375+AU378</f>
        <v>0</v>
      </c>
      <c r="AV374" s="17">
        <f>AV375+AV378</f>
        <v>0</v>
      </c>
      <c r="AW374" s="17">
        <f t="shared" si="901"/>
        <v>36729.099999999999</v>
      </c>
      <c r="AX374" s="17">
        <f t="shared" si="902"/>
        <v>99027.300000000003</v>
      </c>
      <c r="AY374" s="17">
        <f t="shared" si="903"/>
        <v>44406.599999999999</v>
      </c>
      <c r="AZ374" s="17">
        <f>AZ375+AZ378</f>
        <v>0</v>
      </c>
      <c r="BA374" s="32"/>
      <c r="BB374" s="32"/>
      <c r="BC374" s="1"/>
      <c r="BD374" s="1"/>
      <c r="BE374" s="1"/>
      <c r="BF374" s="1"/>
      <c r="BG374" s="1"/>
      <c r="BH374" s="1"/>
      <c r="BI374" s="1"/>
    </row>
    <row r="375" s="1" customFormat="1">
      <c r="A375" s="30" t="s">
        <v>300</v>
      </c>
      <c r="B375" s="30" t="s">
        <v>171</v>
      </c>
      <c r="C375" s="30" t="s">
        <v>325</v>
      </c>
      <c r="D375" s="30" t="s">
        <v>329</v>
      </c>
      <c r="E375" s="30"/>
      <c r="F375" s="31" t="s">
        <v>330</v>
      </c>
      <c r="G375" s="17">
        <f t="shared" si="938"/>
        <v>36729.099999999999</v>
      </c>
      <c r="H375" s="17">
        <f t="shared" si="939"/>
        <v>44406.599999999999</v>
      </c>
      <c r="I375" s="17">
        <f t="shared" si="940"/>
        <v>44406.599999999999</v>
      </c>
      <c r="J375" s="17">
        <f t="shared" si="941"/>
        <v>0</v>
      </c>
      <c r="K375" s="17">
        <f t="shared" si="942"/>
        <v>0</v>
      </c>
      <c r="L375" s="17">
        <f t="shared" si="943"/>
        <v>0</v>
      </c>
      <c r="M375" s="17">
        <f t="shared" si="892"/>
        <v>36729.099999999999</v>
      </c>
      <c r="N375" s="17">
        <f t="shared" si="893"/>
        <v>44406.599999999999</v>
      </c>
      <c r="O375" s="17">
        <f t="shared" si="894"/>
        <v>44406.599999999999</v>
      </c>
      <c r="P375" s="17">
        <f t="shared" si="944"/>
        <v>0</v>
      </c>
      <c r="Q375" s="17">
        <f t="shared" si="945"/>
        <v>0</v>
      </c>
      <c r="R375" s="17">
        <f t="shared" si="946"/>
        <v>0</v>
      </c>
      <c r="S375" s="17">
        <f t="shared" si="947"/>
        <v>0</v>
      </c>
      <c r="T375" s="17">
        <f t="shared" si="948"/>
        <v>0</v>
      </c>
      <c r="U375" s="17">
        <f t="shared" si="949"/>
        <v>0</v>
      </c>
      <c r="V375" s="17">
        <f t="shared" si="950"/>
        <v>0</v>
      </c>
      <c r="W375" s="17">
        <f t="shared" si="951"/>
        <v>0</v>
      </c>
      <c r="X375" s="17">
        <f t="shared" si="952"/>
        <v>0</v>
      </c>
      <c r="Y375" s="17">
        <f t="shared" si="895"/>
        <v>36729.099999999999</v>
      </c>
      <c r="Z375" s="17">
        <f t="shared" si="896"/>
        <v>44406.599999999999</v>
      </c>
      <c r="AA375" s="17">
        <f t="shared" si="897"/>
        <v>44406.599999999999</v>
      </c>
      <c r="AB375" s="17">
        <f t="shared" si="953"/>
        <v>0</v>
      </c>
      <c r="AC375" s="17">
        <f t="shared" si="954"/>
        <v>0</v>
      </c>
      <c r="AD375" s="17">
        <f t="shared" si="955"/>
        <v>0</v>
      </c>
      <c r="AE375" s="17">
        <f t="shared" si="898"/>
        <v>36729.099999999999</v>
      </c>
      <c r="AF375" s="17">
        <f t="shared" si="899"/>
        <v>44406.599999999999</v>
      </c>
      <c r="AG375" s="17">
        <f t="shared" si="900"/>
        <v>44406.599999999999</v>
      </c>
      <c r="AH375" s="17">
        <f t="shared" ref="AH375:AH387" si="956">AH376</f>
        <v>0</v>
      </c>
      <c r="AI375" s="17">
        <f t="shared" ref="AI375:AI387" si="957">AI376</f>
        <v>0</v>
      </c>
      <c r="AJ375" s="17">
        <f t="shared" ref="AJ375:AJ387" si="958">AJ376</f>
        <v>0</v>
      </c>
      <c r="AK375" s="17">
        <f t="shared" ref="AK375:AK387" si="959">AK376</f>
        <v>0</v>
      </c>
      <c r="AL375" s="17">
        <f t="shared" ref="AL375:AL387" si="960">AL376</f>
        <v>0</v>
      </c>
      <c r="AM375" s="17">
        <f t="shared" ref="AM375:AM387" si="961">AM376</f>
        <v>0</v>
      </c>
      <c r="AN375" s="17">
        <f t="shared" ref="AN375:AN387" si="962">AN376</f>
        <v>0</v>
      </c>
      <c r="AO375" s="17">
        <f t="shared" ref="AO375:AO387" si="963">AO376</f>
        <v>0</v>
      </c>
      <c r="AP375" s="17">
        <f t="shared" ref="AP375:AP387" si="964">AP376</f>
        <v>0</v>
      </c>
      <c r="AQ375" s="17">
        <f t="shared" ref="AQ375:AQ387" si="965">AQ376</f>
        <v>0</v>
      </c>
      <c r="AR375" s="17">
        <f t="shared" ref="AR375:AR387" si="966">AR376</f>
        <v>0</v>
      </c>
      <c r="AS375" s="17">
        <f t="shared" ref="AS375:AS387" si="967">AS376</f>
        <v>0</v>
      </c>
      <c r="AT375" s="17">
        <f t="shared" ref="AT375:AT387" si="968">AT376</f>
        <v>0</v>
      </c>
      <c r="AU375" s="17">
        <f t="shared" ref="AU375:AU387" si="969">AU376</f>
        <v>0</v>
      </c>
      <c r="AV375" s="17">
        <f t="shared" ref="AV375:AV387" si="970">AV376</f>
        <v>0</v>
      </c>
      <c r="AW375" s="17">
        <f t="shared" si="901"/>
        <v>36729.099999999999</v>
      </c>
      <c r="AX375" s="17">
        <f t="shared" si="902"/>
        <v>44406.599999999999</v>
      </c>
      <c r="AY375" s="17">
        <f t="shared" si="903"/>
        <v>44406.599999999999</v>
      </c>
      <c r="AZ375" s="17">
        <f t="shared" ref="AZ375:AZ387" si="971">AZ376</f>
        <v>0</v>
      </c>
      <c r="BA375" s="32"/>
      <c r="BB375" s="32"/>
      <c r="BC375" s="1"/>
      <c r="BD375" s="1"/>
      <c r="BE375" s="1"/>
      <c r="BF375" s="1"/>
      <c r="BG375" s="1"/>
      <c r="BH375" s="1"/>
      <c r="BI375" s="1"/>
    </row>
    <row r="376" s="1" customFormat="1">
      <c r="A376" s="30" t="s">
        <v>300</v>
      </c>
      <c r="B376" s="30" t="s">
        <v>171</v>
      </c>
      <c r="C376" s="30" t="s">
        <v>325</v>
      </c>
      <c r="D376" s="30" t="s">
        <v>331</v>
      </c>
      <c r="E376" s="30"/>
      <c r="F376" s="31" t="s">
        <v>332</v>
      </c>
      <c r="G376" s="17">
        <f t="shared" si="938"/>
        <v>36729.099999999999</v>
      </c>
      <c r="H376" s="17">
        <f t="shared" si="939"/>
        <v>44406.599999999999</v>
      </c>
      <c r="I376" s="17">
        <f t="shared" si="940"/>
        <v>44406.599999999999</v>
      </c>
      <c r="J376" s="17">
        <f t="shared" si="941"/>
        <v>0</v>
      </c>
      <c r="K376" s="17">
        <f t="shared" si="942"/>
        <v>0</v>
      </c>
      <c r="L376" s="17">
        <f t="shared" si="943"/>
        <v>0</v>
      </c>
      <c r="M376" s="17">
        <f t="shared" si="892"/>
        <v>36729.099999999999</v>
      </c>
      <c r="N376" s="17">
        <f t="shared" si="893"/>
        <v>44406.599999999999</v>
      </c>
      <c r="O376" s="17">
        <f t="shared" si="894"/>
        <v>44406.599999999999</v>
      </c>
      <c r="P376" s="17">
        <f t="shared" si="944"/>
        <v>0</v>
      </c>
      <c r="Q376" s="17">
        <f t="shared" si="945"/>
        <v>0</v>
      </c>
      <c r="R376" s="17">
        <f t="shared" si="946"/>
        <v>0</v>
      </c>
      <c r="S376" s="17">
        <f t="shared" si="947"/>
        <v>0</v>
      </c>
      <c r="T376" s="17">
        <f t="shared" si="948"/>
        <v>0</v>
      </c>
      <c r="U376" s="17">
        <f t="shared" si="949"/>
        <v>0</v>
      </c>
      <c r="V376" s="17">
        <f t="shared" si="950"/>
        <v>0</v>
      </c>
      <c r="W376" s="17">
        <f t="shared" si="951"/>
        <v>0</v>
      </c>
      <c r="X376" s="17">
        <f t="shared" si="952"/>
        <v>0</v>
      </c>
      <c r="Y376" s="17">
        <f t="shared" si="895"/>
        <v>36729.099999999999</v>
      </c>
      <c r="Z376" s="17">
        <f t="shared" si="896"/>
        <v>44406.599999999999</v>
      </c>
      <c r="AA376" s="17">
        <f t="shared" si="897"/>
        <v>44406.599999999999</v>
      </c>
      <c r="AB376" s="17">
        <f t="shared" si="953"/>
        <v>0</v>
      </c>
      <c r="AC376" s="17">
        <f t="shared" si="954"/>
        <v>0</v>
      </c>
      <c r="AD376" s="17">
        <f t="shared" si="955"/>
        <v>0</v>
      </c>
      <c r="AE376" s="17">
        <f t="shared" si="898"/>
        <v>36729.099999999999</v>
      </c>
      <c r="AF376" s="17">
        <f t="shared" si="899"/>
        <v>44406.599999999999</v>
      </c>
      <c r="AG376" s="17">
        <f t="shared" si="900"/>
        <v>44406.599999999999</v>
      </c>
      <c r="AH376" s="17">
        <f t="shared" si="956"/>
        <v>0</v>
      </c>
      <c r="AI376" s="17">
        <f t="shared" si="957"/>
        <v>0</v>
      </c>
      <c r="AJ376" s="17">
        <f t="shared" si="958"/>
        <v>0</v>
      </c>
      <c r="AK376" s="17">
        <f t="shared" si="959"/>
        <v>0</v>
      </c>
      <c r="AL376" s="17">
        <f t="shared" si="960"/>
        <v>0</v>
      </c>
      <c r="AM376" s="17">
        <f t="shared" si="961"/>
        <v>0</v>
      </c>
      <c r="AN376" s="17">
        <f t="shared" si="962"/>
        <v>0</v>
      </c>
      <c r="AO376" s="17">
        <f t="shared" si="963"/>
        <v>0</v>
      </c>
      <c r="AP376" s="17">
        <f t="shared" si="964"/>
        <v>0</v>
      </c>
      <c r="AQ376" s="17">
        <f t="shared" si="965"/>
        <v>0</v>
      </c>
      <c r="AR376" s="17">
        <f t="shared" si="966"/>
        <v>0</v>
      </c>
      <c r="AS376" s="17">
        <f t="shared" si="967"/>
        <v>0</v>
      </c>
      <c r="AT376" s="17">
        <f t="shared" si="968"/>
        <v>0</v>
      </c>
      <c r="AU376" s="17">
        <f t="shared" si="969"/>
        <v>0</v>
      </c>
      <c r="AV376" s="17">
        <f t="shared" si="970"/>
        <v>0</v>
      </c>
      <c r="AW376" s="17">
        <f t="shared" si="901"/>
        <v>36729.099999999999</v>
      </c>
      <c r="AX376" s="17">
        <f t="shared" si="902"/>
        <v>44406.599999999999</v>
      </c>
      <c r="AY376" s="17">
        <f t="shared" si="903"/>
        <v>44406.599999999999</v>
      </c>
      <c r="AZ376" s="17">
        <f t="shared" si="971"/>
        <v>0</v>
      </c>
      <c r="BA376" s="32"/>
      <c r="BB376" s="32"/>
      <c r="BC376" s="1"/>
      <c r="BD376" s="1"/>
      <c r="BE376" s="1"/>
      <c r="BF376" s="1"/>
      <c r="BG376" s="1"/>
      <c r="BH376" s="1"/>
      <c r="BI376" s="1"/>
    </row>
    <row r="377" s="1" customFormat="1">
      <c r="A377" s="30" t="s">
        <v>300</v>
      </c>
      <c r="B377" s="30" t="s">
        <v>171</v>
      </c>
      <c r="C377" s="30" t="s">
        <v>325</v>
      </c>
      <c r="D377" s="30" t="s">
        <v>331</v>
      </c>
      <c r="E377" s="30" t="s">
        <v>134</v>
      </c>
      <c r="F377" s="31" t="s">
        <v>135</v>
      </c>
      <c r="G377" s="17">
        <v>36729.099999999999</v>
      </c>
      <c r="H377" s="17">
        <v>44406.599999999999</v>
      </c>
      <c r="I377" s="17">
        <v>44406.599999999999</v>
      </c>
      <c r="J377" s="17"/>
      <c r="K377" s="17"/>
      <c r="L377" s="17"/>
      <c r="M377" s="17">
        <f t="shared" si="892"/>
        <v>36729.099999999999</v>
      </c>
      <c r="N377" s="17">
        <f t="shared" si="893"/>
        <v>44406.599999999999</v>
      </c>
      <c r="O377" s="17">
        <f t="shared" si="894"/>
        <v>44406.599999999999</v>
      </c>
      <c r="P377" s="17"/>
      <c r="Q377" s="17"/>
      <c r="R377" s="17"/>
      <c r="S377" s="17"/>
      <c r="T377" s="17"/>
      <c r="U377" s="17"/>
      <c r="V377" s="17"/>
      <c r="W377" s="17"/>
      <c r="X377" s="17"/>
      <c r="Y377" s="17">
        <f t="shared" si="895"/>
        <v>36729.099999999999</v>
      </c>
      <c r="Z377" s="17">
        <f t="shared" si="896"/>
        <v>44406.599999999999</v>
      </c>
      <c r="AA377" s="17">
        <f t="shared" si="897"/>
        <v>44406.599999999999</v>
      </c>
      <c r="AB377" s="17"/>
      <c r="AC377" s="17"/>
      <c r="AD377" s="17"/>
      <c r="AE377" s="17">
        <f t="shared" si="898"/>
        <v>36729.099999999999</v>
      </c>
      <c r="AF377" s="17">
        <f t="shared" si="899"/>
        <v>44406.599999999999</v>
      </c>
      <c r="AG377" s="17">
        <f t="shared" si="900"/>
        <v>44406.599999999999</v>
      </c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>
        <f t="shared" si="901"/>
        <v>36729.099999999999</v>
      </c>
      <c r="AX377" s="17">
        <f t="shared" si="902"/>
        <v>44406.599999999999</v>
      </c>
      <c r="AY377" s="17">
        <f t="shared" si="903"/>
        <v>44406.599999999999</v>
      </c>
      <c r="AZ377" s="17"/>
      <c r="BA377" s="32"/>
      <c r="BB377" s="32"/>
      <c r="BC377" s="1"/>
      <c r="BD377" s="1"/>
      <c r="BE377" s="1"/>
      <c r="BF377" s="1"/>
      <c r="BG377" s="1"/>
      <c r="BH377" s="1"/>
      <c r="BI377" s="1"/>
    </row>
    <row r="378" s="1" customFormat="1">
      <c r="A378" s="30" t="s">
        <v>300</v>
      </c>
      <c r="B378" s="30" t="s">
        <v>171</v>
      </c>
      <c r="C378" s="30" t="s">
        <v>325</v>
      </c>
      <c r="D378" s="30" t="s">
        <v>333</v>
      </c>
      <c r="E378" s="30"/>
      <c r="F378" s="31" t="s">
        <v>334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>
        <f t="shared" si="956"/>
        <v>0</v>
      </c>
      <c r="AI378" s="17">
        <f t="shared" si="957"/>
        <v>0</v>
      </c>
      <c r="AJ378" s="17">
        <f t="shared" si="958"/>
        <v>0</v>
      </c>
      <c r="AK378" s="17">
        <f t="shared" si="959"/>
        <v>0</v>
      </c>
      <c r="AL378" s="17">
        <f t="shared" si="960"/>
        <v>0</v>
      </c>
      <c r="AM378" s="17">
        <f t="shared" si="961"/>
        <v>0</v>
      </c>
      <c r="AN378" s="17">
        <f t="shared" si="962"/>
        <v>0</v>
      </c>
      <c r="AO378" s="17">
        <f t="shared" si="963"/>
        <v>0</v>
      </c>
      <c r="AP378" s="17">
        <f t="shared" si="964"/>
        <v>54620.700000000004</v>
      </c>
      <c r="AQ378" s="17">
        <f t="shared" si="965"/>
        <v>0</v>
      </c>
      <c r="AR378" s="17">
        <f t="shared" si="966"/>
        <v>0</v>
      </c>
      <c r="AS378" s="17">
        <f t="shared" si="967"/>
        <v>0</v>
      </c>
      <c r="AT378" s="17">
        <f t="shared" si="968"/>
        <v>0</v>
      </c>
      <c r="AU378" s="17">
        <f t="shared" si="969"/>
        <v>0</v>
      </c>
      <c r="AV378" s="17">
        <f t="shared" si="970"/>
        <v>0</v>
      </c>
      <c r="AW378" s="17">
        <f t="shared" si="901"/>
        <v>0</v>
      </c>
      <c r="AX378" s="17">
        <f t="shared" si="902"/>
        <v>54620.700000000004</v>
      </c>
      <c r="AY378" s="17">
        <f t="shared" si="903"/>
        <v>0</v>
      </c>
      <c r="AZ378" s="17">
        <f t="shared" si="971"/>
        <v>0</v>
      </c>
      <c r="BA378" s="32"/>
      <c r="BB378" s="32"/>
      <c r="BC378" s="1"/>
      <c r="BD378" s="1"/>
      <c r="BE378" s="1"/>
      <c r="BF378" s="1"/>
      <c r="BG378" s="1"/>
      <c r="BH378" s="1"/>
      <c r="BI378" s="1"/>
    </row>
    <row r="379" s="1" customFormat="1">
      <c r="A379" s="30" t="s">
        <v>300</v>
      </c>
      <c r="B379" s="30" t="s">
        <v>171</v>
      </c>
      <c r="C379" s="30" t="s">
        <v>325</v>
      </c>
      <c r="D379" s="30" t="s">
        <v>335</v>
      </c>
      <c r="E379" s="30"/>
      <c r="F379" s="31" t="s">
        <v>336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>
        <f t="shared" si="956"/>
        <v>0</v>
      </c>
      <c r="AI379" s="17">
        <f t="shared" si="957"/>
        <v>0</v>
      </c>
      <c r="AJ379" s="17">
        <f t="shared" si="958"/>
        <v>0</v>
      </c>
      <c r="AK379" s="17">
        <f t="shared" si="959"/>
        <v>0</v>
      </c>
      <c r="AL379" s="17">
        <f t="shared" si="960"/>
        <v>0</v>
      </c>
      <c r="AM379" s="17">
        <f t="shared" si="961"/>
        <v>0</v>
      </c>
      <c r="AN379" s="17">
        <f t="shared" si="962"/>
        <v>0</v>
      </c>
      <c r="AO379" s="17">
        <f t="shared" si="963"/>
        <v>0</v>
      </c>
      <c r="AP379" s="17">
        <f t="shared" si="964"/>
        <v>54620.700000000004</v>
      </c>
      <c r="AQ379" s="17">
        <f t="shared" si="965"/>
        <v>0</v>
      </c>
      <c r="AR379" s="17">
        <f t="shared" si="966"/>
        <v>0</v>
      </c>
      <c r="AS379" s="17">
        <f t="shared" si="967"/>
        <v>0</v>
      </c>
      <c r="AT379" s="17">
        <f t="shared" si="968"/>
        <v>0</v>
      </c>
      <c r="AU379" s="17">
        <f t="shared" si="969"/>
        <v>0</v>
      </c>
      <c r="AV379" s="17">
        <f t="shared" si="970"/>
        <v>0</v>
      </c>
      <c r="AW379" s="17">
        <f t="shared" si="901"/>
        <v>0</v>
      </c>
      <c r="AX379" s="17">
        <f t="shared" si="902"/>
        <v>54620.700000000004</v>
      </c>
      <c r="AY379" s="17">
        <f t="shared" si="903"/>
        <v>0</v>
      </c>
      <c r="AZ379" s="17">
        <f t="shared" si="971"/>
        <v>0</v>
      </c>
      <c r="BA379" s="32"/>
      <c r="BB379" s="32"/>
      <c r="BC379" s="1"/>
      <c r="BD379" s="1"/>
      <c r="BE379" s="1"/>
      <c r="BF379" s="1"/>
      <c r="BG379" s="1"/>
      <c r="BH379" s="1"/>
      <c r="BI379" s="1"/>
    </row>
    <row r="380" s="1" customFormat="1">
      <c r="A380" s="30" t="s">
        <v>300</v>
      </c>
      <c r="B380" s="30" t="s">
        <v>171</v>
      </c>
      <c r="C380" s="30" t="s">
        <v>325</v>
      </c>
      <c r="D380" s="30" t="s">
        <v>335</v>
      </c>
      <c r="E380" s="30" t="s">
        <v>85</v>
      </c>
      <c r="F380" s="31" t="s">
        <v>86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>
        <f>2184.828+52435.872</f>
        <v>54620.700000000004</v>
      </c>
      <c r="AQ380" s="17"/>
      <c r="AR380" s="17"/>
      <c r="AS380" s="17"/>
      <c r="AT380" s="17"/>
      <c r="AU380" s="17"/>
      <c r="AV380" s="17"/>
      <c r="AW380" s="17">
        <f t="shared" si="901"/>
        <v>0</v>
      </c>
      <c r="AX380" s="17">
        <f t="shared" si="902"/>
        <v>54620.700000000004</v>
      </c>
      <c r="AY380" s="17">
        <f t="shared" si="903"/>
        <v>0</v>
      </c>
      <c r="AZ380" s="17"/>
      <c r="BA380" s="32"/>
      <c r="BB380" s="32"/>
      <c r="BC380" s="1"/>
      <c r="BD380" s="1"/>
      <c r="BE380" s="1"/>
      <c r="BF380" s="1"/>
      <c r="BG380" s="1"/>
      <c r="BH380" s="1"/>
      <c r="BI380" s="1"/>
    </row>
    <row r="381" s="1" customFormat="1">
      <c r="A381" s="30" t="s">
        <v>300</v>
      </c>
      <c r="B381" s="30" t="s">
        <v>171</v>
      </c>
      <c r="C381" s="30" t="s">
        <v>325</v>
      </c>
      <c r="D381" s="30" t="s">
        <v>337</v>
      </c>
      <c r="E381" s="30"/>
      <c r="F381" s="31" t="s">
        <v>179</v>
      </c>
      <c r="G381" s="17">
        <f t="shared" si="938"/>
        <v>66317.899999999994</v>
      </c>
      <c r="H381" s="17">
        <f t="shared" si="939"/>
        <v>54620.699999999997</v>
      </c>
      <c r="I381" s="17">
        <f t="shared" si="940"/>
        <v>0</v>
      </c>
      <c r="J381" s="17">
        <f t="shared" si="941"/>
        <v>0</v>
      </c>
      <c r="K381" s="17">
        <f t="shared" si="942"/>
        <v>0</v>
      </c>
      <c r="L381" s="17">
        <f t="shared" si="943"/>
        <v>0</v>
      </c>
      <c r="M381" s="17">
        <f t="shared" si="892"/>
        <v>66317.899999999994</v>
      </c>
      <c r="N381" s="17">
        <f t="shared" si="893"/>
        <v>54620.699999999997</v>
      </c>
      <c r="O381" s="17">
        <f t="shared" si="894"/>
        <v>0</v>
      </c>
      <c r="P381" s="17">
        <f t="shared" si="944"/>
        <v>0</v>
      </c>
      <c r="Q381" s="17">
        <f t="shared" si="945"/>
        <v>0</v>
      </c>
      <c r="R381" s="17">
        <f t="shared" si="946"/>
        <v>0</v>
      </c>
      <c r="S381" s="17">
        <f t="shared" si="947"/>
        <v>0</v>
      </c>
      <c r="T381" s="17">
        <f t="shared" si="948"/>
        <v>0</v>
      </c>
      <c r="U381" s="17">
        <f t="shared" si="949"/>
        <v>0</v>
      </c>
      <c r="V381" s="17">
        <f t="shared" si="950"/>
        <v>0</v>
      </c>
      <c r="W381" s="17">
        <f t="shared" si="951"/>
        <v>0</v>
      </c>
      <c r="X381" s="17">
        <f t="shared" si="952"/>
        <v>0</v>
      </c>
      <c r="Y381" s="17">
        <f t="shared" si="895"/>
        <v>66317.899999999994</v>
      </c>
      <c r="Z381" s="17">
        <f t="shared" si="896"/>
        <v>54620.699999999997</v>
      </c>
      <c r="AA381" s="17">
        <f t="shared" si="897"/>
        <v>0</v>
      </c>
      <c r="AB381" s="17">
        <f t="shared" si="953"/>
        <v>0</v>
      </c>
      <c r="AC381" s="17">
        <f t="shared" si="954"/>
        <v>0</v>
      </c>
      <c r="AD381" s="17">
        <f t="shared" si="955"/>
        <v>0</v>
      </c>
      <c r="AE381" s="17">
        <f t="shared" si="898"/>
        <v>66317.899999999994</v>
      </c>
      <c r="AF381" s="17">
        <f t="shared" si="899"/>
        <v>54620.699999999997</v>
      </c>
      <c r="AG381" s="17">
        <f t="shared" si="900"/>
        <v>0</v>
      </c>
      <c r="AH381" s="17">
        <f t="shared" si="956"/>
        <v>0</v>
      </c>
      <c r="AI381" s="17">
        <f t="shared" si="957"/>
        <v>0</v>
      </c>
      <c r="AJ381" s="17">
        <f t="shared" si="958"/>
        <v>0</v>
      </c>
      <c r="AK381" s="17">
        <f t="shared" si="959"/>
        <v>0</v>
      </c>
      <c r="AL381" s="17">
        <f t="shared" si="960"/>
        <v>0</v>
      </c>
      <c r="AM381" s="17">
        <f t="shared" si="961"/>
        <v>0</v>
      </c>
      <c r="AN381" s="17">
        <f t="shared" si="962"/>
        <v>0</v>
      </c>
      <c r="AO381" s="17">
        <f t="shared" si="963"/>
        <v>0</v>
      </c>
      <c r="AP381" s="17">
        <f t="shared" si="964"/>
        <v>-54620.699999999997</v>
      </c>
      <c r="AQ381" s="17">
        <f t="shared" si="965"/>
        <v>0</v>
      </c>
      <c r="AR381" s="17">
        <f t="shared" si="966"/>
        <v>0</v>
      </c>
      <c r="AS381" s="17">
        <f t="shared" si="967"/>
        <v>0</v>
      </c>
      <c r="AT381" s="17">
        <f t="shared" si="968"/>
        <v>0</v>
      </c>
      <c r="AU381" s="17">
        <f t="shared" si="969"/>
        <v>0</v>
      </c>
      <c r="AV381" s="17">
        <f t="shared" si="970"/>
        <v>0</v>
      </c>
      <c r="AW381" s="17">
        <f t="shared" si="901"/>
        <v>66317.899999999994</v>
      </c>
      <c r="AX381" s="17">
        <f t="shared" si="902"/>
        <v>0</v>
      </c>
      <c r="AY381" s="17">
        <f t="shared" si="903"/>
        <v>0</v>
      </c>
      <c r="AZ381" s="17">
        <f t="shared" si="971"/>
        <v>0</v>
      </c>
      <c r="BA381" s="32"/>
      <c r="BB381" s="32"/>
      <c r="BC381" s="1"/>
      <c r="BD381" s="1"/>
      <c r="BE381" s="1"/>
      <c r="BF381" s="1"/>
      <c r="BG381" s="1"/>
      <c r="BH381" s="1"/>
      <c r="BI381" s="1"/>
    </row>
    <row r="382" s="1" customFormat="1">
      <c r="A382" s="30" t="s">
        <v>300</v>
      </c>
      <c r="B382" s="30" t="s">
        <v>171</v>
      </c>
      <c r="C382" s="30" t="s">
        <v>325</v>
      </c>
      <c r="D382" s="30" t="s">
        <v>338</v>
      </c>
      <c r="E382" s="30"/>
      <c r="F382" s="31" t="s">
        <v>339</v>
      </c>
      <c r="G382" s="17">
        <f t="shared" si="938"/>
        <v>66317.899999999994</v>
      </c>
      <c r="H382" s="17">
        <f t="shared" si="939"/>
        <v>54620.699999999997</v>
      </c>
      <c r="I382" s="17">
        <f t="shared" si="940"/>
        <v>0</v>
      </c>
      <c r="J382" s="17">
        <f t="shared" si="941"/>
        <v>0</v>
      </c>
      <c r="K382" s="17">
        <f t="shared" si="942"/>
        <v>0</v>
      </c>
      <c r="L382" s="17">
        <f t="shared" si="943"/>
        <v>0</v>
      </c>
      <c r="M382" s="17">
        <f t="shared" si="892"/>
        <v>66317.899999999994</v>
      </c>
      <c r="N382" s="17">
        <f t="shared" si="893"/>
        <v>54620.699999999997</v>
      </c>
      <c r="O382" s="17">
        <f t="shared" si="894"/>
        <v>0</v>
      </c>
      <c r="P382" s="17">
        <f t="shared" si="944"/>
        <v>0</v>
      </c>
      <c r="Q382" s="17">
        <f t="shared" si="945"/>
        <v>0</v>
      </c>
      <c r="R382" s="17">
        <f t="shared" si="946"/>
        <v>0</v>
      </c>
      <c r="S382" s="17">
        <f t="shared" si="947"/>
        <v>0</v>
      </c>
      <c r="T382" s="17">
        <f t="shared" si="948"/>
        <v>0</v>
      </c>
      <c r="U382" s="17">
        <f t="shared" si="949"/>
        <v>0</v>
      </c>
      <c r="V382" s="17">
        <f t="shared" si="950"/>
        <v>0</v>
      </c>
      <c r="W382" s="17">
        <f t="shared" si="951"/>
        <v>0</v>
      </c>
      <c r="X382" s="17">
        <f t="shared" si="952"/>
        <v>0</v>
      </c>
      <c r="Y382" s="17">
        <f t="shared" si="895"/>
        <v>66317.899999999994</v>
      </c>
      <c r="Z382" s="17">
        <f t="shared" si="896"/>
        <v>54620.699999999997</v>
      </c>
      <c r="AA382" s="17">
        <f t="shared" si="897"/>
        <v>0</v>
      </c>
      <c r="AB382" s="17">
        <f t="shared" si="953"/>
        <v>0</v>
      </c>
      <c r="AC382" s="17">
        <f t="shared" si="954"/>
        <v>0</v>
      </c>
      <c r="AD382" s="17">
        <f t="shared" si="955"/>
        <v>0</v>
      </c>
      <c r="AE382" s="17">
        <f t="shared" si="898"/>
        <v>66317.899999999994</v>
      </c>
      <c r="AF382" s="17">
        <f t="shared" si="899"/>
        <v>54620.699999999997</v>
      </c>
      <c r="AG382" s="17">
        <f t="shared" si="900"/>
        <v>0</v>
      </c>
      <c r="AH382" s="17">
        <f t="shared" si="956"/>
        <v>0</v>
      </c>
      <c r="AI382" s="17">
        <f t="shared" si="957"/>
        <v>0</v>
      </c>
      <c r="AJ382" s="17">
        <f t="shared" si="958"/>
        <v>0</v>
      </c>
      <c r="AK382" s="17">
        <f t="shared" si="959"/>
        <v>0</v>
      </c>
      <c r="AL382" s="17">
        <f t="shared" si="960"/>
        <v>0</v>
      </c>
      <c r="AM382" s="17">
        <f t="shared" si="961"/>
        <v>0</v>
      </c>
      <c r="AN382" s="17">
        <f t="shared" si="962"/>
        <v>0</v>
      </c>
      <c r="AO382" s="17">
        <f t="shared" si="963"/>
        <v>0</v>
      </c>
      <c r="AP382" s="17">
        <f t="shared" si="964"/>
        <v>-54620.699999999997</v>
      </c>
      <c r="AQ382" s="17">
        <f t="shared" si="965"/>
        <v>0</v>
      </c>
      <c r="AR382" s="17">
        <f t="shared" si="966"/>
        <v>0</v>
      </c>
      <c r="AS382" s="17">
        <f t="shared" si="967"/>
        <v>0</v>
      </c>
      <c r="AT382" s="17">
        <f t="shared" si="968"/>
        <v>0</v>
      </c>
      <c r="AU382" s="17">
        <f t="shared" si="969"/>
        <v>0</v>
      </c>
      <c r="AV382" s="17">
        <f t="shared" si="970"/>
        <v>0</v>
      </c>
      <c r="AW382" s="17">
        <f t="shared" si="901"/>
        <v>66317.899999999994</v>
      </c>
      <c r="AX382" s="17">
        <f t="shared" si="902"/>
        <v>0</v>
      </c>
      <c r="AY382" s="17">
        <f t="shared" si="903"/>
        <v>0</v>
      </c>
      <c r="AZ382" s="17">
        <f t="shared" si="971"/>
        <v>0</v>
      </c>
      <c r="BA382" s="32"/>
      <c r="BB382" s="32"/>
      <c r="BC382" s="1"/>
      <c r="BD382" s="1"/>
      <c r="BE382" s="1"/>
      <c r="BF382" s="1"/>
      <c r="BG382" s="1"/>
      <c r="BH382" s="1"/>
      <c r="BI382" s="1"/>
    </row>
    <row r="383" s="1" customFormat="1">
      <c r="A383" s="30" t="s">
        <v>300</v>
      </c>
      <c r="B383" s="30" t="s">
        <v>171</v>
      </c>
      <c r="C383" s="30" t="s">
        <v>325</v>
      </c>
      <c r="D383" s="30" t="s">
        <v>340</v>
      </c>
      <c r="E383" s="30"/>
      <c r="F383" s="31" t="s">
        <v>341</v>
      </c>
      <c r="G383" s="17">
        <f t="shared" si="938"/>
        <v>66317.899999999994</v>
      </c>
      <c r="H383" s="17">
        <f t="shared" si="939"/>
        <v>54620.699999999997</v>
      </c>
      <c r="I383" s="17">
        <f t="shared" si="940"/>
        <v>0</v>
      </c>
      <c r="J383" s="17">
        <f t="shared" si="941"/>
        <v>0</v>
      </c>
      <c r="K383" s="17">
        <f t="shared" si="942"/>
        <v>0</v>
      </c>
      <c r="L383" s="17">
        <f t="shared" si="943"/>
        <v>0</v>
      </c>
      <c r="M383" s="17">
        <f t="shared" si="892"/>
        <v>66317.899999999994</v>
      </c>
      <c r="N383" s="17">
        <f t="shared" si="893"/>
        <v>54620.699999999997</v>
      </c>
      <c r="O383" s="17">
        <f t="shared" si="894"/>
        <v>0</v>
      </c>
      <c r="P383" s="17">
        <f t="shared" si="944"/>
        <v>0</v>
      </c>
      <c r="Q383" s="17">
        <f t="shared" si="945"/>
        <v>0</v>
      </c>
      <c r="R383" s="17">
        <f t="shared" si="946"/>
        <v>0</v>
      </c>
      <c r="S383" s="17">
        <f t="shared" si="947"/>
        <v>0</v>
      </c>
      <c r="T383" s="17">
        <f t="shared" si="948"/>
        <v>0</v>
      </c>
      <c r="U383" s="17">
        <f t="shared" si="949"/>
        <v>0</v>
      </c>
      <c r="V383" s="17">
        <f t="shared" si="950"/>
        <v>0</v>
      </c>
      <c r="W383" s="17">
        <f t="shared" si="951"/>
        <v>0</v>
      </c>
      <c r="X383" s="17">
        <f t="shared" si="952"/>
        <v>0</v>
      </c>
      <c r="Y383" s="17">
        <f t="shared" si="895"/>
        <v>66317.899999999994</v>
      </c>
      <c r="Z383" s="17">
        <f t="shared" si="896"/>
        <v>54620.699999999997</v>
      </c>
      <c r="AA383" s="17">
        <f t="shared" si="897"/>
        <v>0</v>
      </c>
      <c r="AB383" s="17">
        <f t="shared" si="953"/>
        <v>0</v>
      </c>
      <c r="AC383" s="17">
        <f t="shared" si="954"/>
        <v>0</v>
      </c>
      <c r="AD383" s="17">
        <f t="shared" si="955"/>
        <v>0</v>
      </c>
      <c r="AE383" s="17">
        <f t="shared" si="898"/>
        <v>66317.899999999994</v>
      </c>
      <c r="AF383" s="17">
        <f t="shared" si="899"/>
        <v>54620.699999999997</v>
      </c>
      <c r="AG383" s="17">
        <f t="shared" si="900"/>
        <v>0</v>
      </c>
      <c r="AH383" s="17">
        <f t="shared" si="956"/>
        <v>0</v>
      </c>
      <c r="AI383" s="17">
        <f t="shared" si="957"/>
        <v>0</v>
      </c>
      <c r="AJ383" s="17">
        <f t="shared" si="958"/>
        <v>0</v>
      </c>
      <c r="AK383" s="17">
        <f t="shared" si="959"/>
        <v>0</v>
      </c>
      <c r="AL383" s="17">
        <f t="shared" si="960"/>
        <v>0</v>
      </c>
      <c r="AM383" s="17">
        <f t="shared" si="961"/>
        <v>0</v>
      </c>
      <c r="AN383" s="17">
        <f t="shared" si="962"/>
        <v>0</v>
      </c>
      <c r="AO383" s="17">
        <f t="shared" si="963"/>
        <v>0</v>
      </c>
      <c r="AP383" s="17">
        <f t="shared" si="964"/>
        <v>-54620.699999999997</v>
      </c>
      <c r="AQ383" s="17">
        <f t="shared" si="965"/>
        <v>0</v>
      </c>
      <c r="AR383" s="17">
        <f t="shared" si="966"/>
        <v>0</v>
      </c>
      <c r="AS383" s="17">
        <f t="shared" si="967"/>
        <v>0</v>
      </c>
      <c r="AT383" s="17">
        <f t="shared" si="968"/>
        <v>0</v>
      </c>
      <c r="AU383" s="17">
        <f t="shared" si="969"/>
        <v>0</v>
      </c>
      <c r="AV383" s="17">
        <f t="shared" si="970"/>
        <v>0</v>
      </c>
      <c r="AW383" s="17">
        <f t="shared" si="901"/>
        <v>66317.899999999994</v>
      </c>
      <c r="AX383" s="17">
        <f t="shared" si="902"/>
        <v>0</v>
      </c>
      <c r="AY383" s="17">
        <f t="shared" si="903"/>
        <v>0</v>
      </c>
      <c r="AZ383" s="17">
        <f t="shared" si="971"/>
        <v>0</v>
      </c>
      <c r="BA383" s="32"/>
      <c r="BB383" s="32"/>
      <c r="BC383" s="1"/>
      <c r="BD383" s="1"/>
      <c r="BE383" s="1"/>
      <c r="BF383" s="1"/>
      <c r="BG383" s="1"/>
      <c r="BH383" s="1"/>
      <c r="BI383" s="1"/>
    </row>
    <row r="384" s="1" customFormat="1">
      <c r="A384" s="30" t="s">
        <v>300</v>
      </c>
      <c r="B384" s="30" t="s">
        <v>171</v>
      </c>
      <c r="C384" s="30" t="s">
        <v>325</v>
      </c>
      <c r="D384" s="30" t="s">
        <v>340</v>
      </c>
      <c r="E384" s="30" t="s">
        <v>85</v>
      </c>
      <c r="F384" s="31" t="s">
        <v>86</v>
      </c>
      <c r="G384" s="17">
        <v>66317.899999999994</v>
      </c>
      <c r="H384" s="17">
        <v>54620.699999999997</v>
      </c>
      <c r="I384" s="17">
        <v>0</v>
      </c>
      <c r="J384" s="17"/>
      <c r="K384" s="17"/>
      <c r="L384" s="17"/>
      <c r="M384" s="17">
        <f t="shared" si="892"/>
        <v>66317.899999999994</v>
      </c>
      <c r="N384" s="17">
        <f t="shared" si="893"/>
        <v>54620.699999999997</v>
      </c>
      <c r="O384" s="17">
        <f t="shared" si="894"/>
        <v>0</v>
      </c>
      <c r="P384" s="17"/>
      <c r="Q384" s="17"/>
      <c r="R384" s="17"/>
      <c r="S384" s="17"/>
      <c r="T384" s="17"/>
      <c r="U384" s="17"/>
      <c r="V384" s="17"/>
      <c r="W384" s="17"/>
      <c r="X384" s="17"/>
      <c r="Y384" s="17">
        <f t="shared" si="895"/>
        <v>66317.899999999994</v>
      </c>
      <c r="Z384" s="17">
        <f t="shared" si="896"/>
        <v>54620.699999999997</v>
      </c>
      <c r="AA384" s="17">
        <f t="shared" si="897"/>
        <v>0</v>
      </c>
      <c r="AB384" s="17"/>
      <c r="AC384" s="17"/>
      <c r="AD384" s="17"/>
      <c r="AE384" s="17">
        <f t="shared" si="898"/>
        <v>66317.899999999994</v>
      </c>
      <c r="AF384" s="17">
        <f t="shared" si="899"/>
        <v>54620.699999999997</v>
      </c>
      <c r="AG384" s="17">
        <f t="shared" si="900"/>
        <v>0</v>
      </c>
      <c r="AH384" s="17"/>
      <c r="AI384" s="17"/>
      <c r="AJ384" s="17"/>
      <c r="AK384" s="17"/>
      <c r="AL384" s="17"/>
      <c r="AM384" s="17"/>
      <c r="AN384" s="17"/>
      <c r="AO384" s="17"/>
      <c r="AP384" s="17">
        <v>-54620.699999999997</v>
      </c>
      <c r="AQ384" s="17"/>
      <c r="AR384" s="17"/>
      <c r="AS384" s="17"/>
      <c r="AT384" s="17"/>
      <c r="AU384" s="17"/>
      <c r="AV384" s="17"/>
      <c r="AW384" s="17">
        <f t="shared" si="901"/>
        <v>66317.899999999994</v>
      </c>
      <c r="AX384" s="17">
        <f t="shared" si="902"/>
        <v>0</v>
      </c>
      <c r="AY384" s="17">
        <f t="shared" si="903"/>
        <v>0</v>
      </c>
      <c r="AZ384" s="17"/>
      <c r="BA384" s="32"/>
      <c r="BB384" s="32"/>
      <c r="BC384" s="1"/>
      <c r="BD384" s="1"/>
      <c r="BE384" s="1"/>
      <c r="BF384" s="1"/>
      <c r="BG384" s="1"/>
      <c r="BH384" s="1"/>
      <c r="BI384" s="1"/>
    </row>
    <row r="385" s="1" customFormat="1">
      <c r="A385" s="30" t="s">
        <v>300</v>
      </c>
      <c r="B385" s="30" t="s">
        <v>171</v>
      </c>
      <c r="C385" s="30" t="s">
        <v>325</v>
      </c>
      <c r="D385" s="30" t="s">
        <v>342</v>
      </c>
      <c r="E385" s="30"/>
      <c r="F385" s="31" t="s">
        <v>80</v>
      </c>
      <c r="G385" s="17">
        <f t="shared" si="938"/>
        <v>1410.5</v>
      </c>
      <c r="H385" s="17">
        <f t="shared" si="939"/>
        <v>0</v>
      </c>
      <c r="I385" s="17">
        <f t="shared" si="940"/>
        <v>0</v>
      </c>
      <c r="J385" s="17">
        <f t="shared" si="941"/>
        <v>0</v>
      </c>
      <c r="K385" s="17">
        <f t="shared" si="942"/>
        <v>0</v>
      </c>
      <c r="L385" s="17">
        <f t="shared" si="943"/>
        <v>0</v>
      </c>
      <c r="M385" s="17">
        <f t="shared" si="892"/>
        <v>1410.5</v>
      </c>
      <c r="N385" s="17">
        <f t="shared" si="893"/>
        <v>0</v>
      </c>
      <c r="O385" s="17">
        <f t="shared" si="894"/>
        <v>0</v>
      </c>
      <c r="P385" s="17">
        <f t="shared" si="944"/>
        <v>0</v>
      </c>
      <c r="Q385" s="17">
        <f t="shared" si="945"/>
        <v>0</v>
      </c>
      <c r="R385" s="17">
        <f t="shared" si="946"/>
        <v>0</v>
      </c>
      <c r="S385" s="17">
        <f t="shared" si="947"/>
        <v>0</v>
      </c>
      <c r="T385" s="17">
        <f t="shared" si="948"/>
        <v>0</v>
      </c>
      <c r="U385" s="17">
        <f t="shared" si="949"/>
        <v>0</v>
      </c>
      <c r="V385" s="17">
        <f t="shared" si="950"/>
        <v>0</v>
      </c>
      <c r="W385" s="17">
        <f t="shared" si="951"/>
        <v>0</v>
      </c>
      <c r="X385" s="17">
        <f t="shared" si="952"/>
        <v>0</v>
      </c>
      <c r="Y385" s="17">
        <f t="shared" si="895"/>
        <v>1410.5</v>
      </c>
      <c r="Z385" s="17">
        <f t="shared" si="896"/>
        <v>0</v>
      </c>
      <c r="AA385" s="17">
        <f t="shared" si="897"/>
        <v>0</v>
      </c>
      <c r="AB385" s="17">
        <f t="shared" si="953"/>
        <v>0</v>
      </c>
      <c r="AC385" s="17">
        <f t="shared" si="954"/>
        <v>0</v>
      </c>
      <c r="AD385" s="17">
        <f t="shared" si="955"/>
        <v>0</v>
      </c>
      <c r="AE385" s="17">
        <f t="shared" si="898"/>
        <v>1410.5</v>
      </c>
      <c r="AF385" s="17">
        <f t="shared" si="899"/>
        <v>0</v>
      </c>
      <c r="AG385" s="17">
        <f t="shared" si="900"/>
        <v>0</v>
      </c>
      <c r="AH385" s="17">
        <f t="shared" si="956"/>
        <v>0</v>
      </c>
      <c r="AI385" s="17">
        <f t="shared" si="957"/>
        <v>0</v>
      </c>
      <c r="AJ385" s="17">
        <f t="shared" si="958"/>
        <v>0</v>
      </c>
      <c r="AK385" s="17">
        <f t="shared" si="959"/>
        <v>0</v>
      </c>
      <c r="AL385" s="17">
        <f t="shared" si="960"/>
        <v>0</v>
      </c>
      <c r="AM385" s="17">
        <f t="shared" si="961"/>
        <v>0</v>
      </c>
      <c r="AN385" s="17">
        <f t="shared" si="962"/>
        <v>0</v>
      </c>
      <c r="AO385" s="17">
        <f t="shared" si="963"/>
        <v>0</v>
      </c>
      <c r="AP385" s="17">
        <f t="shared" si="964"/>
        <v>0</v>
      </c>
      <c r="AQ385" s="17">
        <f t="shared" si="965"/>
        <v>0</v>
      </c>
      <c r="AR385" s="17">
        <f t="shared" si="966"/>
        <v>0</v>
      </c>
      <c r="AS385" s="17">
        <f t="shared" si="967"/>
        <v>0</v>
      </c>
      <c r="AT385" s="17">
        <f t="shared" si="968"/>
        <v>0</v>
      </c>
      <c r="AU385" s="17">
        <f t="shared" si="969"/>
        <v>0</v>
      </c>
      <c r="AV385" s="17">
        <f t="shared" si="970"/>
        <v>0</v>
      </c>
      <c r="AW385" s="17">
        <f t="shared" si="901"/>
        <v>1410.5</v>
      </c>
      <c r="AX385" s="17">
        <f t="shared" si="902"/>
        <v>0</v>
      </c>
      <c r="AY385" s="17">
        <f t="shared" si="903"/>
        <v>0</v>
      </c>
      <c r="AZ385" s="17">
        <f t="shared" si="971"/>
        <v>0</v>
      </c>
      <c r="BA385" s="32"/>
      <c r="BB385" s="32"/>
      <c r="BC385" s="1"/>
      <c r="BD385" s="1"/>
      <c r="BE385" s="1"/>
      <c r="BF385" s="1"/>
      <c r="BG385" s="1"/>
      <c r="BH385" s="1"/>
      <c r="BI385" s="1"/>
    </row>
    <row r="386" s="1" customFormat="1">
      <c r="A386" s="30" t="s">
        <v>300</v>
      </c>
      <c r="B386" s="30" t="s">
        <v>171</v>
      </c>
      <c r="C386" s="30" t="s">
        <v>325</v>
      </c>
      <c r="D386" s="30" t="s">
        <v>343</v>
      </c>
      <c r="E386" s="30"/>
      <c r="F386" s="31" t="s">
        <v>344</v>
      </c>
      <c r="G386" s="17">
        <f t="shared" si="938"/>
        <v>1410.5</v>
      </c>
      <c r="H386" s="17">
        <f t="shared" si="939"/>
        <v>0</v>
      </c>
      <c r="I386" s="17">
        <f t="shared" si="940"/>
        <v>0</v>
      </c>
      <c r="J386" s="17">
        <f t="shared" si="941"/>
        <v>0</v>
      </c>
      <c r="K386" s="17">
        <f t="shared" si="942"/>
        <v>0</v>
      </c>
      <c r="L386" s="17">
        <f t="shared" si="943"/>
        <v>0</v>
      </c>
      <c r="M386" s="17">
        <f t="shared" si="892"/>
        <v>1410.5</v>
      </c>
      <c r="N386" s="17">
        <f t="shared" si="893"/>
        <v>0</v>
      </c>
      <c r="O386" s="17">
        <f t="shared" si="894"/>
        <v>0</v>
      </c>
      <c r="P386" s="17">
        <f t="shared" si="944"/>
        <v>0</v>
      </c>
      <c r="Q386" s="17">
        <f t="shared" si="945"/>
        <v>0</v>
      </c>
      <c r="R386" s="17">
        <f t="shared" si="946"/>
        <v>0</v>
      </c>
      <c r="S386" s="17">
        <f t="shared" si="947"/>
        <v>0</v>
      </c>
      <c r="T386" s="17">
        <f t="shared" si="948"/>
        <v>0</v>
      </c>
      <c r="U386" s="17">
        <f t="shared" si="949"/>
        <v>0</v>
      </c>
      <c r="V386" s="17">
        <f t="shared" si="950"/>
        <v>0</v>
      </c>
      <c r="W386" s="17">
        <f t="shared" si="951"/>
        <v>0</v>
      </c>
      <c r="X386" s="17">
        <f t="shared" si="952"/>
        <v>0</v>
      </c>
      <c r="Y386" s="17">
        <f t="shared" si="895"/>
        <v>1410.5</v>
      </c>
      <c r="Z386" s="17">
        <f t="shared" si="896"/>
        <v>0</v>
      </c>
      <c r="AA386" s="17">
        <f t="shared" si="897"/>
        <v>0</v>
      </c>
      <c r="AB386" s="17">
        <f t="shared" si="953"/>
        <v>0</v>
      </c>
      <c r="AC386" s="17">
        <f t="shared" si="954"/>
        <v>0</v>
      </c>
      <c r="AD386" s="17">
        <f t="shared" si="955"/>
        <v>0</v>
      </c>
      <c r="AE386" s="17">
        <f t="shared" si="898"/>
        <v>1410.5</v>
      </c>
      <c r="AF386" s="17">
        <f t="shared" si="899"/>
        <v>0</v>
      </c>
      <c r="AG386" s="17">
        <f t="shared" si="900"/>
        <v>0</v>
      </c>
      <c r="AH386" s="17">
        <f t="shared" si="956"/>
        <v>0</v>
      </c>
      <c r="AI386" s="17">
        <f t="shared" si="957"/>
        <v>0</v>
      </c>
      <c r="AJ386" s="17">
        <f t="shared" si="958"/>
        <v>0</v>
      </c>
      <c r="AK386" s="17">
        <f t="shared" si="959"/>
        <v>0</v>
      </c>
      <c r="AL386" s="17">
        <f t="shared" si="960"/>
        <v>0</v>
      </c>
      <c r="AM386" s="17">
        <f t="shared" si="961"/>
        <v>0</v>
      </c>
      <c r="AN386" s="17">
        <f t="shared" si="962"/>
        <v>0</v>
      </c>
      <c r="AO386" s="17">
        <f t="shared" si="963"/>
        <v>0</v>
      </c>
      <c r="AP386" s="17">
        <f t="shared" si="964"/>
        <v>0</v>
      </c>
      <c r="AQ386" s="17">
        <f t="shared" si="965"/>
        <v>0</v>
      </c>
      <c r="AR386" s="17">
        <f t="shared" si="966"/>
        <v>0</v>
      </c>
      <c r="AS386" s="17">
        <f t="shared" si="967"/>
        <v>0</v>
      </c>
      <c r="AT386" s="17">
        <f t="shared" si="968"/>
        <v>0</v>
      </c>
      <c r="AU386" s="17">
        <f t="shared" si="969"/>
        <v>0</v>
      </c>
      <c r="AV386" s="17">
        <f t="shared" si="970"/>
        <v>0</v>
      </c>
      <c r="AW386" s="17">
        <f t="shared" si="901"/>
        <v>1410.5</v>
      </c>
      <c r="AX386" s="17">
        <f t="shared" si="902"/>
        <v>0</v>
      </c>
      <c r="AY386" s="17">
        <f t="shared" si="903"/>
        <v>0</v>
      </c>
      <c r="AZ386" s="17">
        <f t="shared" si="971"/>
        <v>0</v>
      </c>
      <c r="BA386" s="32"/>
      <c r="BB386" s="32"/>
      <c r="BC386" s="1"/>
      <c r="BD386" s="1"/>
      <c r="BE386" s="1"/>
      <c r="BF386" s="1"/>
      <c r="BG386" s="1"/>
      <c r="BH386" s="1"/>
      <c r="BI386" s="1"/>
    </row>
    <row r="387" s="1" customFormat="1">
      <c r="A387" s="30" t="s">
        <v>300</v>
      </c>
      <c r="B387" s="30" t="s">
        <v>171</v>
      </c>
      <c r="C387" s="30" t="s">
        <v>325</v>
      </c>
      <c r="D387" s="30" t="s">
        <v>345</v>
      </c>
      <c r="E387" s="30"/>
      <c r="F387" s="31" t="s">
        <v>346</v>
      </c>
      <c r="G387" s="17">
        <f t="shared" si="938"/>
        <v>1410.5</v>
      </c>
      <c r="H387" s="17">
        <f t="shared" si="939"/>
        <v>0</v>
      </c>
      <c r="I387" s="17">
        <f t="shared" si="940"/>
        <v>0</v>
      </c>
      <c r="J387" s="17">
        <f t="shared" si="941"/>
        <v>0</v>
      </c>
      <c r="K387" s="17">
        <f t="shared" si="942"/>
        <v>0</v>
      </c>
      <c r="L387" s="17">
        <f t="shared" si="943"/>
        <v>0</v>
      </c>
      <c r="M387" s="17">
        <f t="shared" si="892"/>
        <v>1410.5</v>
      </c>
      <c r="N387" s="17">
        <f t="shared" si="893"/>
        <v>0</v>
      </c>
      <c r="O387" s="17">
        <f t="shared" si="894"/>
        <v>0</v>
      </c>
      <c r="P387" s="17">
        <f t="shared" si="944"/>
        <v>0</v>
      </c>
      <c r="Q387" s="17">
        <f t="shared" si="945"/>
        <v>0</v>
      </c>
      <c r="R387" s="17">
        <f t="shared" si="946"/>
        <v>0</v>
      </c>
      <c r="S387" s="17">
        <f t="shared" si="947"/>
        <v>0</v>
      </c>
      <c r="T387" s="17">
        <f t="shared" si="948"/>
        <v>0</v>
      </c>
      <c r="U387" s="17">
        <f t="shared" si="949"/>
        <v>0</v>
      </c>
      <c r="V387" s="17">
        <f t="shared" si="950"/>
        <v>0</v>
      </c>
      <c r="W387" s="17">
        <f t="shared" si="951"/>
        <v>0</v>
      </c>
      <c r="X387" s="17">
        <f t="shared" si="952"/>
        <v>0</v>
      </c>
      <c r="Y387" s="17">
        <f t="shared" si="895"/>
        <v>1410.5</v>
      </c>
      <c r="Z387" s="17">
        <f t="shared" si="896"/>
        <v>0</v>
      </c>
      <c r="AA387" s="17">
        <f t="shared" si="897"/>
        <v>0</v>
      </c>
      <c r="AB387" s="17">
        <f t="shared" si="953"/>
        <v>0</v>
      </c>
      <c r="AC387" s="17">
        <f t="shared" si="954"/>
        <v>0</v>
      </c>
      <c r="AD387" s="17">
        <f t="shared" si="955"/>
        <v>0</v>
      </c>
      <c r="AE387" s="17">
        <f t="shared" si="898"/>
        <v>1410.5</v>
      </c>
      <c r="AF387" s="17">
        <f t="shared" si="899"/>
        <v>0</v>
      </c>
      <c r="AG387" s="17">
        <f t="shared" si="900"/>
        <v>0</v>
      </c>
      <c r="AH387" s="17">
        <f t="shared" si="956"/>
        <v>0</v>
      </c>
      <c r="AI387" s="17">
        <f t="shared" si="957"/>
        <v>0</v>
      </c>
      <c r="AJ387" s="17">
        <f t="shared" si="958"/>
        <v>0</v>
      </c>
      <c r="AK387" s="17">
        <f t="shared" si="959"/>
        <v>0</v>
      </c>
      <c r="AL387" s="17">
        <f t="shared" si="960"/>
        <v>0</v>
      </c>
      <c r="AM387" s="17">
        <f t="shared" si="961"/>
        <v>0</v>
      </c>
      <c r="AN387" s="17">
        <f t="shared" si="962"/>
        <v>0</v>
      </c>
      <c r="AO387" s="17">
        <f t="shared" si="963"/>
        <v>0</v>
      </c>
      <c r="AP387" s="17">
        <f t="shared" si="964"/>
        <v>0</v>
      </c>
      <c r="AQ387" s="17">
        <f t="shared" si="965"/>
        <v>0</v>
      </c>
      <c r="AR387" s="17">
        <f t="shared" si="966"/>
        <v>0</v>
      </c>
      <c r="AS387" s="17">
        <f t="shared" si="967"/>
        <v>0</v>
      </c>
      <c r="AT387" s="17">
        <f t="shared" si="968"/>
        <v>0</v>
      </c>
      <c r="AU387" s="17">
        <f t="shared" si="969"/>
        <v>0</v>
      </c>
      <c r="AV387" s="17">
        <f t="shared" si="970"/>
        <v>0</v>
      </c>
      <c r="AW387" s="17">
        <f t="shared" si="901"/>
        <v>1410.5</v>
      </c>
      <c r="AX387" s="17">
        <f t="shared" si="902"/>
        <v>0</v>
      </c>
      <c r="AY387" s="17">
        <f t="shared" si="903"/>
        <v>0</v>
      </c>
      <c r="AZ387" s="17">
        <f t="shared" si="971"/>
        <v>0</v>
      </c>
      <c r="BA387" s="32"/>
      <c r="BB387" s="32"/>
      <c r="BC387" s="1"/>
      <c r="BD387" s="1"/>
      <c r="BE387" s="1"/>
      <c r="BF387" s="1"/>
      <c r="BG387" s="1"/>
      <c r="BH387" s="1"/>
      <c r="BI387" s="1"/>
    </row>
    <row r="388" s="1" customFormat="1">
      <c r="A388" s="30" t="s">
        <v>300</v>
      </c>
      <c r="B388" s="30" t="s">
        <v>171</v>
      </c>
      <c r="C388" s="30" t="s">
        <v>325</v>
      </c>
      <c r="D388" s="30" t="s">
        <v>345</v>
      </c>
      <c r="E388" s="30" t="s">
        <v>85</v>
      </c>
      <c r="F388" s="31" t="s">
        <v>86</v>
      </c>
      <c r="G388" s="17">
        <v>1410.5</v>
      </c>
      <c r="H388" s="17">
        <v>0</v>
      </c>
      <c r="I388" s="17">
        <v>0</v>
      </c>
      <c r="J388" s="17"/>
      <c r="K388" s="17"/>
      <c r="L388" s="17"/>
      <c r="M388" s="17">
        <f t="shared" si="892"/>
        <v>1410.5</v>
      </c>
      <c r="N388" s="17">
        <f t="shared" si="893"/>
        <v>0</v>
      </c>
      <c r="O388" s="17">
        <f t="shared" si="894"/>
        <v>0</v>
      </c>
      <c r="P388" s="17"/>
      <c r="Q388" s="17"/>
      <c r="R388" s="17"/>
      <c r="S388" s="17"/>
      <c r="T388" s="17"/>
      <c r="U388" s="17"/>
      <c r="V388" s="17"/>
      <c r="W388" s="17"/>
      <c r="X388" s="17"/>
      <c r="Y388" s="17">
        <f t="shared" si="895"/>
        <v>1410.5</v>
      </c>
      <c r="Z388" s="17">
        <f t="shared" si="896"/>
        <v>0</v>
      </c>
      <c r="AA388" s="17">
        <f t="shared" si="897"/>
        <v>0</v>
      </c>
      <c r="AB388" s="17"/>
      <c r="AC388" s="17"/>
      <c r="AD388" s="17"/>
      <c r="AE388" s="17">
        <f t="shared" si="898"/>
        <v>1410.5</v>
      </c>
      <c r="AF388" s="17">
        <f t="shared" si="899"/>
        <v>0</v>
      </c>
      <c r="AG388" s="17">
        <f t="shared" si="900"/>
        <v>0</v>
      </c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>
        <f t="shared" si="901"/>
        <v>1410.5</v>
      </c>
      <c r="AX388" s="17">
        <f t="shared" si="902"/>
        <v>0</v>
      </c>
      <c r="AY388" s="17">
        <f t="shared" si="903"/>
        <v>0</v>
      </c>
      <c r="AZ388" s="17"/>
      <c r="BA388" s="32"/>
      <c r="BB388" s="32"/>
      <c r="BC388" s="1"/>
      <c r="BD388" s="1"/>
      <c r="BE388" s="1"/>
      <c r="BF388" s="1"/>
      <c r="BG388" s="1"/>
      <c r="BH388" s="1"/>
      <c r="BI388" s="1"/>
    </row>
    <row r="389" s="1" customFormat="1">
      <c r="A389" s="30" t="s">
        <v>300</v>
      </c>
      <c r="B389" s="30" t="s">
        <v>171</v>
      </c>
      <c r="C389" s="30" t="s">
        <v>325</v>
      </c>
      <c r="D389" s="30" t="s">
        <v>305</v>
      </c>
      <c r="E389" s="30"/>
      <c r="F389" s="31" t="s">
        <v>36</v>
      </c>
      <c r="G389" s="17">
        <f>G390+G403+G406+G411</f>
        <v>11797268.399999999</v>
      </c>
      <c r="H389" s="17">
        <f>H390+H403+H406+H411</f>
        <v>14410251.5</v>
      </c>
      <c r="I389" s="17">
        <f>I390+I403+I406+I411</f>
        <v>11923245.599999998</v>
      </c>
      <c r="J389" s="17">
        <f>J390+J403+J406+J411</f>
        <v>-8391.8999999999996</v>
      </c>
      <c r="K389" s="17">
        <f>K390+K403+K406+K411</f>
        <v>-8391.8999999999996</v>
      </c>
      <c r="L389" s="17">
        <f>L390+L403+L406+L411</f>
        <v>-8391.8999999999996</v>
      </c>
      <c r="M389" s="17">
        <f t="shared" si="892"/>
        <v>11788876.499999998</v>
      </c>
      <c r="N389" s="17">
        <f t="shared" si="893"/>
        <v>14401859.6</v>
      </c>
      <c r="O389" s="17">
        <f t="shared" si="894"/>
        <v>11914853.699999997</v>
      </c>
      <c r="P389" s="17">
        <f>P390+P403+P406+P411</f>
        <v>0</v>
      </c>
      <c r="Q389" s="17">
        <f>Q390+Q403+Q406+Q411</f>
        <v>0</v>
      </c>
      <c r="R389" s="17">
        <f>R390+R403+R406+R411</f>
        <v>53816.599000000002</v>
      </c>
      <c r="S389" s="17">
        <f>S390+S403+S406+S411</f>
        <v>90859.245999999999</v>
      </c>
      <c r="T389" s="17">
        <f>T390+T403+T406+T411</f>
        <v>0</v>
      </c>
      <c r="U389" s="17">
        <f>U390+U403+U406+U411</f>
        <v>-55854</v>
      </c>
      <c r="V389" s="17">
        <f>V390+V403+V406+V411</f>
        <v>0</v>
      </c>
      <c r="W389" s="17">
        <f>W390+W403+W406+W411</f>
        <v>0</v>
      </c>
      <c r="X389" s="17">
        <f>X390+X403+X406+X411</f>
        <v>0</v>
      </c>
      <c r="Y389" s="17">
        <f t="shared" si="895"/>
        <v>11933552.344999997</v>
      </c>
      <c r="Z389" s="17">
        <f t="shared" si="896"/>
        <v>14346005.6</v>
      </c>
      <c r="AA389" s="17">
        <f t="shared" si="897"/>
        <v>11914853.699999997</v>
      </c>
      <c r="AB389" s="17">
        <f>AB390+AB403+AB406+AB411</f>
        <v>0</v>
      </c>
      <c r="AC389" s="17">
        <f>AC390+AC403+AC406+AC411</f>
        <v>0</v>
      </c>
      <c r="AD389" s="17">
        <f>AD390+AD403+AD406+AD411</f>
        <v>0</v>
      </c>
      <c r="AE389" s="17">
        <f t="shared" si="898"/>
        <v>11933552.344999997</v>
      </c>
      <c r="AF389" s="17">
        <f t="shared" si="899"/>
        <v>14346005.6</v>
      </c>
      <c r="AG389" s="17">
        <f t="shared" si="900"/>
        <v>11914853.699999997</v>
      </c>
      <c r="AH389" s="17">
        <f>AH390+AH403+AH406+AH411</f>
        <v>584330.08999999997</v>
      </c>
      <c r="AI389" s="17">
        <f>AI390+AI403+AI406+AI411</f>
        <v>0</v>
      </c>
      <c r="AJ389" s="17">
        <f>AJ390+AJ403+AJ406+AJ411</f>
        <v>0</v>
      </c>
      <c r="AK389" s="17">
        <f>AK390+AK403+AK406+AK411</f>
        <v>0</v>
      </c>
      <c r="AL389" s="17">
        <f>AL390+AL403+AL406+AL411</f>
        <v>0</v>
      </c>
      <c r="AM389" s="17">
        <f>AM390+AM403+AM406+AM411</f>
        <v>0</v>
      </c>
      <c r="AN389" s="17">
        <f>AN390+AN403+AN406+AN411</f>
        <v>0</v>
      </c>
      <c r="AO389" s="17">
        <f>AO390+AO403+AO406+AO411</f>
        <v>0</v>
      </c>
      <c r="AP389" s="17">
        <f>AP390+AP403+AP406+AP411</f>
        <v>0</v>
      </c>
      <c r="AQ389" s="17">
        <f>AQ390+AQ403+AQ406+AQ411</f>
        <v>0</v>
      </c>
      <c r="AR389" s="17">
        <f>AR390+AR403+AR406+AR411</f>
        <v>0</v>
      </c>
      <c r="AS389" s="17">
        <f>AS390+AS403+AS406+AS411</f>
        <v>0</v>
      </c>
      <c r="AT389" s="17">
        <f>AT390+AT403+AT406+AT411</f>
        <v>0</v>
      </c>
      <c r="AU389" s="17">
        <f>AU390+AU403+AU406+AU411</f>
        <v>0</v>
      </c>
      <c r="AV389" s="17">
        <f>AV390+AV403+AV406+AV411</f>
        <v>0</v>
      </c>
      <c r="AW389" s="17">
        <f t="shared" si="901"/>
        <v>12517882.434999997</v>
      </c>
      <c r="AX389" s="17">
        <f t="shared" si="902"/>
        <v>14346005.6</v>
      </c>
      <c r="AY389" s="17">
        <f t="shared" si="903"/>
        <v>11914853.699999997</v>
      </c>
      <c r="AZ389" s="17">
        <f>AZ390+AZ403+AZ406+AZ411</f>
        <v>0</v>
      </c>
      <c r="BA389" s="32"/>
      <c r="BB389" s="32"/>
      <c r="BC389" s="1"/>
      <c r="BD389" s="1"/>
      <c r="BE389" s="1"/>
      <c r="BF389" s="1"/>
      <c r="BG389" s="1"/>
      <c r="BH389" s="1"/>
      <c r="BI389" s="1"/>
    </row>
    <row r="390" s="1" customFormat="1">
      <c r="A390" s="30" t="s">
        <v>300</v>
      </c>
      <c r="B390" s="30" t="s">
        <v>171</v>
      </c>
      <c r="C390" s="30" t="s">
        <v>325</v>
      </c>
      <c r="D390" s="30" t="s">
        <v>306</v>
      </c>
      <c r="E390" s="30"/>
      <c r="F390" s="31" t="s">
        <v>307</v>
      </c>
      <c r="G390" s="17">
        <f>G391+G393+G401+G395+G397+G399</f>
        <v>10708502.099999998</v>
      </c>
      <c r="H390" s="17">
        <f>H391+H393+H401+H395+H397+H399</f>
        <v>10768017</v>
      </c>
      <c r="I390" s="17">
        <f>I391+I393+I401+I395+I397+I399</f>
        <v>10737271.499999998</v>
      </c>
      <c r="J390" s="17">
        <f>J391+J393+J401+J395+J397+J399</f>
        <v>-8391.8999999999996</v>
      </c>
      <c r="K390" s="17">
        <f>K391+K393+K401+K395+K397+K399</f>
        <v>-8391.8999999999996</v>
      </c>
      <c r="L390" s="17">
        <f>L391+L393+L401+L395+L397+L399</f>
        <v>-8391.8999999999996</v>
      </c>
      <c r="M390" s="17">
        <f t="shared" si="892"/>
        <v>10700110.199999997</v>
      </c>
      <c r="N390" s="17">
        <f t="shared" si="893"/>
        <v>10759625.1</v>
      </c>
      <c r="O390" s="17">
        <f t="shared" si="894"/>
        <v>10728879.599999998</v>
      </c>
      <c r="P390" s="17">
        <f>P391+P393+P401+P395+P397+P399</f>
        <v>0</v>
      </c>
      <c r="Q390" s="17">
        <f>Q391+Q393+Q401+Q395+Q397+Q399</f>
        <v>0</v>
      </c>
      <c r="R390" s="17">
        <f>R391+R393+R401+R395+R397+R399</f>
        <v>0</v>
      </c>
      <c r="S390" s="17">
        <f>S391+S393+S401+S395+S397+S399</f>
        <v>0</v>
      </c>
      <c r="T390" s="17">
        <f>T391+T393+T401+T395+T397+T399</f>
        <v>0</v>
      </c>
      <c r="U390" s="17">
        <f>U391+U393+U401+U395+U397+U399</f>
        <v>0</v>
      </c>
      <c r="V390" s="17">
        <f>V391+V393+V401+V395+V397+V399</f>
        <v>0</v>
      </c>
      <c r="W390" s="17">
        <f>W391+W393+W401+W395+W397+W399</f>
        <v>0</v>
      </c>
      <c r="X390" s="17">
        <f>X391+X393+X401+X395+X397+X399</f>
        <v>0</v>
      </c>
      <c r="Y390" s="17">
        <f t="shared" si="895"/>
        <v>10700110.199999997</v>
      </c>
      <c r="Z390" s="17">
        <f t="shared" si="896"/>
        <v>10759625.1</v>
      </c>
      <c r="AA390" s="17">
        <f t="shared" si="897"/>
        <v>10728879.599999998</v>
      </c>
      <c r="AB390" s="17">
        <f>AB391+AB393+AB401+AB395+AB397+AB399</f>
        <v>0</v>
      </c>
      <c r="AC390" s="17">
        <f>AC391+AC393+AC401+AC395+AC397+AC399</f>
        <v>0</v>
      </c>
      <c r="AD390" s="17">
        <f>AD391+AD393+AD401+AD395+AD397+AD399</f>
        <v>0</v>
      </c>
      <c r="AE390" s="17">
        <f t="shared" si="898"/>
        <v>10700110.199999997</v>
      </c>
      <c r="AF390" s="17">
        <f t="shared" si="899"/>
        <v>10759625.1</v>
      </c>
      <c r="AG390" s="17">
        <f t="shared" si="900"/>
        <v>10728879.599999998</v>
      </c>
      <c r="AH390" s="17">
        <f>AH391+AH393+AH401+AH395+AH397+AH399</f>
        <v>0</v>
      </c>
      <c r="AI390" s="17">
        <f>AI391+AI393+AI401+AI395+AI397+AI399</f>
        <v>0</v>
      </c>
      <c r="AJ390" s="17">
        <f>AJ391+AJ393+AJ401+AJ395+AJ397+AJ399</f>
        <v>0</v>
      </c>
      <c r="AK390" s="17">
        <f>AK391+AK393+AK401+AK395+AK397+AK399</f>
        <v>0</v>
      </c>
      <c r="AL390" s="17">
        <f>AL391+AL393+AL401+AL395+AL397+AL399</f>
        <v>0</v>
      </c>
      <c r="AM390" s="17">
        <f>AM391+AM393+AM401+AM395+AM397+AM399</f>
        <v>0</v>
      </c>
      <c r="AN390" s="17">
        <f>AN391+AN393+AN401+AN395+AN397+AN399</f>
        <v>0</v>
      </c>
      <c r="AO390" s="17">
        <f>AO391+AO393+AO401+AO395+AO397+AO399</f>
        <v>0</v>
      </c>
      <c r="AP390" s="17">
        <f>AP391+AP393+AP401+AP395+AP397+AP399</f>
        <v>0</v>
      </c>
      <c r="AQ390" s="17">
        <f>AQ391+AQ393+AQ401+AQ395+AQ397+AQ399</f>
        <v>0</v>
      </c>
      <c r="AR390" s="17">
        <f>AR391+AR393+AR401+AR395+AR397+AR399</f>
        <v>0</v>
      </c>
      <c r="AS390" s="17">
        <f>AS391+AS393+AS401+AS395+AS397+AS399</f>
        <v>0</v>
      </c>
      <c r="AT390" s="17">
        <f>AT391+AT393+AT401+AT395+AT397+AT399</f>
        <v>0</v>
      </c>
      <c r="AU390" s="17">
        <f>AU391+AU393+AU401+AU395+AU397+AU399</f>
        <v>0</v>
      </c>
      <c r="AV390" s="17">
        <f>AV391+AV393+AV401+AV395+AV397+AV399</f>
        <v>0</v>
      </c>
      <c r="AW390" s="17">
        <f t="shared" si="901"/>
        <v>10700110.199999997</v>
      </c>
      <c r="AX390" s="17">
        <f t="shared" si="902"/>
        <v>10759625.1</v>
      </c>
      <c r="AY390" s="17">
        <f t="shared" si="903"/>
        <v>10728879.599999998</v>
      </c>
      <c r="AZ390" s="17">
        <f>AZ391+AZ393+AZ401+AZ395+AZ397+AZ399</f>
        <v>0</v>
      </c>
      <c r="BA390" s="32"/>
      <c r="BB390" s="32"/>
      <c r="BC390" s="1"/>
      <c r="BD390" s="1"/>
      <c r="BE390" s="1"/>
      <c r="BF390" s="1"/>
      <c r="BG390" s="1"/>
      <c r="BH390" s="1"/>
      <c r="BI390" s="1"/>
    </row>
    <row r="391" s="1" customFormat="1">
      <c r="A391" s="30" t="s">
        <v>300</v>
      </c>
      <c r="B391" s="30" t="s">
        <v>171</v>
      </c>
      <c r="C391" s="30" t="s">
        <v>325</v>
      </c>
      <c r="D391" s="30" t="s">
        <v>308</v>
      </c>
      <c r="E391" s="30"/>
      <c r="F391" s="31" t="s">
        <v>56</v>
      </c>
      <c r="G391" s="17">
        <f>G392</f>
        <v>1424791.6000000001</v>
      </c>
      <c r="H391" s="17">
        <f>H392</f>
        <v>1417082.0000000002</v>
      </c>
      <c r="I391" s="17">
        <f>I392</f>
        <v>1409990.7000000002</v>
      </c>
      <c r="J391" s="17">
        <f>J392</f>
        <v>-8391.8999999999996</v>
      </c>
      <c r="K391" s="17">
        <f>K392</f>
        <v>-8391.8999999999996</v>
      </c>
      <c r="L391" s="17">
        <f>L392</f>
        <v>-8391.8999999999996</v>
      </c>
      <c r="M391" s="17">
        <f t="shared" si="892"/>
        <v>1416399.7000000002</v>
      </c>
      <c r="N391" s="17">
        <f t="shared" si="893"/>
        <v>1408690.1000000003</v>
      </c>
      <c r="O391" s="17">
        <f t="shared" si="894"/>
        <v>1401598.8000000003</v>
      </c>
      <c r="P391" s="17">
        <f>P392</f>
        <v>0</v>
      </c>
      <c r="Q391" s="17">
        <f>Q392</f>
        <v>0</v>
      </c>
      <c r="R391" s="17">
        <f>R392</f>
        <v>0</v>
      </c>
      <c r="S391" s="17">
        <f>S392</f>
        <v>0</v>
      </c>
      <c r="T391" s="17">
        <f>T392</f>
        <v>0</v>
      </c>
      <c r="U391" s="17">
        <f>U392</f>
        <v>0</v>
      </c>
      <c r="V391" s="17">
        <f>V392</f>
        <v>0</v>
      </c>
      <c r="W391" s="17">
        <f>W392</f>
        <v>0</v>
      </c>
      <c r="X391" s="17">
        <f>X392</f>
        <v>0</v>
      </c>
      <c r="Y391" s="17">
        <f t="shared" si="895"/>
        <v>1416399.7000000002</v>
      </c>
      <c r="Z391" s="17">
        <f t="shared" si="896"/>
        <v>1408690.1000000003</v>
      </c>
      <c r="AA391" s="17">
        <f t="shared" si="897"/>
        <v>1401598.8000000003</v>
      </c>
      <c r="AB391" s="17">
        <f>AB392</f>
        <v>0</v>
      </c>
      <c r="AC391" s="17">
        <f>AC392</f>
        <v>0</v>
      </c>
      <c r="AD391" s="17">
        <f>AD392</f>
        <v>0</v>
      </c>
      <c r="AE391" s="17">
        <f t="shared" si="898"/>
        <v>1416399.7000000002</v>
      </c>
      <c r="AF391" s="17">
        <f t="shared" si="899"/>
        <v>1408690.1000000003</v>
      </c>
      <c r="AG391" s="17">
        <f t="shared" si="900"/>
        <v>1401598.8000000003</v>
      </c>
      <c r="AH391" s="17">
        <f>AH392</f>
        <v>0</v>
      </c>
      <c r="AI391" s="17">
        <f>AI392</f>
        <v>0</v>
      </c>
      <c r="AJ391" s="17">
        <f>AJ392</f>
        <v>0</v>
      </c>
      <c r="AK391" s="17">
        <f>AK392</f>
        <v>0</v>
      </c>
      <c r="AL391" s="17">
        <f>AL392</f>
        <v>0</v>
      </c>
      <c r="AM391" s="17">
        <f>AM392</f>
        <v>0</v>
      </c>
      <c r="AN391" s="17">
        <f>AN392</f>
        <v>0</v>
      </c>
      <c r="AO391" s="17">
        <f>AO392</f>
        <v>0</v>
      </c>
      <c r="AP391" s="17">
        <f>AP392</f>
        <v>0</v>
      </c>
      <c r="AQ391" s="17">
        <f>AQ392</f>
        <v>0</v>
      </c>
      <c r="AR391" s="17">
        <f>AR392</f>
        <v>0</v>
      </c>
      <c r="AS391" s="17">
        <f>AS392</f>
        <v>0</v>
      </c>
      <c r="AT391" s="17">
        <f>AT392</f>
        <v>0</v>
      </c>
      <c r="AU391" s="17">
        <f>AU392</f>
        <v>0</v>
      </c>
      <c r="AV391" s="17">
        <f>AV392</f>
        <v>0</v>
      </c>
      <c r="AW391" s="17">
        <f t="shared" si="901"/>
        <v>1416399.7000000002</v>
      </c>
      <c r="AX391" s="17">
        <f t="shared" si="902"/>
        <v>1408690.1000000003</v>
      </c>
      <c r="AY391" s="17">
        <f t="shared" si="903"/>
        <v>1401598.8000000003</v>
      </c>
      <c r="AZ391" s="17">
        <f>AZ392</f>
        <v>0</v>
      </c>
      <c r="BA391" s="32"/>
      <c r="BB391" s="32"/>
      <c r="BC391" s="1"/>
      <c r="BD391" s="1"/>
      <c r="BE391" s="1"/>
      <c r="BF391" s="1"/>
      <c r="BG391" s="1"/>
      <c r="BH391" s="1"/>
      <c r="BI391" s="1"/>
    </row>
    <row r="392" s="1" customFormat="1">
      <c r="A392" s="30" t="s">
        <v>300</v>
      </c>
      <c r="B392" s="30" t="s">
        <v>171</v>
      </c>
      <c r="C392" s="30" t="s">
        <v>325</v>
      </c>
      <c r="D392" s="30" t="s">
        <v>308</v>
      </c>
      <c r="E392" s="30" t="s">
        <v>134</v>
      </c>
      <c r="F392" s="31" t="s">
        <v>135</v>
      </c>
      <c r="G392" s="17">
        <v>1424791.6000000001</v>
      </c>
      <c r="H392" s="17">
        <v>1417082.0000000002</v>
      </c>
      <c r="I392" s="17">
        <v>1409990.7000000002</v>
      </c>
      <c r="J392" s="17">
        <v>-8391.8999999999996</v>
      </c>
      <c r="K392" s="17">
        <v>-8391.8999999999996</v>
      </c>
      <c r="L392" s="17">
        <v>-8391.8999999999996</v>
      </c>
      <c r="M392" s="17">
        <f t="shared" si="892"/>
        <v>1416399.7000000002</v>
      </c>
      <c r="N392" s="17">
        <f t="shared" si="893"/>
        <v>1408690.1000000003</v>
      </c>
      <c r="O392" s="17">
        <f t="shared" si="894"/>
        <v>1401598.8000000003</v>
      </c>
      <c r="P392" s="17"/>
      <c r="Q392" s="17"/>
      <c r="R392" s="17"/>
      <c r="S392" s="17"/>
      <c r="T392" s="17"/>
      <c r="U392" s="17"/>
      <c r="V392" s="17"/>
      <c r="W392" s="17"/>
      <c r="X392" s="17"/>
      <c r="Y392" s="17">
        <f t="shared" si="895"/>
        <v>1416399.7000000002</v>
      </c>
      <c r="Z392" s="17">
        <f t="shared" si="896"/>
        <v>1408690.1000000003</v>
      </c>
      <c r="AA392" s="17">
        <f t="shared" si="897"/>
        <v>1401598.8000000003</v>
      </c>
      <c r="AB392" s="17"/>
      <c r="AC392" s="17"/>
      <c r="AD392" s="17"/>
      <c r="AE392" s="17">
        <f t="shared" si="898"/>
        <v>1416399.7000000002</v>
      </c>
      <c r="AF392" s="17">
        <f t="shared" si="899"/>
        <v>1408690.1000000003</v>
      </c>
      <c r="AG392" s="17">
        <f t="shared" si="900"/>
        <v>1401598.8000000003</v>
      </c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>
        <f t="shared" si="901"/>
        <v>1416399.7000000002</v>
      </c>
      <c r="AX392" s="17">
        <f t="shared" si="902"/>
        <v>1408690.1000000003</v>
      </c>
      <c r="AY392" s="17">
        <f t="shared" si="903"/>
        <v>1401598.8000000003</v>
      </c>
      <c r="AZ392" s="17"/>
      <c r="BA392" s="32"/>
      <c r="BB392" s="32">
        <v>62</v>
      </c>
      <c r="BC392" s="1"/>
      <c r="BD392" s="1"/>
      <c r="BE392" s="1"/>
      <c r="BF392" s="1"/>
      <c r="BG392" s="1"/>
      <c r="BH392" s="1"/>
      <c r="BI392" s="1"/>
    </row>
    <row r="393" s="1" customFormat="1">
      <c r="A393" s="30" t="s">
        <v>300</v>
      </c>
      <c r="B393" s="30" t="s">
        <v>171</v>
      </c>
      <c r="C393" s="30" t="s">
        <v>325</v>
      </c>
      <c r="D393" s="30" t="s">
        <v>347</v>
      </c>
      <c r="E393" s="30"/>
      <c r="F393" s="31" t="s">
        <v>348</v>
      </c>
      <c r="G393" s="17">
        <f>G394</f>
        <v>9956.2999999999993</v>
      </c>
      <c r="H393" s="17">
        <f>H394</f>
        <v>8926.3999999999996</v>
      </c>
      <c r="I393" s="17">
        <f>I394</f>
        <v>8926.3999999999996</v>
      </c>
      <c r="J393" s="17">
        <f>J394</f>
        <v>0</v>
      </c>
      <c r="K393" s="17">
        <f>K394</f>
        <v>0</v>
      </c>
      <c r="L393" s="17">
        <f>L394</f>
        <v>0</v>
      </c>
      <c r="M393" s="17">
        <f t="shared" si="892"/>
        <v>9956.2999999999993</v>
      </c>
      <c r="N393" s="17">
        <f t="shared" si="893"/>
        <v>8926.3999999999996</v>
      </c>
      <c r="O393" s="17">
        <f t="shared" si="894"/>
        <v>8926.3999999999996</v>
      </c>
      <c r="P393" s="17">
        <f>P394</f>
        <v>0</v>
      </c>
      <c r="Q393" s="17">
        <f>Q394</f>
        <v>0</v>
      </c>
      <c r="R393" s="17">
        <f>R394</f>
        <v>0</v>
      </c>
      <c r="S393" s="17">
        <f>S394</f>
        <v>0</v>
      </c>
      <c r="T393" s="17">
        <f>T394</f>
        <v>0</v>
      </c>
      <c r="U393" s="17">
        <f>U394</f>
        <v>0</v>
      </c>
      <c r="V393" s="17">
        <f>V394</f>
        <v>0</v>
      </c>
      <c r="W393" s="17">
        <f>W394</f>
        <v>0</v>
      </c>
      <c r="X393" s="17">
        <f>X394</f>
        <v>0</v>
      </c>
      <c r="Y393" s="17">
        <f t="shared" si="895"/>
        <v>9956.2999999999993</v>
      </c>
      <c r="Z393" s="17">
        <f t="shared" si="896"/>
        <v>8926.3999999999996</v>
      </c>
      <c r="AA393" s="17">
        <f t="shared" si="897"/>
        <v>8926.3999999999996</v>
      </c>
      <c r="AB393" s="17">
        <f>AB394</f>
        <v>0</v>
      </c>
      <c r="AC393" s="17">
        <f>AC394</f>
        <v>0</v>
      </c>
      <c r="AD393" s="17">
        <f>AD394</f>
        <v>0</v>
      </c>
      <c r="AE393" s="17">
        <f t="shared" si="898"/>
        <v>9956.2999999999993</v>
      </c>
      <c r="AF393" s="17">
        <f t="shared" si="899"/>
        <v>8926.3999999999996</v>
      </c>
      <c r="AG393" s="17">
        <f t="shared" si="900"/>
        <v>8926.3999999999996</v>
      </c>
      <c r="AH393" s="17">
        <f>AH394</f>
        <v>0</v>
      </c>
      <c r="AI393" s="17">
        <f>AI394</f>
        <v>0</v>
      </c>
      <c r="AJ393" s="17">
        <f>AJ394</f>
        <v>0</v>
      </c>
      <c r="AK393" s="17">
        <f>AK394</f>
        <v>0</v>
      </c>
      <c r="AL393" s="17">
        <f>AL394</f>
        <v>0</v>
      </c>
      <c r="AM393" s="17">
        <f>AM394</f>
        <v>0</v>
      </c>
      <c r="AN393" s="17">
        <f>AN394</f>
        <v>0</v>
      </c>
      <c r="AO393" s="17">
        <f>AO394</f>
        <v>0</v>
      </c>
      <c r="AP393" s="17">
        <f>AP394</f>
        <v>0</v>
      </c>
      <c r="AQ393" s="17">
        <f>AQ394</f>
        <v>0</v>
      </c>
      <c r="AR393" s="17">
        <f>AR394</f>
        <v>0</v>
      </c>
      <c r="AS393" s="17">
        <f>AS394</f>
        <v>0</v>
      </c>
      <c r="AT393" s="17">
        <f>AT394</f>
        <v>0</v>
      </c>
      <c r="AU393" s="17">
        <f>AU394</f>
        <v>0</v>
      </c>
      <c r="AV393" s="17">
        <f>AV394</f>
        <v>0</v>
      </c>
      <c r="AW393" s="17">
        <f t="shared" si="901"/>
        <v>9956.2999999999993</v>
      </c>
      <c r="AX393" s="17">
        <f t="shared" si="902"/>
        <v>8926.3999999999996</v>
      </c>
      <c r="AY393" s="17">
        <f t="shared" si="903"/>
        <v>8926.3999999999996</v>
      </c>
      <c r="AZ393" s="17">
        <f>AZ394</f>
        <v>0</v>
      </c>
      <c r="BA393" s="32"/>
      <c r="BB393" s="32"/>
      <c r="BC393" s="1"/>
      <c r="BD393" s="1"/>
      <c r="BE393" s="1"/>
      <c r="BF393" s="1"/>
      <c r="BG393" s="1"/>
      <c r="BH393" s="1"/>
      <c r="BI393" s="1"/>
    </row>
    <row r="394" s="1" customFormat="1">
      <c r="A394" s="30" t="s">
        <v>300</v>
      </c>
      <c r="B394" s="30" t="s">
        <v>171</v>
      </c>
      <c r="C394" s="30" t="s">
        <v>325</v>
      </c>
      <c r="D394" s="30" t="s">
        <v>347</v>
      </c>
      <c r="E394" s="30" t="s">
        <v>134</v>
      </c>
      <c r="F394" s="31" t="s">
        <v>135</v>
      </c>
      <c r="G394" s="17">
        <v>9956.2999999999993</v>
      </c>
      <c r="H394" s="17">
        <v>8926.3999999999996</v>
      </c>
      <c r="I394" s="17">
        <v>8926.3999999999996</v>
      </c>
      <c r="J394" s="17"/>
      <c r="K394" s="17"/>
      <c r="L394" s="17"/>
      <c r="M394" s="17">
        <f t="shared" si="892"/>
        <v>9956.2999999999993</v>
      </c>
      <c r="N394" s="17">
        <f t="shared" si="893"/>
        <v>8926.3999999999996</v>
      </c>
      <c r="O394" s="17">
        <f t="shared" si="894"/>
        <v>8926.3999999999996</v>
      </c>
      <c r="P394" s="17"/>
      <c r="Q394" s="17"/>
      <c r="R394" s="17"/>
      <c r="S394" s="17"/>
      <c r="T394" s="17"/>
      <c r="U394" s="17"/>
      <c r="V394" s="17"/>
      <c r="W394" s="17"/>
      <c r="X394" s="17"/>
      <c r="Y394" s="17">
        <f t="shared" si="895"/>
        <v>9956.2999999999993</v>
      </c>
      <c r="Z394" s="17">
        <f t="shared" si="896"/>
        <v>8926.3999999999996</v>
      </c>
      <c r="AA394" s="17">
        <f t="shared" si="897"/>
        <v>8926.3999999999996</v>
      </c>
      <c r="AB394" s="17"/>
      <c r="AC394" s="17"/>
      <c r="AD394" s="17"/>
      <c r="AE394" s="17">
        <f t="shared" si="898"/>
        <v>9956.2999999999993</v>
      </c>
      <c r="AF394" s="17">
        <f t="shared" si="899"/>
        <v>8926.3999999999996</v>
      </c>
      <c r="AG394" s="17">
        <f t="shared" si="900"/>
        <v>8926.3999999999996</v>
      </c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>
        <f t="shared" si="901"/>
        <v>9956.2999999999993</v>
      </c>
      <c r="AX394" s="17">
        <f t="shared" si="902"/>
        <v>8926.3999999999996</v>
      </c>
      <c r="AY394" s="17">
        <f t="shared" si="903"/>
        <v>8926.3999999999996</v>
      </c>
      <c r="AZ394" s="17"/>
      <c r="BA394" s="32"/>
      <c r="BB394" s="32"/>
      <c r="BC394" s="1"/>
      <c r="BD394" s="1"/>
      <c r="BE394" s="1"/>
      <c r="BF394" s="1"/>
      <c r="BG394" s="1"/>
      <c r="BH394" s="1"/>
      <c r="BI394" s="1"/>
    </row>
    <row r="395" s="1" customFormat="1">
      <c r="A395" s="30" t="s">
        <v>300</v>
      </c>
      <c r="B395" s="30" t="s">
        <v>171</v>
      </c>
      <c r="C395" s="30" t="s">
        <v>325</v>
      </c>
      <c r="D395" s="30" t="s">
        <v>309</v>
      </c>
      <c r="E395" s="30"/>
      <c r="F395" s="31" t="s">
        <v>310</v>
      </c>
      <c r="G395" s="17">
        <f>G396</f>
        <v>7687922.6999999993</v>
      </c>
      <c r="H395" s="17">
        <f>H396</f>
        <v>7802292.1999999993</v>
      </c>
      <c r="I395" s="17">
        <f>I396</f>
        <v>7830572.3999999994</v>
      </c>
      <c r="J395" s="17">
        <f>J396</f>
        <v>0</v>
      </c>
      <c r="K395" s="17">
        <f>K396</f>
        <v>0</v>
      </c>
      <c r="L395" s="17">
        <f>L396</f>
        <v>0</v>
      </c>
      <c r="M395" s="17">
        <f t="shared" si="892"/>
        <v>7687922.6999999993</v>
      </c>
      <c r="N395" s="17">
        <f t="shared" si="893"/>
        <v>7802292.1999999993</v>
      </c>
      <c r="O395" s="17">
        <f t="shared" si="894"/>
        <v>7830572.3999999994</v>
      </c>
      <c r="P395" s="17">
        <f>P396</f>
        <v>0</v>
      </c>
      <c r="Q395" s="17">
        <f>Q396</f>
        <v>0</v>
      </c>
      <c r="R395" s="17">
        <f>R396</f>
        <v>0</v>
      </c>
      <c r="S395" s="17">
        <f>S396</f>
        <v>0</v>
      </c>
      <c r="T395" s="17">
        <f>T396</f>
        <v>0</v>
      </c>
      <c r="U395" s="17">
        <f>U396</f>
        <v>0</v>
      </c>
      <c r="V395" s="17">
        <f>V396</f>
        <v>0</v>
      </c>
      <c r="W395" s="17">
        <f>W396</f>
        <v>0</v>
      </c>
      <c r="X395" s="17">
        <f>X396</f>
        <v>0</v>
      </c>
      <c r="Y395" s="17">
        <f t="shared" si="895"/>
        <v>7687922.6999999993</v>
      </c>
      <c r="Z395" s="17">
        <f t="shared" si="896"/>
        <v>7802292.1999999993</v>
      </c>
      <c r="AA395" s="17">
        <f t="shared" si="897"/>
        <v>7830572.3999999994</v>
      </c>
      <c r="AB395" s="17">
        <f>AB396</f>
        <v>0</v>
      </c>
      <c r="AC395" s="17">
        <f>AC396</f>
        <v>0</v>
      </c>
      <c r="AD395" s="17">
        <f>AD396</f>
        <v>0</v>
      </c>
      <c r="AE395" s="17">
        <f t="shared" si="898"/>
        <v>7687922.6999999993</v>
      </c>
      <c r="AF395" s="17">
        <f t="shared" si="899"/>
        <v>7802292.1999999993</v>
      </c>
      <c r="AG395" s="17">
        <f t="shared" si="900"/>
        <v>7830572.3999999994</v>
      </c>
      <c r="AH395" s="17">
        <f>AH396</f>
        <v>0</v>
      </c>
      <c r="AI395" s="17">
        <f>AI396</f>
        <v>0</v>
      </c>
      <c r="AJ395" s="17">
        <f>AJ396</f>
        <v>0</v>
      </c>
      <c r="AK395" s="17">
        <f>AK396</f>
        <v>0</v>
      </c>
      <c r="AL395" s="17">
        <f>AL396</f>
        <v>0</v>
      </c>
      <c r="AM395" s="17">
        <f>AM396</f>
        <v>0</v>
      </c>
      <c r="AN395" s="17">
        <f>AN396</f>
        <v>0</v>
      </c>
      <c r="AO395" s="17">
        <f>AO396</f>
        <v>0</v>
      </c>
      <c r="AP395" s="17">
        <f>AP396</f>
        <v>0</v>
      </c>
      <c r="AQ395" s="17">
        <f>AQ396</f>
        <v>0</v>
      </c>
      <c r="AR395" s="17">
        <f>AR396</f>
        <v>0</v>
      </c>
      <c r="AS395" s="17">
        <f>AS396</f>
        <v>0</v>
      </c>
      <c r="AT395" s="17">
        <f>AT396</f>
        <v>0</v>
      </c>
      <c r="AU395" s="17">
        <f>AU396</f>
        <v>0</v>
      </c>
      <c r="AV395" s="17">
        <f>AV396</f>
        <v>0</v>
      </c>
      <c r="AW395" s="17">
        <f t="shared" si="901"/>
        <v>7687922.6999999993</v>
      </c>
      <c r="AX395" s="17">
        <f t="shared" si="902"/>
        <v>7802292.1999999993</v>
      </c>
      <c r="AY395" s="17">
        <f t="shared" si="903"/>
        <v>7830572.3999999994</v>
      </c>
      <c r="AZ395" s="17">
        <f>AZ396</f>
        <v>0</v>
      </c>
      <c r="BA395" s="32"/>
      <c r="BB395" s="32"/>
      <c r="BC395" s="1"/>
      <c r="BD395" s="1"/>
      <c r="BE395" s="1"/>
      <c r="BF395" s="1"/>
      <c r="BG395" s="1"/>
      <c r="BH395" s="1"/>
      <c r="BI395" s="1"/>
    </row>
    <row r="396" s="1" customFormat="1">
      <c r="A396" s="30" t="s">
        <v>300</v>
      </c>
      <c r="B396" s="30" t="s">
        <v>171</v>
      </c>
      <c r="C396" s="30" t="s">
        <v>325</v>
      </c>
      <c r="D396" s="30" t="s">
        <v>309</v>
      </c>
      <c r="E396" s="30" t="s">
        <v>134</v>
      </c>
      <c r="F396" s="31" t="s">
        <v>135</v>
      </c>
      <c r="G396" s="17">
        <v>7687922.6999999993</v>
      </c>
      <c r="H396" s="17">
        <v>7802292.1999999993</v>
      </c>
      <c r="I396" s="17">
        <v>7830572.3999999994</v>
      </c>
      <c r="J396" s="17"/>
      <c r="K396" s="17"/>
      <c r="L396" s="17"/>
      <c r="M396" s="17">
        <f t="shared" si="892"/>
        <v>7687922.6999999993</v>
      </c>
      <c r="N396" s="17">
        <f t="shared" si="893"/>
        <v>7802292.1999999993</v>
      </c>
      <c r="O396" s="17">
        <f t="shared" si="894"/>
        <v>7830572.3999999994</v>
      </c>
      <c r="P396" s="17"/>
      <c r="Q396" s="17"/>
      <c r="R396" s="17"/>
      <c r="S396" s="17"/>
      <c r="T396" s="17"/>
      <c r="U396" s="17"/>
      <c r="V396" s="17"/>
      <c r="W396" s="17"/>
      <c r="X396" s="17"/>
      <c r="Y396" s="17">
        <f t="shared" si="895"/>
        <v>7687922.6999999993</v>
      </c>
      <c r="Z396" s="17">
        <f t="shared" si="896"/>
        <v>7802292.1999999993</v>
      </c>
      <c r="AA396" s="17">
        <f t="shared" si="897"/>
        <v>7830572.3999999994</v>
      </c>
      <c r="AB396" s="17"/>
      <c r="AC396" s="17"/>
      <c r="AD396" s="17"/>
      <c r="AE396" s="17">
        <f t="shared" si="898"/>
        <v>7687922.6999999993</v>
      </c>
      <c r="AF396" s="17">
        <f t="shared" si="899"/>
        <v>7802292.1999999993</v>
      </c>
      <c r="AG396" s="17">
        <f t="shared" si="900"/>
        <v>7830572.3999999994</v>
      </c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>
        <f t="shared" si="901"/>
        <v>7687922.6999999993</v>
      </c>
      <c r="AX396" s="17">
        <f t="shared" si="902"/>
        <v>7802292.1999999993</v>
      </c>
      <c r="AY396" s="17">
        <f t="shared" si="903"/>
        <v>7830572.3999999994</v>
      </c>
      <c r="AZ396" s="17"/>
      <c r="BA396" s="32"/>
      <c r="BB396" s="32"/>
      <c r="BC396" s="1"/>
      <c r="BD396" s="1"/>
      <c r="BE396" s="1"/>
      <c r="BF396" s="1"/>
      <c r="BG396" s="1"/>
      <c r="BH396" s="1"/>
      <c r="BI396" s="1"/>
    </row>
    <row r="397" s="1" customFormat="1">
      <c r="A397" s="30" t="s">
        <v>300</v>
      </c>
      <c r="B397" s="30" t="s">
        <v>171</v>
      </c>
      <c r="C397" s="30" t="s">
        <v>325</v>
      </c>
      <c r="D397" s="30" t="s">
        <v>349</v>
      </c>
      <c r="E397" s="30"/>
      <c r="F397" s="31" t="s">
        <v>350</v>
      </c>
      <c r="G397" s="17">
        <f>G398</f>
        <v>477399.10000000003</v>
      </c>
      <c r="H397" s="17">
        <f>H398</f>
        <v>477399.10000000003</v>
      </c>
      <c r="I397" s="17">
        <f>I398</f>
        <v>477399.10000000003</v>
      </c>
      <c r="J397" s="17">
        <f>J398</f>
        <v>0</v>
      </c>
      <c r="K397" s="17">
        <f>K398</f>
        <v>0</v>
      </c>
      <c r="L397" s="17">
        <f>L398</f>
        <v>0</v>
      </c>
      <c r="M397" s="17">
        <f t="shared" si="892"/>
        <v>477399.10000000003</v>
      </c>
      <c r="N397" s="17">
        <f t="shared" si="893"/>
        <v>477399.10000000003</v>
      </c>
      <c r="O397" s="17">
        <f t="shared" si="894"/>
        <v>477399.10000000003</v>
      </c>
      <c r="P397" s="17">
        <f>P398</f>
        <v>0</v>
      </c>
      <c r="Q397" s="17">
        <f>Q398</f>
        <v>0</v>
      </c>
      <c r="R397" s="17">
        <f>R398</f>
        <v>0</v>
      </c>
      <c r="S397" s="17">
        <f>S398</f>
        <v>0</v>
      </c>
      <c r="T397" s="17">
        <f>T398</f>
        <v>0</v>
      </c>
      <c r="U397" s="17">
        <f>U398</f>
        <v>0</v>
      </c>
      <c r="V397" s="17">
        <f>V398</f>
        <v>0</v>
      </c>
      <c r="W397" s="17">
        <f>W398</f>
        <v>0</v>
      </c>
      <c r="X397" s="17">
        <f>X398</f>
        <v>0</v>
      </c>
      <c r="Y397" s="17">
        <f t="shared" si="895"/>
        <v>477399.10000000003</v>
      </c>
      <c r="Z397" s="17">
        <f t="shared" si="896"/>
        <v>477399.10000000003</v>
      </c>
      <c r="AA397" s="17">
        <f t="shared" si="897"/>
        <v>477399.10000000003</v>
      </c>
      <c r="AB397" s="17">
        <f>AB398</f>
        <v>0</v>
      </c>
      <c r="AC397" s="17">
        <f>AC398</f>
        <v>0</v>
      </c>
      <c r="AD397" s="17">
        <f>AD398</f>
        <v>0</v>
      </c>
      <c r="AE397" s="17">
        <f t="shared" si="898"/>
        <v>477399.10000000003</v>
      </c>
      <c r="AF397" s="17">
        <f t="shared" si="899"/>
        <v>477399.10000000003</v>
      </c>
      <c r="AG397" s="17">
        <f t="shared" si="900"/>
        <v>477399.10000000003</v>
      </c>
      <c r="AH397" s="17">
        <f>AH398</f>
        <v>0</v>
      </c>
      <c r="AI397" s="17">
        <f>AI398</f>
        <v>0</v>
      </c>
      <c r="AJ397" s="17">
        <f>AJ398</f>
        <v>0</v>
      </c>
      <c r="AK397" s="17">
        <f>AK398</f>
        <v>0</v>
      </c>
      <c r="AL397" s="17">
        <f>AL398</f>
        <v>0</v>
      </c>
      <c r="AM397" s="17">
        <f>AM398</f>
        <v>0</v>
      </c>
      <c r="AN397" s="17">
        <f>AN398</f>
        <v>0</v>
      </c>
      <c r="AO397" s="17">
        <f>AO398</f>
        <v>0</v>
      </c>
      <c r="AP397" s="17">
        <f>AP398</f>
        <v>0</v>
      </c>
      <c r="AQ397" s="17">
        <f>AQ398</f>
        <v>0</v>
      </c>
      <c r="AR397" s="17">
        <f>AR398</f>
        <v>0</v>
      </c>
      <c r="AS397" s="17">
        <f>AS398</f>
        <v>0</v>
      </c>
      <c r="AT397" s="17">
        <f>AT398</f>
        <v>0</v>
      </c>
      <c r="AU397" s="17">
        <f>AU398</f>
        <v>0</v>
      </c>
      <c r="AV397" s="17">
        <f>AV398</f>
        <v>0</v>
      </c>
      <c r="AW397" s="17">
        <f t="shared" si="901"/>
        <v>477399.10000000003</v>
      </c>
      <c r="AX397" s="17">
        <f t="shared" si="902"/>
        <v>477399.10000000003</v>
      </c>
      <c r="AY397" s="17">
        <f t="shared" si="903"/>
        <v>477399.10000000003</v>
      </c>
      <c r="AZ397" s="17">
        <f>AZ398</f>
        <v>0</v>
      </c>
      <c r="BA397" s="32"/>
      <c r="BB397" s="32"/>
      <c r="BC397" s="1"/>
      <c r="BD397" s="1"/>
      <c r="BE397" s="1"/>
      <c r="BF397" s="1"/>
      <c r="BG397" s="1"/>
      <c r="BH397" s="1"/>
      <c r="BI397" s="1"/>
    </row>
    <row r="398" s="1" customFormat="1">
      <c r="A398" s="30" t="s">
        <v>300</v>
      </c>
      <c r="B398" s="30" t="s">
        <v>171</v>
      </c>
      <c r="C398" s="30" t="s">
        <v>325</v>
      </c>
      <c r="D398" s="30" t="s">
        <v>349</v>
      </c>
      <c r="E398" s="30" t="s">
        <v>134</v>
      </c>
      <c r="F398" s="31" t="s">
        <v>135</v>
      </c>
      <c r="G398" s="17">
        <v>477399.10000000003</v>
      </c>
      <c r="H398" s="17">
        <v>477399.10000000003</v>
      </c>
      <c r="I398" s="17">
        <v>477399.10000000003</v>
      </c>
      <c r="J398" s="17"/>
      <c r="K398" s="17"/>
      <c r="L398" s="17"/>
      <c r="M398" s="17">
        <f t="shared" si="892"/>
        <v>477399.10000000003</v>
      </c>
      <c r="N398" s="17">
        <f t="shared" si="893"/>
        <v>477399.10000000003</v>
      </c>
      <c r="O398" s="17">
        <f t="shared" si="894"/>
        <v>477399.10000000003</v>
      </c>
      <c r="P398" s="17"/>
      <c r="Q398" s="17"/>
      <c r="R398" s="17"/>
      <c r="S398" s="17"/>
      <c r="T398" s="17"/>
      <c r="U398" s="17"/>
      <c r="V398" s="17"/>
      <c r="W398" s="17"/>
      <c r="X398" s="17"/>
      <c r="Y398" s="17">
        <f t="shared" si="895"/>
        <v>477399.10000000003</v>
      </c>
      <c r="Z398" s="17">
        <f t="shared" si="896"/>
        <v>477399.10000000003</v>
      </c>
      <c r="AA398" s="17">
        <f t="shared" si="897"/>
        <v>477399.10000000003</v>
      </c>
      <c r="AB398" s="17"/>
      <c r="AC398" s="17"/>
      <c r="AD398" s="17"/>
      <c r="AE398" s="17">
        <f t="shared" si="898"/>
        <v>477399.10000000003</v>
      </c>
      <c r="AF398" s="17">
        <f t="shared" si="899"/>
        <v>477399.10000000003</v>
      </c>
      <c r="AG398" s="17">
        <f t="shared" si="900"/>
        <v>477399.10000000003</v>
      </c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>
        <f t="shared" si="901"/>
        <v>477399.10000000003</v>
      </c>
      <c r="AX398" s="17">
        <f t="shared" si="902"/>
        <v>477399.10000000003</v>
      </c>
      <c r="AY398" s="17">
        <f t="shared" si="903"/>
        <v>477399.10000000003</v>
      </c>
      <c r="AZ398" s="17"/>
      <c r="BA398" s="32"/>
      <c r="BB398" s="32"/>
      <c r="BC398" s="1"/>
      <c r="BD398" s="1"/>
      <c r="BE398" s="1"/>
      <c r="BF398" s="1"/>
      <c r="BG398" s="1"/>
      <c r="BH398" s="1"/>
      <c r="BI398" s="1"/>
    </row>
    <row r="399" s="1" customFormat="1">
      <c r="A399" s="30" t="s">
        <v>300</v>
      </c>
      <c r="B399" s="30" t="s">
        <v>171</v>
      </c>
      <c r="C399" s="30" t="s">
        <v>325</v>
      </c>
      <c r="D399" s="30" t="s">
        <v>351</v>
      </c>
      <c r="E399" s="30"/>
      <c r="F399" s="31" t="s">
        <v>352</v>
      </c>
      <c r="G399" s="17">
        <f>G400</f>
        <v>1024623.2000000001</v>
      </c>
      <c r="H399" s="17">
        <f>H400</f>
        <v>976741.80000000005</v>
      </c>
      <c r="I399" s="17">
        <f>I400</f>
        <v>923809</v>
      </c>
      <c r="J399" s="17">
        <f>J400</f>
        <v>0</v>
      </c>
      <c r="K399" s="17">
        <f>K400</f>
        <v>0</v>
      </c>
      <c r="L399" s="17">
        <f>L400</f>
        <v>0</v>
      </c>
      <c r="M399" s="17">
        <f t="shared" si="892"/>
        <v>1024623.2000000001</v>
      </c>
      <c r="N399" s="17">
        <f t="shared" si="893"/>
        <v>976741.80000000005</v>
      </c>
      <c r="O399" s="17">
        <f t="shared" si="894"/>
        <v>923809</v>
      </c>
      <c r="P399" s="17">
        <f>P400</f>
        <v>0</v>
      </c>
      <c r="Q399" s="17">
        <f>Q400</f>
        <v>0</v>
      </c>
      <c r="R399" s="17">
        <f>R400</f>
        <v>0</v>
      </c>
      <c r="S399" s="17">
        <f>S400</f>
        <v>0</v>
      </c>
      <c r="T399" s="17">
        <f>T400</f>
        <v>0</v>
      </c>
      <c r="U399" s="17">
        <f>U400</f>
        <v>0</v>
      </c>
      <c r="V399" s="17">
        <f>V400</f>
        <v>0</v>
      </c>
      <c r="W399" s="17">
        <f>W400</f>
        <v>0</v>
      </c>
      <c r="X399" s="17">
        <f>X400</f>
        <v>0</v>
      </c>
      <c r="Y399" s="17">
        <f t="shared" si="895"/>
        <v>1024623.2000000001</v>
      </c>
      <c r="Z399" s="17">
        <f t="shared" si="896"/>
        <v>976741.80000000005</v>
      </c>
      <c r="AA399" s="17">
        <f t="shared" si="897"/>
        <v>923809</v>
      </c>
      <c r="AB399" s="17">
        <f>AB400</f>
        <v>0</v>
      </c>
      <c r="AC399" s="17">
        <f>AC400</f>
        <v>0</v>
      </c>
      <c r="AD399" s="17">
        <f>AD400</f>
        <v>0</v>
      </c>
      <c r="AE399" s="17">
        <f t="shared" si="898"/>
        <v>1024623.2000000001</v>
      </c>
      <c r="AF399" s="17">
        <f t="shared" si="899"/>
        <v>976741.80000000005</v>
      </c>
      <c r="AG399" s="17">
        <f t="shared" si="900"/>
        <v>923809</v>
      </c>
      <c r="AH399" s="17">
        <f>AH400</f>
        <v>0</v>
      </c>
      <c r="AI399" s="17">
        <f>AI400</f>
        <v>0</v>
      </c>
      <c r="AJ399" s="17">
        <f>AJ400</f>
        <v>0</v>
      </c>
      <c r="AK399" s="17">
        <f>AK400</f>
        <v>0</v>
      </c>
      <c r="AL399" s="17">
        <f>AL400</f>
        <v>0</v>
      </c>
      <c r="AM399" s="17">
        <f>AM400</f>
        <v>0</v>
      </c>
      <c r="AN399" s="17">
        <f>AN400</f>
        <v>0</v>
      </c>
      <c r="AO399" s="17">
        <f>AO400</f>
        <v>0</v>
      </c>
      <c r="AP399" s="17">
        <f>AP400</f>
        <v>0</v>
      </c>
      <c r="AQ399" s="17">
        <f>AQ400</f>
        <v>0</v>
      </c>
      <c r="AR399" s="17">
        <f>AR400</f>
        <v>0</v>
      </c>
      <c r="AS399" s="17">
        <f>AS400</f>
        <v>0</v>
      </c>
      <c r="AT399" s="17">
        <f>AT400</f>
        <v>0</v>
      </c>
      <c r="AU399" s="17">
        <f>AU400</f>
        <v>0</v>
      </c>
      <c r="AV399" s="17">
        <f>AV400</f>
        <v>0</v>
      </c>
      <c r="AW399" s="17">
        <f t="shared" si="901"/>
        <v>1024623.2000000001</v>
      </c>
      <c r="AX399" s="17">
        <f t="shared" si="902"/>
        <v>976741.80000000005</v>
      </c>
      <c r="AY399" s="17">
        <f t="shared" si="903"/>
        <v>923809</v>
      </c>
      <c r="AZ399" s="17">
        <f>AZ400</f>
        <v>0</v>
      </c>
      <c r="BA399" s="32"/>
      <c r="BB399" s="32"/>
      <c r="BC399" s="1"/>
      <c r="BD399" s="1"/>
      <c r="BE399" s="1"/>
      <c r="BF399" s="1"/>
      <c r="BG399" s="1"/>
      <c r="BH399" s="1"/>
      <c r="BI399" s="1"/>
    </row>
    <row r="400" s="1" customFormat="1">
      <c r="A400" s="30" t="s">
        <v>300</v>
      </c>
      <c r="B400" s="30" t="s">
        <v>171</v>
      </c>
      <c r="C400" s="30" t="s">
        <v>325</v>
      </c>
      <c r="D400" s="30" t="s">
        <v>351</v>
      </c>
      <c r="E400" s="30" t="s">
        <v>134</v>
      </c>
      <c r="F400" s="31" t="s">
        <v>135</v>
      </c>
      <c r="G400" s="17">
        <v>1024623.2000000001</v>
      </c>
      <c r="H400" s="17">
        <v>976741.80000000005</v>
      </c>
      <c r="I400" s="17">
        <v>923809</v>
      </c>
      <c r="J400" s="17"/>
      <c r="K400" s="17"/>
      <c r="L400" s="17"/>
      <c r="M400" s="17">
        <f t="shared" si="892"/>
        <v>1024623.2000000001</v>
      </c>
      <c r="N400" s="17">
        <f t="shared" si="893"/>
        <v>976741.80000000005</v>
      </c>
      <c r="O400" s="17">
        <f t="shared" si="894"/>
        <v>923809</v>
      </c>
      <c r="P400" s="17"/>
      <c r="Q400" s="17"/>
      <c r="R400" s="17"/>
      <c r="S400" s="17"/>
      <c r="T400" s="17"/>
      <c r="U400" s="17"/>
      <c r="V400" s="17"/>
      <c r="W400" s="17"/>
      <c r="X400" s="17"/>
      <c r="Y400" s="17">
        <f t="shared" si="895"/>
        <v>1024623.2000000001</v>
      </c>
      <c r="Z400" s="17">
        <f t="shared" si="896"/>
        <v>976741.80000000005</v>
      </c>
      <c r="AA400" s="17">
        <f t="shared" si="897"/>
        <v>923809</v>
      </c>
      <c r="AB400" s="17"/>
      <c r="AC400" s="17"/>
      <c r="AD400" s="17"/>
      <c r="AE400" s="17">
        <f t="shared" si="898"/>
        <v>1024623.2000000001</v>
      </c>
      <c r="AF400" s="17">
        <f t="shared" si="899"/>
        <v>976741.80000000005</v>
      </c>
      <c r="AG400" s="17">
        <f t="shared" si="900"/>
        <v>923809</v>
      </c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>
        <f t="shared" si="901"/>
        <v>1024623.2000000001</v>
      </c>
      <c r="AX400" s="17">
        <f t="shared" si="902"/>
        <v>976741.80000000005</v>
      </c>
      <c r="AY400" s="17">
        <f t="shared" si="903"/>
        <v>923809</v>
      </c>
      <c r="AZ400" s="17"/>
      <c r="BA400" s="32"/>
      <c r="BB400" s="32"/>
      <c r="BC400" s="1"/>
      <c r="BD400" s="1"/>
      <c r="BE400" s="1"/>
      <c r="BF400" s="1"/>
      <c r="BG400" s="1"/>
      <c r="BH400" s="1"/>
      <c r="BI400" s="1"/>
    </row>
    <row r="401" s="1" customFormat="1">
      <c r="A401" s="30" t="s">
        <v>300</v>
      </c>
      <c r="B401" s="30" t="s">
        <v>171</v>
      </c>
      <c r="C401" s="30" t="s">
        <v>325</v>
      </c>
      <c r="D401" s="30" t="s">
        <v>311</v>
      </c>
      <c r="E401" s="30"/>
      <c r="F401" s="31" t="s">
        <v>312</v>
      </c>
      <c r="G401" s="17">
        <f>G402</f>
        <v>83809.199999999997</v>
      </c>
      <c r="H401" s="17">
        <f>H402</f>
        <v>85575.5</v>
      </c>
      <c r="I401" s="17">
        <f>I402</f>
        <v>86573.899999999994</v>
      </c>
      <c r="J401" s="17">
        <f>J402</f>
        <v>0</v>
      </c>
      <c r="K401" s="17">
        <f>K402</f>
        <v>0</v>
      </c>
      <c r="L401" s="17">
        <f>L402</f>
        <v>0</v>
      </c>
      <c r="M401" s="17">
        <f t="shared" si="892"/>
        <v>83809.199999999997</v>
      </c>
      <c r="N401" s="17">
        <f t="shared" si="893"/>
        <v>85575.5</v>
      </c>
      <c r="O401" s="17">
        <f t="shared" si="894"/>
        <v>86573.899999999994</v>
      </c>
      <c r="P401" s="17">
        <f>P402</f>
        <v>0</v>
      </c>
      <c r="Q401" s="17">
        <f>Q402</f>
        <v>0</v>
      </c>
      <c r="R401" s="17">
        <f>R402</f>
        <v>0</v>
      </c>
      <c r="S401" s="17">
        <f>S402</f>
        <v>0</v>
      </c>
      <c r="T401" s="17">
        <f>T402</f>
        <v>0</v>
      </c>
      <c r="U401" s="17">
        <f>U402</f>
        <v>0</v>
      </c>
      <c r="V401" s="17">
        <f>V402</f>
        <v>0</v>
      </c>
      <c r="W401" s="17">
        <f>W402</f>
        <v>0</v>
      </c>
      <c r="X401" s="17">
        <f>X402</f>
        <v>0</v>
      </c>
      <c r="Y401" s="17">
        <f t="shared" si="895"/>
        <v>83809.199999999997</v>
      </c>
      <c r="Z401" s="17">
        <f t="shared" si="896"/>
        <v>85575.5</v>
      </c>
      <c r="AA401" s="17">
        <f t="shared" si="897"/>
        <v>86573.899999999994</v>
      </c>
      <c r="AB401" s="17">
        <f>AB402</f>
        <v>0</v>
      </c>
      <c r="AC401" s="17">
        <f>AC402</f>
        <v>0</v>
      </c>
      <c r="AD401" s="17">
        <f>AD402</f>
        <v>0</v>
      </c>
      <c r="AE401" s="17">
        <f t="shared" si="898"/>
        <v>83809.199999999997</v>
      </c>
      <c r="AF401" s="17">
        <f t="shared" si="899"/>
        <v>85575.5</v>
      </c>
      <c r="AG401" s="17">
        <f t="shared" si="900"/>
        <v>86573.899999999994</v>
      </c>
      <c r="AH401" s="17">
        <f>AH402</f>
        <v>0</v>
      </c>
      <c r="AI401" s="17">
        <f>AI402</f>
        <v>0</v>
      </c>
      <c r="AJ401" s="17">
        <f>AJ402</f>
        <v>0</v>
      </c>
      <c r="AK401" s="17">
        <f>AK402</f>
        <v>0</v>
      </c>
      <c r="AL401" s="17">
        <f>AL402</f>
        <v>0</v>
      </c>
      <c r="AM401" s="17">
        <f>AM402</f>
        <v>0</v>
      </c>
      <c r="AN401" s="17">
        <f>AN402</f>
        <v>0</v>
      </c>
      <c r="AO401" s="17">
        <f>AO402</f>
        <v>0</v>
      </c>
      <c r="AP401" s="17">
        <f>AP402</f>
        <v>0</v>
      </c>
      <c r="AQ401" s="17">
        <f>AQ402</f>
        <v>0</v>
      </c>
      <c r="AR401" s="17">
        <f>AR402</f>
        <v>0</v>
      </c>
      <c r="AS401" s="17">
        <f>AS402</f>
        <v>0</v>
      </c>
      <c r="AT401" s="17">
        <f>AT402</f>
        <v>0</v>
      </c>
      <c r="AU401" s="17">
        <f>AU402</f>
        <v>0</v>
      </c>
      <c r="AV401" s="17">
        <f>AV402</f>
        <v>0</v>
      </c>
      <c r="AW401" s="17">
        <f t="shared" si="901"/>
        <v>83809.199999999997</v>
      </c>
      <c r="AX401" s="17">
        <f t="shared" si="902"/>
        <v>85575.5</v>
      </c>
      <c r="AY401" s="17">
        <f t="shared" si="903"/>
        <v>86573.899999999994</v>
      </c>
      <c r="AZ401" s="17">
        <f>AZ402</f>
        <v>0</v>
      </c>
      <c r="BA401" s="32"/>
      <c r="BB401" s="32"/>
      <c r="BC401" s="1"/>
      <c r="BD401" s="1"/>
      <c r="BE401" s="1"/>
      <c r="BF401" s="1"/>
      <c r="BG401" s="1"/>
      <c r="BH401" s="1"/>
      <c r="BI401" s="1"/>
    </row>
    <row r="402" s="1" customFormat="1">
      <c r="A402" s="30" t="s">
        <v>300</v>
      </c>
      <c r="B402" s="30" t="s">
        <v>171</v>
      </c>
      <c r="C402" s="30" t="s">
        <v>325</v>
      </c>
      <c r="D402" s="30" t="s">
        <v>311</v>
      </c>
      <c r="E402" s="30" t="s">
        <v>134</v>
      </c>
      <c r="F402" s="31" t="s">
        <v>135</v>
      </c>
      <c r="G402" s="17">
        <f>6285.7+77523.5</f>
        <v>83809.199999999997</v>
      </c>
      <c r="H402" s="17">
        <f>6285.7+79289.8</f>
        <v>85575.5</v>
      </c>
      <c r="I402" s="17">
        <f>6285.7+80288.2</f>
        <v>86573.899999999994</v>
      </c>
      <c r="J402" s="17"/>
      <c r="K402" s="17"/>
      <c r="L402" s="17"/>
      <c r="M402" s="17">
        <f t="shared" si="892"/>
        <v>83809.199999999997</v>
      </c>
      <c r="N402" s="17">
        <f t="shared" si="893"/>
        <v>85575.5</v>
      </c>
      <c r="O402" s="17">
        <f t="shared" si="894"/>
        <v>86573.899999999994</v>
      </c>
      <c r="P402" s="17"/>
      <c r="Q402" s="17"/>
      <c r="R402" s="17"/>
      <c r="S402" s="17"/>
      <c r="T402" s="17"/>
      <c r="U402" s="17"/>
      <c r="V402" s="17"/>
      <c r="W402" s="17"/>
      <c r="X402" s="17"/>
      <c r="Y402" s="17">
        <f t="shared" si="895"/>
        <v>83809.199999999997</v>
      </c>
      <c r="Z402" s="17">
        <f t="shared" si="896"/>
        <v>85575.5</v>
      </c>
      <c r="AA402" s="17">
        <f t="shared" si="897"/>
        <v>86573.899999999994</v>
      </c>
      <c r="AB402" s="17"/>
      <c r="AC402" s="17"/>
      <c r="AD402" s="17"/>
      <c r="AE402" s="17">
        <f t="shared" si="898"/>
        <v>83809.199999999997</v>
      </c>
      <c r="AF402" s="17">
        <f t="shared" si="899"/>
        <v>85575.5</v>
      </c>
      <c r="AG402" s="17">
        <f t="shared" si="900"/>
        <v>86573.899999999994</v>
      </c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>
        <f t="shared" si="901"/>
        <v>83809.199999999997</v>
      </c>
      <c r="AX402" s="17">
        <f t="shared" si="902"/>
        <v>85575.5</v>
      </c>
      <c r="AY402" s="17">
        <f t="shared" si="903"/>
        <v>86573.899999999994</v>
      </c>
      <c r="AZ402" s="17"/>
      <c r="BA402" s="32"/>
      <c r="BB402" s="32"/>
      <c r="BC402" s="1"/>
      <c r="BD402" s="1"/>
      <c r="BE402" s="1"/>
      <c r="BF402" s="1"/>
      <c r="BG402" s="1"/>
      <c r="BH402" s="1"/>
      <c r="BI402" s="1"/>
    </row>
    <row r="403" s="1" customFormat="1">
      <c r="A403" s="30" t="s">
        <v>300</v>
      </c>
      <c r="B403" s="30" t="s">
        <v>171</v>
      </c>
      <c r="C403" s="30" t="s">
        <v>325</v>
      </c>
      <c r="D403" s="30" t="s">
        <v>353</v>
      </c>
      <c r="E403" s="30"/>
      <c r="F403" s="31" t="s">
        <v>354</v>
      </c>
      <c r="G403" s="17">
        <f t="shared" ref="G403:G404" si="972">G404</f>
        <v>26100</v>
      </c>
      <c r="H403" s="17">
        <f t="shared" ref="H403:H404" si="973">H404</f>
        <v>9200</v>
      </c>
      <c r="I403" s="17">
        <f t="shared" ref="I403:I404" si="974">I404</f>
        <v>0</v>
      </c>
      <c r="J403" s="17">
        <f t="shared" ref="J403:J404" si="975">J404</f>
        <v>0</v>
      </c>
      <c r="K403" s="17">
        <f t="shared" ref="K403:K404" si="976">K404</f>
        <v>0</v>
      </c>
      <c r="L403" s="17">
        <f t="shared" ref="L403:L404" si="977">L404</f>
        <v>0</v>
      </c>
      <c r="M403" s="17">
        <f t="shared" si="892"/>
        <v>26100</v>
      </c>
      <c r="N403" s="17">
        <f t="shared" si="893"/>
        <v>9200</v>
      </c>
      <c r="O403" s="17">
        <f t="shared" si="894"/>
        <v>0</v>
      </c>
      <c r="P403" s="17">
        <f t="shared" ref="P403:P404" si="978">P404</f>
        <v>0</v>
      </c>
      <c r="Q403" s="17">
        <f t="shared" ref="Q403:Q404" si="979">Q404</f>
        <v>0</v>
      </c>
      <c r="R403" s="17">
        <f t="shared" ref="R403:R404" si="980">R404</f>
        <v>0</v>
      </c>
      <c r="S403" s="17">
        <f t="shared" ref="S403:S404" si="981">S404</f>
        <v>0</v>
      </c>
      <c r="T403" s="17">
        <f t="shared" ref="T403:T404" si="982">T404</f>
        <v>0</v>
      </c>
      <c r="U403" s="17">
        <f t="shared" ref="U403:U404" si="983">U404</f>
        <v>0</v>
      </c>
      <c r="V403" s="17">
        <f t="shared" ref="V403:V404" si="984">V404</f>
        <v>0</v>
      </c>
      <c r="W403" s="17">
        <f t="shared" ref="W403:W404" si="985">W404</f>
        <v>0</v>
      </c>
      <c r="X403" s="17">
        <f t="shared" ref="X403:X404" si="986">X404</f>
        <v>0</v>
      </c>
      <c r="Y403" s="17">
        <f t="shared" si="895"/>
        <v>26100</v>
      </c>
      <c r="Z403" s="17">
        <f t="shared" si="896"/>
        <v>9200</v>
      </c>
      <c r="AA403" s="17">
        <f t="shared" si="897"/>
        <v>0</v>
      </c>
      <c r="AB403" s="17">
        <f t="shared" ref="AB403:AB404" si="987">AB404</f>
        <v>0</v>
      </c>
      <c r="AC403" s="17">
        <f t="shared" ref="AC403:AC404" si="988">AC404</f>
        <v>0</v>
      </c>
      <c r="AD403" s="17">
        <f t="shared" ref="AD403:AD404" si="989">AD404</f>
        <v>0</v>
      </c>
      <c r="AE403" s="17">
        <f t="shared" si="898"/>
        <v>26100</v>
      </c>
      <c r="AF403" s="17">
        <f t="shared" si="899"/>
        <v>9200</v>
      </c>
      <c r="AG403" s="17">
        <f t="shared" si="900"/>
        <v>0</v>
      </c>
      <c r="AH403" s="17">
        <f t="shared" ref="AH403:AH404" si="990">AH404</f>
        <v>0</v>
      </c>
      <c r="AI403" s="17">
        <f t="shared" ref="AI403:AI404" si="991">AI404</f>
        <v>0</v>
      </c>
      <c r="AJ403" s="17">
        <f t="shared" ref="AJ403:AJ404" si="992">AJ404</f>
        <v>0</v>
      </c>
      <c r="AK403" s="17">
        <f t="shared" ref="AK403:AK404" si="993">AK404</f>
        <v>0</v>
      </c>
      <c r="AL403" s="17">
        <f t="shared" ref="AL403:AL404" si="994">AL404</f>
        <v>0</v>
      </c>
      <c r="AM403" s="17">
        <f t="shared" ref="AM403:AM404" si="995">AM404</f>
        <v>0</v>
      </c>
      <c r="AN403" s="17">
        <f t="shared" ref="AN403:AN404" si="996">AN404</f>
        <v>0</v>
      </c>
      <c r="AO403" s="17">
        <f t="shared" ref="AO403:AO404" si="997">AO404</f>
        <v>0</v>
      </c>
      <c r="AP403" s="17">
        <f t="shared" ref="AP403:AP404" si="998">AP404</f>
        <v>0</v>
      </c>
      <c r="AQ403" s="17">
        <f t="shared" ref="AQ403:AQ404" si="999">AQ404</f>
        <v>0</v>
      </c>
      <c r="AR403" s="17">
        <f t="shared" ref="AR403:AR404" si="1000">AR404</f>
        <v>0</v>
      </c>
      <c r="AS403" s="17">
        <f t="shared" ref="AS403:AS404" si="1001">AS404</f>
        <v>0</v>
      </c>
      <c r="AT403" s="17">
        <f t="shared" ref="AT403:AT404" si="1002">AT404</f>
        <v>0</v>
      </c>
      <c r="AU403" s="17">
        <f t="shared" ref="AU403:AU404" si="1003">AU404</f>
        <v>0</v>
      </c>
      <c r="AV403" s="17">
        <f t="shared" ref="AV403:AV404" si="1004">AV404</f>
        <v>0</v>
      </c>
      <c r="AW403" s="17">
        <f t="shared" si="901"/>
        <v>26100</v>
      </c>
      <c r="AX403" s="17">
        <f t="shared" si="902"/>
        <v>9200</v>
      </c>
      <c r="AY403" s="17">
        <f t="shared" si="903"/>
        <v>0</v>
      </c>
      <c r="AZ403" s="17">
        <f t="shared" ref="AZ403:AZ404" si="1005">AZ404</f>
        <v>0</v>
      </c>
      <c r="BA403" s="32"/>
      <c r="BB403" s="32"/>
      <c r="BC403" s="1"/>
      <c r="BD403" s="1"/>
      <c r="BE403" s="1"/>
      <c r="BF403" s="1"/>
      <c r="BG403" s="1"/>
      <c r="BH403" s="1"/>
      <c r="BI403" s="1"/>
    </row>
    <row r="404" s="1" customFormat="1">
      <c r="A404" s="30" t="s">
        <v>300</v>
      </c>
      <c r="B404" s="30" t="s">
        <v>171</v>
      </c>
      <c r="C404" s="30" t="s">
        <v>325</v>
      </c>
      <c r="D404" s="30" t="s">
        <v>355</v>
      </c>
      <c r="E404" s="30"/>
      <c r="F404" s="31" t="s">
        <v>356</v>
      </c>
      <c r="G404" s="17">
        <f t="shared" si="972"/>
        <v>26100</v>
      </c>
      <c r="H404" s="17">
        <f t="shared" si="973"/>
        <v>9200</v>
      </c>
      <c r="I404" s="17">
        <f t="shared" si="974"/>
        <v>0</v>
      </c>
      <c r="J404" s="17">
        <f t="shared" si="975"/>
        <v>0</v>
      </c>
      <c r="K404" s="17">
        <f t="shared" si="976"/>
        <v>0</v>
      </c>
      <c r="L404" s="17">
        <f t="shared" si="977"/>
        <v>0</v>
      </c>
      <c r="M404" s="17">
        <f t="shared" si="892"/>
        <v>26100</v>
      </c>
      <c r="N404" s="17">
        <f t="shared" si="893"/>
        <v>9200</v>
      </c>
      <c r="O404" s="17">
        <f t="shared" si="894"/>
        <v>0</v>
      </c>
      <c r="P404" s="17">
        <f t="shared" si="978"/>
        <v>0</v>
      </c>
      <c r="Q404" s="17">
        <f t="shared" si="979"/>
        <v>0</v>
      </c>
      <c r="R404" s="17">
        <f t="shared" si="980"/>
        <v>0</v>
      </c>
      <c r="S404" s="17">
        <f t="shared" si="981"/>
        <v>0</v>
      </c>
      <c r="T404" s="17">
        <f t="shared" si="982"/>
        <v>0</v>
      </c>
      <c r="U404" s="17">
        <f t="shared" si="983"/>
        <v>0</v>
      </c>
      <c r="V404" s="17">
        <f t="shared" si="984"/>
        <v>0</v>
      </c>
      <c r="W404" s="17">
        <f t="shared" si="985"/>
        <v>0</v>
      </c>
      <c r="X404" s="17">
        <f t="shared" si="986"/>
        <v>0</v>
      </c>
      <c r="Y404" s="17">
        <f t="shared" si="895"/>
        <v>26100</v>
      </c>
      <c r="Z404" s="17">
        <f t="shared" si="896"/>
        <v>9200</v>
      </c>
      <c r="AA404" s="17">
        <f t="shared" si="897"/>
        <v>0</v>
      </c>
      <c r="AB404" s="17">
        <f t="shared" si="987"/>
        <v>0</v>
      </c>
      <c r="AC404" s="17">
        <f t="shared" si="988"/>
        <v>0</v>
      </c>
      <c r="AD404" s="17">
        <f t="shared" si="989"/>
        <v>0</v>
      </c>
      <c r="AE404" s="17">
        <f t="shared" si="898"/>
        <v>26100</v>
      </c>
      <c r="AF404" s="17">
        <f t="shared" si="899"/>
        <v>9200</v>
      </c>
      <c r="AG404" s="17">
        <f t="shared" si="900"/>
        <v>0</v>
      </c>
      <c r="AH404" s="17">
        <f t="shared" si="990"/>
        <v>0</v>
      </c>
      <c r="AI404" s="17">
        <f t="shared" si="991"/>
        <v>0</v>
      </c>
      <c r="AJ404" s="17">
        <f t="shared" si="992"/>
        <v>0</v>
      </c>
      <c r="AK404" s="17">
        <f t="shared" si="993"/>
        <v>0</v>
      </c>
      <c r="AL404" s="17">
        <f t="shared" si="994"/>
        <v>0</v>
      </c>
      <c r="AM404" s="17">
        <f t="shared" si="995"/>
        <v>0</v>
      </c>
      <c r="AN404" s="17">
        <f t="shared" si="996"/>
        <v>0</v>
      </c>
      <c r="AO404" s="17">
        <f t="shared" si="997"/>
        <v>0</v>
      </c>
      <c r="AP404" s="17">
        <f t="shared" si="998"/>
        <v>0</v>
      </c>
      <c r="AQ404" s="17">
        <f t="shared" si="999"/>
        <v>0</v>
      </c>
      <c r="AR404" s="17">
        <f t="shared" si="1000"/>
        <v>0</v>
      </c>
      <c r="AS404" s="17">
        <f t="shared" si="1001"/>
        <v>0</v>
      </c>
      <c r="AT404" s="17">
        <f t="shared" si="1002"/>
        <v>0</v>
      </c>
      <c r="AU404" s="17">
        <f t="shared" si="1003"/>
        <v>0</v>
      </c>
      <c r="AV404" s="17">
        <f t="shared" si="1004"/>
        <v>0</v>
      </c>
      <c r="AW404" s="17">
        <f t="shared" si="901"/>
        <v>26100</v>
      </c>
      <c r="AX404" s="17">
        <f t="shared" si="902"/>
        <v>9200</v>
      </c>
      <c r="AY404" s="17">
        <f t="shared" si="903"/>
        <v>0</v>
      </c>
      <c r="AZ404" s="17">
        <f t="shared" si="1005"/>
        <v>0</v>
      </c>
      <c r="BA404" s="32"/>
      <c r="BB404" s="32"/>
      <c r="BC404" s="1"/>
      <c r="BD404" s="1"/>
      <c r="BE404" s="1"/>
      <c r="BF404" s="1"/>
      <c r="BG404" s="1"/>
      <c r="BH404" s="1"/>
      <c r="BI404" s="1"/>
    </row>
    <row r="405" s="1" customFormat="1">
      <c r="A405" s="30" t="s">
        <v>300</v>
      </c>
      <c r="B405" s="30" t="s">
        <v>171</v>
      </c>
      <c r="C405" s="30" t="s">
        <v>325</v>
      </c>
      <c r="D405" s="30" t="s">
        <v>355</v>
      </c>
      <c r="E405" s="30" t="s">
        <v>134</v>
      </c>
      <c r="F405" s="31" t="s">
        <v>135</v>
      </c>
      <c r="G405" s="17">
        <v>26100</v>
      </c>
      <c r="H405" s="17">
        <v>9200</v>
      </c>
      <c r="I405" s="17">
        <v>0</v>
      </c>
      <c r="J405" s="17"/>
      <c r="K405" s="17"/>
      <c r="L405" s="17"/>
      <c r="M405" s="17">
        <f t="shared" si="892"/>
        <v>26100</v>
      </c>
      <c r="N405" s="17">
        <f t="shared" si="893"/>
        <v>9200</v>
      </c>
      <c r="O405" s="17">
        <f t="shared" si="894"/>
        <v>0</v>
      </c>
      <c r="P405" s="17"/>
      <c r="Q405" s="17"/>
      <c r="R405" s="17"/>
      <c r="S405" s="17"/>
      <c r="T405" s="17"/>
      <c r="U405" s="17"/>
      <c r="V405" s="17"/>
      <c r="W405" s="17"/>
      <c r="X405" s="17"/>
      <c r="Y405" s="17">
        <f t="shared" si="895"/>
        <v>26100</v>
      </c>
      <c r="Z405" s="17">
        <f t="shared" si="896"/>
        <v>9200</v>
      </c>
      <c r="AA405" s="17">
        <f t="shared" si="897"/>
        <v>0</v>
      </c>
      <c r="AB405" s="17"/>
      <c r="AC405" s="17"/>
      <c r="AD405" s="17"/>
      <c r="AE405" s="17">
        <f t="shared" si="898"/>
        <v>26100</v>
      </c>
      <c r="AF405" s="17">
        <f t="shared" si="899"/>
        <v>9200</v>
      </c>
      <c r="AG405" s="17">
        <f t="shared" si="900"/>
        <v>0</v>
      </c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>
        <f t="shared" si="901"/>
        <v>26100</v>
      </c>
      <c r="AX405" s="17">
        <f t="shared" si="902"/>
        <v>9200</v>
      </c>
      <c r="AY405" s="17">
        <f t="shared" si="903"/>
        <v>0</v>
      </c>
      <c r="AZ405" s="17"/>
      <c r="BA405" s="32"/>
      <c r="BB405" s="32"/>
      <c r="BC405" s="1"/>
      <c r="BD405" s="1"/>
      <c r="BE405" s="1"/>
      <c r="BF405" s="1"/>
      <c r="BG405" s="1"/>
      <c r="BH405" s="1"/>
      <c r="BI405" s="1"/>
    </row>
    <row r="406" s="1" customFormat="1">
      <c r="A406" s="30" t="s">
        <v>300</v>
      </c>
      <c r="B406" s="30" t="s">
        <v>171</v>
      </c>
      <c r="C406" s="30" t="s">
        <v>325</v>
      </c>
      <c r="D406" s="30" t="s">
        <v>313</v>
      </c>
      <c r="E406" s="30"/>
      <c r="F406" s="31" t="s">
        <v>314</v>
      </c>
      <c r="G406" s="17">
        <f>G409+G407</f>
        <v>72379.899999999994</v>
      </c>
      <c r="H406" s="17">
        <f>H409+H407</f>
        <v>73131.099999999991</v>
      </c>
      <c r="I406" s="17">
        <f>I409+I407</f>
        <v>73131.099999999991</v>
      </c>
      <c r="J406" s="17">
        <f>J409+J407</f>
        <v>0</v>
      </c>
      <c r="K406" s="17">
        <f>K409+K407</f>
        <v>0</v>
      </c>
      <c r="L406" s="17">
        <f>L409+L407</f>
        <v>0</v>
      </c>
      <c r="M406" s="17">
        <f t="shared" si="892"/>
        <v>72379.899999999994</v>
      </c>
      <c r="N406" s="17">
        <f t="shared" si="893"/>
        <v>73131.099999999991</v>
      </c>
      <c r="O406" s="17">
        <f t="shared" si="894"/>
        <v>73131.099999999991</v>
      </c>
      <c r="P406" s="17">
        <f>P409+P407</f>
        <v>0</v>
      </c>
      <c r="Q406" s="17">
        <f>Q409+Q407</f>
        <v>0</v>
      </c>
      <c r="R406" s="17">
        <f>R409+R407</f>
        <v>0</v>
      </c>
      <c r="S406" s="17">
        <f>S409+S407</f>
        <v>0</v>
      </c>
      <c r="T406" s="17">
        <f>T409+T407</f>
        <v>0</v>
      </c>
      <c r="U406" s="17">
        <f>U409+U407</f>
        <v>0</v>
      </c>
      <c r="V406" s="17">
        <f>V409+V407</f>
        <v>0</v>
      </c>
      <c r="W406" s="17">
        <f>W409+W407</f>
        <v>0</v>
      </c>
      <c r="X406" s="17">
        <f>X409+X407</f>
        <v>0</v>
      </c>
      <c r="Y406" s="17">
        <f t="shared" si="895"/>
        <v>72379.899999999994</v>
      </c>
      <c r="Z406" s="17">
        <f t="shared" si="896"/>
        <v>73131.099999999991</v>
      </c>
      <c r="AA406" s="17">
        <f t="shared" si="897"/>
        <v>73131.099999999991</v>
      </c>
      <c r="AB406" s="17">
        <f>AB409+AB407</f>
        <v>0</v>
      </c>
      <c r="AC406" s="17">
        <f>AC409+AC407</f>
        <v>0</v>
      </c>
      <c r="AD406" s="17">
        <f>AD409+AD407</f>
        <v>0</v>
      </c>
      <c r="AE406" s="17">
        <f t="shared" si="898"/>
        <v>72379.899999999994</v>
      </c>
      <c r="AF406" s="17">
        <f t="shared" si="899"/>
        <v>73131.099999999991</v>
      </c>
      <c r="AG406" s="17">
        <f t="shared" si="900"/>
        <v>73131.099999999991</v>
      </c>
      <c r="AH406" s="17">
        <f>AH409+AH407</f>
        <v>0</v>
      </c>
      <c r="AI406" s="17">
        <f>AI409+AI407</f>
        <v>0</v>
      </c>
      <c r="AJ406" s="17">
        <f>AJ409+AJ407</f>
        <v>0</v>
      </c>
      <c r="AK406" s="17">
        <f>AK409+AK407</f>
        <v>0</v>
      </c>
      <c r="AL406" s="17">
        <f>AL409+AL407</f>
        <v>0</v>
      </c>
      <c r="AM406" s="17">
        <f>AM409+AM407</f>
        <v>0</v>
      </c>
      <c r="AN406" s="17">
        <f>AN409+AN407</f>
        <v>0</v>
      </c>
      <c r="AO406" s="17">
        <f>AO409+AO407</f>
        <v>0</v>
      </c>
      <c r="AP406" s="17">
        <f>AP409+AP407</f>
        <v>0</v>
      </c>
      <c r="AQ406" s="17">
        <f>AQ409+AQ407</f>
        <v>0</v>
      </c>
      <c r="AR406" s="17">
        <f>AR409+AR407</f>
        <v>0</v>
      </c>
      <c r="AS406" s="17">
        <f>AS409+AS407</f>
        <v>0</v>
      </c>
      <c r="AT406" s="17">
        <f>AT409+AT407</f>
        <v>0</v>
      </c>
      <c r="AU406" s="17">
        <f>AU409+AU407</f>
        <v>0</v>
      </c>
      <c r="AV406" s="17">
        <f>AV409+AV407</f>
        <v>0</v>
      </c>
      <c r="AW406" s="17">
        <f t="shared" si="901"/>
        <v>72379.899999999994</v>
      </c>
      <c r="AX406" s="17">
        <f t="shared" si="902"/>
        <v>73131.099999999991</v>
      </c>
      <c r="AY406" s="17">
        <f t="shared" si="903"/>
        <v>73131.099999999991</v>
      </c>
      <c r="AZ406" s="17">
        <f>AZ409+AZ407</f>
        <v>0</v>
      </c>
      <c r="BA406" s="32"/>
      <c r="BB406" s="32"/>
      <c r="BC406" s="1"/>
      <c r="BD406" s="1"/>
      <c r="BE406" s="1"/>
      <c r="BF406" s="1"/>
      <c r="BG406" s="1"/>
      <c r="BH406" s="1"/>
      <c r="BI406" s="1"/>
    </row>
    <row r="407" s="1" customFormat="1">
      <c r="A407" s="30" t="s">
        <v>300</v>
      </c>
      <c r="B407" s="30" t="s">
        <v>171</v>
      </c>
      <c r="C407" s="30" t="s">
        <v>325</v>
      </c>
      <c r="D407" s="30" t="s">
        <v>315</v>
      </c>
      <c r="E407" s="30"/>
      <c r="F407" s="31" t="s">
        <v>310</v>
      </c>
      <c r="G407" s="17">
        <f>G408</f>
        <v>67122</v>
      </c>
      <c r="H407" s="17">
        <f>H408</f>
        <v>67873.199999999997</v>
      </c>
      <c r="I407" s="17">
        <f>I408</f>
        <v>67873.199999999997</v>
      </c>
      <c r="J407" s="17">
        <f>J408</f>
        <v>0</v>
      </c>
      <c r="K407" s="17">
        <f>K408</f>
        <v>0</v>
      </c>
      <c r="L407" s="17">
        <f>L408</f>
        <v>0</v>
      </c>
      <c r="M407" s="17">
        <f t="shared" si="892"/>
        <v>67122</v>
      </c>
      <c r="N407" s="17">
        <f t="shared" si="893"/>
        <v>67873.199999999997</v>
      </c>
      <c r="O407" s="17">
        <f t="shared" si="894"/>
        <v>67873.199999999997</v>
      </c>
      <c r="P407" s="17">
        <f>P408</f>
        <v>0</v>
      </c>
      <c r="Q407" s="17">
        <f>Q408</f>
        <v>0</v>
      </c>
      <c r="R407" s="17">
        <f>R408</f>
        <v>0</v>
      </c>
      <c r="S407" s="17">
        <f>S408</f>
        <v>0</v>
      </c>
      <c r="T407" s="17">
        <f>T408</f>
        <v>0</v>
      </c>
      <c r="U407" s="17">
        <f>U408</f>
        <v>0</v>
      </c>
      <c r="V407" s="17">
        <f>V408</f>
        <v>0</v>
      </c>
      <c r="W407" s="17">
        <f>W408</f>
        <v>0</v>
      </c>
      <c r="X407" s="17">
        <f>X408</f>
        <v>0</v>
      </c>
      <c r="Y407" s="17">
        <f t="shared" si="895"/>
        <v>67122</v>
      </c>
      <c r="Z407" s="17">
        <f t="shared" si="896"/>
        <v>67873.199999999997</v>
      </c>
      <c r="AA407" s="17">
        <f t="shared" si="897"/>
        <v>67873.199999999997</v>
      </c>
      <c r="AB407" s="17">
        <f>AB408</f>
        <v>0</v>
      </c>
      <c r="AC407" s="17">
        <f>AC408</f>
        <v>0</v>
      </c>
      <c r="AD407" s="17">
        <f>AD408</f>
        <v>0</v>
      </c>
      <c r="AE407" s="17">
        <f t="shared" si="898"/>
        <v>67122</v>
      </c>
      <c r="AF407" s="17">
        <f t="shared" si="899"/>
        <v>67873.199999999997</v>
      </c>
      <c r="AG407" s="17">
        <f t="shared" si="900"/>
        <v>67873.199999999997</v>
      </c>
      <c r="AH407" s="17">
        <f>AH408</f>
        <v>0</v>
      </c>
      <c r="AI407" s="17">
        <f>AI408</f>
        <v>0</v>
      </c>
      <c r="AJ407" s="17">
        <f>AJ408</f>
        <v>0</v>
      </c>
      <c r="AK407" s="17">
        <f>AK408</f>
        <v>0</v>
      </c>
      <c r="AL407" s="17">
        <f>AL408</f>
        <v>0</v>
      </c>
      <c r="AM407" s="17">
        <f>AM408</f>
        <v>0</v>
      </c>
      <c r="AN407" s="17">
        <f>AN408</f>
        <v>0</v>
      </c>
      <c r="AO407" s="17">
        <f>AO408</f>
        <v>0</v>
      </c>
      <c r="AP407" s="17">
        <f>AP408</f>
        <v>0</v>
      </c>
      <c r="AQ407" s="17">
        <f>AQ408</f>
        <v>0</v>
      </c>
      <c r="AR407" s="17">
        <f>AR408</f>
        <v>0</v>
      </c>
      <c r="AS407" s="17">
        <f>AS408</f>
        <v>0</v>
      </c>
      <c r="AT407" s="17">
        <f>AT408</f>
        <v>0</v>
      </c>
      <c r="AU407" s="17">
        <f>AU408</f>
        <v>0</v>
      </c>
      <c r="AV407" s="17">
        <f>AV408</f>
        <v>0</v>
      </c>
      <c r="AW407" s="17">
        <f t="shared" si="901"/>
        <v>67122</v>
      </c>
      <c r="AX407" s="17">
        <f t="shared" si="902"/>
        <v>67873.199999999997</v>
      </c>
      <c r="AY407" s="17">
        <f t="shared" si="903"/>
        <v>67873.199999999997</v>
      </c>
      <c r="AZ407" s="17">
        <f>AZ408</f>
        <v>0</v>
      </c>
      <c r="BA407" s="32"/>
      <c r="BB407" s="32"/>
      <c r="BC407" s="1"/>
      <c r="BD407" s="1"/>
      <c r="BE407" s="1"/>
      <c r="BF407" s="1"/>
      <c r="BG407" s="1"/>
      <c r="BH407" s="1"/>
      <c r="BI407" s="1"/>
    </row>
    <row r="408" s="1" customFormat="1">
      <c r="A408" s="30" t="s">
        <v>300</v>
      </c>
      <c r="B408" s="30" t="s">
        <v>171</v>
      </c>
      <c r="C408" s="30" t="s">
        <v>325</v>
      </c>
      <c r="D408" s="30" t="s">
        <v>315</v>
      </c>
      <c r="E408" s="30" t="s">
        <v>134</v>
      </c>
      <c r="F408" s="31" t="s">
        <v>135</v>
      </c>
      <c r="G408" s="17">
        <v>67122</v>
      </c>
      <c r="H408" s="17">
        <v>67873.199999999997</v>
      </c>
      <c r="I408" s="17">
        <v>67873.199999999997</v>
      </c>
      <c r="J408" s="17"/>
      <c r="K408" s="17"/>
      <c r="L408" s="17"/>
      <c r="M408" s="17">
        <f t="shared" ref="M408:M471" si="1006">G408+J408</f>
        <v>67122</v>
      </c>
      <c r="N408" s="17">
        <f t="shared" ref="N408:N471" si="1007">H408+K408</f>
        <v>67873.199999999997</v>
      </c>
      <c r="O408" s="17">
        <f t="shared" ref="O408:O471" si="1008">I408+L408</f>
        <v>67873.199999999997</v>
      </c>
      <c r="P408" s="17"/>
      <c r="Q408" s="17"/>
      <c r="R408" s="17"/>
      <c r="S408" s="17"/>
      <c r="T408" s="17"/>
      <c r="U408" s="17"/>
      <c r="V408" s="17"/>
      <c r="W408" s="17"/>
      <c r="X408" s="17"/>
      <c r="Y408" s="17">
        <f t="shared" si="895"/>
        <v>67122</v>
      </c>
      <c r="Z408" s="17">
        <f t="shared" si="896"/>
        <v>67873.199999999997</v>
      </c>
      <c r="AA408" s="17">
        <f t="shared" si="897"/>
        <v>67873.199999999997</v>
      </c>
      <c r="AB408" s="17"/>
      <c r="AC408" s="17"/>
      <c r="AD408" s="17"/>
      <c r="AE408" s="17">
        <f t="shared" si="898"/>
        <v>67122</v>
      </c>
      <c r="AF408" s="17">
        <f t="shared" si="899"/>
        <v>67873.199999999997</v>
      </c>
      <c r="AG408" s="17">
        <f t="shared" si="900"/>
        <v>67873.199999999997</v>
      </c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>
        <f t="shared" si="901"/>
        <v>67122</v>
      </c>
      <c r="AX408" s="17">
        <f t="shared" si="902"/>
        <v>67873.199999999997</v>
      </c>
      <c r="AY408" s="17">
        <f t="shared" si="903"/>
        <v>67873.199999999997</v>
      </c>
      <c r="AZ408" s="17"/>
      <c r="BA408" s="32"/>
      <c r="BB408" s="32"/>
      <c r="BC408" s="1"/>
      <c r="BD408" s="1"/>
      <c r="BE408" s="1"/>
      <c r="BF408" s="1"/>
      <c r="BG408" s="1"/>
      <c r="BH408" s="1"/>
      <c r="BI408" s="1"/>
    </row>
    <row r="409" s="1" customFormat="1">
      <c r="A409" s="30" t="s">
        <v>300</v>
      </c>
      <c r="B409" s="30" t="s">
        <v>171</v>
      </c>
      <c r="C409" s="30" t="s">
        <v>325</v>
      </c>
      <c r="D409" s="30" t="s">
        <v>357</v>
      </c>
      <c r="E409" s="30"/>
      <c r="F409" s="31" t="s">
        <v>358</v>
      </c>
      <c r="G409" s="17">
        <f>G410</f>
        <v>5257.8999999999996</v>
      </c>
      <c r="H409" s="17">
        <f>H410</f>
        <v>5257.8999999999996</v>
      </c>
      <c r="I409" s="17">
        <f>I410</f>
        <v>5257.8999999999996</v>
      </c>
      <c r="J409" s="17">
        <f>J410</f>
        <v>0</v>
      </c>
      <c r="K409" s="17">
        <f>K410</f>
        <v>0</v>
      </c>
      <c r="L409" s="17">
        <f>L410</f>
        <v>0</v>
      </c>
      <c r="M409" s="17">
        <f t="shared" si="1006"/>
        <v>5257.8999999999996</v>
      </c>
      <c r="N409" s="17">
        <f t="shared" si="1007"/>
        <v>5257.8999999999996</v>
      </c>
      <c r="O409" s="17">
        <f t="shared" si="1008"/>
        <v>5257.8999999999996</v>
      </c>
      <c r="P409" s="17">
        <f>P410</f>
        <v>0</v>
      </c>
      <c r="Q409" s="17">
        <f>Q410</f>
        <v>0</v>
      </c>
      <c r="R409" s="17">
        <f>R410</f>
        <v>0</v>
      </c>
      <c r="S409" s="17">
        <f>S410</f>
        <v>0</v>
      </c>
      <c r="T409" s="17">
        <f>T410</f>
        <v>0</v>
      </c>
      <c r="U409" s="17">
        <f>U410</f>
        <v>0</v>
      </c>
      <c r="V409" s="17">
        <f>V410</f>
        <v>0</v>
      </c>
      <c r="W409" s="17">
        <f>W410</f>
        <v>0</v>
      </c>
      <c r="X409" s="17">
        <f>X410</f>
        <v>0</v>
      </c>
      <c r="Y409" s="17">
        <f t="shared" si="895"/>
        <v>5257.8999999999996</v>
      </c>
      <c r="Z409" s="17">
        <f t="shared" si="896"/>
        <v>5257.8999999999996</v>
      </c>
      <c r="AA409" s="17">
        <f t="shared" si="897"/>
        <v>5257.8999999999996</v>
      </c>
      <c r="AB409" s="17">
        <f>AB410</f>
        <v>0</v>
      </c>
      <c r="AC409" s="17">
        <f>AC410</f>
        <v>0</v>
      </c>
      <c r="AD409" s="17">
        <f>AD410</f>
        <v>0</v>
      </c>
      <c r="AE409" s="17">
        <f t="shared" si="898"/>
        <v>5257.8999999999996</v>
      </c>
      <c r="AF409" s="17">
        <f t="shared" si="899"/>
        <v>5257.8999999999996</v>
      </c>
      <c r="AG409" s="17">
        <f t="shared" si="900"/>
        <v>5257.8999999999996</v>
      </c>
      <c r="AH409" s="17">
        <f>AH410</f>
        <v>0</v>
      </c>
      <c r="AI409" s="17">
        <f>AI410</f>
        <v>0</v>
      </c>
      <c r="AJ409" s="17">
        <f>AJ410</f>
        <v>0</v>
      </c>
      <c r="AK409" s="17">
        <f>AK410</f>
        <v>0</v>
      </c>
      <c r="AL409" s="17">
        <f>AL410</f>
        <v>0</v>
      </c>
      <c r="AM409" s="17">
        <f>AM410</f>
        <v>0</v>
      </c>
      <c r="AN409" s="17">
        <f>AN410</f>
        <v>0</v>
      </c>
      <c r="AO409" s="17">
        <f>AO410</f>
        <v>0</v>
      </c>
      <c r="AP409" s="17">
        <f>AP410</f>
        <v>0</v>
      </c>
      <c r="AQ409" s="17">
        <f>AQ410</f>
        <v>0</v>
      </c>
      <c r="AR409" s="17">
        <f>AR410</f>
        <v>0</v>
      </c>
      <c r="AS409" s="17">
        <f>AS410</f>
        <v>0</v>
      </c>
      <c r="AT409" s="17">
        <f>AT410</f>
        <v>0</v>
      </c>
      <c r="AU409" s="17">
        <f>AU410</f>
        <v>0</v>
      </c>
      <c r="AV409" s="17">
        <f>AV410</f>
        <v>0</v>
      </c>
      <c r="AW409" s="17">
        <f t="shared" si="901"/>
        <v>5257.8999999999996</v>
      </c>
      <c r="AX409" s="17">
        <f t="shared" si="902"/>
        <v>5257.8999999999996</v>
      </c>
      <c r="AY409" s="17">
        <f t="shared" si="903"/>
        <v>5257.8999999999996</v>
      </c>
      <c r="AZ409" s="17">
        <f>AZ410</f>
        <v>0</v>
      </c>
      <c r="BA409" s="32"/>
      <c r="BB409" s="32"/>
      <c r="BC409" s="1"/>
      <c r="BD409" s="1"/>
      <c r="BE409" s="1"/>
      <c r="BF409" s="1"/>
      <c r="BG409" s="1"/>
      <c r="BH409" s="1"/>
      <c r="BI409" s="1"/>
    </row>
    <row r="410" s="1" customFormat="1">
      <c r="A410" s="30" t="s">
        <v>300</v>
      </c>
      <c r="B410" s="30" t="s">
        <v>171</v>
      </c>
      <c r="C410" s="30" t="s">
        <v>325</v>
      </c>
      <c r="D410" s="30" t="s">
        <v>357</v>
      </c>
      <c r="E410" s="30" t="s">
        <v>134</v>
      </c>
      <c r="F410" s="31" t="s">
        <v>135</v>
      </c>
      <c r="G410" s="17">
        <v>5257.8999999999996</v>
      </c>
      <c r="H410" s="17">
        <v>5257.8999999999996</v>
      </c>
      <c r="I410" s="17">
        <v>5257.8999999999996</v>
      </c>
      <c r="J410" s="17"/>
      <c r="K410" s="17"/>
      <c r="L410" s="17"/>
      <c r="M410" s="17">
        <f t="shared" si="1006"/>
        <v>5257.8999999999996</v>
      </c>
      <c r="N410" s="17">
        <f t="shared" si="1007"/>
        <v>5257.8999999999996</v>
      </c>
      <c r="O410" s="17">
        <f t="shared" si="1008"/>
        <v>5257.8999999999996</v>
      </c>
      <c r="P410" s="17"/>
      <c r="Q410" s="17"/>
      <c r="R410" s="17"/>
      <c r="S410" s="17"/>
      <c r="T410" s="17"/>
      <c r="U410" s="17"/>
      <c r="V410" s="17"/>
      <c r="W410" s="17"/>
      <c r="X410" s="17"/>
      <c r="Y410" s="17">
        <f t="shared" si="895"/>
        <v>5257.8999999999996</v>
      </c>
      <c r="Z410" s="17">
        <f t="shared" si="896"/>
        <v>5257.8999999999996</v>
      </c>
      <c r="AA410" s="17">
        <f t="shared" si="897"/>
        <v>5257.8999999999996</v>
      </c>
      <c r="AB410" s="17"/>
      <c r="AC410" s="17"/>
      <c r="AD410" s="17"/>
      <c r="AE410" s="17">
        <f t="shared" si="898"/>
        <v>5257.8999999999996</v>
      </c>
      <c r="AF410" s="17">
        <f t="shared" si="899"/>
        <v>5257.8999999999996</v>
      </c>
      <c r="AG410" s="17">
        <f t="shared" si="900"/>
        <v>5257.8999999999996</v>
      </c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>
        <f t="shared" si="901"/>
        <v>5257.8999999999996</v>
      </c>
      <c r="AX410" s="17">
        <f t="shared" si="902"/>
        <v>5257.8999999999996</v>
      </c>
      <c r="AY410" s="17">
        <f t="shared" si="903"/>
        <v>5257.8999999999996</v>
      </c>
      <c r="AZ410" s="17"/>
      <c r="BA410" s="32"/>
      <c r="BB410" s="32"/>
      <c r="BC410" s="1"/>
      <c r="BD410" s="1"/>
      <c r="BE410" s="1"/>
      <c r="BF410" s="1"/>
      <c r="BG410" s="1"/>
      <c r="BH410" s="1"/>
      <c r="BI410" s="1"/>
    </row>
    <row r="411" s="1" customFormat="1">
      <c r="A411" s="30" t="s">
        <v>300</v>
      </c>
      <c r="B411" s="30" t="s">
        <v>171</v>
      </c>
      <c r="C411" s="30" t="s">
        <v>325</v>
      </c>
      <c r="D411" s="30" t="s">
        <v>318</v>
      </c>
      <c r="E411" s="30"/>
      <c r="F411" s="31" t="s">
        <v>319</v>
      </c>
      <c r="G411" s="17">
        <f>G412+G414+G416+G418+G420+G422</f>
        <v>990286.40000000002</v>
      </c>
      <c r="H411" s="17">
        <f>H412+H414+H416+H418+H420+H422</f>
        <v>3559903.3999999999</v>
      </c>
      <c r="I411" s="17">
        <f>I412+I414+I416+I418+I420+I422</f>
        <v>1112843</v>
      </c>
      <c r="J411" s="17">
        <f>J412+J414+J416+J418+J420+J422</f>
        <v>0</v>
      </c>
      <c r="K411" s="17">
        <f>K412+K414+K416+K418+K420+K422</f>
        <v>0</v>
      </c>
      <c r="L411" s="17">
        <f>L412+L414+L416+L418+L420+L422</f>
        <v>0</v>
      </c>
      <c r="M411" s="17">
        <f t="shared" si="1006"/>
        <v>990286.40000000002</v>
      </c>
      <c r="N411" s="17">
        <f t="shared" si="1007"/>
        <v>3559903.3999999999</v>
      </c>
      <c r="O411" s="17">
        <f t="shared" si="1008"/>
        <v>1112843</v>
      </c>
      <c r="P411" s="17">
        <f>P412+P414+P416+P418+P420+P422</f>
        <v>0</v>
      </c>
      <c r="Q411" s="17">
        <f>Q412+Q414+Q416+Q418+Q420+Q422</f>
        <v>0</v>
      </c>
      <c r="R411" s="17">
        <f>R412+R414+R416+R418+R420+R422</f>
        <v>53816.599000000002</v>
      </c>
      <c r="S411" s="17">
        <f>S412+S414+S416+S418+S420+S422</f>
        <v>90859.245999999999</v>
      </c>
      <c r="T411" s="17">
        <f>T412+T414+T416+T418+T420+T422</f>
        <v>0</v>
      </c>
      <c r="U411" s="17">
        <f>U412+U414+U416+U418+U420+U422</f>
        <v>-55854</v>
      </c>
      <c r="V411" s="17">
        <f>V412+V414+V416+V418+V420+V422</f>
        <v>0</v>
      </c>
      <c r="W411" s="17">
        <f>W412+W414+W416+W418+W420+W422</f>
        <v>0</v>
      </c>
      <c r="X411" s="17">
        <f>X412+X414+X416+X418+X420+X422</f>
        <v>0</v>
      </c>
      <c r="Y411" s="17">
        <f t="shared" si="895"/>
        <v>1134962.2450000001</v>
      </c>
      <c r="Z411" s="17">
        <f t="shared" si="896"/>
        <v>3504049.3999999999</v>
      </c>
      <c r="AA411" s="17">
        <f t="shared" si="897"/>
        <v>1112843</v>
      </c>
      <c r="AB411" s="17">
        <f>AB412+AB414+AB416+AB418+AB420+AB422</f>
        <v>0</v>
      </c>
      <c r="AC411" s="17">
        <f>AC412+AC414+AC416+AC418+AC420+AC422</f>
        <v>0</v>
      </c>
      <c r="AD411" s="17">
        <f>AD412+AD414+AD416+AD418+AD420+AD422</f>
        <v>0</v>
      </c>
      <c r="AE411" s="17">
        <f t="shared" si="898"/>
        <v>1134962.2450000001</v>
      </c>
      <c r="AF411" s="17">
        <f t="shared" si="899"/>
        <v>3504049.3999999999</v>
      </c>
      <c r="AG411" s="17">
        <f t="shared" si="900"/>
        <v>1112843</v>
      </c>
      <c r="AH411" s="17">
        <f>AH412+AH414+AH416+AH418+AH420+AH422</f>
        <v>584330.08999999997</v>
      </c>
      <c r="AI411" s="17">
        <f>AI412+AI414+AI416+AI418+AI420+AI422</f>
        <v>0</v>
      </c>
      <c r="AJ411" s="17">
        <f>AJ412+AJ414+AJ416+AJ418+AJ420+AJ422</f>
        <v>0</v>
      </c>
      <c r="AK411" s="17">
        <f>AK412+AK414+AK416+AK418+AK420+AK422</f>
        <v>0</v>
      </c>
      <c r="AL411" s="17">
        <f>AL412+AL414+AL416+AL418+AL420+AL422</f>
        <v>0</v>
      </c>
      <c r="AM411" s="17">
        <f>AM412+AM414+AM416+AM418+AM420+AM422</f>
        <v>0</v>
      </c>
      <c r="AN411" s="17">
        <f>AN412+AN414+AN416+AN418+AN420+AN422</f>
        <v>0</v>
      </c>
      <c r="AO411" s="17">
        <f>AO412+AO414+AO416+AO418+AO420+AO422</f>
        <v>0</v>
      </c>
      <c r="AP411" s="17">
        <f>AP412+AP414+AP416+AP418+AP420+AP422</f>
        <v>0</v>
      </c>
      <c r="AQ411" s="17">
        <f>AQ412+AQ414+AQ416+AQ418+AQ420+AQ422</f>
        <v>0</v>
      </c>
      <c r="AR411" s="17">
        <f>AR412+AR414+AR416+AR418+AR420+AR422</f>
        <v>0</v>
      </c>
      <c r="AS411" s="17">
        <f>AS412+AS414+AS416+AS418+AS420+AS422</f>
        <v>0</v>
      </c>
      <c r="AT411" s="17">
        <f>AT412+AT414+AT416+AT418+AT420+AT422</f>
        <v>0</v>
      </c>
      <c r="AU411" s="17">
        <f>AU412+AU414+AU416+AU418+AU420+AU422</f>
        <v>0</v>
      </c>
      <c r="AV411" s="17">
        <f>AV412+AV414+AV416+AV418+AV420+AV422</f>
        <v>0</v>
      </c>
      <c r="AW411" s="17">
        <f t="shared" si="901"/>
        <v>1719292.335</v>
      </c>
      <c r="AX411" s="17">
        <f t="shared" si="902"/>
        <v>3504049.3999999999</v>
      </c>
      <c r="AY411" s="17">
        <f t="shared" si="903"/>
        <v>1112843</v>
      </c>
      <c r="AZ411" s="17">
        <f>AZ412+AZ414+AZ416+AZ418+AZ420+AZ422</f>
        <v>0</v>
      </c>
      <c r="BA411" s="32"/>
      <c r="BB411" s="32"/>
      <c r="BC411" s="1"/>
      <c r="BD411" s="1"/>
      <c r="BE411" s="1"/>
      <c r="BF411" s="1"/>
      <c r="BG411" s="1"/>
      <c r="BH411" s="1"/>
      <c r="BI411" s="1"/>
    </row>
    <row r="412" s="1" customFormat="1">
      <c r="A412" s="30" t="s">
        <v>300</v>
      </c>
      <c r="B412" s="30" t="s">
        <v>171</v>
      </c>
      <c r="C412" s="30" t="s">
        <v>325</v>
      </c>
      <c r="D412" s="30" t="s">
        <v>359</v>
      </c>
      <c r="E412" s="30"/>
      <c r="F412" s="31" t="s">
        <v>360</v>
      </c>
      <c r="G412" s="17">
        <f>G413</f>
        <v>18873.299999999999</v>
      </c>
      <c r="H412" s="17">
        <f t="shared" ref="H412:H418" si="1009">H413</f>
        <v>186030.79999999999</v>
      </c>
      <c r="I412" s="17">
        <f>I413</f>
        <v>196501.20000000001</v>
      </c>
      <c r="J412" s="17">
        <f>J413</f>
        <v>0</v>
      </c>
      <c r="K412" s="17">
        <f>K413</f>
        <v>0</v>
      </c>
      <c r="L412" s="17">
        <f>L413</f>
        <v>0</v>
      </c>
      <c r="M412" s="17">
        <f t="shared" si="1006"/>
        <v>18873.299999999999</v>
      </c>
      <c r="N412" s="17">
        <f t="shared" si="1007"/>
        <v>186030.79999999999</v>
      </c>
      <c r="O412" s="17">
        <f t="shared" si="1008"/>
        <v>196501.20000000001</v>
      </c>
      <c r="P412" s="17">
        <f>P413</f>
        <v>0</v>
      </c>
      <c r="Q412" s="17">
        <f>Q413</f>
        <v>0</v>
      </c>
      <c r="R412" s="17">
        <f>R413</f>
        <v>0</v>
      </c>
      <c r="S412" s="17">
        <f>S413</f>
        <v>0</v>
      </c>
      <c r="T412" s="17">
        <f>T413</f>
        <v>0</v>
      </c>
      <c r="U412" s="17">
        <f>U413</f>
        <v>0</v>
      </c>
      <c r="V412" s="17">
        <f>V413</f>
        <v>0</v>
      </c>
      <c r="W412" s="17">
        <f>W413</f>
        <v>0</v>
      </c>
      <c r="X412" s="17">
        <f>X413</f>
        <v>0</v>
      </c>
      <c r="Y412" s="17">
        <f t="shared" si="895"/>
        <v>18873.299999999999</v>
      </c>
      <c r="Z412" s="17">
        <f t="shared" si="896"/>
        <v>186030.79999999999</v>
      </c>
      <c r="AA412" s="17">
        <f t="shared" si="897"/>
        <v>196501.20000000001</v>
      </c>
      <c r="AB412" s="17">
        <f>AB413</f>
        <v>0</v>
      </c>
      <c r="AC412" s="17">
        <f>AC413</f>
        <v>0</v>
      </c>
      <c r="AD412" s="17">
        <f>AD413</f>
        <v>0</v>
      </c>
      <c r="AE412" s="17">
        <f t="shared" si="898"/>
        <v>18873.299999999999</v>
      </c>
      <c r="AF412" s="17">
        <f t="shared" si="899"/>
        <v>186030.79999999999</v>
      </c>
      <c r="AG412" s="17">
        <f t="shared" si="900"/>
        <v>196501.20000000001</v>
      </c>
      <c r="AH412" s="17">
        <f>AH413</f>
        <v>0</v>
      </c>
      <c r="AI412" s="17">
        <f>AI413</f>
        <v>0</v>
      </c>
      <c r="AJ412" s="17">
        <f>AJ413</f>
        <v>0</v>
      </c>
      <c r="AK412" s="17">
        <f>AK413</f>
        <v>0</v>
      </c>
      <c r="AL412" s="17">
        <f>AL413</f>
        <v>0</v>
      </c>
      <c r="AM412" s="17">
        <f>AM413</f>
        <v>0</v>
      </c>
      <c r="AN412" s="17">
        <f>AN413</f>
        <v>0</v>
      </c>
      <c r="AO412" s="17">
        <f>AO413</f>
        <v>0</v>
      </c>
      <c r="AP412" s="17">
        <f>AP413</f>
        <v>0</v>
      </c>
      <c r="AQ412" s="17">
        <f>AQ413</f>
        <v>0</v>
      </c>
      <c r="AR412" s="17">
        <f>AR413</f>
        <v>0</v>
      </c>
      <c r="AS412" s="17">
        <f>AS413</f>
        <v>0</v>
      </c>
      <c r="AT412" s="17">
        <f>AT413</f>
        <v>0</v>
      </c>
      <c r="AU412" s="17">
        <f>AU413</f>
        <v>0</v>
      </c>
      <c r="AV412" s="17">
        <f>AV413</f>
        <v>0</v>
      </c>
      <c r="AW412" s="17">
        <f t="shared" si="901"/>
        <v>18873.299999999999</v>
      </c>
      <c r="AX412" s="17">
        <f t="shared" si="902"/>
        <v>186030.79999999999</v>
      </c>
      <c r="AY412" s="17">
        <f t="shared" si="903"/>
        <v>196501.20000000001</v>
      </c>
      <c r="AZ412" s="17">
        <f>AZ413</f>
        <v>0</v>
      </c>
      <c r="BA412" s="32"/>
      <c r="BB412" s="32"/>
      <c r="BC412" s="1"/>
      <c r="BD412" s="1"/>
      <c r="BE412" s="1"/>
      <c r="BF412" s="1"/>
      <c r="BG412" s="1"/>
      <c r="BH412" s="1"/>
      <c r="BI412" s="1"/>
    </row>
    <row r="413" s="1" customFormat="1">
      <c r="A413" s="30" t="s">
        <v>300</v>
      </c>
      <c r="B413" s="30" t="s">
        <v>171</v>
      </c>
      <c r="C413" s="30" t="s">
        <v>325</v>
      </c>
      <c r="D413" s="30" t="s">
        <v>359</v>
      </c>
      <c r="E413" s="30" t="s">
        <v>134</v>
      </c>
      <c r="F413" s="31" t="s">
        <v>135</v>
      </c>
      <c r="G413" s="17">
        <v>18873.299999999999</v>
      </c>
      <c r="H413" s="17">
        <v>186030.79999999999</v>
      </c>
      <c r="I413" s="17">
        <v>196501.20000000001</v>
      </c>
      <c r="J413" s="17"/>
      <c r="K413" s="17"/>
      <c r="L413" s="17"/>
      <c r="M413" s="17">
        <f t="shared" si="1006"/>
        <v>18873.299999999999</v>
      </c>
      <c r="N413" s="17">
        <f t="shared" si="1007"/>
        <v>186030.79999999999</v>
      </c>
      <c r="O413" s="17">
        <f t="shared" si="1008"/>
        <v>196501.20000000001</v>
      </c>
      <c r="P413" s="17"/>
      <c r="Q413" s="17"/>
      <c r="R413" s="17"/>
      <c r="S413" s="17"/>
      <c r="T413" s="17"/>
      <c r="U413" s="17"/>
      <c r="V413" s="17"/>
      <c r="W413" s="17"/>
      <c r="X413" s="17"/>
      <c r="Y413" s="17">
        <f t="shared" si="895"/>
        <v>18873.299999999999</v>
      </c>
      <c r="Z413" s="17">
        <f t="shared" si="896"/>
        <v>186030.79999999999</v>
      </c>
      <c r="AA413" s="17">
        <f t="shared" si="897"/>
        <v>196501.20000000001</v>
      </c>
      <c r="AB413" s="17"/>
      <c r="AC413" s="17"/>
      <c r="AD413" s="17"/>
      <c r="AE413" s="17">
        <f t="shared" si="898"/>
        <v>18873.299999999999</v>
      </c>
      <c r="AF413" s="17">
        <f t="shared" si="899"/>
        <v>186030.79999999999</v>
      </c>
      <c r="AG413" s="17">
        <f t="shared" si="900"/>
        <v>196501.20000000001</v>
      </c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>
        <f t="shared" si="901"/>
        <v>18873.299999999999</v>
      </c>
      <c r="AX413" s="17">
        <f t="shared" si="902"/>
        <v>186030.79999999999</v>
      </c>
      <c r="AY413" s="17">
        <f t="shared" si="903"/>
        <v>196501.20000000001</v>
      </c>
      <c r="AZ413" s="17"/>
      <c r="BA413" s="32"/>
      <c r="BB413" s="32"/>
      <c r="BC413" s="1"/>
      <c r="BD413" s="1"/>
      <c r="BE413" s="1"/>
      <c r="BF413" s="1"/>
      <c r="BG413" s="1"/>
      <c r="BH413" s="1"/>
      <c r="BI413" s="1"/>
    </row>
    <row r="414" s="1" customFormat="1">
      <c r="A414" s="30" t="s">
        <v>300</v>
      </c>
      <c r="B414" s="30" t="s">
        <v>171</v>
      </c>
      <c r="C414" s="30" t="s">
        <v>325</v>
      </c>
      <c r="D414" s="30" t="s">
        <v>320</v>
      </c>
      <c r="E414" s="30"/>
      <c r="F414" s="31" t="s">
        <v>217</v>
      </c>
      <c r="G414" s="17">
        <f>G415</f>
        <v>57.600000000000001</v>
      </c>
      <c r="H414" s="17">
        <f t="shared" si="1009"/>
        <v>57.600000000000001</v>
      </c>
      <c r="I414" s="17">
        <f>I415</f>
        <v>57.600000000000001</v>
      </c>
      <c r="J414" s="17">
        <f>J415</f>
        <v>0</v>
      </c>
      <c r="K414" s="17">
        <f>K415</f>
        <v>0</v>
      </c>
      <c r="L414" s="17">
        <f>L415</f>
        <v>0</v>
      </c>
      <c r="M414" s="17">
        <f t="shared" si="1006"/>
        <v>57.600000000000001</v>
      </c>
      <c r="N414" s="17">
        <f t="shared" si="1007"/>
        <v>57.600000000000001</v>
      </c>
      <c r="O414" s="17">
        <f t="shared" si="1008"/>
        <v>57.600000000000001</v>
      </c>
      <c r="P414" s="17">
        <f>P415</f>
        <v>0</v>
      </c>
      <c r="Q414" s="17">
        <f>Q415</f>
        <v>0</v>
      </c>
      <c r="R414" s="17">
        <f>R415</f>
        <v>0</v>
      </c>
      <c r="S414" s="17">
        <f>S415</f>
        <v>0</v>
      </c>
      <c r="T414" s="17">
        <f>T415</f>
        <v>0</v>
      </c>
      <c r="U414" s="17">
        <f>U415</f>
        <v>0</v>
      </c>
      <c r="V414" s="17">
        <f>V415</f>
        <v>0</v>
      </c>
      <c r="W414" s="17">
        <f>W415</f>
        <v>0</v>
      </c>
      <c r="X414" s="17">
        <f>X415</f>
        <v>0</v>
      </c>
      <c r="Y414" s="17">
        <f t="shared" si="895"/>
        <v>57.600000000000001</v>
      </c>
      <c r="Z414" s="17">
        <f t="shared" si="896"/>
        <v>57.600000000000001</v>
      </c>
      <c r="AA414" s="17">
        <f t="shared" si="897"/>
        <v>57.600000000000001</v>
      </c>
      <c r="AB414" s="17">
        <f>AB415</f>
        <v>0</v>
      </c>
      <c r="AC414" s="17">
        <f>AC415</f>
        <v>0</v>
      </c>
      <c r="AD414" s="17">
        <f>AD415</f>
        <v>0</v>
      </c>
      <c r="AE414" s="17">
        <f t="shared" si="898"/>
        <v>57.600000000000001</v>
      </c>
      <c r="AF414" s="17">
        <f t="shared" si="899"/>
        <v>57.600000000000001</v>
      </c>
      <c r="AG414" s="17">
        <f t="shared" si="900"/>
        <v>57.600000000000001</v>
      </c>
      <c r="AH414" s="17">
        <f>AH415</f>
        <v>0</v>
      </c>
      <c r="AI414" s="17">
        <f>AI415</f>
        <v>0</v>
      </c>
      <c r="AJ414" s="17">
        <f>AJ415</f>
        <v>0</v>
      </c>
      <c r="AK414" s="17">
        <f>AK415</f>
        <v>0</v>
      </c>
      <c r="AL414" s="17">
        <f>AL415</f>
        <v>0</v>
      </c>
      <c r="AM414" s="17">
        <f>AM415</f>
        <v>0</v>
      </c>
      <c r="AN414" s="17">
        <f>AN415</f>
        <v>0</v>
      </c>
      <c r="AO414" s="17">
        <f>AO415</f>
        <v>0</v>
      </c>
      <c r="AP414" s="17">
        <f>AP415</f>
        <v>0</v>
      </c>
      <c r="AQ414" s="17">
        <f>AQ415</f>
        <v>0</v>
      </c>
      <c r="AR414" s="17">
        <f>AR415</f>
        <v>0</v>
      </c>
      <c r="AS414" s="17">
        <f>AS415</f>
        <v>0</v>
      </c>
      <c r="AT414" s="17">
        <f>AT415</f>
        <v>0</v>
      </c>
      <c r="AU414" s="17">
        <f>AU415</f>
        <v>0</v>
      </c>
      <c r="AV414" s="17">
        <f>AV415</f>
        <v>0</v>
      </c>
      <c r="AW414" s="17">
        <f t="shared" si="901"/>
        <v>57.600000000000001</v>
      </c>
      <c r="AX414" s="17">
        <f t="shared" si="902"/>
        <v>57.600000000000001</v>
      </c>
      <c r="AY414" s="17">
        <f t="shared" si="903"/>
        <v>57.600000000000001</v>
      </c>
      <c r="AZ414" s="17">
        <f>AZ415</f>
        <v>0</v>
      </c>
      <c r="BA414" s="32"/>
      <c r="BB414" s="32"/>
      <c r="BC414" s="1"/>
      <c r="BD414" s="1"/>
      <c r="BE414" s="1"/>
      <c r="BF414" s="1"/>
      <c r="BG414" s="1"/>
      <c r="BH414" s="1"/>
      <c r="BI414" s="1"/>
    </row>
    <row r="415" s="1" customFormat="1">
      <c r="A415" s="30" t="s">
        <v>300</v>
      </c>
      <c r="B415" s="30" t="s">
        <v>171</v>
      </c>
      <c r="C415" s="30" t="s">
        <v>325</v>
      </c>
      <c r="D415" s="30" t="s">
        <v>320</v>
      </c>
      <c r="E415" s="30" t="s">
        <v>134</v>
      </c>
      <c r="F415" s="31" t="s">
        <v>135</v>
      </c>
      <c r="G415" s="17">
        <v>57.600000000000001</v>
      </c>
      <c r="H415" s="17">
        <v>57.600000000000001</v>
      </c>
      <c r="I415" s="17">
        <v>57.600000000000001</v>
      </c>
      <c r="J415" s="17"/>
      <c r="K415" s="17"/>
      <c r="L415" s="17"/>
      <c r="M415" s="17">
        <f t="shared" si="1006"/>
        <v>57.600000000000001</v>
      </c>
      <c r="N415" s="17">
        <f t="shared" si="1007"/>
        <v>57.600000000000001</v>
      </c>
      <c r="O415" s="17">
        <f t="shared" si="1008"/>
        <v>57.600000000000001</v>
      </c>
      <c r="P415" s="17"/>
      <c r="Q415" s="17"/>
      <c r="R415" s="17"/>
      <c r="S415" s="17"/>
      <c r="T415" s="17"/>
      <c r="U415" s="17"/>
      <c r="V415" s="17"/>
      <c r="W415" s="17"/>
      <c r="X415" s="17"/>
      <c r="Y415" s="17">
        <f t="shared" si="895"/>
        <v>57.600000000000001</v>
      </c>
      <c r="Z415" s="17">
        <f t="shared" si="896"/>
        <v>57.600000000000001</v>
      </c>
      <c r="AA415" s="17">
        <f t="shared" si="897"/>
        <v>57.600000000000001</v>
      </c>
      <c r="AB415" s="17"/>
      <c r="AC415" s="17"/>
      <c r="AD415" s="17"/>
      <c r="AE415" s="17">
        <f t="shared" si="898"/>
        <v>57.600000000000001</v>
      </c>
      <c r="AF415" s="17">
        <f t="shared" si="899"/>
        <v>57.600000000000001</v>
      </c>
      <c r="AG415" s="17">
        <f t="shared" si="900"/>
        <v>57.600000000000001</v>
      </c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>
        <f t="shared" si="901"/>
        <v>57.600000000000001</v>
      </c>
      <c r="AX415" s="17">
        <f t="shared" si="902"/>
        <v>57.600000000000001</v>
      </c>
      <c r="AY415" s="17">
        <f t="shared" si="903"/>
        <v>57.600000000000001</v>
      </c>
      <c r="AZ415" s="17"/>
      <c r="BA415" s="32"/>
      <c r="BB415" s="32"/>
      <c r="BC415" s="1"/>
      <c r="BD415" s="1"/>
      <c r="BE415" s="1"/>
      <c r="BF415" s="1"/>
      <c r="BG415" s="1"/>
      <c r="BH415" s="1"/>
      <c r="BI415" s="1"/>
    </row>
    <row r="416" s="1" customFormat="1">
      <c r="A416" s="30" t="s">
        <v>300</v>
      </c>
      <c r="B416" s="30" t="s">
        <v>171</v>
      </c>
      <c r="C416" s="30" t="s">
        <v>325</v>
      </c>
      <c r="D416" s="30" t="s">
        <v>321</v>
      </c>
      <c r="E416" s="30"/>
      <c r="F416" s="31" t="s">
        <v>322</v>
      </c>
      <c r="G416" s="17">
        <f>G417</f>
        <v>305078.40000000002</v>
      </c>
      <c r="H416" s="17">
        <f t="shared" si="1009"/>
        <v>829101.09999999998</v>
      </c>
      <c r="I416" s="17">
        <f>I417</f>
        <v>916284.19999999995</v>
      </c>
      <c r="J416" s="17">
        <f>J417</f>
        <v>0</v>
      </c>
      <c r="K416" s="17">
        <f>K417</f>
        <v>0</v>
      </c>
      <c r="L416" s="17">
        <f>L417</f>
        <v>0</v>
      </c>
      <c r="M416" s="17">
        <f t="shared" si="1006"/>
        <v>305078.40000000002</v>
      </c>
      <c r="N416" s="17">
        <f t="shared" si="1007"/>
        <v>829101.09999999998</v>
      </c>
      <c r="O416" s="17">
        <f t="shared" si="1008"/>
        <v>916284.19999999995</v>
      </c>
      <c r="P416" s="17">
        <f>P417</f>
        <v>0</v>
      </c>
      <c r="Q416" s="17">
        <f>Q417</f>
        <v>0</v>
      </c>
      <c r="R416" s="17">
        <f>R417</f>
        <v>53816.599000000002</v>
      </c>
      <c r="S416" s="17">
        <f>S417</f>
        <v>90859.245999999999</v>
      </c>
      <c r="T416" s="17">
        <f>T417</f>
        <v>0</v>
      </c>
      <c r="U416" s="17">
        <f>U417</f>
        <v>-55854</v>
      </c>
      <c r="V416" s="17">
        <f>V417</f>
        <v>0</v>
      </c>
      <c r="W416" s="17">
        <f>W417</f>
        <v>0</v>
      </c>
      <c r="X416" s="17">
        <f>X417</f>
        <v>0</v>
      </c>
      <c r="Y416" s="17">
        <f t="shared" si="895"/>
        <v>449754.245</v>
      </c>
      <c r="Z416" s="17">
        <f t="shared" si="896"/>
        <v>773247.09999999998</v>
      </c>
      <c r="AA416" s="17">
        <f t="shared" si="897"/>
        <v>916284.19999999995</v>
      </c>
      <c r="AB416" s="17">
        <f>AB417</f>
        <v>0</v>
      </c>
      <c r="AC416" s="17">
        <f>AC417</f>
        <v>0</v>
      </c>
      <c r="AD416" s="17">
        <f>AD417</f>
        <v>0</v>
      </c>
      <c r="AE416" s="17">
        <f t="shared" si="898"/>
        <v>449754.245</v>
      </c>
      <c r="AF416" s="17">
        <f t="shared" si="899"/>
        <v>773247.09999999998</v>
      </c>
      <c r="AG416" s="17">
        <f t="shared" si="900"/>
        <v>916284.19999999995</v>
      </c>
      <c r="AH416" s="17">
        <f>AH417</f>
        <v>530217.79099999997</v>
      </c>
      <c r="AI416" s="17">
        <f>AI417</f>
        <v>0</v>
      </c>
      <c r="AJ416" s="17">
        <f>AJ417</f>
        <v>0</v>
      </c>
      <c r="AK416" s="17">
        <f>AK417</f>
        <v>0</v>
      </c>
      <c r="AL416" s="17">
        <f>AL417</f>
        <v>0</v>
      </c>
      <c r="AM416" s="17">
        <f>AM417</f>
        <v>0</v>
      </c>
      <c r="AN416" s="17">
        <f>AN417</f>
        <v>0</v>
      </c>
      <c r="AO416" s="17">
        <f>AO417</f>
        <v>0</v>
      </c>
      <c r="AP416" s="17">
        <f>AP417</f>
        <v>0</v>
      </c>
      <c r="AQ416" s="17">
        <f>AQ417</f>
        <v>0</v>
      </c>
      <c r="AR416" s="17">
        <f>AR417</f>
        <v>0</v>
      </c>
      <c r="AS416" s="17">
        <f>AS417</f>
        <v>0</v>
      </c>
      <c r="AT416" s="17">
        <f>AT417</f>
        <v>0</v>
      </c>
      <c r="AU416" s="17">
        <f>AU417</f>
        <v>0</v>
      </c>
      <c r="AV416" s="17">
        <f>AV417</f>
        <v>0</v>
      </c>
      <c r="AW416" s="17">
        <f t="shared" si="901"/>
        <v>979972.03599999996</v>
      </c>
      <c r="AX416" s="17">
        <f t="shared" si="902"/>
        <v>773247.09999999998</v>
      </c>
      <c r="AY416" s="17">
        <f t="shared" si="903"/>
        <v>916284.19999999995</v>
      </c>
      <c r="AZ416" s="17">
        <f>AZ417</f>
        <v>0</v>
      </c>
      <c r="BA416" s="32"/>
      <c r="BB416" s="32"/>
      <c r="BC416" s="1"/>
      <c r="BD416" s="1"/>
      <c r="BE416" s="1"/>
      <c r="BF416" s="1"/>
      <c r="BG416" s="1"/>
      <c r="BH416" s="1"/>
      <c r="BI416" s="1"/>
    </row>
    <row r="417" s="1" customFormat="1">
      <c r="A417" s="30" t="s">
        <v>300</v>
      </c>
      <c r="B417" s="30" t="s">
        <v>171</v>
      </c>
      <c r="C417" s="30" t="s">
        <v>325</v>
      </c>
      <c r="D417" s="30" t="s">
        <v>321</v>
      </c>
      <c r="E417" s="30" t="s">
        <v>134</v>
      </c>
      <c r="F417" s="31" t="s">
        <v>135</v>
      </c>
      <c r="G417" s="17">
        <v>305078.40000000002</v>
      </c>
      <c r="H417" s="17">
        <f>824701.6+4399.5</f>
        <v>829101.09999999998</v>
      </c>
      <c r="I417" s="17">
        <f>911884.7+4399.5</f>
        <v>916284.19999999995</v>
      </c>
      <c r="J417" s="17"/>
      <c r="K417" s="17"/>
      <c r="L417" s="17"/>
      <c r="M417" s="17">
        <f t="shared" si="1006"/>
        <v>305078.40000000002</v>
      </c>
      <c r="N417" s="17">
        <f t="shared" si="1007"/>
        <v>829101.09999999998</v>
      </c>
      <c r="O417" s="17">
        <f t="shared" si="1008"/>
        <v>916284.19999999995</v>
      </c>
      <c r="P417" s="17"/>
      <c r="Q417" s="17"/>
      <c r="R417" s="17">
        <v>53816.599000000002</v>
      </c>
      <c r="S417" s="17">
        <v>90859.245999999999</v>
      </c>
      <c r="T417" s="17"/>
      <c r="U417" s="17">
        <v>-55854</v>
      </c>
      <c r="V417" s="17"/>
      <c r="W417" s="17"/>
      <c r="X417" s="17"/>
      <c r="Y417" s="17">
        <f t="shared" si="895"/>
        <v>449754.245</v>
      </c>
      <c r="Z417" s="17">
        <f t="shared" si="896"/>
        <v>773247.09999999998</v>
      </c>
      <c r="AA417" s="17">
        <f t="shared" si="897"/>
        <v>916284.19999999995</v>
      </c>
      <c r="AB417" s="17"/>
      <c r="AC417" s="17"/>
      <c r="AD417" s="17"/>
      <c r="AE417" s="17">
        <f t="shared" si="898"/>
        <v>449754.245</v>
      </c>
      <c r="AF417" s="17">
        <f t="shared" si="899"/>
        <v>773247.09999999998</v>
      </c>
      <c r="AG417" s="17">
        <f t="shared" si="900"/>
        <v>916284.19999999995</v>
      </c>
      <c r="AH417" s="17">
        <v>530217.79099999997</v>
      </c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>
        <f t="shared" si="901"/>
        <v>979972.03599999996</v>
      </c>
      <c r="AX417" s="17">
        <f t="shared" si="902"/>
        <v>773247.09999999998</v>
      </c>
      <c r="AY417" s="17">
        <f t="shared" si="903"/>
        <v>916284.19999999995</v>
      </c>
      <c r="AZ417" s="17"/>
      <c r="BA417" s="32"/>
      <c r="BB417" s="32"/>
      <c r="BC417" s="1"/>
      <c r="BD417" s="1"/>
      <c r="BE417" s="1"/>
      <c r="BF417" s="1"/>
      <c r="BG417" s="1"/>
      <c r="BH417" s="1"/>
      <c r="BI417" s="1"/>
    </row>
    <row r="418" s="1" customFormat="1">
      <c r="A418" s="30" t="s">
        <v>300</v>
      </c>
      <c r="B418" s="30" t="s">
        <v>171</v>
      </c>
      <c r="C418" s="30" t="s">
        <v>325</v>
      </c>
      <c r="D418" s="30" t="s">
        <v>361</v>
      </c>
      <c r="E418" s="30"/>
      <c r="F418" s="31" t="s">
        <v>362</v>
      </c>
      <c r="G418" s="17">
        <f>G419</f>
        <v>553617.09999999998</v>
      </c>
      <c r="H418" s="17">
        <f t="shared" si="1009"/>
        <v>2434453.8999999999</v>
      </c>
      <c r="I418" s="17">
        <f>I419</f>
        <v>0</v>
      </c>
      <c r="J418" s="17">
        <f>J419</f>
        <v>0</v>
      </c>
      <c r="K418" s="17">
        <f>K419</f>
        <v>0</v>
      </c>
      <c r="L418" s="17">
        <f>L419</f>
        <v>0</v>
      </c>
      <c r="M418" s="17">
        <f t="shared" si="1006"/>
        <v>553617.09999999998</v>
      </c>
      <c r="N418" s="17">
        <f t="shared" si="1007"/>
        <v>2434453.8999999999</v>
      </c>
      <c r="O418" s="17">
        <f t="shared" si="1008"/>
        <v>0</v>
      </c>
      <c r="P418" s="17">
        <f>P419</f>
        <v>0</v>
      </c>
      <c r="Q418" s="17">
        <f>Q419</f>
        <v>0</v>
      </c>
      <c r="R418" s="17">
        <f>R419</f>
        <v>0</v>
      </c>
      <c r="S418" s="17">
        <f>S419</f>
        <v>0</v>
      </c>
      <c r="T418" s="17">
        <f>T419</f>
        <v>0</v>
      </c>
      <c r="U418" s="17">
        <f>U419</f>
        <v>0</v>
      </c>
      <c r="V418" s="17">
        <f>V419</f>
        <v>0</v>
      </c>
      <c r="W418" s="17">
        <f>W419</f>
        <v>0</v>
      </c>
      <c r="X418" s="17">
        <f>X419</f>
        <v>0</v>
      </c>
      <c r="Y418" s="17">
        <f t="shared" si="895"/>
        <v>553617.09999999998</v>
      </c>
      <c r="Z418" s="17">
        <f t="shared" si="896"/>
        <v>2434453.8999999999</v>
      </c>
      <c r="AA418" s="17">
        <f t="shared" si="897"/>
        <v>0</v>
      </c>
      <c r="AB418" s="17">
        <f>AB419</f>
        <v>0</v>
      </c>
      <c r="AC418" s="17">
        <f>AC419</f>
        <v>0</v>
      </c>
      <c r="AD418" s="17">
        <f>AD419</f>
        <v>0</v>
      </c>
      <c r="AE418" s="17">
        <f t="shared" si="898"/>
        <v>553617.09999999998</v>
      </c>
      <c r="AF418" s="17">
        <f t="shared" si="899"/>
        <v>2434453.8999999999</v>
      </c>
      <c r="AG418" s="17">
        <f t="shared" si="900"/>
        <v>0</v>
      </c>
      <c r="AH418" s="17">
        <f>AH419</f>
        <v>54112.298999999999</v>
      </c>
      <c r="AI418" s="17">
        <f>AI419</f>
        <v>0</v>
      </c>
      <c r="AJ418" s="17">
        <f>AJ419</f>
        <v>0</v>
      </c>
      <c r="AK418" s="17">
        <f>AK419</f>
        <v>0</v>
      </c>
      <c r="AL418" s="17">
        <f>AL419</f>
        <v>0</v>
      </c>
      <c r="AM418" s="17">
        <f>AM419</f>
        <v>0</v>
      </c>
      <c r="AN418" s="17">
        <f>AN419</f>
        <v>0</v>
      </c>
      <c r="AO418" s="17">
        <f>AO419</f>
        <v>0</v>
      </c>
      <c r="AP418" s="17">
        <f>AP419</f>
        <v>0</v>
      </c>
      <c r="AQ418" s="17">
        <f>AQ419</f>
        <v>0</v>
      </c>
      <c r="AR418" s="17">
        <f>AR419</f>
        <v>0</v>
      </c>
      <c r="AS418" s="17">
        <f>AS419</f>
        <v>0</v>
      </c>
      <c r="AT418" s="17">
        <f>AT419</f>
        <v>0</v>
      </c>
      <c r="AU418" s="17">
        <f>AU419</f>
        <v>0</v>
      </c>
      <c r="AV418" s="17">
        <f>AV419</f>
        <v>0</v>
      </c>
      <c r="AW418" s="17">
        <f t="shared" si="901"/>
        <v>607729.39899999998</v>
      </c>
      <c r="AX418" s="17">
        <f t="shared" si="902"/>
        <v>2434453.8999999999</v>
      </c>
      <c r="AY418" s="17">
        <f t="shared" si="903"/>
        <v>0</v>
      </c>
      <c r="AZ418" s="17">
        <f>AZ419</f>
        <v>0</v>
      </c>
      <c r="BA418" s="32"/>
      <c r="BB418" s="32"/>
      <c r="BC418" s="1"/>
      <c r="BD418" s="1"/>
      <c r="BE418" s="1"/>
      <c r="BF418" s="1"/>
      <c r="BG418" s="1"/>
      <c r="BH418" s="1"/>
      <c r="BI418" s="1"/>
    </row>
    <row r="419" s="1" customFormat="1">
      <c r="A419" s="30" t="s">
        <v>300</v>
      </c>
      <c r="B419" s="30" t="s">
        <v>171</v>
      </c>
      <c r="C419" s="30" t="s">
        <v>325</v>
      </c>
      <c r="D419" s="30" t="s">
        <v>361</v>
      </c>
      <c r="E419" s="30" t="s">
        <v>134</v>
      </c>
      <c r="F419" s="31" t="s">
        <v>135</v>
      </c>
      <c r="G419" s="17">
        <f>44555.3+509061.8</f>
        <v>553617.09999999998</v>
      </c>
      <c r="H419" s="17">
        <f>300000+2134453.9</f>
        <v>2434453.8999999999</v>
      </c>
      <c r="I419" s="17">
        <v>0</v>
      </c>
      <c r="J419" s="17"/>
      <c r="K419" s="17"/>
      <c r="L419" s="17"/>
      <c r="M419" s="17">
        <f t="shared" si="1006"/>
        <v>553617.09999999998</v>
      </c>
      <c r="N419" s="17">
        <f t="shared" si="1007"/>
        <v>2434453.8999999999</v>
      </c>
      <c r="O419" s="17">
        <f t="shared" si="1008"/>
        <v>0</v>
      </c>
      <c r="P419" s="17"/>
      <c r="Q419" s="17"/>
      <c r="R419" s="17"/>
      <c r="S419" s="17"/>
      <c r="T419" s="17"/>
      <c r="U419" s="17"/>
      <c r="V419" s="17"/>
      <c r="W419" s="17"/>
      <c r="X419" s="17"/>
      <c r="Y419" s="17">
        <f t="shared" si="895"/>
        <v>553617.09999999998</v>
      </c>
      <c r="Z419" s="17">
        <f t="shared" si="896"/>
        <v>2434453.8999999999</v>
      </c>
      <c r="AA419" s="17">
        <f t="shared" si="897"/>
        <v>0</v>
      </c>
      <c r="AB419" s="17"/>
      <c r="AC419" s="17"/>
      <c r="AD419" s="17"/>
      <c r="AE419" s="17">
        <f t="shared" si="898"/>
        <v>553617.09999999998</v>
      </c>
      <c r="AF419" s="17">
        <f t="shared" si="899"/>
        <v>2434453.8999999999</v>
      </c>
      <c r="AG419" s="17">
        <f t="shared" si="900"/>
        <v>0</v>
      </c>
      <c r="AH419" s="17">
        <v>54112.298999999999</v>
      </c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>
        <f t="shared" si="901"/>
        <v>607729.39899999998</v>
      </c>
      <c r="AX419" s="17">
        <f t="shared" si="902"/>
        <v>2434453.8999999999</v>
      </c>
      <c r="AY419" s="17">
        <f t="shared" si="903"/>
        <v>0</v>
      </c>
      <c r="AZ419" s="17"/>
      <c r="BA419" s="32"/>
      <c r="BB419" s="32"/>
      <c r="BC419" s="1"/>
      <c r="BD419" s="1"/>
      <c r="BE419" s="1"/>
      <c r="BF419" s="1"/>
      <c r="BG419" s="1"/>
      <c r="BH419" s="1"/>
      <c r="BI419" s="1"/>
    </row>
    <row r="420" s="1" customFormat="1">
      <c r="A420" s="30" t="s">
        <v>300</v>
      </c>
      <c r="B420" s="30" t="s">
        <v>171</v>
      </c>
      <c r="C420" s="30" t="s">
        <v>325</v>
      </c>
      <c r="D420" s="30" t="s">
        <v>363</v>
      </c>
      <c r="E420" s="30"/>
      <c r="F420" s="31" t="s">
        <v>364</v>
      </c>
      <c r="G420" s="17">
        <f>G421</f>
        <v>76050</v>
      </c>
      <c r="H420" s="17">
        <f>H421</f>
        <v>0</v>
      </c>
      <c r="I420" s="17">
        <f>I421</f>
        <v>0</v>
      </c>
      <c r="J420" s="17">
        <f>J421</f>
        <v>0</v>
      </c>
      <c r="K420" s="17">
        <f>K421</f>
        <v>0</v>
      </c>
      <c r="L420" s="17">
        <f>L421</f>
        <v>0</v>
      </c>
      <c r="M420" s="17">
        <f t="shared" si="1006"/>
        <v>76050</v>
      </c>
      <c r="N420" s="17">
        <f t="shared" si="1007"/>
        <v>0</v>
      </c>
      <c r="O420" s="17">
        <f t="shared" si="1008"/>
        <v>0</v>
      </c>
      <c r="P420" s="17">
        <f>P421</f>
        <v>0</v>
      </c>
      <c r="Q420" s="17">
        <f>Q421</f>
        <v>0</v>
      </c>
      <c r="R420" s="17">
        <f>R421</f>
        <v>0</v>
      </c>
      <c r="S420" s="17">
        <f>S421</f>
        <v>0</v>
      </c>
      <c r="T420" s="17">
        <f>T421</f>
        <v>0</v>
      </c>
      <c r="U420" s="17">
        <f>U421</f>
        <v>0</v>
      </c>
      <c r="V420" s="17">
        <f>V421</f>
        <v>0</v>
      </c>
      <c r="W420" s="17">
        <f>W421</f>
        <v>0</v>
      </c>
      <c r="X420" s="17">
        <f>X421</f>
        <v>0</v>
      </c>
      <c r="Y420" s="17">
        <f t="shared" si="895"/>
        <v>76050</v>
      </c>
      <c r="Z420" s="17">
        <f t="shared" si="896"/>
        <v>0</v>
      </c>
      <c r="AA420" s="17">
        <f t="shared" si="897"/>
        <v>0</v>
      </c>
      <c r="AB420" s="17">
        <f>AB421</f>
        <v>0</v>
      </c>
      <c r="AC420" s="17">
        <f>AC421</f>
        <v>0</v>
      </c>
      <c r="AD420" s="17">
        <f>AD421</f>
        <v>0</v>
      </c>
      <c r="AE420" s="17">
        <f t="shared" si="898"/>
        <v>76050</v>
      </c>
      <c r="AF420" s="17">
        <f t="shared" si="899"/>
        <v>0</v>
      </c>
      <c r="AG420" s="17">
        <f t="shared" si="900"/>
        <v>0</v>
      </c>
      <c r="AH420" s="17">
        <f>AH421</f>
        <v>0</v>
      </c>
      <c r="AI420" s="17">
        <f>AI421</f>
        <v>0</v>
      </c>
      <c r="AJ420" s="17">
        <f>AJ421</f>
        <v>0</v>
      </c>
      <c r="AK420" s="17">
        <f>AK421</f>
        <v>0</v>
      </c>
      <c r="AL420" s="17">
        <f>AL421</f>
        <v>0</v>
      </c>
      <c r="AM420" s="17">
        <f>AM421</f>
        <v>0</v>
      </c>
      <c r="AN420" s="17">
        <f>AN421</f>
        <v>0</v>
      </c>
      <c r="AO420" s="17">
        <f>AO421</f>
        <v>0</v>
      </c>
      <c r="AP420" s="17">
        <f>AP421</f>
        <v>0</v>
      </c>
      <c r="AQ420" s="17">
        <f>AQ421</f>
        <v>0</v>
      </c>
      <c r="AR420" s="17">
        <f>AR421</f>
        <v>0</v>
      </c>
      <c r="AS420" s="17">
        <f>AS421</f>
        <v>0</v>
      </c>
      <c r="AT420" s="17">
        <f>AT421</f>
        <v>0</v>
      </c>
      <c r="AU420" s="17">
        <f>AU421</f>
        <v>0</v>
      </c>
      <c r="AV420" s="17">
        <f>AV421</f>
        <v>0</v>
      </c>
      <c r="AW420" s="17">
        <f t="shared" si="901"/>
        <v>76050</v>
      </c>
      <c r="AX420" s="17">
        <f t="shared" si="902"/>
        <v>0</v>
      </c>
      <c r="AY420" s="17">
        <f t="shared" si="903"/>
        <v>0</v>
      </c>
      <c r="AZ420" s="17">
        <f>AZ421</f>
        <v>0</v>
      </c>
      <c r="BA420" s="32"/>
      <c r="BB420" s="32"/>
      <c r="BC420" s="1"/>
      <c r="BD420" s="1"/>
      <c r="BE420" s="1"/>
      <c r="BF420" s="1"/>
      <c r="BG420" s="1"/>
      <c r="BH420" s="1"/>
      <c r="BI420" s="1"/>
    </row>
    <row r="421" s="1" customFormat="1">
      <c r="A421" s="30" t="s">
        <v>300</v>
      </c>
      <c r="B421" s="30" t="s">
        <v>171</v>
      </c>
      <c r="C421" s="30" t="s">
        <v>325</v>
      </c>
      <c r="D421" s="30" t="s">
        <v>363</v>
      </c>
      <c r="E421" s="30" t="s">
        <v>134</v>
      </c>
      <c r="F421" s="31" t="s">
        <v>135</v>
      </c>
      <c r="G421" s="17">
        <v>76050</v>
      </c>
      <c r="H421" s="17">
        <v>0</v>
      </c>
      <c r="I421" s="17">
        <v>0</v>
      </c>
      <c r="J421" s="17"/>
      <c r="K421" s="17"/>
      <c r="L421" s="17"/>
      <c r="M421" s="17">
        <f t="shared" si="1006"/>
        <v>76050</v>
      </c>
      <c r="N421" s="17">
        <f t="shared" si="1007"/>
        <v>0</v>
      </c>
      <c r="O421" s="17">
        <f t="shared" si="1008"/>
        <v>0</v>
      </c>
      <c r="P421" s="17"/>
      <c r="Q421" s="17"/>
      <c r="R421" s="17"/>
      <c r="S421" s="17"/>
      <c r="T421" s="17"/>
      <c r="U421" s="17"/>
      <c r="V421" s="17"/>
      <c r="W421" s="17"/>
      <c r="X421" s="17"/>
      <c r="Y421" s="17">
        <f t="shared" si="895"/>
        <v>76050</v>
      </c>
      <c r="Z421" s="17">
        <f t="shared" si="896"/>
        <v>0</v>
      </c>
      <c r="AA421" s="17">
        <f t="shared" si="897"/>
        <v>0</v>
      </c>
      <c r="AB421" s="17"/>
      <c r="AC421" s="17"/>
      <c r="AD421" s="17"/>
      <c r="AE421" s="17">
        <f t="shared" si="898"/>
        <v>76050</v>
      </c>
      <c r="AF421" s="17">
        <f t="shared" si="899"/>
        <v>0</v>
      </c>
      <c r="AG421" s="17">
        <f t="shared" si="900"/>
        <v>0</v>
      </c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>
        <f t="shared" si="901"/>
        <v>76050</v>
      </c>
      <c r="AX421" s="17">
        <f t="shared" si="902"/>
        <v>0</v>
      </c>
      <c r="AY421" s="17">
        <f t="shared" si="903"/>
        <v>0</v>
      </c>
      <c r="AZ421" s="17"/>
      <c r="BA421" s="32"/>
      <c r="BB421" s="32"/>
      <c r="BC421" s="1"/>
      <c r="BD421" s="1"/>
      <c r="BE421" s="1"/>
      <c r="BF421" s="1"/>
      <c r="BG421" s="1"/>
      <c r="BH421" s="1"/>
      <c r="BI421" s="1"/>
    </row>
    <row r="422" s="1" customFormat="1">
      <c r="A422" s="30" t="s">
        <v>300</v>
      </c>
      <c r="B422" s="30" t="s">
        <v>171</v>
      </c>
      <c r="C422" s="30" t="s">
        <v>325</v>
      </c>
      <c r="D422" s="30" t="s">
        <v>365</v>
      </c>
      <c r="E422" s="30"/>
      <c r="F422" s="31" t="s">
        <v>324</v>
      </c>
      <c r="G422" s="17">
        <f>G423</f>
        <v>36610</v>
      </c>
      <c r="H422" s="17">
        <f>H423</f>
        <v>110260</v>
      </c>
      <c r="I422" s="17">
        <f>I423</f>
        <v>0</v>
      </c>
      <c r="J422" s="17">
        <f>J423</f>
        <v>0</v>
      </c>
      <c r="K422" s="17">
        <f>K423</f>
        <v>0</v>
      </c>
      <c r="L422" s="17">
        <f>L423</f>
        <v>0</v>
      </c>
      <c r="M422" s="17">
        <f t="shared" si="1006"/>
        <v>36610</v>
      </c>
      <c r="N422" s="17">
        <f t="shared" si="1007"/>
        <v>110260</v>
      </c>
      <c r="O422" s="17">
        <f t="shared" si="1008"/>
        <v>0</v>
      </c>
      <c r="P422" s="17">
        <f>P423</f>
        <v>0</v>
      </c>
      <c r="Q422" s="17">
        <f>Q423</f>
        <v>0</v>
      </c>
      <c r="R422" s="17">
        <f>R423</f>
        <v>0</v>
      </c>
      <c r="S422" s="17">
        <f>S423</f>
        <v>0</v>
      </c>
      <c r="T422" s="17">
        <f>T423</f>
        <v>0</v>
      </c>
      <c r="U422" s="17">
        <f>U423</f>
        <v>0</v>
      </c>
      <c r="V422" s="17">
        <f>V423</f>
        <v>0</v>
      </c>
      <c r="W422" s="17">
        <f>W423</f>
        <v>0</v>
      </c>
      <c r="X422" s="17">
        <f>X423</f>
        <v>0</v>
      </c>
      <c r="Y422" s="17">
        <f t="shared" si="895"/>
        <v>36610</v>
      </c>
      <c r="Z422" s="17">
        <f t="shared" si="896"/>
        <v>110260</v>
      </c>
      <c r="AA422" s="17">
        <f t="shared" si="897"/>
        <v>0</v>
      </c>
      <c r="AB422" s="17">
        <f>AB423</f>
        <v>0</v>
      </c>
      <c r="AC422" s="17">
        <f>AC423</f>
        <v>0</v>
      </c>
      <c r="AD422" s="17">
        <f>AD423</f>
        <v>0</v>
      </c>
      <c r="AE422" s="17">
        <f t="shared" si="898"/>
        <v>36610</v>
      </c>
      <c r="AF422" s="17">
        <f t="shared" si="899"/>
        <v>110260</v>
      </c>
      <c r="AG422" s="17">
        <f t="shared" si="900"/>
        <v>0</v>
      </c>
      <c r="AH422" s="17">
        <f>AH423</f>
        <v>0</v>
      </c>
      <c r="AI422" s="17">
        <f>AI423</f>
        <v>0</v>
      </c>
      <c r="AJ422" s="17">
        <f>AJ423</f>
        <v>0</v>
      </c>
      <c r="AK422" s="17">
        <f>AK423</f>
        <v>0</v>
      </c>
      <c r="AL422" s="17">
        <f>AL423</f>
        <v>0</v>
      </c>
      <c r="AM422" s="17">
        <f>AM423</f>
        <v>0</v>
      </c>
      <c r="AN422" s="17">
        <f>AN423</f>
        <v>0</v>
      </c>
      <c r="AO422" s="17">
        <f>AO423</f>
        <v>0</v>
      </c>
      <c r="AP422" s="17">
        <f>AP423</f>
        <v>0</v>
      </c>
      <c r="AQ422" s="17">
        <f>AQ423</f>
        <v>0</v>
      </c>
      <c r="AR422" s="17">
        <f>AR423</f>
        <v>0</v>
      </c>
      <c r="AS422" s="17">
        <f>AS423</f>
        <v>0</v>
      </c>
      <c r="AT422" s="17">
        <f>AT423</f>
        <v>0</v>
      </c>
      <c r="AU422" s="17">
        <f>AU423</f>
        <v>0</v>
      </c>
      <c r="AV422" s="17">
        <f>AV423</f>
        <v>0</v>
      </c>
      <c r="AW422" s="17">
        <f t="shared" si="901"/>
        <v>36610</v>
      </c>
      <c r="AX422" s="17">
        <f t="shared" si="902"/>
        <v>110260</v>
      </c>
      <c r="AY422" s="17">
        <f t="shared" si="903"/>
        <v>0</v>
      </c>
      <c r="AZ422" s="17">
        <f>AZ423</f>
        <v>0</v>
      </c>
      <c r="BA422" s="32"/>
      <c r="BB422" s="32"/>
      <c r="BC422" s="1"/>
      <c r="BD422" s="1"/>
      <c r="BE422" s="1"/>
      <c r="BF422" s="1"/>
      <c r="BG422" s="1"/>
      <c r="BH422" s="1"/>
      <c r="BI422" s="1"/>
    </row>
    <row r="423" s="1" customFormat="1">
      <c r="A423" s="30" t="s">
        <v>300</v>
      </c>
      <c r="B423" s="30" t="s">
        <v>171</v>
      </c>
      <c r="C423" s="30" t="s">
        <v>325</v>
      </c>
      <c r="D423" s="30" t="s">
        <v>365</v>
      </c>
      <c r="E423" s="30" t="s">
        <v>134</v>
      </c>
      <c r="F423" s="31" t="s">
        <v>135</v>
      </c>
      <c r="G423" s="17">
        <f>18305+18305</f>
        <v>36610</v>
      </c>
      <c r="H423" s="17">
        <f>55130+55130</f>
        <v>110260</v>
      </c>
      <c r="I423" s="17">
        <v>0</v>
      </c>
      <c r="J423" s="17"/>
      <c r="K423" s="17"/>
      <c r="L423" s="17"/>
      <c r="M423" s="17">
        <f t="shared" si="1006"/>
        <v>36610</v>
      </c>
      <c r="N423" s="17">
        <f t="shared" si="1007"/>
        <v>110260</v>
      </c>
      <c r="O423" s="17">
        <f t="shared" si="1008"/>
        <v>0</v>
      </c>
      <c r="P423" s="17"/>
      <c r="Q423" s="17"/>
      <c r="R423" s="17"/>
      <c r="S423" s="17"/>
      <c r="T423" s="17"/>
      <c r="U423" s="17"/>
      <c r="V423" s="17"/>
      <c r="W423" s="17"/>
      <c r="X423" s="17"/>
      <c r="Y423" s="17">
        <f t="shared" si="895"/>
        <v>36610</v>
      </c>
      <c r="Z423" s="17">
        <f t="shared" si="896"/>
        <v>110260</v>
      </c>
      <c r="AA423" s="17">
        <f t="shared" si="897"/>
        <v>0</v>
      </c>
      <c r="AB423" s="17"/>
      <c r="AC423" s="17"/>
      <c r="AD423" s="17"/>
      <c r="AE423" s="17">
        <f t="shared" si="898"/>
        <v>36610</v>
      </c>
      <c r="AF423" s="17">
        <f t="shared" si="899"/>
        <v>110260</v>
      </c>
      <c r="AG423" s="17">
        <f t="shared" si="900"/>
        <v>0</v>
      </c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>
        <f t="shared" si="901"/>
        <v>36610</v>
      </c>
      <c r="AX423" s="17">
        <f t="shared" si="902"/>
        <v>110260</v>
      </c>
      <c r="AY423" s="17">
        <f t="shared" si="903"/>
        <v>0</v>
      </c>
      <c r="AZ423" s="17"/>
      <c r="BA423" s="32"/>
      <c r="BB423" s="32"/>
      <c r="BC423" s="1"/>
      <c r="BD423" s="1"/>
      <c r="BE423" s="1"/>
      <c r="BF423" s="1"/>
      <c r="BG423" s="1"/>
      <c r="BH423" s="1"/>
      <c r="BI423" s="1"/>
    </row>
    <row r="424" s="25" customFormat="1">
      <c r="A424" s="26" t="s">
        <v>300</v>
      </c>
      <c r="B424" s="26" t="s">
        <v>171</v>
      </c>
      <c r="C424" s="26" t="s">
        <v>65</v>
      </c>
      <c r="D424" s="26"/>
      <c r="E424" s="26"/>
      <c r="F424" s="27" t="s">
        <v>213</v>
      </c>
      <c r="G424" s="28">
        <f t="shared" ref="G424:G425" si="1010">G425</f>
        <v>1013522.1</v>
      </c>
      <c r="H424" s="28">
        <f t="shared" ref="H424:H425" si="1011">H425</f>
        <v>1156320.7999999998</v>
      </c>
      <c r="I424" s="28">
        <f t="shared" ref="I424:I425" si="1012">I425</f>
        <v>1006626.7999999999</v>
      </c>
      <c r="J424" s="28">
        <f t="shared" ref="J424:J425" si="1013">J425</f>
        <v>-52616.799999999996</v>
      </c>
      <c r="K424" s="28">
        <f t="shared" ref="K424:K425" si="1014">K425</f>
        <v>-52942.899999999994</v>
      </c>
      <c r="L424" s="28">
        <f t="shared" ref="L424:L425" si="1015">L425</f>
        <v>-52942.899999999994</v>
      </c>
      <c r="M424" s="28">
        <f t="shared" si="1006"/>
        <v>960905.29999999993</v>
      </c>
      <c r="N424" s="28">
        <f t="shared" si="1007"/>
        <v>1103377.8999999999</v>
      </c>
      <c r="O424" s="28">
        <f t="shared" si="1008"/>
        <v>953683.89999999991</v>
      </c>
      <c r="P424" s="28">
        <f t="shared" ref="P424:P425" si="1016">P425</f>
        <v>3892.4680000000003</v>
      </c>
      <c r="Q424" s="28">
        <f t="shared" ref="Q424:Q425" si="1017">Q425</f>
        <v>0</v>
      </c>
      <c r="R424" s="28">
        <f t="shared" ref="R424:R425" si="1018">R425</f>
        <v>75006.351999999999</v>
      </c>
      <c r="S424" s="28">
        <f t="shared" ref="S424:S425" si="1019">S425</f>
        <v>0</v>
      </c>
      <c r="T424" s="28">
        <f t="shared" ref="T424:T425" si="1020">T425</f>
        <v>118.2</v>
      </c>
      <c r="U424" s="28">
        <f t="shared" ref="U424:U425" si="1021">U425</f>
        <v>-77943.970000000001</v>
      </c>
      <c r="V424" s="28">
        <f t="shared" ref="V424:V425" si="1022">V425</f>
        <v>118.2</v>
      </c>
      <c r="W424" s="28">
        <f t="shared" ref="W424:W425" si="1023">W425</f>
        <v>0</v>
      </c>
      <c r="X424" s="28">
        <f t="shared" ref="X424:X425" si="1024">X425</f>
        <v>0</v>
      </c>
      <c r="Y424" s="28">
        <f t="shared" ref="Y424:Y487" si="1025">M424+P424+Q424+R424+S424</f>
        <v>1039804.1199999999</v>
      </c>
      <c r="Z424" s="28">
        <f t="shared" ref="Z424:Z487" si="1026">N424+T424+U424</f>
        <v>1025552.1299999999</v>
      </c>
      <c r="AA424" s="28">
        <f t="shared" ref="AA424:AA487" si="1027">O424+V424+X424+W424</f>
        <v>953802.09999999986</v>
      </c>
      <c r="AB424" s="28">
        <f t="shared" ref="AB424:AB425" si="1028">AB425</f>
        <v>0</v>
      </c>
      <c r="AC424" s="28">
        <f t="shared" ref="AC424:AC425" si="1029">AC425</f>
        <v>0</v>
      </c>
      <c r="AD424" s="28">
        <f t="shared" ref="AD424:AD425" si="1030">AD425</f>
        <v>0</v>
      </c>
      <c r="AE424" s="28">
        <f t="shared" ref="AE424:AE487" si="1031">Y424+AB424</f>
        <v>1039804.1199999999</v>
      </c>
      <c r="AF424" s="28">
        <f t="shared" ref="AF424:AF487" si="1032">Z424+AC424</f>
        <v>1025552.1299999999</v>
      </c>
      <c r="AG424" s="28">
        <f t="shared" ref="AG424:AG487" si="1033">AA424+AD424</f>
        <v>953802.09999999986</v>
      </c>
      <c r="AH424" s="28">
        <f t="shared" ref="AH424:AH425" si="1034">AH425</f>
        <v>0</v>
      </c>
      <c r="AI424" s="28">
        <f t="shared" ref="AI424:AI425" si="1035">AI425</f>
        <v>0</v>
      </c>
      <c r="AJ424" s="28">
        <f t="shared" ref="AJ424:AJ425" si="1036">AJ425</f>
        <v>46385.756999999998</v>
      </c>
      <c r="AK424" s="28">
        <f t="shared" ref="AK424:AK425" si="1037">AK425</f>
        <v>0</v>
      </c>
      <c r="AL424" s="28">
        <f t="shared" ref="AL424:AL425" si="1038">AL425</f>
        <v>0</v>
      </c>
      <c r="AM424" s="28">
        <f t="shared" ref="AM424:AM425" si="1039">AM425</f>
        <v>0</v>
      </c>
      <c r="AN424" s="28">
        <f t="shared" ref="AN424:AN425" si="1040">AN425</f>
        <v>0</v>
      </c>
      <c r="AO424" s="28">
        <f t="shared" ref="AO424:AO425" si="1041">AO425</f>
        <v>0</v>
      </c>
      <c r="AP424" s="28">
        <f t="shared" ref="AP424:AP425" si="1042">AP425</f>
        <v>0</v>
      </c>
      <c r="AQ424" s="28">
        <f t="shared" ref="AQ424:AQ425" si="1043">AQ425</f>
        <v>0</v>
      </c>
      <c r="AR424" s="28">
        <f t="shared" ref="AR424:AR425" si="1044">AR425</f>
        <v>0</v>
      </c>
      <c r="AS424" s="28">
        <f t="shared" ref="AS424:AS425" si="1045">AS425</f>
        <v>0</v>
      </c>
      <c r="AT424" s="28">
        <f t="shared" ref="AT424:AT425" si="1046">AT425</f>
        <v>0</v>
      </c>
      <c r="AU424" s="28">
        <f t="shared" ref="AU424:AU425" si="1047">AU425</f>
        <v>0</v>
      </c>
      <c r="AV424" s="28">
        <f t="shared" ref="AV424:AV425" si="1048">AV425</f>
        <v>0</v>
      </c>
      <c r="AW424" s="28">
        <f t="shared" ref="AW424:AW487" si="1049">AE424+AH424+AI424+AJ424+AK424+AL424</f>
        <v>1086189.8769999999</v>
      </c>
      <c r="AX424" s="28">
        <f t="shared" ref="AX424:AX487" si="1050">AF424+AM424+AN424+AO424+AP424+AQ424</f>
        <v>1025552.1299999999</v>
      </c>
      <c r="AY424" s="28">
        <f t="shared" ref="AY424:AY487" si="1051">AG424+AR424+AS424+AT424+AU424+AV424</f>
        <v>953802.09999999986</v>
      </c>
      <c r="AZ424" s="28">
        <f t="shared" ref="AZ424:AZ425" si="1052">AZ425</f>
        <v>0</v>
      </c>
      <c r="BA424" s="29"/>
      <c r="BB424" s="29"/>
      <c r="BC424" s="25"/>
      <c r="BD424" s="25"/>
      <c r="BE424" s="25"/>
      <c r="BF424" s="25"/>
      <c r="BG424" s="25"/>
      <c r="BH424" s="25"/>
      <c r="BI424" s="25"/>
    </row>
    <row r="425" s="1" customFormat="1">
      <c r="A425" s="30" t="s">
        <v>300</v>
      </c>
      <c r="B425" s="30" t="s">
        <v>171</v>
      </c>
      <c r="C425" s="30" t="s">
        <v>65</v>
      </c>
      <c r="D425" s="30" t="s">
        <v>303</v>
      </c>
      <c r="E425" s="30"/>
      <c r="F425" s="31" t="s">
        <v>304</v>
      </c>
      <c r="G425" s="17">
        <f t="shared" si="1010"/>
        <v>1013522.1</v>
      </c>
      <c r="H425" s="17">
        <f t="shared" si="1011"/>
        <v>1156320.7999999998</v>
      </c>
      <c r="I425" s="17">
        <f t="shared" si="1012"/>
        <v>1006626.7999999999</v>
      </c>
      <c r="J425" s="17">
        <f t="shared" si="1013"/>
        <v>-52616.799999999996</v>
      </c>
      <c r="K425" s="17">
        <f t="shared" si="1014"/>
        <v>-52942.899999999994</v>
      </c>
      <c r="L425" s="17">
        <f t="shared" si="1015"/>
        <v>-52942.899999999994</v>
      </c>
      <c r="M425" s="17">
        <f t="shared" si="1006"/>
        <v>960905.29999999993</v>
      </c>
      <c r="N425" s="17">
        <f t="shared" si="1007"/>
        <v>1103377.8999999999</v>
      </c>
      <c r="O425" s="17">
        <f t="shared" si="1008"/>
        <v>953683.89999999991</v>
      </c>
      <c r="P425" s="17">
        <f t="shared" si="1016"/>
        <v>3892.4680000000003</v>
      </c>
      <c r="Q425" s="17">
        <f t="shared" si="1017"/>
        <v>0</v>
      </c>
      <c r="R425" s="17">
        <f t="shared" si="1018"/>
        <v>75006.351999999999</v>
      </c>
      <c r="S425" s="17">
        <f t="shared" si="1019"/>
        <v>0</v>
      </c>
      <c r="T425" s="17">
        <f t="shared" si="1020"/>
        <v>118.2</v>
      </c>
      <c r="U425" s="17">
        <f t="shared" si="1021"/>
        <v>-77943.970000000001</v>
      </c>
      <c r="V425" s="17">
        <f t="shared" si="1022"/>
        <v>118.2</v>
      </c>
      <c r="W425" s="17">
        <f t="shared" si="1023"/>
        <v>0</v>
      </c>
      <c r="X425" s="17">
        <f t="shared" si="1024"/>
        <v>0</v>
      </c>
      <c r="Y425" s="17">
        <f t="shared" si="1025"/>
        <v>1039804.1199999999</v>
      </c>
      <c r="Z425" s="17">
        <f t="shared" si="1026"/>
        <v>1025552.1299999999</v>
      </c>
      <c r="AA425" s="17">
        <f t="shared" si="1027"/>
        <v>953802.09999999986</v>
      </c>
      <c r="AB425" s="17">
        <f t="shared" si="1028"/>
        <v>0</v>
      </c>
      <c r="AC425" s="17">
        <f t="shared" si="1029"/>
        <v>0</v>
      </c>
      <c r="AD425" s="17">
        <f t="shared" si="1030"/>
        <v>0</v>
      </c>
      <c r="AE425" s="17">
        <f t="shared" si="1031"/>
        <v>1039804.1199999999</v>
      </c>
      <c r="AF425" s="17">
        <f t="shared" si="1032"/>
        <v>1025552.1299999999</v>
      </c>
      <c r="AG425" s="17">
        <f t="shared" si="1033"/>
        <v>953802.09999999986</v>
      </c>
      <c r="AH425" s="17">
        <f t="shared" si="1034"/>
        <v>0</v>
      </c>
      <c r="AI425" s="17">
        <f t="shared" si="1035"/>
        <v>0</v>
      </c>
      <c r="AJ425" s="17">
        <f t="shared" si="1036"/>
        <v>46385.756999999998</v>
      </c>
      <c r="AK425" s="17">
        <f t="shared" si="1037"/>
        <v>0</v>
      </c>
      <c r="AL425" s="17">
        <f t="shared" si="1038"/>
        <v>0</v>
      </c>
      <c r="AM425" s="17">
        <f t="shared" si="1039"/>
        <v>0</v>
      </c>
      <c r="AN425" s="17">
        <f t="shared" si="1040"/>
        <v>0</v>
      </c>
      <c r="AO425" s="17">
        <f t="shared" si="1041"/>
        <v>0</v>
      </c>
      <c r="AP425" s="17">
        <f t="shared" si="1042"/>
        <v>0</v>
      </c>
      <c r="AQ425" s="17">
        <f t="shared" si="1043"/>
        <v>0</v>
      </c>
      <c r="AR425" s="17">
        <f t="shared" si="1044"/>
        <v>0</v>
      </c>
      <c r="AS425" s="17">
        <f t="shared" si="1045"/>
        <v>0</v>
      </c>
      <c r="AT425" s="17">
        <f t="shared" si="1046"/>
        <v>0</v>
      </c>
      <c r="AU425" s="17">
        <f t="shared" si="1047"/>
        <v>0</v>
      </c>
      <c r="AV425" s="17">
        <f t="shared" si="1048"/>
        <v>0</v>
      </c>
      <c r="AW425" s="17">
        <f t="shared" si="1049"/>
        <v>1086189.8769999999</v>
      </c>
      <c r="AX425" s="17">
        <f t="shared" si="1050"/>
        <v>1025552.1299999999</v>
      </c>
      <c r="AY425" s="17">
        <f t="shared" si="1051"/>
        <v>953802.09999999986</v>
      </c>
      <c r="AZ425" s="17">
        <f t="shared" si="1052"/>
        <v>0</v>
      </c>
      <c r="BA425" s="32"/>
      <c r="BB425" s="32"/>
      <c r="BC425" s="1"/>
      <c r="BD425" s="1"/>
      <c r="BE425" s="1"/>
      <c r="BF425" s="1"/>
      <c r="BG425" s="1"/>
      <c r="BH425" s="1"/>
      <c r="BI425" s="1"/>
    </row>
    <row r="426" s="1" customFormat="1">
      <c r="A426" s="30" t="s">
        <v>300</v>
      </c>
      <c r="B426" s="30" t="s">
        <v>171</v>
      </c>
      <c r="C426" s="30" t="s">
        <v>65</v>
      </c>
      <c r="D426" s="30" t="s">
        <v>305</v>
      </c>
      <c r="E426" s="30"/>
      <c r="F426" s="31" t="s">
        <v>36</v>
      </c>
      <c r="G426" s="17">
        <f>G427+G438+G441+G444</f>
        <v>1013522.1</v>
      </c>
      <c r="H426" s="17">
        <f>H427+H438+H441+H444</f>
        <v>1156320.7999999998</v>
      </c>
      <c r="I426" s="17">
        <f>I427+I438+I441+I444</f>
        <v>1006626.7999999999</v>
      </c>
      <c r="J426" s="17">
        <f>J427+J438+J441+J444</f>
        <v>-52616.799999999996</v>
      </c>
      <c r="K426" s="17">
        <f>K427+K438+K441+K444</f>
        <v>-52942.899999999994</v>
      </c>
      <c r="L426" s="17">
        <f>L427+L438+L441+L444</f>
        <v>-52942.899999999994</v>
      </c>
      <c r="M426" s="17">
        <f t="shared" si="1006"/>
        <v>960905.29999999993</v>
      </c>
      <c r="N426" s="17">
        <f t="shared" si="1007"/>
        <v>1103377.8999999999</v>
      </c>
      <c r="O426" s="17">
        <f t="shared" si="1008"/>
        <v>953683.89999999991</v>
      </c>
      <c r="P426" s="17">
        <f>P427+P438+P441+P444</f>
        <v>3892.4680000000003</v>
      </c>
      <c r="Q426" s="17">
        <f>Q427+Q438+Q441+Q444</f>
        <v>0</v>
      </c>
      <c r="R426" s="17">
        <f>R427+R438+R441+R444</f>
        <v>75006.351999999999</v>
      </c>
      <c r="S426" s="17">
        <f>S427+S438+S441+S444</f>
        <v>0</v>
      </c>
      <c r="T426" s="17">
        <f>T427+T438+T441+T444</f>
        <v>118.2</v>
      </c>
      <c r="U426" s="17">
        <f>U427+U438+U441+U444</f>
        <v>-77943.970000000001</v>
      </c>
      <c r="V426" s="17">
        <f>V427+V438+V441+V444</f>
        <v>118.2</v>
      </c>
      <c r="W426" s="17">
        <f>W427+W438+W441+W444</f>
        <v>0</v>
      </c>
      <c r="X426" s="17">
        <f>X427+X438+X441+X444</f>
        <v>0</v>
      </c>
      <c r="Y426" s="17">
        <f t="shared" si="1025"/>
        <v>1039804.1199999999</v>
      </c>
      <c r="Z426" s="17">
        <f t="shared" si="1026"/>
        <v>1025552.1299999999</v>
      </c>
      <c r="AA426" s="17">
        <f t="shared" si="1027"/>
        <v>953802.09999999986</v>
      </c>
      <c r="AB426" s="17">
        <f>AB427+AB438+AB441+AB444</f>
        <v>0</v>
      </c>
      <c r="AC426" s="17">
        <f>AC427+AC438+AC441+AC444</f>
        <v>0</v>
      </c>
      <c r="AD426" s="17">
        <f>AD427+AD438+AD441+AD444</f>
        <v>0</v>
      </c>
      <c r="AE426" s="17">
        <f t="shared" si="1031"/>
        <v>1039804.1199999999</v>
      </c>
      <c r="AF426" s="17">
        <f t="shared" si="1032"/>
        <v>1025552.1299999999</v>
      </c>
      <c r="AG426" s="17">
        <f t="shared" si="1033"/>
        <v>953802.09999999986</v>
      </c>
      <c r="AH426" s="17">
        <f>AH427+AH438+AH441+AH444</f>
        <v>0</v>
      </c>
      <c r="AI426" s="17">
        <f>AI427+AI438+AI441+AI444</f>
        <v>0</v>
      </c>
      <c r="AJ426" s="17">
        <f>AJ427+AJ438+AJ441+AJ444</f>
        <v>46385.756999999998</v>
      </c>
      <c r="AK426" s="17">
        <f>AK427+AK438+AK441+AK444</f>
        <v>0</v>
      </c>
      <c r="AL426" s="17">
        <f>AL427+AL438+AL441+AL444</f>
        <v>0</v>
      </c>
      <c r="AM426" s="17">
        <f>AM427+AM438+AM441+AM444</f>
        <v>0</v>
      </c>
      <c r="AN426" s="17">
        <f>AN427+AN438+AN441+AN444</f>
        <v>0</v>
      </c>
      <c r="AO426" s="17">
        <f>AO427+AO438+AO441+AO444</f>
        <v>0</v>
      </c>
      <c r="AP426" s="17">
        <f>AP427+AP438+AP441+AP444</f>
        <v>0</v>
      </c>
      <c r="AQ426" s="17">
        <f>AQ427+AQ438+AQ441+AQ444</f>
        <v>0</v>
      </c>
      <c r="AR426" s="17">
        <f>AR427+AR438+AR441+AR444</f>
        <v>0</v>
      </c>
      <c r="AS426" s="17">
        <f>AS427+AS438+AS441+AS444</f>
        <v>0</v>
      </c>
      <c r="AT426" s="17">
        <f>AT427+AT438+AT441+AT444</f>
        <v>0</v>
      </c>
      <c r="AU426" s="17">
        <f>AU427+AU438+AU441+AU444</f>
        <v>0</v>
      </c>
      <c r="AV426" s="17">
        <f>AV427+AV438+AV441+AV444</f>
        <v>0</v>
      </c>
      <c r="AW426" s="17">
        <f t="shared" si="1049"/>
        <v>1086189.8769999999</v>
      </c>
      <c r="AX426" s="17">
        <f t="shared" si="1050"/>
        <v>1025552.1299999999</v>
      </c>
      <c r="AY426" s="17">
        <f t="shared" si="1051"/>
        <v>953802.09999999986</v>
      </c>
      <c r="AZ426" s="17">
        <f>AZ427+AZ438+AZ441+AZ444</f>
        <v>0</v>
      </c>
      <c r="BA426" s="32"/>
      <c r="BB426" s="32"/>
      <c r="BC426" s="1"/>
      <c r="BD426" s="1"/>
      <c r="BE426" s="1"/>
      <c r="BF426" s="1"/>
      <c r="BG426" s="1"/>
      <c r="BH426" s="1"/>
      <c r="BI426" s="1"/>
    </row>
    <row r="427" s="1" customFormat="1">
      <c r="A427" s="30" t="s">
        <v>300</v>
      </c>
      <c r="B427" s="30" t="s">
        <v>171</v>
      </c>
      <c r="C427" s="30" t="s">
        <v>65</v>
      </c>
      <c r="D427" s="30" t="s">
        <v>353</v>
      </c>
      <c r="E427" s="30"/>
      <c r="F427" s="31" t="s">
        <v>354</v>
      </c>
      <c r="G427" s="17">
        <f>G428+G433+G435</f>
        <v>978046.40000000002</v>
      </c>
      <c r="H427" s="17">
        <f>H428+H433+H435</f>
        <v>981443.29999999993</v>
      </c>
      <c r="I427" s="17">
        <f>I428+I433+I435</f>
        <v>981443.29999999993</v>
      </c>
      <c r="J427" s="17">
        <f>J428+J433+J435</f>
        <v>-52616.799999999996</v>
      </c>
      <c r="K427" s="17">
        <f>K428+K433+K435</f>
        <v>-52942.899999999994</v>
      </c>
      <c r="L427" s="17">
        <f>L428+L433+L435</f>
        <v>-52942.899999999994</v>
      </c>
      <c r="M427" s="17">
        <f t="shared" si="1006"/>
        <v>925429.59999999998</v>
      </c>
      <c r="N427" s="17">
        <f t="shared" si="1007"/>
        <v>928500.39999999991</v>
      </c>
      <c r="O427" s="17">
        <f t="shared" si="1008"/>
        <v>928500.39999999991</v>
      </c>
      <c r="P427" s="17">
        <f>P428+P433+P435</f>
        <v>3808.2510000000002</v>
      </c>
      <c r="Q427" s="17">
        <f>Q428+Q433+Q435</f>
        <v>0</v>
      </c>
      <c r="R427" s="17">
        <f>R428+R433+R435</f>
        <v>0</v>
      </c>
      <c r="S427" s="17">
        <f>S428+S433+S435</f>
        <v>0</v>
      </c>
      <c r="T427" s="17">
        <f>T428+T433+T435</f>
        <v>118.2</v>
      </c>
      <c r="U427" s="17">
        <f>U428+U433+U435</f>
        <v>0</v>
      </c>
      <c r="V427" s="17">
        <f>V428+V433+V435</f>
        <v>118.2</v>
      </c>
      <c r="W427" s="17">
        <f>W428+W433+W435</f>
        <v>0</v>
      </c>
      <c r="X427" s="17">
        <f>X428+X433+X435</f>
        <v>0</v>
      </c>
      <c r="Y427" s="17">
        <f t="shared" si="1025"/>
        <v>929237.85100000002</v>
      </c>
      <c r="Z427" s="17">
        <f t="shared" si="1026"/>
        <v>928618.59999999986</v>
      </c>
      <c r="AA427" s="17">
        <f t="shared" si="1027"/>
        <v>928618.59999999986</v>
      </c>
      <c r="AB427" s="17">
        <f>AB428+AB433+AB435</f>
        <v>0</v>
      </c>
      <c r="AC427" s="17">
        <f>AC428+AC433+AC435</f>
        <v>0</v>
      </c>
      <c r="AD427" s="17">
        <f>AD428+AD433+AD435</f>
        <v>0</v>
      </c>
      <c r="AE427" s="17">
        <f t="shared" si="1031"/>
        <v>929237.85100000002</v>
      </c>
      <c r="AF427" s="17">
        <f t="shared" si="1032"/>
        <v>928618.59999999986</v>
      </c>
      <c r="AG427" s="17">
        <f t="shared" si="1033"/>
        <v>928618.59999999986</v>
      </c>
      <c r="AH427" s="17">
        <f>AH428+AH433+AH435</f>
        <v>0</v>
      </c>
      <c r="AI427" s="17">
        <f>AI428+AI433+AI435</f>
        <v>0</v>
      </c>
      <c r="AJ427" s="17">
        <f>AJ428+AJ433+AJ435</f>
        <v>0</v>
      </c>
      <c r="AK427" s="17">
        <f>AK428+AK433+AK435</f>
        <v>0</v>
      </c>
      <c r="AL427" s="17">
        <f>AL428+AL433+AL435</f>
        <v>0</v>
      </c>
      <c r="AM427" s="17">
        <f>AM428+AM433+AM435</f>
        <v>0</v>
      </c>
      <c r="AN427" s="17">
        <f>AN428+AN433+AN435</f>
        <v>0</v>
      </c>
      <c r="AO427" s="17">
        <f>AO428+AO433+AO435</f>
        <v>0</v>
      </c>
      <c r="AP427" s="17">
        <f>AP428+AP433+AP435</f>
        <v>0</v>
      </c>
      <c r="AQ427" s="17">
        <f>AQ428+AQ433+AQ435</f>
        <v>0</v>
      </c>
      <c r="AR427" s="17">
        <f>AR428+AR433+AR435</f>
        <v>0</v>
      </c>
      <c r="AS427" s="17">
        <f>AS428+AS433+AS435</f>
        <v>0</v>
      </c>
      <c r="AT427" s="17">
        <f>AT428+AT433+AT435</f>
        <v>0</v>
      </c>
      <c r="AU427" s="17">
        <f>AU428+AU433+AU435</f>
        <v>0</v>
      </c>
      <c r="AV427" s="17">
        <f>AV428+AV433+AV435</f>
        <v>0</v>
      </c>
      <c r="AW427" s="17">
        <f t="shared" si="1049"/>
        <v>929237.85100000002</v>
      </c>
      <c r="AX427" s="17">
        <f t="shared" si="1050"/>
        <v>928618.59999999986</v>
      </c>
      <c r="AY427" s="17">
        <f t="shared" si="1051"/>
        <v>928618.59999999986</v>
      </c>
      <c r="AZ427" s="17">
        <f>AZ428+AZ433+AZ435</f>
        <v>0</v>
      </c>
      <c r="BA427" s="32"/>
      <c r="BB427" s="32"/>
      <c r="BC427" s="1"/>
      <c r="BD427" s="1"/>
      <c r="BE427" s="1"/>
      <c r="BF427" s="1"/>
      <c r="BG427" s="1"/>
      <c r="BH427" s="1"/>
      <c r="BI427" s="1"/>
    </row>
    <row r="428" s="1" customFormat="1">
      <c r="A428" s="30" t="s">
        <v>300</v>
      </c>
      <c r="B428" s="30" t="s">
        <v>171</v>
      </c>
      <c r="C428" s="30" t="s">
        <v>65</v>
      </c>
      <c r="D428" s="30" t="s">
        <v>366</v>
      </c>
      <c r="E428" s="30"/>
      <c r="F428" s="31" t="s">
        <v>56</v>
      </c>
      <c r="G428" s="17">
        <f>G429+G430+G431+G432</f>
        <v>950874.20000000007</v>
      </c>
      <c r="H428" s="17">
        <f>H429+H430+H431+H432</f>
        <v>958570.19999999995</v>
      </c>
      <c r="I428" s="17">
        <f>I429+I430+I431+I432</f>
        <v>958570.19999999995</v>
      </c>
      <c r="J428" s="17">
        <f>J429+J430+J431+J432</f>
        <v>-51792.5</v>
      </c>
      <c r="K428" s="17">
        <f>K429+K430+K431+K432</f>
        <v>-52153.699999999997</v>
      </c>
      <c r="L428" s="17">
        <f>L429+L430+L431+L432</f>
        <v>-52153.699999999997</v>
      </c>
      <c r="M428" s="17">
        <f t="shared" si="1006"/>
        <v>899081.70000000007</v>
      </c>
      <c r="N428" s="17">
        <f t="shared" si="1007"/>
        <v>906416.5</v>
      </c>
      <c r="O428" s="17">
        <f t="shared" si="1008"/>
        <v>906416.5</v>
      </c>
      <c r="P428" s="17">
        <f>P429+P430+P431+P432</f>
        <v>174.59999999999999</v>
      </c>
      <c r="Q428" s="17">
        <f>Q429+Q430+Q431+Q432</f>
        <v>0</v>
      </c>
      <c r="R428" s="17">
        <f>R429+R430+R431+R432</f>
        <v>0</v>
      </c>
      <c r="S428" s="17">
        <f>S429+S430+S431+S432</f>
        <v>0</v>
      </c>
      <c r="T428" s="17">
        <f>T429+T430+T431+T432</f>
        <v>118.2</v>
      </c>
      <c r="U428" s="17">
        <f>U429+U430+U431+U432</f>
        <v>0</v>
      </c>
      <c r="V428" s="17">
        <f>V429+V430+V431+V432</f>
        <v>118.2</v>
      </c>
      <c r="W428" s="17">
        <f>W429+W430+W431+W432</f>
        <v>0</v>
      </c>
      <c r="X428" s="17">
        <f>X429+X430+X431+X432</f>
        <v>0</v>
      </c>
      <c r="Y428" s="17">
        <f t="shared" si="1025"/>
        <v>899256.30000000005</v>
      </c>
      <c r="Z428" s="17">
        <f t="shared" si="1026"/>
        <v>906534.69999999995</v>
      </c>
      <c r="AA428" s="17">
        <f t="shared" si="1027"/>
        <v>906534.69999999995</v>
      </c>
      <c r="AB428" s="17">
        <f>AB429+AB430+AB431+AB432</f>
        <v>0</v>
      </c>
      <c r="AC428" s="17">
        <f>AC429+AC430+AC431+AC432</f>
        <v>0</v>
      </c>
      <c r="AD428" s="17">
        <f>AD429+AD430+AD431+AD432</f>
        <v>0</v>
      </c>
      <c r="AE428" s="17">
        <f t="shared" si="1031"/>
        <v>899256.30000000005</v>
      </c>
      <c r="AF428" s="17">
        <f t="shared" si="1032"/>
        <v>906534.69999999995</v>
      </c>
      <c r="AG428" s="17">
        <f t="shared" si="1033"/>
        <v>906534.69999999995</v>
      </c>
      <c r="AH428" s="17">
        <f>AH429+AH430+AH431+AH432</f>
        <v>0</v>
      </c>
      <c r="AI428" s="17">
        <f>AI429+AI430+AI431+AI432</f>
        <v>0</v>
      </c>
      <c r="AJ428" s="17">
        <f>AJ429+AJ430+AJ431+AJ432</f>
        <v>0</v>
      </c>
      <c r="AK428" s="17">
        <f>AK429+AK430+AK431+AK432</f>
        <v>0</v>
      </c>
      <c r="AL428" s="17">
        <f>AL429+AL430+AL431+AL432</f>
        <v>0</v>
      </c>
      <c r="AM428" s="17">
        <f>AM429+AM430+AM431+AM432</f>
        <v>0</v>
      </c>
      <c r="AN428" s="17">
        <f>AN429+AN430+AN431+AN432</f>
        <v>0</v>
      </c>
      <c r="AO428" s="17">
        <f>AO429+AO430+AO431+AO432</f>
        <v>0</v>
      </c>
      <c r="AP428" s="17">
        <f>AP429+AP430+AP431+AP432</f>
        <v>0</v>
      </c>
      <c r="AQ428" s="17">
        <f>AQ429+AQ430+AQ431+AQ432</f>
        <v>0</v>
      </c>
      <c r="AR428" s="17">
        <f>AR429+AR430+AR431+AR432</f>
        <v>0</v>
      </c>
      <c r="AS428" s="17">
        <f>AS429+AS430+AS431+AS432</f>
        <v>0</v>
      </c>
      <c r="AT428" s="17">
        <f>AT429+AT430+AT431+AT432</f>
        <v>0</v>
      </c>
      <c r="AU428" s="17">
        <f>AU429+AU430+AU431+AU432</f>
        <v>0</v>
      </c>
      <c r="AV428" s="17">
        <f>AV429+AV430+AV431+AV432</f>
        <v>0</v>
      </c>
      <c r="AW428" s="17">
        <f t="shared" si="1049"/>
        <v>899256.30000000005</v>
      </c>
      <c r="AX428" s="17">
        <f t="shared" si="1050"/>
        <v>906534.69999999995</v>
      </c>
      <c r="AY428" s="17">
        <f t="shared" si="1051"/>
        <v>906534.69999999995</v>
      </c>
      <c r="AZ428" s="17">
        <f>AZ429+AZ430+AZ431+AZ432</f>
        <v>0</v>
      </c>
      <c r="BA428" s="32"/>
      <c r="BB428" s="32"/>
      <c r="BC428" s="1"/>
      <c r="BD428" s="1"/>
      <c r="BE428" s="1"/>
      <c r="BF428" s="1"/>
      <c r="BG428" s="1"/>
      <c r="BH428" s="1"/>
      <c r="BI428" s="1"/>
    </row>
    <row r="429" s="1" customFormat="1">
      <c r="A429" s="30" t="s">
        <v>300</v>
      </c>
      <c r="B429" s="30" t="s">
        <v>171</v>
      </c>
      <c r="C429" s="30" t="s">
        <v>65</v>
      </c>
      <c r="D429" s="30" t="s">
        <v>366</v>
      </c>
      <c r="E429" s="30" t="s">
        <v>53</v>
      </c>
      <c r="F429" s="31" t="s">
        <v>54</v>
      </c>
      <c r="G429" s="17">
        <v>15762.900000000001</v>
      </c>
      <c r="H429" s="17">
        <v>15961.6</v>
      </c>
      <c r="I429" s="17">
        <v>15961.6</v>
      </c>
      <c r="J429" s="17"/>
      <c r="K429" s="17"/>
      <c r="L429" s="17"/>
      <c r="M429" s="17">
        <f t="shared" si="1006"/>
        <v>15762.900000000001</v>
      </c>
      <c r="N429" s="17">
        <f t="shared" si="1007"/>
        <v>15961.6</v>
      </c>
      <c r="O429" s="17">
        <f t="shared" si="1008"/>
        <v>15961.6</v>
      </c>
      <c r="P429" s="17">
        <v>174.59999999999999</v>
      </c>
      <c r="Q429" s="17"/>
      <c r="R429" s="17"/>
      <c r="S429" s="17"/>
      <c r="T429" s="17">
        <v>118.2</v>
      </c>
      <c r="U429" s="17"/>
      <c r="V429" s="17">
        <v>118.2</v>
      </c>
      <c r="W429" s="17"/>
      <c r="X429" s="17"/>
      <c r="Y429" s="17">
        <f t="shared" si="1025"/>
        <v>15937.500000000002</v>
      </c>
      <c r="Z429" s="17">
        <f t="shared" si="1026"/>
        <v>16079.800000000001</v>
      </c>
      <c r="AA429" s="17">
        <f t="shared" si="1027"/>
        <v>16079.800000000001</v>
      </c>
      <c r="AB429" s="17"/>
      <c r="AC429" s="17"/>
      <c r="AD429" s="17"/>
      <c r="AE429" s="17">
        <f t="shared" si="1031"/>
        <v>15937.500000000002</v>
      </c>
      <c r="AF429" s="17">
        <f t="shared" si="1032"/>
        <v>16079.800000000001</v>
      </c>
      <c r="AG429" s="17">
        <f t="shared" si="1033"/>
        <v>16079.800000000001</v>
      </c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>
        <f t="shared" si="1049"/>
        <v>15937.500000000002</v>
      </c>
      <c r="AX429" s="17">
        <f t="shared" si="1050"/>
        <v>16079.800000000001</v>
      </c>
      <c r="AY429" s="17">
        <f t="shared" si="1051"/>
        <v>16079.800000000001</v>
      </c>
      <c r="AZ429" s="17"/>
      <c r="BA429" s="32"/>
      <c r="BB429" s="32"/>
      <c r="BC429" s="1"/>
      <c r="BD429" s="1"/>
      <c r="BE429" s="1"/>
      <c r="BF429" s="1"/>
      <c r="BG429" s="1"/>
      <c r="BH429" s="1"/>
      <c r="BI429" s="1"/>
    </row>
    <row r="430" s="1" customFormat="1">
      <c r="A430" s="30" t="s">
        <v>300</v>
      </c>
      <c r="B430" s="30" t="s">
        <v>171</v>
      </c>
      <c r="C430" s="30" t="s">
        <v>65</v>
      </c>
      <c r="D430" s="30" t="s">
        <v>366</v>
      </c>
      <c r="E430" s="30" t="s">
        <v>41</v>
      </c>
      <c r="F430" s="31" t="s">
        <v>42</v>
      </c>
      <c r="G430" s="17">
        <v>1050.0999999999999</v>
      </c>
      <c r="H430" s="17">
        <v>1050.0999999999999</v>
      </c>
      <c r="I430" s="17">
        <v>1050.0999999999999</v>
      </c>
      <c r="J430" s="17"/>
      <c r="K430" s="17"/>
      <c r="L430" s="17"/>
      <c r="M430" s="17">
        <f t="shared" si="1006"/>
        <v>1050.0999999999999</v>
      </c>
      <c r="N430" s="17">
        <f t="shared" si="1007"/>
        <v>1050.0999999999999</v>
      </c>
      <c r="O430" s="17">
        <f t="shared" si="1008"/>
        <v>1050.0999999999999</v>
      </c>
      <c r="P430" s="17"/>
      <c r="Q430" s="17"/>
      <c r="R430" s="17"/>
      <c r="S430" s="17"/>
      <c r="T430" s="17"/>
      <c r="U430" s="17"/>
      <c r="V430" s="17"/>
      <c r="W430" s="17"/>
      <c r="X430" s="17"/>
      <c r="Y430" s="17">
        <f t="shared" si="1025"/>
        <v>1050.0999999999999</v>
      </c>
      <c r="Z430" s="17">
        <f t="shared" si="1026"/>
        <v>1050.0999999999999</v>
      </c>
      <c r="AA430" s="17">
        <f t="shared" si="1027"/>
        <v>1050.0999999999999</v>
      </c>
      <c r="AB430" s="17"/>
      <c r="AC430" s="17"/>
      <c r="AD430" s="17"/>
      <c r="AE430" s="17">
        <f t="shared" si="1031"/>
        <v>1050.0999999999999</v>
      </c>
      <c r="AF430" s="17">
        <f t="shared" si="1032"/>
        <v>1050.0999999999999</v>
      </c>
      <c r="AG430" s="17">
        <f t="shared" si="1033"/>
        <v>1050.0999999999999</v>
      </c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>
        <f t="shared" si="1049"/>
        <v>1050.0999999999999</v>
      </c>
      <c r="AX430" s="17">
        <f t="shared" si="1050"/>
        <v>1050.0999999999999</v>
      </c>
      <c r="AY430" s="17">
        <f t="shared" si="1051"/>
        <v>1050.0999999999999</v>
      </c>
      <c r="AZ430" s="17"/>
      <c r="BA430" s="32"/>
      <c r="BB430" s="32"/>
      <c r="BC430" s="1"/>
      <c r="BD430" s="1"/>
      <c r="BE430" s="1"/>
      <c r="BF430" s="1"/>
      <c r="BG430" s="1"/>
      <c r="BH430" s="1"/>
      <c r="BI430" s="1"/>
    </row>
    <row r="431" s="1" customFormat="1">
      <c r="A431" s="30" t="s">
        <v>300</v>
      </c>
      <c r="B431" s="30" t="s">
        <v>171</v>
      </c>
      <c r="C431" s="30" t="s">
        <v>65</v>
      </c>
      <c r="D431" s="30" t="s">
        <v>366</v>
      </c>
      <c r="E431" s="30" t="s">
        <v>134</v>
      </c>
      <c r="F431" s="31" t="s">
        <v>135</v>
      </c>
      <c r="G431" s="17">
        <v>934009.70000000007</v>
      </c>
      <c r="H431" s="17">
        <v>941507</v>
      </c>
      <c r="I431" s="17">
        <v>941507</v>
      </c>
      <c r="J431" s="17">
        <v>-51792.5</v>
      </c>
      <c r="K431" s="17">
        <v>-52153.699999999997</v>
      </c>
      <c r="L431" s="17">
        <v>-52153.699999999997</v>
      </c>
      <c r="M431" s="17">
        <f t="shared" si="1006"/>
        <v>882217.20000000007</v>
      </c>
      <c r="N431" s="17">
        <f t="shared" si="1007"/>
        <v>889353.30000000005</v>
      </c>
      <c r="O431" s="17">
        <f t="shared" si="1008"/>
        <v>889353.30000000005</v>
      </c>
      <c r="P431" s="17"/>
      <c r="Q431" s="17"/>
      <c r="R431" s="17"/>
      <c r="S431" s="17"/>
      <c r="T431" s="17"/>
      <c r="U431" s="17"/>
      <c r="V431" s="17"/>
      <c r="W431" s="17"/>
      <c r="X431" s="17"/>
      <c r="Y431" s="17">
        <f t="shared" si="1025"/>
        <v>882217.20000000007</v>
      </c>
      <c r="Z431" s="17">
        <f t="shared" si="1026"/>
        <v>889353.30000000005</v>
      </c>
      <c r="AA431" s="17">
        <f t="shared" si="1027"/>
        <v>889353.30000000005</v>
      </c>
      <c r="AB431" s="17"/>
      <c r="AC431" s="17"/>
      <c r="AD431" s="17"/>
      <c r="AE431" s="17">
        <f t="shared" si="1031"/>
        <v>882217.20000000007</v>
      </c>
      <c r="AF431" s="17">
        <f t="shared" si="1032"/>
        <v>889353.30000000005</v>
      </c>
      <c r="AG431" s="17">
        <f t="shared" si="1033"/>
        <v>889353.30000000005</v>
      </c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>
        <f t="shared" si="1049"/>
        <v>882217.20000000007</v>
      </c>
      <c r="AX431" s="17">
        <f t="shared" si="1050"/>
        <v>889353.30000000005</v>
      </c>
      <c r="AY431" s="17">
        <f t="shared" si="1051"/>
        <v>889353.30000000005</v>
      </c>
      <c r="AZ431" s="17"/>
      <c r="BA431" s="32"/>
      <c r="BB431" s="32">
        <v>63</v>
      </c>
      <c r="BC431" s="1"/>
      <c r="BD431" s="1"/>
      <c r="BE431" s="1"/>
      <c r="BF431" s="1"/>
      <c r="BG431" s="1"/>
      <c r="BH431" s="1"/>
      <c r="BI431" s="1"/>
    </row>
    <row r="432" s="1" customFormat="1">
      <c r="A432" s="30" t="s">
        <v>300</v>
      </c>
      <c r="B432" s="30" t="s">
        <v>171</v>
      </c>
      <c r="C432" s="30" t="s">
        <v>65</v>
      </c>
      <c r="D432" s="30" t="s">
        <v>366</v>
      </c>
      <c r="E432" s="30" t="s">
        <v>43</v>
      </c>
      <c r="F432" s="31" t="s">
        <v>44</v>
      </c>
      <c r="G432" s="17">
        <v>51.5</v>
      </c>
      <c r="H432" s="17">
        <v>51.5</v>
      </c>
      <c r="I432" s="17">
        <v>51.5</v>
      </c>
      <c r="J432" s="17"/>
      <c r="K432" s="17"/>
      <c r="L432" s="17"/>
      <c r="M432" s="17">
        <f t="shared" si="1006"/>
        <v>51.5</v>
      </c>
      <c r="N432" s="17">
        <f t="shared" si="1007"/>
        <v>51.5</v>
      </c>
      <c r="O432" s="17">
        <f t="shared" si="1008"/>
        <v>51.5</v>
      </c>
      <c r="P432" s="17"/>
      <c r="Q432" s="17"/>
      <c r="R432" s="17"/>
      <c r="S432" s="17"/>
      <c r="T432" s="17"/>
      <c r="U432" s="17"/>
      <c r="V432" s="17"/>
      <c r="W432" s="17"/>
      <c r="X432" s="17"/>
      <c r="Y432" s="17">
        <f t="shared" si="1025"/>
        <v>51.5</v>
      </c>
      <c r="Z432" s="17">
        <f t="shared" si="1026"/>
        <v>51.5</v>
      </c>
      <c r="AA432" s="17">
        <f t="shared" si="1027"/>
        <v>51.5</v>
      </c>
      <c r="AB432" s="17"/>
      <c r="AC432" s="17"/>
      <c r="AD432" s="17"/>
      <c r="AE432" s="17">
        <f t="shared" si="1031"/>
        <v>51.5</v>
      </c>
      <c r="AF432" s="17">
        <f t="shared" si="1032"/>
        <v>51.5</v>
      </c>
      <c r="AG432" s="17">
        <f t="shared" si="1033"/>
        <v>51.5</v>
      </c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>
        <f t="shared" si="1049"/>
        <v>51.5</v>
      </c>
      <c r="AX432" s="17">
        <f t="shared" si="1050"/>
        <v>51.5</v>
      </c>
      <c r="AY432" s="17">
        <f t="shared" si="1051"/>
        <v>51.5</v>
      </c>
      <c r="AZ432" s="17"/>
      <c r="BA432" s="32"/>
      <c r="BB432" s="32"/>
      <c r="BC432" s="1"/>
      <c r="BD432" s="1"/>
      <c r="BE432" s="1"/>
      <c r="BF432" s="1"/>
      <c r="BG432" s="1"/>
      <c r="BH432" s="1"/>
      <c r="BI432" s="1"/>
    </row>
    <row r="433" s="1" customFormat="1">
      <c r="A433" s="30" t="s">
        <v>300</v>
      </c>
      <c r="B433" s="30" t="s">
        <v>171</v>
      </c>
      <c r="C433" s="30" t="s">
        <v>65</v>
      </c>
      <c r="D433" s="30" t="s">
        <v>367</v>
      </c>
      <c r="E433" s="30"/>
      <c r="F433" s="31" t="s">
        <v>226</v>
      </c>
      <c r="G433" s="17">
        <f>G434</f>
        <v>4299.0999999999995</v>
      </c>
      <c r="H433" s="17">
        <f>H434</f>
        <v>0</v>
      </c>
      <c r="I433" s="17">
        <f>I434</f>
        <v>0</v>
      </c>
      <c r="J433" s="17">
        <f>J434</f>
        <v>-35.100000000000001</v>
      </c>
      <c r="K433" s="17">
        <f>K434</f>
        <v>0</v>
      </c>
      <c r="L433" s="17">
        <f>L434</f>
        <v>0</v>
      </c>
      <c r="M433" s="17">
        <f t="shared" si="1006"/>
        <v>4263.9999999999991</v>
      </c>
      <c r="N433" s="17">
        <f t="shared" si="1007"/>
        <v>0</v>
      </c>
      <c r="O433" s="17">
        <f t="shared" si="1008"/>
        <v>0</v>
      </c>
      <c r="P433" s="17">
        <f>P434</f>
        <v>2730.9000000000001</v>
      </c>
      <c r="Q433" s="17">
        <f>Q434</f>
        <v>0</v>
      </c>
      <c r="R433" s="17">
        <f>R434</f>
        <v>0</v>
      </c>
      <c r="S433" s="17">
        <f>S434</f>
        <v>0</v>
      </c>
      <c r="T433" s="17">
        <f>T434</f>
        <v>0</v>
      </c>
      <c r="U433" s="17">
        <f>U434</f>
        <v>0</v>
      </c>
      <c r="V433" s="17">
        <f>V434</f>
        <v>0</v>
      </c>
      <c r="W433" s="17">
        <f>W434</f>
        <v>0</v>
      </c>
      <c r="X433" s="17">
        <f>X434</f>
        <v>0</v>
      </c>
      <c r="Y433" s="17">
        <f t="shared" si="1025"/>
        <v>6994.8999999999996</v>
      </c>
      <c r="Z433" s="17">
        <f t="shared" si="1026"/>
        <v>0</v>
      </c>
      <c r="AA433" s="17">
        <f t="shared" si="1027"/>
        <v>0</v>
      </c>
      <c r="AB433" s="17">
        <f>AB434</f>
        <v>0</v>
      </c>
      <c r="AC433" s="17">
        <f>AC434</f>
        <v>0</v>
      </c>
      <c r="AD433" s="17">
        <f>AD434</f>
        <v>0</v>
      </c>
      <c r="AE433" s="17">
        <f t="shared" si="1031"/>
        <v>6994.8999999999996</v>
      </c>
      <c r="AF433" s="17">
        <f t="shared" si="1032"/>
        <v>0</v>
      </c>
      <c r="AG433" s="17">
        <f t="shared" si="1033"/>
        <v>0</v>
      </c>
      <c r="AH433" s="17">
        <f>AH434</f>
        <v>0</v>
      </c>
      <c r="AI433" s="17">
        <f>AI434</f>
        <v>0</v>
      </c>
      <c r="AJ433" s="17">
        <f>AJ434</f>
        <v>0</v>
      </c>
      <c r="AK433" s="17">
        <f>AK434</f>
        <v>0</v>
      </c>
      <c r="AL433" s="17">
        <f>AL434</f>
        <v>0</v>
      </c>
      <c r="AM433" s="17">
        <f>AM434</f>
        <v>0</v>
      </c>
      <c r="AN433" s="17">
        <f>AN434</f>
        <v>0</v>
      </c>
      <c r="AO433" s="17">
        <f>AO434</f>
        <v>0</v>
      </c>
      <c r="AP433" s="17">
        <f>AP434</f>
        <v>0</v>
      </c>
      <c r="AQ433" s="17">
        <f>AQ434</f>
        <v>0</v>
      </c>
      <c r="AR433" s="17">
        <f>AR434</f>
        <v>0</v>
      </c>
      <c r="AS433" s="17">
        <f>AS434</f>
        <v>0</v>
      </c>
      <c r="AT433" s="17">
        <f>AT434</f>
        <v>0</v>
      </c>
      <c r="AU433" s="17">
        <f>AU434</f>
        <v>0</v>
      </c>
      <c r="AV433" s="17">
        <f>AV434</f>
        <v>0</v>
      </c>
      <c r="AW433" s="17">
        <f t="shared" si="1049"/>
        <v>6994.8999999999996</v>
      </c>
      <c r="AX433" s="17">
        <f t="shared" si="1050"/>
        <v>0</v>
      </c>
      <c r="AY433" s="17">
        <f t="shared" si="1051"/>
        <v>0</v>
      </c>
      <c r="AZ433" s="17">
        <f>AZ434</f>
        <v>0</v>
      </c>
      <c r="BA433" s="32"/>
      <c r="BB433" s="32"/>
      <c r="BC433" s="1"/>
      <c r="BD433" s="1"/>
      <c r="BE433" s="1"/>
      <c r="BF433" s="1"/>
      <c r="BG433" s="1"/>
      <c r="BH433" s="1"/>
      <c r="BI433" s="1"/>
    </row>
    <row r="434" s="1" customFormat="1">
      <c r="A434" s="30" t="s">
        <v>300</v>
      </c>
      <c r="B434" s="30" t="s">
        <v>171</v>
      </c>
      <c r="C434" s="30" t="s">
        <v>65</v>
      </c>
      <c r="D434" s="30" t="s">
        <v>367</v>
      </c>
      <c r="E434" s="30" t="s">
        <v>134</v>
      </c>
      <c r="F434" s="31" t="s">
        <v>135</v>
      </c>
      <c r="G434" s="17">
        <v>4299.0999999999995</v>
      </c>
      <c r="H434" s="17">
        <v>0</v>
      </c>
      <c r="I434" s="17">
        <v>0</v>
      </c>
      <c r="J434" s="17">
        <v>-35.100000000000001</v>
      </c>
      <c r="K434" s="17"/>
      <c r="L434" s="17"/>
      <c r="M434" s="17">
        <f t="shared" si="1006"/>
        <v>4263.9999999999991</v>
      </c>
      <c r="N434" s="17">
        <f t="shared" si="1007"/>
        <v>0</v>
      </c>
      <c r="O434" s="17">
        <f t="shared" si="1008"/>
        <v>0</v>
      </c>
      <c r="P434" s="17">
        <v>2730.9000000000001</v>
      </c>
      <c r="Q434" s="17"/>
      <c r="R434" s="17"/>
      <c r="S434" s="17"/>
      <c r="T434" s="17"/>
      <c r="U434" s="17"/>
      <c r="V434" s="17"/>
      <c r="W434" s="17"/>
      <c r="X434" s="17"/>
      <c r="Y434" s="17">
        <f t="shared" si="1025"/>
        <v>6994.8999999999996</v>
      </c>
      <c r="Z434" s="17">
        <f t="shared" si="1026"/>
        <v>0</v>
      </c>
      <c r="AA434" s="17">
        <f t="shared" si="1027"/>
        <v>0</v>
      </c>
      <c r="AB434" s="17"/>
      <c r="AC434" s="17"/>
      <c r="AD434" s="17"/>
      <c r="AE434" s="17">
        <f t="shared" si="1031"/>
        <v>6994.8999999999996</v>
      </c>
      <c r="AF434" s="17">
        <f t="shared" si="1032"/>
        <v>0</v>
      </c>
      <c r="AG434" s="17">
        <f t="shared" si="1033"/>
        <v>0</v>
      </c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>
        <f t="shared" si="1049"/>
        <v>6994.8999999999996</v>
      </c>
      <c r="AX434" s="17">
        <f t="shared" si="1050"/>
        <v>0</v>
      </c>
      <c r="AY434" s="17">
        <f t="shared" si="1051"/>
        <v>0</v>
      </c>
      <c r="AZ434" s="17"/>
      <c r="BA434" s="32"/>
      <c r="BB434" s="32">
        <v>64</v>
      </c>
      <c r="BC434" s="1"/>
      <c r="BD434" s="1"/>
      <c r="BE434" s="1"/>
      <c r="BF434" s="1"/>
      <c r="BG434" s="1"/>
      <c r="BH434" s="1"/>
      <c r="BI434" s="1"/>
    </row>
    <row r="435" s="1" customFormat="1">
      <c r="A435" s="30" t="s">
        <v>300</v>
      </c>
      <c r="B435" s="30" t="s">
        <v>171</v>
      </c>
      <c r="C435" s="30" t="s">
        <v>65</v>
      </c>
      <c r="D435" s="30" t="s">
        <v>368</v>
      </c>
      <c r="E435" s="30"/>
      <c r="F435" s="31" t="s">
        <v>228</v>
      </c>
      <c r="G435" s="17">
        <f>G436+G437</f>
        <v>22873.100000000002</v>
      </c>
      <c r="H435" s="17">
        <f>H436+H437</f>
        <v>22873.100000000002</v>
      </c>
      <c r="I435" s="17">
        <f>I436+I437</f>
        <v>22873.100000000002</v>
      </c>
      <c r="J435" s="17">
        <f>J436+J437</f>
        <v>-789.20000000000005</v>
      </c>
      <c r="K435" s="17">
        <f>K436+K437</f>
        <v>-789.20000000000005</v>
      </c>
      <c r="L435" s="17">
        <f>L436+L437</f>
        <v>-789.20000000000005</v>
      </c>
      <c r="M435" s="17">
        <f t="shared" si="1006"/>
        <v>22083.900000000001</v>
      </c>
      <c r="N435" s="17">
        <f t="shared" si="1007"/>
        <v>22083.900000000001</v>
      </c>
      <c r="O435" s="17">
        <f t="shared" si="1008"/>
        <v>22083.900000000001</v>
      </c>
      <c r="P435" s="17">
        <f>P436+P437</f>
        <v>902.75099999999998</v>
      </c>
      <c r="Q435" s="17">
        <f>Q436+Q437</f>
        <v>0</v>
      </c>
      <c r="R435" s="17">
        <f>R436+R437</f>
        <v>0</v>
      </c>
      <c r="S435" s="17">
        <f>S436+S437</f>
        <v>0</v>
      </c>
      <c r="T435" s="17">
        <f>T436+T437</f>
        <v>0</v>
      </c>
      <c r="U435" s="17">
        <f>U436+U437</f>
        <v>0</v>
      </c>
      <c r="V435" s="17">
        <f>V436+V437</f>
        <v>0</v>
      </c>
      <c r="W435" s="17">
        <f>W436+W437</f>
        <v>0</v>
      </c>
      <c r="X435" s="17">
        <f>X436+X437</f>
        <v>0</v>
      </c>
      <c r="Y435" s="17">
        <f t="shared" si="1025"/>
        <v>22986.651000000002</v>
      </c>
      <c r="Z435" s="17">
        <f t="shared" si="1026"/>
        <v>22083.900000000001</v>
      </c>
      <c r="AA435" s="17">
        <f t="shared" si="1027"/>
        <v>22083.900000000001</v>
      </c>
      <c r="AB435" s="17">
        <f>AB436+AB437</f>
        <v>0</v>
      </c>
      <c r="AC435" s="17">
        <f>AC436+AC437</f>
        <v>0</v>
      </c>
      <c r="AD435" s="17">
        <f>AD436+AD437</f>
        <v>0</v>
      </c>
      <c r="AE435" s="17">
        <f t="shared" si="1031"/>
        <v>22986.651000000002</v>
      </c>
      <c r="AF435" s="17">
        <f t="shared" si="1032"/>
        <v>22083.900000000001</v>
      </c>
      <c r="AG435" s="17">
        <f t="shared" si="1033"/>
        <v>22083.900000000001</v>
      </c>
      <c r="AH435" s="17">
        <f>AH436+AH437</f>
        <v>0</v>
      </c>
      <c r="AI435" s="17">
        <f>AI436+AI437</f>
        <v>0</v>
      </c>
      <c r="AJ435" s="17">
        <f>AJ436+AJ437</f>
        <v>0</v>
      </c>
      <c r="AK435" s="17">
        <f>AK436+AK437</f>
        <v>0</v>
      </c>
      <c r="AL435" s="17">
        <f>AL436+AL437</f>
        <v>0</v>
      </c>
      <c r="AM435" s="17">
        <f>AM436+AM437</f>
        <v>0</v>
      </c>
      <c r="AN435" s="17">
        <f>AN436+AN437</f>
        <v>0</v>
      </c>
      <c r="AO435" s="17">
        <f>AO436+AO437</f>
        <v>0</v>
      </c>
      <c r="AP435" s="17">
        <f>AP436+AP437</f>
        <v>0</v>
      </c>
      <c r="AQ435" s="17">
        <f>AQ436+AQ437</f>
        <v>0</v>
      </c>
      <c r="AR435" s="17">
        <f>AR436+AR437</f>
        <v>0</v>
      </c>
      <c r="AS435" s="17">
        <f>AS436+AS437</f>
        <v>0</v>
      </c>
      <c r="AT435" s="17">
        <f>AT436+AT437</f>
        <v>0</v>
      </c>
      <c r="AU435" s="17">
        <f>AU436+AU437</f>
        <v>0</v>
      </c>
      <c r="AV435" s="17">
        <f>AV436+AV437</f>
        <v>0</v>
      </c>
      <c r="AW435" s="17">
        <f t="shared" si="1049"/>
        <v>22986.651000000002</v>
      </c>
      <c r="AX435" s="17">
        <f t="shared" si="1050"/>
        <v>22083.900000000001</v>
      </c>
      <c r="AY435" s="17">
        <f t="shared" si="1051"/>
        <v>22083.900000000001</v>
      </c>
      <c r="AZ435" s="17">
        <f>AZ436+AZ437</f>
        <v>0</v>
      </c>
      <c r="BA435" s="32"/>
      <c r="BB435" s="32"/>
      <c r="BC435" s="1"/>
      <c r="BD435" s="1"/>
      <c r="BE435" s="1"/>
      <c r="BF435" s="1"/>
      <c r="BG435" s="1"/>
      <c r="BH435" s="1"/>
      <c r="BI435" s="1"/>
    </row>
    <row r="436" s="1" customFormat="1">
      <c r="A436" s="30" t="s">
        <v>300</v>
      </c>
      <c r="B436" s="30" t="s">
        <v>171</v>
      </c>
      <c r="C436" s="30" t="s">
        <v>65</v>
      </c>
      <c r="D436" s="30" t="s">
        <v>368</v>
      </c>
      <c r="E436" s="30" t="s">
        <v>53</v>
      </c>
      <c r="F436" s="31" t="s">
        <v>54</v>
      </c>
      <c r="G436" s="17">
        <v>365.19999999999999</v>
      </c>
      <c r="H436" s="17">
        <v>365.19999999999999</v>
      </c>
      <c r="I436" s="17">
        <v>365.19999999999999</v>
      </c>
      <c r="J436" s="17"/>
      <c r="K436" s="17"/>
      <c r="L436" s="17"/>
      <c r="M436" s="17">
        <f t="shared" si="1006"/>
        <v>365.19999999999999</v>
      </c>
      <c r="N436" s="17">
        <f t="shared" si="1007"/>
        <v>365.19999999999999</v>
      </c>
      <c r="O436" s="17">
        <f t="shared" si="1008"/>
        <v>365.19999999999999</v>
      </c>
      <c r="P436" s="17">
        <v>15</v>
      </c>
      <c r="Q436" s="17"/>
      <c r="R436" s="17"/>
      <c r="S436" s="17"/>
      <c r="T436" s="17"/>
      <c r="U436" s="17"/>
      <c r="V436" s="17"/>
      <c r="W436" s="17"/>
      <c r="X436" s="17"/>
      <c r="Y436" s="17">
        <f t="shared" si="1025"/>
        <v>380.19999999999999</v>
      </c>
      <c r="Z436" s="17">
        <f t="shared" si="1026"/>
        <v>365.19999999999999</v>
      </c>
      <c r="AA436" s="17">
        <f t="shared" si="1027"/>
        <v>365.19999999999999</v>
      </c>
      <c r="AB436" s="17"/>
      <c r="AC436" s="17"/>
      <c r="AD436" s="17"/>
      <c r="AE436" s="17">
        <f t="shared" si="1031"/>
        <v>380.19999999999999</v>
      </c>
      <c r="AF436" s="17">
        <f t="shared" si="1032"/>
        <v>365.19999999999999</v>
      </c>
      <c r="AG436" s="17">
        <f t="shared" si="1033"/>
        <v>365.19999999999999</v>
      </c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>
        <f t="shared" si="1049"/>
        <v>380.19999999999999</v>
      </c>
      <c r="AX436" s="17">
        <f t="shared" si="1050"/>
        <v>365.19999999999999</v>
      </c>
      <c r="AY436" s="17">
        <f t="shared" si="1051"/>
        <v>365.19999999999999</v>
      </c>
      <c r="AZ436" s="17"/>
      <c r="BA436" s="32"/>
      <c r="BB436" s="32"/>
      <c r="BC436" s="1"/>
      <c r="BD436" s="1"/>
      <c r="BE436" s="1"/>
      <c r="BF436" s="1"/>
      <c r="BG436" s="1"/>
      <c r="BH436" s="1"/>
      <c r="BI436" s="1"/>
    </row>
    <row r="437" s="1" customFormat="1">
      <c r="A437" s="30" t="s">
        <v>300</v>
      </c>
      <c r="B437" s="30" t="s">
        <v>171</v>
      </c>
      <c r="C437" s="30" t="s">
        <v>65</v>
      </c>
      <c r="D437" s="30" t="s">
        <v>368</v>
      </c>
      <c r="E437" s="30" t="s">
        <v>134</v>
      </c>
      <c r="F437" s="31" t="s">
        <v>135</v>
      </c>
      <c r="G437" s="17">
        <v>22507.900000000001</v>
      </c>
      <c r="H437" s="17">
        <v>22507.900000000001</v>
      </c>
      <c r="I437" s="17">
        <v>22507.900000000001</v>
      </c>
      <c r="J437" s="17">
        <v>-789.20000000000005</v>
      </c>
      <c r="K437" s="17">
        <v>-789.20000000000005</v>
      </c>
      <c r="L437" s="17">
        <v>-789.20000000000005</v>
      </c>
      <c r="M437" s="17">
        <f t="shared" si="1006"/>
        <v>21718.700000000001</v>
      </c>
      <c r="N437" s="17">
        <f t="shared" si="1007"/>
        <v>21718.700000000001</v>
      </c>
      <c r="O437" s="17">
        <f t="shared" si="1008"/>
        <v>21718.700000000001</v>
      </c>
      <c r="P437" s="17">
        <v>887.75099999999998</v>
      </c>
      <c r="Q437" s="17"/>
      <c r="R437" s="17"/>
      <c r="S437" s="17"/>
      <c r="T437" s="17"/>
      <c r="U437" s="17"/>
      <c r="V437" s="17"/>
      <c r="W437" s="17"/>
      <c r="X437" s="17"/>
      <c r="Y437" s="17">
        <f t="shared" si="1025"/>
        <v>22606.451000000001</v>
      </c>
      <c r="Z437" s="17">
        <f t="shared" si="1026"/>
        <v>21718.700000000001</v>
      </c>
      <c r="AA437" s="17">
        <f t="shared" si="1027"/>
        <v>21718.700000000001</v>
      </c>
      <c r="AB437" s="17"/>
      <c r="AC437" s="17"/>
      <c r="AD437" s="17"/>
      <c r="AE437" s="17">
        <f t="shared" si="1031"/>
        <v>22606.451000000001</v>
      </c>
      <c r="AF437" s="17">
        <f t="shared" si="1032"/>
        <v>21718.700000000001</v>
      </c>
      <c r="AG437" s="17">
        <f t="shared" si="1033"/>
        <v>21718.700000000001</v>
      </c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>
        <f t="shared" si="1049"/>
        <v>22606.451000000001</v>
      </c>
      <c r="AX437" s="17">
        <f t="shared" si="1050"/>
        <v>21718.700000000001</v>
      </c>
      <c r="AY437" s="17">
        <f t="shared" si="1051"/>
        <v>21718.700000000001</v>
      </c>
      <c r="AZ437" s="17"/>
      <c r="BA437" s="32"/>
      <c r="BB437" s="32">
        <v>65</v>
      </c>
      <c r="BC437" s="1"/>
      <c r="BD437" s="1"/>
      <c r="BE437" s="1"/>
      <c r="BF437" s="1"/>
      <c r="BG437" s="1"/>
      <c r="BH437" s="1"/>
      <c r="BI437" s="1"/>
    </row>
    <row r="438" s="1" customFormat="1">
      <c r="A438" s="30" t="s">
        <v>300</v>
      </c>
      <c r="B438" s="30" t="s">
        <v>171</v>
      </c>
      <c r="C438" s="30" t="s">
        <v>65</v>
      </c>
      <c r="D438" s="30" t="s">
        <v>369</v>
      </c>
      <c r="E438" s="30"/>
      <c r="F438" s="31" t="s">
        <v>370</v>
      </c>
      <c r="G438" s="17">
        <f t="shared" ref="G438:G442" si="1053">G439</f>
        <v>3223.6999999999998</v>
      </c>
      <c r="H438" s="17">
        <f t="shared" ref="H438:H442" si="1054">H439</f>
        <v>3316.8000000000002</v>
      </c>
      <c r="I438" s="17">
        <f t="shared" ref="I438:I442" si="1055">I439</f>
        <v>3316.8000000000002</v>
      </c>
      <c r="J438" s="17">
        <f t="shared" ref="J438:J442" si="1056">J439</f>
        <v>0</v>
      </c>
      <c r="K438" s="17">
        <f t="shared" ref="K438:K442" si="1057">K439</f>
        <v>0</v>
      </c>
      <c r="L438" s="17">
        <f t="shared" ref="L438:L442" si="1058">L439</f>
        <v>0</v>
      </c>
      <c r="M438" s="17">
        <f t="shared" si="1006"/>
        <v>3223.6999999999998</v>
      </c>
      <c r="N438" s="17">
        <f t="shared" si="1007"/>
        <v>3316.8000000000002</v>
      </c>
      <c r="O438" s="17">
        <f t="shared" si="1008"/>
        <v>3316.8000000000002</v>
      </c>
      <c r="P438" s="17">
        <f t="shared" ref="P438:P442" si="1059">P439</f>
        <v>84.216999999999999</v>
      </c>
      <c r="Q438" s="17">
        <f t="shared" ref="Q438:Q442" si="1060">Q439</f>
        <v>0</v>
      </c>
      <c r="R438" s="17">
        <f t="shared" ref="R438:R442" si="1061">R439</f>
        <v>0</v>
      </c>
      <c r="S438" s="17">
        <f t="shared" ref="S438:S442" si="1062">S439</f>
        <v>0</v>
      </c>
      <c r="T438" s="17">
        <f t="shared" ref="T438:T442" si="1063">T439</f>
        <v>0</v>
      </c>
      <c r="U438" s="17">
        <f t="shared" ref="U438:U442" si="1064">U439</f>
        <v>0</v>
      </c>
      <c r="V438" s="17">
        <f t="shared" ref="V438:V442" si="1065">V439</f>
        <v>0</v>
      </c>
      <c r="W438" s="17">
        <f t="shared" ref="W438:W442" si="1066">W439</f>
        <v>0</v>
      </c>
      <c r="X438" s="17">
        <f t="shared" ref="X438:X442" si="1067">X439</f>
        <v>0</v>
      </c>
      <c r="Y438" s="17">
        <f t="shared" si="1025"/>
        <v>3307.9169999999999</v>
      </c>
      <c r="Z438" s="17">
        <f t="shared" si="1026"/>
        <v>3316.8000000000002</v>
      </c>
      <c r="AA438" s="17">
        <f t="shared" si="1027"/>
        <v>3316.8000000000002</v>
      </c>
      <c r="AB438" s="17">
        <f t="shared" ref="AB438:AB442" si="1068">AB439</f>
        <v>0</v>
      </c>
      <c r="AC438" s="17">
        <f t="shared" ref="AC438:AC442" si="1069">AC439</f>
        <v>0</v>
      </c>
      <c r="AD438" s="17">
        <f t="shared" ref="AD438:AD442" si="1070">AD439</f>
        <v>0</v>
      </c>
      <c r="AE438" s="17">
        <f t="shared" si="1031"/>
        <v>3307.9169999999999</v>
      </c>
      <c r="AF438" s="17">
        <f t="shared" si="1032"/>
        <v>3316.8000000000002</v>
      </c>
      <c r="AG438" s="17">
        <f t="shared" si="1033"/>
        <v>3316.8000000000002</v>
      </c>
      <c r="AH438" s="17">
        <f t="shared" ref="AH438:AH442" si="1071">AH439</f>
        <v>0</v>
      </c>
      <c r="AI438" s="17">
        <f t="shared" ref="AI438:AI442" si="1072">AI439</f>
        <v>0</v>
      </c>
      <c r="AJ438" s="17">
        <f t="shared" ref="AJ438:AJ442" si="1073">AJ439</f>
        <v>0</v>
      </c>
      <c r="AK438" s="17">
        <f t="shared" ref="AK438:AK442" si="1074">AK439</f>
        <v>0</v>
      </c>
      <c r="AL438" s="17">
        <f t="shared" ref="AL438:AL442" si="1075">AL439</f>
        <v>0</v>
      </c>
      <c r="AM438" s="17">
        <f t="shared" ref="AM438:AM442" si="1076">AM439</f>
        <v>0</v>
      </c>
      <c r="AN438" s="17">
        <f t="shared" ref="AN438:AN442" si="1077">AN439</f>
        <v>0</v>
      </c>
      <c r="AO438" s="17">
        <f t="shared" ref="AO438:AO442" si="1078">AO439</f>
        <v>0</v>
      </c>
      <c r="AP438" s="17">
        <f t="shared" ref="AP438:AP442" si="1079">AP439</f>
        <v>0</v>
      </c>
      <c r="AQ438" s="17">
        <f t="shared" ref="AQ438:AQ442" si="1080">AQ439</f>
        <v>0</v>
      </c>
      <c r="AR438" s="17">
        <f t="shared" ref="AR438:AR442" si="1081">AR439</f>
        <v>0</v>
      </c>
      <c r="AS438" s="17">
        <f t="shared" ref="AS438:AS442" si="1082">AS439</f>
        <v>0</v>
      </c>
      <c r="AT438" s="17">
        <f t="shared" ref="AT438:AT442" si="1083">AT439</f>
        <v>0</v>
      </c>
      <c r="AU438" s="17">
        <f t="shared" ref="AU438:AU442" si="1084">AU439</f>
        <v>0</v>
      </c>
      <c r="AV438" s="17">
        <f t="shared" ref="AV438:AV442" si="1085">AV439</f>
        <v>0</v>
      </c>
      <c r="AW438" s="17">
        <f t="shared" si="1049"/>
        <v>3307.9169999999999</v>
      </c>
      <c r="AX438" s="17">
        <f t="shared" si="1050"/>
        <v>3316.8000000000002</v>
      </c>
      <c r="AY438" s="17">
        <f t="shared" si="1051"/>
        <v>3316.8000000000002</v>
      </c>
      <c r="AZ438" s="17">
        <f t="shared" ref="AZ438:AZ442" si="1086">AZ439</f>
        <v>0</v>
      </c>
      <c r="BA438" s="32"/>
      <c r="BB438" s="32"/>
      <c r="BC438" s="1"/>
      <c r="BD438" s="1"/>
      <c r="BE438" s="1"/>
      <c r="BF438" s="1"/>
      <c r="BG438" s="1"/>
      <c r="BH438" s="1"/>
      <c r="BI438" s="1"/>
    </row>
    <row r="439" s="1" customFormat="1">
      <c r="A439" s="30" t="s">
        <v>300</v>
      </c>
      <c r="B439" s="30" t="s">
        <v>171</v>
      </c>
      <c r="C439" s="30" t="s">
        <v>65</v>
      </c>
      <c r="D439" s="30" t="s">
        <v>371</v>
      </c>
      <c r="E439" s="30"/>
      <c r="F439" s="31" t="s">
        <v>372</v>
      </c>
      <c r="G439" s="17">
        <f t="shared" si="1053"/>
        <v>3223.6999999999998</v>
      </c>
      <c r="H439" s="17">
        <f t="shared" si="1054"/>
        <v>3316.8000000000002</v>
      </c>
      <c r="I439" s="17">
        <f t="shared" si="1055"/>
        <v>3316.8000000000002</v>
      </c>
      <c r="J439" s="17">
        <f t="shared" si="1056"/>
        <v>0</v>
      </c>
      <c r="K439" s="17">
        <f t="shared" si="1057"/>
        <v>0</v>
      </c>
      <c r="L439" s="17">
        <f t="shared" si="1058"/>
        <v>0</v>
      </c>
      <c r="M439" s="17">
        <f t="shared" si="1006"/>
        <v>3223.6999999999998</v>
      </c>
      <c r="N439" s="17">
        <f t="shared" si="1007"/>
        <v>3316.8000000000002</v>
      </c>
      <c r="O439" s="17">
        <f t="shared" si="1008"/>
        <v>3316.8000000000002</v>
      </c>
      <c r="P439" s="17">
        <f t="shared" si="1059"/>
        <v>84.216999999999999</v>
      </c>
      <c r="Q439" s="17">
        <f t="shared" si="1060"/>
        <v>0</v>
      </c>
      <c r="R439" s="17">
        <f t="shared" si="1061"/>
        <v>0</v>
      </c>
      <c r="S439" s="17">
        <f t="shared" si="1062"/>
        <v>0</v>
      </c>
      <c r="T439" s="17">
        <f t="shared" si="1063"/>
        <v>0</v>
      </c>
      <c r="U439" s="17">
        <f t="shared" si="1064"/>
        <v>0</v>
      </c>
      <c r="V439" s="17">
        <f t="shared" si="1065"/>
        <v>0</v>
      </c>
      <c r="W439" s="17">
        <f t="shared" si="1066"/>
        <v>0</v>
      </c>
      <c r="X439" s="17">
        <f t="shared" si="1067"/>
        <v>0</v>
      </c>
      <c r="Y439" s="17">
        <f t="shared" si="1025"/>
        <v>3307.9169999999999</v>
      </c>
      <c r="Z439" s="17">
        <f t="shared" si="1026"/>
        <v>3316.8000000000002</v>
      </c>
      <c r="AA439" s="17">
        <f t="shared" si="1027"/>
        <v>3316.8000000000002</v>
      </c>
      <c r="AB439" s="17">
        <f t="shared" si="1068"/>
        <v>0</v>
      </c>
      <c r="AC439" s="17">
        <f t="shared" si="1069"/>
        <v>0</v>
      </c>
      <c r="AD439" s="17">
        <f t="shared" si="1070"/>
        <v>0</v>
      </c>
      <c r="AE439" s="17">
        <f t="shared" si="1031"/>
        <v>3307.9169999999999</v>
      </c>
      <c r="AF439" s="17">
        <f t="shared" si="1032"/>
        <v>3316.8000000000002</v>
      </c>
      <c r="AG439" s="17">
        <f t="shared" si="1033"/>
        <v>3316.8000000000002</v>
      </c>
      <c r="AH439" s="17">
        <f t="shared" si="1071"/>
        <v>0</v>
      </c>
      <c r="AI439" s="17">
        <f t="shared" si="1072"/>
        <v>0</v>
      </c>
      <c r="AJ439" s="17">
        <f t="shared" si="1073"/>
        <v>0</v>
      </c>
      <c r="AK439" s="17">
        <f t="shared" si="1074"/>
        <v>0</v>
      </c>
      <c r="AL439" s="17">
        <f t="shared" si="1075"/>
        <v>0</v>
      </c>
      <c r="AM439" s="17">
        <f t="shared" si="1076"/>
        <v>0</v>
      </c>
      <c r="AN439" s="17">
        <f t="shared" si="1077"/>
        <v>0</v>
      </c>
      <c r="AO439" s="17">
        <f t="shared" si="1078"/>
        <v>0</v>
      </c>
      <c r="AP439" s="17">
        <f t="shared" si="1079"/>
        <v>0</v>
      </c>
      <c r="AQ439" s="17">
        <f t="shared" si="1080"/>
        <v>0</v>
      </c>
      <c r="AR439" s="17">
        <f t="shared" si="1081"/>
        <v>0</v>
      </c>
      <c r="AS439" s="17">
        <f t="shared" si="1082"/>
        <v>0</v>
      </c>
      <c r="AT439" s="17">
        <f t="shared" si="1083"/>
        <v>0</v>
      </c>
      <c r="AU439" s="17">
        <f t="shared" si="1084"/>
        <v>0</v>
      </c>
      <c r="AV439" s="17">
        <f t="shared" si="1085"/>
        <v>0</v>
      </c>
      <c r="AW439" s="17">
        <f t="shared" si="1049"/>
        <v>3307.9169999999999</v>
      </c>
      <c r="AX439" s="17">
        <f t="shared" si="1050"/>
        <v>3316.8000000000002</v>
      </c>
      <c r="AY439" s="17">
        <f t="shared" si="1051"/>
        <v>3316.8000000000002</v>
      </c>
      <c r="AZ439" s="17">
        <f t="shared" si="1086"/>
        <v>0</v>
      </c>
      <c r="BA439" s="32"/>
      <c r="BB439" s="32"/>
      <c r="BC439" s="1"/>
      <c r="BD439" s="1"/>
      <c r="BE439" s="1"/>
      <c r="BF439" s="1"/>
      <c r="BG439" s="1"/>
      <c r="BH439" s="1"/>
      <c r="BI439" s="1"/>
    </row>
    <row r="440" s="1" customFormat="1">
      <c r="A440" s="30" t="s">
        <v>300</v>
      </c>
      <c r="B440" s="30" t="s">
        <v>171</v>
      </c>
      <c r="C440" s="30" t="s">
        <v>65</v>
      </c>
      <c r="D440" s="30" t="s">
        <v>371</v>
      </c>
      <c r="E440" s="30" t="s">
        <v>134</v>
      </c>
      <c r="F440" s="31" t="s">
        <v>135</v>
      </c>
      <c r="G440" s="17">
        <v>3223.6999999999998</v>
      </c>
      <c r="H440" s="17">
        <v>3316.8000000000002</v>
      </c>
      <c r="I440" s="17">
        <v>3316.8000000000002</v>
      </c>
      <c r="J440" s="17"/>
      <c r="K440" s="17"/>
      <c r="L440" s="17"/>
      <c r="M440" s="17">
        <f t="shared" si="1006"/>
        <v>3223.6999999999998</v>
      </c>
      <c r="N440" s="17">
        <f t="shared" si="1007"/>
        <v>3316.8000000000002</v>
      </c>
      <c r="O440" s="17">
        <f t="shared" si="1008"/>
        <v>3316.8000000000002</v>
      </c>
      <c r="P440" s="17">
        <v>84.216999999999999</v>
      </c>
      <c r="Q440" s="17"/>
      <c r="R440" s="17"/>
      <c r="S440" s="17"/>
      <c r="T440" s="17"/>
      <c r="U440" s="17"/>
      <c r="V440" s="17"/>
      <c r="W440" s="17"/>
      <c r="X440" s="17"/>
      <c r="Y440" s="17">
        <f t="shared" si="1025"/>
        <v>3307.9169999999999</v>
      </c>
      <c r="Z440" s="17">
        <f t="shared" si="1026"/>
        <v>3316.8000000000002</v>
      </c>
      <c r="AA440" s="17">
        <f t="shared" si="1027"/>
        <v>3316.8000000000002</v>
      </c>
      <c r="AB440" s="17"/>
      <c r="AC440" s="17"/>
      <c r="AD440" s="17"/>
      <c r="AE440" s="17">
        <f t="shared" si="1031"/>
        <v>3307.9169999999999</v>
      </c>
      <c r="AF440" s="17">
        <f t="shared" si="1032"/>
        <v>3316.8000000000002</v>
      </c>
      <c r="AG440" s="17">
        <f t="shared" si="1033"/>
        <v>3316.8000000000002</v>
      </c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>
        <f t="shared" si="1049"/>
        <v>3307.9169999999999</v>
      </c>
      <c r="AX440" s="17">
        <f t="shared" si="1050"/>
        <v>3316.8000000000002</v>
      </c>
      <c r="AY440" s="17">
        <f t="shared" si="1051"/>
        <v>3316.8000000000002</v>
      </c>
      <c r="AZ440" s="17"/>
      <c r="BA440" s="32"/>
      <c r="BB440" s="32"/>
      <c r="BC440" s="1"/>
      <c r="BD440" s="1"/>
      <c r="BE440" s="1"/>
      <c r="BF440" s="1"/>
      <c r="BG440" s="1"/>
      <c r="BH440" s="1"/>
      <c r="BI440" s="1"/>
    </row>
    <row r="441" s="1" customFormat="1">
      <c r="A441" s="30" t="s">
        <v>300</v>
      </c>
      <c r="B441" s="30" t="s">
        <v>171</v>
      </c>
      <c r="C441" s="30" t="s">
        <v>65</v>
      </c>
      <c r="D441" s="30" t="s">
        <v>313</v>
      </c>
      <c r="E441" s="30"/>
      <c r="F441" s="31" t="s">
        <v>314</v>
      </c>
      <c r="G441" s="17">
        <f t="shared" si="1053"/>
        <v>20387.299999999999</v>
      </c>
      <c r="H441" s="17">
        <f t="shared" si="1054"/>
        <v>20595.700000000001</v>
      </c>
      <c r="I441" s="17">
        <f t="shared" si="1055"/>
        <v>20595.700000000001</v>
      </c>
      <c r="J441" s="17">
        <f t="shared" si="1056"/>
        <v>0</v>
      </c>
      <c r="K441" s="17">
        <f t="shared" si="1057"/>
        <v>0</v>
      </c>
      <c r="L441" s="17">
        <f t="shared" si="1058"/>
        <v>0</v>
      </c>
      <c r="M441" s="17">
        <f t="shared" si="1006"/>
        <v>20387.299999999999</v>
      </c>
      <c r="N441" s="17">
        <f t="shared" si="1007"/>
        <v>20595.700000000001</v>
      </c>
      <c r="O441" s="17">
        <f t="shared" si="1008"/>
        <v>20595.700000000001</v>
      </c>
      <c r="P441" s="17">
        <f t="shared" si="1059"/>
        <v>0</v>
      </c>
      <c r="Q441" s="17">
        <f t="shared" si="1060"/>
        <v>0</v>
      </c>
      <c r="R441" s="17">
        <f t="shared" si="1061"/>
        <v>0</v>
      </c>
      <c r="S441" s="17">
        <f t="shared" si="1062"/>
        <v>0</v>
      </c>
      <c r="T441" s="17">
        <f t="shared" si="1063"/>
        <v>0</v>
      </c>
      <c r="U441" s="17">
        <f t="shared" si="1064"/>
        <v>0</v>
      </c>
      <c r="V441" s="17">
        <f t="shared" si="1065"/>
        <v>0</v>
      </c>
      <c r="W441" s="17">
        <f t="shared" si="1066"/>
        <v>0</v>
      </c>
      <c r="X441" s="17">
        <f t="shared" si="1067"/>
        <v>0</v>
      </c>
      <c r="Y441" s="17">
        <f t="shared" si="1025"/>
        <v>20387.299999999999</v>
      </c>
      <c r="Z441" s="17">
        <f t="shared" si="1026"/>
        <v>20595.700000000001</v>
      </c>
      <c r="AA441" s="17">
        <f t="shared" si="1027"/>
        <v>20595.700000000001</v>
      </c>
      <c r="AB441" s="17">
        <f t="shared" si="1068"/>
        <v>0</v>
      </c>
      <c r="AC441" s="17">
        <f t="shared" si="1069"/>
        <v>0</v>
      </c>
      <c r="AD441" s="17">
        <f t="shared" si="1070"/>
        <v>0</v>
      </c>
      <c r="AE441" s="17">
        <f t="shared" si="1031"/>
        <v>20387.299999999999</v>
      </c>
      <c r="AF441" s="17">
        <f t="shared" si="1032"/>
        <v>20595.700000000001</v>
      </c>
      <c r="AG441" s="17">
        <f t="shared" si="1033"/>
        <v>20595.700000000001</v>
      </c>
      <c r="AH441" s="17">
        <f t="shared" si="1071"/>
        <v>0</v>
      </c>
      <c r="AI441" s="17">
        <f t="shared" si="1072"/>
        <v>0</v>
      </c>
      <c r="AJ441" s="17">
        <f t="shared" si="1073"/>
        <v>0</v>
      </c>
      <c r="AK441" s="17">
        <f t="shared" si="1074"/>
        <v>0</v>
      </c>
      <c r="AL441" s="17">
        <f t="shared" si="1075"/>
        <v>0</v>
      </c>
      <c r="AM441" s="17">
        <f t="shared" si="1076"/>
        <v>0</v>
      </c>
      <c r="AN441" s="17">
        <f t="shared" si="1077"/>
        <v>0</v>
      </c>
      <c r="AO441" s="17">
        <f t="shared" si="1078"/>
        <v>0</v>
      </c>
      <c r="AP441" s="17">
        <f t="shared" si="1079"/>
        <v>0</v>
      </c>
      <c r="AQ441" s="17">
        <f t="shared" si="1080"/>
        <v>0</v>
      </c>
      <c r="AR441" s="17">
        <f t="shared" si="1081"/>
        <v>0</v>
      </c>
      <c r="AS441" s="17">
        <f t="shared" si="1082"/>
        <v>0</v>
      </c>
      <c r="AT441" s="17">
        <f t="shared" si="1083"/>
        <v>0</v>
      </c>
      <c r="AU441" s="17">
        <f t="shared" si="1084"/>
        <v>0</v>
      </c>
      <c r="AV441" s="17">
        <f t="shared" si="1085"/>
        <v>0</v>
      </c>
      <c r="AW441" s="17">
        <f t="shared" si="1049"/>
        <v>20387.299999999999</v>
      </c>
      <c r="AX441" s="17">
        <f t="shared" si="1050"/>
        <v>20595.700000000001</v>
      </c>
      <c r="AY441" s="17">
        <f t="shared" si="1051"/>
        <v>20595.700000000001</v>
      </c>
      <c r="AZ441" s="17">
        <f t="shared" si="1086"/>
        <v>0</v>
      </c>
      <c r="BA441" s="32"/>
      <c r="BB441" s="32"/>
      <c r="BC441" s="1"/>
      <c r="BD441" s="1"/>
      <c r="BE441" s="1"/>
      <c r="BF441" s="1"/>
      <c r="BG441" s="1"/>
      <c r="BH441" s="1"/>
      <c r="BI441" s="1"/>
    </row>
    <row r="442" s="1" customFormat="1">
      <c r="A442" s="30" t="s">
        <v>300</v>
      </c>
      <c r="B442" s="30" t="s">
        <v>171</v>
      </c>
      <c r="C442" s="30" t="s">
        <v>65</v>
      </c>
      <c r="D442" s="30" t="s">
        <v>373</v>
      </c>
      <c r="E442" s="30"/>
      <c r="F442" s="31" t="s">
        <v>374</v>
      </c>
      <c r="G442" s="17">
        <f t="shared" si="1053"/>
        <v>20387.299999999999</v>
      </c>
      <c r="H442" s="17">
        <f t="shared" si="1054"/>
        <v>20595.700000000001</v>
      </c>
      <c r="I442" s="17">
        <f t="shared" si="1055"/>
        <v>20595.700000000001</v>
      </c>
      <c r="J442" s="17">
        <f t="shared" si="1056"/>
        <v>0</v>
      </c>
      <c r="K442" s="17">
        <f t="shared" si="1057"/>
        <v>0</v>
      </c>
      <c r="L442" s="17">
        <f t="shared" si="1058"/>
        <v>0</v>
      </c>
      <c r="M442" s="17">
        <f t="shared" si="1006"/>
        <v>20387.299999999999</v>
      </c>
      <c r="N442" s="17">
        <f t="shared" si="1007"/>
        <v>20595.700000000001</v>
      </c>
      <c r="O442" s="17">
        <f t="shared" si="1008"/>
        <v>20595.700000000001</v>
      </c>
      <c r="P442" s="17">
        <f t="shared" si="1059"/>
        <v>0</v>
      </c>
      <c r="Q442" s="17">
        <f t="shared" si="1060"/>
        <v>0</v>
      </c>
      <c r="R442" s="17">
        <f t="shared" si="1061"/>
        <v>0</v>
      </c>
      <c r="S442" s="17">
        <f t="shared" si="1062"/>
        <v>0</v>
      </c>
      <c r="T442" s="17">
        <f t="shared" si="1063"/>
        <v>0</v>
      </c>
      <c r="U442" s="17">
        <f t="shared" si="1064"/>
        <v>0</v>
      </c>
      <c r="V442" s="17">
        <f t="shared" si="1065"/>
        <v>0</v>
      </c>
      <c r="W442" s="17">
        <f t="shared" si="1066"/>
        <v>0</v>
      </c>
      <c r="X442" s="17">
        <f t="shared" si="1067"/>
        <v>0</v>
      </c>
      <c r="Y442" s="17">
        <f t="shared" si="1025"/>
        <v>20387.299999999999</v>
      </c>
      <c r="Z442" s="17">
        <f t="shared" si="1026"/>
        <v>20595.700000000001</v>
      </c>
      <c r="AA442" s="17">
        <f t="shared" si="1027"/>
        <v>20595.700000000001</v>
      </c>
      <c r="AB442" s="17">
        <f t="shared" si="1068"/>
        <v>0</v>
      </c>
      <c r="AC442" s="17">
        <f t="shared" si="1069"/>
        <v>0</v>
      </c>
      <c r="AD442" s="17">
        <f t="shared" si="1070"/>
        <v>0</v>
      </c>
      <c r="AE442" s="17">
        <f t="shared" si="1031"/>
        <v>20387.299999999999</v>
      </c>
      <c r="AF442" s="17">
        <f t="shared" si="1032"/>
        <v>20595.700000000001</v>
      </c>
      <c r="AG442" s="17">
        <f t="shared" si="1033"/>
        <v>20595.700000000001</v>
      </c>
      <c r="AH442" s="17">
        <f t="shared" si="1071"/>
        <v>0</v>
      </c>
      <c r="AI442" s="17">
        <f t="shared" si="1072"/>
        <v>0</v>
      </c>
      <c r="AJ442" s="17">
        <f t="shared" si="1073"/>
        <v>0</v>
      </c>
      <c r="AK442" s="17">
        <f t="shared" si="1074"/>
        <v>0</v>
      </c>
      <c r="AL442" s="17">
        <f t="shared" si="1075"/>
        <v>0</v>
      </c>
      <c r="AM442" s="17">
        <f t="shared" si="1076"/>
        <v>0</v>
      </c>
      <c r="AN442" s="17">
        <f t="shared" si="1077"/>
        <v>0</v>
      </c>
      <c r="AO442" s="17">
        <f t="shared" si="1078"/>
        <v>0</v>
      </c>
      <c r="AP442" s="17">
        <f t="shared" si="1079"/>
        <v>0</v>
      </c>
      <c r="AQ442" s="17">
        <f t="shared" si="1080"/>
        <v>0</v>
      </c>
      <c r="AR442" s="17">
        <f t="shared" si="1081"/>
        <v>0</v>
      </c>
      <c r="AS442" s="17">
        <f t="shared" si="1082"/>
        <v>0</v>
      </c>
      <c r="AT442" s="17">
        <f t="shared" si="1083"/>
        <v>0</v>
      </c>
      <c r="AU442" s="17">
        <f t="shared" si="1084"/>
        <v>0</v>
      </c>
      <c r="AV442" s="17">
        <f t="shared" si="1085"/>
        <v>0</v>
      </c>
      <c r="AW442" s="17">
        <f t="shared" si="1049"/>
        <v>20387.299999999999</v>
      </c>
      <c r="AX442" s="17">
        <f t="shared" si="1050"/>
        <v>20595.700000000001</v>
      </c>
      <c r="AY442" s="17">
        <f t="shared" si="1051"/>
        <v>20595.700000000001</v>
      </c>
      <c r="AZ442" s="17">
        <f t="shared" si="1086"/>
        <v>0</v>
      </c>
      <c r="BA442" s="32"/>
      <c r="BB442" s="32"/>
      <c r="BC442" s="1"/>
      <c r="BD442" s="1"/>
      <c r="BE442" s="1"/>
      <c r="BF442" s="1"/>
      <c r="BG442" s="1"/>
      <c r="BH442" s="1"/>
      <c r="BI442" s="1"/>
    </row>
    <row r="443" s="1" customFormat="1">
      <c r="A443" s="30" t="s">
        <v>300</v>
      </c>
      <c r="B443" s="30" t="s">
        <v>171</v>
      </c>
      <c r="C443" s="30" t="s">
        <v>65</v>
      </c>
      <c r="D443" s="30" t="s">
        <v>373</v>
      </c>
      <c r="E443" s="30" t="s">
        <v>134</v>
      </c>
      <c r="F443" s="31" t="s">
        <v>135</v>
      </c>
      <c r="G443" s="17">
        <v>20387.299999999999</v>
      </c>
      <c r="H443" s="17">
        <v>20595.700000000001</v>
      </c>
      <c r="I443" s="17">
        <v>20595.700000000001</v>
      </c>
      <c r="J443" s="17"/>
      <c r="K443" s="17"/>
      <c r="L443" s="17"/>
      <c r="M443" s="17">
        <f t="shared" si="1006"/>
        <v>20387.299999999999</v>
      </c>
      <c r="N443" s="17">
        <f t="shared" si="1007"/>
        <v>20595.700000000001</v>
      </c>
      <c r="O443" s="17">
        <f t="shared" si="1008"/>
        <v>20595.700000000001</v>
      </c>
      <c r="P443" s="17"/>
      <c r="Q443" s="17"/>
      <c r="R443" s="17"/>
      <c r="S443" s="17"/>
      <c r="T443" s="17"/>
      <c r="U443" s="17"/>
      <c r="V443" s="17"/>
      <c r="W443" s="17"/>
      <c r="X443" s="17"/>
      <c r="Y443" s="17">
        <f t="shared" si="1025"/>
        <v>20387.299999999999</v>
      </c>
      <c r="Z443" s="17">
        <f t="shared" si="1026"/>
        <v>20595.700000000001</v>
      </c>
      <c r="AA443" s="17">
        <f t="shared" si="1027"/>
        <v>20595.700000000001</v>
      </c>
      <c r="AB443" s="17"/>
      <c r="AC443" s="17"/>
      <c r="AD443" s="17"/>
      <c r="AE443" s="17">
        <f t="shared" si="1031"/>
        <v>20387.299999999999</v>
      </c>
      <c r="AF443" s="17">
        <f t="shared" si="1032"/>
        <v>20595.700000000001</v>
      </c>
      <c r="AG443" s="17">
        <f t="shared" si="1033"/>
        <v>20595.700000000001</v>
      </c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>
        <f t="shared" si="1049"/>
        <v>20387.299999999999</v>
      </c>
      <c r="AX443" s="17">
        <f t="shared" si="1050"/>
        <v>20595.700000000001</v>
      </c>
      <c r="AY443" s="17">
        <f t="shared" si="1051"/>
        <v>20595.700000000001</v>
      </c>
      <c r="AZ443" s="17"/>
      <c r="BA443" s="32"/>
      <c r="BB443" s="32"/>
      <c r="BC443" s="1"/>
      <c r="BD443" s="1"/>
      <c r="BE443" s="1"/>
      <c r="BF443" s="1"/>
      <c r="BG443" s="1"/>
      <c r="BH443" s="1"/>
      <c r="BI443" s="1"/>
    </row>
    <row r="444" s="1" customFormat="1">
      <c r="A444" s="30" t="s">
        <v>300</v>
      </c>
      <c r="B444" s="30" t="s">
        <v>171</v>
      </c>
      <c r="C444" s="30" t="s">
        <v>65</v>
      </c>
      <c r="D444" s="30" t="s">
        <v>318</v>
      </c>
      <c r="E444" s="30"/>
      <c r="F444" s="31" t="s">
        <v>319</v>
      </c>
      <c r="G444" s="17">
        <f>G445+G448</f>
        <v>11864.700000000001</v>
      </c>
      <c r="H444" s="17">
        <f>H445+H448</f>
        <v>150965</v>
      </c>
      <c r="I444" s="17">
        <f>I445+I448</f>
        <v>1271</v>
      </c>
      <c r="J444" s="17">
        <f>J445+J448</f>
        <v>0</v>
      </c>
      <c r="K444" s="17">
        <f>K445+K448</f>
        <v>0</v>
      </c>
      <c r="L444" s="17">
        <f>L445+L448</f>
        <v>0</v>
      </c>
      <c r="M444" s="17">
        <f t="shared" si="1006"/>
        <v>11864.700000000001</v>
      </c>
      <c r="N444" s="17">
        <f t="shared" si="1007"/>
        <v>150965</v>
      </c>
      <c r="O444" s="17">
        <f t="shared" si="1008"/>
        <v>1271</v>
      </c>
      <c r="P444" s="17">
        <f>P445+P448</f>
        <v>0</v>
      </c>
      <c r="Q444" s="17">
        <f>Q445+Q448</f>
        <v>0</v>
      </c>
      <c r="R444" s="17">
        <f>R445+R448</f>
        <v>75006.351999999999</v>
      </c>
      <c r="S444" s="17">
        <f>S445+S448</f>
        <v>0</v>
      </c>
      <c r="T444" s="17">
        <f>T445+T448</f>
        <v>0</v>
      </c>
      <c r="U444" s="17">
        <f>U445+U448</f>
        <v>-77943.970000000001</v>
      </c>
      <c r="V444" s="17">
        <f>V445+V448</f>
        <v>0</v>
      </c>
      <c r="W444" s="17">
        <f>W445+W448</f>
        <v>0</v>
      </c>
      <c r="X444" s="17">
        <f>X445+X448</f>
        <v>0</v>
      </c>
      <c r="Y444" s="17">
        <f t="shared" si="1025"/>
        <v>86871.051999999996</v>
      </c>
      <c r="Z444" s="17">
        <f t="shared" si="1026"/>
        <v>73021.029999999999</v>
      </c>
      <c r="AA444" s="17">
        <f t="shared" si="1027"/>
        <v>1271</v>
      </c>
      <c r="AB444" s="17">
        <f>AB445+AB448</f>
        <v>0</v>
      </c>
      <c r="AC444" s="17">
        <f>AC445+AC448</f>
        <v>0</v>
      </c>
      <c r="AD444" s="17">
        <f>AD445+AD448</f>
        <v>0</v>
      </c>
      <c r="AE444" s="17">
        <f t="shared" si="1031"/>
        <v>86871.051999999996</v>
      </c>
      <c r="AF444" s="17">
        <f t="shared" si="1032"/>
        <v>73021.029999999999</v>
      </c>
      <c r="AG444" s="17">
        <f t="shared" si="1033"/>
        <v>1271</v>
      </c>
      <c r="AH444" s="17">
        <f>AH445+AH448</f>
        <v>0</v>
      </c>
      <c r="AI444" s="17">
        <f>AI445+AI448</f>
        <v>0</v>
      </c>
      <c r="AJ444" s="17">
        <f>AJ445+AJ448</f>
        <v>46385.756999999998</v>
      </c>
      <c r="AK444" s="17">
        <f>AK445+AK448</f>
        <v>0</v>
      </c>
      <c r="AL444" s="17">
        <f>AL445+AL448</f>
        <v>0</v>
      </c>
      <c r="AM444" s="17">
        <f>AM445+AM448</f>
        <v>0</v>
      </c>
      <c r="AN444" s="17">
        <f>AN445+AN448</f>
        <v>0</v>
      </c>
      <c r="AO444" s="17">
        <f>AO445+AO448</f>
        <v>0</v>
      </c>
      <c r="AP444" s="17">
        <f>AP445+AP448</f>
        <v>0</v>
      </c>
      <c r="AQ444" s="17">
        <f>AQ445+AQ448</f>
        <v>0</v>
      </c>
      <c r="AR444" s="17">
        <f>AR445+AR448</f>
        <v>0</v>
      </c>
      <c r="AS444" s="17">
        <f>AS445+AS448</f>
        <v>0</v>
      </c>
      <c r="AT444" s="17">
        <f>AT445+AT448</f>
        <v>0</v>
      </c>
      <c r="AU444" s="17">
        <f>AU445+AU448</f>
        <v>0</v>
      </c>
      <c r="AV444" s="17">
        <f>AV445+AV448</f>
        <v>0</v>
      </c>
      <c r="AW444" s="17">
        <f t="shared" si="1049"/>
        <v>133256.80900000001</v>
      </c>
      <c r="AX444" s="17">
        <f t="shared" si="1050"/>
        <v>73021.029999999999</v>
      </c>
      <c r="AY444" s="17">
        <f t="shared" si="1051"/>
        <v>1271</v>
      </c>
      <c r="AZ444" s="17">
        <f>AZ445+AZ448</f>
        <v>0</v>
      </c>
      <c r="BA444" s="32"/>
      <c r="BB444" s="32"/>
      <c r="BC444" s="1"/>
      <c r="BD444" s="1"/>
      <c r="BE444" s="1"/>
      <c r="BF444" s="1"/>
      <c r="BG444" s="1"/>
      <c r="BH444" s="1"/>
      <c r="BI444" s="1"/>
    </row>
    <row r="445" s="1" customFormat="1">
      <c r="A445" s="30" t="s">
        <v>300</v>
      </c>
      <c r="B445" s="30" t="s">
        <v>171</v>
      </c>
      <c r="C445" s="30" t="s">
        <v>65</v>
      </c>
      <c r="D445" s="30" t="s">
        <v>320</v>
      </c>
      <c r="E445" s="30"/>
      <c r="F445" s="31" t="s">
        <v>217</v>
      </c>
      <c r="G445" s="17">
        <f>G446+G447</f>
        <v>1271</v>
      </c>
      <c r="H445" s="17">
        <f>H446+H447</f>
        <v>1271</v>
      </c>
      <c r="I445" s="17">
        <f>I446+I447</f>
        <v>1271</v>
      </c>
      <c r="J445" s="17">
        <f>J446+J447</f>
        <v>0</v>
      </c>
      <c r="K445" s="17">
        <f>K446+K447</f>
        <v>0</v>
      </c>
      <c r="L445" s="17">
        <f>L446+L447</f>
        <v>0</v>
      </c>
      <c r="M445" s="17">
        <f t="shared" si="1006"/>
        <v>1271</v>
      </c>
      <c r="N445" s="17">
        <f t="shared" si="1007"/>
        <v>1271</v>
      </c>
      <c r="O445" s="17">
        <f t="shared" si="1008"/>
        <v>1271</v>
      </c>
      <c r="P445" s="17">
        <f>P446+P447</f>
        <v>0</v>
      </c>
      <c r="Q445" s="17">
        <f>Q446+Q447</f>
        <v>0</v>
      </c>
      <c r="R445" s="17">
        <f>R446+R447</f>
        <v>0</v>
      </c>
      <c r="S445" s="17">
        <f>S446+S447</f>
        <v>0</v>
      </c>
      <c r="T445" s="17">
        <f>T446+T447</f>
        <v>0</v>
      </c>
      <c r="U445" s="17">
        <f>U446+U447</f>
        <v>0</v>
      </c>
      <c r="V445" s="17">
        <f>V446+V447</f>
        <v>0</v>
      </c>
      <c r="W445" s="17">
        <f>W446+W447</f>
        <v>0</v>
      </c>
      <c r="X445" s="17">
        <f>X446+X447</f>
        <v>0</v>
      </c>
      <c r="Y445" s="17">
        <f t="shared" si="1025"/>
        <v>1271</v>
      </c>
      <c r="Z445" s="17">
        <f t="shared" si="1026"/>
        <v>1271</v>
      </c>
      <c r="AA445" s="17">
        <f t="shared" si="1027"/>
        <v>1271</v>
      </c>
      <c r="AB445" s="17">
        <f>AB446+AB447</f>
        <v>0</v>
      </c>
      <c r="AC445" s="17">
        <f>AC446+AC447</f>
        <v>0</v>
      </c>
      <c r="AD445" s="17">
        <f>AD446+AD447</f>
        <v>0</v>
      </c>
      <c r="AE445" s="17">
        <f t="shared" si="1031"/>
        <v>1271</v>
      </c>
      <c r="AF445" s="17">
        <f t="shared" si="1032"/>
        <v>1271</v>
      </c>
      <c r="AG445" s="17">
        <f t="shared" si="1033"/>
        <v>1271</v>
      </c>
      <c r="AH445" s="17">
        <f>AH446+AH447</f>
        <v>0</v>
      </c>
      <c r="AI445" s="17">
        <f>AI446+AI447</f>
        <v>0</v>
      </c>
      <c r="AJ445" s="17">
        <f>AJ446+AJ447</f>
        <v>0</v>
      </c>
      <c r="AK445" s="17">
        <f>AK446+AK447</f>
        <v>0</v>
      </c>
      <c r="AL445" s="17">
        <f>AL446+AL447</f>
        <v>0</v>
      </c>
      <c r="AM445" s="17">
        <f>AM446+AM447</f>
        <v>0</v>
      </c>
      <c r="AN445" s="17">
        <f>AN446+AN447</f>
        <v>0</v>
      </c>
      <c r="AO445" s="17">
        <f>AO446+AO447</f>
        <v>0</v>
      </c>
      <c r="AP445" s="17">
        <f>AP446+AP447</f>
        <v>0</v>
      </c>
      <c r="AQ445" s="17">
        <f>AQ446+AQ447</f>
        <v>0</v>
      </c>
      <c r="AR445" s="17">
        <f>AR446+AR447</f>
        <v>0</v>
      </c>
      <c r="AS445" s="17">
        <f>AS446+AS447</f>
        <v>0</v>
      </c>
      <c r="AT445" s="17">
        <f>AT446+AT447</f>
        <v>0</v>
      </c>
      <c r="AU445" s="17">
        <f>AU446+AU447</f>
        <v>0</v>
      </c>
      <c r="AV445" s="17">
        <f>AV446+AV447</f>
        <v>0</v>
      </c>
      <c r="AW445" s="17">
        <f t="shared" si="1049"/>
        <v>1271</v>
      </c>
      <c r="AX445" s="17">
        <f t="shared" si="1050"/>
        <v>1271</v>
      </c>
      <c r="AY445" s="17">
        <f t="shared" si="1051"/>
        <v>1271</v>
      </c>
      <c r="AZ445" s="17">
        <f>AZ446+AZ447</f>
        <v>0</v>
      </c>
      <c r="BA445" s="32"/>
      <c r="BB445" s="32"/>
      <c r="BC445" s="1"/>
      <c r="BD445" s="1"/>
      <c r="BE445" s="1"/>
      <c r="BF445" s="1"/>
      <c r="BG445" s="1"/>
      <c r="BH445" s="1"/>
      <c r="BI445" s="1"/>
    </row>
    <row r="446" s="1" customFormat="1">
      <c r="A446" s="30" t="s">
        <v>300</v>
      </c>
      <c r="B446" s="30" t="s">
        <v>171</v>
      </c>
      <c r="C446" s="30" t="s">
        <v>65</v>
      </c>
      <c r="D446" s="30" t="s">
        <v>320</v>
      </c>
      <c r="E446" s="30" t="s">
        <v>41</v>
      </c>
      <c r="F446" s="31" t="s">
        <v>42</v>
      </c>
      <c r="G446" s="17">
        <v>56</v>
      </c>
      <c r="H446" s="17">
        <v>56</v>
      </c>
      <c r="I446" s="17">
        <v>56</v>
      </c>
      <c r="J446" s="17"/>
      <c r="K446" s="17"/>
      <c r="L446" s="17"/>
      <c r="M446" s="17">
        <f t="shared" si="1006"/>
        <v>56</v>
      </c>
      <c r="N446" s="17">
        <f t="shared" si="1007"/>
        <v>56</v>
      </c>
      <c r="O446" s="17">
        <f t="shared" si="1008"/>
        <v>56</v>
      </c>
      <c r="P446" s="17"/>
      <c r="Q446" s="17"/>
      <c r="R446" s="17"/>
      <c r="S446" s="17"/>
      <c r="T446" s="17"/>
      <c r="U446" s="17"/>
      <c r="V446" s="17"/>
      <c r="W446" s="17"/>
      <c r="X446" s="17"/>
      <c r="Y446" s="17">
        <f t="shared" si="1025"/>
        <v>56</v>
      </c>
      <c r="Z446" s="17">
        <f t="shared" si="1026"/>
        <v>56</v>
      </c>
      <c r="AA446" s="17">
        <f t="shared" si="1027"/>
        <v>56</v>
      </c>
      <c r="AB446" s="17"/>
      <c r="AC446" s="17"/>
      <c r="AD446" s="17"/>
      <c r="AE446" s="17">
        <f t="shared" si="1031"/>
        <v>56</v>
      </c>
      <c r="AF446" s="17">
        <f t="shared" si="1032"/>
        <v>56</v>
      </c>
      <c r="AG446" s="17">
        <f t="shared" si="1033"/>
        <v>56</v>
      </c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>
        <f t="shared" si="1049"/>
        <v>56</v>
      </c>
      <c r="AX446" s="17">
        <f t="shared" si="1050"/>
        <v>56</v>
      </c>
      <c r="AY446" s="17">
        <f t="shared" si="1051"/>
        <v>56</v>
      </c>
      <c r="AZ446" s="17"/>
      <c r="BA446" s="32"/>
      <c r="BB446" s="32"/>
      <c r="BC446" s="1"/>
      <c r="BD446" s="1"/>
      <c r="BE446" s="1"/>
      <c r="BF446" s="1"/>
      <c r="BG446" s="1"/>
      <c r="BH446" s="1"/>
      <c r="BI446" s="1"/>
    </row>
    <row r="447" s="1" customFormat="1">
      <c r="A447" s="30" t="s">
        <v>300</v>
      </c>
      <c r="B447" s="30" t="s">
        <v>171</v>
      </c>
      <c r="C447" s="30" t="s">
        <v>65</v>
      </c>
      <c r="D447" s="30" t="s">
        <v>320</v>
      </c>
      <c r="E447" s="30" t="s">
        <v>134</v>
      </c>
      <c r="F447" s="31" t="s">
        <v>135</v>
      </c>
      <c r="G447" s="17">
        <v>1215</v>
      </c>
      <c r="H447" s="17">
        <v>1215</v>
      </c>
      <c r="I447" s="17">
        <v>1215</v>
      </c>
      <c r="J447" s="17"/>
      <c r="K447" s="17"/>
      <c r="L447" s="17"/>
      <c r="M447" s="17">
        <f t="shared" si="1006"/>
        <v>1215</v>
      </c>
      <c r="N447" s="17">
        <f t="shared" si="1007"/>
        <v>1215</v>
      </c>
      <c r="O447" s="17">
        <f t="shared" si="1008"/>
        <v>1215</v>
      </c>
      <c r="P447" s="17"/>
      <c r="Q447" s="17"/>
      <c r="R447" s="17"/>
      <c r="S447" s="17"/>
      <c r="T447" s="17"/>
      <c r="U447" s="17"/>
      <c r="V447" s="17"/>
      <c r="W447" s="17"/>
      <c r="X447" s="17"/>
      <c r="Y447" s="17">
        <f t="shared" si="1025"/>
        <v>1215</v>
      </c>
      <c r="Z447" s="17">
        <f t="shared" si="1026"/>
        <v>1215</v>
      </c>
      <c r="AA447" s="17">
        <f t="shared" si="1027"/>
        <v>1215</v>
      </c>
      <c r="AB447" s="17"/>
      <c r="AC447" s="17"/>
      <c r="AD447" s="17"/>
      <c r="AE447" s="17">
        <f t="shared" si="1031"/>
        <v>1215</v>
      </c>
      <c r="AF447" s="17">
        <f t="shared" si="1032"/>
        <v>1215</v>
      </c>
      <c r="AG447" s="17">
        <f t="shared" si="1033"/>
        <v>1215</v>
      </c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>
        <f t="shared" si="1049"/>
        <v>1215</v>
      </c>
      <c r="AX447" s="17">
        <f t="shared" si="1050"/>
        <v>1215</v>
      </c>
      <c r="AY447" s="17">
        <f t="shared" si="1051"/>
        <v>1215</v>
      </c>
      <c r="AZ447" s="17"/>
      <c r="BA447" s="32"/>
      <c r="BB447" s="32"/>
      <c r="BC447" s="1"/>
      <c r="BD447" s="1"/>
      <c r="BE447" s="1"/>
      <c r="BF447" s="1"/>
      <c r="BG447" s="1"/>
      <c r="BH447" s="1"/>
      <c r="BI447" s="1"/>
    </row>
    <row r="448" s="1" customFormat="1">
      <c r="A448" s="30" t="s">
        <v>300</v>
      </c>
      <c r="B448" s="30" t="s">
        <v>171</v>
      </c>
      <c r="C448" s="30" t="s">
        <v>65</v>
      </c>
      <c r="D448" s="30" t="s">
        <v>321</v>
      </c>
      <c r="E448" s="30"/>
      <c r="F448" s="31" t="s">
        <v>322</v>
      </c>
      <c r="G448" s="17">
        <f>G449</f>
        <v>10593.700000000001</v>
      </c>
      <c r="H448" s="17">
        <f>H449</f>
        <v>149694</v>
      </c>
      <c r="I448" s="17">
        <f>I449</f>
        <v>0</v>
      </c>
      <c r="J448" s="17">
        <f>J449</f>
        <v>0</v>
      </c>
      <c r="K448" s="17">
        <f>K449</f>
        <v>0</v>
      </c>
      <c r="L448" s="17">
        <f>L449</f>
        <v>0</v>
      </c>
      <c r="M448" s="17">
        <f t="shared" si="1006"/>
        <v>10593.700000000001</v>
      </c>
      <c r="N448" s="17">
        <f t="shared" si="1007"/>
        <v>149694</v>
      </c>
      <c r="O448" s="17">
        <f t="shared" si="1008"/>
        <v>0</v>
      </c>
      <c r="P448" s="17">
        <f>P449</f>
        <v>0</v>
      </c>
      <c r="Q448" s="17">
        <f>Q449</f>
        <v>0</v>
      </c>
      <c r="R448" s="17">
        <f>R449</f>
        <v>75006.351999999999</v>
      </c>
      <c r="S448" s="17">
        <f>S449</f>
        <v>0</v>
      </c>
      <c r="T448" s="17">
        <f>T449</f>
        <v>0</v>
      </c>
      <c r="U448" s="17">
        <f>U449</f>
        <v>-77943.970000000001</v>
      </c>
      <c r="V448" s="17">
        <f>V449</f>
        <v>0</v>
      </c>
      <c r="W448" s="17">
        <f>W449</f>
        <v>0</v>
      </c>
      <c r="X448" s="17">
        <f>X449</f>
        <v>0</v>
      </c>
      <c r="Y448" s="17">
        <f t="shared" si="1025"/>
        <v>85600.051999999996</v>
      </c>
      <c r="Z448" s="17">
        <f t="shared" si="1026"/>
        <v>71750.029999999999</v>
      </c>
      <c r="AA448" s="17">
        <f t="shared" si="1027"/>
        <v>0</v>
      </c>
      <c r="AB448" s="17">
        <f>AB449</f>
        <v>0</v>
      </c>
      <c r="AC448" s="17">
        <f>AC449</f>
        <v>0</v>
      </c>
      <c r="AD448" s="17">
        <f>AD449</f>
        <v>0</v>
      </c>
      <c r="AE448" s="17">
        <f t="shared" si="1031"/>
        <v>85600.051999999996</v>
      </c>
      <c r="AF448" s="17">
        <f t="shared" si="1032"/>
        <v>71750.029999999999</v>
      </c>
      <c r="AG448" s="17">
        <f t="shared" si="1033"/>
        <v>0</v>
      </c>
      <c r="AH448" s="17">
        <f>AH449</f>
        <v>0</v>
      </c>
      <c r="AI448" s="17">
        <f>AI449</f>
        <v>0</v>
      </c>
      <c r="AJ448" s="17">
        <f>AJ449</f>
        <v>46385.756999999998</v>
      </c>
      <c r="AK448" s="17">
        <f>AK449</f>
        <v>0</v>
      </c>
      <c r="AL448" s="17">
        <f>AL449</f>
        <v>0</v>
      </c>
      <c r="AM448" s="17">
        <f>AM449</f>
        <v>0</v>
      </c>
      <c r="AN448" s="17">
        <f>AN449</f>
        <v>0</v>
      </c>
      <c r="AO448" s="17">
        <f>AO449</f>
        <v>0</v>
      </c>
      <c r="AP448" s="17">
        <f>AP449</f>
        <v>0</v>
      </c>
      <c r="AQ448" s="17">
        <f>AQ449</f>
        <v>0</v>
      </c>
      <c r="AR448" s="17">
        <f>AR449</f>
        <v>0</v>
      </c>
      <c r="AS448" s="17">
        <f>AS449</f>
        <v>0</v>
      </c>
      <c r="AT448" s="17">
        <f>AT449</f>
        <v>0</v>
      </c>
      <c r="AU448" s="17">
        <f>AU449</f>
        <v>0</v>
      </c>
      <c r="AV448" s="17">
        <f>AV449</f>
        <v>0</v>
      </c>
      <c r="AW448" s="17">
        <f t="shared" si="1049"/>
        <v>131985.80900000001</v>
      </c>
      <c r="AX448" s="17">
        <f t="shared" si="1050"/>
        <v>71750.029999999999</v>
      </c>
      <c r="AY448" s="17">
        <f t="shared" si="1051"/>
        <v>0</v>
      </c>
      <c r="AZ448" s="17">
        <f>AZ449</f>
        <v>0</v>
      </c>
      <c r="BA448" s="32"/>
      <c r="BB448" s="32"/>
      <c r="BC448" s="1"/>
      <c r="BD448" s="1"/>
      <c r="BE448" s="1"/>
      <c r="BF448" s="1"/>
      <c r="BG448" s="1"/>
      <c r="BH448" s="1"/>
      <c r="BI448" s="1"/>
    </row>
    <row r="449" s="1" customFormat="1">
      <c r="A449" s="30" t="s">
        <v>300</v>
      </c>
      <c r="B449" s="30" t="s">
        <v>171</v>
      </c>
      <c r="C449" s="30" t="s">
        <v>65</v>
      </c>
      <c r="D449" s="30" t="s">
        <v>321</v>
      </c>
      <c r="E449" s="30" t="s">
        <v>134</v>
      </c>
      <c r="F449" s="31" t="s">
        <v>135</v>
      </c>
      <c r="G449" s="17">
        <v>10593.700000000001</v>
      </c>
      <c r="H449" s="17">
        <v>149694</v>
      </c>
      <c r="I449" s="17">
        <v>0</v>
      </c>
      <c r="J449" s="17"/>
      <c r="K449" s="17"/>
      <c r="L449" s="17"/>
      <c r="M449" s="17">
        <f t="shared" si="1006"/>
        <v>10593.700000000001</v>
      </c>
      <c r="N449" s="17">
        <f t="shared" si="1007"/>
        <v>149694</v>
      </c>
      <c r="O449" s="17">
        <f t="shared" si="1008"/>
        <v>0</v>
      </c>
      <c r="P449" s="17"/>
      <c r="Q449" s="17"/>
      <c r="R449" s="17">
        <v>75006.351999999999</v>
      </c>
      <c r="S449" s="17"/>
      <c r="T449" s="17"/>
      <c r="U449" s="17">
        <v>-77943.970000000001</v>
      </c>
      <c r="V449" s="17"/>
      <c r="W449" s="17"/>
      <c r="X449" s="17"/>
      <c r="Y449" s="17">
        <f t="shared" si="1025"/>
        <v>85600.051999999996</v>
      </c>
      <c r="Z449" s="17">
        <f t="shared" si="1026"/>
        <v>71750.029999999999</v>
      </c>
      <c r="AA449" s="17">
        <f t="shared" si="1027"/>
        <v>0</v>
      </c>
      <c r="AB449" s="17"/>
      <c r="AC449" s="17"/>
      <c r="AD449" s="17"/>
      <c r="AE449" s="17">
        <f t="shared" si="1031"/>
        <v>85600.051999999996</v>
      </c>
      <c r="AF449" s="17">
        <f t="shared" si="1032"/>
        <v>71750.029999999999</v>
      </c>
      <c r="AG449" s="17">
        <f t="shared" si="1033"/>
        <v>0</v>
      </c>
      <c r="AH449" s="17"/>
      <c r="AI449" s="17"/>
      <c r="AJ449" s="17">
        <v>46385.756999999998</v>
      </c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>
        <f t="shared" si="1049"/>
        <v>131985.80900000001</v>
      </c>
      <c r="AX449" s="17">
        <f t="shared" si="1050"/>
        <v>71750.029999999999</v>
      </c>
      <c r="AY449" s="17">
        <f t="shared" si="1051"/>
        <v>0</v>
      </c>
      <c r="AZ449" s="17"/>
      <c r="BA449" s="32"/>
      <c r="BB449" s="32"/>
      <c r="BC449" s="1"/>
      <c r="BD449" s="1"/>
      <c r="BE449" s="1"/>
      <c r="BF449" s="1"/>
      <c r="BG449" s="1"/>
      <c r="BH449" s="1"/>
      <c r="BI449" s="1"/>
    </row>
    <row r="450" s="25" customFormat="1">
      <c r="A450" s="26" t="s">
        <v>300</v>
      </c>
      <c r="B450" s="26" t="s">
        <v>171</v>
      </c>
      <c r="C450" s="26" t="s">
        <v>63</v>
      </c>
      <c r="D450" s="26"/>
      <c r="E450" s="26"/>
      <c r="F450" s="27" t="s">
        <v>375</v>
      </c>
      <c r="G450" s="28">
        <f t="shared" ref="G450:G452" si="1087">G451</f>
        <v>17654.899999999998</v>
      </c>
      <c r="H450" s="28">
        <f t="shared" ref="H450:H452" si="1088">H451</f>
        <v>18122.700000000001</v>
      </c>
      <c r="I450" s="28">
        <f t="shared" ref="I450:I452" si="1089">I451</f>
        <v>18122.700000000001</v>
      </c>
      <c r="J450" s="28">
        <f t="shared" ref="J450:J452" si="1090">J451</f>
        <v>0</v>
      </c>
      <c r="K450" s="28">
        <f t="shared" ref="K450:K452" si="1091">K451</f>
        <v>0</v>
      </c>
      <c r="L450" s="28">
        <f t="shared" ref="L450:L452" si="1092">L451</f>
        <v>0</v>
      </c>
      <c r="M450" s="28">
        <f t="shared" si="1006"/>
        <v>17654.899999999998</v>
      </c>
      <c r="N450" s="28">
        <f t="shared" si="1007"/>
        <v>18122.700000000001</v>
      </c>
      <c r="O450" s="28">
        <f t="shared" si="1008"/>
        <v>18122.700000000001</v>
      </c>
      <c r="P450" s="28">
        <f t="shared" ref="P450:P452" si="1093">P451</f>
        <v>422.55099999999999</v>
      </c>
      <c r="Q450" s="28">
        <f t="shared" ref="Q450:Q452" si="1094">Q451</f>
        <v>0</v>
      </c>
      <c r="R450" s="28">
        <f t="shared" ref="R450:R452" si="1095">R451</f>
        <v>0</v>
      </c>
      <c r="S450" s="28">
        <f t="shared" ref="S450:S452" si="1096">S451</f>
        <v>0</v>
      </c>
      <c r="T450" s="28">
        <f t="shared" ref="T450:T452" si="1097">T451</f>
        <v>0</v>
      </c>
      <c r="U450" s="28">
        <f t="shared" ref="U450:U452" si="1098">U451</f>
        <v>0</v>
      </c>
      <c r="V450" s="28">
        <f t="shared" ref="V450:V452" si="1099">V451</f>
        <v>0</v>
      </c>
      <c r="W450" s="28">
        <f t="shared" ref="W450:W452" si="1100">W451</f>
        <v>0</v>
      </c>
      <c r="X450" s="28">
        <f t="shared" ref="X450:X452" si="1101">X451</f>
        <v>0</v>
      </c>
      <c r="Y450" s="28">
        <f t="shared" si="1025"/>
        <v>18077.450999999997</v>
      </c>
      <c r="Z450" s="28">
        <f t="shared" si="1026"/>
        <v>18122.700000000001</v>
      </c>
      <c r="AA450" s="28">
        <f t="shared" si="1027"/>
        <v>18122.700000000001</v>
      </c>
      <c r="AB450" s="28">
        <f t="shared" ref="AB450:AB452" si="1102">AB451</f>
        <v>0</v>
      </c>
      <c r="AC450" s="28">
        <f t="shared" ref="AC450:AC452" si="1103">AC451</f>
        <v>0</v>
      </c>
      <c r="AD450" s="28">
        <f t="shared" ref="AD450:AD452" si="1104">AD451</f>
        <v>0</v>
      </c>
      <c r="AE450" s="28">
        <f t="shared" si="1031"/>
        <v>18077.450999999997</v>
      </c>
      <c r="AF450" s="28">
        <f t="shared" si="1032"/>
        <v>18122.700000000001</v>
      </c>
      <c r="AG450" s="28">
        <f t="shared" si="1033"/>
        <v>18122.700000000001</v>
      </c>
      <c r="AH450" s="28">
        <f t="shared" ref="AH450:AH452" si="1105">AH451</f>
        <v>0</v>
      </c>
      <c r="AI450" s="28">
        <f t="shared" ref="AI450:AI452" si="1106">AI451</f>
        <v>0</v>
      </c>
      <c r="AJ450" s="28">
        <f t="shared" ref="AJ450:AJ452" si="1107">AJ451</f>
        <v>0</v>
      </c>
      <c r="AK450" s="28">
        <f t="shared" ref="AK450:AK452" si="1108">AK451</f>
        <v>0</v>
      </c>
      <c r="AL450" s="28">
        <f t="shared" ref="AL450:AL452" si="1109">AL451</f>
        <v>0</v>
      </c>
      <c r="AM450" s="28">
        <f t="shared" ref="AM450:AM452" si="1110">AM451</f>
        <v>0</v>
      </c>
      <c r="AN450" s="28">
        <f t="shared" ref="AN450:AN452" si="1111">AN451</f>
        <v>0</v>
      </c>
      <c r="AO450" s="28">
        <f t="shared" ref="AO450:AO452" si="1112">AO451</f>
        <v>0</v>
      </c>
      <c r="AP450" s="28">
        <f t="shared" ref="AP450:AP452" si="1113">AP451</f>
        <v>0</v>
      </c>
      <c r="AQ450" s="28">
        <f t="shared" ref="AQ450:AQ452" si="1114">AQ451</f>
        <v>0</v>
      </c>
      <c r="AR450" s="28">
        <f t="shared" ref="AR450:AR452" si="1115">AR451</f>
        <v>0</v>
      </c>
      <c r="AS450" s="28">
        <f t="shared" ref="AS450:AS452" si="1116">AS451</f>
        <v>0</v>
      </c>
      <c r="AT450" s="28">
        <f t="shared" ref="AT450:AT452" si="1117">AT451</f>
        <v>0</v>
      </c>
      <c r="AU450" s="28">
        <f t="shared" ref="AU450:AU452" si="1118">AU451</f>
        <v>0</v>
      </c>
      <c r="AV450" s="28">
        <f t="shared" ref="AV450:AV452" si="1119">AV451</f>
        <v>0</v>
      </c>
      <c r="AW450" s="28">
        <f t="shared" si="1049"/>
        <v>18077.450999999997</v>
      </c>
      <c r="AX450" s="28">
        <f t="shared" si="1050"/>
        <v>18122.700000000001</v>
      </c>
      <c r="AY450" s="28">
        <f t="shared" si="1051"/>
        <v>18122.700000000001</v>
      </c>
      <c r="AZ450" s="28">
        <f t="shared" ref="AZ450:AZ452" si="1120">AZ451</f>
        <v>0</v>
      </c>
      <c r="BA450" s="29"/>
      <c r="BB450" s="29"/>
      <c r="BC450" s="25"/>
      <c r="BD450" s="25"/>
      <c r="BE450" s="25"/>
      <c r="BF450" s="25"/>
      <c r="BG450" s="25"/>
      <c r="BH450" s="25"/>
      <c r="BI450" s="25"/>
    </row>
    <row r="451" s="1" customFormat="1">
      <c r="A451" s="30" t="s">
        <v>300</v>
      </c>
      <c r="B451" s="30" t="s">
        <v>171</v>
      </c>
      <c r="C451" s="30" t="s">
        <v>63</v>
      </c>
      <c r="D451" s="30" t="s">
        <v>303</v>
      </c>
      <c r="E451" s="30"/>
      <c r="F451" s="31" t="s">
        <v>304</v>
      </c>
      <c r="G451" s="17">
        <f t="shared" si="1087"/>
        <v>17654.899999999998</v>
      </c>
      <c r="H451" s="17">
        <f t="shared" si="1088"/>
        <v>18122.700000000001</v>
      </c>
      <c r="I451" s="17">
        <f t="shared" si="1089"/>
        <v>18122.700000000001</v>
      </c>
      <c r="J451" s="17">
        <f t="shared" si="1090"/>
        <v>0</v>
      </c>
      <c r="K451" s="17">
        <f t="shared" si="1091"/>
        <v>0</v>
      </c>
      <c r="L451" s="17">
        <f t="shared" si="1092"/>
        <v>0</v>
      </c>
      <c r="M451" s="17">
        <f t="shared" si="1006"/>
        <v>17654.899999999998</v>
      </c>
      <c r="N451" s="17">
        <f t="shared" si="1007"/>
        <v>18122.700000000001</v>
      </c>
      <c r="O451" s="17">
        <f t="shared" si="1008"/>
        <v>18122.700000000001</v>
      </c>
      <c r="P451" s="17">
        <f t="shared" si="1093"/>
        <v>422.55099999999999</v>
      </c>
      <c r="Q451" s="17">
        <f t="shared" si="1094"/>
        <v>0</v>
      </c>
      <c r="R451" s="17">
        <f t="shared" si="1095"/>
        <v>0</v>
      </c>
      <c r="S451" s="17">
        <f t="shared" si="1096"/>
        <v>0</v>
      </c>
      <c r="T451" s="17">
        <f t="shared" si="1097"/>
        <v>0</v>
      </c>
      <c r="U451" s="17">
        <f t="shared" si="1098"/>
        <v>0</v>
      </c>
      <c r="V451" s="17">
        <f t="shared" si="1099"/>
        <v>0</v>
      </c>
      <c r="W451" s="17">
        <f t="shared" si="1100"/>
        <v>0</v>
      </c>
      <c r="X451" s="17">
        <f t="shared" si="1101"/>
        <v>0</v>
      </c>
      <c r="Y451" s="17">
        <f t="shared" si="1025"/>
        <v>18077.450999999997</v>
      </c>
      <c r="Z451" s="17">
        <f t="shared" si="1026"/>
        <v>18122.700000000001</v>
      </c>
      <c r="AA451" s="17">
        <f t="shared" si="1027"/>
        <v>18122.700000000001</v>
      </c>
      <c r="AB451" s="17">
        <f t="shared" si="1102"/>
        <v>0</v>
      </c>
      <c r="AC451" s="17">
        <f t="shared" si="1103"/>
        <v>0</v>
      </c>
      <c r="AD451" s="17">
        <f t="shared" si="1104"/>
        <v>0</v>
      </c>
      <c r="AE451" s="17">
        <f t="shared" si="1031"/>
        <v>18077.450999999997</v>
      </c>
      <c r="AF451" s="17">
        <f t="shared" si="1032"/>
        <v>18122.700000000001</v>
      </c>
      <c r="AG451" s="17">
        <f t="shared" si="1033"/>
        <v>18122.700000000001</v>
      </c>
      <c r="AH451" s="17">
        <f t="shared" si="1105"/>
        <v>0</v>
      </c>
      <c r="AI451" s="17">
        <f t="shared" si="1106"/>
        <v>0</v>
      </c>
      <c r="AJ451" s="17">
        <f t="shared" si="1107"/>
        <v>0</v>
      </c>
      <c r="AK451" s="17">
        <f t="shared" si="1108"/>
        <v>0</v>
      </c>
      <c r="AL451" s="17">
        <f t="shared" si="1109"/>
        <v>0</v>
      </c>
      <c r="AM451" s="17">
        <f t="shared" si="1110"/>
        <v>0</v>
      </c>
      <c r="AN451" s="17">
        <f t="shared" si="1111"/>
        <v>0</v>
      </c>
      <c r="AO451" s="17">
        <f t="shared" si="1112"/>
        <v>0</v>
      </c>
      <c r="AP451" s="17">
        <f t="shared" si="1113"/>
        <v>0</v>
      </c>
      <c r="AQ451" s="17">
        <f t="shared" si="1114"/>
        <v>0</v>
      </c>
      <c r="AR451" s="17">
        <f t="shared" si="1115"/>
        <v>0</v>
      </c>
      <c r="AS451" s="17">
        <f t="shared" si="1116"/>
        <v>0</v>
      </c>
      <c r="AT451" s="17">
        <f t="shared" si="1117"/>
        <v>0</v>
      </c>
      <c r="AU451" s="17">
        <f t="shared" si="1118"/>
        <v>0</v>
      </c>
      <c r="AV451" s="17">
        <f t="shared" si="1119"/>
        <v>0</v>
      </c>
      <c r="AW451" s="17">
        <f t="shared" si="1049"/>
        <v>18077.450999999997</v>
      </c>
      <c r="AX451" s="17">
        <f t="shared" si="1050"/>
        <v>18122.700000000001</v>
      </c>
      <c r="AY451" s="17">
        <f t="shared" si="1051"/>
        <v>18122.700000000001</v>
      </c>
      <c r="AZ451" s="17">
        <f t="shared" si="1120"/>
        <v>0</v>
      </c>
      <c r="BA451" s="32"/>
      <c r="BB451" s="32"/>
      <c r="BC451" s="1"/>
      <c r="BD451" s="1"/>
      <c r="BE451" s="1"/>
      <c r="BF451" s="1"/>
      <c r="BG451" s="1"/>
      <c r="BH451" s="1"/>
      <c r="BI451" s="1"/>
    </row>
    <row r="452" s="1" customFormat="1">
      <c r="A452" s="30" t="s">
        <v>300</v>
      </c>
      <c r="B452" s="30" t="s">
        <v>171</v>
      </c>
      <c r="C452" s="30" t="s">
        <v>63</v>
      </c>
      <c r="D452" s="30" t="s">
        <v>305</v>
      </c>
      <c r="E452" s="30"/>
      <c r="F452" s="31" t="s">
        <v>36</v>
      </c>
      <c r="G452" s="17">
        <f t="shared" si="1087"/>
        <v>17654.899999999998</v>
      </c>
      <c r="H452" s="17">
        <f t="shared" si="1088"/>
        <v>18122.700000000001</v>
      </c>
      <c r="I452" s="17">
        <f t="shared" si="1089"/>
        <v>18122.700000000001</v>
      </c>
      <c r="J452" s="17">
        <f t="shared" si="1090"/>
        <v>0</v>
      </c>
      <c r="K452" s="17">
        <f t="shared" si="1091"/>
        <v>0</v>
      </c>
      <c r="L452" s="17">
        <f t="shared" si="1092"/>
        <v>0</v>
      </c>
      <c r="M452" s="17">
        <f t="shared" si="1006"/>
        <v>17654.899999999998</v>
      </c>
      <c r="N452" s="17">
        <f t="shared" si="1007"/>
        <v>18122.700000000001</v>
      </c>
      <c r="O452" s="17">
        <f t="shared" si="1008"/>
        <v>18122.700000000001</v>
      </c>
      <c r="P452" s="17">
        <f t="shared" si="1093"/>
        <v>422.55099999999999</v>
      </c>
      <c r="Q452" s="17">
        <f t="shared" si="1094"/>
        <v>0</v>
      </c>
      <c r="R452" s="17">
        <f t="shared" si="1095"/>
        <v>0</v>
      </c>
      <c r="S452" s="17">
        <f t="shared" si="1096"/>
        <v>0</v>
      </c>
      <c r="T452" s="17">
        <f t="shared" si="1097"/>
        <v>0</v>
      </c>
      <c r="U452" s="17">
        <f t="shared" si="1098"/>
        <v>0</v>
      </c>
      <c r="V452" s="17">
        <f t="shared" si="1099"/>
        <v>0</v>
      </c>
      <c r="W452" s="17">
        <f t="shared" si="1100"/>
        <v>0</v>
      </c>
      <c r="X452" s="17">
        <f t="shared" si="1101"/>
        <v>0</v>
      </c>
      <c r="Y452" s="17">
        <f t="shared" si="1025"/>
        <v>18077.450999999997</v>
      </c>
      <c r="Z452" s="17">
        <f t="shared" si="1026"/>
        <v>18122.700000000001</v>
      </c>
      <c r="AA452" s="17">
        <f t="shared" si="1027"/>
        <v>18122.700000000001</v>
      </c>
      <c r="AB452" s="17">
        <f t="shared" si="1102"/>
        <v>0</v>
      </c>
      <c r="AC452" s="17">
        <f t="shared" si="1103"/>
        <v>0</v>
      </c>
      <c r="AD452" s="17">
        <f t="shared" si="1104"/>
        <v>0</v>
      </c>
      <c r="AE452" s="17">
        <f t="shared" si="1031"/>
        <v>18077.450999999997</v>
      </c>
      <c r="AF452" s="17">
        <f t="shared" si="1032"/>
        <v>18122.700000000001</v>
      </c>
      <c r="AG452" s="17">
        <f t="shared" si="1033"/>
        <v>18122.700000000001</v>
      </c>
      <c r="AH452" s="17">
        <f t="shared" si="1105"/>
        <v>0</v>
      </c>
      <c r="AI452" s="17">
        <f t="shared" si="1106"/>
        <v>0</v>
      </c>
      <c r="AJ452" s="17">
        <f t="shared" si="1107"/>
        <v>0</v>
      </c>
      <c r="AK452" s="17">
        <f t="shared" si="1108"/>
        <v>0</v>
      </c>
      <c r="AL452" s="17">
        <f t="shared" si="1109"/>
        <v>0</v>
      </c>
      <c r="AM452" s="17">
        <f t="shared" si="1110"/>
        <v>0</v>
      </c>
      <c r="AN452" s="17">
        <f t="shared" si="1111"/>
        <v>0</v>
      </c>
      <c r="AO452" s="17">
        <f t="shared" si="1112"/>
        <v>0</v>
      </c>
      <c r="AP452" s="17">
        <f t="shared" si="1113"/>
        <v>0</v>
      </c>
      <c r="AQ452" s="17">
        <f t="shared" si="1114"/>
        <v>0</v>
      </c>
      <c r="AR452" s="17">
        <f t="shared" si="1115"/>
        <v>0</v>
      </c>
      <c r="AS452" s="17">
        <f t="shared" si="1116"/>
        <v>0</v>
      </c>
      <c r="AT452" s="17">
        <f t="shared" si="1117"/>
        <v>0</v>
      </c>
      <c r="AU452" s="17">
        <f t="shared" si="1118"/>
        <v>0</v>
      </c>
      <c r="AV452" s="17">
        <f t="shared" si="1119"/>
        <v>0</v>
      </c>
      <c r="AW452" s="17">
        <f t="shared" si="1049"/>
        <v>18077.450999999997</v>
      </c>
      <c r="AX452" s="17">
        <f t="shared" si="1050"/>
        <v>18122.700000000001</v>
      </c>
      <c r="AY452" s="17">
        <f t="shared" si="1051"/>
        <v>18122.700000000001</v>
      </c>
      <c r="AZ452" s="17">
        <f t="shared" si="1120"/>
        <v>0</v>
      </c>
      <c r="BA452" s="32"/>
      <c r="BB452" s="32"/>
      <c r="BC452" s="1"/>
      <c r="BD452" s="1"/>
      <c r="BE452" s="1"/>
      <c r="BF452" s="1"/>
      <c r="BG452" s="1"/>
      <c r="BH452" s="1"/>
      <c r="BI452" s="1"/>
    </row>
    <row r="453" s="1" customFormat="1">
      <c r="A453" s="30" t="s">
        <v>300</v>
      </c>
      <c r="B453" s="30" t="s">
        <v>171</v>
      </c>
      <c r="C453" s="30" t="s">
        <v>63</v>
      </c>
      <c r="D453" s="30" t="s">
        <v>369</v>
      </c>
      <c r="E453" s="30"/>
      <c r="F453" s="31" t="s">
        <v>370</v>
      </c>
      <c r="G453" s="17">
        <f>G454+G456+G458</f>
        <v>17654.899999999998</v>
      </c>
      <c r="H453" s="17">
        <f>H454+H456+H458</f>
        <v>18122.700000000001</v>
      </c>
      <c r="I453" s="17">
        <f>I454+I456+I458</f>
        <v>18122.700000000001</v>
      </c>
      <c r="J453" s="17">
        <f>J454+J456+J458</f>
        <v>0</v>
      </c>
      <c r="K453" s="17">
        <f>K454+K456+K458</f>
        <v>0</v>
      </c>
      <c r="L453" s="17">
        <f>L454+L456+L458</f>
        <v>0</v>
      </c>
      <c r="M453" s="17">
        <f t="shared" si="1006"/>
        <v>17654.899999999998</v>
      </c>
      <c r="N453" s="17">
        <f t="shared" si="1007"/>
        <v>18122.700000000001</v>
      </c>
      <c r="O453" s="17">
        <f t="shared" si="1008"/>
        <v>18122.700000000001</v>
      </c>
      <c r="P453" s="17">
        <f>P454+P456+P458</f>
        <v>422.55099999999999</v>
      </c>
      <c r="Q453" s="17">
        <f>Q454+Q456+Q458</f>
        <v>0</v>
      </c>
      <c r="R453" s="17">
        <f>R454+R456+R458</f>
        <v>0</v>
      </c>
      <c r="S453" s="17">
        <f>S454+S456+S458</f>
        <v>0</v>
      </c>
      <c r="T453" s="17">
        <f>T454+T456+T458</f>
        <v>0</v>
      </c>
      <c r="U453" s="17">
        <f>U454+U456+U458</f>
        <v>0</v>
      </c>
      <c r="V453" s="17">
        <f>V454+V456+V458</f>
        <v>0</v>
      </c>
      <c r="W453" s="17">
        <f>W454+W456+W458</f>
        <v>0</v>
      </c>
      <c r="X453" s="17">
        <f>X454+X456+X458</f>
        <v>0</v>
      </c>
      <c r="Y453" s="17">
        <f t="shared" si="1025"/>
        <v>18077.450999999997</v>
      </c>
      <c r="Z453" s="17">
        <f t="shared" si="1026"/>
        <v>18122.700000000001</v>
      </c>
      <c r="AA453" s="17">
        <f t="shared" si="1027"/>
        <v>18122.700000000001</v>
      </c>
      <c r="AB453" s="17">
        <f>AB454+AB456+AB458</f>
        <v>0</v>
      </c>
      <c r="AC453" s="17">
        <f>AC454+AC456+AC458</f>
        <v>0</v>
      </c>
      <c r="AD453" s="17">
        <f>AD454+AD456+AD458</f>
        <v>0</v>
      </c>
      <c r="AE453" s="17">
        <f t="shared" si="1031"/>
        <v>18077.450999999997</v>
      </c>
      <c r="AF453" s="17">
        <f t="shared" si="1032"/>
        <v>18122.700000000001</v>
      </c>
      <c r="AG453" s="17">
        <f t="shared" si="1033"/>
        <v>18122.700000000001</v>
      </c>
      <c r="AH453" s="17">
        <f>AH454+AH456+AH458</f>
        <v>0</v>
      </c>
      <c r="AI453" s="17">
        <f>AI454+AI456+AI458</f>
        <v>0</v>
      </c>
      <c r="AJ453" s="17">
        <f>AJ454+AJ456+AJ458</f>
        <v>0</v>
      </c>
      <c r="AK453" s="17">
        <f>AK454+AK456+AK458</f>
        <v>0</v>
      </c>
      <c r="AL453" s="17">
        <f>AL454+AL456+AL458</f>
        <v>0</v>
      </c>
      <c r="AM453" s="17">
        <f>AM454+AM456+AM458</f>
        <v>0</v>
      </c>
      <c r="AN453" s="17">
        <f>AN454+AN456+AN458</f>
        <v>0</v>
      </c>
      <c r="AO453" s="17">
        <f>AO454+AO456+AO458</f>
        <v>0</v>
      </c>
      <c r="AP453" s="17">
        <f>AP454+AP456+AP458</f>
        <v>0</v>
      </c>
      <c r="AQ453" s="17">
        <f>AQ454+AQ456+AQ458</f>
        <v>0</v>
      </c>
      <c r="AR453" s="17">
        <f>AR454+AR456+AR458</f>
        <v>0</v>
      </c>
      <c r="AS453" s="17">
        <f>AS454+AS456+AS458</f>
        <v>0</v>
      </c>
      <c r="AT453" s="17">
        <f>AT454+AT456+AT458</f>
        <v>0</v>
      </c>
      <c r="AU453" s="17">
        <f>AU454+AU456+AU458</f>
        <v>0</v>
      </c>
      <c r="AV453" s="17">
        <f>AV454+AV456+AV458</f>
        <v>0</v>
      </c>
      <c r="AW453" s="17">
        <f t="shared" si="1049"/>
        <v>18077.450999999997</v>
      </c>
      <c r="AX453" s="17">
        <f t="shared" si="1050"/>
        <v>18122.700000000001</v>
      </c>
      <c r="AY453" s="17">
        <f t="shared" si="1051"/>
        <v>18122.700000000001</v>
      </c>
      <c r="AZ453" s="17">
        <f>AZ454+AZ456+AZ458</f>
        <v>0</v>
      </c>
      <c r="BA453" s="32"/>
      <c r="BB453" s="32"/>
      <c r="BC453" s="1"/>
      <c r="BD453" s="1"/>
      <c r="BE453" s="1"/>
      <c r="BF453" s="1"/>
      <c r="BG453" s="1"/>
      <c r="BH453" s="1"/>
      <c r="BI453" s="1"/>
    </row>
    <row r="454" s="1" customFormat="1">
      <c r="A454" s="30" t="s">
        <v>300</v>
      </c>
      <c r="B454" s="30" t="s">
        <v>171</v>
      </c>
      <c r="C454" s="30" t="s">
        <v>63</v>
      </c>
      <c r="D454" s="30" t="s">
        <v>376</v>
      </c>
      <c r="E454" s="30"/>
      <c r="F454" s="31" t="s">
        <v>56</v>
      </c>
      <c r="G454" s="17">
        <f>G455</f>
        <v>16739.599999999999</v>
      </c>
      <c r="H454" s="17">
        <f>H455</f>
        <v>17835.700000000001</v>
      </c>
      <c r="I454" s="17">
        <f>I455</f>
        <v>17835.700000000001</v>
      </c>
      <c r="J454" s="17">
        <f>J455</f>
        <v>0</v>
      </c>
      <c r="K454" s="17">
        <f>K455</f>
        <v>0</v>
      </c>
      <c r="L454" s="17">
        <f>L455</f>
        <v>0</v>
      </c>
      <c r="M454" s="17">
        <f t="shared" si="1006"/>
        <v>16739.599999999999</v>
      </c>
      <c r="N454" s="17">
        <f t="shared" si="1007"/>
        <v>17835.700000000001</v>
      </c>
      <c r="O454" s="17">
        <f t="shared" si="1008"/>
        <v>17835.700000000001</v>
      </c>
      <c r="P454" s="17">
        <f>P455</f>
        <v>0</v>
      </c>
      <c r="Q454" s="17">
        <f>Q455</f>
        <v>0</v>
      </c>
      <c r="R454" s="17">
        <f>R455</f>
        <v>0</v>
      </c>
      <c r="S454" s="17">
        <f>S455</f>
        <v>0</v>
      </c>
      <c r="T454" s="17">
        <f>T455</f>
        <v>0</v>
      </c>
      <c r="U454" s="17">
        <f>U455</f>
        <v>0</v>
      </c>
      <c r="V454" s="17">
        <f>V455</f>
        <v>0</v>
      </c>
      <c r="W454" s="17">
        <f>W455</f>
        <v>0</v>
      </c>
      <c r="X454" s="17">
        <f>X455</f>
        <v>0</v>
      </c>
      <c r="Y454" s="17">
        <f t="shared" si="1025"/>
        <v>16739.599999999999</v>
      </c>
      <c r="Z454" s="17">
        <f t="shared" si="1026"/>
        <v>17835.700000000001</v>
      </c>
      <c r="AA454" s="17">
        <f t="shared" si="1027"/>
        <v>17835.700000000001</v>
      </c>
      <c r="AB454" s="17">
        <f>AB455</f>
        <v>0</v>
      </c>
      <c r="AC454" s="17">
        <f>AC455</f>
        <v>0</v>
      </c>
      <c r="AD454" s="17">
        <f>AD455</f>
        <v>0</v>
      </c>
      <c r="AE454" s="17">
        <f t="shared" si="1031"/>
        <v>16739.599999999999</v>
      </c>
      <c r="AF454" s="17">
        <f t="shared" si="1032"/>
        <v>17835.700000000001</v>
      </c>
      <c r="AG454" s="17">
        <f t="shared" si="1033"/>
        <v>17835.700000000001</v>
      </c>
      <c r="AH454" s="17">
        <f>AH455</f>
        <v>0</v>
      </c>
      <c r="AI454" s="17">
        <f>AI455</f>
        <v>0</v>
      </c>
      <c r="AJ454" s="17">
        <f>AJ455</f>
        <v>0</v>
      </c>
      <c r="AK454" s="17">
        <f>AK455</f>
        <v>0</v>
      </c>
      <c r="AL454" s="17">
        <f>AL455</f>
        <v>0</v>
      </c>
      <c r="AM454" s="17">
        <f>AM455</f>
        <v>0</v>
      </c>
      <c r="AN454" s="17">
        <f>AN455</f>
        <v>0</v>
      </c>
      <c r="AO454" s="17">
        <f>AO455</f>
        <v>0</v>
      </c>
      <c r="AP454" s="17">
        <f>AP455</f>
        <v>0</v>
      </c>
      <c r="AQ454" s="17">
        <f>AQ455</f>
        <v>0</v>
      </c>
      <c r="AR454" s="17">
        <f>AR455</f>
        <v>0</v>
      </c>
      <c r="AS454" s="17">
        <f>AS455</f>
        <v>0</v>
      </c>
      <c r="AT454" s="17">
        <f>AT455</f>
        <v>0</v>
      </c>
      <c r="AU454" s="17">
        <f>AU455</f>
        <v>0</v>
      </c>
      <c r="AV454" s="17">
        <f>AV455</f>
        <v>0</v>
      </c>
      <c r="AW454" s="17">
        <f t="shared" si="1049"/>
        <v>16739.599999999999</v>
      </c>
      <c r="AX454" s="17">
        <f t="shared" si="1050"/>
        <v>17835.700000000001</v>
      </c>
      <c r="AY454" s="17">
        <f t="shared" si="1051"/>
        <v>17835.700000000001</v>
      </c>
      <c r="AZ454" s="17">
        <f>AZ455</f>
        <v>0</v>
      </c>
      <c r="BA454" s="32"/>
      <c r="BB454" s="32"/>
      <c r="BC454" s="1"/>
      <c r="BD454" s="1"/>
      <c r="BE454" s="1"/>
      <c r="BF454" s="1"/>
      <c r="BG454" s="1"/>
      <c r="BH454" s="1"/>
      <c r="BI454" s="1"/>
    </row>
    <row r="455" s="1" customFormat="1">
      <c r="A455" s="30" t="s">
        <v>300</v>
      </c>
      <c r="B455" s="30" t="s">
        <v>171</v>
      </c>
      <c r="C455" s="30" t="s">
        <v>63</v>
      </c>
      <c r="D455" s="30" t="s">
        <v>376</v>
      </c>
      <c r="E455" s="30" t="s">
        <v>134</v>
      </c>
      <c r="F455" s="31" t="s">
        <v>135</v>
      </c>
      <c r="G455" s="17">
        <v>16739.599999999999</v>
      </c>
      <c r="H455" s="17">
        <v>17835.700000000001</v>
      </c>
      <c r="I455" s="17">
        <v>17835.700000000001</v>
      </c>
      <c r="J455" s="17"/>
      <c r="K455" s="17"/>
      <c r="L455" s="17"/>
      <c r="M455" s="17">
        <f t="shared" si="1006"/>
        <v>16739.599999999999</v>
      </c>
      <c r="N455" s="17">
        <f t="shared" si="1007"/>
        <v>17835.700000000001</v>
      </c>
      <c r="O455" s="17">
        <f t="shared" si="1008"/>
        <v>17835.700000000001</v>
      </c>
      <c r="P455" s="17"/>
      <c r="Q455" s="17"/>
      <c r="R455" s="17"/>
      <c r="S455" s="17"/>
      <c r="T455" s="17"/>
      <c r="U455" s="17"/>
      <c r="V455" s="17"/>
      <c r="W455" s="17"/>
      <c r="X455" s="17"/>
      <c r="Y455" s="17">
        <f t="shared" si="1025"/>
        <v>16739.599999999999</v>
      </c>
      <c r="Z455" s="17">
        <f t="shared" si="1026"/>
        <v>17835.700000000001</v>
      </c>
      <c r="AA455" s="17">
        <f t="shared" si="1027"/>
        <v>17835.700000000001</v>
      </c>
      <c r="AB455" s="17"/>
      <c r="AC455" s="17"/>
      <c r="AD455" s="17"/>
      <c r="AE455" s="17">
        <f t="shared" si="1031"/>
        <v>16739.599999999999</v>
      </c>
      <c r="AF455" s="17">
        <f t="shared" si="1032"/>
        <v>17835.700000000001</v>
      </c>
      <c r="AG455" s="17">
        <f t="shared" si="1033"/>
        <v>17835.700000000001</v>
      </c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>
        <f t="shared" si="1049"/>
        <v>16739.599999999999</v>
      </c>
      <c r="AX455" s="17">
        <f t="shared" si="1050"/>
        <v>17835.700000000001</v>
      </c>
      <c r="AY455" s="17">
        <f t="shared" si="1051"/>
        <v>17835.700000000001</v>
      </c>
      <c r="AZ455" s="17"/>
      <c r="BA455" s="32"/>
      <c r="BB455" s="32"/>
      <c r="BC455" s="1"/>
      <c r="BD455" s="1"/>
      <c r="BE455" s="1"/>
      <c r="BF455" s="1"/>
      <c r="BG455" s="1"/>
      <c r="BH455" s="1"/>
      <c r="BI455" s="1"/>
    </row>
    <row r="456" s="1" customFormat="1">
      <c r="A456" s="30" t="s">
        <v>300</v>
      </c>
      <c r="B456" s="30" t="s">
        <v>171</v>
      </c>
      <c r="C456" s="30" t="s">
        <v>63</v>
      </c>
      <c r="D456" s="30" t="s">
        <v>377</v>
      </c>
      <c r="E456" s="30"/>
      <c r="F456" s="31" t="s">
        <v>226</v>
      </c>
      <c r="G456" s="17">
        <f>G457</f>
        <v>628.29999999999995</v>
      </c>
      <c r="H456" s="17">
        <f>H457</f>
        <v>0</v>
      </c>
      <c r="I456" s="17">
        <f>I457</f>
        <v>0</v>
      </c>
      <c r="J456" s="17">
        <f>J457</f>
        <v>0</v>
      </c>
      <c r="K456" s="17">
        <f>K457</f>
        <v>0</v>
      </c>
      <c r="L456" s="17">
        <f>L457</f>
        <v>0</v>
      </c>
      <c r="M456" s="17">
        <f t="shared" si="1006"/>
        <v>628.29999999999995</v>
      </c>
      <c r="N456" s="17">
        <f t="shared" si="1007"/>
        <v>0</v>
      </c>
      <c r="O456" s="17">
        <f t="shared" si="1008"/>
        <v>0</v>
      </c>
      <c r="P456" s="17">
        <f>P457</f>
        <v>410.851</v>
      </c>
      <c r="Q456" s="17">
        <f>Q457</f>
        <v>0</v>
      </c>
      <c r="R456" s="17">
        <f>R457</f>
        <v>0</v>
      </c>
      <c r="S456" s="17">
        <f>S457</f>
        <v>0</v>
      </c>
      <c r="T456" s="17">
        <f>T457</f>
        <v>0</v>
      </c>
      <c r="U456" s="17">
        <f>U457</f>
        <v>0</v>
      </c>
      <c r="V456" s="17">
        <f>V457</f>
        <v>0</v>
      </c>
      <c r="W456" s="17">
        <f>W457</f>
        <v>0</v>
      </c>
      <c r="X456" s="17">
        <f>X457</f>
        <v>0</v>
      </c>
      <c r="Y456" s="17">
        <f t="shared" si="1025"/>
        <v>1039.1509999999998</v>
      </c>
      <c r="Z456" s="17">
        <f t="shared" si="1026"/>
        <v>0</v>
      </c>
      <c r="AA456" s="17">
        <f t="shared" si="1027"/>
        <v>0</v>
      </c>
      <c r="AB456" s="17">
        <f>AB457</f>
        <v>0</v>
      </c>
      <c r="AC456" s="17">
        <f>AC457</f>
        <v>0</v>
      </c>
      <c r="AD456" s="17">
        <f>AD457</f>
        <v>0</v>
      </c>
      <c r="AE456" s="17">
        <f t="shared" si="1031"/>
        <v>1039.1509999999998</v>
      </c>
      <c r="AF456" s="17">
        <f t="shared" si="1032"/>
        <v>0</v>
      </c>
      <c r="AG456" s="17">
        <f t="shared" si="1033"/>
        <v>0</v>
      </c>
      <c r="AH456" s="17">
        <f>AH457</f>
        <v>0</v>
      </c>
      <c r="AI456" s="17">
        <f>AI457</f>
        <v>0</v>
      </c>
      <c r="AJ456" s="17">
        <f>AJ457</f>
        <v>0</v>
      </c>
      <c r="AK456" s="17">
        <f>AK457</f>
        <v>0</v>
      </c>
      <c r="AL456" s="17">
        <f>AL457</f>
        <v>0</v>
      </c>
      <c r="AM456" s="17">
        <f>AM457</f>
        <v>0</v>
      </c>
      <c r="AN456" s="17">
        <f>AN457</f>
        <v>0</v>
      </c>
      <c r="AO456" s="17">
        <f>AO457</f>
        <v>0</v>
      </c>
      <c r="AP456" s="17">
        <f>AP457</f>
        <v>0</v>
      </c>
      <c r="AQ456" s="17">
        <f>AQ457</f>
        <v>0</v>
      </c>
      <c r="AR456" s="17">
        <f>AR457</f>
        <v>0</v>
      </c>
      <c r="AS456" s="17">
        <f>AS457</f>
        <v>0</v>
      </c>
      <c r="AT456" s="17">
        <f>AT457</f>
        <v>0</v>
      </c>
      <c r="AU456" s="17">
        <f>AU457</f>
        <v>0</v>
      </c>
      <c r="AV456" s="17">
        <f>AV457</f>
        <v>0</v>
      </c>
      <c r="AW456" s="17">
        <f t="shared" si="1049"/>
        <v>1039.1509999999998</v>
      </c>
      <c r="AX456" s="17">
        <f t="shared" si="1050"/>
        <v>0</v>
      </c>
      <c r="AY456" s="17">
        <f t="shared" si="1051"/>
        <v>0</v>
      </c>
      <c r="AZ456" s="17">
        <f>AZ457</f>
        <v>0</v>
      </c>
      <c r="BA456" s="32"/>
      <c r="BB456" s="32"/>
      <c r="BC456" s="1"/>
      <c r="BD456" s="1"/>
      <c r="BE456" s="1"/>
      <c r="BF456" s="1"/>
      <c r="BG456" s="1"/>
      <c r="BH456" s="1"/>
      <c r="BI456" s="1"/>
    </row>
    <row r="457" s="1" customFormat="1">
      <c r="A457" s="30" t="s">
        <v>300</v>
      </c>
      <c r="B457" s="30" t="s">
        <v>171</v>
      </c>
      <c r="C457" s="30" t="s">
        <v>63</v>
      </c>
      <c r="D457" s="30" t="s">
        <v>377</v>
      </c>
      <c r="E457" s="30" t="s">
        <v>134</v>
      </c>
      <c r="F457" s="31" t="s">
        <v>135</v>
      </c>
      <c r="G457" s="17">
        <v>628.29999999999995</v>
      </c>
      <c r="H457" s="17">
        <v>0</v>
      </c>
      <c r="I457" s="17">
        <v>0</v>
      </c>
      <c r="J457" s="17"/>
      <c r="K457" s="17"/>
      <c r="L457" s="17"/>
      <c r="M457" s="17">
        <f t="shared" si="1006"/>
        <v>628.29999999999995</v>
      </c>
      <c r="N457" s="17">
        <f t="shared" si="1007"/>
        <v>0</v>
      </c>
      <c r="O457" s="17">
        <f t="shared" si="1008"/>
        <v>0</v>
      </c>
      <c r="P457" s="17">
        <v>410.851</v>
      </c>
      <c r="Q457" s="17"/>
      <c r="R457" s="17"/>
      <c r="S457" s="17"/>
      <c r="T457" s="17"/>
      <c r="U457" s="17"/>
      <c r="V457" s="17"/>
      <c r="W457" s="17"/>
      <c r="X457" s="17"/>
      <c r="Y457" s="17">
        <f t="shared" si="1025"/>
        <v>1039.1509999999998</v>
      </c>
      <c r="Z457" s="17">
        <f t="shared" si="1026"/>
        <v>0</v>
      </c>
      <c r="AA457" s="17">
        <f t="shared" si="1027"/>
        <v>0</v>
      </c>
      <c r="AB457" s="17"/>
      <c r="AC457" s="17"/>
      <c r="AD457" s="17"/>
      <c r="AE457" s="17">
        <f t="shared" si="1031"/>
        <v>1039.1509999999998</v>
      </c>
      <c r="AF457" s="17">
        <f t="shared" si="1032"/>
        <v>0</v>
      </c>
      <c r="AG457" s="17">
        <f t="shared" si="1033"/>
        <v>0</v>
      </c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>
        <f t="shared" si="1049"/>
        <v>1039.1509999999998</v>
      </c>
      <c r="AX457" s="17">
        <f t="shared" si="1050"/>
        <v>0</v>
      </c>
      <c r="AY457" s="17">
        <f t="shared" si="1051"/>
        <v>0</v>
      </c>
      <c r="AZ457" s="17"/>
      <c r="BA457" s="32"/>
      <c r="BB457" s="32"/>
      <c r="BC457" s="1"/>
      <c r="BD457" s="1"/>
      <c r="BE457" s="1"/>
      <c r="BF457" s="1"/>
      <c r="BG457" s="1"/>
      <c r="BH457" s="1"/>
      <c r="BI457" s="1"/>
    </row>
    <row r="458" s="1" customFormat="1">
      <c r="A458" s="30" t="s">
        <v>300</v>
      </c>
      <c r="B458" s="30" t="s">
        <v>171</v>
      </c>
      <c r="C458" s="30" t="s">
        <v>63</v>
      </c>
      <c r="D458" s="30" t="s">
        <v>378</v>
      </c>
      <c r="E458" s="30"/>
      <c r="F458" s="31" t="s">
        <v>228</v>
      </c>
      <c r="G458" s="17">
        <f>G459</f>
        <v>287</v>
      </c>
      <c r="H458" s="17">
        <f>H459</f>
        <v>287</v>
      </c>
      <c r="I458" s="17">
        <f>I459</f>
        <v>287</v>
      </c>
      <c r="J458" s="17">
        <f>J459</f>
        <v>0</v>
      </c>
      <c r="K458" s="17">
        <f>K459</f>
        <v>0</v>
      </c>
      <c r="L458" s="17">
        <f>L459</f>
        <v>0</v>
      </c>
      <c r="M458" s="17">
        <f t="shared" si="1006"/>
        <v>287</v>
      </c>
      <c r="N458" s="17">
        <f t="shared" si="1007"/>
        <v>287</v>
      </c>
      <c r="O458" s="17">
        <f t="shared" si="1008"/>
        <v>287</v>
      </c>
      <c r="P458" s="17">
        <f>P459</f>
        <v>11.699999999999999</v>
      </c>
      <c r="Q458" s="17">
        <f>Q459</f>
        <v>0</v>
      </c>
      <c r="R458" s="17">
        <f>R459</f>
        <v>0</v>
      </c>
      <c r="S458" s="17">
        <f>S459</f>
        <v>0</v>
      </c>
      <c r="T458" s="17">
        <f>T459</f>
        <v>0</v>
      </c>
      <c r="U458" s="17">
        <f>U459</f>
        <v>0</v>
      </c>
      <c r="V458" s="17">
        <f>V459</f>
        <v>0</v>
      </c>
      <c r="W458" s="17">
        <f>W459</f>
        <v>0</v>
      </c>
      <c r="X458" s="17">
        <f>X459</f>
        <v>0</v>
      </c>
      <c r="Y458" s="17">
        <f t="shared" si="1025"/>
        <v>298.69999999999999</v>
      </c>
      <c r="Z458" s="17">
        <f t="shared" si="1026"/>
        <v>287</v>
      </c>
      <c r="AA458" s="17">
        <f t="shared" si="1027"/>
        <v>287</v>
      </c>
      <c r="AB458" s="17">
        <f>AB459</f>
        <v>0</v>
      </c>
      <c r="AC458" s="17">
        <f>AC459</f>
        <v>0</v>
      </c>
      <c r="AD458" s="17">
        <f>AD459</f>
        <v>0</v>
      </c>
      <c r="AE458" s="17">
        <f t="shared" si="1031"/>
        <v>298.69999999999999</v>
      </c>
      <c r="AF458" s="17">
        <f t="shared" si="1032"/>
        <v>287</v>
      </c>
      <c r="AG458" s="17">
        <f t="shared" si="1033"/>
        <v>287</v>
      </c>
      <c r="AH458" s="17">
        <f>AH459</f>
        <v>0</v>
      </c>
      <c r="AI458" s="17">
        <f>AI459</f>
        <v>0</v>
      </c>
      <c r="AJ458" s="17">
        <f>AJ459</f>
        <v>0</v>
      </c>
      <c r="AK458" s="17">
        <f>AK459</f>
        <v>0</v>
      </c>
      <c r="AL458" s="17">
        <f>AL459</f>
        <v>0</v>
      </c>
      <c r="AM458" s="17">
        <f>AM459</f>
        <v>0</v>
      </c>
      <c r="AN458" s="17">
        <f>AN459</f>
        <v>0</v>
      </c>
      <c r="AO458" s="17">
        <f>AO459</f>
        <v>0</v>
      </c>
      <c r="AP458" s="17">
        <f>AP459</f>
        <v>0</v>
      </c>
      <c r="AQ458" s="17">
        <f>AQ459</f>
        <v>0</v>
      </c>
      <c r="AR458" s="17">
        <f>AR459</f>
        <v>0</v>
      </c>
      <c r="AS458" s="17">
        <f>AS459</f>
        <v>0</v>
      </c>
      <c r="AT458" s="17">
        <f>AT459</f>
        <v>0</v>
      </c>
      <c r="AU458" s="17">
        <f>AU459</f>
        <v>0</v>
      </c>
      <c r="AV458" s="17">
        <f>AV459</f>
        <v>0</v>
      </c>
      <c r="AW458" s="17">
        <f t="shared" si="1049"/>
        <v>298.69999999999999</v>
      </c>
      <c r="AX458" s="17">
        <f t="shared" si="1050"/>
        <v>287</v>
      </c>
      <c r="AY458" s="17">
        <f t="shared" si="1051"/>
        <v>287</v>
      </c>
      <c r="AZ458" s="17">
        <f>AZ459</f>
        <v>0</v>
      </c>
      <c r="BA458" s="32"/>
      <c r="BB458" s="32"/>
      <c r="BC458" s="1"/>
      <c r="BD458" s="1"/>
      <c r="BE458" s="1"/>
      <c r="BF458" s="1"/>
      <c r="BG458" s="1"/>
      <c r="BH458" s="1"/>
      <c r="BI458" s="1"/>
    </row>
    <row r="459" s="1" customFormat="1">
      <c r="A459" s="30" t="s">
        <v>300</v>
      </c>
      <c r="B459" s="30" t="s">
        <v>171</v>
      </c>
      <c r="C459" s="30" t="s">
        <v>63</v>
      </c>
      <c r="D459" s="30" t="s">
        <v>378</v>
      </c>
      <c r="E459" s="30" t="s">
        <v>134</v>
      </c>
      <c r="F459" s="31" t="s">
        <v>135</v>
      </c>
      <c r="G459" s="17">
        <v>287</v>
      </c>
      <c r="H459" s="17">
        <v>287</v>
      </c>
      <c r="I459" s="17">
        <v>287</v>
      </c>
      <c r="J459" s="17"/>
      <c r="K459" s="17"/>
      <c r="L459" s="17"/>
      <c r="M459" s="17">
        <f t="shared" si="1006"/>
        <v>287</v>
      </c>
      <c r="N459" s="17">
        <f t="shared" si="1007"/>
        <v>287</v>
      </c>
      <c r="O459" s="17">
        <f t="shared" si="1008"/>
        <v>287</v>
      </c>
      <c r="P459" s="17">
        <v>11.699999999999999</v>
      </c>
      <c r="Q459" s="17"/>
      <c r="R459" s="17"/>
      <c r="S459" s="17"/>
      <c r="T459" s="17"/>
      <c r="U459" s="17"/>
      <c r="V459" s="17"/>
      <c r="W459" s="17"/>
      <c r="X459" s="17"/>
      <c r="Y459" s="17">
        <f t="shared" si="1025"/>
        <v>298.69999999999999</v>
      </c>
      <c r="Z459" s="17">
        <f t="shared" si="1026"/>
        <v>287</v>
      </c>
      <c r="AA459" s="17">
        <f t="shared" si="1027"/>
        <v>287</v>
      </c>
      <c r="AB459" s="17"/>
      <c r="AC459" s="17"/>
      <c r="AD459" s="17"/>
      <c r="AE459" s="17">
        <f t="shared" si="1031"/>
        <v>298.69999999999999</v>
      </c>
      <c r="AF459" s="17">
        <f t="shared" si="1032"/>
        <v>287</v>
      </c>
      <c r="AG459" s="17">
        <f t="shared" si="1033"/>
        <v>287</v>
      </c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>
        <f t="shared" si="1049"/>
        <v>298.69999999999999</v>
      </c>
      <c r="AX459" s="17">
        <f t="shared" si="1050"/>
        <v>287</v>
      </c>
      <c r="AY459" s="17">
        <f t="shared" si="1051"/>
        <v>287</v>
      </c>
      <c r="AZ459" s="17"/>
      <c r="BA459" s="32"/>
      <c r="BB459" s="32"/>
      <c r="BC459" s="1"/>
      <c r="BD459" s="1"/>
      <c r="BE459" s="1"/>
      <c r="BF459" s="1"/>
      <c r="BG459" s="1"/>
      <c r="BH459" s="1"/>
      <c r="BI459" s="1"/>
    </row>
    <row r="460" s="25" customFormat="1">
      <c r="A460" s="26" t="s">
        <v>300</v>
      </c>
      <c r="B460" s="26" t="s">
        <v>171</v>
      </c>
      <c r="C460" s="26" t="s">
        <v>267</v>
      </c>
      <c r="D460" s="26"/>
      <c r="E460" s="26"/>
      <c r="F460" s="27" t="s">
        <v>268</v>
      </c>
      <c r="G460" s="28">
        <f>G461+G466+G471+G483</f>
        <v>913681.5</v>
      </c>
      <c r="H460" s="28">
        <f>H461+H466+H471+H483</f>
        <v>929567.39999999991</v>
      </c>
      <c r="I460" s="28">
        <f>I461+I466+I471+I483</f>
        <v>904589.5</v>
      </c>
      <c r="J460" s="28">
        <f>J461+J466+J471+J483</f>
        <v>271.80000000000001</v>
      </c>
      <c r="K460" s="28">
        <f>K461+K466+K471+K483</f>
        <v>280.19999999999999</v>
      </c>
      <c r="L460" s="28">
        <f>L461+L466+L471+L483</f>
        <v>280.19999999999999</v>
      </c>
      <c r="M460" s="28">
        <f t="shared" si="1006"/>
        <v>913953.30000000005</v>
      </c>
      <c r="N460" s="28">
        <f t="shared" si="1007"/>
        <v>929847.59999999986</v>
      </c>
      <c r="O460" s="28">
        <f t="shared" si="1008"/>
        <v>904869.69999999995</v>
      </c>
      <c r="P460" s="28">
        <f>P461+P466+P471+P483</f>
        <v>21117.135999999999</v>
      </c>
      <c r="Q460" s="28">
        <f>Q461+Q466+Q471+Q483</f>
        <v>0</v>
      </c>
      <c r="R460" s="28">
        <f>R461+R466+R471+R483</f>
        <v>0</v>
      </c>
      <c r="S460" s="28">
        <f>S461+S466+S471+S483</f>
        <v>0</v>
      </c>
      <c r="T460" s="28">
        <f>T461+T466+T471+T483</f>
        <v>20978.5</v>
      </c>
      <c r="U460" s="28">
        <f>U461+U466+U471+U483</f>
        <v>0</v>
      </c>
      <c r="V460" s="28">
        <f>V461+V466+V471+V483</f>
        <v>20978.5</v>
      </c>
      <c r="W460" s="28">
        <f>W461+W466+W471+W483</f>
        <v>0</v>
      </c>
      <c r="X460" s="28">
        <f>X461+X466+X471+X483</f>
        <v>0</v>
      </c>
      <c r="Y460" s="28">
        <f t="shared" si="1025"/>
        <v>935070.43599999999</v>
      </c>
      <c r="Z460" s="28">
        <f t="shared" si="1026"/>
        <v>950826.09999999986</v>
      </c>
      <c r="AA460" s="28">
        <f t="shared" si="1027"/>
        <v>925848.19999999995</v>
      </c>
      <c r="AB460" s="28">
        <f>AB461+AB466+AB471+AB483</f>
        <v>0</v>
      </c>
      <c r="AC460" s="28">
        <f>AC461+AC466+AC471+AC483</f>
        <v>0</v>
      </c>
      <c r="AD460" s="28">
        <f>AD461+AD466+AD471+AD483</f>
        <v>0</v>
      </c>
      <c r="AE460" s="28">
        <f t="shared" si="1031"/>
        <v>935070.43599999999</v>
      </c>
      <c r="AF460" s="28">
        <f t="shared" si="1032"/>
        <v>950826.09999999986</v>
      </c>
      <c r="AG460" s="28">
        <f t="shared" si="1033"/>
        <v>925848.19999999995</v>
      </c>
      <c r="AH460" s="28">
        <f>AH461+AH466+AH471+AH483</f>
        <v>0</v>
      </c>
      <c r="AI460" s="28">
        <f>AI461+AI466+AI471+AI483</f>
        <v>-550</v>
      </c>
      <c r="AJ460" s="28">
        <f>AJ461+AJ466+AJ471+AJ483</f>
        <v>0</v>
      </c>
      <c r="AK460" s="28">
        <f>AK461+AK466+AK471+AK483</f>
        <v>0</v>
      </c>
      <c r="AL460" s="28">
        <f>AL461+AL466+AL471+AL483</f>
        <v>0</v>
      </c>
      <c r="AM460" s="28">
        <f>AM461+AM466+AM471+AM483</f>
        <v>0</v>
      </c>
      <c r="AN460" s="28">
        <f>AN461+AN466+AN471+AN483</f>
        <v>-1000</v>
      </c>
      <c r="AO460" s="28">
        <f>AO461+AO466+AO471+AO483</f>
        <v>0</v>
      </c>
      <c r="AP460" s="28">
        <f>AP461+AP466+AP471+AP483</f>
        <v>0</v>
      </c>
      <c r="AQ460" s="28">
        <f>AQ461+AQ466+AQ471+AQ483</f>
        <v>0</v>
      </c>
      <c r="AR460" s="28">
        <f>AR461+AR466+AR471+AR483</f>
        <v>0</v>
      </c>
      <c r="AS460" s="28">
        <f>AS461+AS466+AS471+AS483</f>
        <v>-1000</v>
      </c>
      <c r="AT460" s="28">
        <f>AT461+AT466+AT471+AT483</f>
        <v>0</v>
      </c>
      <c r="AU460" s="28">
        <f>AU461+AU466+AU471+AU483</f>
        <v>0</v>
      </c>
      <c r="AV460" s="28">
        <f>AV461+AV466+AV471+AV483</f>
        <v>0</v>
      </c>
      <c r="AW460" s="28">
        <f t="shared" si="1049"/>
        <v>934520.43599999999</v>
      </c>
      <c r="AX460" s="28">
        <f t="shared" si="1050"/>
        <v>949826.09999999986</v>
      </c>
      <c r="AY460" s="28">
        <f t="shared" si="1051"/>
        <v>924848.19999999995</v>
      </c>
      <c r="AZ460" s="28">
        <f>AZ461+AZ466+AZ471+AZ483</f>
        <v>0</v>
      </c>
      <c r="BA460" s="29"/>
      <c r="BB460" s="29"/>
      <c r="BC460" s="25"/>
      <c r="BD460" s="25"/>
      <c r="BE460" s="25"/>
      <c r="BF460" s="25"/>
      <c r="BG460" s="25"/>
      <c r="BH460" s="25"/>
      <c r="BI460" s="25"/>
    </row>
    <row r="461" s="1" customFormat="1" ht="47.25">
      <c r="A461" s="30" t="s">
        <v>300</v>
      </c>
      <c r="B461" s="30" t="s">
        <v>171</v>
      </c>
      <c r="C461" s="30" t="s">
        <v>267</v>
      </c>
      <c r="D461" s="30" t="s">
        <v>237</v>
      </c>
      <c r="E461" s="30"/>
      <c r="F461" s="31" t="s">
        <v>238</v>
      </c>
      <c r="G461" s="17">
        <f t="shared" ref="G401:G464" si="1121">G462</f>
        <v>200</v>
      </c>
      <c r="H461" s="17">
        <f t="shared" ref="H401:H464" si="1122">H462</f>
        <v>200</v>
      </c>
      <c r="I461" s="17">
        <f t="shared" ref="I461:I471" si="1123">I462</f>
        <v>200</v>
      </c>
      <c r="J461" s="17">
        <f t="shared" ref="J461:J471" si="1124">J462</f>
        <v>0</v>
      </c>
      <c r="K461" s="17">
        <f t="shared" ref="K461:K471" si="1125">K462</f>
        <v>0</v>
      </c>
      <c r="L461" s="17">
        <f t="shared" ref="L461:L471" si="1126">L462</f>
        <v>0</v>
      </c>
      <c r="M461" s="17">
        <f t="shared" si="1006"/>
        <v>200</v>
      </c>
      <c r="N461" s="17">
        <f t="shared" si="1007"/>
        <v>200</v>
      </c>
      <c r="O461" s="17">
        <f t="shared" si="1008"/>
        <v>200</v>
      </c>
      <c r="P461" s="17">
        <f t="shared" ref="P461:P471" si="1127">P462</f>
        <v>0</v>
      </c>
      <c r="Q461" s="17">
        <f t="shared" ref="Q461:Q471" si="1128">Q462</f>
        <v>0</v>
      </c>
      <c r="R461" s="17">
        <f t="shared" ref="R461:R471" si="1129">R462</f>
        <v>0</v>
      </c>
      <c r="S461" s="17">
        <f t="shared" ref="S461:S471" si="1130">S462</f>
        <v>0</v>
      </c>
      <c r="T461" s="17">
        <f t="shared" ref="T461:T471" si="1131">T462</f>
        <v>0</v>
      </c>
      <c r="U461" s="17">
        <f t="shared" ref="U461:U471" si="1132">U462</f>
        <v>0</v>
      </c>
      <c r="V461" s="17">
        <f t="shared" ref="V461:V471" si="1133">V462</f>
        <v>0</v>
      </c>
      <c r="W461" s="17">
        <f t="shared" ref="W461:W471" si="1134">W462</f>
        <v>0</v>
      </c>
      <c r="X461" s="17">
        <f t="shared" ref="X461:X471" si="1135">X462</f>
        <v>0</v>
      </c>
      <c r="Y461" s="17">
        <f t="shared" si="1025"/>
        <v>200</v>
      </c>
      <c r="Z461" s="17">
        <f t="shared" si="1026"/>
        <v>200</v>
      </c>
      <c r="AA461" s="17">
        <f t="shared" si="1027"/>
        <v>200</v>
      </c>
      <c r="AB461" s="17">
        <f t="shared" ref="AB461:AB471" si="1136">AB462</f>
        <v>0</v>
      </c>
      <c r="AC461" s="17">
        <f t="shared" ref="AC461:AC471" si="1137">AC462</f>
        <v>0</v>
      </c>
      <c r="AD461" s="17">
        <f t="shared" ref="AD461:AD471" si="1138">AD462</f>
        <v>0</v>
      </c>
      <c r="AE461" s="17">
        <f t="shared" si="1031"/>
        <v>200</v>
      </c>
      <c r="AF461" s="17">
        <f t="shared" si="1032"/>
        <v>200</v>
      </c>
      <c r="AG461" s="17">
        <f t="shared" si="1033"/>
        <v>200</v>
      </c>
      <c r="AH461" s="17">
        <f t="shared" ref="AH461:AH471" si="1139">AH462</f>
        <v>0</v>
      </c>
      <c r="AI461" s="17">
        <f t="shared" ref="AI461:AI471" si="1140">AI462</f>
        <v>0</v>
      </c>
      <c r="AJ461" s="17">
        <f t="shared" ref="AJ461:AJ471" si="1141">AJ462</f>
        <v>0</v>
      </c>
      <c r="AK461" s="17">
        <f t="shared" ref="AK461:AK471" si="1142">AK462</f>
        <v>0</v>
      </c>
      <c r="AL461" s="17">
        <f t="shared" ref="AL461:AL471" si="1143">AL462</f>
        <v>0</v>
      </c>
      <c r="AM461" s="17">
        <f t="shared" ref="AM461:AM471" si="1144">AM462</f>
        <v>0</v>
      </c>
      <c r="AN461" s="17">
        <f t="shared" ref="AN461:AN471" si="1145">AN462</f>
        <v>0</v>
      </c>
      <c r="AO461" s="17">
        <f t="shared" ref="AO461:AO471" si="1146">AO462</f>
        <v>0</v>
      </c>
      <c r="AP461" s="17">
        <f t="shared" ref="AP461:AP471" si="1147">AP462</f>
        <v>0</v>
      </c>
      <c r="AQ461" s="17">
        <f t="shared" ref="AQ461:AQ471" si="1148">AQ462</f>
        <v>0</v>
      </c>
      <c r="AR461" s="17">
        <f t="shared" ref="AR461:AR471" si="1149">AR462</f>
        <v>0</v>
      </c>
      <c r="AS461" s="17">
        <f t="shared" ref="AS461:AS471" si="1150">AS462</f>
        <v>0</v>
      </c>
      <c r="AT461" s="17">
        <f t="shared" ref="AT461:AT471" si="1151">AT462</f>
        <v>0</v>
      </c>
      <c r="AU461" s="17">
        <f t="shared" ref="AU461:AU471" si="1152">AU462</f>
        <v>0</v>
      </c>
      <c r="AV461" s="17">
        <f t="shared" ref="AV461:AV471" si="1153">AV462</f>
        <v>0</v>
      </c>
      <c r="AW461" s="17">
        <f t="shared" si="1049"/>
        <v>200</v>
      </c>
      <c r="AX461" s="17">
        <f t="shared" si="1050"/>
        <v>200</v>
      </c>
      <c r="AY461" s="17">
        <f t="shared" si="1051"/>
        <v>200</v>
      </c>
      <c r="AZ461" s="17">
        <f t="shared" ref="AZ461:AZ471" si="1154">AZ462</f>
        <v>0</v>
      </c>
      <c r="BA461" s="32"/>
      <c r="BB461" s="32"/>
      <c r="BC461" s="1"/>
      <c r="BD461" s="1"/>
      <c r="BE461" s="1"/>
      <c r="BF461" s="1"/>
      <c r="BG461" s="1"/>
      <c r="BH461" s="1"/>
      <c r="BI461" s="1"/>
    </row>
    <row r="462" s="1" customFormat="1" ht="31.5">
      <c r="A462" s="30" t="s">
        <v>300</v>
      </c>
      <c r="B462" s="30" t="s">
        <v>171</v>
      </c>
      <c r="C462" s="30" t="s">
        <v>267</v>
      </c>
      <c r="D462" s="30" t="s">
        <v>239</v>
      </c>
      <c r="E462" s="30"/>
      <c r="F462" s="31" t="s">
        <v>36</v>
      </c>
      <c r="G462" s="17">
        <f t="shared" si="1121"/>
        <v>200</v>
      </c>
      <c r="H462" s="17">
        <f t="shared" si="1122"/>
        <v>200</v>
      </c>
      <c r="I462" s="17">
        <f t="shared" si="1123"/>
        <v>200</v>
      </c>
      <c r="J462" s="17">
        <f t="shared" si="1124"/>
        <v>0</v>
      </c>
      <c r="K462" s="17">
        <f t="shared" si="1125"/>
        <v>0</v>
      </c>
      <c r="L462" s="17">
        <f t="shared" si="1126"/>
        <v>0</v>
      </c>
      <c r="M462" s="17">
        <f t="shared" si="1006"/>
        <v>200</v>
      </c>
      <c r="N462" s="17">
        <f t="shared" si="1007"/>
        <v>200</v>
      </c>
      <c r="O462" s="17">
        <f t="shared" si="1008"/>
        <v>200</v>
      </c>
      <c r="P462" s="17">
        <f t="shared" si="1127"/>
        <v>0</v>
      </c>
      <c r="Q462" s="17">
        <f t="shared" si="1128"/>
        <v>0</v>
      </c>
      <c r="R462" s="17">
        <f t="shared" si="1129"/>
        <v>0</v>
      </c>
      <c r="S462" s="17">
        <f t="shared" si="1130"/>
        <v>0</v>
      </c>
      <c r="T462" s="17">
        <f t="shared" si="1131"/>
        <v>0</v>
      </c>
      <c r="U462" s="17">
        <f t="shared" si="1132"/>
        <v>0</v>
      </c>
      <c r="V462" s="17">
        <f t="shared" si="1133"/>
        <v>0</v>
      </c>
      <c r="W462" s="17">
        <f t="shared" si="1134"/>
        <v>0</v>
      </c>
      <c r="X462" s="17">
        <f t="shared" si="1135"/>
        <v>0</v>
      </c>
      <c r="Y462" s="17">
        <f t="shared" si="1025"/>
        <v>200</v>
      </c>
      <c r="Z462" s="17">
        <f t="shared" si="1026"/>
        <v>200</v>
      </c>
      <c r="AA462" s="17">
        <f t="shared" si="1027"/>
        <v>200</v>
      </c>
      <c r="AB462" s="17">
        <f t="shared" si="1136"/>
        <v>0</v>
      </c>
      <c r="AC462" s="17">
        <f t="shared" si="1137"/>
        <v>0</v>
      </c>
      <c r="AD462" s="17">
        <f t="shared" si="1138"/>
        <v>0</v>
      </c>
      <c r="AE462" s="17">
        <f t="shared" si="1031"/>
        <v>200</v>
      </c>
      <c r="AF462" s="17">
        <f t="shared" si="1032"/>
        <v>200</v>
      </c>
      <c r="AG462" s="17">
        <f t="shared" si="1033"/>
        <v>200</v>
      </c>
      <c r="AH462" s="17">
        <f t="shared" si="1139"/>
        <v>0</v>
      </c>
      <c r="AI462" s="17">
        <f t="shared" si="1140"/>
        <v>0</v>
      </c>
      <c r="AJ462" s="17">
        <f t="shared" si="1141"/>
        <v>0</v>
      </c>
      <c r="AK462" s="17">
        <f t="shared" si="1142"/>
        <v>0</v>
      </c>
      <c r="AL462" s="17">
        <f t="shared" si="1143"/>
        <v>0</v>
      </c>
      <c r="AM462" s="17">
        <f t="shared" si="1144"/>
        <v>0</v>
      </c>
      <c r="AN462" s="17">
        <f t="shared" si="1145"/>
        <v>0</v>
      </c>
      <c r="AO462" s="17">
        <f t="shared" si="1146"/>
        <v>0</v>
      </c>
      <c r="AP462" s="17">
        <f t="shared" si="1147"/>
        <v>0</v>
      </c>
      <c r="AQ462" s="17">
        <f t="shared" si="1148"/>
        <v>0</v>
      </c>
      <c r="AR462" s="17">
        <f t="shared" si="1149"/>
        <v>0</v>
      </c>
      <c r="AS462" s="17">
        <f t="shared" si="1150"/>
        <v>0</v>
      </c>
      <c r="AT462" s="17">
        <f t="shared" si="1151"/>
        <v>0</v>
      </c>
      <c r="AU462" s="17">
        <f t="shared" si="1152"/>
        <v>0</v>
      </c>
      <c r="AV462" s="17">
        <f t="shared" si="1153"/>
        <v>0</v>
      </c>
      <c r="AW462" s="17">
        <f t="shared" si="1049"/>
        <v>200</v>
      </c>
      <c r="AX462" s="17">
        <f t="shared" si="1050"/>
        <v>200</v>
      </c>
      <c r="AY462" s="17">
        <f t="shared" si="1051"/>
        <v>200</v>
      </c>
      <c r="AZ462" s="17">
        <f t="shared" si="1154"/>
        <v>0</v>
      </c>
      <c r="BA462" s="32"/>
      <c r="BB462" s="32"/>
      <c r="BC462" s="1"/>
      <c r="BD462" s="1"/>
      <c r="BE462" s="1"/>
      <c r="BF462" s="1"/>
      <c r="BG462" s="1"/>
      <c r="BH462" s="1"/>
      <c r="BI462" s="1"/>
    </row>
    <row r="463" s="1" customFormat="1" ht="141.75">
      <c r="A463" s="30" t="s">
        <v>300</v>
      </c>
      <c r="B463" s="30" t="s">
        <v>171</v>
      </c>
      <c r="C463" s="30" t="s">
        <v>267</v>
      </c>
      <c r="D463" s="30" t="s">
        <v>240</v>
      </c>
      <c r="E463" s="30"/>
      <c r="F463" s="31" t="s">
        <v>241</v>
      </c>
      <c r="G463" s="17">
        <f t="shared" si="1121"/>
        <v>200</v>
      </c>
      <c r="H463" s="17">
        <f t="shared" si="1122"/>
        <v>200</v>
      </c>
      <c r="I463" s="17">
        <f t="shared" si="1123"/>
        <v>200</v>
      </c>
      <c r="J463" s="17">
        <f t="shared" si="1124"/>
        <v>0</v>
      </c>
      <c r="K463" s="17">
        <f t="shared" si="1125"/>
        <v>0</v>
      </c>
      <c r="L463" s="17">
        <f t="shared" si="1126"/>
        <v>0</v>
      </c>
      <c r="M463" s="17">
        <f t="shared" si="1006"/>
        <v>200</v>
      </c>
      <c r="N463" s="17">
        <f t="shared" si="1007"/>
        <v>200</v>
      </c>
      <c r="O463" s="17">
        <f t="shared" si="1008"/>
        <v>200</v>
      </c>
      <c r="P463" s="17">
        <f t="shared" si="1127"/>
        <v>0</v>
      </c>
      <c r="Q463" s="17">
        <f t="shared" si="1128"/>
        <v>0</v>
      </c>
      <c r="R463" s="17">
        <f t="shared" si="1129"/>
        <v>0</v>
      </c>
      <c r="S463" s="17">
        <f t="shared" si="1130"/>
        <v>0</v>
      </c>
      <c r="T463" s="17">
        <f t="shared" si="1131"/>
        <v>0</v>
      </c>
      <c r="U463" s="17">
        <f t="shared" si="1132"/>
        <v>0</v>
      </c>
      <c r="V463" s="17">
        <f t="shared" si="1133"/>
        <v>0</v>
      </c>
      <c r="W463" s="17">
        <f t="shared" si="1134"/>
        <v>0</v>
      </c>
      <c r="X463" s="17">
        <f t="shared" si="1135"/>
        <v>0</v>
      </c>
      <c r="Y463" s="17">
        <f t="shared" si="1025"/>
        <v>200</v>
      </c>
      <c r="Z463" s="17">
        <f t="shared" si="1026"/>
        <v>200</v>
      </c>
      <c r="AA463" s="17">
        <f t="shared" si="1027"/>
        <v>200</v>
      </c>
      <c r="AB463" s="17">
        <f t="shared" si="1136"/>
        <v>0</v>
      </c>
      <c r="AC463" s="17">
        <f t="shared" si="1137"/>
        <v>0</v>
      </c>
      <c r="AD463" s="17">
        <f t="shared" si="1138"/>
        <v>0</v>
      </c>
      <c r="AE463" s="17">
        <f t="shared" si="1031"/>
        <v>200</v>
      </c>
      <c r="AF463" s="17">
        <f t="shared" si="1032"/>
        <v>200</v>
      </c>
      <c r="AG463" s="17">
        <f t="shared" si="1033"/>
        <v>200</v>
      </c>
      <c r="AH463" s="17">
        <f t="shared" si="1139"/>
        <v>0</v>
      </c>
      <c r="AI463" s="17">
        <f t="shared" si="1140"/>
        <v>0</v>
      </c>
      <c r="AJ463" s="17">
        <f t="shared" si="1141"/>
        <v>0</v>
      </c>
      <c r="AK463" s="17">
        <f t="shared" si="1142"/>
        <v>0</v>
      </c>
      <c r="AL463" s="17">
        <f t="shared" si="1143"/>
        <v>0</v>
      </c>
      <c r="AM463" s="17">
        <f t="shared" si="1144"/>
        <v>0</v>
      </c>
      <c r="AN463" s="17">
        <f t="shared" si="1145"/>
        <v>0</v>
      </c>
      <c r="AO463" s="17">
        <f t="shared" si="1146"/>
        <v>0</v>
      </c>
      <c r="AP463" s="17">
        <f t="shared" si="1147"/>
        <v>0</v>
      </c>
      <c r="AQ463" s="17">
        <f t="shared" si="1148"/>
        <v>0</v>
      </c>
      <c r="AR463" s="17">
        <f t="shared" si="1149"/>
        <v>0</v>
      </c>
      <c r="AS463" s="17">
        <f t="shared" si="1150"/>
        <v>0</v>
      </c>
      <c r="AT463" s="17">
        <f t="shared" si="1151"/>
        <v>0</v>
      </c>
      <c r="AU463" s="17">
        <f t="shared" si="1152"/>
        <v>0</v>
      </c>
      <c r="AV463" s="17">
        <f t="shared" si="1153"/>
        <v>0</v>
      </c>
      <c r="AW463" s="17">
        <f t="shared" si="1049"/>
        <v>200</v>
      </c>
      <c r="AX463" s="17">
        <f t="shared" si="1050"/>
        <v>200</v>
      </c>
      <c r="AY463" s="17">
        <f t="shared" si="1051"/>
        <v>200</v>
      </c>
      <c r="AZ463" s="17">
        <f t="shared" si="1154"/>
        <v>0</v>
      </c>
      <c r="BA463" s="32"/>
      <c r="BB463" s="32"/>
      <c r="BC463" s="1"/>
      <c r="BD463" s="1"/>
      <c r="BE463" s="1"/>
      <c r="BF463" s="1"/>
      <c r="BG463" s="1"/>
      <c r="BH463" s="1"/>
      <c r="BI463" s="1"/>
    </row>
    <row r="464" s="1" customFormat="1" ht="78.75">
      <c r="A464" s="30" t="s">
        <v>300</v>
      </c>
      <c r="B464" s="30" t="s">
        <v>171</v>
      </c>
      <c r="C464" s="30" t="s">
        <v>267</v>
      </c>
      <c r="D464" s="30" t="s">
        <v>242</v>
      </c>
      <c r="E464" s="30"/>
      <c r="F464" s="31" t="s">
        <v>243</v>
      </c>
      <c r="G464" s="17">
        <f t="shared" si="1121"/>
        <v>200</v>
      </c>
      <c r="H464" s="17">
        <f t="shared" si="1122"/>
        <v>200</v>
      </c>
      <c r="I464" s="17">
        <f t="shared" si="1123"/>
        <v>200</v>
      </c>
      <c r="J464" s="17">
        <f t="shared" si="1124"/>
        <v>0</v>
      </c>
      <c r="K464" s="17">
        <f t="shared" si="1125"/>
        <v>0</v>
      </c>
      <c r="L464" s="17">
        <f t="shared" si="1126"/>
        <v>0</v>
      </c>
      <c r="M464" s="17">
        <f t="shared" si="1006"/>
        <v>200</v>
      </c>
      <c r="N464" s="17">
        <f t="shared" si="1007"/>
        <v>200</v>
      </c>
      <c r="O464" s="17">
        <f t="shared" si="1008"/>
        <v>200</v>
      </c>
      <c r="P464" s="17">
        <f t="shared" si="1127"/>
        <v>0</v>
      </c>
      <c r="Q464" s="17">
        <f t="shared" si="1128"/>
        <v>0</v>
      </c>
      <c r="R464" s="17">
        <f t="shared" si="1129"/>
        <v>0</v>
      </c>
      <c r="S464" s="17">
        <f t="shared" si="1130"/>
        <v>0</v>
      </c>
      <c r="T464" s="17">
        <f t="shared" si="1131"/>
        <v>0</v>
      </c>
      <c r="U464" s="17">
        <f t="shared" si="1132"/>
        <v>0</v>
      </c>
      <c r="V464" s="17">
        <f t="shared" si="1133"/>
        <v>0</v>
      </c>
      <c r="W464" s="17">
        <f t="shared" si="1134"/>
        <v>0</v>
      </c>
      <c r="X464" s="17">
        <f t="shared" si="1135"/>
        <v>0</v>
      </c>
      <c r="Y464" s="17">
        <f t="shared" si="1025"/>
        <v>200</v>
      </c>
      <c r="Z464" s="17">
        <f t="shared" si="1026"/>
        <v>200</v>
      </c>
      <c r="AA464" s="17">
        <f t="shared" si="1027"/>
        <v>200</v>
      </c>
      <c r="AB464" s="17">
        <f t="shared" si="1136"/>
        <v>0</v>
      </c>
      <c r="AC464" s="17">
        <f t="shared" si="1137"/>
        <v>0</v>
      </c>
      <c r="AD464" s="17">
        <f t="shared" si="1138"/>
        <v>0</v>
      </c>
      <c r="AE464" s="17">
        <f t="shared" si="1031"/>
        <v>200</v>
      </c>
      <c r="AF464" s="17">
        <f t="shared" si="1032"/>
        <v>200</v>
      </c>
      <c r="AG464" s="17">
        <f t="shared" si="1033"/>
        <v>200</v>
      </c>
      <c r="AH464" s="17">
        <f t="shared" si="1139"/>
        <v>0</v>
      </c>
      <c r="AI464" s="17">
        <f t="shared" si="1140"/>
        <v>0</v>
      </c>
      <c r="AJ464" s="17">
        <f t="shared" si="1141"/>
        <v>0</v>
      </c>
      <c r="AK464" s="17">
        <f t="shared" si="1142"/>
        <v>0</v>
      </c>
      <c r="AL464" s="17">
        <f t="shared" si="1143"/>
        <v>0</v>
      </c>
      <c r="AM464" s="17">
        <f t="shared" si="1144"/>
        <v>0</v>
      </c>
      <c r="AN464" s="17">
        <f t="shared" si="1145"/>
        <v>0</v>
      </c>
      <c r="AO464" s="17">
        <f t="shared" si="1146"/>
        <v>0</v>
      </c>
      <c r="AP464" s="17">
        <f t="shared" si="1147"/>
        <v>0</v>
      </c>
      <c r="AQ464" s="17">
        <f t="shared" si="1148"/>
        <v>0</v>
      </c>
      <c r="AR464" s="17">
        <f t="shared" si="1149"/>
        <v>0</v>
      </c>
      <c r="AS464" s="17">
        <f t="shared" si="1150"/>
        <v>0</v>
      </c>
      <c r="AT464" s="17">
        <f t="shared" si="1151"/>
        <v>0</v>
      </c>
      <c r="AU464" s="17">
        <f t="shared" si="1152"/>
        <v>0</v>
      </c>
      <c r="AV464" s="17">
        <f t="shared" si="1153"/>
        <v>0</v>
      </c>
      <c r="AW464" s="17">
        <f t="shared" si="1049"/>
        <v>200</v>
      </c>
      <c r="AX464" s="17">
        <f t="shared" si="1050"/>
        <v>200</v>
      </c>
      <c r="AY464" s="17">
        <f t="shared" si="1051"/>
        <v>200</v>
      </c>
      <c r="AZ464" s="17">
        <f t="shared" si="1154"/>
        <v>0</v>
      </c>
      <c r="BA464" s="32"/>
      <c r="BB464" s="32"/>
      <c r="BC464" s="1"/>
      <c r="BD464" s="1"/>
      <c r="BE464" s="1"/>
      <c r="BF464" s="1"/>
      <c r="BG464" s="1"/>
      <c r="BH464" s="1"/>
      <c r="BI464" s="1"/>
    </row>
    <row r="465" s="1" customFormat="1">
      <c r="A465" s="30" t="s">
        <v>300</v>
      </c>
      <c r="B465" s="30" t="s">
        <v>171</v>
      </c>
      <c r="C465" s="30" t="s">
        <v>267</v>
      </c>
      <c r="D465" s="30" t="s">
        <v>242</v>
      </c>
      <c r="E465" s="15" t="s">
        <v>134</v>
      </c>
      <c r="F465" s="31" t="s">
        <v>135</v>
      </c>
      <c r="G465" s="17">
        <v>200</v>
      </c>
      <c r="H465" s="17">
        <v>200</v>
      </c>
      <c r="I465" s="17">
        <v>200</v>
      </c>
      <c r="J465" s="17"/>
      <c r="K465" s="17"/>
      <c r="L465" s="17"/>
      <c r="M465" s="17">
        <f t="shared" si="1006"/>
        <v>200</v>
      </c>
      <c r="N465" s="17">
        <f t="shared" si="1007"/>
        <v>200</v>
      </c>
      <c r="O465" s="17">
        <f t="shared" si="1008"/>
        <v>200</v>
      </c>
      <c r="P465" s="17"/>
      <c r="Q465" s="17"/>
      <c r="R465" s="17"/>
      <c r="S465" s="17"/>
      <c r="T465" s="17"/>
      <c r="U465" s="17"/>
      <c r="V465" s="17"/>
      <c r="W465" s="17"/>
      <c r="X465" s="17"/>
      <c r="Y465" s="17">
        <f t="shared" si="1025"/>
        <v>200</v>
      </c>
      <c r="Z465" s="17">
        <f t="shared" si="1026"/>
        <v>200</v>
      </c>
      <c r="AA465" s="17">
        <f t="shared" si="1027"/>
        <v>200</v>
      </c>
      <c r="AB465" s="17"/>
      <c r="AC465" s="17"/>
      <c r="AD465" s="17"/>
      <c r="AE465" s="17">
        <f t="shared" si="1031"/>
        <v>200</v>
      </c>
      <c r="AF465" s="17">
        <f t="shared" si="1032"/>
        <v>200</v>
      </c>
      <c r="AG465" s="17">
        <f t="shared" si="1033"/>
        <v>200</v>
      </c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>
        <f t="shared" si="1049"/>
        <v>200</v>
      </c>
      <c r="AX465" s="17">
        <f t="shared" si="1050"/>
        <v>200</v>
      </c>
      <c r="AY465" s="17">
        <f t="shared" si="1051"/>
        <v>200</v>
      </c>
      <c r="AZ465" s="17"/>
      <c r="BA465" s="32"/>
      <c r="BB465" s="32"/>
      <c r="BC465" s="1"/>
      <c r="BD465" s="1"/>
      <c r="BE465" s="1"/>
      <c r="BF465" s="1"/>
      <c r="BG465" s="1"/>
      <c r="BH465" s="1"/>
      <c r="BI465" s="1"/>
    </row>
    <row r="466" s="1" customFormat="1">
      <c r="A466" s="30" t="s">
        <v>300</v>
      </c>
      <c r="B466" s="30" t="s">
        <v>171</v>
      </c>
      <c r="C466" s="30" t="s">
        <v>267</v>
      </c>
      <c r="D466" s="30" t="s">
        <v>246</v>
      </c>
      <c r="E466" s="16"/>
      <c r="F466" s="31" t="s">
        <v>247</v>
      </c>
      <c r="G466" s="17">
        <f t="shared" ref="G465:G528" si="1155">G467</f>
        <v>4571.5</v>
      </c>
      <c r="H466" s="17">
        <f t="shared" ref="H465:H528" si="1156">H467</f>
        <v>4571.5</v>
      </c>
      <c r="I466" s="17">
        <f t="shared" si="1123"/>
        <v>4571.5</v>
      </c>
      <c r="J466" s="17">
        <f t="shared" si="1124"/>
        <v>0</v>
      </c>
      <c r="K466" s="17">
        <f t="shared" si="1125"/>
        <v>0</v>
      </c>
      <c r="L466" s="17">
        <f t="shared" si="1126"/>
        <v>0</v>
      </c>
      <c r="M466" s="17">
        <f t="shared" si="1006"/>
        <v>4571.5</v>
      </c>
      <c r="N466" s="17">
        <f t="shared" si="1007"/>
        <v>4571.5</v>
      </c>
      <c r="O466" s="17">
        <f t="shared" si="1008"/>
        <v>4571.5</v>
      </c>
      <c r="P466" s="17">
        <f t="shared" si="1127"/>
        <v>0</v>
      </c>
      <c r="Q466" s="17">
        <f t="shared" si="1128"/>
        <v>0</v>
      </c>
      <c r="R466" s="17">
        <f t="shared" si="1129"/>
        <v>0</v>
      </c>
      <c r="S466" s="17">
        <f t="shared" si="1130"/>
        <v>0</v>
      </c>
      <c r="T466" s="17">
        <f t="shared" si="1131"/>
        <v>0</v>
      </c>
      <c r="U466" s="17">
        <f t="shared" si="1132"/>
        <v>0</v>
      </c>
      <c r="V466" s="17">
        <f t="shared" si="1133"/>
        <v>0</v>
      </c>
      <c r="W466" s="17">
        <f t="shared" si="1134"/>
        <v>0</v>
      </c>
      <c r="X466" s="17">
        <f t="shared" si="1135"/>
        <v>0</v>
      </c>
      <c r="Y466" s="17">
        <f t="shared" si="1025"/>
        <v>4571.5</v>
      </c>
      <c r="Z466" s="17">
        <f t="shared" si="1026"/>
        <v>4571.5</v>
      </c>
      <c r="AA466" s="17">
        <f t="shared" si="1027"/>
        <v>4571.5</v>
      </c>
      <c r="AB466" s="17">
        <f t="shared" si="1136"/>
        <v>0</v>
      </c>
      <c r="AC466" s="17">
        <f t="shared" si="1137"/>
        <v>0</v>
      </c>
      <c r="AD466" s="17">
        <f t="shared" si="1138"/>
        <v>0</v>
      </c>
      <c r="AE466" s="17">
        <f t="shared" si="1031"/>
        <v>4571.5</v>
      </c>
      <c r="AF466" s="17">
        <f t="shared" si="1032"/>
        <v>4571.5</v>
      </c>
      <c r="AG466" s="17">
        <f t="shared" si="1033"/>
        <v>4571.5</v>
      </c>
      <c r="AH466" s="17">
        <f t="shared" si="1139"/>
        <v>0</v>
      </c>
      <c r="AI466" s="17">
        <f t="shared" si="1140"/>
        <v>0</v>
      </c>
      <c r="AJ466" s="17">
        <f t="shared" si="1141"/>
        <v>0</v>
      </c>
      <c r="AK466" s="17">
        <f t="shared" si="1142"/>
        <v>0</v>
      </c>
      <c r="AL466" s="17">
        <f t="shared" si="1143"/>
        <v>0</v>
      </c>
      <c r="AM466" s="17">
        <f t="shared" si="1144"/>
        <v>0</v>
      </c>
      <c r="AN466" s="17">
        <f t="shared" si="1145"/>
        <v>0</v>
      </c>
      <c r="AO466" s="17">
        <f t="shared" si="1146"/>
        <v>0</v>
      </c>
      <c r="AP466" s="17">
        <f t="shared" si="1147"/>
        <v>0</v>
      </c>
      <c r="AQ466" s="17">
        <f t="shared" si="1148"/>
        <v>0</v>
      </c>
      <c r="AR466" s="17">
        <f t="shared" si="1149"/>
        <v>0</v>
      </c>
      <c r="AS466" s="17">
        <f t="shared" si="1150"/>
        <v>0</v>
      </c>
      <c r="AT466" s="17">
        <f t="shared" si="1151"/>
        <v>0</v>
      </c>
      <c r="AU466" s="17">
        <f t="shared" si="1152"/>
        <v>0</v>
      </c>
      <c r="AV466" s="17">
        <f t="shared" si="1153"/>
        <v>0</v>
      </c>
      <c r="AW466" s="17">
        <f t="shared" si="1049"/>
        <v>4571.5</v>
      </c>
      <c r="AX466" s="17">
        <f t="shared" si="1050"/>
        <v>4571.5</v>
      </c>
      <c r="AY466" s="17">
        <f t="shared" si="1051"/>
        <v>4571.5</v>
      </c>
      <c r="AZ466" s="17">
        <f t="shared" si="1154"/>
        <v>0</v>
      </c>
      <c r="BA466" s="32"/>
      <c r="BB466" s="32"/>
      <c r="BC466" s="1"/>
      <c r="BD466" s="1"/>
      <c r="BE466" s="1"/>
      <c r="BF466" s="1"/>
      <c r="BG466" s="1"/>
      <c r="BH466" s="1"/>
      <c r="BI466" s="1"/>
    </row>
    <row r="467" s="1" customFormat="1">
      <c r="A467" s="30" t="s">
        <v>300</v>
      </c>
      <c r="B467" s="30" t="s">
        <v>171</v>
      </c>
      <c r="C467" s="30" t="s">
        <v>267</v>
      </c>
      <c r="D467" s="30" t="s">
        <v>248</v>
      </c>
      <c r="E467" s="16"/>
      <c r="F467" s="31" t="s">
        <v>36</v>
      </c>
      <c r="G467" s="17">
        <f t="shared" si="1155"/>
        <v>4571.5</v>
      </c>
      <c r="H467" s="17">
        <f t="shared" si="1156"/>
        <v>4571.5</v>
      </c>
      <c r="I467" s="17">
        <f t="shared" si="1123"/>
        <v>4571.5</v>
      </c>
      <c r="J467" s="17">
        <f t="shared" si="1124"/>
        <v>0</v>
      </c>
      <c r="K467" s="17">
        <f t="shared" si="1125"/>
        <v>0</v>
      </c>
      <c r="L467" s="17">
        <f t="shared" si="1126"/>
        <v>0</v>
      </c>
      <c r="M467" s="17">
        <f t="shared" si="1006"/>
        <v>4571.5</v>
      </c>
      <c r="N467" s="17">
        <f t="shared" si="1007"/>
        <v>4571.5</v>
      </c>
      <c r="O467" s="17">
        <f t="shared" si="1008"/>
        <v>4571.5</v>
      </c>
      <c r="P467" s="17">
        <f t="shared" si="1127"/>
        <v>0</v>
      </c>
      <c r="Q467" s="17">
        <f t="shared" si="1128"/>
        <v>0</v>
      </c>
      <c r="R467" s="17">
        <f t="shared" si="1129"/>
        <v>0</v>
      </c>
      <c r="S467" s="17">
        <f t="shared" si="1130"/>
        <v>0</v>
      </c>
      <c r="T467" s="17">
        <f t="shared" si="1131"/>
        <v>0</v>
      </c>
      <c r="U467" s="17">
        <f t="shared" si="1132"/>
        <v>0</v>
      </c>
      <c r="V467" s="17">
        <f t="shared" si="1133"/>
        <v>0</v>
      </c>
      <c r="W467" s="17">
        <f t="shared" si="1134"/>
        <v>0</v>
      </c>
      <c r="X467" s="17">
        <f t="shared" si="1135"/>
        <v>0</v>
      </c>
      <c r="Y467" s="17">
        <f t="shared" si="1025"/>
        <v>4571.5</v>
      </c>
      <c r="Z467" s="17">
        <f t="shared" si="1026"/>
        <v>4571.5</v>
      </c>
      <c r="AA467" s="17">
        <f t="shared" si="1027"/>
        <v>4571.5</v>
      </c>
      <c r="AB467" s="17">
        <f t="shared" si="1136"/>
        <v>0</v>
      </c>
      <c r="AC467" s="17">
        <f t="shared" si="1137"/>
        <v>0</v>
      </c>
      <c r="AD467" s="17">
        <f t="shared" si="1138"/>
        <v>0</v>
      </c>
      <c r="AE467" s="17">
        <f t="shared" si="1031"/>
        <v>4571.5</v>
      </c>
      <c r="AF467" s="17">
        <f t="shared" si="1032"/>
        <v>4571.5</v>
      </c>
      <c r="AG467" s="17">
        <f t="shared" si="1033"/>
        <v>4571.5</v>
      </c>
      <c r="AH467" s="17">
        <f t="shared" si="1139"/>
        <v>0</v>
      </c>
      <c r="AI467" s="17">
        <f t="shared" si="1140"/>
        <v>0</v>
      </c>
      <c r="AJ467" s="17">
        <f t="shared" si="1141"/>
        <v>0</v>
      </c>
      <c r="AK467" s="17">
        <f t="shared" si="1142"/>
        <v>0</v>
      </c>
      <c r="AL467" s="17">
        <f t="shared" si="1143"/>
        <v>0</v>
      </c>
      <c r="AM467" s="17">
        <f t="shared" si="1144"/>
        <v>0</v>
      </c>
      <c r="AN467" s="17">
        <f t="shared" si="1145"/>
        <v>0</v>
      </c>
      <c r="AO467" s="17">
        <f t="shared" si="1146"/>
        <v>0</v>
      </c>
      <c r="AP467" s="17">
        <f t="shared" si="1147"/>
        <v>0</v>
      </c>
      <c r="AQ467" s="17">
        <f t="shared" si="1148"/>
        <v>0</v>
      </c>
      <c r="AR467" s="17">
        <f t="shared" si="1149"/>
        <v>0</v>
      </c>
      <c r="AS467" s="17">
        <f t="shared" si="1150"/>
        <v>0</v>
      </c>
      <c r="AT467" s="17">
        <f t="shared" si="1151"/>
        <v>0</v>
      </c>
      <c r="AU467" s="17">
        <f t="shared" si="1152"/>
        <v>0</v>
      </c>
      <c r="AV467" s="17">
        <f t="shared" si="1153"/>
        <v>0</v>
      </c>
      <c r="AW467" s="17">
        <f t="shared" si="1049"/>
        <v>4571.5</v>
      </c>
      <c r="AX467" s="17">
        <f t="shared" si="1050"/>
        <v>4571.5</v>
      </c>
      <c r="AY467" s="17">
        <f t="shared" si="1051"/>
        <v>4571.5</v>
      </c>
      <c r="AZ467" s="17">
        <f t="shared" si="1154"/>
        <v>0</v>
      </c>
      <c r="BA467" s="32"/>
      <c r="BB467" s="32"/>
      <c r="BC467" s="1"/>
      <c r="BD467" s="1"/>
      <c r="BE467" s="1"/>
      <c r="BF467" s="1"/>
      <c r="BG467" s="1"/>
      <c r="BH467" s="1"/>
      <c r="BI467" s="1"/>
    </row>
    <row r="468" s="1" customFormat="1">
      <c r="A468" s="30" t="s">
        <v>300</v>
      </c>
      <c r="B468" s="30" t="s">
        <v>171</v>
      </c>
      <c r="C468" s="30" t="s">
        <v>267</v>
      </c>
      <c r="D468" s="30" t="s">
        <v>249</v>
      </c>
      <c r="E468" s="16"/>
      <c r="F468" s="31" t="s">
        <v>250</v>
      </c>
      <c r="G468" s="17">
        <f t="shared" si="1155"/>
        <v>4571.5</v>
      </c>
      <c r="H468" s="17">
        <f t="shared" si="1156"/>
        <v>4571.5</v>
      </c>
      <c r="I468" s="17">
        <f t="shared" si="1123"/>
        <v>4571.5</v>
      </c>
      <c r="J468" s="17">
        <f t="shared" si="1124"/>
        <v>0</v>
      </c>
      <c r="K468" s="17">
        <f t="shared" si="1125"/>
        <v>0</v>
      </c>
      <c r="L468" s="17">
        <f t="shared" si="1126"/>
        <v>0</v>
      </c>
      <c r="M468" s="17">
        <f t="shared" si="1006"/>
        <v>4571.5</v>
      </c>
      <c r="N468" s="17">
        <f t="shared" si="1007"/>
        <v>4571.5</v>
      </c>
      <c r="O468" s="17">
        <f t="shared" si="1008"/>
        <v>4571.5</v>
      </c>
      <c r="P468" s="17">
        <f t="shared" si="1127"/>
        <v>0</v>
      </c>
      <c r="Q468" s="17">
        <f t="shared" si="1128"/>
        <v>0</v>
      </c>
      <c r="R468" s="17">
        <f t="shared" si="1129"/>
        <v>0</v>
      </c>
      <c r="S468" s="17">
        <f t="shared" si="1130"/>
        <v>0</v>
      </c>
      <c r="T468" s="17">
        <f t="shared" si="1131"/>
        <v>0</v>
      </c>
      <c r="U468" s="17">
        <f t="shared" si="1132"/>
        <v>0</v>
      </c>
      <c r="V468" s="17">
        <f t="shared" si="1133"/>
        <v>0</v>
      </c>
      <c r="W468" s="17">
        <f t="shared" si="1134"/>
        <v>0</v>
      </c>
      <c r="X468" s="17">
        <f t="shared" si="1135"/>
        <v>0</v>
      </c>
      <c r="Y468" s="17">
        <f t="shared" si="1025"/>
        <v>4571.5</v>
      </c>
      <c r="Z468" s="17">
        <f t="shared" si="1026"/>
        <v>4571.5</v>
      </c>
      <c r="AA468" s="17">
        <f t="shared" si="1027"/>
        <v>4571.5</v>
      </c>
      <c r="AB468" s="17">
        <f t="shared" si="1136"/>
        <v>0</v>
      </c>
      <c r="AC468" s="17">
        <f t="shared" si="1137"/>
        <v>0</v>
      </c>
      <c r="AD468" s="17">
        <f t="shared" si="1138"/>
        <v>0</v>
      </c>
      <c r="AE468" s="17">
        <f t="shared" si="1031"/>
        <v>4571.5</v>
      </c>
      <c r="AF468" s="17">
        <f t="shared" si="1032"/>
        <v>4571.5</v>
      </c>
      <c r="AG468" s="17">
        <f t="shared" si="1033"/>
        <v>4571.5</v>
      </c>
      <c r="AH468" s="17">
        <f t="shared" si="1139"/>
        <v>0</v>
      </c>
      <c r="AI468" s="17">
        <f t="shared" si="1140"/>
        <v>0</v>
      </c>
      <c r="AJ468" s="17">
        <f t="shared" si="1141"/>
        <v>0</v>
      </c>
      <c r="AK468" s="17">
        <f t="shared" si="1142"/>
        <v>0</v>
      </c>
      <c r="AL468" s="17">
        <f t="shared" si="1143"/>
        <v>0</v>
      </c>
      <c r="AM468" s="17">
        <f t="shared" si="1144"/>
        <v>0</v>
      </c>
      <c r="AN468" s="17">
        <f t="shared" si="1145"/>
        <v>0</v>
      </c>
      <c r="AO468" s="17">
        <f t="shared" si="1146"/>
        <v>0</v>
      </c>
      <c r="AP468" s="17">
        <f t="shared" si="1147"/>
        <v>0</v>
      </c>
      <c r="AQ468" s="17">
        <f t="shared" si="1148"/>
        <v>0</v>
      </c>
      <c r="AR468" s="17">
        <f t="shared" si="1149"/>
        <v>0</v>
      </c>
      <c r="AS468" s="17">
        <f t="shared" si="1150"/>
        <v>0</v>
      </c>
      <c r="AT468" s="17">
        <f t="shared" si="1151"/>
        <v>0</v>
      </c>
      <c r="AU468" s="17">
        <f t="shared" si="1152"/>
        <v>0</v>
      </c>
      <c r="AV468" s="17">
        <f t="shared" si="1153"/>
        <v>0</v>
      </c>
      <c r="AW468" s="17">
        <f t="shared" si="1049"/>
        <v>4571.5</v>
      </c>
      <c r="AX468" s="17">
        <f t="shared" si="1050"/>
        <v>4571.5</v>
      </c>
      <c r="AY468" s="17">
        <f t="shared" si="1051"/>
        <v>4571.5</v>
      </c>
      <c r="AZ468" s="17">
        <f t="shared" si="1154"/>
        <v>0</v>
      </c>
      <c r="BA468" s="32"/>
      <c r="BB468" s="32"/>
      <c r="BC468" s="1"/>
      <c r="BD468" s="1"/>
      <c r="BE468" s="1"/>
      <c r="BF468" s="1"/>
      <c r="BG468" s="1"/>
      <c r="BH468" s="1"/>
      <c r="BI468" s="1"/>
    </row>
    <row r="469" s="1" customFormat="1">
      <c r="A469" s="30" t="s">
        <v>300</v>
      </c>
      <c r="B469" s="30" t="s">
        <v>171</v>
      </c>
      <c r="C469" s="30" t="s">
        <v>267</v>
      </c>
      <c r="D469" s="30" t="s">
        <v>251</v>
      </c>
      <c r="E469" s="16"/>
      <c r="F469" s="31" t="s">
        <v>252</v>
      </c>
      <c r="G469" s="17">
        <f t="shared" si="1155"/>
        <v>4571.5</v>
      </c>
      <c r="H469" s="17">
        <f t="shared" si="1156"/>
        <v>4571.5</v>
      </c>
      <c r="I469" s="17">
        <f t="shared" si="1123"/>
        <v>4571.5</v>
      </c>
      <c r="J469" s="17">
        <f t="shared" si="1124"/>
        <v>0</v>
      </c>
      <c r="K469" s="17">
        <f t="shared" si="1125"/>
        <v>0</v>
      </c>
      <c r="L469" s="17">
        <f t="shared" si="1126"/>
        <v>0</v>
      </c>
      <c r="M469" s="17">
        <f t="shared" si="1006"/>
        <v>4571.5</v>
      </c>
      <c r="N469" s="17">
        <f t="shared" si="1007"/>
        <v>4571.5</v>
      </c>
      <c r="O469" s="17">
        <f t="shared" si="1008"/>
        <v>4571.5</v>
      </c>
      <c r="P469" s="17">
        <f t="shared" si="1127"/>
        <v>0</v>
      </c>
      <c r="Q469" s="17">
        <f t="shared" si="1128"/>
        <v>0</v>
      </c>
      <c r="R469" s="17">
        <f t="shared" si="1129"/>
        <v>0</v>
      </c>
      <c r="S469" s="17">
        <f t="shared" si="1130"/>
        <v>0</v>
      </c>
      <c r="T469" s="17">
        <f t="shared" si="1131"/>
        <v>0</v>
      </c>
      <c r="U469" s="17">
        <f t="shared" si="1132"/>
        <v>0</v>
      </c>
      <c r="V469" s="17">
        <f t="shared" si="1133"/>
        <v>0</v>
      </c>
      <c r="W469" s="17">
        <f t="shared" si="1134"/>
        <v>0</v>
      </c>
      <c r="X469" s="17">
        <f t="shared" si="1135"/>
        <v>0</v>
      </c>
      <c r="Y469" s="17">
        <f t="shared" si="1025"/>
        <v>4571.5</v>
      </c>
      <c r="Z469" s="17">
        <f t="shared" si="1026"/>
        <v>4571.5</v>
      </c>
      <c r="AA469" s="17">
        <f t="shared" si="1027"/>
        <v>4571.5</v>
      </c>
      <c r="AB469" s="17">
        <f t="shared" si="1136"/>
        <v>0</v>
      </c>
      <c r="AC469" s="17">
        <f t="shared" si="1137"/>
        <v>0</v>
      </c>
      <c r="AD469" s="17">
        <f t="shared" si="1138"/>
        <v>0</v>
      </c>
      <c r="AE469" s="17">
        <f t="shared" si="1031"/>
        <v>4571.5</v>
      </c>
      <c r="AF469" s="17">
        <f t="shared" si="1032"/>
        <v>4571.5</v>
      </c>
      <c r="AG469" s="17">
        <f t="shared" si="1033"/>
        <v>4571.5</v>
      </c>
      <c r="AH469" s="17">
        <f t="shared" si="1139"/>
        <v>0</v>
      </c>
      <c r="AI469" s="17">
        <f t="shared" si="1140"/>
        <v>0</v>
      </c>
      <c r="AJ469" s="17">
        <f t="shared" si="1141"/>
        <v>0</v>
      </c>
      <c r="AK469" s="17">
        <f t="shared" si="1142"/>
        <v>0</v>
      </c>
      <c r="AL469" s="17">
        <f t="shared" si="1143"/>
        <v>0</v>
      </c>
      <c r="AM469" s="17">
        <f t="shared" si="1144"/>
        <v>0</v>
      </c>
      <c r="AN469" s="17">
        <f t="shared" si="1145"/>
        <v>0</v>
      </c>
      <c r="AO469" s="17">
        <f t="shared" si="1146"/>
        <v>0</v>
      </c>
      <c r="AP469" s="17">
        <f t="shared" si="1147"/>
        <v>0</v>
      </c>
      <c r="AQ469" s="17">
        <f t="shared" si="1148"/>
        <v>0</v>
      </c>
      <c r="AR469" s="17">
        <f t="shared" si="1149"/>
        <v>0</v>
      </c>
      <c r="AS469" s="17">
        <f t="shared" si="1150"/>
        <v>0</v>
      </c>
      <c r="AT469" s="17">
        <f t="shared" si="1151"/>
        <v>0</v>
      </c>
      <c r="AU469" s="17">
        <f t="shared" si="1152"/>
        <v>0</v>
      </c>
      <c r="AV469" s="17">
        <f t="shared" si="1153"/>
        <v>0</v>
      </c>
      <c r="AW469" s="17">
        <f t="shared" si="1049"/>
        <v>4571.5</v>
      </c>
      <c r="AX469" s="17">
        <f t="shared" si="1050"/>
        <v>4571.5</v>
      </c>
      <c r="AY469" s="17">
        <f t="shared" si="1051"/>
        <v>4571.5</v>
      </c>
      <c r="AZ469" s="17">
        <f t="shared" si="1154"/>
        <v>0</v>
      </c>
      <c r="BA469" s="32"/>
      <c r="BB469" s="32"/>
      <c r="BC469" s="1"/>
      <c r="BD469" s="1"/>
      <c r="BE469" s="1"/>
      <c r="BF469" s="1"/>
      <c r="BG469" s="1"/>
      <c r="BH469" s="1"/>
      <c r="BI469" s="1"/>
    </row>
    <row r="470" s="1" customFormat="1">
      <c r="A470" s="30" t="s">
        <v>300</v>
      </c>
      <c r="B470" s="30" t="s">
        <v>171</v>
      </c>
      <c r="C470" s="30" t="s">
        <v>267</v>
      </c>
      <c r="D470" s="30" t="s">
        <v>251</v>
      </c>
      <c r="E470" s="15" t="s">
        <v>134</v>
      </c>
      <c r="F470" s="31" t="s">
        <v>135</v>
      </c>
      <c r="G470" s="17">
        <v>4571.5</v>
      </c>
      <c r="H470" s="17">
        <v>4571.5</v>
      </c>
      <c r="I470" s="17">
        <v>4571.5</v>
      </c>
      <c r="J470" s="17"/>
      <c r="K470" s="17"/>
      <c r="L470" s="17"/>
      <c r="M470" s="17">
        <f t="shared" si="1006"/>
        <v>4571.5</v>
      </c>
      <c r="N470" s="17">
        <f t="shared" si="1007"/>
        <v>4571.5</v>
      </c>
      <c r="O470" s="17">
        <f t="shared" si="1008"/>
        <v>4571.5</v>
      </c>
      <c r="P470" s="17"/>
      <c r="Q470" s="17"/>
      <c r="R470" s="17"/>
      <c r="S470" s="17"/>
      <c r="T470" s="17"/>
      <c r="U470" s="17"/>
      <c r="V470" s="17"/>
      <c r="W470" s="17"/>
      <c r="X470" s="17"/>
      <c r="Y470" s="17">
        <f t="shared" si="1025"/>
        <v>4571.5</v>
      </c>
      <c r="Z470" s="17">
        <f t="shared" si="1026"/>
        <v>4571.5</v>
      </c>
      <c r="AA470" s="17">
        <f t="shared" si="1027"/>
        <v>4571.5</v>
      </c>
      <c r="AB470" s="17"/>
      <c r="AC470" s="17"/>
      <c r="AD470" s="17"/>
      <c r="AE470" s="17">
        <f t="shared" si="1031"/>
        <v>4571.5</v>
      </c>
      <c r="AF470" s="17">
        <f t="shared" si="1032"/>
        <v>4571.5</v>
      </c>
      <c r="AG470" s="17">
        <f t="shared" si="1033"/>
        <v>4571.5</v>
      </c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>
        <f t="shared" si="1049"/>
        <v>4571.5</v>
      </c>
      <c r="AX470" s="17">
        <f t="shared" si="1050"/>
        <v>4571.5</v>
      </c>
      <c r="AY470" s="17">
        <f t="shared" si="1051"/>
        <v>4571.5</v>
      </c>
      <c r="AZ470" s="17"/>
      <c r="BA470" s="32"/>
      <c r="BB470" s="32"/>
      <c r="BC470" s="1"/>
      <c r="BD470" s="1"/>
      <c r="BE470" s="1"/>
      <c r="BF470" s="1"/>
      <c r="BG470" s="1"/>
      <c r="BH470" s="1"/>
      <c r="BI470" s="1"/>
    </row>
    <row r="471" s="1" customFormat="1">
      <c r="A471" s="30" t="s">
        <v>300</v>
      </c>
      <c r="B471" s="30" t="s">
        <v>171</v>
      </c>
      <c r="C471" s="30" t="s">
        <v>267</v>
      </c>
      <c r="D471" s="30" t="s">
        <v>229</v>
      </c>
      <c r="E471" s="16"/>
      <c r="F471" s="31" t="s">
        <v>230</v>
      </c>
      <c r="G471" s="17">
        <f t="shared" si="1155"/>
        <v>64224.500000000007</v>
      </c>
      <c r="H471" s="17">
        <f t="shared" si="1156"/>
        <v>64875.200000000004</v>
      </c>
      <c r="I471" s="17">
        <f t="shared" si="1123"/>
        <v>64875.200000000004</v>
      </c>
      <c r="J471" s="17">
        <f t="shared" si="1124"/>
        <v>0</v>
      </c>
      <c r="K471" s="17">
        <f t="shared" si="1125"/>
        <v>0</v>
      </c>
      <c r="L471" s="17">
        <f t="shared" si="1126"/>
        <v>0</v>
      </c>
      <c r="M471" s="17">
        <f t="shared" si="1006"/>
        <v>64224.500000000007</v>
      </c>
      <c r="N471" s="17">
        <f t="shared" si="1007"/>
        <v>64875.200000000004</v>
      </c>
      <c r="O471" s="17">
        <f t="shared" si="1008"/>
        <v>64875.200000000004</v>
      </c>
      <c r="P471" s="17">
        <f t="shared" si="1127"/>
        <v>894</v>
      </c>
      <c r="Q471" s="17">
        <f t="shared" si="1128"/>
        <v>0</v>
      </c>
      <c r="R471" s="17">
        <f t="shared" si="1129"/>
        <v>0</v>
      </c>
      <c r="S471" s="17">
        <f t="shared" si="1130"/>
        <v>0</v>
      </c>
      <c r="T471" s="17">
        <f t="shared" si="1131"/>
        <v>0</v>
      </c>
      <c r="U471" s="17">
        <f t="shared" si="1132"/>
        <v>0</v>
      </c>
      <c r="V471" s="17">
        <f t="shared" si="1133"/>
        <v>0</v>
      </c>
      <c r="W471" s="17">
        <f t="shared" si="1134"/>
        <v>0</v>
      </c>
      <c r="X471" s="17">
        <f t="shared" si="1135"/>
        <v>0</v>
      </c>
      <c r="Y471" s="17">
        <f t="shared" si="1025"/>
        <v>65118.500000000007</v>
      </c>
      <c r="Z471" s="17">
        <f t="shared" si="1026"/>
        <v>64875.200000000004</v>
      </c>
      <c r="AA471" s="17">
        <f t="shared" si="1027"/>
        <v>64875.200000000004</v>
      </c>
      <c r="AB471" s="17">
        <f t="shared" si="1136"/>
        <v>0</v>
      </c>
      <c r="AC471" s="17">
        <f t="shared" si="1137"/>
        <v>0</v>
      </c>
      <c r="AD471" s="17">
        <f t="shared" si="1138"/>
        <v>0</v>
      </c>
      <c r="AE471" s="17">
        <f t="shared" si="1031"/>
        <v>65118.500000000007</v>
      </c>
      <c r="AF471" s="17">
        <f t="shared" si="1032"/>
        <v>64875.200000000004</v>
      </c>
      <c r="AG471" s="17">
        <f t="shared" si="1033"/>
        <v>64875.200000000004</v>
      </c>
      <c r="AH471" s="17">
        <f t="shared" si="1139"/>
        <v>0</v>
      </c>
      <c r="AI471" s="17">
        <f t="shared" si="1140"/>
        <v>0</v>
      </c>
      <c r="AJ471" s="17">
        <f t="shared" si="1141"/>
        <v>0</v>
      </c>
      <c r="AK471" s="17">
        <f t="shared" si="1142"/>
        <v>0</v>
      </c>
      <c r="AL471" s="17">
        <f t="shared" si="1143"/>
        <v>0</v>
      </c>
      <c r="AM471" s="17">
        <f t="shared" si="1144"/>
        <v>0</v>
      </c>
      <c r="AN471" s="17">
        <f t="shared" si="1145"/>
        <v>0</v>
      </c>
      <c r="AO471" s="17">
        <f t="shared" si="1146"/>
        <v>0</v>
      </c>
      <c r="AP471" s="17">
        <f t="shared" si="1147"/>
        <v>0</v>
      </c>
      <c r="AQ471" s="17">
        <f t="shared" si="1148"/>
        <v>0</v>
      </c>
      <c r="AR471" s="17">
        <f t="shared" si="1149"/>
        <v>0</v>
      </c>
      <c r="AS471" s="17">
        <f t="shared" si="1150"/>
        <v>0</v>
      </c>
      <c r="AT471" s="17">
        <f t="shared" si="1151"/>
        <v>0</v>
      </c>
      <c r="AU471" s="17">
        <f t="shared" si="1152"/>
        <v>0</v>
      </c>
      <c r="AV471" s="17">
        <f t="shared" si="1153"/>
        <v>0</v>
      </c>
      <c r="AW471" s="17">
        <f t="shared" si="1049"/>
        <v>65118.500000000007</v>
      </c>
      <c r="AX471" s="17">
        <f t="shared" si="1050"/>
        <v>64875.200000000004</v>
      </c>
      <c r="AY471" s="17">
        <f t="shared" si="1051"/>
        <v>64875.200000000004</v>
      </c>
      <c r="AZ471" s="17">
        <f t="shared" si="1154"/>
        <v>0</v>
      </c>
      <c r="BA471" s="32"/>
      <c r="BB471" s="32"/>
      <c r="BC471" s="1"/>
      <c r="BD471" s="1"/>
      <c r="BE471" s="1"/>
      <c r="BF471" s="1"/>
      <c r="BG471" s="1"/>
      <c r="BH471" s="1"/>
      <c r="BI471" s="1"/>
    </row>
    <row r="472" s="1" customFormat="1">
      <c r="A472" s="30" t="s">
        <v>300</v>
      </c>
      <c r="B472" s="30" t="s">
        <v>171</v>
      </c>
      <c r="C472" s="30" t="s">
        <v>267</v>
      </c>
      <c r="D472" s="30" t="s">
        <v>231</v>
      </c>
      <c r="E472" s="16"/>
      <c r="F472" s="31" t="s">
        <v>36</v>
      </c>
      <c r="G472" s="17">
        <f>G473+G476</f>
        <v>64224.500000000007</v>
      </c>
      <c r="H472" s="17">
        <f>H473+H476</f>
        <v>64875.200000000004</v>
      </c>
      <c r="I472" s="17">
        <f>I473+I476</f>
        <v>64875.200000000004</v>
      </c>
      <c r="J472" s="17">
        <f>J473+J476</f>
        <v>0</v>
      </c>
      <c r="K472" s="17">
        <f>K473+K476</f>
        <v>0</v>
      </c>
      <c r="L472" s="17">
        <f>L473+L476</f>
        <v>0</v>
      </c>
      <c r="M472" s="17">
        <f t="shared" ref="M472:M535" si="1157">G472+J472</f>
        <v>64224.500000000007</v>
      </c>
      <c r="N472" s="17">
        <f t="shared" ref="N472:N535" si="1158">H472+K472</f>
        <v>64875.200000000004</v>
      </c>
      <c r="O472" s="17">
        <f t="shared" ref="O472:O535" si="1159">I472+L472</f>
        <v>64875.200000000004</v>
      </c>
      <c r="P472" s="17">
        <f>P473+P476</f>
        <v>894</v>
      </c>
      <c r="Q472" s="17">
        <f>Q473+Q476</f>
        <v>0</v>
      </c>
      <c r="R472" s="17">
        <f>R473+R476</f>
        <v>0</v>
      </c>
      <c r="S472" s="17">
        <f>S473+S476</f>
        <v>0</v>
      </c>
      <c r="T472" s="17">
        <f>T473+T476</f>
        <v>0</v>
      </c>
      <c r="U472" s="17">
        <f>U473+U476</f>
        <v>0</v>
      </c>
      <c r="V472" s="17">
        <f>V473+V476</f>
        <v>0</v>
      </c>
      <c r="W472" s="17">
        <f>W473+W476</f>
        <v>0</v>
      </c>
      <c r="X472" s="17">
        <f>X473+X476</f>
        <v>0</v>
      </c>
      <c r="Y472" s="17">
        <f t="shared" si="1025"/>
        <v>65118.500000000007</v>
      </c>
      <c r="Z472" s="17">
        <f t="shared" si="1026"/>
        <v>64875.200000000004</v>
      </c>
      <c r="AA472" s="17">
        <f t="shared" si="1027"/>
        <v>64875.200000000004</v>
      </c>
      <c r="AB472" s="17">
        <f>AB473+AB476</f>
        <v>0</v>
      </c>
      <c r="AC472" s="17">
        <f>AC473+AC476</f>
        <v>0</v>
      </c>
      <c r="AD472" s="17">
        <f>AD473+AD476</f>
        <v>0</v>
      </c>
      <c r="AE472" s="17">
        <f t="shared" si="1031"/>
        <v>65118.500000000007</v>
      </c>
      <c r="AF472" s="17">
        <f t="shared" si="1032"/>
        <v>64875.200000000004</v>
      </c>
      <c r="AG472" s="17">
        <f t="shared" si="1033"/>
        <v>64875.200000000004</v>
      </c>
      <c r="AH472" s="17">
        <f>AH473+AH476</f>
        <v>0</v>
      </c>
      <c r="AI472" s="17">
        <f>AI473+AI476</f>
        <v>0</v>
      </c>
      <c r="AJ472" s="17">
        <f>AJ473+AJ476</f>
        <v>0</v>
      </c>
      <c r="AK472" s="17">
        <f>AK473+AK476</f>
        <v>0</v>
      </c>
      <c r="AL472" s="17">
        <f>AL473+AL476</f>
        <v>0</v>
      </c>
      <c r="AM472" s="17">
        <f>AM473+AM476</f>
        <v>0</v>
      </c>
      <c r="AN472" s="17">
        <f>AN473+AN476</f>
        <v>0</v>
      </c>
      <c r="AO472" s="17">
        <f>AO473+AO476</f>
        <v>0</v>
      </c>
      <c r="AP472" s="17">
        <f>AP473+AP476</f>
        <v>0</v>
      </c>
      <c r="AQ472" s="17">
        <f>AQ473+AQ476</f>
        <v>0</v>
      </c>
      <c r="AR472" s="17">
        <f>AR473+AR476</f>
        <v>0</v>
      </c>
      <c r="AS472" s="17">
        <f>AS473+AS476</f>
        <v>0</v>
      </c>
      <c r="AT472" s="17">
        <f>AT473+AT476</f>
        <v>0</v>
      </c>
      <c r="AU472" s="17">
        <f>AU473+AU476</f>
        <v>0</v>
      </c>
      <c r="AV472" s="17">
        <f>AV473+AV476</f>
        <v>0</v>
      </c>
      <c r="AW472" s="17">
        <f t="shared" si="1049"/>
        <v>65118.500000000007</v>
      </c>
      <c r="AX472" s="17">
        <f t="shared" si="1050"/>
        <v>64875.200000000004</v>
      </c>
      <c r="AY472" s="17">
        <f t="shared" si="1051"/>
        <v>64875.200000000004</v>
      </c>
      <c r="AZ472" s="17">
        <f>AZ473+AZ476</f>
        <v>0</v>
      </c>
      <c r="BA472" s="32"/>
      <c r="BB472" s="32"/>
      <c r="BC472" s="1"/>
      <c r="BD472" s="1"/>
      <c r="BE472" s="1"/>
      <c r="BF472" s="1"/>
      <c r="BG472" s="1"/>
      <c r="BH472" s="1"/>
      <c r="BI472" s="1"/>
    </row>
    <row r="473" s="1" customFormat="1">
      <c r="A473" s="30" t="s">
        <v>300</v>
      </c>
      <c r="B473" s="30" t="s">
        <v>171</v>
      </c>
      <c r="C473" s="30" t="s">
        <v>267</v>
      </c>
      <c r="D473" s="30" t="s">
        <v>232</v>
      </c>
      <c r="E473" s="16"/>
      <c r="F473" s="31" t="s">
        <v>233</v>
      </c>
      <c r="G473" s="17">
        <f t="shared" ref="G473:G474" si="1160">G474</f>
        <v>489.39999999999998</v>
      </c>
      <c r="H473" s="17">
        <f t="shared" ref="H473:H474" si="1161">H474</f>
        <v>489.39999999999998</v>
      </c>
      <c r="I473" s="17">
        <f t="shared" ref="I473:I474" si="1162">I474</f>
        <v>489.39999999999998</v>
      </c>
      <c r="J473" s="17">
        <f t="shared" ref="J473:J474" si="1163">J474</f>
        <v>0</v>
      </c>
      <c r="K473" s="17">
        <f t="shared" ref="K473:K474" si="1164">K474</f>
        <v>0</v>
      </c>
      <c r="L473" s="17">
        <f t="shared" ref="L473:L474" si="1165">L474</f>
        <v>0</v>
      </c>
      <c r="M473" s="17">
        <f t="shared" si="1157"/>
        <v>489.39999999999998</v>
      </c>
      <c r="N473" s="17">
        <f t="shared" si="1158"/>
        <v>489.39999999999998</v>
      </c>
      <c r="O473" s="17">
        <f t="shared" si="1159"/>
        <v>489.39999999999998</v>
      </c>
      <c r="P473" s="17">
        <f t="shared" ref="P473:P474" si="1166">P474</f>
        <v>0</v>
      </c>
      <c r="Q473" s="17">
        <f t="shared" ref="Q473:Q474" si="1167">Q474</f>
        <v>0</v>
      </c>
      <c r="R473" s="17">
        <f t="shared" ref="R473:R474" si="1168">R474</f>
        <v>0</v>
      </c>
      <c r="S473" s="17">
        <f t="shared" ref="S473:S474" si="1169">S474</f>
        <v>0</v>
      </c>
      <c r="T473" s="17">
        <f t="shared" ref="T473:T474" si="1170">T474</f>
        <v>0</v>
      </c>
      <c r="U473" s="17">
        <f t="shared" ref="U473:U474" si="1171">U474</f>
        <v>0</v>
      </c>
      <c r="V473" s="17">
        <f t="shared" ref="V473:V474" si="1172">V474</f>
        <v>0</v>
      </c>
      <c r="W473" s="17">
        <f t="shared" ref="W473:W474" si="1173">W474</f>
        <v>0</v>
      </c>
      <c r="X473" s="17">
        <f t="shared" ref="X473:X474" si="1174">X474</f>
        <v>0</v>
      </c>
      <c r="Y473" s="17">
        <f t="shared" si="1025"/>
        <v>489.39999999999998</v>
      </c>
      <c r="Z473" s="17">
        <f t="shared" si="1026"/>
        <v>489.39999999999998</v>
      </c>
      <c r="AA473" s="17">
        <f t="shared" si="1027"/>
        <v>489.39999999999998</v>
      </c>
      <c r="AB473" s="17">
        <f t="shared" ref="AB473:AB474" si="1175">AB474</f>
        <v>0</v>
      </c>
      <c r="AC473" s="17">
        <f t="shared" ref="AC473:AC474" si="1176">AC474</f>
        <v>0</v>
      </c>
      <c r="AD473" s="17">
        <f t="shared" ref="AD473:AD474" si="1177">AD474</f>
        <v>0</v>
      </c>
      <c r="AE473" s="17">
        <f t="shared" si="1031"/>
        <v>489.39999999999998</v>
      </c>
      <c r="AF473" s="17">
        <f t="shared" si="1032"/>
        <v>489.39999999999998</v>
      </c>
      <c r="AG473" s="17">
        <f t="shared" si="1033"/>
        <v>489.39999999999998</v>
      </c>
      <c r="AH473" s="17">
        <f t="shared" ref="AH473:AH474" si="1178">AH474</f>
        <v>0</v>
      </c>
      <c r="AI473" s="17">
        <f t="shared" ref="AI473:AI474" si="1179">AI474</f>
        <v>0</v>
      </c>
      <c r="AJ473" s="17">
        <f t="shared" ref="AJ473:AJ474" si="1180">AJ474</f>
        <v>0</v>
      </c>
      <c r="AK473" s="17">
        <f t="shared" ref="AK473:AK474" si="1181">AK474</f>
        <v>0</v>
      </c>
      <c r="AL473" s="17">
        <f t="shared" ref="AL473:AL474" si="1182">AL474</f>
        <v>0</v>
      </c>
      <c r="AM473" s="17">
        <f t="shared" ref="AM473:AM474" si="1183">AM474</f>
        <v>0</v>
      </c>
      <c r="AN473" s="17">
        <f t="shared" ref="AN473:AN474" si="1184">AN474</f>
        <v>0</v>
      </c>
      <c r="AO473" s="17">
        <f t="shared" ref="AO473:AO474" si="1185">AO474</f>
        <v>0</v>
      </c>
      <c r="AP473" s="17">
        <f t="shared" ref="AP473:AP474" si="1186">AP474</f>
        <v>0</v>
      </c>
      <c r="AQ473" s="17">
        <f t="shared" ref="AQ473:AQ474" si="1187">AQ474</f>
        <v>0</v>
      </c>
      <c r="AR473" s="17">
        <f t="shared" ref="AR473:AR474" si="1188">AR474</f>
        <v>0</v>
      </c>
      <c r="AS473" s="17">
        <f t="shared" ref="AS473:AS474" si="1189">AS474</f>
        <v>0</v>
      </c>
      <c r="AT473" s="17">
        <f t="shared" ref="AT473:AT474" si="1190">AT474</f>
        <v>0</v>
      </c>
      <c r="AU473" s="17">
        <f t="shared" ref="AU473:AU474" si="1191">AU474</f>
        <v>0</v>
      </c>
      <c r="AV473" s="17">
        <f t="shared" ref="AV473:AV474" si="1192">AV474</f>
        <v>0</v>
      </c>
      <c r="AW473" s="17">
        <f t="shared" si="1049"/>
        <v>489.39999999999998</v>
      </c>
      <c r="AX473" s="17">
        <f t="shared" si="1050"/>
        <v>489.39999999999998</v>
      </c>
      <c r="AY473" s="17">
        <f t="shared" si="1051"/>
        <v>489.39999999999998</v>
      </c>
      <c r="AZ473" s="17">
        <f t="shared" ref="AZ473:AZ474" si="1193">AZ474</f>
        <v>0</v>
      </c>
      <c r="BA473" s="32"/>
      <c r="BB473" s="32"/>
      <c r="BC473" s="1"/>
      <c r="BD473" s="1"/>
      <c r="BE473" s="1"/>
      <c r="BF473" s="1"/>
      <c r="BG473" s="1"/>
      <c r="BH473" s="1"/>
      <c r="BI473" s="1"/>
    </row>
    <row r="474" s="1" customFormat="1">
      <c r="A474" s="30" t="s">
        <v>300</v>
      </c>
      <c r="B474" s="30" t="s">
        <v>171</v>
      </c>
      <c r="C474" s="30" t="s">
        <v>267</v>
      </c>
      <c r="D474" s="30" t="s">
        <v>265</v>
      </c>
      <c r="E474" s="16"/>
      <c r="F474" s="31" t="s">
        <v>266</v>
      </c>
      <c r="G474" s="17">
        <f t="shared" si="1160"/>
        <v>489.39999999999998</v>
      </c>
      <c r="H474" s="17">
        <f t="shared" si="1161"/>
        <v>489.39999999999998</v>
      </c>
      <c r="I474" s="17">
        <f t="shared" si="1162"/>
        <v>489.39999999999998</v>
      </c>
      <c r="J474" s="17">
        <f t="shared" si="1163"/>
        <v>0</v>
      </c>
      <c r="K474" s="17">
        <f t="shared" si="1164"/>
        <v>0</v>
      </c>
      <c r="L474" s="17">
        <f t="shared" si="1165"/>
        <v>0</v>
      </c>
      <c r="M474" s="17">
        <f t="shared" si="1157"/>
        <v>489.39999999999998</v>
      </c>
      <c r="N474" s="17">
        <f t="shared" si="1158"/>
        <v>489.39999999999998</v>
      </c>
      <c r="O474" s="17">
        <f t="shared" si="1159"/>
        <v>489.39999999999998</v>
      </c>
      <c r="P474" s="17">
        <f t="shared" si="1166"/>
        <v>0</v>
      </c>
      <c r="Q474" s="17">
        <f t="shared" si="1167"/>
        <v>0</v>
      </c>
      <c r="R474" s="17">
        <f t="shared" si="1168"/>
        <v>0</v>
      </c>
      <c r="S474" s="17">
        <f t="shared" si="1169"/>
        <v>0</v>
      </c>
      <c r="T474" s="17">
        <f t="shared" si="1170"/>
        <v>0</v>
      </c>
      <c r="U474" s="17">
        <f t="shared" si="1171"/>
        <v>0</v>
      </c>
      <c r="V474" s="17">
        <f t="shared" si="1172"/>
        <v>0</v>
      </c>
      <c r="W474" s="17">
        <f t="shared" si="1173"/>
        <v>0</v>
      </c>
      <c r="X474" s="17">
        <f t="shared" si="1174"/>
        <v>0</v>
      </c>
      <c r="Y474" s="17">
        <f t="shared" si="1025"/>
        <v>489.39999999999998</v>
      </c>
      <c r="Z474" s="17">
        <f t="shared" si="1026"/>
        <v>489.39999999999998</v>
      </c>
      <c r="AA474" s="17">
        <f t="shared" si="1027"/>
        <v>489.39999999999998</v>
      </c>
      <c r="AB474" s="17">
        <f t="shared" si="1175"/>
        <v>0</v>
      </c>
      <c r="AC474" s="17">
        <f t="shared" si="1176"/>
        <v>0</v>
      </c>
      <c r="AD474" s="17">
        <f t="shared" si="1177"/>
        <v>0</v>
      </c>
      <c r="AE474" s="17">
        <f t="shared" si="1031"/>
        <v>489.39999999999998</v>
      </c>
      <c r="AF474" s="17">
        <f t="shared" si="1032"/>
        <v>489.39999999999998</v>
      </c>
      <c r="AG474" s="17">
        <f t="shared" si="1033"/>
        <v>489.39999999999998</v>
      </c>
      <c r="AH474" s="17">
        <f t="shared" si="1178"/>
        <v>0</v>
      </c>
      <c r="AI474" s="17">
        <f t="shared" si="1179"/>
        <v>0</v>
      </c>
      <c r="AJ474" s="17">
        <f t="shared" si="1180"/>
        <v>0</v>
      </c>
      <c r="AK474" s="17">
        <f t="shared" si="1181"/>
        <v>0</v>
      </c>
      <c r="AL474" s="17">
        <f t="shared" si="1182"/>
        <v>0</v>
      </c>
      <c r="AM474" s="17">
        <f t="shared" si="1183"/>
        <v>0</v>
      </c>
      <c r="AN474" s="17">
        <f t="shared" si="1184"/>
        <v>0</v>
      </c>
      <c r="AO474" s="17">
        <f t="shared" si="1185"/>
        <v>0</v>
      </c>
      <c r="AP474" s="17">
        <f t="shared" si="1186"/>
        <v>0</v>
      </c>
      <c r="AQ474" s="17">
        <f t="shared" si="1187"/>
        <v>0</v>
      </c>
      <c r="AR474" s="17">
        <f t="shared" si="1188"/>
        <v>0</v>
      </c>
      <c r="AS474" s="17">
        <f t="shared" si="1189"/>
        <v>0</v>
      </c>
      <c r="AT474" s="17">
        <f t="shared" si="1190"/>
        <v>0</v>
      </c>
      <c r="AU474" s="17">
        <f t="shared" si="1191"/>
        <v>0</v>
      </c>
      <c r="AV474" s="17">
        <f t="shared" si="1192"/>
        <v>0</v>
      </c>
      <c r="AW474" s="17">
        <f t="shared" si="1049"/>
        <v>489.39999999999998</v>
      </c>
      <c r="AX474" s="17">
        <f t="shared" si="1050"/>
        <v>489.39999999999998</v>
      </c>
      <c r="AY474" s="17">
        <f t="shared" si="1051"/>
        <v>489.39999999999998</v>
      </c>
      <c r="AZ474" s="17">
        <f t="shared" si="1193"/>
        <v>0</v>
      </c>
      <c r="BA474" s="32"/>
      <c r="BB474" s="32"/>
      <c r="BC474" s="1"/>
      <c r="BD474" s="1"/>
      <c r="BE474" s="1"/>
      <c r="BF474" s="1"/>
      <c r="BG474" s="1"/>
      <c r="BH474" s="1"/>
      <c r="BI474" s="1"/>
    </row>
    <row r="475" s="1" customFormat="1">
      <c r="A475" s="30" t="s">
        <v>300</v>
      </c>
      <c r="B475" s="30" t="s">
        <v>171</v>
      </c>
      <c r="C475" s="30" t="s">
        <v>267</v>
      </c>
      <c r="D475" s="30" t="s">
        <v>265</v>
      </c>
      <c r="E475" s="15" t="s">
        <v>134</v>
      </c>
      <c r="F475" s="31" t="s">
        <v>135</v>
      </c>
      <c r="G475" s="17">
        <v>489.39999999999998</v>
      </c>
      <c r="H475" s="17">
        <v>489.39999999999998</v>
      </c>
      <c r="I475" s="17">
        <v>489.39999999999998</v>
      </c>
      <c r="J475" s="17"/>
      <c r="K475" s="17"/>
      <c r="L475" s="17"/>
      <c r="M475" s="17">
        <f t="shared" si="1157"/>
        <v>489.39999999999998</v>
      </c>
      <c r="N475" s="17">
        <f t="shared" si="1158"/>
        <v>489.39999999999998</v>
      </c>
      <c r="O475" s="17">
        <f t="shared" si="1159"/>
        <v>489.39999999999998</v>
      </c>
      <c r="P475" s="17"/>
      <c r="Q475" s="17"/>
      <c r="R475" s="17"/>
      <c r="S475" s="17"/>
      <c r="T475" s="17"/>
      <c r="U475" s="17"/>
      <c r="V475" s="17"/>
      <c r="W475" s="17"/>
      <c r="X475" s="17"/>
      <c r="Y475" s="17">
        <f t="shared" si="1025"/>
        <v>489.39999999999998</v>
      </c>
      <c r="Z475" s="17">
        <f t="shared" si="1026"/>
        <v>489.39999999999998</v>
      </c>
      <c r="AA475" s="17">
        <f t="shared" si="1027"/>
        <v>489.39999999999998</v>
      </c>
      <c r="AB475" s="17"/>
      <c r="AC475" s="17"/>
      <c r="AD475" s="17"/>
      <c r="AE475" s="17">
        <f t="shared" si="1031"/>
        <v>489.39999999999998</v>
      </c>
      <c r="AF475" s="17">
        <f t="shared" si="1032"/>
        <v>489.39999999999998</v>
      </c>
      <c r="AG475" s="17">
        <f t="shared" si="1033"/>
        <v>489.39999999999998</v>
      </c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>
        <f t="shared" si="1049"/>
        <v>489.39999999999998</v>
      </c>
      <c r="AX475" s="17">
        <f t="shared" si="1050"/>
        <v>489.39999999999998</v>
      </c>
      <c r="AY475" s="17">
        <f t="shared" si="1051"/>
        <v>489.39999999999998</v>
      </c>
      <c r="AZ475" s="17"/>
      <c r="BA475" s="32"/>
      <c r="BB475" s="32"/>
      <c r="BC475" s="1"/>
      <c r="BD475" s="1"/>
      <c r="BE475" s="1"/>
      <c r="BF475" s="1"/>
      <c r="BG475" s="1"/>
      <c r="BH475" s="1"/>
      <c r="BI475" s="1"/>
    </row>
    <row r="476" s="1" customFormat="1">
      <c r="A476" s="30" t="s">
        <v>300</v>
      </c>
      <c r="B476" s="30" t="s">
        <v>171</v>
      </c>
      <c r="C476" s="30" t="s">
        <v>267</v>
      </c>
      <c r="D476" s="30" t="s">
        <v>271</v>
      </c>
      <c r="E476" s="16"/>
      <c r="F476" s="31" t="s">
        <v>272</v>
      </c>
      <c r="G476" s="17">
        <f>G477+G479+G481</f>
        <v>63735.100000000006</v>
      </c>
      <c r="H476" s="17">
        <f>H477+H479+H481</f>
        <v>64385.800000000003</v>
      </c>
      <c r="I476" s="17">
        <f>I477+I479+I481</f>
        <v>64385.800000000003</v>
      </c>
      <c r="J476" s="17">
        <f>J477+J479+J481</f>
        <v>0</v>
      </c>
      <c r="K476" s="17">
        <f>K477+K479+K481</f>
        <v>0</v>
      </c>
      <c r="L476" s="17">
        <f>L477+L479+L481</f>
        <v>0</v>
      </c>
      <c r="M476" s="17">
        <f t="shared" si="1157"/>
        <v>63735.100000000006</v>
      </c>
      <c r="N476" s="17">
        <f t="shared" si="1158"/>
        <v>64385.800000000003</v>
      </c>
      <c r="O476" s="17">
        <f t="shared" si="1159"/>
        <v>64385.800000000003</v>
      </c>
      <c r="P476" s="17">
        <f>P477+P479+P481</f>
        <v>894</v>
      </c>
      <c r="Q476" s="17">
        <f>Q477+Q479+Q481</f>
        <v>0</v>
      </c>
      <c r="R476" s="17">
        <f>R477+R479+R481</f>
        <v>0</v>
      </c>
      <c r="S476" s="17">
        <f>S477+S479+S481</f>
        <v>0</v>
      </c>
      <c r="T476" s="17">
        <f>T477+T479+T481</f>
        <v>0</v>
      </c>
      <c r="U476" s="17">
        <f>U477+U479+U481</f>
        <v>0</v>
      </c>
      <c r="V476" s="17">
        <f>V477+V479+V481</f>
        <v>0</v>
      </c>
      <c r="W476" s="17">
        <f>W477+W479+W481</f>
        <v>0</v>
      </c>
      <c r="X476" s="17">
        <f>X477+X479+X481</f>
        <v>0</v>
      </c>
      <c r="Y476" s="17">
        <f t="shared" si="1025"/>
        <v>64629.100000000006</v>
      </c>
      <c r="Z476" s="17">
        <f t="shared" si="1026"/>
        <v>64385.800000000003</v>
      </c>
      <c r="AA476" s="17">
        <f t="shared" si="1027"/>
        <v>64385.800000000003</v>
      </c>
      <c r="AB476" s="17">
        <f>AB477+AB479+AB481</f>
        <v>0</v>
      </c>
      <c r="AC476" s="17">
        <f>AC477+AC479+AC481</f>
        <v>0</v>
      </c>
      <c r="AD476" s="17">
        <f>AD477+AD479+AD481</f>
        <v>0</v>
      </c>
      <c r="AE476" s="17">
        <f t="shared" si="1031"/>
        <v>64629.100000000006</v>
      </c>
      <c r="AF476" s="17">
        <f t="shared" si="1032"/>
        <v>64385.800000000003</v>
      </c>
      <c r="AG476" s="17">
        <f t="shared" si="1033"/>
        <v>64385.800000000003</v>
      </c>
      <c r="AH476" s="17">
        <f>AH477+AH479+AH481</f>
        <v>0</v>
      </c>
      <c r="AI476" s="17">
        <f>AI477+AI479+AI481</f>
        <v>0</v>
      </c>
      <c r="AJ476" s="17">
        <f>AJ477+AJ479+AJ481</f>
        <v>0</v>
      </c>
      <c r="AK476" s="17">
        <f>AK477+AK479+AK481</f>
        <v>0</v>
      </c>
      <c r="AL476" s="17">
        <f>AL477+AL479+AL481</f>
        <v>0</v>
      </c>
      <c r="AM476" s="17">
        <f>AM477+AM479+AM481</f>
        <v>0</v>
      </c>
      <c r="AN476" s="17">
        <f>AN477+AN479+AN481</f>
        <v>0</v>
      </c>
      <c r="AO476" s="17">
        <f>AO477+AO479+AO481</f>
        <v>0</v>
      </c>
      <c r="AP476" s="17">
        <f>AP477+AP479+AP481</f>
        <v>0</v>
      </c>
      <c r="AQ476" s="17">
        <f>AQ477+AQ479+AQ481</f>
        <v>0</v>
      </c>
      <c r="AR476" s="17">
        <f>AR477+AR479+AR481</f>
        <v>0</v>
      </c>
      <c r="AS476" s="17">
        <f>AS477+AS479+AS481</f>
        <v>0</v>
      </c>
      <c r="AT476" s="17">
        <f>AT477+AT479+AT481</f>
        <v>0</v>
      </c>
      <c r="AU476" s="17">
        <f>AU477+AU479+AU481</f>
        <v>0</v>
      </c>
      <c r="AV476" s="17">
        <f>AV477+AV479+AV481</f>
        <v>0</v>
      </c>
      <c r="AW476" s="17">
        <f t="shared" si="1049"/>
        <v>64629.100000000006</v>
      </c>
      <c r="AX476" s="17">
        <f t="shared" si="1050"/>
        <v>64385.800000000003</v>
      </c>
      <c r="AY476" s="17">
        <f t="shared" si="1051"/>
        <v>64385.800000000003</v>
      </c>
      <c r="AZ476" s="17">
        <f>AZ477+AZ479+AZ481</f>
        <v>0</v>
      </c>
      <c r="BA476" s="32"/>
      <c r="BB476" s="32"/>
      <c r="BC476" s="1"/>
      <c r="BD476" s="1"/>
      <c r="BE476" s="1"/>
      <c r="BF476" s="1"/>
      <c r="BG476" s="1"/>
      <c r="BH476" s="1"/>
      <c r="BI476" s="1"/>
    </row>
    <row r="477" s="1" customFormat="1">
      <c r="A477" s="30" t="s">
        <v>300</v>
      </c>
      <c r="B477" s="30" t="s">
        <v>171</v>
      </c>
      <c r="C477" s="30" t="s">
        <v>267</v>
      </c>
      <c r="D477" s="30" t="s">
        <v>273</v>
      </c>
      <c r="E477" s="16"/>
      <c r="F477" s="31" t="s">
        <v>56</v>
      </c>
      <c r="G477" s="17">
        <f>G478</f>
        <v>52731.800000000003</v>
      </c>
      <c r="H477" s="17">
        <f>H478</f>
        <v>53651.5</v>
      </c>
      <c r="I477" s="17">
        <f>I478</f>
        <v>53651.5</v>
      </c>
      <c r="J477" s="17">
        <f>J478</f>
        <v>0</v>
      </c>
      <c r="K477" s="17">
        <f>K478</f>
        <v>0</v>
      </c>
      <c r="L477" s="17">
        <f>L478</f>
        <v>0</v>
      </c>
      <c r="M477" s="17">
        <f t="shared" si="1157"/>
        <v>52731.800000000003</v>
      </c>
      <c r="N477" s="17">
        <f t="shared" si="1158"/>
        <v>53651.5</v>
      </c>
      <c r="O477" s="17">
        <f t="shared" si="1159"/>
        <v>53651.5</v>
      </c>
      <c r="P477" s="17">
        <f>P478</f>
        <v>0</v>
      </c>
      <c r="Q477" s="17">
        <f>Q478</f>
        <v>0</v>
      </c>
      <c r="R477" s="17">
        <f>R478</f>
        <v>0</v>
      </c>
      <c r="S477" s="17">
        <f>S478</f>
        <v>0</v>
      </c>
      <c r="T477" s="17">
        <f>T478</f>
        <v>0</v>
      </c>
      <c r="U477" s="17">
        <f>U478</f>
        <v>0</v>
      </c>
      <c r="V477" s="17">
        <f>V478</f>
        <v>0</v>
      </c>
      <c r="W477" s="17">
        <f>W478</f>
        <v>0</v>
      </c>
      <c r="X477" s="17">
        <f>X478</f>
        <v>0</v>
      </c>
      <c r="Y477" s="17">
        <f t="shared" si="1025"/>
        <v>52731.800000000003</v>
      </c>
      <c r="Z477" s="17">
        <f t="shared" si="1026"/>
        <v>53651.5</v>
      </c>
      <c r="AA477" s="17">
        <f t="shared" si="1027"/>
        <v>53651.5</v>
      </c>
      <c r="AB477" s="17">
        <f>AB478</f>
        <v>0</v>
      </c>
      <c r="AC477" s="17">
        <f>AC478</f>
        <v>0</v>
      </c>
      <c r="AD477" s="17">
        <f>AD478</f>
        <v>0</v>
      </c>
      <c r="AE477" s="17">
        <f t="shared" si="1031"/>
        <v>52731.800000000003</v>
      </c>
      <c r="AF477" s="17">
        <f t="shared" si="1032"/>
        <v>53651.5</v>
      </c>
      <c r="AG477" s="17">
        <f t="shared" si="1033"/>
        <v>53651.5</v>
      </c>
      <c r="AH477" s="17">
        <f>AH478</f>
        <v>0</v>
      </c>
      <c r="AI477" s="17">
        <f>AI478</f>
        <v>0</v>
      </c>
      <c r="AJ477" s="17">
        <f>AJ478</f>
        <v>0</v>
      </c>
      <c r="AK477" s="17">
        <f>AK478</f>
        <v>0</v>
      </c>
      <c r="AL477" s="17">
        <f>AL478</f>
        <v>0</v>
      </c>
      <c r="AM477" s="17">
        <f>AM478</f>
        <v>0</v>
      </c>
      <c r="AN477" s="17">
        <f>AN478</f>
        <v>0</v>
      </c>
      <c r="AO477" s="17">
        <f>AO478</f>
        <v>0</v>
      </c>
      <c r="AP477" s="17">
        <f>AP478</f>
        <v>0</v>
      </c>
      <c r="AQ477" s="17">
        <f>AQ478</f>
        <v>0</v>
      </c>
      <c r="AR477" s="17">
        <f>AR478</f>
        <v>0</v>
      </c>
      <c r="AS477" s="17">
        <f>AS478</f>
        <v>0</v>
      </c>
      <c r="AT477" s="17">
        <f>AT478</f>
        <v>0</v>
      </c>
      <c r="AU477" s="17">
        <f>AU478</f>
        <v>0</v>
      </c>
      <c r="AV477" s="17">
        <f>AV478</f>
        <v>0</v>
      </c>
      <c r="AW477" s="17">
        <f t="shared" si="1049"/>
        <v>52731.800000000003</v>
      </c>
      <c r="AX477" s="17">
        <f t="shared" si="1050"/>
        <v>53651.5</v>
      </c>
      <c r="AY477" s="17">
        <f t="shared" si="1051"/>
        <v>53651.5</v>
      </c>
      <c r="AZ477" s="17">
        <f>AZ478</f>
        <v>0</v>
      </c>
      <c r="BA477" s="32"/>
      <c r="BB477" s="32"/>
      <c r="BC477" s="1"/>
      <c r="BD477" s="1"/>
      <c r="BE477" s="1"/>
      <c r="BF477" s="1"/>
      <c r="BG477" s="1"/>
      <c r="BH477" s="1"/>
      <c r="BI477" s="1"/>
    </row>
    <row r="478" s="1" customFormat="1">
      <c r="A478" s="30" t="s">
        <v>300</v>
      </c>
      <c r="B478" s="30" t="s">
        <v>171</v>
      </c>
      <c r="C478" s="30" t="s">
        <v>267</v>
      </c>
      <c r="D478" s="30" t="s">
        <v>273</v>
      </c>
      <c r="E478" s="15" t="s">
        <v>134</v>
      </c>
      <c r="F478" s="31" t="s">
        <v>135</v>
      </c>
      <c r="G478" s="17">
        <v>52731.800000000003</v>
      </c>
      <c r="H478" s="17">
        <v>53651.5</v>
      </c>
      <c r="I478" s="17">
        <v>53651.5</v>
      </c>
      <c r="J478" s="17"/>
      <c r="K478" s="17"/>
      <c r="L478" s="17"/>
      <c r="M478" s="17">
        <f t="shared" si="1157"/>
        <v>52731.800000000003</v>
      </c>
      <c r="N478" s="17">
        <f t="shared" si="1158"/>
        <v>53651.5</v>
      </c>
      <c r="O478" s="17">
        <f t="shared" si="1159"/>
        <v>53651.5</v>
      </c>
      <c r="P478" s="17"/>
      <c r="Q478" s="17"/>
      <c r="R478" s="17"/>
      <c r="S478" s="17"/>
      <c r="T478" s="17"/>
      <c r="U478" s="17"/>
      <c r="V478" s="17"/>
      <c r="W478" s="17"/>
      <c r="X478" s="17"/>
      <c r="Y478" s="17">
        <f t="shared" si="1025"/>
        <v>52731.800000000003</v>
      </c>
      <c r="Z478" s="17">
        <f t="shared" si="1026"/>
        <v>53651.5</v>
      </c>
      <c r="AA478" s="17">
        <f t="shared" si="1027"/>
        <v>53651.5</v>
      </c>
      <c r="AB478" s="17"/>
      <c r="AC478" s="17"/>
      <c r="AD478" s="17"/>
      <c r="AE478" s="17">
        <f t="shared" si="1031"/>
        <v>52731.800000000003</v>
      </c>
      <c r="AF478" s="17">
        <f t="shared" si="1032"/>
        <v>53651.5</v>
      </c>
      <c r="AG478" s="17">
        <f t="shared" si="1033"/>
        <v>53651.5</v>
      </c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>
        <f t="shared" si="1049"/>
        <v>52731.800000000003</v>
      </c>
      <c r="AX478" s="17">
        <f t="shared" si="1050"/>
        <v>53651.5</v>
      </c>
      <c r="AY478" s="17">
        <f t="shared" si="1051"/>
        <v>53651.5</v>
      </c>
      <c r="AZ478" s="17"/>
      <c r="BA478" s="32"/>
      <c r="BB478" s="32"/>
      <c r="BC478" s="1"/>
      <c r="BD478" s="1"/>
      <c r="BE478" s="1"/>
      <c r="BF478" s="1"/>
      <c r="BG478" s="1"/>
      <c r="BH478" s="1"/>
      <c r="BI478" s="1"/>
    </row>
    <row r="479" s="1" customFormat="1">
      <c r="A479" s="30" t="s">
        <v>300</v>
      </c>
      <c r="B479" s="30" t="s">
        <v>171</v>
      </c>
      <c r="C479" s="30" t="s">
        <v>267</v>
      </c>
      <c r="D479" s="30" t="s">
        <v>274</v>
      </c>
      <c r="E479" s="16"/>
      <c r="F479" s="31" t="s">
        <v>226</v>
      </c>
      <c r="G479" s="17">
        <f>G480</f>
        <v>269</v>
      </c>
      <c r="H479" s="17">
        <f>H480</f>
        <v>0</v>
      </c>
      <c r="I479" s="17">
        <f>I480</f>
        <v>0</v>
      </c>
      <c r="J479" s="17">
        <f>J480</f>
        <v>0</v>
      </c>
      <c r="K479" s="17">
        <f>K480</f>
        <v>0</v>
      </c>
      <c r="L479" s="17">
        <f>L480</f>
        <v>0</v>
      </c>
      <c r="M479" s="17">
        <f t="shared" si="1157"/>
        <v>269</v>
      </c>
      <c r="N479" s="17">
        <f t="shared" si="1158"/>
        <v>0</v>
      </c>
      <c r="O479" s="17">
        <f t="shared" si="1159"/>
        <v>0</v>
      </c>
      <c r="P479" s="17">
        <f>P480</f>
        <v>894</v>
      </c>
      <c r="Q479" s="17">
        <f>Q480</f>
        <v>0</v>
      </c>
      <c r="R479" s="17">
        <f>R480</f>
        <v>0</v>
      </c>
      <c r="S479" s="17">
        <f>S480</f>
        <v>0</v>
      </c>
      <c r="T479" s="17">
        <f>T480</f>
        <v>0</v>
      </c>
      <c r="U479" s="17">
        <f>U480</f>
        <v>0</v>
      </c>
      <c r="V479" s="17">
        <f>V480</f>
        <v>0</v>
      </c>
      <c r="W479" s="17">
        <f>W480</f>
        <v>0</v>
      </c>
      <c r="X479" s="17">
        <f>X480</f>
        <v>0</v>
      </c>
      <c r="Y479" s="17">
        <f t="shared" si="1025"/>
        <v>1163</v>
      </c>
      <c r="Z479" s="17">
        <f t="shared" si="1026"/>
        <v>0</v>
      </c>
      <c r="AA479" s="17">
        <f t="shared" si="1027"/>
        <v>0</v>
      </c>
      <c r="AB479" s="17">
        <f>AB480</f>
        <v>0</v>
      </c>
      <c r="AC479" s="17">
        <f>AC480</f>
        <v>0</v>
      </c>
      <c r="AD479" s="17">
        <f>AD480</f>
        <v>0</v>
      </c>
      <c r="AE479" s="17">
        <f t="shared" si="1031"/>
        <v>1163</v>
      </c>
      <c r="AF479" s="17">
        <f t="shared" si="1032"/>
        <v>0</v>
      </c>
      <c r="AG479" s="17">
        <f t="shared" si="1033"/>
        <v>0</v>
      </c>
      <c r="AH479" s="17">
        <f>AH480</f>
        <v>0</v>
      </c>
      <c r="AI479" s="17">
        <f>AI480</f>
        <v>0</v>
      </c>
      <c r="AJ479" s="17">
        <f>AJ480</f>
        <v>0</v>
      </c>
      <c r="AK479" s="17">
        <f>AK480</f>
        <v>0</v>
      </c>
      <c r="AL479" s="17">
        <f>AL480</f>
        <v>0</v>
      </c>
      <c r="AM479" s="17">
        <f>AM480</f>
        <v>0</v>
      </c>
      <c r="AN479" s="17">
        <f>AN480</f>
        <v>0</v>
      </c>
      <c r="AO479" s="17">
        <f>AO480</f>
        <v>0</v>
      </c>
      <c r="AP479" s="17">
        <f>AP480</f>
        <v>0</v>
      </c>
      <c r="AQ479" s="17">
        <f>AQ480</f>
        <v>0</v>
      </c>
      <c r="AR479" s="17">
        <f>AR480</f>
        <v>0</v>
      </c>
      <c r="AS479" s="17">
        <f>AS480</f>
        <v>0</v>
      </c>
      <c r="AT479" s="17">
        <f>AT480</f>
        <v>0</v>
      </c>
      <c r="AU479" s="17">
        <f>AU480</f>
        <v>0</v>
      </c>
      <c r="AV479" s="17">
        <f>AV480</f>
        <v>0</v>
      </c>
      <c r="AW479" s="17">
        <f t="shared" si="1049"/>
        <v>1163</v>
      </c>
      <c r="AX479" s="17">
        <f t="shared" si="1050"/>
        <v>0</v>
      </c>
      <c r="AY479" s="17">
        <f t="shared" si="1051"/>
        <v>0</v>
      </c>
      <c r="AZ479" s="17">
        <f>AZ480</f>
        <v>0</v>
      </c>
      <c r="BA479" s="32"/>
      <c r="BB479" s="32"/>
      <c r="BC479" s="1"/>
      <c r="BD479" s="1"/>
      <c r="BE479" s="1"/>
      <c r="BF479" s="1"/>
      <c r="BG479" s="1"/>
      <c r="BH479" s="1"/>
      <c r="BI479" s="1"/>
    </row>
    <row r="480" s="1" customFormat="1">
      <c r="A480" s="30" t="s">
        <v>300</v>
      </c>
      <c r="B480" s="30" t="s">
        <v>171</v>
      </c>
      <c r="C480" s="30" t="s">
        <v>267</v>
      </c>
      <c r="D480" s="30" t="s">
        <v>274</v>
      </c>
      <c r="E480" s="15" t="s">
        <v>134</v>
      </c>
      <c r="F480" s="31" t="s">
        <v>135</v>
      </c>
      <c r="G480" s="17">
        <v>269</v>
      </c>
      <c r="H480" s="17">
        <v>0</v>
      </c>
      <c r="I480" s="17">
        <v>0</v>
      </c>
      <c r="J480" s="17"/>
      <c r="K480" s="17"/>
      <c r="L480" s="17"/>
      <c r="M480" s="17">
        <f t="shared" si="1157"/>
        <v>269</v>
      </c>
      <c r="N480" s="17">
        <f t="shared" si="1158"/>
        <v>0</v>
      </c>
      <c r="O480" s="17">
        <f t="shared" si="1159"/>
        <v>0</v>
      </c>
      <c r="P480" s="17">
        <v>894</v>
      </c>
      <c r="Q480" s="17"/>
      <c r="R480" s="17"/>
      <c r="S480" s="17"/>
      <c r="T480" s="17"/>
      <c r="U480" s="17"/>
      <c r="V480" s="17"/>
      <c r="W480" s="17"/>
      <c r="X480" s="17"/>
      <c r="Y480" s="17">
        <f t="shared" si="1025"/>
        <v>1163</v>
      </c>
      <c r="Z480" s="17">
        <f t="shared" si="1026"/>
        <v>0</v>
      </c>
      <c r="AA480" s="17">
        <f t="shared" si="1027"/>
        <v>0</v>
      </c>
      <c r="AB480" s="17"/>
      <c r="AC480" s="17"/>
      <c r="AD480" s="17"/>
      <c r="AE480" s="17">
        <f t="shared" si="1031"/>
        <v>1163</v>
      </c>
      <c r="AF480" s="17">
        <f t="shared" si="1032"/>
        <v>0</v>
      </c>
      <c r="AG480" s="17">
        <f t="shared" si="1033"/>
        <v>0</v>
      </c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>
        <f t="shared" si="1049"/>
        <v>1163</v>
      </c>
      <c r="AX480" s="17">
        <f t="shared" si="1050"/>
        <v>0</v>
      </c>
      <c r="AY480" s="17">
        <f t="shared" si="1051"/>
        <v>0</v>
      </c>
      <c r="AZ480" s="17"/>
      <c r="BA480" s="32"/>
      <c r="BB480" s="32"/>
      <c r="BC480" s="1"/>
      <c r="BD480" s="1"/>
      <c r="BE480" s="1"/>
      <c r="BF480" s="1"/>
      <c r="BG480" s="1"/>
      <c r="BH480" s="1"/>
      <c r="BI480" s="1"/>
    </row>
    <row r="481" s="1" customFormat="1">
      <c r="A481" s="30" t="s">
        <v>300</v>
      </c>
      <c r="B481" s="30" t="s">
        <v>171</v>
      </c>
      <c r="C481" s="30" t="s">
        <v>267</v>
      </c>
      <c r="D481" s="30" t="s">
        <v>379</v>
      </c>
      <c r="E481" s="16"/>
      <c r="F481" s="31" t="s">
        <v>380</v>
      </c>
      <c r="G481" s="17">
        <f>G482</f>
        <v>10734.299999999999</v>
      </c>
      <c r="H481" s="17">
        <f>H482</f>
        <v>10734.299999999999</v>
      </c>
      <c r="I481" s="17">
        <f>I482</f>
        <v>10734.299999999999</v>
      </c>
      <c r="J481" s="17">
        <f>J482</f>
        <v>0</v>
      </c>
      <c r="K481" s="17">
        <f>K482</f>
        <v>0</v>
      </c>
      <c r="L481" s="17">
        <f>L482</f>
        <v>0</v>
      </c>
      <c r="M481" s="17">
        <f t="shared" si="1157"/>
        <v>10734.299999999999</v>
      </c>
      <c r="N481" s="17">
        <f t="shared" si="1158"/>
        <v>10734.299999999999</v>
      </c>
      <c r="O481" s="17">
        <f t="shared" si="1159"/>
        <v>10734.299999999999</v>
      </c>
      <c r="P481" s="17">
        <f>P482</f>
        <v>0</v>
      </c>
      <c r="Q481" s="17">
        <f>Q482</f>
        <v>0</v>
      </c>
      <c r="R481" s="17">
        <f>R482</f>
        <v>0</v>
      </c>
      <c r="S481" s="17">
        <f>S482</f>
        <v>0</v>
      </c>
      <c r="T481" s="17">
        <f>T482</f>
        <v>0</v>
      </c>
      <c r="U481" s="17">
        <f>U482</f>
        <v>0</v>
      </c>
      <c r="V481" s="17">
        <f>V482</f>
        <v>0</v>
      </c>
      <c r="W481" s="17">
        <f>W482</f>
        <v>0</v>
      </c>
      <c r="X481" s="17">
        <f>X482</f>
        <v>0</v>
      </c>
      <c r="Y481" s="17">
        <f t="shared" si="1025"/>
        <v>10734.299999999999</v>
      </c>
      <c r="Z481" s="17">
        <f t="shared" si="1026"/>
        <v>10734.299999999999</v>
      </c>
      <c r="AA481" s="17">
        <f t="shared" si="1027"/>
        <v>10734.299999999999</v>
      </c>
      <c r="AB481" s="17">
        <f>AB482</f>
        <v>0</v>
      </c>
      <c r="AC481" s="17">
        <f>AC482</f>
        <v>0</v>
      </c>
      <c r="AD481" s="17">
        <f>AD482</f>
        <v>0</v>
      </c>
      <c r="AE481" s="17">
        <f t="shared" si="1031"/>
        <v>10734.299999999999</v>
      </c>
      <c r="AF481" s="17">
        <f t="shared" si="1032"/>
        <v>10734.299999999999</v>
      </c>
      <c r="AG481" s="17">
        <f t="shared" si="1033"/>
        <v>10734.299999999999</v>
      </c>
      <c r="AH481" s="17">
        <f>AH482</f>
        <v>0</v>
      </c>
      <c r="AI481" s="17">
        <f>AI482</f>
        <v>0</v>
      </c>
      <c r="AJ481" s="17">
        <f>AJ482</f>
        <v>0</v>
      </c>
      <c r="AK481" s="17">
        <f>AK482</f>
        <v>0</v>
      </c>
      <c r="AL481" s="17">
        <f>AL482</f>
        <v>0</v>
      </c>
      <c r="AM481" s="17">
        <f>AM482</f>
        <v>0</v>
      </c>
      <c r="AN481" s="17">
        <f>AN482</f>
        <v>0</v>
      </c>
      <c r="AO481" s="17">
        <f>AO482</f>
        <v>0</v>
      </c>
      <c r="AP481" s="17">
        <f>AP482</f>
        <v>0</v>
      </c>
      <c r="AQ481" s="17">
        <f>AQ482</f>
        <v>0</v>
      </c>
      <c r="AR481" s="17">
        <f>AR482</f>
        <v>0</v>
      </c>
      <c r="AS481" s="17">
        <f>AS482</f>
        <v>0</v>
      </c>
      <c r="AT481" s="17">
        <f>AT482</f>
        <v>0</v>
      </c>
      <c r="AU481" s="17">
        <f>AU482</f>
        <v>0</v>
      </c>
      <c r="AV481" s="17">
        <f>AV482</f>
        <v>0</v>
      </c>
      <c r="AW481" s="17">
        <f t="shared" si="1049"/>
        <v>10734.299999999999</v>
      </c>
      <c r="AX481" s="17">
        <f t="shared" si="1050"/>
        <v>10734.299999999999</v>
      </c>
      <c r="AY481" s="17">
        <f t="shared" si="1051"/>
        <v>10734.299999999999</v>
      </c>
      <c r="AZ481" s="17">
        <f>AZ482</f>
        <v>0</v>
      </c>
      <c r="BA481" s="32"/>
      <c r="BB481" s="32"/>
      <c r="BC481" s="1"/>
      <c r="BD481" s="1"/>
      <c r="BE481" s="1"/>
      <c r="BF481" s="1"/>
      <c r="BG481" s="1"/>
      <c r="BH481" s="1"/>
      <c r="BI481" s="1"/>
    </row>
    <row r="482" s="1" customFormat="1">
      <c r="A482" s="30" t="s">
        <v>300</v>
      </c>
      <c r="B482" s="30" t="s">
        <v>171</v>
      </c>
      <c r="C482" s="30" t="s">
        <v>267</v>
      </c>
      <c r="D482" s="30" t="s">
        <v>379</v>
      </c>
      <c r="E482" s="15" t="s">
        <v>134</v>
      </c>
      <c r="F482" s="31" t="s">
        <v>135</v>
      </c>
      <c r="G482" s="17">
        <v>10734.299999999999</v>
      </c>
      <c r="H482" s="17">
        <v>10734.299999999999</v>
      </c>
      <c r="I482" s="17">
        <v>10734.299999999999</v>
      </c>
      <c r="J482" s="17"/>
      <c r="K482" s="17"/>
      <c r="L482" s="17"/>
      <c r="M482" s="17">
        <f t="shared" si="1157"/>
        <v>10734.299999999999</v>
      </c>
      <c r="N482" s="17">
        <f t="shared" si="1158"/>
        <v>10734.299999999999</v>
      </c>
      <c r="O482" s="17">
        <f t="shared" si="1159"/>
        <v>10734.299999999999</v>
      </c>
      <c r="P482" s="17"/>
      <c r="Q482" s="17"/>
      <c r="R482" s="17"/>
      <c r="S482" s="17"/>
      <c r="T482" s="17"/>
      <c r="U482" s="17"/>
      <c r="V482" s="17"/>
      <c r="W482" s="17"/>
      <c r="X482" s="17"/>
      <c r="Y482" s="17">
        <f t="shared" si="1025"/>
        <v>10734.299999999999</v>
      </c>
      <c r="Z482" s="17">
        <f t="shared" si="1026"/>
        <v>10734.299999999999</v>
      </c>
      <c r="AA482" s="17">
        <f t="shared" si="1027"/>
        <v>10734.299999999999</v>
      </c>
      <c r="AB482" s="17"/>
      <c r="AC482" s="17"/>
      <c r="AD482" s="17"/>
      <c r="AE482" s="17">
        <f t="shared" si="1031"/>
        <v>10734.299999999999</v>
      </c>
      <c r="AF482" s="17">
        <f t="shared" si="1032"/>
        <v>10734.299999999999</v>
      </c>
      <c r="AG482" s="17">
        <f t="shared" si="1033"/>
        <v>10734.299999999999</v>
      </c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>
        <f t="shared" si="1049"/>
        <v>10734.299999999999</v>
      </c>
      <c r="AX482" s="17">
        <f t="shared" si="1050"/>
        <v>10734.299999999999</v>
      </c>
      <c r="AY482" s="17">
        <f t="shared" si="1051"/>
        <v>10734.299999999999</v>
      </c>
      <c r="AZ482" s="17"/>
      <c r="BA482" s="32"/>
      <c r="BB482" s="32"/>
      <c r="BC482" s="1"/>
      <c r="BD482" s="1"/>
      <c r="BE482" s="1"/>
      <c r="BF482" s="1"/>
      <c r="BG482" s="1"/>
      <c r="BH482" s="1"/>
      <c r="BI482" s="1"/>
    </row>
    <row r="483" s="1" customFormat="1">
      <c r="A483" s="30" t="s">
        <v>300</v>
      </c>
      <c r="B483" s="30" t="s">
        <v>171</v>
      </c>
      <c r="C483" s="30" t="s">
        <v>267</v>
      </c>
      <c r="D483" s="30" t="s">
        <v>303</v>
      </c>
      <c r="E483" s="16"/>
      <c r="F483" s="31" t="s">
        <v>304</v>
      </c>
      <c r="G483" s="17">
        <f>G484</f>
        <v>844685.5</v>
      </c>
      <c r="H483" s="17">
        <f>H484</f>
        <v>859920.69999999995</v>
      </c>
      <c r="I483" s="17">
        <f>I484</f>
        <v>834942.79999999993</v>
      </c>
      <c r="J483" s="17">
        <f>J484</f>
        <v>271.80000000000001</v>
      </c>
      <c r="K483" s="17">
        <f>K484</f>
        <v>280.19999999999999</v>
      </c>
      <c r="L483" s="17">
        <f>L484</f>
        <v>280.19999999999999</v>
      </c>
      <c r="M483" s="17">
        <f t="shared" si="1157"/>
        <v>844957.30000000005</v>
      </c>
      <c r="N483" s="17">
        <f t="shared" si="1158"/>
        <v>860200.89999999991</v>
      </c>
      <c r="O483" s="17">
        <f t="shared" si="1159"/>
        <v>835222.99999999988</v>
      </c>
      <c r="P483" s="17">
        <f>P484</f>
        <v>20223.135999999999</v>
      </c>
      <c r="Q483" s="17">
        <f>Q484</f>
        <v>0</v>
      </c>
      <c r="R483" s="17">
        <f>R484</f>
        <v>0</v>
      </c>
      <c r="S483" s="17">
        <f>S484</f>
        <v>0</v>
      </c>
      <c r="T483" s="17">
        <f>T484</f>
        <v>20978.5</v>
      </c>
      <c r="U483" s="17">
        <f>U484</f>
        <v>0</v>
      </c>
      <c r="V483" s="17">
        <f>V484</f>
        <v>20978.5</v>
      </c>
      <c r="W483" s="17">
        <f>W484</f>
        <v>0</v>
      </c>
      <c r="X483" s="17">
        <f>X484</f>
        <v>0</v>
      </c>
      <c r="Y483" s="17">
        <f t="shared" si="1025"/>
        <v>865180.43599999999</v>
      </c>
      <c r="Z483" s="17">
        <f t="shared" si="1026"/>
        <v>881179.39999999991</v>
      </c>
      <c r="AA483" s="17">
        <f t="shared" si="1027"/>
        <v>856201.49999999988</v>
      </c>
      <c r="AB483" s="17">
        <f>AB484</f>
        <v>0</v>
      </c>
      <c r="AC483" s="17">
        <f>AC484</f>
        <v>0</v>
      </c>
      <c r="AD483" s="17">
        <f>AD484</f>
        <v>0</v>
      </c>
      <c r="AE483" s="17">
        <f t="shared" si="1031"/>
        <v>865180.43599999999</v>
      </c>
      <c r="AF483" s="17">
        <f t="shared" si="1032"/>
        <v>881179.39999999991</v>
      </c>
      <c r="AG483" s="17">
        <f t="shared" si="1033"/>
        <v>856201.49999999988</v>
      </c>
      <c r="AH483" s="17">
        <f>AH484</f>
        <v>0</v>
      </c>
      <c r="AI483" s="17">
        <f>AI484</f>
        <v>-550</v>
      </c>
      <c r="AJ483" s="17">
        <f>AJ484</f>
        <v>0</v>
      </c>
      <c r="AK483" s="17">
        <f>AK484</f>
        <v>0</v>
      </c>
      <c r="AL483" s="17">
        <f>AL484</f>
        <v>0</v>
      </c>
      <c r="AM483" s="17">
        <f>AM484</f>
        <v>0</v>
      </c>
      <c r="AN483" s="17">
        <f>AN484</f>
        <v>-1000</v>
      </c>
      <c r="AO483" s="17">
        <f>AO484</f>
        <v>0</v>
      </c>
      <c r="AP483" s="17">
        <f>AP484</f>
        <v>0</v>
      </c>
      <c r="AQ483" s="17">
        <f>AQ484</f>
        <v>0</v>
      </c>
      <c r="AR483" s="17">
        <f>AR484</f>
        <v>0</v>
      </c>
      <c r="AS483" s="17">
        <f>AS484</f>
        <v>-1000</v>
      </c>
      <c r="AT483" s="17">
        <f>AT484</f>
        <v>0</v>
      </c>
      <c r="AU483" s="17">
        <f>AU484</f>
        <v>0</v>
      </c>
      <c r="AV483" s="17">
        <f>AV484</f>
        <v>0</v>
      </c>
      <c r="AW483" s="17">
        <f t="shared" si="1049"/>
        <v>864630.43599999999</v>
      </c>
      <c r="AX483" s="17">
        <f t="shared" si="1050"/>
        <v>880179.39999999991</v>
      </c>
      <c r="AY483" s="17">
        <f t="shared" si="1051"/>
        <v>855201.49999999988</v>
      </c>
      <c r="AZ483" s="17">
        <f>AZ484</f>
        <v>0</v>
      </c>
      <c r="BA483" s="32"/>
      <c r="BB483" s="32"/>
      <c r="BC483" s="1"/>
      <c r="BD483" s="1"/>
      <c r="BE483" s="1"/>
      <c r="BF483" s="1"/>
      <c r="BG483" s="1"/>
      <c r="BH483" s="1"/>
      <c r="BI483" s="1"/>
    </row>
    <row r="484" s="1" customFormat="1">
      <c r="A484" s="30" t="s">
        <v>300</v>
      </c>
      <c r="B484" s="30" t="s">
        <v>171</v>
      </c>
      <c r="C484" s="30" t="s">
        <v>267</v>
      </c>
      <c r="D484" s="30" t="s">
        <v>305</v>
      </c>
      <c r="E484" s="16"/>
      <c r="F484" s="31" t="s">
        <v>36</v>
      </c>
      <c r="G484" s="17">
        <f>G488+G509+G515+G485+G505</f>
        <v>844685.5</v>
      </c>
      <c r="H484" s="17">
        <f>H488+H509+H515+H485+H505</f>
        <v>859920.69999999995</v>
      </c>
      <c r="I484" s="17">
        <f>I488+I509+I515+I485+I505</f>
        <v>834942.79999999993</v>
      </c>
      <c r="J484" s="17">
        <f>J488+J509+J515+J485+J505</f>
        <v>271.80000000000001</v>
      </c>
      <c r="K484" s="17">
        <f>K488+K509+K515+K485+K505</f>
        <v>280.19999999999999</v>
      </c>
      <c r="L484" s="17">
        <f>L488+L509+L515+L485+L505</f>
        <v>280.19999999999999</v>
      </c>
      <c r="M484" s="17">
        <f t="shared" si="1157"/>
        <v>844957.30000000005</v>
      </c>
      <c r="N484" s="17">
        <f t="shared" si="1158"/>
        <v>860200.89999999991</v>
      </c>
      <c r="O484" s="17">
        <f t="shared" si="1159"/>
        <v>835222.99999999988</v>
      </c>
      <c r="P484" s="17">
        <f>P488+P509+P515+P485+P505</f>
        <v>20223.135999999999</v>
      </c>
      <c r="Q484" s="17">
        <f>Q488+Q509+Q515+Q485+Q505</f>
        <v>0</v>
      </c>
      <c r="R484" s="17">
        <f>R488+R509+R515+R485+R505</f>
        <v>0</v>
      </c>
      <c r="S484" s="17">
        <f>S488+S509+S515+S485+S505</f>
        <v>0</v>
      </c>
      <c r="T484" s="17">
        <f>T488+T509+T515+T485+T505</f>
        <v>20978.5</v>
      </c>
      <c r="U484" s="17">
        <f>U488+U509+U515+U485+U505</f>
        <v>0</v>
      </c>
      <c r="V484" s="17">
        <f>V488+V509+V515+V485+V505</f>
        <v>20978.5</v>
      </c>
      <c r="W484" s="17">
        <f>W488+W509+W515+W485+W505</f>
        <v>0</v>
      </c>
      <c r="X484" s="17">
        <f>X488+X509+X515+X485+X505</f>
        <v>0</v>
      </c>
      <c r="Y484" s="17">
        <f t="shared" si="1025"/>
        <v>865180.43599999999</v>
      </c>
      <c r="Z484" s="17">
        <f t="shared" si="1026"/>
        <v>881179.39999999991</v>
      </c>
      <c r="AA484" s="17">
        <f t="shared" si="1027"/>
        <v>856201.49999999988</v>
      </c>
      <c r="AB484" s="17">
        <f>AB488+AB509+AB515+AB485+AB505</f>
        <v>0</v>
      </c>
      <c r="AC484" s="17">
        <f>AC488+AC509+AC515+AC485+AC505</f>
        <v>0</v>
      </c>
      <c r="AD484" s="17">
        <f>AD488+AD509+AD515+AD485+AD505</f>
        <v>0</v>
      </c>
      <c r="AE484" s="17">
        <f t="shared" si="1031"/>
        <v>865180.43599999999</v>
      </c>
      <c r="AF484" s="17">
        <f t="shared" si="1032"/>
        <v>881179.39999999991</v>
      </c>
      <c r="AG484" s="17">
        <f t="shared" si="1033"/>
        <v>856201.49999999988</v>
      </c>
      <c r="AH484" s="17">
        <f>AH488+AH509+AH515+AH485+AH505</f>
        <v>0</v>
      </c>
      <c r="AI484" s="17">
        <f>AI488+AI509+AI515+AI485+AI505</f>
        <v>-550</v>
      </c>
      <c r="AJ484" s="17">
        <f>AJ488+AJ509+AJ515+AJ485+AJ505</f>
        <v>0</v>
      </c>
      <c r="AK484" s="17">
        <f>AK488+AK509+AK515+AK485+AK505</f>
        <v>0</v>
      </c>
      <c r="AL484" s="17">
        <f>AL488+AL509+AL515+AL485+AL505</f>
        <v>0</v>
      </c>
      <c r="AM484" s="17">
        <f>AM488+AM509+AM515+AM485+AM505</f>
        <v>0</v>
      </c>
      <c r="AN484" s="17">
        <f>AN488+AN509+AN515+AN485+AN505</f>
        <v>-1000</v>
      </c>
      <c r="AO484" s="17">
        <f>AO488+AO509+AO515+AO485+AO505</f>
        <v>0</v>
      </c>
      <c r="AP484" s="17">
        <f>AP488+AP509+AP515+AP485+AP505</f>
        <v>0</v>
      </c>
      <c r="AQ484" s="17">
        <f>AQ488+AQ509+AQ515+AQ485+AQ505</f>
        <v>0</v>
      </c>
      <c r="AR484" s="17">
        <f>AR488+AR509+AR515+AR485+AR505</f>
        <v>0</v>
      </c>
      <c r="AS484" s="17">
        <f>AS488+AS509+AS515+AS485+AS505</f>
        <v>-1000</v>
      </c>
      <c r="AT484" s="17">
        <f>AT488+AT509+AT515+AT485+AT505</f>
        <v>0</v>
      </c>
      <c r="AU484" s="17">
        <f>AU488+AU509+AU515+AU485+AU505</f>
        <v>0</v>
      </c>
      <c r="AV484" s="17">
        <f>AV488+AV509+AV515+AV485+AV505</f>
        <v>0</v>
      </c>
      <c r="AW484" s="17">
        <f t="shared" si="1049"/>
        <v>864630.43599999999</v>
      </c>
      <c r="AX484" s="17">
        <f t="shared" si="1050"/>
        <v>880179.39999999991</v>
      </c>
      <c r="AY484" s="17">
        <f t="shared" si="1051"/>
        <v>855201.49999999988</v>
      </c>
      <c r="AZ484" s="17">
        <f>AZ488+AZ509+AZ515+AZ485+AZ505</f>
        <v>0</v>
      </c>
      <c r="BA484" s="32"/>
      <c r="BB484" s="32"/>
      <c r="BC484" s="1"/>
      <c r="BD484" s="1"/>
      <c r="BE484" s="1"/>
      <c r="BF484" s="1"/>
      <c r="BG484" s="1"/>
      <c r="BH484" s="1"/>
      <c r="BI484" s="1"/>
    </row>
    <row r="485" s="1" customFormat="1">
      <c r="A485" s="30" t="s">
        <v>300</v>
      </c>
      <c r="B485" s="30" t="s">
        <v>171</v>
      </c>
      <c r="C485" s="30" t="s">
        <v>267</v>
      </c>
      <c r="D485" s="30" t="s">
        <v>306</v>
      </c>
      <c r="E485" s="16"/>
      <c r="F485" s="31" t="s">
        <v>307</v>
      </c>
      <c r="G485" s="17">
        <f t="shared" ref="G485:G486" si="1194">G486</f>
        <v>3</v>
      </c>
      <c r="H485" s="17">
        <f t="shared" ref="H485:H486" si="1195">H486</f>
        <v>3</v>
      </c>
      <c r="I485" s="17">
        <f t="shared" ref="I485:I486" si="1196">I486</f>
        <v>3</v>
      </c>
      <c r="J485" s="17">
        <f t="shared" ref="J485:J486" si="1197">J486</f>
        <v>0</v>
      </c>
      <c r="K485" s="17">
        <f t="shared" ref="K485:K486" si="1198">K486</f>
        <v>0</v>
      </c>
      <c r="L485" s="17">
        <f t="shared" ref="L485:L486" si="1199">L486</f>
        <v>0</v>
      </c>
      <c r="M485" s="17">
        <f t="shared" si="1157"/>
        <v>3</v>
      </c>
      <c r="N485" s="17">
        <f t="shared" si="1158"/>
        <v>3</v>
      </c>
      <c r="O485" s="17">
        <f t="shared" si="1159"/>
        <v>3</v>
      </c>
      <c r="P485" s="17">
        <f t="shared" ref="P485:P486" si="1200">P486</f>
        <v>0</v>
      </c>
      <c r="Q485" s="17">
        <f t="shared" ref="Q485:Q486" si="1201">Q486</f>
        <v>0</v>
      </c>
      <c r="R485" s="17">
        <f t="shared" ref="R485:R486" si="1202">R486</f>
        <v>0</v>
      </c>
      <c r="S485" s="17">
        <f t="shared" ref="S485:S486" si="1203">S486</f>
        <v>0</v>
      </c>
      <c r="T485" s="17">
        <f t="shared" ref="T485:T486" si="1204">T486</f>
        <v>0</v>
      </c>
      <c r="U485" s="17">
        <f t="shared" ref="U485:U486" si="1205">U486</f>
        <v>0</v>
      </c>
      <c r="V485" s="17">
        <f t="shared" ref="V485:V486" si="1206">V486</f>
        <v>0</v>
      </c>
      <c r="W485" s="17">
        <f t="shared" ref="W485:W486" si="1207">W486</f>
        <v>0</v>
      </c>
      <c r="X485" s="17">
        <f t="shared" ref="X485:X486" si="1208">X486</f>
        <v>0</v>
      </c>
      <c r="Y485" s="17">
        <f t="shared" si="1025"/>
        <v>3</v>
      </c>
      <c r="Z485" s="17">
        <f t="shared" si="1026"/>
        <v>3</v>
      </c>
      <c r="AA485" s="17">
        <f t="shared" si="1027"/>
        <v>3</v>
      </c>
      <c r="AB485" s="17">
        <f t="shared" ref="AB485:AB486" si="1209">AB486</f>
        <v>0</v>
      </c>
      <c r="AC485" s="17">
        <f t="shared" ref="AC485:AC486" si="1210">AC486</f>
        <v>0</v>
      </c>
      <c r="AD485" s="17">
        <f t="shared" ref="AD485:AD486" si="1211">AD486</f>
        <v>0</v>
      </c>
      <c r="AE485" s="17">
        <f t="shared" si="1031"/>
        <v>3</v>
      </c>
      <c r="AF485" s="17">
        <f t="shared" si="1032"/>
        <v>3</v>
      </c>
      <c r="AG485" s="17">
        <f t="shared" si="1033"/>
        <v>3</v>
      </c>
      <c r="AH485" s="17">
        <f t="shared" ref="AH485:AH486" si="1212">AH486</f>
        <v>0</v>
      </c>
      <c r="AI485" s="17">
        <f t="shared" ref="AI485:AI486" si="1213">AI486</f>
        <v>0</v>
      </c>
      <c r="AJ485" s="17">
        <f t="shared" ref="AJ485:AJ486" si="1214">AJ486</f>
        <v>0</v>
      </c>
      <c r="AK485" s="17">
        <f t="shared" ref="AK485:AK486" si="1215">AK486</f>
        <v>0</v>
      </c>
      <c r="AL485" s="17">
        <f t="shared" ref="AL485:AL486" si="1216">AL486</f>
        <v>0</v>
      </c>
      <c r="AM485" s="17">
        <f t="shared" ref="AM485:AM486" si="1217">AM486</f>
        <v>0</v>
      </c>
      <c r="AN485" s="17">
        <f t="shared" ref="AN485:AN486" si="1218">AN486</f>
        <v>0</v>
      </c>
      <c r="AO485" s="17">
        <f t="shared" ref="AO485:AO486" si="1219">AO486</f>
        <v>0</v>
      </c>
      <c r="AP485" s="17">
        <f t="shared" ref="AP485:AP486" si="1220">AP486</f>
        <v>0</v>
      </c>
      <c r="AQ485" s="17">
        <f t="shared" ref="AQ485:AQ486" si="1221">AQ486</f>
        <v>0</v>
      </c>
      <c r="AR485" s="17">
        <f t="shared" ref="AR485:AR486" si="1222">AR486</f>
        <v>0</v>
      </c>
      <c r="AS485" s="17">
        <f t="shared" ref="AS485:AS486" si="1223">AS486</f>
        <v>0</v>
      </c>
      <c r="AT485" s="17">
        <f t="shared" ref="AT485:AT486" si="1224">AT486</f>
        <v>0</v>
      </c>
      <c r="AU485" s="17">
        <f t="shared" ref="AU485:AU486" si="1225">AU486</f>
        <v>0</v>
      </c>
      <c r="AV485" s="17">
        <f t="shared" ref="AV485:AV486" si="1226">AV486</f>
        <v>0</v>
      </c>
      <c r="AW485" s="17">
        <f t="shared" si="1049"/>
        <v>3</v>
      </c>
      <c r="AX485" s="17">
        <f t="shared" si="1050"/>
        <v>3</v>
      </c>
      <c r="AY485" s="17">
        <f t="shared" si="1051"/>
        <v>3</v>
      </c>
      <c r="AZ485" s="17">
        <f t="shared" ref="AZ485:AZ486" si="1227">AZ486</f>
        <v>0</v>
      </c>
      <c r="BA485" s="32"/>
      <c r="BB485" s="32"/>
      <c r="BC485" s="1"/>
      <c r="BD485" s="1"/>
      <c r="BE485" s="1"/>
      <c r="BF485" s="1"/>
      <c r="BG485" s="1"/>
      <c r="BH485" s="1"/>
      <c r="BI485" s="1"/>
    </row>
    <row r="486" s="1" customFormat="1">
      <c r="A486" s="30" t="s">
        <v>300</v>
      </c>
      <c r="B486" s="30" t="s">
        <v>171</v>
      </c>
      <c r="C486" s="30" t="s">
        <v>267</v>
      </c>
      <c r="D486" s="30" t="s">
        <v>309</v>
      </c>
      <c r="E486" s="16"/>
      <c r="F486" s="31" t="s">
        <v>310</v>
      </c>
      <c r="G486" s="17">
        <f t="shared" si="1194"/>
        <v>3</v>
      </c>
      <c r="H486" s="17">
        <f t="shared" si="1195"/>
        <v>3</v>
      </c>
      <c r="I486" s="17">
        <f t="shared" si="1196"/>
        <v>3</v>
      </c>
      <c r="J486" s="17">
        <f t="shared" si="1197"/>
        <v>0</v>
      </c>
      <c r="K486" s="17">
        <f t="shared" si="1198"/>
        <v>0</v>
      </c>
      <c r="L486" s="17">
        <f t="shared" si="1199"/>
        <v>0</v>
      </c>
      <c r="M486" s="17">
        <f t="shared" si="1157"/>
        <v>3</v>
      </c>
      <c r="N486" s="17">
        <f t="shared" si="1158"/>
        <v>3</v>
      </c>
      <c r="O486" s="17">
        <f t="shared" si="1159"/>
        <v>3</v>
      </c>
      <c r="P486" s="17">
        <f t="shared" si="1200"/>
        <v>0</v>
      </c>
      <c r="Q486" s="17">
        <f t="shared" si="1201"/>
        <v>0</v>
      </c>
      <c r="R486" s="17">
        <f t="shared" si="1202"/>
        <v>0</v>
      </c>
      <c r="S486" s="17">
        <f t="shared" si="1203"/>
        <v>0</v>
      </c>
      <c r="T486" s="17">
        <f t="shared" si="1204"/>
        <v>0</v>
      </c>
      <c r="U486" s="17">
        <f t="shared" si="1205"/>
        <v>0</v>
      </c>
      <c r="V486" s="17">
        <f t="shared" si="1206"/>
        <v>0</v>
      </c>
      <c r="W486" s="17">
        <f t="shared" si="1207"/>
        <v>0</v>
      </c>
      <c r="X486" s="17">
        <f t="shared" si="1208"/>
        <v>0</v>
      </c>
      <c r="Y486" s="17">
        <f t="shared" si="1025"/>
        <v>3</v>
      </c>
      <c r="Z486" s="17">
        <f t="shared" si="1026"/>
        <v>3</v>
      </c>
      <c r="AA486" s="17">
        <f t="shared" si="1027"/>
        <v>3</v>
      </c>
      <c r="AB486" s="17">
        <f t="shared" si="1209"/>
        <v>0</v>
      </c>
      <c r="AC486" s="17">
        <f t="shared" si="1210"/>
        <v>0</v>
      </c>
      <c r="AD486" s="17">
        <f t="shared" si="1211"/>
        <v>0</v>
      </c>
      <c r="AE486" s="17">
        <f t="shared" si="1031"/>
        <v>3</v>
      </c>
      <c r="AF486" s="17">
        <f t="shared" si="1032"/>
        <v>3</v>
      </c>
      <c r="AG486" s="17">
        <f t="shared" si="1033"/>
        <v>3</v>
      </c>
      <c r="AH486" s="17">
        <f t="shared" si="1212"/>
        <v>0</v>
      </c>
      <c r="AI486" s="17">
        <f t="shared" si="1213"/>
        <v>0</v>
      </c>
      <c r="AJ486" s="17">
        <f t="shared" si="1214"/>
        <v>0</v>
      </c>
      <c r="AK486" s="17">
        <f t="shared" si="1215"/>
        <v>0</v>
      </c>
      <c r="AL486" s="17">
        <f t="shared" si="1216"/>
        <v>0</v>
      </c>
      <c r="AM486" s="17">
        <f t="shared" si="1217"/>
        <v>0</v>
      </c>
      <c r="AN486" s="17">
        <f t="shared" si="1218"/>
        <v>0</v>
      </c>
      <c r="AO486" s="17">
        <f t="shared" si="1219"/>
        <v>0</v>
      </c>
      <c r="AP486" s="17">
        <f t="shared" si="1220"/>
        <v>0</v>
      </c>
      <c r="AQ486" s="17">
        <f t="shared" si="1221"/>
        <v>0</v>
      </c>
      <c r="AR486" s="17">
        <f t="shared" si="1222"/>
        <v>0</v>
      </c>
      <c r="AS486" s="17">
        <f t="shared" si="1223"/>
        <v>0</v>
      </c>
      <c r="AT486" s="17">
        <f t="shared" si="1224"/>
        <v>0</v>
      </c>
      <c r="AU486" s="17">
        <f t="shared" si="1225"/>
        <v>0</v>
      </c>
      <c r="AV486" s="17">
        <f t="shared" si="1226"/>
        <v>0</v>
      </c>
      <c r="AW486" s="17">
        <f t="shared" si="1049"/>
        <v>3</v>
      </c>
      <c r="AX486" s="17">
        <f t="shared" si="1050"/>
        <v>3</v>
      </c>
      <c r="AY486" s="17">
        <f t="shared" si="1051"/>
        <v>3</v>
      </c>
      <c r="AZ486" s="17">
        <f t="shared" si="1227"/>
        <v>0</v>
      </c>
      <c r="BA486" s="32"/>
      <c r="BB486" s="32"/>
      <c r="BC486" s="1"/>
      <c r="BD486" s="1"/>
      <c r="BE486" s="1"/>
      <c r="BF486" s="1"/>
      <c r="BG486" s="1"/>
      <c r="BH486" s="1"/>
      <c r="BI486" s="1"/>
    </row>
    <row r="487" s="1" customFormat="1">
      <c r="A487" s="30" t="s">
        <v>300</v>
      </c>
      <c r="B487" s="30" t="s">
        <v>171</v>
      </c>
      <c r="C487" s="30" t="s">
        <v>267</v>
      </c>
      <c r="D487" s="30" t="s">
        <v>309</v>
      </c>
      <c r="E487" s="15" t="s">
        <v>41</v>
      </c>
      <c r="F487" s="31" t="s">
        <v>42</v>
      </c>
      <c r="G487" s="17">
        <v>3</v>
      </c>
      <c r="H487" s="17">
        <v>3</v>
      </c>
      <c r="I487" s="17">
        <v>3</v>
      </c>
      <c r="J487" s="17"/>
      <c r="K487" s="17"/>
      <c r="L487" s="17"/>
      <c r="M487" s="17">
        <f t="shared" si="1157"/>
        <v>3</v>
      </c>
      <c r="N487" s="17">
        <f t="shared" si="1158"/>
        <v>3</v>
      </c>
      <c r="O487" s="17">
        <f t="shared" si="1159"/>
        <v>3</v>
      </c>
      <c r="P487" s="17"/>
      <c r="Q487" s="17"/>
      <c r="R487" s="17"/>
      <c r="S487" s="17"/>
      <c r="T487" s="17"/>
      <c r="U487" s="17"/>
      <c r="V487" s="17"/>
      <c r="W487" s="17"/>
      <c r="X487" s="17"/>
      <c r="Y487" s="17">
        <f t="shared" si="1025"/>
        <v>3</v>
      </c>
      <c r="Z487" s="17">
        <f t="shared" si="1026"/>
        <v>3</v>
      </c>
      <c r="AA487" s="17">
        <f t="shared" si="1027"/>
        <v>3</v>
      </c>
      <c r="AB487" s="17"/>
      <c r="AC487" s="17"/>
      <c r="AD487" s="17"/>
      <c r="AE487" s="17">
        <f t="shared" si="1031"/>
        <v>3</v>
      </c>
      <c r="AF487" s="17">
        <f t="shared" si="1032"/>
        <v>3</v>
      </c>
      <c r="AG487" s="17">
        <f t="shared" si="1033"/>
        <v>3</v>
      </c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>
        <f t="shared" si="1049"/>
        <v>3</v>
      </c>
      <c r="AX487" s="17">
        <f t="shared" si="1050"/>
        <v>3</v>
      </c>
      <c r="AY487" s="17">
        <f t="shared" si="1051"/>
        <v>3</v>
      </c>
      <c r="AZ487" s="17"/>
      <c r="BA487" s="32"/>
      <c r="BB487" s="32"/>
      <c r="BC487" s="1"/>
      <c r="BD487" s="1"/>
      <c r="BE487" s="1"/>
      <c r="BF487" s="1"/>
      <c r="BG487" s="1"/>
      <c r="BH487" s="1"/>
      <c r="BI487" s="1"/>
    </row>
    <row r="488" s="1" customFormat="1">
      <c r="A488" s="30" t="s">
        <v>300</v>
      </c>
      <c r="B488" s="30" t="s">
        <v>171</v>
      </c>
      <c r="C488" s="30" t="s">
        <v>267</v>
      </c>
      <c r="D488" s="30" t="s">
        <v>369</v>
      </c>
      <c r="E488" s="16"/>
      <c r="F488" s="31" t="s">
        <v>370</v>
      </c>
      <c r="G488" s="17">
        <f>G489+G494+G496+G500+G503</f>
        <v>176226.39999999999</v>
      </c>
      <c r="H488" s="17">
        <f>H489+H494+H496+H500+H503</f>
        <v>180072.89999999997</v>
      </c>
      <c r="I488" s="17">
        <f>I489+I494+I496+I500+I503</f>
        <v>180072.89999999997</v>
      </c>
      <c r="J488" s="17">
        <f>J489+J494+J496+J500+J503</f>
        <v>0</v>
      </c>
      <c r="K488" s="17">
        <f>K489+K494+K496+K500+K503</f>
        <v>0</v>
      </c>
      <c r="L488" s="17">
        <f>L489+L494+L496+L500+L503</f>
        <v>0</v>
      </c>
      <c r="M488" s="17">
        <f t="shared" si="1157"/>
        <v>176226.39999999999</v>
      </c>
      <c r="N488" s="17">
        <f t="shared" si="1158"/>
        <v>180072.89999999997</v>
      </c>
      <c r="O488" s="17">
        <f t="shared" si="1159"/>
        <v>180072.89999999997</v>
      </c>
      <c r="P488" s="17">
        <f>P489+P494+P496+P500+P503</f>
        <v>3461.0859999999998</v>
      </c>
      <c r="Q488" s="17">
        <f>Q489+Q494+Q496+Q500+Q503</f>
        <v>0</v>
      </c>
      <c r="R488" s="17">
        <f>R489+R494+R496+R500+R503</f>
        <v>0</v>
      </c>
      <c r="S488" s="17">
        <f>S489+S494+S496+S500+S503</f>
        <v>0</v>
      </c>
      <c r="T488" s="17">
        <f>T489+T494+T496+T500+T503</f>
        <v>1152.7</v>
      </c>
      <c r="U488" s="17">
        <f>U489+U494+U496+U500+U503</f>
        <v>0</v>
      </c>
      <c r="V488" s="17">
        <f>V489+V494+V496+V500+V503</f>
        <v>1152.7</v>
      </c>
      <c r="W488" s="17">
        <f>W489+W494+W496+W500+W503</f>
        <v>0</v>
      </c>
      <c r="X488" s="17">
        <f>X489+X494+X496+X500+X503</f>
        <v>0</v>
      </c>
      <c r="Y488" s="17">
        <f t="shared" ref="Y488:Y551" si="1228">M488+P488+Q488+R488+S488</f>
        <v>179687.486</v>
      </c>
      <c r="Z488" s="17">
        <f t="shared" ref="Z488:Z551" si="1229">N488+T488+U488</f>
        <v>181225.59999999998</v>
      </c>
      <c r="AA488" s="17">
        <f t="shared" ref="AA488:AA551" si="1230">O488+V488+X488+W488</f>
        <v>181225.59999999998</v>
      </c>
      <c r="AB488" s="17">
        <f>AB489+AB494+AB496+AB500+AB503</f>
        <v>0</v>
      </c>
      <c r="AC488" s="17">
        <f>AC489+AC494+AC496+AC500+AC503</f>
        <v>0</v>
      </c>
      <c r="AD488" s="17">
        <f>AD489+AD494+AD496+AD500+AD503</f>
        <v>0</v>
      </c>
      <c r="AE488" s="17">
        <f t="shared" ref="AE488:AE551" si="1231">Y488+AB488</f>
        <v>179687.486</v>
      </c>
      <c r="AF488" s="17">
        <f t="shared" ref="AF488:AF551" si="1232">Z488+AC488</f>
        <v>181225.59999999998</v>
      </c>
      <c r="AG488" s="17">
        <f t="shared" ref="AG488:AG551" si="1233">AA488+AD488</f>
        <v>181225.59999999998</v>
      </c>
      <c r="AH488" s="17">
        <f>AH489+AH494+AH496+AH500+AH503</f>
        <v>0</v>
      </c>
      <c r="AI488" s="17">
        <f>AI489+AI494+AI496+AI500+AI503</f>
        <v>-550</v>
      </c>
      <c r="AJ488" s="17">
        <f>AJ489+AJ494+AJ496+AJ500+AJ503</f>
        <v>0</v>
      </c>
      <c r="AK488" s="17">
        <f>AK489+AK494+AK496+AK500+AK503</f>
        <v>0</v>
      </c>
      <c r="AL488" s="17">
        <f>AL489+AL494+AL496+AL500+AL503</f>
        <v>0</v>
      </c>
      <c r="AM488" s="17">
        <f>AM489+AM494+AM496+AM500+AM503</f>
        <v>0</v>
      </c>
      <c r="AN488" s="17">
        <f>AN489+AN494+AN496+AN500+AN503</f>
        <v>-1000</v>
      </c>
      <c r="AO488" s="17">
        <f>AO489+AO494+AO496+AO500+AO503</f>
        <v>0</v>
      </c>
      <c r="AP488" s="17">
        <f>AP489+AP494+AP496+AP500+AP503</f>
        <v>0</v>
      </c>
      <c r="AQ488" s="17">
        <f>AQ489+AQ494+AQ496+AQ500+AQ503</f>
        <v>0</v>
      </c>
      <c r="AR488" s="17">
        <f>AR489+AR494+AR496+AR500+AR503</f>
        <v>0</v>
      </c>
      <c r="AS488" s="17">
        <f>AS489+AS494+AS496+AS500+AS503</f>
        <v>-1000</v>
      </c>
      <c r="AT488" s="17">
        <f>AT489+AT494+AT496+AT500+AT503</f>
        <v>0</v>
      </c>
      <c r="AU488" s="17">
        <f>AU489+AU494+AU496+AU500+AU503</f>
        <v>0</v>
      </c>
      <c r="AV488" s="17">
        <f>AV489+AV494+AV496+AV500+AV503</f>
        <v>0</v>
      </c>
      <c r="AW488" s="17">
        <f t="shared" ref="AW488:AW551" si="1234">AE488+AH488+AI488+AJ488+AK488+AL488</f>
        <v>179137.486</v>
      </c>
      <c r="AX488" s="17">
        <f t="shared" ref="AX488:AX551" si="1235">AF488+AM488+AN488+AO488+AP488+AQ488</f>
        <v>180225.59999999998</v>
      </c>
      <c r="AY488" s="17">
        <f t="shared" ref="AY488:AY551" si="1236">AG488+AR488+AS488+AT488+AU488+AV488</f>
        <v>180225.59999999998</v>
      </c>
      <c r="AZ488" s="17">
        <f>AZ489+AZ494+AZ496+AZ500+AZ503</f>
        <v>0</v>
      </c>
      <c r="BA488" s="32"/>
      <c r="BB488" s="32"/>
      <c r="BC488" s="1"/>
      <c r="BD488" s="1"/>
      <c r="BE488" s="1"/>
      <c r="BF488" s="1"/>
      <c r="BG488" s="1"/>
      <c r="BH488" s="1"/>
      <c r="BI488" s="1"/>
    </row>
    <row r="489" s="1" customFormat="1">
      <c r="A489" s="30" t="s">
        <v>300</v>
      </c>
      <c r="B489" s="30" t="s">
        <v>171</v>
      </c>
      <c r="C489" s="30" t="s">
        <v>267</v>
      </c>
      <c r="D489" s="30" t="s">
        <v>376</v>
      </c>
      <c r="E489" s="16"/>
      <c r="F489" s="31" t="s">
        <v>56</v>
      </c>
      <c r="G489" s="17">
        <f>G490+G491+G492+G493</f>
        <v>133108.10000000001</v>
      </c>
      <c r="H489" s="17">
        <f>H490+H491+H492+H493</f>
        <v>139016.69999999998</v>
      </c>
      <c r="I489" s="17">
        <f>I490+I491+I492+I493</f>
        <v>139016.69999999998</v>
      </c>
      <c r="J489" s="17">
        <f>J490+J491+J492+J493</f>
        <v>0</v>
      </c>
      <c r="K489" s="17">
        <f>K490+K491+K492+K493</f>
        <v>0</v>
      </c>
      <c r="L489" s="17">
        <f>L490+L491+L492+L493</f>
        <v>0</v>
      </c>
      <c r="M489" s="17">
        <f t="shared" si="1157"/>
        <v>133108.10000000001</v>
      </c>
      <c r="N489" s="17">
        <f t="shared" si="1158"/>
        <v>139016.69999999998</v>
      </c>
      <c r="O489" s="17">
        <f t="shared" si="1159"/>
        <v>139016.69999999998</v>
      </c>
      <c r="P489" s="17">
        <f>P490+P491+P492+P493</f>
        <v>1635.75</v>
      </c>
      <c r="Q489" s="17">
        <f>Q490+Q491+Q492+Q493</f>
        <v>0</v>
      </c>
      <c r="R489" s="17">
        <f>R490+R491+R492+R493</f>
        <v>0</v>
      </c>
      <c r="S489" s="17">
        <f>S490+S491+S492+S493</f>
        <v>0</v>
      </c>
      <c r="T489" s="17">
        <f>T490+T491+T492+T493</f>
        <v>1152.7</v>
      </c>
      <c r="U489" s="17">
        <f>U490+U491+U492+U493</f>
        <v>0</v>
      </c>
      <c r="V489" s="17">
        <f>V490+V491+V492+V493</f>
        <v>1152.7</v>
      </c>
      <c r="W489" s="17">
        <f>W490+W491+W492+W493</f>
        <v>0</v>
      </c>
      <c r="X489" s="17">
        <f>X490+X491+X492+X493</f>
        <v>0</v>
      </c>
      <c r="Y489" s="17">
        <f t="shared" si="1228"/>
        <v>134743.85000000001</v>
      </c>
      <c r="Z489" s="17">
        <f t="shared" si="1229"/>
        <v>140169.39999999999</v>
      </c>
      <c r="AA489" s="17">
        <f t="shared" si="1230"/>
        <v>140169.39999999999</v>
      </c>
      <c r="AB489" s="17">
        <f>AB490+AB491+AB492+AB493</f>
        <v>0</v>
      </c>
      <c r="AC489" s="17">
        <f>AC490+AC491+AC492+AC493</f>
        <v>0</v>
      </c>
      <c r="AD489" s="17">
        <f>AD490+AD491+AD492+AD493</f>
        <v>0</v>
      </c>
      <c r="AE489" s="17">
        <f t="shared" si="1231"/>
        <v>134743.85000000001</v>
      </c>
      <c r="AF489" s="17">
        <f t="shared" si="1232"/>
        <v>140169.39999999999</v>
      </c>
      <c r="AG489" s="17">
        <f t="shared" si="1233"/>
        <v>140169.39999999999</v>
      </c>
      <c r="AH489" s="17">
        <f>AH490+AH491+AH492+AH493</f>
        <v>0</v>
      </c>
      <c r="AI489" s="17">
        <f>AI490+AI491+AI492+AI493</f>
        <v>0</v>
      </c>
      <c r="AJ489" s="17">
        <f>AJ490+AJ491+AJ492+AJ493</f>
        <v>0</v>
      </c>
      <c r="AK489" s="17">
        <f>AK490+AK491+AK492+AK493</f>
        <v>0</v>
      </c>
      <c r="AL489" s="17">
        <f>AL490+AL491+AL492+AL493</f>
        <v>0</v>
      </c>
      <c r="AM489" s="17">
        <f>AM490+AM491+AM492+AM493</f>
        <v>0</v>
      </c>
      <c r="AN489" s="17">
        <f>AN490+AN491+AN492+AN493</f>
        <v>0</v>
      </c>
      <c r="AO489" s="17">
        <f>AO490+AO491+AO492+AO493</f>
        <v>0</v>
      </c>
      <c r="AP489" s="17">
        <f>AP490+AP491+AP492+AP493</f>
        <v>0</v>
      </c>
      <c r="AQ489" s="17">
        <f>AQ490+AQ491+AQ492+AQ493</f>
        <v>0</v>
      </c>
      <c r="AR489" s="17">
        <f>AR490+AR491+AR492+AR493</f>
        <v>0</v>
      </c>
      <c r="AS489" s="17">
        <f>AS490+AS491+AS492+AS493</f>
        <v>0</v>
      </c>
      <c r="AT489" s="17">
        <f>AT490+AT491+AT492+AT493</f>
        <v>0</v>
      </c>
      <c r="AU489" s="17">
        <f>AU490+AU491+AU492+AU493</f>
        <v>0</v>
      </c>
      <c r="AV489" s="17">
        <f>AV490+AV491+AV492+AV493</f>
        <v>0</v>
      </c>
      <c r="AW489" s="17">
        <f t="shared" si="1234"/>
        <v>134743.85000000001</v>
      </c>
      <c r="AX489" s="17">
        <f t="shared" si="1235"/>
        <v>140169.39999999999</v>
      </c>
      <c r="AY489" s="17">
        <f t="shared" si="1236"/>
        <v>140169.39999999999</v>
      </c>
      <c r="AZ489" s="17">
        <f>AZ490+AZ491+AZ492+AZ493</f>
        <v>0</v>
      </c>
      <c r="BA489" s="32"/>
      <c r="BB489" s="32"/>
      <c r="BC489" s="1"/>
      <c r="BD489" s="1"/>
      <c r="BE489" s="1"/>
      <c r="BF489" s="1"/>
      <c r="BG489" s="1"/>
      <c r="BH489" s="1"/>
      <c r="BI489" s="1"/>
    </row>
    <row r="490" s="1" customFormat="1">
      <c r="A490" s="30" t="s">
        <v>300</v>
      </c>
      <c r="B490" s="30" t="s">
        <v>171</v>
      </c>
      <c r="C490" s="30" t="s">
        <v>267</v>
      </c>
      <c r="D490" s="30" t="s">
        <v>376</v>
      </c>
      <c r="E490" s="15" t="s">
        <v>53</v>
      </c>
      <c r="F490" s="31" t="s">
        <v>54</v>
      </c>
      <c r="G490" s="17">
        <v>60551.599999999999</v>
      </c>
      <c r="H490" s="17">
        <v>62413.399999999994</v>
      </c>
      <c r="I490" s="17">
        <v>62413.399999999994</v>
      </c>
      <c r="J490" s="17"/>
      <c r="K490" s="17"/>
      <c r="L490" s="17"/>
      <c r="M490" s="17">
        <f t="shared" si="1157"/>
        <v>60551.599999999999</v>
      </c>
      <c r="N490" s="17">
        <f t="shared" si="1158"/>
        <v>62413.399999999994</v>
      </c>
      <c r="O490" s="17">
        <f t="shared" si="1159"/>
        <v>62413.399999999994</v>
      </c>
      <c r="P490" s="17">
        <v>1635.75</v>
      </c>
      <c r="Q490" s="17"/>
      <c r="R490" s="17"/>
      <c r="S490" s="17"/>
      <c r="T490" s="17">
        <v>1152.7</v>
      </c>
      <c r="U490" s="17"/>
      <c r="V490" s="17">
        <v>1152.7</v>
      </c>
      <c r="W490" s="17"/>
      <c r="X490" s="17"/>
      <c r="Y490" s="17">
        <f t="shared" si="1228"/>
        <v>62187.349999999999</v>
      </c>
      <c r="Z490" s="17">
        <f t="shared" si="1229"/>
        <v>63566.099999999991</v>
      </c>
      <c r="AA490" s="17">
        <f t="shared" si="1230"/>
        <v>63566.099999999991</v>
      </c>
      <c r="AB490" s="17"/>
      <c r="AC490" s="17"/>
      <c r="AD490" s="17"/>
      <c r="AE490" s="17">
        <f t="shared" si="1231"/>
        <v>62187.349999999999</v>
      </c>
      <c r="AF490" s="17">
        <f t="shared" si="1232"/>
        <v>63566.099999999991</v>
      </c>
      <c r="AG490" s="17">
        <f t="shared" si="1233"/>
        <v>63566.099999999991</v>
      </c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>
        <f t="shared" si="1234"/>
        <v>62187.349999999999</v>
      </c>
      <c r="AX490" s="17">
        <f t="shared" si="1235"/>
        <v>63566.099999999991</v>
      </c>
      <c r="AY490" s="17">
        <f t="shared" si="1236"/>
        <v>63566.099999999991</v>
      </c>
      <c r="AZ490" s="17"/>
      <c r="BA490" s="32"/>
      <c r="BB490" s="32"/>
      <c r="BC490" s="1"/>
      <c r="BD490" s="1"/>
      <c r="BE490" s="1"/>
      <c r="BF490" s="1"/>
      <c r="BG490" s="1"/>
      <c r="BH490" s="1"/>
      <c r="BI490" s="1"/>
    </row>
    <row r="491" s="1" customFormat="1">
      <c r="A491" s="30" t="s">
        <v>300</v>
      </c>
      <c r="B491" s="30" t="s">
        <v>171</v>
      </c>
      <c r="C491" s="30" t="s">
        <v>267</v>
      </c>
      <c r="D491" s="30" t="s">
        <v>376</v>
      </c>
      <c r="E491" s="15" t="s">
        <v>41</v>
      </c>
      <c r="F491" s="31" t="s">
        <v>42</v>
      </c>
      <c r="G491" s="17">
        <v>13189.899999999998</v>
      </c>
      <c r="H491" s="17">
        <v>13189.899999999998</v>
      </c>
      <c r="I491" s="17">
        <v>13189.899999999998</v>
      </c>
      <c r="J491" s="17"/>
      <c r="K491" s="17"/>
      <c r="L491" s="17"/>
      <c r="M491" s="17">
        <f t="shared" si="1157"/>
        <v>13189.899999999998</v>
      </c>
      <c r="N491" s="17">
        <f t="shared" si="1158"/>
        <v>13189.899999999998</v>
      </c>
      <c r="O491" s="17">
        <f t="shared" si="1159"/>
        <v>13189.899999999998</v>
      </c>
      <c r="P491" s="17"/>
      <c r="Q491" s="17"/>
      <c r="R491" s="17"/>
      <c r="S491" s="17"/>
      <c r="T491" s="17"/>
      <c r="U491" s="17"/>
      <c r="V491" s="17"/>
      <c r="W491" s="17"/>
      <c r="X491" s="17"/>
      <c r="Y491" s="17">
        <f t="shared" si="1228"/>
        <v>13189.899999999998</v>
      </c>
      <c r="Z491" s="17">
        <f t="shared" si="1229"/>
        <v>13189.899999999998</v>
      </c>
      <c r="AA491" s="17">
        <f t="shared" si="1230"/>
        <v>13189.899999999998</v>
      </c>
      <c r="AB491" s="17"/>
      <c r="AC491" s="17"/>
      <c r="AD491" s="17"/>
      <c r="AE491" s="17">
        <f t="shared" si="1231"/>
        <v>13189.899999999998</v>
      </c>
      <c r="AF491" s="17">
        <f t="shared" si="1232"/>
        <v>13189.899999999998</v>
      </c>
      <c r="AG491" s="17">
        <f t="shared" si="1233"/>
        <v>13189.899999999998</v>
      </c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>
        <f t="shared" si="1234"/>
        <v>13189.899999999998</v>
      </c>
      <c r="AX491" s="17">
        <f t="shared" si="1235"/>
        <v>13189.899999999998</v>
      </c>
      <c r="AY491" s="17">
        <f t="shared" si="1236"/>
        <v>13189.899999999998</v>
      </c>
      <c r="AZ491" s="17"/>
      <c r="BA491" s="32"/>
      <c r="BB491" s="32"/>
      <c r="BC491" s="1"/>
      <c r="BD491" s="1"/>
      <c r="BE491" s="1"/>
      <c r="BF491" s="1"/>
      <c r="BG491" s="1"/>
      <c r="BH491" s="1"/>
      <c r="BI491" s="1"/>
    </row>
    <row r="492" s="1" customFormat="1">
      <c r="A492" s="30" t="s">
        <v>300</v>
      </c>
      <c r="B492" s="30" t="s">
        <v>171</v>
      </c>
      <c r="C492" s="30" t="s">
        <v>267</v>
      </c>
      <c r="D492" s="30" t="s">
        <v>376</v>
      </c>
      <c r="E492" s="15" t="s">
        <v>134</v>
      </c>
      <c r="F492" s="31" t="s">
        <v>135</v>
      </c>
      <c r="G492" s="17">
        <v>58941.099999999999</v>
      </c>
      <c r="H492" s="17">
        <v>62987.900000000001</v>
      </c>
      <c r="I492" s="17">
        <v>62987.900000000001</v>
      </c>
      <c r="J492" s="17"/>
      <c r="K492" s="17"/>
      <c r="L492" s="17"/>
      <c r="M492" s="17">
        <f t="shared" si="1157"/>
        <v>58941.099999999999</v>
      </c>
      <c r="N492" s="17">
        <f t="shared" si="1158"/>
        <v>62987.900000000001</v>
      </c>
      <c r="O492" s="17">
        <f t="shared" si="1159"/>
        <v>62987.900000000001</v>
      </c>
      <c r="P492" s="17"/>
      <c r="Q492" s="17"/>
      <c r="R492" s="17"/>
      <c r="S492" s="17"/>
      <c r="T492" s="17"/>
      <c r="U492" s="17"/>
      <c r="V492" s="17"/>
      <c r="W492" s="17"/>
      <c r="X492" s="17"/>
      <c r="Y492" s="17">
        <f t="shared" si="1228"/>
        <v>58941.099999999999</v>
      </c>
      <c r="Z492" s="17">
        <f t="shared" si="1229"/>
        <v>62987.900000000001</v>
      </c>
      <c r="AA492" s="17">
        <f t="shared" si="1230"/>
        <v>62987.900000000001</v>
      </c>
      <c r="AB492" s="17"/>
      <c r="AC492" s="17"/>
      <c r="AD492" s="17"/>
      <c r="AE492" s="17">
        <f t="shared" si="1231"/>
        <v>58941.099999999999</v>
      </c>
      <c r="AF492" s="17">
        <f t="shared" si="1232"/>
        <v>62987.900000000001</v>
      </c>
      <c r="AG492" s="17">
        <f t="shared" si="1233"/>
        <v>62987.900000000001</v>
      </c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>
        <f t="shared" si="1234"/>
        <v>58941.099999999999</v>
      </c>
      <c r="AX492" s="17">
        <f t="shared" si="1235"/>
        <v>62987.900000000001</v>
      </c>
      <c r="AY492" s="17">
        <f t="shared" si="1236"/>
        <v>62987.900000000001</v>
      </c>
      <c r="AZ492" s="17"/>
      <c r="BA492" s="32"/>
      <c r="BB492" s="32"/>
      <c r="BC492" s="1"/>
      <c r="BD492" s="1"/>
      <c r="BE492" s="1"/>
      <c r="BF492" s="1"/>
      <c r="BG492" s="1"/>
      <c r="BH492" s="1"/>
      <c r="BI492" s="1"/>
    </row>
    <row r="493" s="1" customFormat="1">
      <c r="A493" s="30" t="s">
        <v>300</v>
      </c>
      <c r="B493" s="30" t="s">
        <v>171</v>
      </c>
      <c r="C493" s="30" t="s">
        <v>267</v>
      </c>
      <c r="D493" s="30" t="s">
        <v>376</v>
      </c>
      <c r="E493" s="15" t="s">
        <v>43</v>
      </c>
      <c r="F493" s="31" t="s">
        <v>44</v>
      </c>
      <c r="G493" s="17">
        <v>425.5</v>
      </c>
      <c r="H493" s="17">
        <v>425.5</v>
      </c>
      <c r="I493" s="17">
        <v>425.5</v>
      </c>
      <c r="J493" s="17"/>
      <c r="K493" s="17"/>
      <c r="L493" s="17"/>
      <c r="M493" s="17">
        <f t="shared" si="1157"/>
        <v>425.5</v>
      </c>
      <c r="N493" s="17">
        <f t="shared" si="1158"/>
        <v>425.5</v>
      </c>
      <c r="O493" s="17">
        <f t="shared" si="1159"/>
        <v>425.5</v>
      </c>
      <c r="P493" s="17"/>
      <c r="Q493" s="17"/>
      <c r="R493" s="17"/>
      <c r="S493" s="17"/>
      <c r="T493" s="17"/>
      <c r="U493" s="17"/>
      <c r="V493" s="17"/>
      <c r="W493" s="17"/>
      <c r="X493" s="17"/>
      <c r="Y493" s="17">
        <f t="shared" si="1228"/>
        <v>425.5</v>
      </c>
      <c r="Z493" s="17">
        <f t="shared" si="1229"/>
        <v>425.5</v>
      </c>
      <c r="AA493" s="17">
        <f t="shared" si="1230"/>
        <v>425.5</v>
      </c>
      <c r="AB493" s="17"/>
      <c r="AC493" s="17"/>
      <c r="AD493" s="17"/>
      <c r="AE493" s="17">
        <f t="shared" si="1231"/>
        <v>425.5</v>
      </c>
      <c r="AF493" s="17">
        <f t="shared" si="1232"/>
        <v>425.5</v>
      </c>
      <c r="AG493" s="17">
        <f t="shared" si="1233"/>
        <v>425.5</v>
      </c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>
        <f t="shared" si="1234"/>
        <v>425.5</v>
      </c>
      <c r="AX493" s="17">
        <f t="shared" si="1235"/>
        <v>425.5</v>
      </c>
      <c r="AY493" s="17">
        <f t="shared" si="1236"/>
        <v>425.5</v>
      </c>
      <c r="AZ493" s="17"/>
      <c r="BA493" s="32"/>
      <c r="BB493" s="32"/>
      <c r="BC493" s="1"/>
      <c r="BD493" s="1"/>
      <c r="BE493" s="1"/>
      <c r="BF493" s="1"/>
      <c r="BG493" s="1"/>
      <c r="BH493" s="1"/>
      <c r="BI493" s="1"/>
    </row>
    <row r="494" s="1" customFormat="1">
      <c r="A494" s="30" t="s">
        <v>300</v>
      </c>
      <c r="B494" s="30" t="s">
        <v>171</v>
      </c>
      <c r="C494" s="30" t="s">
        <v>267</v>
      </c>
      <c r="D494" s="30" t="s">
        <v>377</v>
      </c>
      <c r="E494" s="16"/>
      <c r="F494" s="31" t="s">
        <v>226</v>
      </c>
      <c r="G494" s="17">
        <f>G495</f>
        <v>2319.6999999999998</v>
      </c>
      <c r="H494" s="17">
        <f>H495</f>
        <v>0</v>
      </c>
      <c r="I494" s="17">
        <f>I495</f>
        <v>0</v>
      </c>
      <c r="J494" s="17">
        <f>J495</f>
        <v>0</v>
      </c>
      <c r="K494" s="17">
        <f>K495</f>
        <v>0</v>
      </c>
      <c r="L494" s="17">
        <f>L495</f>
        <v>0</v>
      </c>
      <c r="M494" s="17">
        <f t="shared" si="1157"/>
        <v>2319.6999999999998</v>
      </c>
      <c r="N494" s="17">
        <f t="shared" si="1158"/>
        <v>0</v>
      </c>
      <c r="O494" s="17">
        <f t="shared" si="1159"/>
        <v>0</v>
      </c>
      <c r="P494" s="17">
        <f>P495</f>
        <v>1517.5160000000001</v>
      </c>
      <c r="Q494" s="17">
        <f>Q495</f>
        <v>0</v>
      </c>
      <c r="R494" s="17">
        <f>R495</f>
        <v>0</v>
      </c>
      <c r="S494" s="17">
        <f>S495</f>
        <v>0</v>
      </c>
      <c r="T494" s="17">
        <f>T495</f>
        <v>0</v>
      </c>
      <c r="U494" s="17">
        <f>U495</f>
        <v>0</v>
      </c>
      <c r="V494" s="17">
        <f>V495</f>
        <v>0</v>
      </c>
      <c r="W494" s="17">
        <f>W495</f>
        <v>0</v>
      </c>
      <c r="X494" s="17">
        <f>X495</f>
        <v>0</v>
      </c>
      <c r="Y494" s="17">
        <f t="shared" si="1228"/>
        <v>3837.2159999999999</v>
      </c>
      <c r="Z494" s="17">
        <f t="shared" si="1229"/>
        <v>0</v>
      </c>
      <c r="AA494" s="17">
        <f t="shared" si="1230"/>
        <v>0</v>
      </c>
      <c r="AB494" s="17">
        <f>AB495</f>
        <v>0</v>
      </c>
      <c r="AC494" s="17">
        <f>AC495</f>
        <v>0</v>
      </c>
      <c r="AD494" s="17">
        <f>AD495</f>
        <v>0</v>
      </c>
      <c r="AE494" s="17">
        <f t="shared" si="1231"/>
        <v>3837.2159999999999</v>
      </c>
      <c r="AF494" s="17">
        <f t="shared" si="1232"/>
        <v>0</v>
      </c>
      <c r="AG494" s="17">
        <f t="shared" si="1233"/>
        <v>0</v>
      </c>
      <c r="AH494" s="17">
        <f>AH495</f>
        <v>0</v>
      </c>
      <c r="AI494" s="17">
        <f>AI495</f>
        <v>0</v>
      </c>
      <c r="AJ494" s="17">
        <f>AJ495</f>
        <v>0</v>
      </c>
      <c r="AK494" s="17">
        <f>AK495</f>
        <v>0</v>
      </c>
      <c r="AL494" s="17">
        <f>AL495</f>
        <v>0</v>
      </c>
      <c r="AM494" s="17">
        <f>AM495</f>
        <v>0</v>
      </c>
      <c r="AN494" s="17">
        <f>AN495</f>
        <v>0</v>
      </c>
      <c r="AO494" s="17">
        <f>AO495</f>
        <v>0</v>
      </c>
      <c r="AP494" s="17">
        <f>AP495</f>
        <v>0</v>
      </c>
      <c r="AQ494" s="17">
        <f>AQ495</f>
        <v>0</v>
      </c>
      <c r="AR494" s="17">
        <f>AR495</f>
        <v>0</v>
      </c>
      <c r="AS494" s="17">
        <f>AS495</f>
        <v>0</v>
      </c>
      <c r="AT494" s="17">
        <f>AT495</f>
        <v>0</v>
      </c>
      <c r="AU494" s="17">
        <f>AU495</f>
        <v>0</v>
      </c>
      <c r="AV494" s="17">
        <f>AV495</f>
        <v>0</v>
      </c>
      <c r="AW494" s="17">
        <f t="shared" si="1234"/>
        <v>3837.2159999999999</v>
      </c>
      <c r="AX494" s="17">
        <f t="shared" si="1235"/>
        <v>0</v>
      </c>
      <c r="AY494" s="17">
        <f t="shared" si="1236"/>
        <v>0</v>
      </c>
      <c r="AZ494" s="17">
        <f>AZ495</f>
        <v>0</v>
      </c>
      <c r="BA494" s="32"/>
      <c r="BB494" s="32"/>
      <c r="BC494" s="1"/>
      <c r="BD494" s="1"/>
      <c r="BE494" s="1"/>
      <c r="BF494" s="1"/>
      <c r="BG494" s="1"/>
      <c r="BH494" s="1"/>
      <c r="BI494" s="1"/>
    </row>
    <row r="495" s="1" customFormat="1">
      <c r="A495" s="30" t="s">
        <v>300</v>
      </c>
      <c r="B495" s="30" t="s">
        <v>171</v>
      </c>
      <c r="C495" s="30" t="s">
        <v>267</v>
      </c>
      <c r="D495" s="30" t="s">
        <v>377</v>
      </c>
      <c r="E495" s="15" t="s">
        <v>134</v>
      </c>
      <c r="F495" s="31" t="s">
        <v>135</v>
      </c>
      <c r="G495" s="17">
        <v>2319.6999999999998</v>
      </c>
      <c r="H495" s="17">
        <v>0</v>
      </c>
      <c r="I495" s="17">
        <v>0</v>
      </c>
      <c r="J495" s="17"/>
      <c r="K495" s="17"/>
      <c r="L495" s="17"/>
      <c r="M495" s="17">
        <f t="shared" si="1157"/>
        <v>2319.6999999999998</v>
      </c>
      <c r="N495" s="17">
        <f t="shared" si="1158"/>
        <v>0</v>
      </c>
      <c r="O495" s="17">
        <f t="shared" si="1159"/>
        <v>0</v>
      </c>
      <c r="P495" s="17">
        <v>1517.5160000000001</v>
      </c>
      <c r="Q495" s="17"/>
      <c r="R495" s="17"/>
      <c r="S495" s="17"/>
      <c r="T495" s="17"/>
      <c r="U495" s="17"/>
      <c r="V495" s="17"/>
      <c r="W495" s="17"/>
      <c r="X495" s="17"/>
      <c r="Y495" s="17">
        <f t="shared" si="1228"/>
        <v>3837.2159999999999</v>
      </c>
      <c r="Z495" s="17">
        <f t="shared" si="1229"/>
        <v>0</v>
      </c>
      <c r="AA495" s="17">
        <f t="shared" si="1230"/>
        <v>0</v>
      </c>
      <c r="AB495" s="17"/>
      <c r="AC495" s="17"/>
      <c r="AD495" s="17"/>
      <c r="AE495" s="17">
        <f t="shared" si="1231"/>
        <v>3837.2159999999999</v>
      </c>
      <c r="AF495" s="17">
        <f t="shared" si="1232"/>
        <v>0</v>
      </c>
      <c r="AG495" s="17">
        <f t="shared" si="1233"/>
        <v>0</v>
      </c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>
        <f t="shared" si="1234"/>
        <v>3837.2159999999999</v>
      </c>
      <c r="AX495" s="17">
        <f t="shared" si="1235"/>
        <v>0</v>
      </c>
      <c r="AY495" s="17">
        <f t="shared" si="1236"/>
        <v>0</v>
      </c>
      <c r="AZ495" s="17"/>
      <c r="BA495" s="32"/>
      <c r="BB495" s="32"/>
      <c r="BC495" s="1"/>
      <c r="BD495" s="1"/>
      <c r="BE495" s="1"/>
      <c r="BF495" s="1"/>
      <c r="BG495" s="1"/>
      <c r="BH495" s="1"/>
      <c r="BI495" s="1"/>
    </row>
    <row r="496" s="1" customFormat="1">
      <c r="A496" s="30" t="s">
        <v>300</v>
      </c>
      <c r="B496" s="30" t="s">
        <v>171</v>
      </c>
      <c r="C496" s="30" t="s">
        <v>267</v>
      </c>
      <c r="D496" s="30" t="s">
        <v>371</v>
      </c>
      <c r="E496" s="16"/>
      <c r="F496" s="31" t="s">
        <v>372</v>
      </c>
      <c r="G496" s="17">
        <f>G497+G498+G499</f>
        <v>35814.199999999997</v>
      </c>
      <c r="H496" s="17">
        <f>H497+H498+H499</f>
        <v>36071.799999999996</v>
      </c>
      <c r="I496" s="17">
        <f>I497+I498+I499</f>
        <v>36071.799999999996</v>
      </c>
      <c r="J496" s="17">
        <f>J497+J498+J499</f>
        <v>0</v>
      </c>
      <c r="K496" s="17">
        <f>K497+K498+K499</f>
        <v>0</v>
      </c>
      <c r="L496" s="17">
        <f>L497+L498+L499</f>
        <v>0</v>
      </c>
      <c r="M496" s="17">
        <f t="shared" si="1157"/>
        <v>35814.199999999997</v>
      </c>
      <c r="N496" s="17">
        <f t="shared" si="1158"/>
        <v>36071.799999999996</v>
      </c>
      <c r="O496" s="17">
        <f t="shared" si="1159"/>
        <v>36071.799999999996</v>
      </c>
      <c r="P496" s="17">
        <f>P497+P498+P499</f>
        <v>226.26300000000001</v>
      </c>
      <c r="Q496" s="17">
        <f>Q497+Q498+Q499</f>
        <v>0</v>
      </c>
      <c r="R496" s="17">
        <f>R497+R498+R499</f>
        <v>0</v>
      </c>
      <c r="S496" s="17">
        <f>S497+S498+S499</f>
        <v>0</v>
      </c>
      <c r="T496" s="17">
        <f>T497+T498+T499</f>
        <v>0</v>
      </c>
      <c r="U496" s="17">
        <f>U497+U498+U499</f>
        <v>0</v>
      </c>
      <c r="V496" s="17">
        <f>V497+V498+V499</f>
        <v>0</v>
      </c>
      <c r="W496" s="17">
        <f>W497+W498+W499</f>
        <v>0</v>
      </c>
      <c r="X496" s="17">
        <f>X497+X498+X499</f>
        <v>0</v>
      </c>
      <c r="Y496" s="17">
        <f t="shared" si="1228"/>
        <v>36040.462999999996</v>
      </c>
      <c r="Z496" s="17">
        <f t="shared" si="1229"/>
        <v>36071.799999999996</v>
      </c>
      <c r="AA496" s="17">
        <f t="shared" si="1230"/>
        <v>36071.799999999996</v>
      </c>
      <c r="AB496" s="17">
        <f>AB497+AB498+AB499</f>
        <v>0</v>
      </c>
      <c r="AC496" s="17">
        <f>AC497+AC498+AC499</f>
        <v>0</v>
      </c>
      <c r="AD496" s="17">
        <f>AD497+AD498+AD499</f>
        <v>0</v>
      </c>
      <c r="AE496" s="17">
        <f t="shared" si="1231"/>
        <v>36040.462999999996</v>
      </c>
      <c r="AF496" s="17">
        <f t="shared" si="1232"/>
        <v>36071.799999999996</v>
      </c>
      <c r="AG496" s="17">
        <f t="shared" si="1233"/>
        <v>36071.799999999996</v>
      </c>
      <c r="AH496" s="17">
        <f>AH497+AH498+AH499</f>
        <v>0</v>
      </c>
      <c r="AI496" s="17">
        <f>AI497+AI498+AI499</f>
        <v>-550</v>
      </c>
      <c r="AJ496" s="17">
        <f>AJ497+AJ498+AJ499</f>
        <v>0</v>
      </c>
      <c r="AK496" s="17">
        <f>AK497+AK498+AK499</f>
        <v>0</v>
      </c>
      <c r="AL496" s="17">
        <f>AL497+AL498+AL499</f>
        <v>0</v>
      </c>
      <c r="AM496" s="17">
        <f>AM497+AM498+AM499</f>
        <v>0</v>
      </c>
      <c r="AN496" s="17">
        <f>AN497+AN498+AN499</f>
        <v>-1000</v>
      </c>
      <c r="AO496" s="17">
        <f>AO497+AO498+AO499</f>
        <v>0</v>
      </c>
      <c r="AP496" s="17">
        <f>AP497+AP498+AP499</f>
        <v>0</v>
      </c>
      <c r="AQ496" s="17">
        <f>AQ497+AQ498+AQ499</f>
        <v>0</v>
      </c>
      <c r="AR496" s="17">
        <f>AR497+AR498+AR499</f>
        <v>0</v>
      </c>
      <c r="AS496" s="17">
        <f>AS497+AS498+AS499</f>
        <v>-1000</v>
      </c>
      <c r="AT496" s="17">
        <f>AT497+AT498+AT499</f>
        <v>0</v>
      </c>
      <c r="AU496" s="17">
        <f>AU497+AU498+AU499</f>
        <v>0</v>
      </c>
      <c r="AV496" s="17">
        <f>AV497+AV498+AV499</f>
        <v>0</v>
      </c>
      <c r="AW496" s="17">
        <f t="shared" si="1234"/>
        <v>35490.462999999996</v>
      </c>
      <c r="AX496" s="17">
        <f t="shared" si="1235"/>
        <v>35071.799999999996</v>
      </c>
      <c r="AY496" s="17">
        <f t="shared" si="1236"/>
        <v>35071.799999999996</v>
      </c>
      <c r="AZ496" s="17">
        <f>AZ497+AZ498+AZ499</f>
        <v>0</v>
      </c>
      <c r="BA496" s="32"/>
      <c r="BB496" s="32"/>
      <c r="BC496" s="1"/>
      <c r="BD496" s="1"/>
      <c r="BE496" s="1"/>
      <c r="BF496" s="1"/>
      <c r="BG496" s="1"/>
      <c r="BH496" s="1"/>
      <c r="BI496" s="1"/>
    </row>
    <row r="497" s="1" customFormat="1">
      <c r="A497" s="30" t="s">
        <v>300</v>
      </c>
      <c r="B497" s="30" t="s">
        <v>171</v>
      </c>
      <c r="C497" s="30" t="s">
        <v>267</v>
      </c>
      <c r="D497" s="30" t="s">
        <v>371</v>
      </c>
      <c r="E497" s="15" t="s">
        <v>41</v>
      </c>
      <c r="F497" s="31" t="s">
        <v>42</v>
      </c>
      <c r="G497" s="17">
        <v>1000</v>
      </c>
      <c r="H497" s="17">
        <v>1000</v>
      </c>
      <c r="I497" s="17">
        <v>1000</v>
      </c>
      <c r="J497" s="17"/>
      <c r="K497" s="17"/>
      <c r="L497" s="17"/>
      <c r="M497" s="17">
        <f t="shared" si="1157"/>
        <v>1000</v>
      </c>
      <c r="N497" s="17">
        <f t="shared" si="1158"/>
        <v>1000</v>
      </c>
      <c r="O497" s="17">
        <f t="shared" si="1159"/>
        <v>1000</v>
      </c>
      <c r="P497" s="17"/>
      <c r="Q497" s="17"/>
      <c r="R497" s="17"/>
      <c r="S497" s="17"/>
      <c r="T497" s="17"/>
      <c r="U497" s="17"/>
      <c r="V497" s="17"/>
      <c r="W497" s="17"/>
      <c r="X497" s="17"/>
      <c r="Y497" s="17">
        <f t="shared" si="1228"/>
        <v>1000</v>
      </c>
      <c r="Z497" s="17">
        <f t="shared" si="1229"/>
        <v>1000</v>
      </c>
      <c r="AA497" s="17">
        <f t="shared" si="1230"/>
        <v>1000</v>
      </c>
      <c r="AB497" s="17"/>
      <c r="AC497" s="17"/>
      <c r="AD497" s="17"/>
      <c r="AE497" s="17">
        <f t="shared" si="1231"/>
        <v>1000</v>
      </c>
      <c r="AF497" s="17">
        <f t="shared" si="1232"/>
        <v>1000</v>
      </c>
      <c r="AG497" s="17">
        <f t="shared" si="1233"/>
        <v>1000</v>
      </c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>
        <f t="shared" si="1234"/>
        <v>1000</v>
      </c>
      <c r="AX497" s="17">
        <f t="shared" si="1235"/>
        <v>1000</v>
      </c>
      <c r="AY497" s="17">
        <f t="shared" si="1236"/>
        <v>1000</v>
      </c>
      <c r="AZ497" s="17"/>
      <c r="BA497" s="32"/>
      <c r="BB497" s="32"/>
      <c r="BC497" s="1"/>
      <c r="BD497" s="1"/>
      <c r="BE497" s="1"/>
      <c r="BF497" s="1"/>
      <c r="BG497" s="1"/>
      <c r="BH497" s="1"/>
      <c r="BI497" s="1"/>
    </row>
    <row r="498" s="1" customFormat="1">
      <c r="A498" s="30" t="s">
        <v>300</v>
      </c>
      <c r="B498" s="30" t="s">
        <v>171</v>
      </c>
      <c r="C498" s="30" t="s">
        <v>267</v>
      </c>
      <c r="D498" s="30" t="s">
        <v>371</v>
      </c>
      <c r="E498" s="15" t="s">
        <v>261</v>
      </c>
      <c r="F498" s="31" t="s">
        <v>262</v>
      </c>
      <c r="G498" s="17">
        <v>1900</v>
      </c>
      <c r="H498" s="17">
        <v>1900</v>
      </c>
      <c r="I498" s="17">
        <v>1900</v>
      </c>
      <c r="J498" s="17"/>
      <c r="K498" s="17"/>
      <c r="L498" s="17"/>
      <c r="M498" s="17">
        <f t="shared" si="1157"/>
        <v>1900</v>
      </c>
      <c r="N498" s="17">
        <f t="shared" si="1158"/>
        <v>1900</v>
      </c>
      <c r="O498" s="17">
        <f t="shared" si="1159"/>
        <v>1900</v>
      </c>
      <c r="P498" s="17"/>
      <c r="Q498" s="17"/>
      <c r="R498" s="17"/>
      <c r="S498" s="17"/>
      <c r="T498" s="17"/>
      <c r="U498" s="17"/>
      <c r="V498" s="17"/>
      <c r="W498" s="17"/>
      <c r="X498" s="17"/>
      <c r="Y498" s="17">
        <f t="shared" si="1228"/>
        <v>1900</v>
      </c>
      <c r="Z498" s="17">
        <f t="shared" si="1229"/>
        <v>1900</v>
      </c>
      <c r="AA498" s="17">
        <f t="shared" si="1230"/>
        <v>1900</v>
      </c>
      <c r="AB498" s="17"/>
      <c r="AC498" s="17"/>
      <c r="AD498" s="17"/>
      <c r="AE498" s="17">
        <f t="shared" si="1231"/>
        <v>1900</v>
      </c>
      <c r="AF498" s="17">
        <f t="shared" si="1232"/>
        <v>1900</v>
      </c>
      <c r="AG498" s="17">
        <f t="shared" si="1233"/>
        <v>1900</v>
      </c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>
        <f t="shared" si="1234"/>
        <v>1900</v>
      </c>
      <c r="AX498" s="17">
        <f t="shared" si="1235"/>
        <v>1900</v>
      </c>
      <c r="AY498" s="17">
        <f t="shared" si="1236"/>
        <v>1900</v>
      </c>
      <c r="AZ498" s="17"/>
      <c r="BA498" s="32"/>
      <c r="BB498" s="32"/>
      <c r="BC498" s="1"/>
      <c r="BD498" s="1"/>
      <c r="BE498" s="1"/>
      <c r="BF498" s="1"/>
      <c r="BG498" s="1"/>
      <c r="BH498" s="1"/>
      <c r="BI498" s="1"/>
    </row>
    <row r="499" s="1" customFormat="1">
      <c r="A499" s="30" t="s">
        <v>300</v>
      </c>
      <c r="B499" s="30" t="s">
        <v>171</v>
      </c>
      <c r="C499" s="30" t="s">
        <v>267</v>
      </c>
      <c r="D499" s="30" t="s">
        <v>371</v>
      </c>
      <c r="E499" s="15" t="s">
        <v>134</v>
      </c>
      <c r="F499" s="31" t="s">
        <v>135</v>
      </c>
      <c r="G499" s="17">
        <v>32914.199999999997</v>
      </c>
      <c r="H499" s="17">
        <v>33171.799999999996</v>
      </c>
      <c r="I499" s="17">
        <v>33171.799999999996</v>
      </c>
      <c r="J499" s="17"/>
      <c r="K499" s="17"/>
      <c r="L499" s="17"/>
      <c r="M499" s="17">
        <f t="shared" si="1157"/>
        <v>32914.199999999997</v>
      </c>
      <c r="N499" s="17">
        <f t="shared" si="1158"/>
        <v>33171.799999999996</v>
      </c>
      <c r="O499" s="17">
        <f t="shared" si="1159"/>
        <v>33171.799999999996</v>
      </c>
      <c r="P499" s="17">
        <v>226.26300000000001</v>
      </c>
      <c r="Q499" s="17"/>
      <c r="R499" s="17"/>
      <c r="S499" s="17"/>
      <c r="T499" s="17"/>
      <c r="U499" s="17"/>
      <c r="V499" s="17"/>
      <c r="W499" s="17"/>
      <c r="X499" s="17"/>
      <c r="Y499" s="17">
        <f t="shared" si="1228"/>
        <v>33140.462999999996</v>
      </c>
      <c r="Z499" s="17">
        <f t="shared" si="1229"/>
        <v>33171.799999999996</v>
      </c>
      <c r="AA499" s="17">
        <f t="shared" si="1230"/>
        <v>33171.799999999996</v>
      </c>
      <c r="AB499" s="17"/>
      <c r="AC499" s="17"/>
      <c r="AD499" s="17"/>
      <c r="AE499" s="17">
        <f t="shared" si="1231"/>
        <v>33140.462999999996</v>
      </c>
      <c r="AF499" s="17">
        <f t="shared" si="1232"/>
        <v>33171.799999999996</v>
      </c>
      <c r="AG499" s="17">
        <f t="shared" si="1233"/>
        <v>33171.799999999996</v>
      </c>
      <c r="AH499" s="17"/>
      <c r="AI499" s="17">
        <v>-550</v>
      </c>
      <c r="AJ499" s="17"/>
      <c r="AK499" s="17"/>
      <c r="AL499" s="17"/>
      <c r="AM499" s="17"/>
      <c r="AN499" s="17">
        <v>-1000</v>
      </c>
      <c r="AO499" s="17"/>
      <c r="AP499" s="17"/>
      <c r="AQ499" s="17"/>
      <c r="AR499" s="17"/>
      <c r="AS499" s="17">
        <v>-1000</v>
      </c>
      <c r="AT499" s="17"/>
      <c r="AU499" s="17"/>
      <c r="AV499" s="17"/>
      <c r="AW499" s="17">
        <f t="shared" si="1234"/>
        <v>32590.462999999996</v>
      </c>
      <c r="AX499" s="17">
        <f t="shared" si="1235"/>
        <v>32171.799999999996</v>
      </c>
      <c r="AY499" s="17">
        <f t="shared" si="1236"/>
        <v>32171.799999999996</v>
      </c>
      <c r="AZ499" s="17"/>
      <c r="BA499" s="32"/>
      <c r="BB499" s="32"/>
      <c r="BC499" s="1"/>
      <c r="BD499" s="1"/>
      <c r="BE499" s="1"/>
      <c r="BF499" s="1"/>
      <c r="BG499" s="1"/>
      <c r="BH499" s="1"/>
      <c r="BI499" s="1"/>
    </row>
    <row r="500" s="1" customFormat="1">
      <c r="A500" s="30" t="s">
        <v>300</v>
      </c>
      <c r="B500" s="30" t="s">
        <v>171</v>
      </c>
      <c r="C500" s="30" t="s">
        <v>267</v>
      </c>
      <c r="D500" s="30" t="s">
        <v>381</v>
      </c>
      <c r="E500" s="16"/>
      <c r="F500" s="31" t="s">
        <v>382</v>
      </c>
      <c r="G500" s="17">
        <f>G501+G502</f>
        <v>2988.5999999999999</v>
      </c>
      <c r="H500" s="17">
        <f>H501+H502</f>
        <v>2988.5999999999999</v>
      </c>
      <c r="I500" s="17">
        <f>I501+I502</f>
        <v>2988.5999999999999</v>
      </c>
      <c r="J500" s="17">
        <f>J501+J502</f>
        <v>0</v>
      </c>
      <c r="K500" s="17">
        <f>K501+K502</f>
        <v>0</v>
      </c>
      <c r="L500" s="17">
        <f>L501+L502</f>
        <v>0</v>
      </c>
      <c r="M500" s="17">
        <f t="shared" si="1157"/>
        <v>2988.5999999999999</v>
      </c>
      <c r="N500" s="17">
        <f t="shared" si="1158"/>
        <v>2988.5999999999999</v>
      </c>
      <c r="O500" s="17">
        <f t="shared" si="1159"/>
        <v>2988.5999999999999</v>
      </c>
      <c r="P500" s="17">
        <f>P501+P502</f>
        <v>0</v>
      </c>
      <c r="Q500" s="17">
        <f>Q501+Q502</f>
        <v>0</v>
      </c>
      <c r="R500" s="17">
        <f>R501+R502</f>
        <v>0</v>
      </c>
      <c r="S500" s="17">
        <f>S501+S502</f>
        <v>0</v>
      </c>
      <c r="T500" s="17">
        <f>T501+T502</f>
        <v>0</v>
      </c>
      <c r="U500" s="17">
        <f>U501+U502</f>
        <v>0</v>
      </c>
      <c r="V500" s="17">
        <f>V501+V502</f>
        <v>0</v>
      </c>
      <c r="W500" s="17">
        <f>W501+W502</f>
        <v>0</v>
      </c>
      <c r="X500" s="17">
        <f>X501+X502</f>
        <v>0</v>
      </c>
      <c r="Y500" s="17">
        <f t="shared" si="1228"/>
        <v>2988.5999999999999</v>
      </c>
      <c r="Z500" s="17">
        <f t="shared" si="1229"/>
        <v>2988.5999999999999</v>
      </c>
      <c r="AA500" s="17">
        <f t="shared" si="1230"/>
        <v>2988.5999999999999</v>
      </c>
      <c r="AB500" s="17">
        <f>AB501+AB502</f>
        <v>0</v>
      </c>
      <c r="AC500" s="17">
        <f>AC501+AC502</f>
        <v>0</v>
      </c>
      <c r="AD500" s="17">
        <f>AD501+AD502</f>
        <v>0</v>
      </c>
      <c r="AE500" s="17">
        <f t="shared" si="1231"/>
        <v>2988.5999999999999</v>
      </c>
      <c r="AF500" s="17">
        <f t="shared" si="1232"/>
        <v>2988.5999999999999</v>
      </c>
      <c r="AG500" s="17">
        <f t="shared" si="1233"/>
        <v>2988.5999999999999</v>
      </c>
      <c r="AH500" s="17">
        <f>AH501+AH502</f>
        <v>0</v>
      </c>
      <c r="AI500" s="17">
        <f>AI501+AI502</f>
        <v>0</v>
      </c>
      <c r="AJ500" s="17">
        <f>AJ501+AJ502</f>
        <v>0</v>
      </c>
      <c r="AK500" s="17">
        <f>AK501+AK502</f>
        <v>0</v>
      </c>
      <c r="AL500" s="17">
        <f>AL501+AL502</f>
        <v>0</v>
      </c>
      <c r="AM500" s="17">
        <f>AM501+AM502</f>
        <v>0</v>
      </c>
      <c r="AN500" s="17">
        <f>AN501+AN502</f>
        <v>0</v>
      </c>
      <c r="AO500" s="17">
        <f>AO501+AO502</f>
        <v>0</v>
      </c>
      <c r="AP500" s="17">
        <f>AP501+AP502</f>
        <v>0</v>
      </c>
      <c r="AQ500" s="17">
        <f>AQ501+AQ502</f>
        <v>0</v>
      </c>
      <c r="AR500" s="17">
        <f>AR501+AR502</f>
        <v>0</v>
      </c>
      <c r="AS500" s="17">
        <f>AS501+AS502</f>
        <v>0</v>
      </c>
      <c r="AT500" s="17">
        <f>AT501+AT502</f>
        <v>0</v>
      </c>
      <c r="AU500" s="17">
        <f>AU501+AU502</f>
        <v>0</v>
      </c>
      <c r="AV500" s="17">
        <f>AV501+AV502</f>
        <v>0</v>
      </c>
      <c r="AW500" s="17">
        <f t="shared" si="1234"/>
        <v>2988.5999999999999</v>
      </c>
      <c r="AX500" s="17">
        <f t="shared" si="1235"/>
        <v>2988.5999999999999</v>
      </c>
      <c r="AY500" s="17">
        <f t="shared" si="1236"/>
        <v>2988.5999999999999</v>
      </c>
      <c r="AZ500" s="17">
        <f>AZ501+AZ502</f>
        <v>0</v>
      </c>
      <c r="BA500" s="32"/>
      <c r="BB500" s="32"/>
      <c r="BC500" s="1"/>
      <c r="BD500" s="1"/>
      <c r="BE500" s="1"/>
      <c r="BF500" s="1"/>
      <c r="BG500" s="1"/>
      <c r="BH500" s="1"/>
      <c r="BI500" s="1"/>
    </row>
    <row r="501" s="1" customFormat="1">
      <c r="A501" s="30" t="s">
        <v>300</v>
      </c>
      <c r="B501" s="30" t="s">
        <v>171</v>
      </c>
      <c r="C501" s="30" t="s">
        <v>267</v>
      </c>
      <c r="D501" s="30" t="s">
        <v>381</v>
      </c>
      <c r="E501" s="15" t="s">
        <v>41</v>
      </c>
      <c r="F501" s="31" t="s">
        <v>42</v>
      </c>
      <c r="G501" s="17">
        <v>115</v>
      </c>
      <c r="H501" s="17">
        <v>115</v>
      </c>
      <c r="I501" s="17">
        <v>115</v>
      </c>
      <c r="J501" s="17"/>
      <c r="K501" s="17"/>
      <c r="L501" s="17"/>
      <c r="M501" s="17">
        <f t="shared" si="1157"/>
        <v>115</v>
      </c>
      <c r="N501" s="17">
        <f t="shared" si="1158"/>
        <v>115</v>
      </c>
      <c r="O501" s="17">
        <f t="shared" si="1159"/>
        <v>115</v>
      </c>
      <c r="P501" s="17"/>
      <c r="Q501" s="17"/>
      <c r="R501" s="17"/>
      <c r="S501" s="17"/>
      <c r="T501" s="17"/>
      <c r="U501" s="17"/>
      <c r="V501" s="17"/>
      <c r="W501" s="17"/>
      <c r="X501" s="17"/>
      <c r="Y501" s="17">
        <f t="shared" si="1228"/>
        <v>115</v>
      </c>
      <c r="Z501" s="17">
        <f t="shared" si="1229"/>
        <v>115</v>
      </c>
      <c r="AA501" s="17">
        <f t="shared" si="1230"/>
        <v>115</v>
      </c>
      <c r="AB501" s="17"/>
      <c r="AC501" s="17"/>
      <c r="AD501" s="17"/>
      <c r="AE501" s="17">
        <f t="shared" si="1231"/>
        <v>115</v>
      </c>
      <c r="AF501" s="17">
        <f t="shared" si="1232"/>
        <v>115</v>
      </c>
      <c r="AG501" s="17">
        <f t="shared" si="1233"/>
        <v>115</v>
      </c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>
        <f t="shared" si="1234"/>
        <v>115</v>
      </c>
      <c r="AX501" s="17">
        <f t="shared" si="1235"/>
        <v>115</v>
      </c>
      <c r="AY501" s="17">
        <f t="shared" si="1236"/>
        <v>115</v>
      </c>
      <c r="AZ501" s="17"/>
      <c r="BA501" s="32"/>
      <c r="BB501" s="32"/>
      <c r="BC501" s="1"/>
      <c r="BD501" s="1"/>
      <c r="BE501" s="1"/>
      <c r="BF501" s="1"/>
      <c r="BG501" s="1"/>
      <c r="BH501" s="1"/>
      <c r="BI501" s="1"/>
    </row>
    <row r="502" s="1" customFormat="1">
      <c r="A502" s="30" t="s">
        <v>300</v>
      </c>
      <c r="B502" s="30" t="s">
        <v>171</v>
      </c>
      <c r="C502" s="30" t="s">
        <v>267</v>
      </c>
      <c r="D502" s="30" t="s">
        <v>381</v>
      </c>
      <c r="E502" s="15" t="s">
        <v>261</v>
      </c>
      <c r="F502" s="31" t="s">
        <v>262</v>
      </c>
      <c r="G502" s="17">
        <v>2873.5999999999999</v>
      </c>
      <c r="H502" s="17">
        <v>2873.5999999999999</v>
      </c>
      <c r="I502" s="17">
        <v>2873.5999999999999</v>
      </c>
      <c r="J502" s="17"/>
      <c r="K502" s="17"/>
      <c r="L502" s="17"/>
      <c r="M502" s="17">
        <f t="shared" si="1157"/>
        <v>2873.5999999999999</v>
      </c>
      <c r="N502" s="17">
        <f t="shared" si="1158"/>
        <v>2873.5999999999999</v>
      </c>
      <c r="O502" s="17">
        <f t="shared" si="1159"/>
        <v>2873.5999999999999</v>
      </c>
      <c r="P502" s="17"/>
      <c r="Q502" s="17"/>
      <c r="R502" s="17"/>
      <c r="S502" s="17"/>
      <c r="T502" s="17"/>
      <c r="U502" s="17"/>
      <c r="V502" s="17"/>
      <c r="W502" s="17"/>
      <c r="X502" s="17"/>
      <c r="Y502" s="17">
        <f t="shared" si="1228"/>
        <v>2873.5999999999999</v>
      </c>
      <c r="Z502" s="17">
        <f t="shared" si="1229"/>
        <v>2873.5999999999999</v>
      </c>
      <c r="AA502" s="17">
        <f t="shared" si="1230"/>
        <v>2873.5999999999999</v>
      </c>
      <c r="AB502" s="17"/>
      <c r="AC502" s="17"/>
      <c r="AD502" s="17"/>
      <c r="AE502" s="17">
        <f t="shared" si="1231"/>
        <v>2873.5999999999999</v>
      </c>
      <c r="AF502" s="17">
        <f t="shared" si="1232"/>
        <v>2873.5999999999999</v>
      </c>
      <c r="AG502" s="17">
        <f t="shared" si="1233"/>
        <v>2873.5999999999999</v>
      </c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>
        <f t="shared" si="1234"/>
        <v>2873.5999999999999</v>
      </c>
      <c r="AX502" s="17">
        <f t="shared" si="1235"/>
        <v>2873.5999999999999</v>
      </c>
      <c r="AY502" s="17">
        <f t="shared" si="1236"/>
        <v>2873.5999999999999</v>
      </c>
      <c r="AZ502" s="17"/>
      <c r="BA502" s="32"/>
      <c r="BB502" s="32"/>
      <c r="BC502" s="1"/>
      <c r="BD502" s="1"/>
      <c r="BE502" s="1"/>
      <c r="BF502" s="1"/>
      <c r="BG502" s="1"/>
      <c r="BH502" s="1"/>
      <c r="BI502" s="1"/>
    </row>
    <row r="503" s="1" customFormat="1">
      <c r="A503" s="30" t="s">
        <v>300</v>
      </c>
      <c r="B503" s="30" t="s">
        <v>171</v>
      </c>
      <c r="C503" s="30" t="s">
        <v>267</v>
      </c>
      <c r="D503" s="30" t="s">
        <v>378</v>
      </c>
      <c r="E503" s="16"/>
      <c r="F503" s="31" t="s">
        <v>228</v>
      </c>
      <c r="G503" s="17">
        <f>G504</f>
        <v>1995.8</v>
      </c>
      <c r="H503" s="17">
        <f>H504</f>
        <v>1995.8</v>
      </c>
      <c r="I503" s="17">
        <f>I504</f>
        <v>1995.8</v>
      </c>
      <c r="J503" s="17">
        <f>J504</f>
        <v>0</v>
      </c>
      <c r="K503" s="17">
        <f>K504</f>
        <v>0</v>
      </c>
      <c r="L503" s="17">
        <f>L504</f>
        <v>0</v>
      </c>
      <c r="M503" s="17">
        <f t="shared" si="1157"/>
        <v>1995.8</v>
      </c>
      <c r="N503" s="17">
        <f t="shared" si="1158"/>
        <v>1995.8</v>
      </c>
      <c r="O503" s="17">
        <f t="shared" si="1159"/>
        <v>1995.8</v>
      </c>
      <c r="P503" s="17">
        <f>P504</f>
        <v>81.557000000000002</v>
      </c>
      <c r="Q503" s="17">
        <f>Q504</f>
        <v>0</v>
      </c>
      <c r="R503" s="17">
        <f>R504</f>
        <v>0</v>
      </c>
      <c r="S503" s="17">
        <f>S504</f>
        <v>0</v>
      </c>
      <c r="T503" s="17">
        <f>T504</f>
        <v>0</v>
      </c>
      <c r="U503" s="17">
        <f>U504</f>
        <v>0</v>
      </c>
      <c r="V503" s="17">
        <f>V504</f>
        <v>0</v>
      </c>
      <c r="W503" s="17">
        <f>W504</f>
        <v>0</v>
      </c>
      <c r="X503" s="17">
        <f>X504</f>
        <v>0</v>
      </c>
      <c r="Y503" s="17">
        <f t="shared" si="1228"/>
        <v>2077.357</v>
      </c>
      <c r="Z503" s="17">
        <f t="shared" si="1229"/>
        <v>1995.8</v>
      </c>
      <c r="AA503" s="17">
        <f t="shared" si="1230"/>
        <v>1995.8</v>
      </c>
      <c r="AB503" s="17">
        <f>AB504</f>
        <v>0</v>
      </c>
      <c r="AC503" s="17">
        <f>AC504</f>
        <v>0</v>
      </c>
      <c r="AD503" s="17">
        <f>AD504</f>
        <v>0</v>
      </c>
      <c r="AE503" s="17">
        <f t="shared" si="1231"/>
        <v>2077.357</v>
      </c>
      <c r="AF503" s="17">
        <f t="shared" si="1232"/>
        <v>1995.8</v>
      </c>
      <c r="AG503" s="17">
        <f t="shared" si="1233"/>
        <v>1995.8</v>
      </c>
      <c r="AH503" s="17">
        <f>AH504</f>
        <v>0</v>
      </c>
      <c r="AI503" s="17">
        <f>AI504</f>
        <v>0</v>
      </c>
      <c r="AJ503" s="17">
        <f>AJ504</f>
        <v>0</v>
      </c>
      <c r="AK503" s="17">
        <f>AK504</f>
        <v>0</v>
      </c>
      <c r="AL503" s="17">
        <f>AL504</f>
        <v>0</v>
      </c>
      <c r="AM503" s="17">
        <f>AM504</f>
        <v>0</v>
      </c>
      <c r="AN503" s="17">
        <f>AN504</f>
        <v>0</v>
      </c>
      <c r="AO503" s="17">
        <f>AO504</f>
        <v>0</v>
      </c>
      <c r="AP503" s="17">
        <f>AP504</f>
        <v>0</v>
      </c>
      <c r="AQ503" s="17">
        <f>AQ504</f>
        <v>0</v>
      </c>
      <c r="AR503" s="17">
        <f>AR504</f>
        <v>0</v>
      </c>
      <c r="AS503" s="17">
        <f>AS504</f>
        <v>0</v>
      </c>
      <c r="AT503" s="17">
        <f>AT504</f>
        <v>0</v>
      </c>
      <c r="AU503" s="17">
        <f>AU504</f>
        <v>0</v>
      </c>
      <c r="AV503" s="17">
        <f>AV504</f>
        <v>0</v>
      </c>
      <c r="AW503" s="17">
        <f t="shared" si="1234"/>
        <v>2077.357</v>
      </c>
      <c r="AX503" s="17">
        <f t="shared" si="1235"/>
        <v>1995.8</v>
      </c>
      <c r="AY503" s="17">
        <f t="shared" si="1236"/>
        <v>1995.8</v>
      </c>
      <c r="AZ503" s="17">
        <f>AZ504</f>
        <v>0</v>
      </c>
      <c r="BA503" s="32"/>
      <c r="BB503" s="32"/>
      <c r="BC503" s="1"/>
      <c r="BD503" s="1"/>
      <c r="BE503" s="1"/>
      <c r="BF503" s="1"/>
      <c r="BG503" s="1"/>
      <c r="BH503" s="1"/>
      <c r="BI503" s="1"/>
    </row>
    <row r="504" s="1" customFormat="1">
      <c r="A504" s="30" t="s">
        <v>300</v>
      </c>
      <c r="B504" s="30" t="s">
        <v>171</v>
      </c>
      <c r="C504" s="30" t="s">
        <v>267</v>
      </c>
      <c r="D504" s="30" t="s">
        <v>378</v>
      </c>
      <c r="E504" s="15" t="s">
        <v>134</v>
      </c>
      <c r="F504" s="31" t="s">
        <v>135</v>
      </c>
      <c r="G504" s="17">
        <v>1995.8</v>
      </c>
      <c r="H504" s="17">
        <v>1995.8</v>
      </c>
      <c r="I504" s="17">
        <v>1995.8</v>
      </c>
      <c r="J504" s="17"/>
      <c r="K504" s="17"/>
      <c r="L504" s="17"/>
      <c r="M504" s="17">
        <f t="shared" si="1157"/>
        <v>1995.8</v>
      </c>
      <c r="N504" s="17">
        <f t="shared" si="1158"/>
        <v>1995.8</v>
      </c>
      <c r="O504" s="17">
        <f t="shared" si="1159"/>
        <v>1995.8</v>
      </c>
      <c r="P504" s="17">
        <v>81.557000000000002</v>
      </c>
      <c r="Q504" s="17"/>
      <c r="R504" s="17"/>
      <c r="S504" s="17"/>
      <c r="T504" s="17"/>
      <c r="U504" s="17"/>
      <c r="V504" s="17"/>
      <c r="W504" s="17"/>
      <c r="X504" s="17"/>
      <c r="Y504" s="17">
        <f t="shared" si="1228"/>
        <v>2077.357</v>
      </c>
      <c r="Z504" s="17">
        <f t="shared" si="1229"/>
        <v>1995.8</v>
      </c>
      <c r="AA504" s="17">
        <f t="shared" si="1230"/>
        <v>1995.8</v>
      </c>
      <c r="AB504" s="17"/>
      <c r="AC504" s="17"/>
      <c r="AD504" s="17"/>
      <c r="AE504" s="17">
        <f t="shared" si="1231"/>
        <v>2077.357</v>
      </c>
      <c r="AF504" s="17">
        <f t="shared" si="1232"/>
        <v>1995.8</v>
      </c>
      <c r="AG504" s="17">
        <f t="shared" si="1233"/>
        <v>1995.8</v>
      </c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>
        <f t="shared" si="1234"/>
        <v>2077.357</v>
      </c>
      <c r="AX504" s="17">
        <f t="shared" si="1235"/>
        <v>1995.8</v>
      </c>
      <c r="AY504" s="17">
        <f t="shared" si="1236"/>
        <v>1995.8</v>
      </c>
      <c r="AZ504" s="17"/>
      <c r="BA504" s="32"/>
      <c r="BB504" s="32"/>
      <c r="BC504" s="1"/>
      <c r="BD504" s="1"/>
      <c r="BE504" s="1"/>
      <c r="BF504" s="1"/>
      <c r="BG504" s="1"/>
      <c r="BH504" s="1"/>
      <c r="BI504" s="1"/>
    </row>
    <row r="505" s="1" customFormat="1">
      <c r="A505" s="30" t="s">
        <v>300</v>
      </c>
      <c r="B505" s="30" t="s">
        <v>171</v>
      </c>
      <c r="C505" s="30" t="s">
        <v>267</v>
      </c>
      <c r="D505" s="30" t="s">
        <v>313</v>
      </c>
      <c r="E505" s="16"/>
      <c r="F505" s="31" t="s">
        <v>314</v>
      </c>
      <c r="G505" s="17">
        <f>G506</f>
        <v>1255.0999999999999</v>
      </c>
      <c r="H505" s="17">
        <f>H506</f>
        <v>1278.4000000000001</v>
      </c>
      <c r="I505" s="17">
        <f>I506</f>
        <v>1278.4000000000001</v>
      </c>
      <c r="J505" s="17">
        <f>J506</f>
        <v>0</v>
      </c>
      <c r="K505" s="17">
        <f>K506</f>
        <v>0</v>
      </c>
      <c r="L505" s="17">
        <f>L506</f>
        <v>0</v>
      </c>
      <c r="M505" s="17">
        <f t="shared" si="1157"/>
        <v>1255.0999999999999</v>
      </c>
      <c r="N505" s="17">
        <f t="shared" si="1158"/>
        <v>1278.4000000000001</v>
      </c>
      <c r="O505" s="17">
        <f t="shared" si="1159"/>
        <v>1278.4000000000001</v>
      </c>
      <c r="P505" s="17">
        <f>P506</f>
        <v>0</v>
      </c>
      <c r="Q505" s="17">
        <f>Q506</f>
        <v>0</v>
      </c>
      <c r="R505" s="17">
        <f>R506</f>
        <v>0</v>
      </c>
      <c r="S505" s="17">
        <f>S506</f>
        <v>0</v>
      </c>
      <c r="T505" s="17">
        <f>T506</f>
        <v>0</v>
      </c>
      <c r="U505" s="17">
        <f>U506</f>
        <v>0</v>
      </c>
      <c r="V505" s="17">
        <f>V506</f>
        <v>0</v>
      </c>
      <c r="W505" s="17">
        <f>W506</f>
        <v>0</v>
      </c>
      <c r="X505" s="17">
        <f>X506</f>
        <v>0</v>
      </c>
      <c r="Y505" s="17">
        <f t="shared" si="1228"/>
        <v>1255.0999999999999</v>
      </c>
      <c r="Z505" s="17">
        <f t="shared" si="1229"/>
        <v>1278.4000000000001</v>
      </c>
      <c r="AA505" s="17">
        <f t="shared" si="1230"/>
        <v>1278.4000000000001</v>
      </c>
      <c r="AB505" s="17">
        <f>AB506</f>
        <v>0</v>
      </c>
      <c r="AC505" s="17">
        <f>AC506</f>
        <v>0</v>
      </c>
      <c r="AD505" s="17">
        <f>AD506</f>
        <v>0</v>
      </c>
      <c r="AE505" s="17">
        <f t="shared" si="1231"/>
        <v>1255.0999999999999</v>
      </c>
      <c r="AF505" s="17">
        <f t="shared" si="1232"/>
        <v>1278.4000000000001</v>
      </c>
      <c r="AG505" s="17">
        <f t="shared" si="1233"/>
        <v>1278.4000000000001</v>
      </c>
      <c r="AH505" s="17">
        <f>AH506</f>
        <v>0</v>
      </c>
      <c r="AI505" s="17">
        <f>AI506</f>
        <v>0</v>
      </c>
      <c r="AJ505" s="17">
        <f>AJ506</f>
        <v>0</v>
      </c>
      <c r="AK505" s="17">
        <f>AK506</f>
        <v>0</v>
      </c>
      <c r="AL505" s="17">
        <f>AL506</f>
        <v>0</v>
      </c>
      <c r="AM505" s="17">
        <f>AM506</f>
        <v>0</v>
      </c>
      <c r="AN505" s="17">
        <f>AN506</f>
        <v>0</v>
      </c>
      <c r="AO505" s="17">
        <f>AO506</f>
        <v>0</v>
      </c>
      <c r="AP505" s="17">
        <f>AP506</f>
        <v>0</v>
      </c>
      <c r="AQ505" s="17">
        <f>AQ506</f>
        <v>0</v>
      </c>
      <c r="AR505" s="17">
        <f>AR506</f>
        <v>0</v>
      </c>
      <c r="AS505" s="17">
        <f>AS506</f>
        <v>0</v>
      </c>
      <c r="AT505" s="17">
        <f>AT506</f>
        <v>0</v>
      </c>
      <c r="AU505" s="17">
        <f>AU506</f>
        <v>0</v>
      </c>
      <c r="AV505" s="17">
        <f>AV506</f>
        <v>0</v>
      </c>
      <c r="AW505" s="17">
        <f t="shared" si="1234"/>
        <v>1255.0999999999999</v>
      </c>
      <c r="AX505" s="17">
        <f t="shared" si="1235"/>
        <v>1278.4000000000001</v>
      </c>
      <c r="AY505" s="17">
        <f t="shared" si="1236"/>
        <v>1278.4000000000001</v>
      </c>
      <c r="AZ505" s="17">
        <f>AZ506</f>
        <v>0</v>
      </c>
      <c r="BA505" s="32"/>
      <c r="BB505" s="32"/>
      <c r="BC505" s="1"/>
      <c r="BD505" s="1"/>
      <c r="BE505" s="1"/>
      <c r="BF505" s="1"/>
      <c r="BG505" s="1"/>
      <c r="BH505" s="1"/>
      <c r="BI505" s="1"/>
    </row>
    <row r="506" s="1" customFormat="1">
      <c r="A506" s="30" t="s">
        <v>300</v>
      </c>
      <c r="B506" s="30" t="s">
        <v>171</v>
      </c>
      <c r="C506" s="30" t="s">
        <v>267</v>
      </c>
      <c r="D506" s="30" t="s">
        <v>315</v>
      </c>
      <c r="E506" s="16"/>
      <c r="F506" s="31" t="s">
        <v>310</v>
      </c>
      <c r="G506" s="17">
        <f>G507+G508</f>
        <v>1255.0999999999999</v>
      </c>
      <c r="H506" s="17">
        <f>H507+H508</f>
        <v>1278.4000000000001</v>
      </c>
      <c r="I506" s="17">
        <f>I507+I508</f>
        <v>1278.4000000000001</v>
      </c>
      <c r="J506" s="17">
        <f>J507+J508</f>
        <v>0</v>
      </c>
      <c r="K506" s="17">
        <f>K507+K508</f>
        <v>0</v>
      </c>
      <c r="L506" s="17">
        <f>L507+L508</f>
        <v>0</v>
      </c>
      <c r="M506" s="17">
        <f t="shared" si="1157"/>
        <v>1255.0999999999999</v>
      </c>
      <c r="N506" s="17">
        <f t="shared" si="1158"/>
        <v>1278.4000000000001</v>
      </c>
      <c r="O506" s="17">
        <f t="shared" si="1159"/>
        <v>1278.4000000000001</v>
      </c>
      <c r="P506" s="17">
        <f>P507+P508</f>
        <v>0</v>
      </c>
      <c r="Q506" s="17">
        <f>Q507+Q508</f>
        <v>0</v>
      </c>
      <c r="R506" s="17">
        <f>R507+R508</f>
        <v>0</v>
      </c>
      <c r="S506" s="17">
        <f>S507+S508</f>
        <v>0</v>
      </c>
      <c r="T506" s="17">
        <f>T507+T508</f>
        <v>0</v>
      </c>
      <c r="U506" s="17">
        <f>U507+U508</f>
        <v>0</v>
      </c>
      <c r="V506" s="17">
        <f>V507+V508</f>
        <v>0</v>
      </c>
      <c r="W506" s="17">
        <f>W507+W508</f>
        <v>0</v>
      </c>
      <c r="X506" s="17">
        <f>X507+X508</f>
        <v>0</v>
      </c>
      <c r="Y506" s="17">
        <f t="shared" si="1228"/>
        <v>1255.0999999999999</v>
      </c>
      <c r="Z506" s="17">
        <f t="shared" si="1229"/>
        <v>1278.4000000000001</v>
      </c>
      <c r="AA506" s="17">
        <f t="shared" si="1230"/>
        <v>1278.4000000000001</v>
      </c>
      <c r="AB506" s="17">
        <f>AB507+AB508</f>
        <v>0</v>
      </c>
      <c r="AC506" s="17">
        <f>AC507+AC508</f>
        <v>0</v>
      </c>
      <c r="AD506" s="17">
        <f>AD507+AD508</f>
        <v>0</v>
      </c>
      <c r="AE506" s="17">
        <f t="shared" si="1231"/>
        <v>1255.0999999999999</v>
      </c>
      <c r="AF506" s="17">
        <f t="shared" si="1232"/>
        <v>1278.4000000000001</v>
      </c>
      <c r="AG506" s="17">
        <f t="shared" si="1233"/>
        <v>1278.4000000000001</v>
      </c>
      <c r="AH506" s="17">
        <f>AH507+AH508</f>
        <v>0</v>
      </c>
      <c r="AI506" s="17">
        <f>AI507+AI508</f>
        <v>0</v>
      </c>
      <c r="AJ506" s="17">
        <f>AJ507+AJ508</f>
        <v>0</v>
      </c>
      <c r="AK506" s="17">
        <f>AK507+AK508</f>
        <v>0</v>
      </c>
      <c r="AL506" s="17">
        <f>AL507+AL508</f>
        <v>0</v>
      </c>
      <c r="AM506" s="17">
        <f>AM507+AM508</f>
        <v>0</v>
      </c>
      <c r="AN506" s="17">
        <f>AN507+AN508</f>
        <v>0</v>
      </c>
      <c r="AO506" s="17">
        <f>AO507+AO508</f>
        <v>0</v>
      </c>
      <c r="AP506" s="17">
        <f>AP507+AP508</f>
        <v>0</v>
      </c>
      <c r="AQ506" s="17">
        <f>AQ507+AQ508</f>
        <v>0</v>
      </c>
      <c r="AR506" s="17">
        <f>AR507+AR508</f>
        <v>0</v>
      </c>
      <c r="AS506" s="17">
        <f>AS507+AS508</f>
        <v>0</v>
      </c>
      <c r="AT506" s="17">
        <f>AT507+AT508</f>
        <v>0</v>
      </c>
      <c r="AU506" s="17">
        <f>AU507+AU508</f>
        <v>0</v>
      </c>
      <c r="AV506" s="17">
        <f>AV507+AV508</f>
        <v>0</v>
      </c>
      <c r="AW506" s="17">
        <f t="shared" si="1234"/>
        <v>1255.0999999999999</v>
      </c>
      <c r="AX506" s="17">
        <f t="shared" si="1235"/>
        <v>1278.4000000000001</v>
      </c>
      <c r="AY506" s="17">
        <f t="shared" si="1236"/>
        <v>1278.4000000000001</v>
      </c>
      <c r="AZ506" s="17">
        <f>AZ507+AZ508</f>
        <v>0</v>
      </c>
      <c r="BA506" s="32"/>
      <c r="BB506" s="32"/>
      <c r="BC506" s="1"/>
      <c r="BD506" s="1"/>
      <c r="BE506" s="1"/>
      <c r="BF506" s="1"/>
      <c r="BG506" s="1"/>
      <c r="BH506" s="1"/>
      <c r="BI506" s="1"/>
    </row>
    <row r="507" s="1" customFormat="1">
      <c r="A507" s="30" t="s">
        <v>300</v>
      </c>
      <c r="B507" s="30" t="s">
        <v>171</v>
      </c>
      <c r="C507" s="30" t="s">
        <v>267</v>
      </c>
      <c r="D507" s="30" t="s">
        <v>315</v>
      </c>
      <c r="E507" s="15" t="s">
        <v>53</v>
      </c>
      <c r="F507" s="31" t="s">
        <v>54</v>
      </c>
      <c r="G507" s="17">
        <v>755.10000000000002</v>
      </c>
      <c r="H507" s="17">
        <v>778.39999999999998</v>
      </c>
      <c r="I507" s="17">
        <v>778.39999999999998</v>
      </c>
      <c r="J507" s="17"/>
      <c r="K507" s="17"/>
      <c r="L507" s="17"/>
      <c r="M507" s="17">
        <f t="shared" si="1157"/>
        <v>755.10000000000002</v>
      </c>
      <c r="N507" s="17">
        <f t="shared" si="1158"/>
        <v>778.39999999999998</v>
      </c>
      <c r="O507" s="17">
        <f t="shared" si="1159"/>
        <v>778.39999999999998</v>
      </c>
      <c r="P507" s="17"/>
      <c r="Q507" s="17"/>
      <c r="R507" s="17"/>
      <c r="S507" s="17"/>
      <c r="T507" s="17"/>
      <c r="U507" s="17"/>
      <c r="V507" s="17"/>
      <c r="W507" s="17"/>
      <c r="X507" s="17"/>
      <c r="Y507" s="17">
        <f t="shared" si="1228"/>
        <v>755.10000000000002</v>
      </c>
      <c r="Z507" s="17">
        <f t="shared" si="1229"/>
        <v>778.39999999999998</v>
      </c>
      <c r="AA507" s="17">
        <f t="shared" si="1230"/>
        <v>778.39999999999998</v>
      </c>
      <c r="AB507" s="17"/>
      <c r="AC507" s="17"/>
      <c r="AD507" s="17"/>
      <c r="AE507" s="17">
        <f t="shared" si="1231"/>
        <v>755.10000000000002</v>
      </c>
      <c r="AF507" s="17">
        <f t="shared" si="1232"/>
        <v>778.39999999999998</v>
      </c>
      <c r="AG507" s="17">
        <f t="shared" si="1233"/>
        <v>778.39999999999998</v>
      </c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>
        <f t="shared" si="1234"/>
        <v>755.10000000000002</v>
      </c>
      <c r="AX507" s="17">
        <f t="shared" si="1235"/>
        <v>778.39999999999998</v>
      </c>
      <c r="AY507" s="17">
        <f t="shared" si="1236"/>
        <v>778.39999999999998</v>
      </c>
      <c r="AZ507" s="17"/>
      <c r="BA507" s="32"/>
      <c r="BB507" s="32"/>
      <c r="BC507" s="1"/>
      <c r="BD507" s="1"/>
      <c r="BE507" s="1"/>
      <c r="BF507" s="1"/>
      <c r="BG507" s="1"/>
      <c r="BH507" s="1"/>
      <c r="BI507" s="1"/>
    </row>
    <row r="508" s="1" customFormat="1">
      <c r="A508" s="30" t="s">
        <v>300</v>
      </c>
      <c r="B508" s="30" t="s">
        <v>171</v>
      </c>
      <c r="C508" s="30" t="s">
        <v>267</v>
      </c>
      <c r="D508" s="30" t="s">
        <v>315</v>
      </c>
      <c r="E508" s="15" t="s">
        <v>41</v>
      </c>
      <c r="F508" s="31" t="s">
        <v>42</v>
      </c>
      <c r="G508" s="17">
        <v>500</v>
      </c>
      <c r="H508" s="17">
        <v>500</v>
      </c>
      <c r="I508" s="17">
        <v>500</v>
      </c>
      <c r="J508" s="17"/>
      <c r="K508" s="17"/>
      <c r="L508" s="17"/>
      <c r="M508" s="17">
        <f t="shared" si="1157"/>
        <v>500</v>
      </c>
      <c r="N508" s="17">
        <f t="shared" si="1158"/>
        <v>500</v>
      </c>
      <c r="O508" s="17">
        <f t="shared" si="1159"/>
        <v>500</v>
      </c>
      <c r="P508" s="17"/>
      <c r="Q508" s="17"/>
      <c r="R508" s="17"/>
      <c r="S508" s="17"/>
      <c r="T508" s="17"/>
      <c r="U508" s="17"/>
      <c r="V508" s="17"/>
      <c r="W508" s="17"/>
      <c r="X508" s="17"/>
      <c r="Y508" s="17">
        <f t="shared" si="1228"/>
        <v>500</v>
      </c>
      <c r="Z508" s="17">
        <f t="shared" si="1229"/>
        <v>500</v>
      </c>
      <c r="AA508" s="17">
        <f t="shared" si="1230"/>
        <v>500</v>
      </c>
      <c r="AB508" s="17"/>
      <c r="AC508" s="17"/>
      <c r="AD508" s="17"/>
      <c r="AE508" s="17">
        <f t="shared" si="1231"/>
        <v>500</v>
      </c>
      <c r="AF508" s="17">
        <f t="shared" si="1232"/>
        <v>500</v>
      </c>
      <c r="AG508" s="17">
        <f t="shared" si="1233"/>
        <v>500</v>
      </c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>
        <f t="shared" si="1234"/>
        <v>500</v>
      </c>
      <c r="AX508" s="17">
        <f t="shared" si="1235"/>
        <v>500</v>
      </c>
      <c r="AY508" s="17">
        <f t="shared" si="1236"/>
        <v>500</v>
      </c>
      <c r="AZ508" s="17"/>
      <c r="BA508" s="32"/>
      <c r="BB508" s="32"/>
      <c r="BC508" s="1"/>
      <c r="BD508" s="1"/>
      <c r="BE508" s="1"/>
      <c r="BF508" s="1"/>
      <c r="BG508" s="1"/>
      <c r="BH508" s="1"/>
      <c r="BI508" s="1"/>
    </row>
    <row r="509" s="1" customFormat="1">
      <c r="A509" s="30" t="s">
        <v>300</v>
      </c>
      <c r="B509" s="30" t="s">
        <v>171</v>
      </c>
      <c r="C509" s="30" t="s">
        <v>267</v>
      </c>
      <c r="D509" s="30" t="s">
        <v>318</v>
      </c>
      <c r="E509" s="16"/>
      <c r="F509" s="31" t="s">
        <v>319</v>
      </c>
      <c r="G509" s="17">
        <f>G510+G512</f>
        <v>40142</v>
      </c>
      <c r="H509" s="17">
        <f>H510+H512</f>
        <v>47966.400000000001</v>
      </c>
      <c r="I509" s="17">
        <f>I510+I512</f>
        <v>25504</v>
      </c>
      <c r="J509" s="17">
        <f>J510+J512</f>
        <v>0</v>
      </c>
      <c r="K509" s="17">
        <f>K510+K512</f>
        <v>0</v>
      </c>
      <c r="L509" s="17">
        <f>L510+L512</f>
        <v>0</v>
      </c>
      <c r="M509" s="17">
        <f t="shared" si="1157"/>
        <v>40142</v>
      </c>
      <c r="N509" s="17">
        <f t="shared" si="1158"/>
        <v>47966.400000000001</v>
      </c>
      <c r="O509" s="17">
        <f t="shared" si="1159"/>
        <v>25504</v>
      </c>
      <c r="P509" s="17">
        <f>P510+P512</f>
        <v>0</v>
      </c>
      <c r="Q509" s="17">
        <f>Q510+Q512</f>
        <v>0</v>
      </c>
      <c r="R509" s="17">
        <f>R510+R512</f>
        <v>0</v>
      </c>
      <c r="S509" s="17">
        <f>S510+S512</f>
        <v>0</v>
      </c>
      <c r="T509" s="17">
        <f>T510+T512</f>
        <v>0</v>
      </c>
      <c r="U509" s="17">
        <f>U510+U512</f>
        <v>0</v>
      </c>
      <c r="V509" s="17">
        <f>V510+V512</f>
        <v>0</v>
      </c>
      <c r="W509" s="17">
        <f>W510+W512</f>
        <v>0</v>
      </c>
      <c r="X509" s="17">
        <f>X510+X512</f>
        <v>0</v>
      </c>
      <c r="Y509" s="17">
        <f t="shared" si="1228"/>
        <v>40142</v>
      </c>
      <c r="Z509" s="17">
        <f t="shared" si="1229"/>
        <v>47966.400000000001</v>
      </c>
      <c r="AA509" s="17">
        <f t="shared" si="1230"/>
        <v>25504</v>
      </c>
      <c r="AB509" s="17">
        <f>AB510+AB512</f>
        <v>0</v>
      </c>
      <c r="AC509" s="17">
        <f>AC510+AC512</f>
        <v>0</v>
      </c>
      <c r="AD509" s="17">
        <f>AD510+AD512</f>
        <v>0</v>
      </c>
      <c r="AE509" s="17">
        <f t="shared" si="1231"/>
        <v>40142</v>
      </c>
      <c r="AF509" s="17">
        <f t="shared" si="1232"/>
        <v>47966.400000000001</v>
      </c>
      <c r="AG509" s="17">
        <f t="shared" si="1233"/>
        <v>25504</v>
      </c>
      <c r="AH509" s="17">
        <f>AH510+AH512</f>
        <v>0</v>
      </c>
      <c r="AI509" s="17">
        <f>AI510+AI512</f>
        <v>0</v>
      </c>
      <c r="AJ509" s="17">
        <f>AJ510+AJ512</f>
        <v>0</v>
      </c>
      <c r="AK509" s="17">
        <f>AK510+AK512</f>
        <v>0</v>
      </c>
      <c r="AL509" s="17">
        <f>AL510+AL512</f>
        <v>0</v>
      </c>
      <c r="AM509" s="17">
        <f>AM510+AM512</f>
        <v>0</v>
      </c>
      <c r="AN509" s="17">
        <f>AN510+AN512</f>
        <v>0</v>
      </c>
      <c r="AO509" s="17">
        <f>AO510+AO512</f>
        <v>0</v>
      </c>
      <c r="AP509" s="17">
        <f>AP510+AP512</f>
        <v>0</v>
      </c>
      <c r="AQ509" s="17">
        <f>AQ510+AQ512</f>
        <v>0</v>
      </c>
      <c r="AR509" s="17">
        <f>AR510+AR512</f>
        <v>0</v>
      </c>
      <c r="AS509" s="17">
        <f>AS510+AS512</f>
        <v>0</v>
      </c>
      <c r="AT509" s="17">
        <f>AT510+AT512</f>
        <v>0</v>
      </c>
      <c r="AU509" s="17">
        <f>AU510+AU512</f>
        <v>0</v>
      </c>
      <c r="AV509" s="17">
        <f>AV510+AV512</f>
        <v>0</v>
      </c>
      <c r="AW509" s="17">
        <f t="shared" si="1234"/>
        <v>40142</v>
      </c>
      <c r="AX509" s="17">
        <f t="shared" si="1235"/>
        <v>47966.400000000001</v>
      </c>
      <c r="AY509" s="17">
        <f t="shared" si="1236"/>
        <v>25504</v>
      </c>
      <c r="AZ509" s="17">
        <f>AZ510+AZ512</f>
        <v>0</v>
      </c>
      <c r="BA509" s="32"/>
      <c r="BB509" s="32"/>
      <c r="BC509" s="1"/>
      <c r="BD509" s="1"/>
      <c r="BE509" s="1"/>
      <c r="BF509" s="1"/>
      <c r="BG509" s="1"/>
      <c r="BH509" s="1"/>
      <c r="BI509" s="1"/>
    </row>
    <row r="510" s="1" customFormat="1">
      <c r="A510" s="30" t="s">
        <v>300</v>
      </c>
      <c r="B510" s="30" t="s">
        <v>171</v>
      </c>
      <c r="C510" s="30" t="s">
        <v>267</v>
      </c>
      <c r="D510" s="30" t="s">
        <v>320</v>
      </c>
      <c r="E510" s="16"/>
      <c r="F510" s="31" t="s">
        <v>217</v>
      </c>
      <c r="G510" s="17">
        <f>G511</f>
        <v>142</v>
      </c>
      <c r="H510" s="17">
        <f>H511</f>
        <v>142</v>
      </c>
      <c r="I510" s="17">
        <f>I511</f>
        <v>142</v>
      </c>
      <c r="J510" s="17">
        <f>J511</f>
        <v>0</v>
      </c>
      <c r="K510" s="17">
        <f>K511</f>
        <v>0</v>
      </c>
      <c r="L510" s="17">
        <f>L511</f>
        <v>0</v>
      </c>
      <c r="M510" s="17">
        <f t="shared" si="1157"/>
        <v>142</v>
      </c>
      <c r="N510" s="17">
        <f t="shared" si="1158"/>
        <v>142</v>
      </c>
      <c r="O510" s="17">
        <f t="shared" si="1159"/>
        <v>142</v>
      </c>
      <c r="P510" s="17">
        <f>P511</f>
        <v>0</v>
      </c>
      <c r="Q510" s="17">
        <f>Q511</f>
        <v>0</v>
      </c>
      <c r="R510" s="17">
        <f>R511</f>
        <v>0</v>
      </c>
      <c r="S510" s="17">
        <f>S511</f>
        <v>0</v>
      </c>
      <c r="T510" s="17">
        <f>T511</f>
        <v>0</v>
      </c>
      <c r="U510" s="17">
        <f>U511</f>
        <v>0</v>
      </c>
      <c r="V510" s="17">
        <f>V511</f>
        <v>0</v>
      </c>
      <c r="W510" s="17">
        <f>W511</f>
        <v>0</v>
      </c>
      <c r="X510" s="17">
        <f>X511</f>
        <v>0</v>
      </c>
      <c r="Y510" s="17">
        <f t="shared" si="1228"/>
        <v>142</v>
      </c>
      <c r="Z510" s="17">
        <f t="shared" si="1229"/>
        <v>142</v>
      </c>
      <c r="AA510" s="17">
        <f t="shared" si="1230"/>
        <v>142</v>
      </c>
      <c r="AB510" s="17">
        <f>AB511</f>
        <v>0</v>
      </c>
      <c r="AC510" s="17">
        <f>AC511</f>
        <v>0</v>
      </c>
      <c r="AD510" s="17">
        <f>AD511</f>
        <v>0</v>
      </c>
      <c r="AE510" s="17">
        <f t="shared" si="1231"/>
        <v>142</v>
      </c>
      <c r="AF510" s="17">
        <f t="shared" si="1232"/>
        <v>142</v>
      </c>
      <c r="AG510" s="17">
        <f t="shared" si="1233"/>
        <v>142</v>
      </c>
      <c r="AH510" s="17">
        <f>AH511</f>
        <v>0</v>
      </c>
      <c r="AI510" s="17">
        <f>AI511</f>
        <v>0</v>
      </c>
      <c r="AJ510" s="17">
        <f>AJ511</f>
        <v>0</v>
      </c>
      <c r="AK510" s="17">
        <f>AK511</f>
        <v>0</v>
      </c>
      <c r="AL510" s="17">
        <f>AL511</f>
        <v>0</v>
      </c>
      <c r="AM510" s="17">
        <f>AM511</f>
        <v>0</v>
      </c>
      <c r="AN510" s="17">
        <f>AN511</f>
        <v>0</v>
      </c>
      <c r="AO510" s="17">
        <f>AO511</f>
        <v>0</v>
      </c>
      <c r="AP510" s="17">
        <f>AP511</f>
        <v>0</v>
      </c>
      <c r="AQ510" s="17">
        <f>AQ511</f>
        <v>0</v>
      </c>
      <c r="AR510" s="17">
        <f>AR511</f>
        <v>0</v>
      </c>
      <c r="AS510" s="17">
        <f>AS511</f>
        <v>0</v>
      </c>
      <c r="AT510" s="17">
        <f>AT511</f>
        <v>0</v>
      </c>
      <c r="AU510" s="17">
        <f>AU511</f>
        <v>0</v>
      </c>
      <c r="AV510" s="17">
        <f>AV511</f>
        <v>0</v>
      </c>
      <c r="AW510" s="17">
        <f t="shared" si="1234"/>
        <v>142</v>
      </c>
      <c r="AX510" s="17">
        <f t="shared" si="1235"/>
        <v>142</v>
      </c>
      <c r="AY510" s="17">
        <f t="shared" si="1236"/>
        <v>142</v>
      </c>
      <c r="AZ510" s="17">
        <f>AZ511</f>
        <v>0</v>
      </c>
      <c r="BA510" s="32"/>
      <c r="BB510" s="32"/>
      <c r="BC510" s="1"/>
      <c r="BD510" s="1"/>
      <c r="BE510" s="1"/>
      <c r="BF510" s="1"/>
      <c r="BG510" s="1"/>
      <c r="BH510" s="1"/>
      <c r="BI510" s="1"/>
    </row>
    <row r="511" s="1" customFormat="1">
      <c r="A511" s="30" t="s">
        <v>300</v>
      </c>
      <c r="B511" s="30" t="s">
        <v>171</v>
      </c>
      <c r="C511" s="30" t="s">
        <v>267</v>
      </c>
      <c r="D511" s="30" t="s">
        <v>320</v>
      </c>
      <c r="E511" s="15" t="s">
        <v>134</v>
      </c>
      <c r="F511" s="31" t="s">
        <v>135</v>
      </c>
      <c r="G511" s="17">
        <v>142</v>
      </c>
      <c r="H511" s="17">
        <v>142</v>
      </c>
      <c r="I511" s="17">
        <v>142</v>
      </c>
      <c r="J511" s="17"/>
      <c r="K511" s="17"/>
      <c r="L511" s="17"/>
      <c r="M511" s="17">
        <f t="shared" si="1157"/>
        <v>142</v>
      </c>
      <c r="N511" s="17">
        <f t="shared" si="1158"/>
        <v>142</v>
      </c>
      <c r="O511" s="17">
        <f t="shared" si="1159"/>
        <v>142</v>
      </c>
      <c r="P511" s="17"/>
      <c r="Q511" s="17"/>
      <c r="R511" s="17"/>
      <c r="S511" s="17"/>
      <c r="T511" s="17"/>
      <c r="U511" s="17"/>
      <c r="V511" s="17"/>
      <c r="W511" s="17"/>
      <c r="X511" s="17"/>
      <c r="Y511" s="17">
        <f t="shared" si="1228"/>
        <v>142</v>
      </c>
      <c r="Z511" s="17">
        <f t="shared" si="1229"/>
        <v>142</v>
      </c>
      <c r="AA511" s="17">
        <f t="shared" si="1230"/>
        <v>142</v>
      </c>
      <c r="AB511" s="17"/>
      <c r="AC511" s="17"/>
      <c r="AD511" s="17"/>
      <c r="AE511" s="17">
        <f t="shared" si="1231"/>
        <v>142</v>
      </c>
      <c r="AF511" s="17">
        <f t="shared" si="1232"/>
        <v>142</v>
      </c>
      <c r="AG511" s="17">
        <f t="shared" si="1233"/>
        <v>142</v>
      </c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>
        <f t="shared" si="1234"/>
        <v>142</v>
      </c>
      <c r="AX511" s="17">
        <f t="shared" si="1235"/>
        <v>142</v>
      </c>
      <c r="AY511" s="17">
        <f t="shared" si="1236"/>
        <v>142</v>
      </c>
      <c r="AZ511" s="17"/>
      <c r="BA511" s="32"/>
      <c r="BB511" s="32"/>
      <c r="BC511" s="1"/>
      <c r="BD511" s="1"/>
      <c r="BE511" s="1"/>
      <c r="BF511" s="1"/>
      <c r="BG511" s="1"/>
      <c r="BH511" s="1"/>
      <c r="BI511" s="1"/>
    </row>
    <row r="512" s="1" customFormat="1">
      <c r="A512" s="30" t="s">
        <v>300</v>
      </c>
      <c r="B512" s="30" t="s">
        <v>171</v>
      </c>
      <c r="C512" s="30" t="s">
        <v>267</v>
      </c>
      <c r="D512" s="30" t="s">
        <v>321</v>
      </c>
      <c r="E512" s="16"/>
      <c r="F512" s="31" t="s">
        <v>322</v>
      </c>
      <c r="G512" s="17">
        <f>G513+G514</f>
        <v>40000</v>
      </c>
      <c r="H512" s="17">
        <f>H513+H514</f>
        <v>47824.400000000001</v>
      </c>
      <c r="I512" s="17">
        <f>I513+I514</f>
        <v>25362</v>
      </c>
      <c r="J512" s="17">
        <f>J513+J514</f>
        <v>0</v>
      </c>
      <c r="K512" s="17">
        <f>K513+K514</f>
        <v>0</v>
      </c>
      <c r="L512" s="17">
        <f>L513+L514</f>
        <v>0</v>
      </c>
      <c r="M512" s="17">
        <f t="shared" si="1157"/>
        <v>40000</v>
      </c>
      <c r="N512" s="17">
        <f t="shared" si="1158"/>
        <v>47824.400000000001</v>
      </c>
      <c r="O512" s="17">
        <f t="shared" si="1159"/>
        <v>25362</v>
      </c>
      <c r="P512" s="17">
        <f>P513+P514</f>
        <v>0</v>
      </c>
      <c r="Q512" s="17">
        <f>Q513+Q514</f>
        <v>0</v>
      </c>
      <c r="R512" s="17">
        <f>R513+R514</f>
        <v>0</v>
      </c>
      <c r="S512" s="17">
        <f>S513+S514</f>
        <v>0</v>
      </c>
      <c r="T512" s="17">
        <f>T513+T514</f>
        <v>0</v>
      </c>
      <c r="U512" s="17">
        <f>U513+U514</f>
        <v>0</v>
      </c>
      <c r="V512" s="17">
        <f>V513+V514</f>
        <v>0</v>
      </c>
      <c r="W512" s="17">
        <f>W513+W514</f>
        <v>0</v>
      </c>
      <c r="X512" s="17">
        <f>X513+X514</f>
        <v>0</v>
      </c>
      <c r="Y512" s="17">
        <f t="shared" si="1228"/>
        <v>40000</v>
      </c>
      <c r="Z512" s="17">
        <f t="shared" si="1229"/>
        <v>47824.400000000001</v>
      </c>
      <c r="AA512" s="17">
        <f t="shared" si="1230"/>
        <v>25362</v>
      </c>
      <c r="AB512" s="17">
        <f>AB513+AB514</f>
        <v>0</v>
      </c>
      <c r="AC512" s="17">
        <f>AC513+AC514</f>
        <v>0</v>
      </c>
      <c r="AD512" s="17">
        <f>AD513+AD514</f>
        <v>0</v>
      </c>
      <c r="AE512" s="17">
        <f t="shared" si="1231"/>
        <v>40000</v>
      </c>
      <c r="AF512" s="17">
        <f t="shared" si="1232"/>
        <v>47824.400000000001</v>
      </c>
      <c r="AG512" s="17">
        <f t="shared" si="1233"/>
        <v>25362</v>
      </c>
      <c r="AH512" s="17">
        <f>AH513+AH514</f>
        <v>0</v>
      </c>
      <c r="AI512" s="17">
        <f>AI513+AI514</f>
        <v>0</v>
      </c>
      <c r="AJ512" s="17">
        <f>AJ513+AJ514</f>
        <v>0</v>
      </c>
      <c r="AK512" s="17">
        <f>AK513+AK514</f>
        <v>0</v>
      </c>
      <c r="AL512" s="17">
        <f>AL513+AL514</f>
        <v>0</v>
      </c>
      <c r="AM512" s="17">
        <f>AM513+AM514</f>
        <v>0</v>
      </c>
      <c r="AN512" s="17">
        <f>AN513+AN514</f>
        <v>0</v>
      </c>
      <c r="AO512" s="17">
        <f>AO513+AO514</f>
        <v>0</v>
      </c>
      <c r="AP512" s="17">
        <f>AP513+AP514</f>
        <v>0</v>
      </c>
      <c r="AQ512" s="17">
        <f>AQ513+AQ514</f>
        <v>0</v>
      </c>
      <c r="AR512" s="17">
        <f>AR513+AR514</f>
        <v>0</v>
      </c>
      <c r="AS512" s="17">
        <f>AS513+AS514</f>
        <v>0</v>
      </c>
      <c r="AT512" s="17">
        <f>AT513+AT514</f>
        <v>0</v>
      </c>
      <c r="AU512" s="17">
        <f>AU513+AU514</f>
        <v>0</v>
      </c>
      <c r="AV512" s="17">
        <f>AV513+AV514</f>
        <v>0</v>
      </c>
      <c r="AW512" s="17">
        <f t="shared" si="1234"/>
        <v>40000</v>
      </c>
      <c r="AX512" s="17">
        <f t="shared" si="1235"/>
        <v>47824.400000000001</v>
      </c>
      <c r="AY512" s="17">
        <f t="shared" si="1236"/>
        <v>25362</v>
      </c>
      <c r="AZ512" s="17">
        <f>AZ513+AZ514</f>
        <v>0</v>
      </c>
      <c r="BA512" s="32"/>
      <c r="BB512" s="32"/>
      <c r="BC512" s="1"/>
      <c r="BD512" s="1"/>
      <c r="BE512" s="1"/>
      <c r="BF512" s="1"/>
      <c r="BG512" s="1"/>
      <c r="BH512" s="1"/>
      <c r="BI512" s="1"/>
    </row>
    <row r="513" s="1" customFormat="1">
      <c r="A513" s="30" t="s">
        <v>300</v>
      </c>
      <c r="B513" s="30" t="s">
        <v>171</v>
      </c>
      <c r="C513" s="30" t="s">
        <v>267</v>
      </c>
      <c r="D513" s="30" t="s">
        <v>321</v>
      </c>
      <c r="E513" s="15" t="s">
        <v>41</v>
      </c>
      <c r="F513" s="31" t="s">
        <v>42</v>
      </c>
      <c r="G513" s="17">
        <v>0</v>
      </c>
      <c r="H513" s="17">
        <v>0</v>
      </c>
      <c r="I513" s="17">
        <v>25362</v>
      </c>
      <c r="J513" s="17"/>
      <c r="K513" s="17"/>
      <c r="L513" s="17"/>
      <c r="M513" s="17">
        <f t="shared" si="1157"/>
        <v>0</v>
      </c>
      <c r="N513" s="17">
        <f t="shared" si="1158"/>
        <v>0</v>
      </c>
      <c r="O513" s="17">
        <f t="shared" si="1159"/>
        <v>25362</v>
      </c>
      <c r="P513" s="17"/>
      <c r="Q513" s="17"/>
      <c r="R513" s="17"/>
      <c r="S513" s="17"/>
      <c r="T513" s="17"/>
      <c r="U513" s="17"/>
      <c r="V513" s="17"/>
      <c r="W513" s="17"/>
      <c r="X513" s="17"/>
      <c r="Y513" s="17">
        <f t="shared" si="1228"/>
        <v>0</v>
      </c>
      <c r="Z513" s="17">
        <f t="shared" si="1229"/>
        <v>0</v>
      </c>
      <c r="AA513" s="17">
        <f t="shared" si="1230"/>
        <v>25362</v>
      </c>
      <c r="AB513" s="17"/>
      <c r="AC513" s="17"/>
      <c r="AD513" s="17"/>
      <c r="AE513" s="17">
        <f t="shared" si="1231"/>
        <v>0</v>
      </c>
      <c r="AF513" s="17">
        <f t="shared" si="1232"/>
        <v>0</v>
      </c>
      <c r="AG513" s="17">
        <f t="shared" si="1233"/>
        <v>25362</v>
      </c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>
        <f t="shared" si="1234"/>
        <v>0</v>
      </c>
      <c r="AX513" s="17">
        <f t="shared" si="1235"/>
        <v>0</v>
      </c>
      <c r="AY513" s="17">
        <f t="shared" si="1236"/>
        <v>25362</v>
      </c>
      <c r="AZ513" s="17"/>
      <c r="BA513" s="32"/>
      <c r="BB513" s="32"/>
      <c r="BC513" s="1"/>
      <c r="BD513" s="1"/>
      <c r="BE513" s="1"/>
      <c r="BF513" s="1"/>
      <c r="BG513" s="1"/>
      <c r="BH513" s="1"/>
      <c r="BI513" s="1"/>
    </row>
    <row r="514" s="1" customFormat="1">
      <c r="A514" s="30" t="s">
        <v>300</v>
      </c>
      <c r="B514" s="30" t="s">
        <v>171</v>
      </c>
      <c r="C514" s="30" t="s">
        <v>267</v>
      </c>
      <c r="D514" s="30" t="s">
        <v>321</v>
      </c>
      <c r="E514" s="15" t="s">
        <v>134</v>
      </c>
      <c r="F514" s="31" t="s">
        <v>135</v>
      </c>
      <c r="G514" s="17">
        <v>40000</v>
      </c>
      <c r="H514" s="17">
        <v>47824.400000000001</v>
      </c>
      <c r="I514" s="17">
        <v>0</v>
      </c>
      <c r="J514" s="17"/>
      <c r="K514" s="17"/>
      <c r="L514" s="17"/>
      <c r="M514" s="17">
        <f t="shared" si="1157"/>
        <v>40000</v>
      </c>
      <c r="N514" s="17">
        <f t="shared" si="1158"/>
        <v>47824.400000000001</v>
      </c>
      <c r="O514" s="17">
        <f t="shared" si="1159"/>
        <v>0</v>
      </c>
      <c r="P514" s="17"/>
      <c r="Q514" s="17"/>
      <c r="R514" s="17"/>
      <c r="S514" s="17"/>
      <c r="T514" s="17"/>
      <c r="U514" s="17"/>
      <c r="V514" s="17"/>
      <c r="W514" s="17"/>
      <c r="X514" s="17"/>
      <c r="Y514" s="17">
        <f t="shared" si="1228"/>
        <v>40000</v>
      </c>
      <c r="Z514" s="17">
        <f t="shared" si="1229"/>
        <v>47824.400000000001</v>
      </c>
      <c r="AA514" s="17">
        <f t="shared" si="1230"/>
        <v>0</v>
      </c>
      <c r="AB514" s="17"/>
      <c r="AC514" s="17"/>
      <c r="AD514" s="17"/>
      <c r="AE514" s="17">
        <f t="shared" si="1231"/>
        <v>40000</v>
      </c>
      <c r="AF514" s="17">
        <f t="shared" si="1232"/>
        <v>47824.400000000001</v>
      </c>
      <c r="AG514" s="17">
        <f t="shared" si="1233"/>
        <v>0</v>
      </c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>
        <f t="shared" si="1234"/>
        <v>40000</v>
      </c>
      <c r="AX514" s="17">
        <f t="shared" si="1235"/>
        <v>47824.400000000001</v>
      </c>
      <c r="AY514" s="17">
        <f t="shared" si="1236"/>
        <v>0</v>
      </c>
      <c r="AZ514" s="17"/>
      <c r="BA514" s="32"/>
      <c r="BB514" s="32"/>
      <c r="BC514" s="1"/>
      <c r="BD514" s="1"/>
      <c r="BE514" s="1"/>
      <c r="BF514" s="1"/>
      <c r="BG514" s="1"/>
      <c r="BH514" s="1"/>
      <c r="BI514" s="1"/>
    </row>
    <row r="515" s="1" customFormat="1">
      <c r="A515" s="30" t="s">
        <v>300</v>
      </c>
      <c r="B515" s="30" t="s">
        <v>171</v>
      </c>
      <c r="C515" s="30" t="s">
        <v>267</v>
      </c>
      <c r="D515" s="30" t="s">
        <v>383</v>
      </c>
      <c r="E515" s="16"/>
      <c r="F515" s="31" t="s">
        <v>384</v>
      </c>
      <c r="G515" s="17">
        <f>G516+G519+G522</f>
        <v>627059</v>
      </c>
      <c r="H515" s="17">
        <f>H516+H519+H522</f>
        <v>630600</v>
      </c>
      <c r="I515" s="17">
        <f>I516+I519+I522</f>
        <v>628084.5</v>
      </c>
      <c r="J515" s="17">
        <f>J516+J519+J522</f>
        <v>271.80000000000001</v>
      </c>
      <c r="K515" s="17">
        <f>K516+K519+K522</f>
        <v>280.19999999999999</v>
      </c>
      <c r="L515" s="17">
        <f>L516+L519+L522</f>
        <v>280.19999999999999</v>
      </c>
      <c r="M515" s="17">
        <f t="shared" si="1157"/>
        <v>627330.80000000005</v>
      </c>
      <c r="N515" s="17">
        <f t="shared" si="1158"/>
        <v>630880.19999999995</v>
      </c>
      <c r="O515" s="17">
        <f t="shared" si="1159"/>
        <v>628364.69999999995</v>
      </c>
      <c r="P515" s="17">
        <f>P516+P519+P522</f>
        <v>16762.049999999999</v>
      </c>
      <c r="Q515" s="17">
        <f>Q516+Q519+Q522</f>
        <v>0</v>
      </c>
      <c r="R515" s="17">
        <f>R516+R519+R522</f>
        <v>0</v>
      </c>
      <c r="S515" s="17">
        <f>S516+S519+S522</f>
        <v>0</v>
      </c>
      <c r="T515" s="17">
        <f>T516+T519+T522</f>
        <v>19825.799999999999</v>
      </c>
      <c r="U515" s="17">
        <f>U516+U519+U522</f>
        <v>0</v>
      </c>
      <c r="V515" s="17">
        <f>V516+V519+V522</f>
        <v>19825.799999999999</v>
      </c>
      <c r="W515" s="17">
        <f>W516+W519+W522</f>
        <v>0</v>
      </c>
      <c r="X515" s="17">
        <f>X516+X519+X522</f>
        <v>0</v>
      </c>
      <c r="Y515" s="17">
        <f t="shared" si="1228"/>
        <v>644092.85000000009</v>
      </c>
      <c r="Z515" s="17">
        <f t="shared" si="1229"/>
        <v>650706</v>
      </c>
      <c r="AA515" s="17">
        <f t="shared" si="1230"/>
        <v>648190.5</v>
      </c>
      <c r="AB515" s="17">
        <f>AB516+AB519+AB522</f>
        <v>0</v>
      </c>
      <c r="AC515" s="17">
        <f>AC516+AC519+AC522</f>
        <v>0</v>
      </c>
      <c r="AD515" s="17">
        <f>AD516+AD519+AD522</f>
        <v>0</v>
      </c>
      <c r="AE515" s="17">
        <f t="shared" si="1231"/>
        <v>644092.85000000009</v>
      </c>
      <c r="AF515" s="17">
        <f t="shared" si="1232"/>
        <v>650706</v>
      </c>
      <c r="AG515" s="17">
        <f t="shared" si="1233"/>
        <v>648190.5</v>
      </c>
      <c r="AH515" s="17">
        <f>AH516+AH519+AH522</f>
        <v>0</v>
      </c>
      <c r="AI515" s="17">
        <f>AI516+AI519+AI522</f>
        <v>0</v>
      </c>
      <c r="AJ515" s="17">
        <f>AJ516+AJ519+AJ522</f>
        <v>0</v>
      </c>
      <c r="AK515" s="17">
        <f>AK516+AK519+AK522</f>
        <v>0</v>
      </c>
      <c r="AL515" s="17">
        <f>AL516+AL519+AL522</f>
        <v>0</v>
      </c>
      <c r="AM515" s="17">
        <f>AM516+AM519+AM522</f>
        <v>0</v>
      </c>
      <c r="AN515" s="17">
        <f>AN516+AN519+AN522</f>
        <v>0</v>
      </c>
      <c r="AO515" s="17">
        <f>AO516+AO519+AO522</f>
        <v>0</v>
      </c>
      <c r="AP515" s="17">
        <f>AP516+AP519+AP522</f>
        <v>0</v>
      </c>
      <c r="AQ515" s="17">
        <f>AQ516+AQ519+AQ522</f>
        <v>0</v>
      </c>
      <c r="AR515" s="17">
        <f>AR516+AR519+AR522</f>
        <v>0</v>
      </c>
      <c r="AS515" s="17">
        <f>AS516+AS519+AS522</f>
        <v>0</v>
      </c>
      <c r="AT515" s="17">
        <f>AT516+AT519+AT522</f>
        <v>0</v>
      </c>
      <c r="AU515" s="17">
        <f>AU516+AU519+AU522</f>
        <v>0</v>
      </c>
      <c r="AV515" s="17">
        <f>AV516+AV519+AV522</f>
        <v>0</v>
      </c>
      <c r="AW515" s="17">
        <f t="shared" si="1234"/>
        <v>644092.85000000009</v>
      </c>
      <c r="AX515" s="17">
        <f t="shared" si="1235"/>
        <v>650706</v>
      </c>
      <c r="AY515" s="17">
        <f t="shared" si="1236"/>
        <v>648190.5</v>
      </c>
      <c r="AZ515" s="17">
        <f>AZ516+AZ519+AZ522</f>
        <v>0</v>
      </c>
      <c r="BA515" s="32"/>
      <c r="BB515" s="32"/>
      <c r="BC515" s="1"/>
      <c r="BD515" s="1"/>
      <c r="BE515" s="1"/>
      <c r="BF515" s="1"/>
      <c r="BG515" s="1"/>
      <c r="BH515" s="1"/>
      <c r="BI515" s="1"/>
    </row>
    <row r="516" s="1" customFormat="1">
      <c r="A516" s="30" t="s">
        <v>300</v>
      </c>
      <c r="B516" s="30" t="s">
        <v>171</v>
      </c>
      <c r="C516" s="30" t="s">
        <v>267</v>
      </c>
      <c r="D516" s="30" t="s">
        <v>385</v>
      </c>
      <c r="E516" s="16"/>
      <c r="F516" s="31" t="s">
        <v>52</v>
      </c>
      <c r="G516" s="17">
        <f>G517+G518</f>
        <v>106375.60000000001</v>
      </c>
      <c r="H516" s="17">
        <f>H517+H518</f>
        <v>109500.8</v>
      </c>
      <c r="I516" s="17">
        <f>I517+I518</f>
        <v>109500.8</v>
      </c>
      <c r="J516" s="17">
        <f>J517+J518</f>
        <v>271.80000000000001</v>
      </c>
      <c r="K516" s="17">
        <f>K517+K518</f>
        <v>280.19999999999999</v>
      </c>
      <c r="L516" s="17">
        <f>L517+L518</f>
        <v>280.19999999999999</v>
      </c>
      <c r="M516" s="17">
        <f t="shared" si="1157"/>
        <v>106647.40000000001</v>
      </c>
      <c r="N516" s="17">
        <f t="shared" si="1158"/>
        <v>109781</v>
      </c>
      <c r="O516" s="17">
        <f t="shared" si="1159"/>
        <v>109781</v>
      </c>
      <c r="P516" s="17">
        <f>P517+P518</f>
        <v>15500.799999999999</v>
      </c>
      <c r="Q516" s="17">
        <f>Q517+Q518</f>
        <v>0</v>
      </c>
      <c r="R516" s="17">
        <f>R517+R518</f>
        <v>0</v>
      </c>
      <c r="S516" s="17">
        <f>S517+S518</f>
        <v>0</v>
      </c>
      <c r="T516" s="17">
        <f>T517+T518</f>
        <v>18937</v>
      </c>
      <c r="U516" s="17">
        <f>U517+U518</f>
        <v>0</v>
      </c>
      <c r="V516" s="17">
        <f>V517+V518</f>
        <v>18937</v>
      </c>
      <c r="W516" s="17">
        <f>W517+W518</f>
        <v>0</v>
      </c>
      <c r="X516" s="17">
        <f>X517+X518</f>
        <v>0</v>
      </c>
      <c r="Y516" s="17">
        <f t="shared" si="1228"/>
        <v>122148.20000000001</v>
      </c>
      <c r="Z516" s="17">
        <f t="shared" si="1229"/>
        <v>128718</v>
      </c>
      <c r="AA516" s="17">
        <f t="shared" si="1230"/>
        <v>128718</v>
      </c>
      <c r="AB516" s="17">
        <f>AB517+AB518</f>
        <v>0</v>
      </c>
      <c r="AC516" s="17">
        <f>AC517+AC518</f>
        <v>0</v>
      </c>
      <c r="AD516" s="17">
        <f>AD517+AD518</f>
        <v>0</v>
      </c>
      <c r="AE516" s="17">
        <f t="shared" si="1231"/>
        <v>122148.20000000001</v>
      </c>
      <c r="AF516" s="17">
        <f t="shared" si="1232"/>
        <v>128718</v>
      </c>
      <c r="AG516" s="17">
        <f t="shared" si="1233"/>
        <v>128718</v>
      </c>
      <c r="AH516" s="17">
        <f>AH517+AH518</f>
        <v>0</v>
      </c>
      <c r="AI516" s="17">
        <f>AI517+AI518</f>
        <v>0</v>
      </c>
      <c r="AJ516" s="17">
        <f>AJ517+AJ518</f>
        <v>0</v>
      </c>
      <c r="AK516" s="17">
        <f>AK517+AK518</f>
        <v>0</v>
      </c>
      <c r="AL516" s="17">
        <f>AL517+AL518</f>
        <v>0</v>
      </c>
      <c r="AM516" s="17">
        <f>AM517+AM518</f>
        <v>0</v>
      </c>
      <c r="AN516" s="17">
        <f>AN517+AN518</f>
        <v>0</v>
      </c>
      <c r="AO516" s="17">
        <f>AO517+AO518</f>
        <v>0</v>
      </c>
      <c r="AP516" s="17">
        <f>AP517+AP518</f>
        <v>0</v>
      </c>
      <c r="AQ516" s="17">
        <f>AQ517+AQ518</f>
        <v>0</v>
      </c>
      <c r="AR516" s="17">
        <f>AR517+AR518</f>
        <v>0</v>
      </c>
      <c r="AS516" s="17">
        <f>AS517+AS518</f>
        <v>0</v>
      </c>
      <c r="AT516" s="17">
        <f>AT517+AT518</f>
        <v>0</v>
      </c>
      <c r="AU516" s="17">
        <f>AU517+AU518</f>
        <v>0</v>
      </c>
      <c r="AV516" s="17">
        <f>AV517+AV518</f>
        <v>0</v>
      </c>
      <c r="AW516" s="17">
        <f t="shared" si="1234"/>
        <v>122148.20000000001</v>
      </c>
      <c r="AX516" s="17">
        <f t="shared" si="1235"/>
        <v>128718</v>
      </c>
      <c r="AY516" s="17">
        <f t="shared" si="1236"/>
        <v>128718</v>
      </c>
      <c r="AZ516" s="17">
        <f>AZ517+AZ518</f>
        <v>0</v>
      </c>
      <c r="BA516" s="32"/>
      <c r="BB516" s="32"/>
      <c r="BC516" s="1"/>
      <c r="BD516" s="1"/>
      <c r="BE516" s="1"/>
      <c r="BF516" s="1"/>
      <c r="BG516" s="1"/>
      <c r="BH516" s="1"/>
      <c r="BI516" s="1"/>
    </row>
    <row r="517" s="1" customFormat="1">
      <c r="A517" s="30" t="s">
        <v>300</v>
      </c>
      <c r="B517" s="30" t="s">
        <v>171</v>
      </c>
      <c r="C517" s="30" t="s">
        <v>267</v>
      </c>
      <c r="D517" s="30" t="s">
        <v>385</v>
      </c>
      <c r="E517" s="15" t="s">
        <v>53</v>
      </c>
      <c r="F517" s="31" t="s">
        <v>54</v>
      </c>
      <c r="G517" s="17">
        <v>101860.60000000001</v>
      </c>
      <c r="H517" s="17">
        <v>104985.8</v>
      </c>
      <c r="I517" s="17">
        <v>104985.8</v>
      </c>
      <c r="J517" s="17">
        <v>271.80000000000001</v>
      </c>
      <c r="K517" s="17">
        <v>280.19999999999999</v>
      </c>
      <c r="L517" s="17">
        <v>280.19999999999999</v>
      </c>
      <c r="M517" s="17">
        <f t="shared" si="1157"/>
        <v>102132.40000000001</v>
      </c>
      <c r="N517" s="17">
        <f t="shared" si="1158"/>
        <v>105266</v>
      </c>
      <c r="O517" s="17">
        <f t="shared" si="1159"/>
        <v>105266</v>
      </c>
      <c r="P517" s="17">
        <v>15500.799999999999</v>
      </c>
      <c r="Q517" s="17"/>
      <c r="R517" s="17"/>
      <c r="S517" s="17"/>
      <c r="T517" s="17">
        <v>18937</v>
      </c>
      <c r="U517" s="17"/>
      <c r="V517" s="17">
        <v>18937</v>
      </c>
      <c r="W517" s="17"/>
      <c r="X517" s="17"/>
      <c r="Y517" s="17">
        <f t="shared" si="1228"/>
        <v>117633.20000000001</v>
      </c>
      <c r="Z517" s="17">
        <f t="shared" si="1229"/>
        <v>124203</v>
      </c>
      <c r="AA517" s="17">
        <f t="shared" si="1230"/>
        <v>124203</v>
      </c>
      <c r="AB517" s="17"/>
      <c r="AC517" s="17"/>
      <c r="AD517" s="17"/>
      <c r="AE517" s="17">
        <f t="shared" si="1231"/>
        <v>117633.20000000001</v>
      </c>
      <c r="AF517" s="17">
        <f t="shared" si="1232"/>
        <v>124203</v>
      </c>
      <c r="AG517" s="17">
        <f t="shared" si="1233"/>
        <v>124203</v>
      </c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>
        <f t="shared" si="1234"/>
        <v>117633.20000000001</v>
      </c>
      <c r="AX517" s="17">
        <f t="shared" si="1235"/>
        <v>124203</v>
      </c>
      <c r="AY517" s="17">
        <f t="shared" si="1236"/>
        <v>124203</v>
      </c>
      <c r="AZ517" s="17"/>
      <c r="BA517" s="32"/>
      <c r="BB517" s="32">
        <v>39</v>
      </c>
      <c r="BC517" s="1"/>
      <c r="BD517" s="1"/>
      <c r="BE517" s="1"/>
      <c r="BF517" s="1"/>
      <c r="BG517" s="1"/>
      <c r="BH517" s="1"/>
      <c r="BI517" s="1"/>
    </row>
    <row r="518" s="1" customFormat="1">
      <c r="A518" s="30" t="s">
        <v>300</v>
      </c>
      <c r="B518" s="30" t="s">
        <v>171</v>
      </c>
      <c r="C518" s="30" t="s">
        <v>267</v>
      </c>
      <c r="D518" s="30" t="s">
        <v>385</v>
      </c>
      <c r="E518" s="15" t="s">
        <v>41</v>
      </c>
      <c r="F518" s="31" t="s">
        <v>42</v>
      </c>
      <c r="G518" s="17">
        <v>4515</v>
      </c>
      <c r="H518" s="17">
        <v>4515</v>
      </c>
      <c r="I518" s="17">
        <v>4515</v>
      </c>
      <c r="J518" s="17"/>
      <c r="K518" s="17"/>
      <c r="L518" s="17"/>
      <c r="M518" s="17">
        <f t="shared" si="1157"/>
        <v>4515</v>
      </c>
      <c r="N518" s="17">
        <f t="shared" si="1158"/>
        <v>4515</v>
      </c>
      <c r="O518" s="17">
        <f t="shared" si="1159"/>
        <v>4515</v>
      </c>
      <c r="P518" s="17"/>
      <c r="Q518" s="17"/>
      <c r="R518" s="17"/>
      <c r="S518" s="17"/>
      <c r="T518" s="17"/>
      <c r="U518" s="17"/>
      <c r="V518" s="17"/>
      <c r="W518" s="17"/>
      <c r="X518" s="17"/>
      <c r="Y518" s="17">
        <f t="shared" si="1228"/>
        <v>4515</v>
      </c>
      <c r="Z518" s="17">
        <f t="shared" si="1229"/>
        <v>4515</v>
      </c>
      <c r="AA518" s="17">
        <f t="shared" si="1230"/>
        <v>4515</v>
      </c>
      <c r="AB518" s="17"/>
      <c r="AC518" s="17"/>
      <c r="AD518" s="17"/>
      <c r="AE518" s="17">
        <f t="shared" si="1231"/>
        <v>4515</v>
      </c>
      <c r="AF518" s="17">
        <f t="shared" si="1232"/>
        <v>4515</v>
      </c>
      <c r="AG518" s="17">
        <f t="shared" si="1233"/>
        <v>4515</v>
      </c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>
        <f t="shared" si="1234"/>
        <v>4515</v>
      </c>
      <c r="AX518" s="17">
        <f t="shared" si="1235"/>
        <v>4515</v>
      </c>
      <c r="AY518" s="17">
        <f t="shared" si="1236"/>
        <v>4515</v>
      </c>
      <c r="AZ518" s="17"/>
      <c r="BA518" s="32"/>
      <c r="BB518" s="32"/>
      <c r="BC518" s="1"/>
      <c r="BD518" s="1"/>
      <c r="BE518" s="1"/>
      <c r="BF518" s="1"/>
      <c r="BG518" s="1"/>
      <c r="BH518" s="1"/>
      <c r="BI518" s="1"/>
    </row>
    <row r="519" s="1" customFormat="1">
      <c r="A519" s="30" t="s">
        <v>300</v>
      </c>
      <c r="B519" s="30" t="s">
        <v>171</v>
      </c>
      <c r="C519" s="30" t="s">
        <v>267</v>
      </c>
      <c r="D519" s="30" t="s">
        <v>386</v>
      </c>
      <c r="E519" s="16"/>
      <c r="F519" s="31" t="s">
        <v>56</v>
      </c>
      <c r="G519" s="17">
        <f>G520+G521</f>
        <v>74633.199999999997</v>
      </c>
      <c r="H519" s="17">
        <f>H520+H521</f>
        <v>76068.800000000003</v>
      </c>
      <c r="I519" s="17">
        <f>I520+I521</f>
        <v>76068.800000000003</v>
      </c>
      <c r="J519" s="17">
        <f>J520+J521</f>
        <v>0</v>
      </c>
      <c r="K519" s="17">
        <f>K520+K521</f>
        <v>0</v>
      </c>
      <c r="L519" s="17">
        <f>L520+L521</f>
        <v>0</v>
      </c>
      <c r="M519" s="17">
        <f t="shared" si="1157"/>
        <v>74633.199999999997</v>
      </c>
      <c r="N519" s="17">
        <f t="shared" si="1158"/>
        <v>76068.800000000003</v>
      </c>
      <c r="O519" s="17">
        <f t="shared" si="1159"/>
        <v>76068.800000000003</v>
      </c>
      <c r="P519" s="17">
        <f>P520+P521</f>
        <v>1261.25</v>
      </c>
      <c r="Q519" s="17">
        <f>Q520+Q521</f>
        <v>0</v>
      </c>
      <c r="R519" s="17">
        <f>R520+R521</f>
        <v>0</v>
      </c>
      <c r="S519" s="17">
        <f>S520+S521</f>
        <v>0</v>
      </c>
      <c r="T519" s="17">
        <f>T520+T521</f>
        <v>888.79999999999995</v>
      </c>
      <c r="U519" s="17">
        <f>U520+U521</f>
        <v>0</v>
      </c>
      <c r="V519" s="17">
        <f>V520+V521</f>
        <v>888.79999999999995</v>
      </c>
      <c r="W519" s="17">
        <f>W520+W521</f>
        <v>0</v>
      </c>
      <c r="X519" s="17">
        <f>X520+X521</f>
        <v>0</v>
      </c>
      <c r="Y519" s="17">
        <f t="shared" si="1228"/>
        <v>75894.449999999997</v>
      </c>
      <c r="Z519" s="17">
        <f t="shared" si="1229"/>
        <v>76957.600000000006</v>
      </c>
      <c r="AA519" s="17">
        <f t="shared" si="1230"/>
        <v>76957.600000000006</v>
      </c>
      <c r="AB519" s="17">
        <f>AB520+AB521</f>
        <v>0</v>
      </c>
      <c r="AC519" s="17">
        <f>AC520+AC521</f>
        <v>0</v>
      </c>
      <c r="AD519" s="17">
        <f>AD520+AD521</f>
        <v>0</v>
      </c>
      <c r="AE519" s="17">
        <f t="shared" si="1231"/>
        <v>75894.449999999997</v>
      </c>
      <c r="AF519" s="17">
        <f t="shared" si="1232"/>
        <v>76957.600000000006</v>
      </c>
      <c r="AG519" s="17">
        <f t="shared" si="1233"/>
        <v>76957.600000000006</v>
      </c>
      <c r="AH519" s="17">
        <f>AH520+AH521</f>
        <v>0</v>
      </c>
      <c r="AI519" s="17">
        <f>AI520+AI521</f>
        <v>0</v>
      </c>
      <c r="AJ519" s="17">
        <f>AJ520+AJ521</f>
        <v>0</v>
      </c>
      <c r="AK519" s="17">
        <f>AK520+AK521</f>
        <v>0</v>
      </c>
      <c r="AL519" s="17">
        <f>AL520+AL521</f>
        <v>0</v>
      </c>
      <c r="AM519" s="17">
        <f>AM520+AM521</f>
        <v>0</v>
      </c>
      <c r="AN519" s="17">
        <f>AN520+AN521</f>
        <v>0</v>
      </c>
      <c r="AO519" s="17">
        <f>AO520+AO521</f>
        <v>0</v>
      </c>
      <c r="AP519" s="17">
        <f>AP520+AP521</f>
        <v>0</v>
      </c>
      <c r="AQ519" s="17">
        <f>AQ520+AQ521</f>
        <v>0</v>
      </c>
      <c r="AR519" s="17">
        <f>AR520+AR521</f>
        <v>0</v>
      </c>
      <c r="AS519" s="17">
        <f>AS520+AS521</f>
        <v>0</v>
      </c>
      <c r="AT519" s="17">
        <f>AT520+AT521</f>
        <v>0</v>
      </c>
      <c r="AU519" s="17">
        <f>AU520+AU521</f>
        <v>0</v>
      </c>
      <c r="AV519" s="17">
        <f>AV520+AV521</f>
        <v>0</v>
      </c>
      <c r="AW519" s="17">
        <f t="shared" si="1234"/>
        <v>75894.449999999997</v>
      </c>
      <c r="AX519" s="17">
        <f t="shared" si="1235"/>
        <v>76957.600000000006</v>
      </c>
      <c r="AY519" s="17">
        <f t="shared" si="1236"/>
        <v>76957.600000000006</v>
      </c>
      <c r="AZ519" s="17">
        <f>AZ520+AZ521</f>
        <v>0</v>
      </c>
      <c r="BA519" s="32"/>
      <c r="BB519" s="32"/>
      <c r="BC519" s="1"/>
      <c r="BD519" s="1"/>
      <c r="BE519" s="1"/>
      <c r="BF519" s="1"/>
      <c r="BG519" s="1"/>
      <c r="BH519" s="1"/>
      <c r="BI519" s="1"/>
    </row>
    <row r="520" s="1" customFormat="1">
      <c r="A520" s="30" t="s">
        <v>300</v>
      </c>
      <c r="B520" s="30" t="s">
        <v>171</v>
      </c>
      <c r="C520" s="30" t="s">
        <v>267</v>
      </c>
      <c r="D520" s="30" t="s">
        <v>386</v>
      </c>
      <c r="E520" s="15" t="s">
        <v>53</v>
      </c>
      <c r="F520" s="31" t="s">
        <v>54</v>
      </c>
      <c r="G520" s="17">
        <v>46688.5</v>
      </c>
      <c r="H520" s="17">
        <v>48124.099999999999</v>
      </c>
      <c r="I520" s="17">
        <v>48124.099999999999</v>
      </c>
      <c r="J520" s="17"/>
      <c r="K520" s="17"/>
      <c r="L520" s="17"/>
      <c r="M520" s="17">
        <f t="shared" si="1157"/>
        <v>46688.5</v>
      </c>
      <c r="N520" s="17">
        <f t="shared" si="1158"/>
        <v>48124.099999999999</v>
      </c>
      <c r="O520" s="17">
        <f t="shared" si="1159"/>
        <v>48124.099999999999</v>
      </c>
      <c r="P520" s="17">
        <v>1261.25</v>
      </c>
      <c r="Q520" s="17"/>
      <c r="R520" s="17"/>
      <c r="S520" s="17"/>
      <c r="T520" s="17">
        <v>888.79999999999995</v>
      </c>
      <c r="U520" s="17"/>
      <c r="V520" s="17">
        <v>888.79999999999995</v>
      </c>
      <c r="W520" s="17"/>
      <c r="X520" s="17"/>
      <c r="Y520" s="17">
        <f t="shared" si="1228"/>
        <v>47949.75</v>
      </c>
      <c r="Z520" s="17">
        <f t="shared" si="1229"/>
        <v>49012.900000000001</v>
      </c>
      <c r="AA520" s="17">
        <f t="shared" si="1230"/>
        <v>49012.900000000001</v>
      </c>
      <c r="AB520" s="17"/>
      <c r="AC520" s="17"/>
      <c r="AD520" s="17"/>
      <c r="AE520" s="17">
        <f t="shared" si="1231"/>
        <v>47949.75</v>
      </c>
      <c r="AF520" s="17">
        <f t="shared" si="1232"/>
        <v>49012.900000000001</v>
      </c>
      <c r="AG520" s="17">
        <f t="shared" si="1233"/>
        <v>49012.900000000001</v>
      </c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>
        <f t="shared" si="1234"/>
        <v>47949.75</v>
      </c>
      <c r="AX520" s="17">
        <f t="shared" si="1235"/>
        <v>49012.900000000001</v>
      </c>
      <c r="AY520" s="17">
        <f t="shared" si="1236"/>
        <v>49012.900000000001</v>
      </c>
      <c r="AZ520" s="17"/>
      <c r="BA520" s="32"/>
      <c r="BB520" s="32"/>
      <c r="BC520" s="1"/>
      <c r="BD520" s="1"/>
      <c r="BE520" s="1"/>
      <c r="BF520" s="1"/>
      <c r="BG520" s="1"/>
      <c r="BH520" s="1"/>
      <c r="BI520" s="1"/>
    </row>
    <row r="521" s="1" customFormat="1">
      <c r="A521" s="30" t="s">
        <v>300</v>
      </c>
      <c r="B521" s="30" t="s">
        <v>171</v>
      </c>
      <c r="C521" s="30" t="s">
        <v>267</v>
      </c>
      <c r="D521" s="30" t="s">
        <v>386</v>
      </c>
      <c r="E521" s="15" t="s">
        <v>41</v>
      </c>
      <c r="F521" s="31" t="s">
        <v>42</v>
      </c>
      <c r="G521" s="17">
        <v>27944.700000000001</v>
      </c>
      <c r="H521" s="17">
        <v>27944.700000000001</v>
      </c>
      <c r="I521" s="17">
        <v>27944.700000000001</v>
      </c>
      <c r="J521" s="17"/>
      <c r="K521" s="17"/>
      <c r="L521" s="17"/>
      <c r="M521" s="17">
        <f t="shared" si="1157"/>
        <v>27944.700000000001</v>
      </c>
      <c r="N521" s="17">
        <f t="shared" si="1158"/>
        <v>27944.700000000001</v>
      </c>
      <c r="O521" s="17">
        <f t="shared" si="1159"/>
        <v>27944.700000000001</v>
      </c>
      <c r="P521" s="17"/>
      <c r="Q521" s="17"/>
      <c r="R521" s="17"/>
      <c r="S521" s="17"/>
      <c r="T521" s="17"/>
      <c r="U521" s="17"/>
      <c r="V521" s="17"/>
      <c r="W521" s="17"/>
      <c r="X521" s="17"/>
      <c r="Y521" s="17">
        <f t="shared" si="1228"/>
        <v>27944.700000000001</v>
      </c>
      <c r="Z521" s="17">
        <f t="shared" si="1229"/>
        <v>27944.700000000001</v>
      </c>
      <c r="AA521" s="17">
        <f t="shared" si="1230"/>
        <v>27944.700000000001</v>
      </c>
      <c r="AB521" s="17"/>
      <c r="AC521" s="17"/>
      <c r="AD521" s="17"/>
      <c r="AE521" s="17">
        <f t="shared" si="1231"/>
        <v>27944.700000000001</v>
      </c>
      <c r="AF521" s="17">
        <f t="shared" si="1232"/>
        <v>27944.700000000001</v>
      </c>
      <c r="AG521" s="17">
        <f t="shared" si="1233"/>
        <v>27944.700000000001</v>
      </c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>
        <f t="shared" si="1234"/>
        <v>27944.700000000001</v>
      </c>
      <c r="AX521" s="17">
        <f t="shared" si="1235"/>
        <v>27944.700000000001</v>
      </c>
      <c r="AY521" s="17">
        <f t="shared" si="1236"/>
        <v>27944.700000000001</v>
      </c>
      <c r="AZ521" s="17"/>
      <c r="BA521" s="32"/>
      <c r="BB521" s="32"/>
      <c r="BC521" s="1"/>
      <c r="BD521" s="1"/>
      <c r="BE521" s="1"/>
      <c r="BF521" s="1"/>
      <c r="BG521" s="1"/>
      <c r="BH521" s="1"/>
      <c r="BI521" s="1"/>
    </row>
    <row r="522" s="1" customFormat="1">
      <c r="A522" s="30" t="s">
        <v>300</v>
      </c>
      <c r="B522" s="30" t="s">
        <v>171</v>
      </c>
      <c r="C522" s="30" t="s">
        <v>267</v>
      </c>
      <c r="D522" s="30" t="s">
        <v>387</v>
      </c>
      <c r="E522" s="16"/>
      <c r="F522" s="31" t="s">
        <v>310</v>
      </c>
      <c r="G522" s="17">
        <f>G523+G524</f>
        <v>446050.20000000001</v>
      </c>
      <c r="H522" s="17">
        <f>H523+H524</f>
        <v>445030.40000000002</v>
      </c>
      <c r="I522" s="17">
        <f>I523+I524</f>
        <v>442514.90000000002</v>
      </c>
      <c r="J522" s="17">
        <f>J523+J524</f>
        <v>0</v>
      </c>
      <c r="K522" s="17">
        <f>K523+K524</f>
        <v>0</v>
      </c>
      <c r="L522" s="17">
        <f>L523+L524</f>
        <v>0</v>
      </c>
      <c r="M522" s="17">
        <f t="shared" si="1157"/>
        <v>446050.20000000001</v>
      </c>
      <c r="N522" s="17">
        <f t="shared" si="1158"/>
        <v>445030.40000000002</v>
      </c>
      <c r="O522" s="17">
        <f t="shared" si="1159"/>
        <v>442514.90000000002</v>
      </c>
      <c r="P522" s="17">
        <f>P523+P524</f>
        <v>0</v>
      </c>
      <c r="Q522" s="17">
        <f>Q523+Q524</f>
        <v>0</v>
      </c>
      <c r="R522" s="17">
        <f>R523+R524</f>
        <v>0</v>
      </c>
      <c r="S522" s="17">
        <f>S523+S524</f>
        <v>0</v>
      </c>
      <c r="T522" s="17">
        <f>T523+T524</f>
        <v>0</v>
      </c>
      <c r="U522" s="17">
        <f>U523+U524</f>
        <v>0</v>
      </c>
      <c r="V522" s="17">
        <f>V523+V524</f>
        <v>0</v>
      </c>
      <c r="W522" s="17">
        <f>W523+W524</f>
        <v>0</v>
      </c>
      <c r="X522" s="17">
        <f>X523+X524</f>
        <v>0</v>
      </c>
      <c r="Y522" s="17">
        <f t="shared" si="1228"/>
        <v>446050.20000000001</v>
      </c>
      <c r="Z522" s="17">
        <f t="shared" si="1229"/>
        <v>445030.40000000002</v>
      </c>
      <c r="AA522" s="17">
        <f t="shared" si="1230"/>
        <v>442514.90000000002</v>
      </c>
      <c r="AB522" s="17">
        <f>AB523+AB524</f>
        <v>0</v>
      </c>
      <c r="AC522" s="17">
        <f>AC523+AC524</f>
        <v>0</v>
      </c>
      <c r="AD522" s="17">
        <f>AD523+AD524</f>
        <v>0</v>
      </c>
      <c r="AE522" s="17">
        <f t="shared" si="1231"/>
        <v>446050.20000000001</v>
      </c>
      <c r="AF522" s="17">
        <f t="shared" si="1232"/>
        <v>445030.40000000002</v>
      </c>
      <c r="AG522" s="17">
        <f t="shared" si="1233"/>
        <v>442514.90000000002</v>
      </c>
      <c r="AH522" s="17">
        <f>AH523+AH524</f>
        <v>0</v>
      </c>
      <c r="AI522" s="17">
        <f>AI523+AI524</f>
        <v>0</v>
      </c>
      <c r="AJ522" s="17">
        <f>AJ523+AJ524</f>
        <v>0</v>
      </c>
      <c r="AK522" s="17">
        <f>AK523+AK524</f>
        <v>0</v>
      </c>
      <c r="AL522" s="17">
        <f>AL523+AL524</f>
        <v>0</v>
      </c>
      <c r="AM522" s="17">
        <f>AM523+AM524</f>
        <v>0</v>
      </c>
      <c r="AN522" s="17">
        <f>AN523+AN524</f>
        <v>0</v>
      </c>
      <c r="AO522" s="17">
        <f>AO523+AO524</f>
        <v>0</v>
      </c>
      <c r="AP522" s="17">
        <f>AP523+AP524</f>
        <v>0</v>
      </c>
      <c r="AQ522" s="17">
        <f>AQ523+AQ524</f>
        <v>0</v>
      </c>
      <c r="AR522" s="17">
        <f>AR523+AR524</f>
        <v>0</v>
      </c>
      <c r="AS522" s="17">
        <f>AS523+AS524</f>
        <v>0</v>
      </c>
      <c r="AT522" s="17">
        <f>AT523+AT524</f>
        <v>0</v>
      </c>
      <c r="AU522" s="17">
        <f>AU523+AU524</f>
        <v>0</v>
      </c>
      <c r="AV522" s="17">
        <f>AV523+AV524</f>
        <v>0</v>
      </c>
      <c r="AW522" s="17">
        <f t="shared" si="1234"/>
        <v>446050.20000000001</v>
      </c>
      <c r="AX522" s="17">
        <f t="shared" si="1235"/>
        <v>445030.40000000002</v>
      </c>
      <c r="AY522" s="17">
        <f t="shared" si="1236"/>
        <v>442514.90000000002</v>
      </c>
      <c r="AZ522" s="17">
        <f>AZ523+AZ524</f>
        <v>0</v>
      </c>
      <c r="BA522" s="32"/>
      <c r="BB522" s="32"/>
      <c r="BC522" s="1"/>
      <c r="BD522" s="1"/>
      <c r="BE522" s="1"/>
      <c r="BF522" s="1"/>
      <c r="BG522" s="1"/>
      <c r="BH522" s="1"/>
      <c r="BI522" s="1"/>
    </row>
    <row r="523" s="1" customFormat="1">
      <c r="A523" s="30" t="s">
        <v>300</v>
      </c>
      <c r="B523" s="30" t="s">
        <v>171</v>
      </c>
      <c r="C523" s="30" t="s">
        <v>267</v>
      </c>
      <c r="D523" s="30" t="s">
        <v>387</v>
      </c>
      <c r="E523" s="15" t="s">
        <v>53</v>
      </c>
      <c r="F523" s="31" t="s">
        <v>54</v>
      </c>
      <c r="G523" s="17">
        <v>441160.70000000001</v>
      </c>
      <c r="H523" s="17">
        <v>440144</v>
      </c>
      <c r="I523" s="17">
        <v>437630</v>
      </c>
      <c r="J523" s="17"/>
      <c r="K523" s="17"/>
      <c r="L523" s="17"/>
      <c r="M523" s="17">
        <f t="shared" si="1157"/>
        <v>441160.70000000001</v>
      </c>
      <c r="N523" s="17">
        <f t="shared" si="1158"/>
        <v>440144</v>
      </c>
      <c r="O523" s="17">
        <f t="shared" si="1159"/>
        <v>437630</v>
      </c>
      <c r="P523" s="17"/>
      <c r="Q523" s="17"/>
      <c r="R523" s="17"/>
      <c r="S523" s="17"/>
      <c r="T523" s="17"/>
      <c r="U523" s="17"/>
      <c r="V523" s="17"/>
      <c r="W523" s="17"/>
      <c r="X523" s="17"/>
      <c r="Y523" s="17">
        <f t="shared" si="1228"/>
        <v>441160.70000000001</v>
      </c>
      <c r="Z523" s="17">
        <f t="shared" si="1229"/>
        <v>440144</v>
      </c>
      <c r="AA523" s="17">
        <f t="shared" si="1230"/>
        <v>437630</v>
      </c>
      <c r="AB523" s="17"/>
      <c r="AC523" s="17"/>
      <c r="AD523" s="17"/>
      <c r="AE523" s="17">
        <f t="shared" si="1231"/>
        <v>441160.70000000001</v>
      </c>
      <c r="AF523" s="17">
        <f t="shared" si="1232"/>
        <v>440144</v>
      </c>
      <c r="AG523" s="17">
        <f t="shared" si="1233"/>
        <v>437630</v>
      </c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>
        <f t="shared" si="1234"/>
        <v>441160.70000000001</v>
      </c>
      <c r="AX523" s="17">
        <f t="shared" si="1235"/>
        <v>440144</v>
      </c>
      <c r="AY523" s="17">
        <f t="shared" si="1236"/>
        <v>437630</v>
      </c>
      <c r="AZ523" s="17"/>
      <c r="BA523" s="32"/>
      <c r="BB523" s="32"/>
      <c r="BC523" s="1"/>
      <c r="BD523" s="1"/>
      <c r="BE523" s="1"/>
      <c r="BF523" s="1"/>
      <c r="BG523" s="1"/>
      <c r="BH523" s="1"/>
      <c r="BI523" s="1"/>
    </row>
    <row r="524" s="1" customFormat="1">
      <c r="A524" s="30" t="s">
        <v>300</v>
      </c>
      <c r="B524" s="30" t="s">
        <v>171</v>
      </c>
      <c r="C524" s="30" t="s">
        <v>267</v>
      </c>
      <c r="D524" s="30" t="s">
        <v>387</v>
      </c>
      <c r="E524" s="15" t="s">
        <v>41</v>
      </c>
      <c r="F524" s="31" t="s">
        <v>42</v>
      </c>
      <c r="G524" s="17">
        <v>4889.5</v>
      </c>
      <c r="H524" s="17">
        <v>4886.3999999999996</v>
      </c>
      <c r="I524" s="17">
        <v>4884.8999999999996</v>
      </c>
      <c r="J524" s="17"/>
      <c r="K524" s="17"/>
      <c r="L524" s="17"/>
      <c r="M524" s="17">
        <f t="shared" si="1157"/>
        <v>4889.5</v>
      </c>
      <c r="N524" s="17">
        <f t="shared" si="1158"/>
        <v>4886.3999999999996</v>
      </c>
      <c r="O524" s="17">
        <f t="shared" si="1159"/>
        <v>4884.8999999999996</v>
      </c>
      <c r="P524" s="17"/>
      <c r="Q524" s="17"/>
      <c r="R524" s="17"/>
      <c r="S524" s="17"/>
      <c r="T524" s="17"/>
      <c r="U524" s="17"/>
      <c r="V524" s="17"/>
      <c r="W524" s="17"/>
      <c r="X524" s="17"/>
      <c r="Y524" s="17">
        <f t="shared" si="1228"/>
        <v>4889.5</v>
      </c>
      <c r="Z524" s="17">
        <f t="shared" si="1229"/>
        <v>4886.3999999999996</v>
      </c>
      <c r="AA524" s="17">
        <f t="shared" si="1230"/>
        <v>4884.8999999999996</v>
      </c>
      <c r="AB524" s="17"/>
      <c r="AC524" s="17"/>
      <c r="AD524" s="17"/>
      <c r="AE524" s="17">
        <f t="shared" si="1231"/>
        <v>4889.5</v>
      </c>
      <c r="AF524" s="17">
        <f t="shared" si="1232"/>
        <v>4886.3999999999996</v>
      </c>
      <c r="AG524" s="17">
        <f t="shared" si="1233"/>
        <v>4884.8999999999996</v>
      </c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>
        <f t="shared" si="1234"/>
        <v>4889.5</v>
      </c>
      <c r="AX524" s="17">
        <f t="shared" si="1235"/>
        <v>4886.3999999999996</v>
      </c>
      <c r="AY524" s="17">
        <f t="shared" si="1236"/>
        <v>4884.8999999999996</v>
      </c>
      <c r="AZ524" s="17"/>
      <c r="BA524" s="32"/>
      <c r="BB524" s="32"/>
      <c r="BC524" s="1"/>
      <c r="BD524" s="1"/>
      <c r="BE524" s="1"/>
      <c r="BF524" s="1"/>
      <c r="BG524" s="1"/>
      <c r="BH524" s="1"/>
      <c r="BI524" s="1"/>
    </row>
    <row r="525" s="20" customFormat="1">
      <c r="A525" s="21" t="s">
        <v>300</v>
      </c>
      <c r="B525" s="21" t="s">
        <v>297</v>
      </c>
      <c r="C525" s="21"/>
      <c r="D525" s="21"/>
      <c r="E525" s="40"/>
      <c r="F525" s="22" t="s">
        <v>298</v>
      </c>
      <c r="G525" s="23">
        <f>G526+G548+G541</f>
        <v>416545.09999999998</v>
      </c>
      <c r="H525" s="23">
        <f>H526+H548+H541</f>
        <v>414913.69999999995</v>
      </c>
      <c r="I525" s="23">
        <f>I526+I548+I541</f>
        <v>414863.99999999994</v>
      </c>
      <c r="J525" s="23">
        <f>J526+J548+J541</f>
        <v>-2144.5999999999999</v>
      </c>
      <c r="K525" s="23">
        <f>K526+K548+K541</f>
        <v>-2162</v>
      </c>
      <c r="L525" s="23">
        <f>L526+L548+L541</f>
        <v>-2162</v>
      </c>
      <c r="M525" s="23">
        <f t="shared" si="1157"/>
        <v>414400.5</v>
      </c>
      <c r="N525" s="23">
        <f t="shared" si="1158"/>
        <v>412751.69999999995</v>
      </c>
      <c r="O525" s="23">
        <f t="shared" si="1159"/>
        <v>412701.99999999994</v>
      </c>
      <c r="P525" s="23">
        <f>P526+P548+P541</f>
        <v>11367.200000000001</v>
      </c>
      <c r="Q525" s="23">
        <f>Q526+Q548+Q541</f>
        <v>0</v>
      </c>
      <c r="R525" s="23">
        <f>R526+R548+R541</f>
        <v>0</v>
      </c>
      <c r="S525" s="23">
        <f>S526+S548+S541</f>
        <v>0</v>
      </c>
      <c r="T525" s="23">
        <f>T526+T548+T541</f>
        <v>0</v>
      </c>
      <c r="U525" s="23">
        <f>U526+U548+U541</f>
        <v>0</v>
      </c>
      <c r="V525" s="23">
        <f>V526+V548+V541</f>
        <v>0</v>
      </c>
      <c r="W525" s="23">
        <f>W526+W548+W541</f>
        <v>0</v>
      </c>
      <c r="X525" s="23">
        <f>X526+X548+X541</f>
        <v>0</v>
      </c>
      <c r="Y525" s="23">
        <f t="shared" si="1228"/>
        <v>425767.70000000001</v>
      </c>
      <c r="Z525" s="23">
        <f t="shared" si="1229"/>
        <v>412751.69999999995</v>
      </c>
      <c r="AA525" s="23">
        <f t="shared" si="1230"/>
        <v>412701.99999999994</v>
      </c>
      <c r="AB525" s="23">
        <f>AB526+AB548+AB541</f>
        <v>0</v>
      </c>
      <c r="AC525" s="23">
        <f>AC526+AC548+AC541</f>
        <v>0</v>
      </c>
      <c r="AD525" s="23">
        <f>AD526+AD548+AD541</f>
        <v>0</v>
      </c>
      <c r="AE525" s="23">
        <f t="shared" si="1231"/>
        <v>425767.70000000001</v>
      </c>
      <c r="AF525" s="23">
        <f t="shared" si="1232"/>
        <v>412751.69999999995</v>
      </c>
      <c r="AG525" s="23">
        <f t="shared" si="1233"/>
        <v>412701.99999999994</v>
      </c>
      <c r="AH525" s="23">
        <f>AH526+AH548+AH541</f>
        <v>0</v>
      </c>
      <c r="AI525" s="23">
        <f>AI526+AI548+AI541</f>
        <v>0</v>
      </c>
      <c r="AJ525" s="23">
        <f>AJ526+AJ548+AJ541</f>
        <v>0</v>
      </c>
      <c r="AK525" s="23">
        <f>AK526+AK548+AK541</f>
        <v>0</v>
      </c>
      <c r="AL525" s="23">
        <f>AL526+AL548+AL541</f>
        <v>0</v>
      </c>
      <c r="AM525" s="23">
        <f>AM526+AM548+AM541</f>
        <v>0</v>
      </c>
      <c r="AN525" s="23">
        <f>AN526+AN548+AN541</f>
        <v>0</v>
      </c>
      <c r="AO525" s="23">
        <f>AO526+AO548+AO541</f>
        <v>0</v>
      </c>
      <c r="AP525" s="23">
        <f>AP526+AP548+AP541</f>
        <v>0</v>
      </c>
      <c r="AQ525" s="23">
        <f>AQ526+AQ548+AQ541</f>
        <v>0</v>
      </c>
      <c r="AR525" s="23">
        <f>AR526+AR548+AR541</f>
        <v>0</v>
      </c>
      <c r="AS525" s="23">
        <f>AS526+AS548+AS541</f>
        <v>0</v>
      </c>
      <c r="AT525" s="23">
        <f>AT526+AT548+AT541</f>
        <v>0</v>
      </c>
      <c r="AU525" s="23">
        <f>AU526+AU548+AU541</f>
        <v>0</v>
      </c>
      <c r="AV525" s="23">
        <f>AV526+AV548+AV541</f>
        <v>0</v>
      </c>
      <c r="AW525" s="23">
        <f t="shared" si="1234"/>
        <v>425767.70000000001</v>
      </c>
      <c r="AX525" s="23">
        <f t="shared" si="1235"/>
        <v>412751.69999999995</v>
      </c>
      <c r="AY525" s="23">
        <f t="shared" si="1236"/>
        <v>412701.99999999994</v>
      </c>
      <c r="AZ525" s="23">
        <f>AZ526+AZ548+AZ541</f>
        <v>0</v>
      </c>
      <c r="BA525" s="24"/>
      <c r="BB525" s="24"/>
      <c r="BC525" s="20"/>
      <c r="BD525" s="20"/>
      <c r="BE525" s="20"/>
      <c r="BF525" s="20"/>
      <c r="BG525" s="20"/>
      <c r="BH525" s="20"/>
      <c r="BI525" s="20"/>
    </row>
    <row r="526" s="25" customFormat="1">
      <c r="A526" s="26" t="s">
        <v>300</v>
      </c>
      <c r="B526" s="26" t="s">
        <v>297</v>
      </c>
      <c r="C526" s="26" t="s">
        <v>65</v>
      </c>
      <c r="D526" s="26"/>
      <c r="E526" s="41"/>
      <c r="F526" s="27" t="s">
        <v>299</v>
      </c>
      <c r="G526" s="28">
        <f t="shared" ref="G526:G527" si="1237">G527</f>
        <v>95095.599999999991</v>
      </c>
      <c r="H526" s="28">
        <f t="shared" ref="H526:H527" si="1238">H527</f>
        <v>95095.599999999991</v>
      </c>
      <c r="I526" s="28">
        <f t="shared" ref="I526:I527" si="1239">I527</f>
        <v>95095.599999999991</v>
      </c>
      <c r="J526" s="28">
        <f t="shared" ref="J526:J527" si="1240">J527</f>
        <v>-100</v>
      </c>
      <c r="K526" s="28">
        <f t="shared" ref="K526:K527" si="1241">K527</f>
        <v>-100</v>
      </c>
      <c r="L526" s="28">
        <f t="shared" ref="L526:L527" si="1242">L527</f>
        <v>-100</v>
      </c>
      <c r="M526" s="28">
        <f t="shared" si="1157"/>
        <v>94995.599999999991</v>
      </c>
      <c r="N526" s="28">
        <f t="shared" si="1158"/>
        <v>94995.599999999991</v>
      </c>
      <c r="O526" s="28">
        <f t="shared" si="1159"/>
        <v>94995.599999999991</v>
      </c>
      <c r="P526" s="28">
        <f t="shared" ref="P526:P527" si="1243">P527</f>
        <v>0</v>
      </c>
      <c r="Q526" s="28">
        <f t="shared" ref="Q526:Q527" si="1244">Q527</f>
        <v>0</v>
      </c>
      <c r="R526" s="28">
        <f t="shared" ref="R526:R527" si="1245">R527</f>
        <v>0</v>
      </c>
      <c r="S526" s="28">
        <f t="shared" ref="S526:S527" si="1246">S527</f>
        <v>0</v>
      </c>
      <c r="T526" s="28">
        <f t="shared" ref="T526:T527" si="1247">T527</f>
        <v>0</v>
      </c>
      <c r="U526" s="28">
        <f t="shared" ref="U526:U527" si="1248">U527</f>
        <v>0</v>
      </c>
      <c r="V526" s="28">
        <f t="shared" ref="V526:V527" si="1249">V527</f>
        <v>0</v>
      </c>
      <c r="W526" s="28">
        <f t="shared" ref="W526:W527" si="1250">W527</f>
        <v>0</v>
      </c>
      <c r="X526" s="28">
        <f t="shared" ref="X526:X527" si="1251">X527</f>
        <v>0</v>
      </c>
      <c r="Y526" s="28">
        <f t="shared" si="1228"/>
        <v>94995.599999999991</v>
      </c>
      <c r="Z526" s="28">
        <f t="shared" si="1229"/>
        <v>94995.599999999991</v>
      </c>
      <c r="AA526" s="28">
        <f t="shared" si="1230"/>
        <v>94995.599999999991</v>
      </c>
      <c r="AB526" s="28">
        <f t="shared" ref="AB526:AB527" si="1252">AB527</f>
        <v>0</v>
      </c>
      <c r="AC526" s="28">
        <f t="shared" ref="AC526:AC527" si="1253">AC527</f>
        <v>0</v>
      </c>
      <c r="AD526" s="28">
        <f t="shared" ref="AD526:AD527" si="1254">AD527</f>
        <v>0</v>
      </c>
      <c r="AE526" s="28">
        <f t="shared" si="1231"/>
        <v>94995.599999999991</v>
      </c>
      <c r="AF526" s="28">
        <f t="shared" si="1232"/>
        <v>94995.599999999991</v>
      </c>
      <c r="AG526" s="28">
        <f t="shared" si="1233"/>
        <v>94995.599999999991</v>
      </c>
      <c r="AH526" s="28">
        <f t="shared" ref="AH526:AH527" si="1255">AH527</f>
        <v>0</v>
      </c>
      <c r="AI526" s="28">
        <f t="shared" ref="AI526:AI527" si="1256">AI527</f>
        <v>0</v>
      </c>
      <c r="AJ526" s="28">
        <f t="shared" ref="AJ526:AJ527" si="1257">AJ527</f>
        <v>0</v>
      </c>
      <c r="AK526" s="28">
        <f t="shared" ref="AK526:AK527" si="1258">AK527</f>
        <v>0</v>
      </c>
      <c r="AL526" s="28">
        <f t="shared" ref="AL526:AL527" si="1259">AL527</f>
        <v>0</v>
      </c>
      <c r="AM526" s="28">
        <f t="shared" ref="AM526:AM527" si="1260">AM527</f>
        <v>0</v>
      </c>
      <c r="AN526" s="28">
        <f t="shared" ref="AN526:AN527" si="1261">AN527</f>
        <v>0</v>
      </c>
      <c r="AO526" s="28">
        <f t="shared" ref="AO526:AO527" si="1262">AO527</f>
        <v>0</v>
      </c>
      <c r="AP526" s="28">
        <f t="shared" ref="AP526:AP527" si="1263">AP527</f>
        <v>0</v>
      </c>
      <c r="AQ526" s="28">
        <f t="shared" ref="AQ526:AQ527" si="1264">AQ527</f>
        <v>0</v>
      </c>
      <c r="AR526" s="28">
        <f t="shared" ref="AR526:AR527" si="1265">AR527</f>
        <v>0</v>
      </c>
      <c r="AS526" s="28">
        <f t="shared" ref="AS526:AS527" si="1266">AS527</f>
        <v>0</v>
      </c>
      <c r="AT526" s="28">
        <f t="shared" ref="AT526:AT527" si="1267">AT527</f>
        <v>0</v>
      </c>
      <c r="AU526" s="28">
        <f t="shared" ref="AU526:AU527" si="1268">AU527</f>
        <v>0</v>
      </c>
      <c r="AV526" s="28">
        <f t="shared" ref="AV526:AV527" si="1269">AV527</f>
        <v>0</v>
      </c>
      <c r="AW526" s="28">
        <f t="shared" si="1234"/>
        <v>94995.599999999991</v>
      </c>
      <c r="AX526" s="28">
        <f t="shared" si="1235"/>
        <v>94995.599999999991</v>
      </c>
      <c r="AY526" s="28">
        <f t="shared" si="1236"/>
        <v>94995.599999999991</v>
      </c>
      <c r="AZ526" s="28">
        <f t="shared" ref="AZ526:AZ527" si="1270">AZ527</f>
        <v>0</v>
      </c>
      <c r="BA526" s="29"/>
      <c r="BB526" s="29"/>
      <c r="BC526" s="25"/>
      <c r="BD526" s="25"/>
      <c r="BE526" s="25"/>
      <c r="BF526" s="25"/>
      <c r="BG526" s="25"/>
      <c r="BH526" s="25"/>
      <c r="BI526" s="25"/>
    </row>
    <row r="527" s="1" customFormat="1">
      <c r="A527" s="30" t="s">
        <v>300</v>
      </c>
      <c r="B527" s="30" t="s">
        <v>297</v>
      </c>
      <c r="C527" s="30" t="s">
        <v>65</v>
      </c>
      <c r="D527" s="30" t="s">
        <v>303</v>
      </c>
      <c r="E527" s="16"/>
      <c r="F527" s="31" t="s">
        <v>304</v>
      </c>
      <c r="G527" s="17">
        <f t="shared" si="1237"/>
        <v>95095.599999999991</v>
      </c>
      <c r="H527" s="17">
        <f t="shared" si="1238"/>
        <v>95095.599999999991</v>
      </c>
      <c r="I527" s="17">
        <f t="shared" si="1239"/>
        <v>95095.599999999991</v>
      </c>
      <c r="J527" s="17">
        <f t="shared" si="1240"/>
        <v>-100</v>
      </c>
      <c r="K527" s="17">
        <f t="shared" si="1241"/>
        <v>-100</v>
      </c>
      <c r="L527" s="17">
        <f t="shared" si="1242"/>
        <v>-100</v>
      </c>
      <c r="M527" s="17">
        <f t="shared" si="1157"/>
        <v>94995.599999999991</v>
      </c>
      <c r="N527" s="17">
        <f t="shared" si="1158"/>
        <v>94995.599999999991</v>
      </c>
      <c r="O527" s="17">
        <f t="shared" si="1159"/>
        <v>94995.599999999991</v>
      </c>
      <c r="P527" s="17">
        <f t="shared" si="1243"/>
        <v>0</v>
      </c>
      <c r="Q527" s="17">
        <f t="shared" si="1244"/>
        <v>0</v>
      </c>
      <c r="R527" s="17">
        <f t="shared" si="1245"/>
        <v>0</v>
      </c>
      <c r="S527" s="17">
        <f t="shared" si="1246"/>
        <v>0</v>
      </c>
      <c r="T527" s="17">
        <f t="shared" si="1247"/>
        <v>0</v>
      </c>
      <c r="U527" s="17">
        <f t="shared" si="1248"/>
        <v>0</v>
      </c>
      <c r="V527" s="17">
        <f t="shared" si="1249"/>
        <v>0</v>
      </c>
      <c r="W527" s="17">
        <f t="shared" si="1250"/>
        <v>0</v>
      </c>
      <c r="X527" s="17">
        <f t="shared" si="1251"/>
        <v>0</v>
      </c>
      <c r="Y527" s="17">
        <f t="shared" si="1228"/>
        <v>94995.599999999991</v>
      </c>
      <c r="Z527" s="17">
        <f t="shared" si="1229"/>
        <v>94995.599999999991</v>
      </c>
      <c r="AA527" s="17">
        <f t="shared" si="1230"/>
        <v>94995.599999999991</v>
      </c>
      <c r="AB527" s="17">
        <f t="shared" si="1252"/>
        <v>0</v>
      </c>
      <c r="AC527" s="17">
        <f t="shared" si="1253"/>
        <v>0</v>
      </c>
      <c r="AD527" s="17">
        <f t="shared" si="1254"/>
        <v>0</v>
      </c>
      <c r="AE527" s="17">
        <f t="shared" si="1231"/>
        <v>94995.599999999991</v>
      </c>
      <c r="AF527" s="17">
        <f t="shared" si="1232"/>
        <v>94995.599999999991</v>
      </c>
      <c r="AG527" s="17">
        <f t="shared" si="1233"/>
        <v>94995.599999999991</v>
      </c>
      <c r="AH527" s="17">
        <f t="shared" si="1255"/>
        <v>0</v>
      </c>
      <c r="AI527" s="17">
        <f t="shared" si="1256"/>
        <v>0</v>
      </c>
      <c r="AJ527" s="17">
        <f t="shared" si="1257"/>
        <v>0</v>
      </c>
      <c r="AK527" s="17">
        <f t="shared" si="1258"/>
        <v>0</v>
      </c>
      <c r="AL527" s="17">
        <f t="shared" si="1259"/>
        <v>0</v>
      </c>
      <c r="AM527" s="17">
        <f t="shared" si="1260"/>
        <v>0</v>
      </c>
      <c r="AN527" s="17">
        <f t="shared" si="1261"/>
        <v>0</v>
      </c>
      <c r="AO527" s="17">
        <f t="shared" si="1262"/>
        <v>0</v>
      </c>
      <c r="AP527" s="17">
        <f t="shared" si="1263"/>
        <v>0</v>
      </c>
      <c r="AQ527" s="17">
        <f t="shared" si="1264"/>
        <v>0</v>
      </c>
      <c r="AR527" s="17">
        <f t="shared" si="1265"/>
        <v>0</v>
      </c>
      <c r="AS527" s="17">
        <f t="shared" si="1266"/>
        <v>0</v>
      </c>
      <c r="AT527" s="17">
        <f t="shared" si="1267"/>
        <v>0</v>
      </c>
      <c r="AU527" s="17">
        <f t="shared" si="1268"/>
        <v>0</v>
      </c>
      <c r="AV527" s="17">
        <f t="shared" si="1269"/>
        <v>0</v>
      </c>
      <c r="AW527" s="17">
        <f t="shared" si="1234"/>
        <v>94995.599999999991</v>
      </c>
      <c r="AX527" s="17">
        <f t="shared" si="1235"/>
        <v>94995.599999999991</v>
      </c>
      <c r="AY527" s="17">
        <f t="shared" si="1236"/>
        <v>94995.599999999991</v>
      </c>
      <c r="AZ527" s="17">
        <f t="shared" si="1270"/>
        <v>0</v>
      </c>
      <c r="BA527" s="32"/>
      <c r="BB527" s="32"/>
      <c r="BC527" s="1"/>
      <c r="BD527" s="1"/>
      <c r="BE527" s="1"/>
      <c r="BF527" s="1"/>
      <c r="BG527" s="1"/>
      <c r="BH527" s="1"/>
      <c r="BI527" s="1"/>
    </row>
    <row r="528" s="1" customFormat="1">
      <c r="A528" s="30" t="s">
        <v>300</v>
      </c>
      <c r="B528" s="30" t="s">
        <v>297</v>
      </c>
      <c r="C528" s="30" t="s">
        <v>65</v>
      </c>
      <c r="D528" s="30" t="s">
        <v>305</v>
      </c>
      <c r="E528" s="16"/>
      <c r="F528" s="31" t="s">
        <v>36</v>
      </c>
      <c r="G528" s="17">
        <f>G535+G529+G538</f>
        <v>95095.599999999991</v>
      </c>
      <c r="H528" s="17">
        <f>H535+H529+H538</f>
        <v>95095.599999999991</v>
      </c>
      <c r="I528" s="17">
        <f>I535+I529+I538</f>
        <v>95095.599999999991</v>
      </c>
      <c r="J528" s="17">
        <f>J535+J529+J538</f>
        <v>-100</v>
      </c>
      <c r="K528" s="17">
        <f>K535+K529+K538</f>
        <v>-100</v>
      </c>
      <c r="L528" s="17">
        <f>L535+L529+L538</f>
        <v>-100</v>
      </c>
      <c r="M528" s="17">
        <f t="shared" si="1157"/>
        <v>94995.599999999991</v>
      </c>
      <c r="N528" s="17">
        <f t="shared" si="1158"/>
        <v>94995.599999999991</v>
      </c>
      <c r="O528" s="17">
        <f t="shared" si="1159"/>
        <v>94995.599999999991</v>
      </c>
      <c r="P528" s="17">
        <f>P535+P529+P538</f>
        <v>0</v>
      </c>
      <c r="Q528" s="17">
        <f>Q535+Q529+Q538</f>
        <v>0</v>
      </c>
      <c r="R528" s="17">
        <f>R535+R529+R538</f>
        <v>0</v>
      </c>
      <c r="S528" s="17">
        <f>S535+S529+S538</f>
        <v>0</v>
      </c>
      <c r="T528" s="17">
        <f>T535+T529+T538</f>
        <v>0</v>
      </c>
      <c r="U528" s="17">
        <f>U535+U529+U538</f>
        <v>0</v>
      </c>
      <c r="V528" s="17">
        <f>V535+V529+V538</f>
        <v>0</v>
      </c>
      <c r="W528" s="17">
        <f>W535+W529+W538</f>
        <v>0</v>
      </c>
      <c r="X528" s="17">
        <f>X535+X529+X538</f>
        <v>0</v>
      </c>
      <c r="Y528" s="17">
        <f t="shared" si="1228"/>
        <v>94995.599999999991</v>
      </c>
      <c r="Z528" s="17">
        <f t="shared" si="1229"/>
        <v>94995.599999999991</v>
      </c>
      <c r="AA528" s="17">
        <f t="shared" si="1230"/>
        <v>94995.599999999991</v>
      </c>
      <c r="AB528" s="17">
        <f>AB535+AB529+AB538</f>
        <v>0</v>
      </c>
      <c r="AC528" s="17">
        <f>AC535+AC529+AC538</f>
        <v>0</v>
      </c>
      <c r="AD528" s="17">
        <f>AD535+AD529+AD538</f>
        <v>0</v>
      </c>
      <c r="AE528" s="17">
        <f t="shared" si="1231"/>
        <v>94995.599999999991</v>
      </c>
      <c r="AF528" s="17">
        <f t="shared" si="1232"/>
        <v>94995.599999999991</v>
      </c>
      <c r="AG528" s="17">
        <f t="shared" si="1233"/>
        <v>94995.599999999991</v>
      </c>
      <c r="AH528" s="17">
        <f>AH535+AH529+AH538</f>
        <v>0</v>
      </c>
      <c r="AI528" s="17">
        <f>AI535+AI529+AI538</f>
        <v>0</v>
      </c>
      <c r="AJ528" s="17">
        <f>AJ535+AJ529+AJ538</f>
        <v>0</v>
      </c>
      <c r="AK528" s="17">
        <f>AK535+AK529+AK538</f>
        <v>0</v>
      </c>
      <c r="AL528" s="17">
        <f>AL535+AL529+AL538</f>
        <v>0</v>
      </c>
      <c r="AM528" s="17">
        <f>AM535+AM529+AM538</f>
        <v>0</v>
      </c>
      <c r="AN528" s="17">
        <f>AN535+AN529+AN538</f>
        <v>0</v>
      </c>
      <c r="AO528" s="17">
        <f>AO535+AO529+AO538</f>
        <v>0</v>
      </c>
      <c r="AP528" s="17">
        <f>AP535+AP529+AP538</f>
        <v>0</v>
      </c>
      <c r="AQ528" s="17">
        <f>AQ535+AQ529+AQ538</f>
        <v>0</v>
      </c>
      <c r="AR528" s="17">
        <f>AR535+AR529+AR538</f>
        <v>0</v>
      </c>
      <c r="AS528" s="17">
        <f>AS535+AS529+AS538</f>
        <v>0</v>
      </c>
      <c r="AT528" s="17">
        <f>AT535+AT529+AT538</f>
        <v>0</v>
      </c>
      <c r="AU528" s="17">
        <f>AU535+AU529+AU538</f>
        <v>0</v>
      </c>
      <c r="AV528" s="17">
        <f>AV535+AV529+AV538</f>
        <v>0</v>
      </c>
      <c r="AW528" s="17">
        <f t="shared" si="1234"/>
        <v>94995.599999999991</v>
      </c>
      <c r="AX528" s="17">
        <f t="shared" si="1235"/>
        <v>94995.599999999991</v>
      </c>
      <c r="AY528" s="17">
        <f t="shared" si="1236"/>
        <v>94995.599999999991</v>
      </c>
      <c r="AZ528" s="17">
        <f>AZ535+AZ529+AZ538</f>
        <v>0</v>
      </c>
      <c r="BA528" s="32"/>
      <c r="BB528" s="32"/>
      <c r="BC528" s="1"/>
      <c r="BD528" s="1"/>
      <c r="BE528" s="1"/>
      <c r="BF528" s="1"/>
      <c r="BG528" s="1"/>
      <c r="BH528" s="1"/>
      <c r="BI528" s="1"/>
    </row>
    <row r="529" s="1" customFormat="1">
      <c r="A529" s="30" t="s">
        <v>300</v>
      </c>
      <c r="B529" s="30" t="s">
        <v>297</v>
      </c>
      <c r="C529" s="30" t="s">
        <v>65</v>
      </c>
      <c r="D529" s="30" t="s">
        <v>306</v>
      </c>
      <c r="E529" s="16"/>
      <c r="F529" s="31" t="s">
        <v>307</v>
      </c>
      <c r="G529" s="17">
        <f>G530+G532</f>
        <v>93833.699999999997</v>
      </c>
      <c r="H529" s="17">
        <f>H530+H532</f>
        <v>93833.699999999997</v>
      </c>
      <c r="I529" s="17">
        <f>I530+I532</f>
        <v>93833.699999999997</v>
      </c>
      <c r="J529" s="17">
        <f>J530+J532</f>
        <v>0</v>
      </c>
      <c r="K529" s="17">
        <f>K530+K532</f>
        <v>0</v>
      </c>
      <c r="L529" s="17">
        <f>L530+L532</f>
        <v>0</v>
      </c>
      <c r="M529" s="17">
        <f t="shared" si="1157"/>
        <v>93833.699999999997</v>
      </c>
      <c r="N529" s="17">
        <f t="shared" si="1158"/>
        <v>93833.699999999997</v>
      </c>
      <c r="O529" s="17">
        <f t="shared" si="1159"/>
        <v>93833.699999999997</v>
      </c>
      <c r="P529" s="17">
        <f>P530+P532</f>
        <v>0</v>
      </c>
      <c r="Q529" s="17">
        <f>Q530+Q532</f>
        <v>0</v>
      </c>
      <c r="R529" s="17">
        <f>R530+R532</f>
        <v>0</v>
      </c>
      <c r="S529" s="17">
        <f>S530+S532</f>
        <v>0</v>
      </c>
      <c r="T529" s="17">
        <f>T530+T532</f>
        <v>0</v>
      </c>
      <c r="U529" s="17">
        <f>U530+U532</f>
        <v>0</v>
      </c>
      <c r="V529" s="17">
        <f>V530+V532</f>
        <v>0</v>
      </c>
      <c r="W529" s="17">
        <f>W530+W532</f>
        <v>0</v>
      </c>
      <c r="X529" s="17">
        <f>X530+X532</f>
        <v>0</v>
      </c>
      <c r="Y529" s="17">
        <f t="shared" si="1228"/>
        <v>93833.699999999997</v>
      </c>
      <c r="Z529" s="17">
        <f t="shared" si="1229"/>
        <v>93833.699999999997</v>
      </c>
      <c r="AA529" s="17">
        <f t="shared" si="1230"/>
        <v>93833.699999999997</v>
      </c>
      <c r="AB529" s="17">
        <f>AB530+AB532</f>
        <v>0</v>
      </c>
      <c r="AC529" s="17">
        <f>AC530+AC532</f>
        <v>0</v>
      </c>
      <c r="AD529" s="17">
        <f>AD530+AD532</f>
        <v>0</v>
      </c>
      <c r="AE529" s="17">
        <f t="shared" si="1231"/>
        <v>93833.699999999997</v>
      </c>
      <c r="AF529" s="17">
        <f t="shared" si="1232"/>
        <v>93833.699999999997</v>
      </c>
      <c r="AG529" s="17">
        <f t="shared" si="1233"/>
        <v>93833.699999999997</v>
      </c>
      <c r="AH529" s="17">
        <f>AH530+AH532</f>
        <v>0</v>
      </c>
      <c r="AI529" s="17">
        <f>AI530+AI532</f>
        <v>0</v>
      </c>
      <c r="AJ529" s="17">
        <f>AJ530+AJ532</f>
        <v>0</v>
      </c>
      <c r="AK529" s="17">
        <f>AK530+AK532</f>
        <v>0</v>
      </c>
      <c r="AL529" s="17">
        <f>AL530+AL532</f>
        <v>0</v>
      </c>
      <c r="AM529" s="17">
        <f>AM530+AM532</f>
        <v>0</v>
      </c>
      <c r="AN529" s="17">
        <f>AN530+AN532</f>
        <v>0</v>
      </c>
      <c r="AO529" s="17">
        <f>AO530+AO532</f>
        <v>0</v>
      </c>
      <c r="AP529" s="17">
        <f>AP530+AP532</f>
        <v>0</v>
      </c>
      <c r="AQ529" s="17">
        <f>AQ530+AQ532</f>
        <v>0</v>
      </c>
      <c r="AR529" s="17">
        <f>AR530+AR532</f>
        <v>0</v>
      </c>
      <c r="AS529" s="17">
        <f>AS530+AS532</f>
        <v>0</v>
      </c>
      <c r="AT529" s="17">
        <f>AT530+AT532</f>
        <v>0</v>
      </c>
      <c r="AU529" s="17">
        <f>AU530+AU532</f>
        <v>0</v>
      </c>
      <c r="AV529" s="17">
        <f>AV530+AV532</f>
        <v>0</v>
      </c>
      <c r="AW529" s="17">
        <f t="shared" si="1234"/>
        <v>93833.699999999997</v>
      </c>
      <c r="AX529" s="17">
        <f t="shared" si="1235"/>
        <v>93833.699999999997</v>
      </c>
      <c r="AY529" s="17">
        <f t="shared" si="1236"/>
        <v>93833.699999999997</v>
      </c>
      <c r="AZ529" s="17">
        <f>AZ530+AZ532</f>
        <v>0</v>
      </c>
      <c r="BA529" s="32"/>
      <c r="BB529" s="32"/>
      <c r="BC529" s="1"/>
      <c r="BD529" s="1"/>
      <c r="BE529" s="1"/>
      <c r="BF529" s="1"/>
      <c r="BG529" s="1"/>
      <c r="BH529" s="1"/>
      <c r="BI529" s="1"/>
    </row>
    <row r="530" s="1" customFormat="1">
      <c r="A530" s="30" t="s">
        <v>300</v>
      </c>
      <c r="B530" s="30" t="s">
        <v>297</v>
      </c>
      <c r="C530" s="30" t="s">
        <v>65</v>
      </c>
      <c r="D530" s="30" t="s">
        <v>309</v>
      </c>
      <c r="E530" s="16"/>
      <c r="F530" s="31" t="s">
        <v>310</v>
      </c>
      <c r="G530" s="17">
        <f>G531</f>
        <v>93477.699999999997</v>
      </c>
      <c r="H530" s="17">
        <f>H531</f>
        <v>93477.699999999997</v>
      </c>
      <c r="I530" s="17">
        <f>I531</f>
        <v>93477.699999999997</v>
      </c>
      <c r="J530" s="17">
        <f>J531</f>
        <v>0</v>
      </c>
      <c r="K530" s="17">
        <f>K531</f>
        <v>0</v>
      </c>
      <c r="L530" s="17">
        <f>L531</f>
        <v>0</v>
      </c>
      <c r="M530" s="17">
        <f t="shared" si="1157"/>
        <v>93477.699999999997</v>
      </c>
      <c r="N530" s="17">
        <f t="shared" si="1158"/>
        <v>93477.699999999997</v>
      </c>
      <c r="O530" s="17">
        <f t="shared" si="1159"/>
        <v>93477.699999999997</v>
      </c>
      <c r="P530" s="17">
        <f>P531</f>
        <v>0</v>
      </c>
      <c r="Q530" s="17">
        <f>Q531</f>
        <v>0</v>
      </c>
      <c r="R530" s="17">
        <f>R531</f>
        <v>0</v>
      </c>
      <c r="S530" s="17">
        <f>S531</f>
        <v>0</v>
      </c>
      <c r="T530" s="17">
        <f>T531</f>
        <v>0</v>
      </c>
      <c r="U530" s="17">
        <f>U531</f>
        <v>0</v>
      </c>
      <c r="V530" s="17">
        <f>V531</f>
        <v>0</v>
      </c>
      <c r="W530" s="17">
        <f>W531</f>
        <v>0</v>
      </c>
      <c r="X530" s="17">
        <f>X531</f>
        <v>0</v>
      </c>
      <c r="Y530" s="17">
        <f t="shared" si="1228"/>
        <v>93477.699999999997</v>
      </c>
      <c r="Z530" s="17">
        <f t="shared" si="1229"/>
        <v>93477.699999999997</v>
      </c>
      <c r="AA530" s="17">
        <f t="shared" si="1230"/>
        <v>93477.699999999997</v>
      </c>
      <c r="AB530" s="17">
        <f>AB531</f>
        <v>0</v>
      </c>
      <c r="AC530" s="17">
        <f>AC531</f>
        <v>0</v>
      </c>
      <c r="AD530" s="17">
        <f>AD531</f>
        <v>0</v>
      </c>
      <c r="AE530" s="17">
        <f t="shared" si="1231"/>
        <v>93477.699999999997</v>
      </c>
      <c r="AF530" s="17">
        <f t="shared" si="1232"/>
        <v>93477.699999999997</v>
      </c>
      <c r="AG530" s="17">
        <f t="shared" si="1233"/>
        <v>93477.699999999997</v>
      </c>
      <c r="AH530" s="17">
        <f>AH531</f>
        <v>0</v>
      </c>
      <c r="AI530" s="17">
        <f>AI531</f>
        <v>0</v>
      </c>
      <c r="AJ530" s="17">
        <f>AJ531</f>
        <v>0</v>
      </c>
      <c r="AK530" s="17">
        <f>AK531</f>
        <v>0</v>
      </c>
      <c r="AL530" s="17">
        <f>AL531</f>
        <v>0</v>
      </c>
      <c r="AM530" s="17">
        <f>AM531</f>
        <v>0</v>
      </c>
      <c r="AN530" s="17">
        <f>AN531</f>
        <v>0</v>
      </c>
      <c r="AO530" s="17">
        <f>AO531</f>
        <v>0</v>
      </c>
      <c r="AP530" s="17">
        <f>AP531</f>
        <v>0</v>
      </c>
      <c r="AQ530" s="17">
        <f>AQ531</f>
        <v>0</v>
      </c>
      <c r="AR530" s="17">
        <f>AR531</f>
        <v>0</v>
      </c>
      <c r="AS530" s="17">
        <f>AS531</f>
        <v>0</v>
      </c>
      <c r="AT530" s="17">
        <f>AT531</f>
        <v>0</v>
      </c>
      <c r="AU530" s="17">
        <f>AU531</f>
        <v>0</v>
      </c>
      <c r="AV530" s="17">
        <f>AV531</f>
        <v>0</v>
      </c>
      <c r="AW530" s="17">
        <f t="shared" si="1234"/>
        <v>93477.699999999997</v>
      </c>
      <c r="AX530" s="17">
        <f t="shared" si="1235"/>
        <v>93477.699999999997</v>
      </c>
      <c r="AY530" s="17">
        <f t="shared" si="1236"/>
        <v>93477.699999999997</v>
      </c>
      <c r="AZ530" s="17">
        <f>AZ531</f>
        <v>0</v>
      </c>
      <c r="BA530" s="32"/>
      <c r="BB530" s="32"/>
      <c r="BC530" s="1"/>
      <c r="BD530" s="1"/>
      <c r="BE530" s="1"/>
      <c r="BF530" s="1"/>
      <c r="BG530" s="1"/>
      <c r="BH530" s="1"/>
      <c r="BI530" s="1"/>
    </row>
    <row r="531" s="1" customFormat="1">
      <c r="A531" s="30" t="s">
        <v>300</v>
      </c>
      <c r="B531" s="30" t="s">
        <v>297</v>
      </c>
      <c r="C531" s="30" t="s">
        <v>65</v>
      </c>
      <c r="D531" s="30" t="s">
        <v>309</v>
      </c>
      <c r="E531" s="15" t="s">
        <v>134</v>
      </c>
      <c r="F531" s="31" t="s">
        <v>135</v>
      </c>
      <c r="G531" s="17">
        <v>93477.699999999997</v>
      </c>
      <c r="H531" s="17">
        <v>93477.699999999997</v>
      </c>
      <c r="I531" s="17">
        <v>93477.699999999997</v>
      </c>
      <c r="J531" s="17"/>
      <c r="K531" s="17"/>
      <c r="L531" s="17"/>
      <c r="M531" s="17">
        <f t="shared" si="1157"/>
        <v>93477.699999999997</v>
      </c>
      <c r="N531" s="17">
        <f t="shared" si="1158"/>
        <v>93477.699999999997</v>
      </c>
      <c r="O531" s="17">
        <f t="shared" si="1159"/>
        <v>93477.699999999997</v>
      </c>
      <c r="P531" s="17"/>
      <c r="Q531" s="17"/>
      <c r="R531" s="17"/>
      <c r="S531" s="17"/>
      <c r="T531" s="17"/>
      <c r="U531" s="17"/>
      <c r="V531" s="17"/>
      <c r="W531" s="17"/>
      <c r="X531" s="17"/>
      <c r="Y531" s="17">
        <f t="shared" si="1228"/>
        <v>93477.699999999997</v>
      </c>
      <c r="Z531" s="17">
        <f t="shared" si="1229"/>
        <v>93477.699999999997</v>
      </c>
      <c r="AA531" s="17">
        <f t="shared" si="1230"/>
        <v>93477.699999999997</v>
      </c>
      <c r="AB531" s="17"/>
      <c r="AC531" s="17"/>
      <c r="AD531" s="17"/>
      <c r="AE531" s="17">
        <f t="shared" si="1231"/>
        <v>93477.699999999997</v>
      </c>
      <c r="AF531" s="17">
        <f t="shared" si="1232"/>
        <v>93477.699999999997</v>
      </c>
      <c r="AG531" s="17">
        <f t="shared" si="1233"/>
        <v>93477.699999999997</v>
      </c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>
        <f t="shared" si="1234"/>
        <v>93477.699999999997</v>
      </c>
      <c r="AX531" s="17">
        <f t="shared" si="1235"/>
        <v>93477.699999999997</v>
      </c>
      <c r="AY531" s="17">
        <f t="shared" si="1236"/>
        <v>93477.699999999997</v>
      </c>
      <c r="AZ531" s="17"/>
      <c r="BA531" s="32"/>
      <c r="BB531" s="32"/>
      <c r="BC531" s="1"/>
      <c r="BD531" s="1"/>
      <c r="BE531" s="1"/>
      <c r="BF531" s="1"/>
      <c r="BG531" s="1"/>
      <c r="BH531" s="1"/>
      <c r="BI531" s="1"/>
    </row>
    <row r="532" s="1" customFormat="1">
      <c r="A532" s="30" t="s">
        <v>300</v>
      </c>
      <c r="B532" s="30" t="s">
        <v>297</v>
      </c>
      <c r="C532" s="30" t="s">
        <v>65</v>
      </c>
      <c r="D532" s="30" t="s">
        <v>388</v>
      </c>
      <c r="E532" s="16"/>
      <c r="F532" s="31" t="s">
        <v>389</v>
      </c>
      <c r="G532" s="17">
        <f>G533+G534</f>
        <v>356</v>
      </c>
      <c r="H532" s="17">
        <f>H533+H534</f>
        <v>356</v>
      </c>
      <c r="I532" s="17">
        <f>I533+I534</f>
        <v>356</v>
      </c>
      <c r="J532" s="17">
        <f>J533+J534</f>
        <v>0</v>
      </c>
      <c r="K532" s="17">
        <f>K533+K534</f>
        <v>0</v>
      </c>
      <c r="L532" s="17">
        <f>L533+L534</f>
        <v>0</v>
      </c>
      <c r="M532" s="17">
        <f t="shared" si="1157"/>
        <v>356</v>
      </c>
      <c r="N532" s="17">
        <f t="shared" si="1158"/>
        <v>356</v>
      </c>
      <c r="O532" s="17">
        <f t="shared" si="1159"/>
        <v>356</v>
      </c>
      <c r="P532" s="17">
        <f>P533+P534</f>
        <v>0</v>
      </c>
      <c r="Q532" s="17">
        <f>Q533+Q534</f>
        <v>0</v>
      </c>
      <c r="R532" s="17">
        <f>R533+R534</f>
        <v>0</v>
      </c>
      <c r="S532" s="17">
        <f>S533+S534</f>
        <v>0</v>
      </c>
      <c r="T532" s="17">
        <f>T533+T534</f>
        <v>0</v>
      </c>
      <c r="U532" s="17">
        <f>U533+U534</f>
        <v>0</v>
      </c>
      <c r="V532" s="17">
        <f>V533+V534</f>
        <v>0</v>
      </c>
      <c r="W532" s="17">
        <f>W533+W534</f>
        <v>0</v>
      </c>
      <c r="X532" s="17">
        <f>X533+X534</f>
        <v>0</v>
      </c>
      <c r="Y532" s="17">
        <f t="shared" si="1228"/>
        <v>356</v>
      </c>
      <c r="Z532" s="17">
        <f t="shared" si="1229"/>
        <v>356</v>
      </c>
      <c r="AA532" s="17">
        <f t="shared" si="1230"/>
        <v>356</v>
      </c>
      <c r="AB532" s="17">
        <f>AB533+AB534</f>
        <v>0</v>
      </c>
      <c r="AC532" s="17">
        <f>AC533+AC534</f>
        <v>0</v>
      </c>
      <c r="AD532" s="17">
        <f>AD533+AD534</f>
        <v>0</v>
      </c>
      <c r="AE532" s="17">
        <f t="shared" si="1231"/>
        <v>356</v>
      </c>
      <c r="AF532" s="17">
        <f t="shared" si="1232"/>
        <v>356</v>
      </c>
      <c r="AG532" s="17">
        <f t="shared" si="1233"/>
        <v>356</v>
      </c>
      <c r="AH532" s="17">
        <f>AH533+AH534</f>
        <v>0</v>
      </c>
      <c r="AI532" s="17">
        <f>AI533+AI534</f>
        <v>0</v>
      </c>
      <c r="AJ532" s="17">
        <f>AJ533+AJ534</f>
        <v>0</v>
      </c>
      <c r="AK532" s="17">
        <f>AK533+AK534</f>
        <v>0</v>
      </c>
      <c r="AL532" s="17">
        <f>AL533+AL534</f>
        <v>0</v>
      </c>
      <c r="AM532" s="17">
        <f>AM533+AM534</f>
        <v>0</v>
      </c>
      <c r="AN532" s="17">
        <f>AN533+AN534</f>
        <v>0</v>
      </c>
      <c r="AO532" s="17">
        <f>AO533+AO534</f>
        <v>0</v>
      </c>
      <c r="AP532" s="17">
        <f>AP533+AP534</f>
        <v>0</v>
      </c>
      <c r="AQ532" s="17">
        <f>AQ533+AQ534</f>
        <v>0</v>
      </c>
      <c r="AR532" s="17">
        <f>AR533+AR534</f>
        <v>0</v>
      </c>
      <c r="AS532" s="17">
        <f>AS533+AS534</f>
        <v>0</v>
      </c>
      <c r="AT532" s="17">
        <f>AT533+AT534</f>
        <v>0</v>
      </c>
      <c r="AU532" s="17">
        <f>AU533+AU534</f>
        <v>0</v>
      </c>
      <c r="AV532" s="17">
        <f>AV533+AV534</f>
        <v>0</v>
      </c>
      <c r="AW532" s="17">
        <f t="shared" si="1234"/>
        <v>356</v>
      </c>
      <c r="AX532" s="17">
        <f t="shared" si="1235"/>
        <v>356</v>
      </c>
      <c r="AY532" s="17">
        <f t="shared" si="1236"/>
        <v>356</v>
      </c>
      <c r="AZ532" s="17">
        <f>AZ533+AZ534</f>
        <v>0</v>
      </c>
      <c r="BA532" s="32"/>
      <c r="BB532" s="32"/>
      <c r="BC532" s="1"/>
      <c r="BD532" s="1"/>
      <c r="BE532" s="1"/>
      <c r="BF532" s="1"/>
      <c r="BG532" s="1"/>
      <c r="BH532" s="1"/>
      <c r="BI532" s="1"/>
    </row>
    <row r="533" s="1" customFormat="1">
      <c r="A533" s="30" t="s">
        <v>300</v>
      </c>
      <c r="B533" s="30" t="s">
        <v>297</v>
      </c>
      <c r="C533" s="30" t="s">
        <v>65</v>
      </c>
      <c r="D533" s="30" t="s">
        <v>388</v>
      </c>
      <c r="E533" s="15" t="s">
        <v>261</v>
      </c>
      <c r="F533" s="31" t="s">
        <v>262</v>
      </c>
      <c r="G533" s="17">
        <v>290</v>
      </c>
      <c r="H533" s="17">
        <v>290</v>
      </c>
      <c r="I533" s="17">
        <v>290</v>
      </c>
      <c r="J533" s="17"/>
      <c r="K533" s="17"/>
      <c r="L533" s="17"/>
      <c r="M533" s="17">
        <f t="shared" si="1157"/>
        <v>290</v>
      </c>
      <c r="N533" s="17">
        <f t="shared" si="1158"/>
        <v>290</v>
      </c>
      <c r="O533" s="17">
        <f t="shared" si="1159"/>
        <v>290</v>
      </c>
      <c r="P533" s="17"/>
      <c r="Q533" s="17"/>
      <c r="R533" s="17"/>
      <c r="S533" s="17"/>
      <c r="T533" s="17"/>
      <c r="U533" s="17"/>
      <c r="V533" s="17"/>
      <c r="W533" s="17"/>
      <c r="X533" s="17"/>
      <c r="Y533" s="17">
        <f t="shared" si="1228"/>
        <v>290</v>
      </c>
      <c r="Z533" s="17">
        <f t="shared" si="1229"/>
        <v>290</v>
      </c>
      <c r="AA533" s="17">
        <f t="shared" si="1230"/>
        <v>290</v>
      </c>
      <c r="AB533" s="17"/>
      <c r="AC533" s="17"/>
      <c r="AD533" s="17"/>
      <c r="AE533" s="17">
        <f t="shared" si="1231"/>
        <v>290</v>
      </c>
      <c r="AF533" s="17">
        <f t="shared" si="1232"/>
        <v>290</v>
      </c>
      <c r="AG533" s="17">
        <f t="shared" si="1233"/>
        <v>290</v>
      </c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>
        <f t="shared" si="1234"/>
        <v>290</v>
      </c>
      <c r="AX533" s="17">
        <f t="shared" si="1235"/>
        <v>290</v>
      </c>
      <c r="AY533" s="17">
        <f t="shared" si="1236"/>
        <v>290</v>
      </c>
      <c r="AZ533" s="17"/>
      <c r="BA533" s="32"/>
      <c r="BB533" s="32"/>
      <c r="BC533" s="1"/>
      <c r="BD533" s="1"/>
      <c r="BE533" s="1"/>
      <c r="BF533" s="1"/>
      <c r="BG533" s="1"/>
      <c r="BH533" s="1"/>
      <c r="BI533" s="1"/>
    </row>
    <row r="534" s="1" customFormat="1">
      <c r="A534" s="30" t="s">
        <v>300</v>
      </c>
      <c r="B534" s="30" t="s">
        <v>297</v>
      </c>
      <c r="C534" s="30" t="s">
        <v>65</v>
      </c>
      <c r="D534" s="30" t="s">
        <v>388</v>
      </c>
      <c r="E534" s="15" t="s">
        <v>134</v>
      </c>
      <c r="F534" s="31" t="s">
        <v>135</v>
      </c>
      <c r="G534" s="17">
        <v>66</v>
      </c>
      <c r="H534" s="17">
        <v>66</v>
      </c>
      <c r="I534" s="17">
        <v>66</v>
      </c>
      <c r="J534" s="17"/>
      <c r="K534" s="17"/>
      <c r="L534" s="17"/>
      <c r="M534" s="17">
        <f t="shared" si="1157"/>
        <v>66</v>
      </c>
      <c r="N534" s="17">
        <f t="shared" si="1158"/>
        <v>66</v>
      </c>
      <c r="O534" s="17">
        <f t="shared" si="1159"/>
        <v>66</v>
      </c>
      <c r="P534" s="17"/>
      <c r="Q534" s="17"/>
      <c r="R534" s="17"/>
      <c r="S534" s="17"/>
      <c r="T534" s="17"/>
      <c r="U534" s="17"/>
      <c r="V534" s="17"/>
      <c r="W534" s="17"/>
      <c r="X534" s="17"/>
      <c r="Y534" s="17">
        <f t="shared" si="1228"/>
        <v>66</v>
      </c>
      <c r="Z534" s="17">
        <f t="shared" si="1229"/>
        <v>66</v>
      </c>
      <c r="AA534" s="17">
        <f t="shared" si="1230"/>
        <v>66</v>
      </c>
      <c r="AB534" s="17"/>
      <c r="AC534" s="17"/>
      <c r="AD534" s="17"/>
      <c r="AE534" s="17">
        <f t="shared" si="1231"/>
        <v>66</v>
      </c>
      <c r="AF534" s="17">
        <f t="shared" si="1232"/>
        <v>66</v>
      </c>
      <c r="AG534" s="17">
        <f t="shared" si="1233"/>
        <v>66</v>
      </c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>
        <f t="shared" si="1234"/>
        <v>66</v>
      </c>
      <c r="AX534" s="17">
        <f t="shared" si="1235"/>
        <v>66</v>
      </c>
      <c r="AY534" s="17">
        <f t="shared" si="1236"/>
        <v>66</v>
      </c>
      <c r="AZ534" s="17"/>
      <c r="BA534" s="32"/>
      <c r="BB534" s="32"/>
      <c r="BC534" s="1"/>
      <c r="BD534" s="1"/>
      <c r="BE534" s="1"/>
      <c r="BF534" s="1"/>
      <c r="BG534" s="1"/>
      <c r="BH534" s="1"/>
      <c r="BI534" s="1"/>
    </row>
    <row r="535" s="1" customFormat="1">
      <c r="A535" s="30" t="s">
        <v>300</v>
      </c>
      <c r="B535" s="30" t="s">
        <v>297</v>
      </c>
      <c r="C535" s="30" t="s">
        <v>65</v>
      </c>
      <c r="D535" s="30" t="s">
        <v>353</v>
      </c>
      <c r="E535" s="16"/>
      <c r="F535" s="31" t="s">
        <v>354</v>
      </c>
      <c r="G535" s="17">
        <f t="shared" ref="G535:G544" si="1271">G536</f>
        <v>800</v>
      </c>
      <c r="H535" s="17">
        <f t="shared" ref="H535:H544" si="1272">H536</f>
        <v>800</v>
      </c>
      <c r="I535" s="17">
        <f t="shared" ref="I535:I544" si="1273">I536</f>
        <v>800</v>
      </c>
      <c r="J535" s="17">
        <f t="shared" ref="J535:J544" si="1274">J536</f>
        <v>-100</v>
      </c>
      <c r="K535" s="17">
        <f t="shared" ref="K535:K544" si="1275">K536</f>
        <v>-100</v>
      </c>
      <c r="L535" s="17">
        <f t="shared" ref="L535:L544" si="1276">L536</f>
        <v>-100</v>
      </c>
      <c r="M535" s="17">
        <f t="shared" si="1157"/>
        <v>700</v>
      </c>
      <c r="N535" s="17">
        <f t="shared" si="1158"/>
        <v>700</v>
      </c>
      <c r="O535" s="17">
        <f t="shared" si="1159"/>
        <v>700</v>
      </c>
      <c r="P535" s="17">
        <f t="shared" ref="P535:P544" si="1277">P536</f>
        <v>0</v>
      </c>
      <c r="Q535" s="17">
        <f t="shared" ref="Q535:Q544" si="1278">Q536</f>
        <v>0</v>
      </c>
      <c r="R535" s="17">
        <f t="shared" ref="R535:R544" si="1279">R536</f>
        <v>0</v>
      </c>
      <c r="S535" s="17">
        <f t="shared" ref="S535:S544" si="1280">S536</f>
        <v>0</v>
      </c>
      <c r="T535" s="17">
        <f t="shared" ref="T535:T544" si="1281">T536</f>
        <v>0</v>
      </c>
      <c r="U535" s="17">
        <f t="shared" ref="U535:U544" si="1282">U536</f>
        <v>0</v>
      </c>
      <c r="V535" s="17">
        <f t="shared" ref="V535:V544" si="1283">V536</f>
        <v>0</v>
      </c>
      <c r="W535" s="17">
        <f t="shared" ref="W535:W544" si="1284">W536</f>
        <v>0</v>
      </c>
      <c r="X535" s="17">
        <f t="shared" ref="X535:X544" si="1285">X536</f>
        <v>0</v>
      </c>
      <c r="Y535" s="17">
        <f t="shared" si="1228"/>
        <v>700</v>
      </c>
      <c r="Z535" s="17">
        <f t="shared" si="1229"/>
        <v>700</v>
      </c>
      <c r="AA535" s="17">
        <f t="shared" si="1230"/>
        <v>700</v>
      </c>
      <c r="AB535" s="17">
        <f t="shared" ref="AB535:AB544" si="1286">AB536</f>
        <v>0</v>
      </c>
      <c r="AC535" s="17">
        <f t="shared" ref="AC535:AC544" si="1287">AC536</f>
        <v>0</v>
      </c>
      <c r="AD535" s="17">
        <f t="shared" ref="AD535:AD544" si="1288">AD536</f>
        <v>0</v>
      </c>
      <c r="AE535" s="17">
        <f t="shared" si="1231"/>
        <v>700</v>
      </c>
      <c r="AF535" s="17">
        <f t="shared" si="1232"/>
        <v>700</v>
      </c>
      <c r="AG535" s="17">
        <f t="shared" si="1233"/>
        <v>700</v>
      </c>
      <c r="AH535" s="17">
        <f t="shared" ref="AH535:AH544" si="1289">AH536</f>
        <v>0</v>
      </c>
      <c r="AI535" s="17">
        <f t="shared" ref="AI535:AI544" si="1290">AI536</f>
        <v>0</v>
      </c>
      <c r="AJ535" s="17">
        <f t="shared" ref="AJ535:AJ544" si="1291">AJ536</f>
        <v>0</v>
      </c>
      <c r="AK535" s="17">
        <f t="shared" ref="AK535:AK544" si="1292">AK536</f>
        <v>0</v>
      </c>
      <c r="AL535" s="17">
        <f t="shared" ref="AL535:AL544" si="1293">AL536</f>
        <v>0</v>
      </c>
      <c r="AM535" s="17">
        <f t="shared" ref="AM535:AM544" si="1294">AM536</f>
        <v>0</v>
      </c>
      <c r="AN535" s="17">
        <f t="shared" ref="AN535:AN544" si="1295">AN536</f>
        <v>0</v>
      </c>
      <c r="AO535" s="17">
        <f t="shared" ref="AO535:AO544" si="1296">AO536</f>
        <v>0</v>
      </c>
      <c r="AP535" s="17">
        <f t="shared" ref="AP535:AP544" si="1297">AP536</f>
        <v>0</v>
      </c>
      <c r="AQ535" s="17">
        <f t="shared" ref="AQ535:AQ544" si="1298">AQ536</f>
        <v>0</v>
      </c>
      <c r="AR535" s="17">
        <f t="shared" ref="AR535:AR544" si="1299">AR536</f>
        <v>0</v>
      </c>
      <c r="AS535" s="17">
        <f t="shared" ref="AS535:AS544" si="1300">AS536</f>
        <v>0</v>
      </c>
      <c r="AT535" s="17">
        <f t="shared" ref="AT535:AT544" si="1301">AT536</f>
        <v>0</v>
      </c>
      <c r="AU535" s="17">
        <f t="shared" ref="AU535:AU544" si="1302">AU536</f>
        <v>0</v>
      </c>
      <c r="AV535" s="17">
        <f t="shared" ref="AV535:AV544" si="1303">AV536</f>
        <v>0</v>
      </c>
      <c r="AW535" s="17">
        <f t="shared" si="1234"/>
        <v>700</v>
      </c>
      <c r="AX535" s="17">
        <f t="shared" si="1235"/>
        <v>700</v>
      </c>
      <c r="AY535" s="17">
        <f t="shared" si="1236"/>
        <v>700</v>
      </c>
      <c r="AZ535" s="17">
        <f t="shared" ref="AZ535:AZ544" si="1304">AZ536</f>
        <v>0</v>
      </c>
      <c r="BA535" s="32"/>
      <c r="BB535" s="32"/>
      <c r="BC535" s="1"/>
      <c r="BD535" s="1"/>
      <c r="BE535" s="1"/>
      <c r="BF535" s="1"/>
      <c r="BG535" s="1"/>
      <c r="BH535" s="1"/>
      <c r="BI535" s="1"/>
    </row>
    <row r="536" s="1" customFormat="1">
      <c r="A536" s="30" t="s">
        <v>300</v>
      </c>
      <c r="B536" s="30" t="s">
        <v>297</v>
      </c>
      <c r="C536" s="30" t="s">
        <v>65</v>
      </c>
      <c r="D536" s="30" t="s">
        <v>368</v>
      </c>
      <c r="E536" s="16"/>
      <c r="F536" s="31" t="s">
        <v>228</v>
      </c>
      <c r="G536" s="17">
        <f t="shared" si="1271"/>
        <v>800</v>
      </c>
      <c r="H536" s="17">
        <f t="shared" si="1272"/>
        <v>800</v>
      </c>
      <c r="I536" s="17">
        <f t="shared" si="1273"/>
        <v>800</v>
      </c>
      <c r="J536" s="17">
        <f t="shared" si="1274"/>
        <v>-100</v>
      </c>
      <c r="K536" s="17">
        <f t="shared" si="1275"/>
        <v>-100</v>
      </c>
      <c r="L536" s="17">
        <f t="shared" si="1276"/>
        <v>-100</v>
      </c>
      <c r="M536" s="17">
        <f t="shared" ref="M536:M599" si="1305">G536+J536</f>
        <v>700</v>
      </c>
      <c r="N536" s="17">
        <f t="shared" ref="N536:N599" si="1306">H536+K536</f>
        <v>700</v>
      </c>
      <c r="O536" s="17">
        <f t="shared" ref="O536:O599" si="1307">I536+L536</f>
        <v>700</v>
      </c>
      <c r="P536" s="17">
        <f t="shared" si="1277"/>
        <v>0</v>
      </c>
      <c r="Q536" s="17">
        <f t="shared" si="1278"/>
        <v>0</v>
      </c>
      <c r="R536" s="17">
        <f t="shared" si="1279"/>
        <v>0</v>
      </c>
      <c r="S536" s="17">
        <f t="shared" si="1280"/>
        <v>0</v>
      </c>
      <c r="T536" s="17">
        <f t="shared" si="1281"/>
        <v>0</v>
      </c>
      <c r="U536" s="17">
        <f t="shared" si="1282"/>
        <v>0</v>
      </c>
      <c r="V536" s="17">
        <f t="shared" si="1283"/>
        <v>0</v>
      </c>
      <c r="W536" s="17">
        <f t="shared" si="1284"/>
        <v>0</v>
      </c>
      <c r="X536" s="17">
        <f t="shared" si="1285"/>
        <v>0</v>
      </c>
      <c r="Y536" s="17">
        <f t="shared" si="1228"/>
        <v>700</v>
      </c>
      <c r="Z536" s="17">
        <f t="shared" si="1229"/>
        <v>700</v>
      </c>
      <c r="AA536" s="17">
        <f t="shared" si="1230"/>
        <v>700</v>
      </c>
      <c r="AB536" s="17">
        <f t="shared" si="1286"/>
        <v>0</v>
      </c>
      <c r="AC536" s="17">
        <f t="shared" si="1287"/>
        <v>0</v>
      </c>
      <c r="AD536" s="17">
        <f t="shared" si="1288"/>
        <v>0</v>
      </c>
      <c r="AE536" s="17">
        <f t="shared" si="1231"/>
        <v>700</v>
      </c>
      <c r="AF536" s="17">
        <f t="shared" si="1232"/>
        <v>700</v>
      </c>
      <c r="AG536" s="17">
        <f t="shared" si="1233"/>
        <v>700</v>
      </c>
      <c r="AH536" s="17">
        <f t="shared" si="1289"/>
        <v>0</v>
      </c>
      <c r="AI536" s="17">
        <f t="shared" si="1290"/>
        <v>0</v>
      </c>
      <c r="AJ536" s="17">
        <f t="shared" si="1291"/>
        <v>0</v>
      </c>
      <c r="AK536" s="17">
        <f t="shared" si="1292"/>
        <v>0</v>
      </c>
      <c r="AL536" s="17">
        <f t="shared" si="1293"/>
        <v>0</v>
      </c>
      <c r="AM536" s="17">
        <f t="shared" si="1294"/>
        <v>0</v>
      </c>
      <c r="AN536" s="17">
        <f t="shared" si="1295"/>
        <v>0</v>
      </c>
      <c r="AO536" s="17">
        <f t="shared" si="1296"/>
        <v>0</v>
      </c>
      <c r="AP536" s="17">
        <f t="shared" si="1297"/>
        <v>0</v>
      </c>
      <c r="AQ536" s="17">
        <f t="shared" si="1298"/>
        <v>0</v>
      </c>
      <c r="AR536" s="17">
        <f t="shared" si="1299"/>
        <v>0</v>
      </c>
      <c r="AS536" s="17">
        <f t="shared" si="1300"/>
        <v>0</v>
      </c>
      <c r="AT536" s="17">
        <f t="shared" si="1301"/>
        <v>0</v>
      </c>
      <c r="AU536" s="17">
        <f t="shared" si="1302"/>
        <v>0</v>
      </c>
      <c r="AV536" s="17">
        <f t="shared" si="1303"/>
        <v>0</v>
      </c>
      <c r="AW536" s="17">
        <f t="shared" si="1234"/>
        <v>700</v>
      </c>
      <c r="AX536" s="17">
        <f t="shared" si="1235"/>
        <v>700</v>
      </c>
      <c r="AY536" s="17">
        <f t="shared" si="1236"/>
        <v>700</v>
      </c>
      <c r="AZ536" s="17">
        <f t="shared" si="1304"/>
        <v>0</v>
      </c>
      <c r="BA536" s="32"/>
      <c r="BB536" s="32"/>
      <c r="BC536" s="1"/>
      <c r="BD536" s="1"/>
      <c r="BE536" s="1"/>
      <c r="BF536" s="1"/>
      <c r="BG536" s="1"/>
      <c r="BH536" s="1"/>
      <c r="BI536" s="1"/>
    </row>
    <row r="537" s="1" customFormat="1">
      <c r="A537" s="30" t="s">
        <v>300</v>
      </c>
      <c r="B537" s="30" t="s">
        <v>297</v>
      </c>
      <c r="C537" s="30" t="s">
        <v>65</v>
      </c>
      <c r="D537" s="30" t="s">
        <v>368</v>
      </c>
      <c r="E537" s="15" t="s">
        <v>134</v>
      </c>
      <c r="F537" s="31" t="s">
        <v>135</v>
      </c>
      <c r="G537" s="17">
        <v>800</v>
      </c>
      <c r="H537" s="17">
        <v>800</v>
      </c>
      <c r="I537" s="17">
        <v>800</v>
      </c>
      <c r="J537" s="17">
        <v>-100</v>
      </c>
      <c r="K537" s="17">
        <v>-100</v>
      </c>
      <c r="L537" s="17">
        <v>-100</v>
      </c>
      <c r="M537" s="17">
        <f t="shared" si="1305"/>
        <v>700</v>
      </c>
      <c r="N537" s="17">
        <f t="shared" si="1306"/>
        <v>700</v>
      </c>
      <c r="O537" s="17">
        <f t="shared" si="1307"/>
        <v>700</v>
      </c>
      <c r="P537" s="17"/>
      <c r="Q537" s="17"/>
      <c r="R537" s="17"/>
      <c r="S537" s="17"/>
      <c r="T537" s="17"/>
      <c r="U537" s="17"/>
      <c r="V537" s="17"/>
      <c r="W537" s="17"/>
      <c r="X537" s="17"/>
      <c r="Y537" s="17">
        <f t="shared" si="1228"/>
        <v>700</v>
      </c>
      <c r="Z537" s="17">
        <f t="shared" si="1229"/>
        <v>700</v>
      </c>
      <c r="AA537" s="17">
        <f t="shared" si="1230"/>
        <v>700</v>
      </c>
      <c r="AB537" s="17"/>
      <c r="AC537" s="17"/>
      <c r="AD537" s="17"/>
      <c r="AE537" s="17">
        <f t="shared" si="1231"/>
        <v>700</v>
      </c>
      <c r="AF537" s="17">
        <f t="shared" si="1232"/>
        <v>700</v>
      </c>
      <c r="AG537" s="17">
        <f t="shared" si="1233"/>
        <v>700</v>
      </c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>
        <f t="shared" si="1234"/>
        <v>700</v>
      </c>
      <c r="AX537" s="17">
        <f t="shared" si="1235"/>
        <v>700</v>
      </c>
      <c r="AY537" s="17">
        <f t="shared" si="1236"/>
        <v>700</v>
      </c>
      <c r="AZ537" s="17"/>
      <c r="BA537" s="32"/>
      <c r="BB537" s="32">
        <v>66</v>
      </c>
      <c r="BC537" s="1"/>
      <c r="BD537" s="1"/>
      <c r="BE537" s="1"/>
      <c r="BF537" s="1"/>
      <c r="BG537" s="1"/>
      <c r="BH537" s="1"/>
      <c r="BI537" s="1"/>
    </row>
    <row r="538" s="1" customFormat="1">
      <c r="A538" s="30" t="s">
        <v>300</v>
      </c>
      <c r="B538" s="30" t="s">
        <v>297</v>
      </c>
      <c r="C538" s="30" t="s">
        <v>65</v>
      </c>
      <c r="D538" s="30" t="s">
        <v>313</v>
      </c>
      <c r="E538" s="16"/>
      <c r="F538" s="31" t="s">
        <v>314</v>
      </c>
      <c r="G538" s="17">
        <f t="shared" si="1271"/>
        <v>461.89999999999998</v>
      </c>
      <c r="H538" s="17">
        <f t="shared" si="1272"/>
        <v>461.89999999999998</v>
      </c>
      <c r="I538" s="17">
        <f t="shared" si="1273"/>
        <v>461.89999999999998</v>
      </c>
      <c r="J538" s="17">
        <f t="shared" si="1274"/>
        <v>0</v>
      </c>
      <c r="K538" s="17">
        <f t="shared" si="1275"/>
        <v>0</v>
      </c>
      <c r="L538" s="17">
        <f t="shared" si="1276"/>
        <v>0</v>
      </c>
      <c r="M538" s="17">
        <f t="shared" si="1305"/>
        <v>461.89999999999998</v>
      </c>
      <c r="N538" s="17">
        <f t="shared" si="1306"/>
        <v>461.89999999999998</v>
      </c>
      <c r="O538" s="17">
        <f t="shared" si="1307"/>
        <v>461.89999999999998</v>
      </c>
      <c r="P538" s="17">
        <f t="shared" si="1277"/>
        <v>0</v>
      </c>
      <c r="Q538" s="17">
        <f t="shared" si="1278"/>
        <v>0</v>
      </c>
      <c r="R538" s="17">
        <f t="shared" si="1279"/>
        <v>0</v>
      </c>
      <c r="S538" s="17">
        <f t="shared" si="1280"/>
        <v>0</v>
      </c>
      <c r="T538" s="17">
        <f t="shared" si="1281"/>
        <v>0</v>
      </c>
      <c r="U538" s="17">
        <f t="shared" si="1282"/>
        <v>0</v>
      </c>
      <c r="V538" s="17">
        <f t="shared" si="1283"/>
        <v>0</v>
      </c>
      <c r="W538" s="17">
        <f t="shared" si="1284"/>
        <v>0</v>
      </c>
      <c r="X538" s="17">
        <f t="shared" si="1285"/>
        <v>0</v>
      </c>
      <c r="Y538" s="17">
        <f t="shared" si="1228"/>
        <v>461.89999999999998</v>
      </c>
      <c r="Z538" s="17">
        <f t="shared" si="1229"/>
        <v>461.89999999999998</v>
      </c>
      <c r="AA538" s="17">
        <f t="shared" si="1230"/>
        <v>461.89999999999998</v>
      </c>
      <c r="AB538" s="17">
        <f t="shared" si="1286"/>
        <v>0</v>
      </c>
      <c r="AC538" s="17">
        <f t="shared" si="1287"/>
        <v>0</v>
      </c>
      <c r="AD538" s="17">
        <f t="shared" si="1288"/>
        <v>0</v>
      </c>
      <c r="AE538" s="17">
        <f t="shared" si="1231"/>
        <v>461.89999999999998</v>
      </c>
      <c r="AF538" s="17">
        <f t="shared" si="1232"/>
        <v>461.89999999999998</v>
      </c>
      <c r="AG538" s="17">
        <f t="shared" si="1233"/>
        <v>461.89999999999998</v>
      </c>
      <c r="AH538" s="17">
        <f t="shared" si="1289"/>
        <v>0</v>
      </c>
      <c r="AI538" s="17">
        <f t="shared" si="1290"/>
        <v>0</v>
      </c>
      <c r="AJ538" s="17">
        <f t="shared" si="1291"/>
        <v>0</v>
      </c>
      <c r="AK538" s="17">
        <f t="shared" si="1292"/>
        <v>0</v>
      </c>
      <c r="AL538" s="17">
        <f t="shared" si="1293"/>
        <v>0</v>
      </c>
      <c r="AM538" s="17">
        <f t="shared" si="1294"/>
        <v>0</v>
      </c>
      <c r="AN538" s="17">
        <f t="shared" si="1295"/>
        <v>0</v>
      </c>
      <c r="AO538" s="17">
        <f t="shared" si="1296"/>
        <v>0</v>
      </c>
      <c r="AP538" s="17">
        <f t="shared" si="1297"/>
        <v>0</v>
      </c>
      <c r="AQ538" s="17">
        <f t="shared" si="1298"/>
        <v>0</v>
      </c>
      <c r="AR538" s="17">
        <f t="shared" si="1299"/>
        <v>0</v>
      </c>
      <c r="AS538" s="17">
        <f t="shared" si="1300"/>
        <v>0</v>
      </c>
      <c r="AT538" s="17">
        <f t="shared" si="1301"/>
        <v>0</v>
      </c>
      <c r="AU538" s="17">
        <f t="shared" si="1302"/>
        <v>0</v>
      </c>
      <c r="AV538" s="17">
        <f t="shared" si="1303"/>
        <v>0</v>
      </c>
      <c r="AW538" s="17">
        <f t="shared" si="1234"/>
        <v>461.89999999999998</v>
      </c>
      <c r="AX538" s="17">
        <f t="shared" si="1235"/>
        <v>461.89999999999998</v>
      </c>
      <c r="AY538" s="17">
        <f t="shared" si="1236"/>
        <v>461.89999999999998</v>
      </c>
      <c r="AZ538" s="17">
        <f t="shared" si="1304"/>
        <v>0</v>
      </c>
      <c r="BA538" s="32"/>
      <c r="BB538" s="32"/>
      <c r="BC538" s="1"/>
      <c r="BD538" s="1"/>
      <c r="BE538" s="1"/>
      <c r="BF538" s="1"/>
      <c r="BG538" s="1"/>
      <c r="BH538" s="1"/>
      <c r="BI538" s="1"/>
    </row>
    <row r="539" s="1" customFormat="1">
      <c r="A539" s="30" t="s">
        <v>300</v>
      </c>
      <c r="B539" s="30" t="s">
        <v>297</v>
      </c>
      <c r="C539" s="30" t="s">
        <v>65</v>
      </c>
      <c r="D539" s="30" t="s">
        <v>315</v>
      </c>
      <c r="E539" s="16"/>
      <c r="F539" s="31" t="s">
        <v>310</v>
      </c>
      <c r="G539" s="17">
        <f t="shared" si="1271"/>
        <v>461.89999999999998</v>
      </c>
      <c r="H539" s="17">
        <f t="shared" si="1272"/>
        <v>461.89999999999998</v>
      </c>
      <c r="I539" s="17">
        <f t="shared" si="1273"/>
        <v>461.89999999999998</v>
      </c>
      <c r="J539" s="17">
        <f t="shared" si="1274"/>
        <v>0</v>
      </c>
      <c r="K539" s="17">
        <f t="shared" si="1275"/>
        <v>0</v>
      </c>
      <c r="L539" s="17">
        <f t="shared" si="1276"/>
        <v>0</v>
      </c>
      <c r="M539" s="17">
        <f t="shared" si="1305"/>
        <v>461.89999999999998</v>
      </c>
      <c r="N539" s="17">
        <f t="shared" si="1306"/>
        <v>461.89999999999998</v>
      </c>
      <c r="O539" s="17">
        <f t="shared" si="1307"/>
        <v>461.89999999999998</v>
      </c>
      <c r="P539" s="17">
        <f t="shared" si="1277"/>
        <v>0</v>
      </c>
      <c r="Q539" s="17">
        <f t="shared" si="1278"/>
        <v>0</v>
      </c>
      <c r="R539" s="17">
        <f t="shared" si="1279"/>
        <v>0</v>
      </c>
      <c r="S539" s="17">
        <f t="shared" si="1280"/>
        <v>0</v>
      </c>
      <c r="T539" s="17">
        <f t="shared" si="1281"/>
        <v>0</v>
      </c>
      <c r="U539" s="17">
        <f t="shared" si="1282"/>
        <v>0</v>
      </c>
      <c r="V539" s="17">
        <f t="shared" si="1283"/>
        <v>0</v>
      </c>
      <c r="W539" s="17">
        <f t="shared" si="1284"/>
        <v>0</v>
      </c>
      <c r="X539" s="17">
        <f t="shared" si="1285"/>
        <v>0</v>
      </c>
      <c r="Y539" s="17">
        <f t="shared" si="1228"/>
        <v>461.89999999999998</v>
      </c>
      <c r="Z539" s="17">
        <f t="shared" si="1229"/>
        <v>461.89999999999998</v>
      </c>
      <c r="AA539" s="17">
        <f t="shared" si="1230"/>
        <v>461.89999999999998</v>
      </c>
      <c r="AB539" s="17">
        <f t="shared" si="1286"/>
        <v>0</v>
      </c>
      <c r="AC539" s="17">
        <f t="shared" si="1287"/>
        <v>0</v>
      </c>
      <c r="AD539" s="17">
        <f t="shared" si="1288"/>
        <v>0</v>
      </c>
      <c r="AE539" s="17">
        <f t="shared" si="1231"/>
        <v>461.89999999999998</v>
      </c>
      <c r="AF539" s="17">
        <f t="shared" si="1232"/>
        <v>461.89999999999998</v>
      </c>
      <c r="AG539" s="17">
        <f t="shared" si="1233"/>
        <v>461.89999999999998</v>
      </c>
      <c r="AH539" s="17">
        <f t="shared" si="1289"/>
        <v>0</v>
      </c>
      <c r="AI539" s="17">
        <f t="shared" si="1290"/>
        <v>0</v>
      </c>
      <c r="AJ539" s="17">
        <f t="shared" si="1291"/>
        <v>0</v>
      </c>
      <c r="AK539" s="17">
        <f t="shared" si="1292"/>
        <v>0</v>
      </c>
      <c r="AL539" s="17">
        <f t="shared" si="1293"/>
        <v>0</v>
      </c>
      <c r="AM539" s="17">
        <f t="shared" si="1294"/>
        <v>0</v>
      </c>
      <c r="AN539" s="17">
        <f t="shared" si="1295"/>
        <v>0</v>
      </c>
      <c r="AO539" s="17">
        <f t="shared" si="1296"/>
        <v>0</v>
      </c>
      <c r="AP539" s="17">
        <f t="shared" si="1297"/>
        <v>0</v>
      </c>
      <c r="AQ539" s="17">
        <f t="shared" si="1298"/>
        <v>0</v>
      </c>
      <c r="AR539" s="17">
        <f t="shared" si="1299"/>
        <v>0</v>
      </c>
      <c r="AS539" s="17">
        <f t="shared" si="1300"/>
        <v>0</v>
      </c>
      <c r="AT539" s="17">
        <f t="shared" si="1301"/>
        <v>0</v>
      </c>
      <c r="AU539" s="17">
        <f t="shared" si="1302"/>
        <v>0</v>
      </c>
      <c r="AV539" s="17">
        <f t="shared" si="1303"/>
        <v>0</v>
      </c>
      <c r="AW539" s="17">
        <f t="shared" si="1234"/>
        <v>461.89999999999998</v>
      </c>
      <c r="AX539" s="17">
        <f t="shared" si="1235"/>
        <v>461.89999999999998</v>
      </c>
      <c r="AY539" s="17">
        <f t="shared" si="1236"/>
        <v>461.89999999999998</v>
      </c>
      <c r="AZ539" s="17">
        <f t="shared" si="1304"/>
        <v>0</v>
      </c>
      <c r="BA539" s="32"/>
      <c r="BB539" s="32"/>
      <c r="BC539" s="1"/>
      <c r="BD539" s="1"/>
      <c r="BE539" s="1"/>
      <c r="BF539" s="1"/>
      <c r="BG539" s="1"/>
      <c r="BH539" s="1"/>
      <c r="BI539" s="1"/>
    </row>
    <row r="540" s="1" customFormat="1">
      <c r="A540" s="30" t="s">
        <v>300</v>
      </c>
      <c r="B540" s="30" t="s">
        <v>297</v>
      </c>
      <c r="C540" s="30" t="s">
        <v>65</v>
      </c>
      <c r="D540" s="30" t="s">
        <v>315</v>
      </c>
      <c r="E540" s="15" t="s">
        <v>134</v>
      </c>
      <c r="F540" s="31" t="s">
        <v>135</v>
      </c>
      <c r="G540" s="17">
        <v>461.89999999999998</v>
      </c>
      <c r="H540" s="17">
        <v>461.89999999999998</v>
      </c>
      <c r="I540" s="17">
        <v>461.89999999999998</v>
      </c>
      <c r="J540" s="17"/>
      <c r="K540" s="17"/>
      <c r="L540" s="17"/>
      <c r="M540" s="17">
        <f t="shared" si="1305"/>
        <v>461.89999999999998</v>
      </c>
      <c r="N540" s="17">
        <f t="shared" si="1306"/>
        <v>461.89999999999998</v>
      </c>
      <c r="O540" s="17">
        <f t="shared" si="1307"/>
        <v>461.89999999999998</v>
      </c>
      <c r="P540" s="17"/>
      <c r="Q540" s="17"/>
      <c r="R540" s="17"/>
      <c r="S540" s="17"/>
      <c r="T540" s="17"/>
      <c r="U540" s="17"/>
      <c r="V540" s="17"/>
      <c r="W540" s="17"/>
      <c r="X540" s="17"/>
      <c r="Y540" s="17">
        <f t="shared" si="1228"/>
        <v>461.89999999999998</v>
      </c>
      <c r="Z540" s="17">
        <f t="shared" si="1229"/>
        <v>461.89999999999998</v>
      </c>
      <c r="AA540" s="17">
        <f t="shared" si="1230"/>
        <v>461.89999999999998</v>
      </c>
      <c r="AB540" s="17"/>
      <c r="AC540" s="17"/>
      <c r="AD540" s="17"/>
      <c r="AE540" s="17">
        <f t="shared" si="1231"/>
        <v>461.89999999999998</v>
      </c>
      <c r="AF540" s="17">
        <f t="shared" si="1232"/>
        <v>461.89999999999998</v>
      </c>
      <c r="AG540" s="17">
        <f t="shared" si="1233"/>
        <v>461.89999999999998</v>
      </c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>
        <f t="shared" si="1234"/>
        <v>461.89999999999998</v>
      </c>
      <c r="AX540" s="17">
        <f t="shared" si="1235"/>
        <v>461.89999999999998</v>
      </c>
      <c r="AY540" s="17">
        <f t="shared" si="1236"/>
        <v>461.89999999999998</v>
      </c>
      <c r="AZ540" s="17"/>
      <c r="BA540" s="32"/>
      <c r="BB540" s="32"/>
      <c r="BC540" s="1"/>
      <c r="BD540" s="1"/>
      <c r="BE540" s="1"/>
      <c r="BF540" s="1"/>
      <c r="BG540" s="1"/>
      <c r="BH540" s="1"/>
      <c r="BI540" s="1"/>
    </row>
    <row r="541" s="25" customFormat="1">
      <c r="A541" s="26" t="s">
        <v>300</v>
      </c>
      <c r="B541" s="26" t="s">
        <v>297</v>
      </c>
      <c r="C541" s="26" t="s">
        <v>121</v>
      </c>
      <c r="D541" s="26"/>
      <c r="E541" s="41"/>
      <c r="F541" s="27" t="s">
        <v>390</v>
      </c>
      <c r="G541" s="28">
        <f t="shared" si="1271"/>
        <v>39882.400000000001</v>
      </c>
      <c r="H541" s="28">
        <f t="shared" si="1272"/>
        <v>38108.5</v>
      </c>
      <c r="I541" s="28">
        <f t="shared" si="1273"/>
        <v>38058.800000000003</v>
      </c>
      <c r="J541" s="28">
        <f t="shared" si="1274"/>
        <v>0</v>
      </c>
      <c r="K541" s="28">
        <f t="shared" si="1275"/>
        <v>0</v>
      </c>
      <c r="L541" s="28">
        <f t="shared" si="1276"/>
        <v>0</v>
      </c>
      <c r="M541" s="28">
        <f t="shared" si="1305"/>
        <v>39882.400000000001</v>
      </c>
      <c r="N541" s="28">
        <f t="shared" si="1306"/>
        <v>38108.5</v>
      </c>
      <c r="O541" s="28">
        <f t="shared" si="1307"/>
        <v>38058.800000000003</v>
      </c>
      <c r="P541" s="28">
        <f t="shared" si="1277"/>
        <v>0</v>
      </c>
      <c r="Q541" s="28">
        <f t="shared" si="1278"/>
        <v>0</v>
      </c>
      <c r="R541" s="28">
        <f t="shared" si="1279"/>
        <v>0</v>
      </c>
      <c r="S541" s="28">
        <f t="shared" si="1280"/>
        <v>0</v>
      </c>
      <c r="T541" s="28">
        <f t="shared" si="1281"/>
        <v>0</v>
      </c>
      <c r="U541" s="28">
        <f t="shared" si="1282"/>
        <v>0</v>
      </c>
      <c r="V541" s="28">
        <f t="shared" si="1283"/>
        <v>0</v>
      </c>
      <c r="W541" s="28">
        <f t="shared" si="1284"/>
        <v>0</v>
      </c>
      <c r="X541" s="28">
        <f t="shared" si="1285"/>
        <v>0</v>
      </c>
      <c r="Y541" s="28">
        <f t="shared" si="1228"/>
        <v>39882.400000000001</v>
      </c>
      <c r="Z541" s="28">
        <f t="shared" si="1229"/>
        <v>38108.5</v>
      </c>
      <c r="AA541" s="28">
        <f t="shared" si="1230"/>
        <v>38058.800000000003</v>
      </c>
      <c r="AB541" s="28">
        <f t="shared" si="1286"/>
        <v>0</v>
      </c>
      <c r="AC541" s="28">
        <f t="shared" si="1287"/>
        <v>0</v>
      </c>
      <c r="AD541" s="28">
        <f t="shared" si="1288"/>
        <v>0</v>
      </c>
      <c r="AE541" s="28">
        <f t="shared" si="1231"/>
        <v>39882.400000000001</v>
      </c>
      <c r="AF541" s="28">
        <f t="shared" si="1232"/>
        <v>38108.5</v>
      </c>
      <c r="AG541" s="28">
        <f t="shared" si="1233"/>
        <v>38058.800000000003</v>
      </c>
      <c r="AH541" s="28">
        <f t="shared" si="1289"/>
        <v>0</v>
      </c>
      <c r="AI541" s="28">
        <f t="shared" si="1290"/>
        <v>0</v>
      </c>
      <c r="AJ541" s="28">
        <f t="shared" si="1291"/>
        <v>0</v>
      </c>
      <c r="AK541" s="28">
        <f t="shared" si="1292"/>
        <v>0</v>
      </c>
      <c r="AL541" s="28">
        <f t="shared" si="1293"/>
        <v>0</v>
      </c>
      <c r="AM541" s="28">
        <f t="shared" si="1294"/>
        <v>0</v>
      </c>
      <c r="AN541" s="28">
        <f t="shared" si="1295"/>
        <v>0</v>
      </c>
      <c r="AO541" s="28">
        <f t="shared" si="1296"/>
        <v>0</v>
      </c>
      <c r="AP541" s="28">
        <f t="shared" si="1297"/>
        <v>0</v>
      </c>
      <c r="AQ541" s="28">
        <f t="shared" si="1298"/>
        <v>0</v>
      </c>
      <c r="AR541" s="28">
        <f t="shared" si="1299"/>
        <v>0</v>
      </c>
      <c r="AS541" s="28">
        <f t="shared" si="1300"/>
        <v>0</v>
      </c>
      <c r="AT541" s="28">
        <f t="shared" si="1301"/>
        <v>0</v>
      </c>
      <c r="AU541" s="28">
        <f t="shared" si="1302"/>
        <v>0</v>
      </c>
      <c r="AV541" s="28">
        <f t="shared" si="1303"/>
        <v>0</v>
      </c>
      <c r="AW541" s="28">
        <f t="shared" si="1234"/>
        <v>39882.400000000001</v>
      </c>
      <c r="AX541" s="28">
        <f t="shared" si="1235"/>
        <v>38108.5</v>
      </c>
      <c r="AY541" s="28">
        <f t="shared" si="1236"/>
        <v>38058.800000000003</v>
      </c>
      <c r="AZ541" s="28">
        <f t="shared" si="1304"/>
        <v>0</v>
      </c>
      <c r="BA541" s="29"/>
      <c r="BB541" s="29"/>
      <c r="BC541" s="25"/>
      <c r="BD541" s="25"/>
      <c r="BE541" s="25"/>
      <c r="BF541" s="25"/>
      <c r="BG541" s="25"/>
      <c r="BH541" s="25"/>
      <c r="BI541" s="25"/>
    </row>
    <row r="542" s="1" customFormat="1">
      <c r="A542" s="30" t="s">
        <v>300</v>
      </c>
      <c r="B542" s="30" t="s">
        <v>297</v>
      </c>
      <c r="C542" s="30" t="s">
        <v>121</v>
      </c>
      <c r="D542" s="30" t="s">
        <v>303</v>
      </c>
      <c r="E542" s="16"/>
      <c r="F542" s="31" t="s">
        <v>304</v>
      </c>
      <c r="G542" s="17">
        <f t="shared" si="1271"/>
        <v>39882.400000000001</v>
      </c>
      <c r="H542" s="17">
        <f t="shared" si="1272"/>
        <v>38108.5</v>
      </c>
      <c r="I542" s="17">
        <f t="shared" si="1273"/>
        <v>38058.800000000003</v>
      </c>
      <c r="J542" s="17">
        <f t="shared" si="1274"/>
        <v>0</v>
      </c>
      <c r="K542" s="17">
        <f t="shared" si="1275"/>
        <v>0</v>
      </c>
      <c r="L542" s="17">
        <f t="shared" si="1276"/>
        <v>0</v>
      </c>
      <c r="M542" s="17">
        <f t="shared" si="1305"/>
        <v>39882.400000000001</v>
      </c>
      <c r="N542" s="17">
        <f t="shared" si="1306"/>
        <v>38108.5</v>
      </c>
      <c r="O542" s="17">
        <f t="shared" si="1307"/>
        <v>38058.800000000003</v>
      </c>
      <c r="P542" s="17">
        <f t="shared" si="1277"/>
        <v>0</v>
      </c>
      <c r="Q542" s="17">
        <f t="shared" si="1278"/>
        <v>0</v>
      </c>
      <c r="R542" s="17">
        <f t="shared" si="1279"/>
        <v>0</v>
      </c>
      <c r="S542" s="17">
        <f t="shared" si="1280"/>
        <v>0</v>
      </c>
      <c r="T542" s="17">
        <f t="shared" si="1281"/>
        <v>0</v>
      </c>
      <c r="U542" s="17">
        <f t="shared" si="1282"/>
        <v>0</v>
      </c>
      <c r="V542" s="17">
        <f t="shared" si="1283"/>
        <v>0</v>
      </c>
      <c r="W542" s="17">
        <f t="shared" si="1284"/>
        <v>0</v>
      </c>
      <c r="X542" s="17">
        <f t="shared" si="1285"/>
        <v>0</v>
      </c>
      <c r="Y542" s="17">
        <f t="shared" si="1228"/>
        <v>39882.400000000001</v>
      </c>
      <c r="Z542" s="17">
        <f t="shared" si="1229"/>
        <v>38108.5</v>
      </c>
      <c r="AA542" s="17">
        <f t="shared" si="1230"/>
        <v>38058.800000000003</v>
      </c>
      <c r="AB542" s="17">
        <f t="shared" si="1286"/>
        <v>0</v>
      </c>
      <c r="AC542" s="17">
        <f t="shared" si="1287"/>
        <v>0</v>
      </c>
      <c r="AD542" s="17">
        <f t="shared" si="1288"/>
        <v>0</v>
      </c>
      <c r="AE542" s="17">
        <f t="shared" si="1231"/>
        <v>39882.400000000001</v>
      </c>
      <c r="AF542" s="17">
        <f t="shared" si="1232"/>
        <v>38108.5</v>
      </c>
      <c r="AG542" s="17">
        <f t="shared" si="1233"/>
        <v>38058.800000000003</v>
      </c>
      <c r="AH542" s="17">
        <f t="shared" si="1289"/>
        <v>0</v>
      </c>
      <c r="AI542" s="17">
        <f t="shared" si="1290"/>
        <v>0</v>
      </c>
      <c r="AJ542" s="17">
        <f t="shared" si="1291"/>
        <v>0</v>
      </c>
      <c r="AK542" s="17">
        <f t="shared" si="1292"/>
        <v>0</v>
      </c>
      <c r="AL542" s="17">
        <f t="shared" si="1293"/>
        <v>0</v>
      </c>
      <c r="AM542" s="17">
        <f t="shared" si="1294"/>
        <v>0</v>
      </c>
      <c r="AN542" s="17">
        <f t="shared" si="1295"/>
        <v>0</v>
      </c>
      <c r="AO542" s="17">
        <f t="shared" si="1296"/>
        <v>0</v>
      </c>
      <c r="AP542" s="17">
        <f t="shared" si="1297"/>
        <v>0</v>
      </c>
      <c r="AQ542" s="17">
        <f t="shared" si="1298"/>
        <v>0</v>
      </c>
      <c r="AR542" s="17">
        <f t="shared" si="1299"/>
        <v>0</v>
      </c>
      <c r="AS542" s="17">
        <f t="shared" si="1300"/>
        <v>0</v>
      </c>
      <c r="AT542" s="17">
        <f t="shared" si="1301"/>
        <v>0</v>
      </c>
      <c r="AU542" s="17">
        <f t="shared" si="1302"/>
        <v>0</v>
      </c>
      <c r="AV542" s="17">
        <f t="shared" si="1303"/>
        <v>0</v>
      </c>
      <c r="AW542" s="17">
        <f t="shared" si="1234"/>
        <v>39882.400000000001</v>
      </c>
      <c r="AX542" s="17">
        <f t="shared" si="1235"/>
        <v>38108.5</v>
      </c>
      <c r="AY542" s="17">
        <f t="shared" si="1236"/>
        <v>38058.800000000003</v>
      </c>
      <c r="AZ542" s="17">
        <f t="shared" si="1304"/>
        <v>0</v>
      </c>
      <c r="BA542" s="32"/>
      <c r="BB542" s="32"/>
      <c r="BC542" s="1"/>
      <c r="BD542" s="1"/>
      <c r="BE542" s="1"/>
      <c r="BF542" s="1"/>
      <c r="BG542" s="1"/>
      <c r="BH542" s="1"/>
      <c r="BI542" s="1"/>
    </row>
    <row r="543" s="1" customFormat="1">
      <c r="A543" s="30" t="s">
        <v>300</v>
      </c>
      <c r="B543" s="30" t="s">
        <v>297</v>
      </c>
      <c r="C543" s="30" t="s">
        <v>121</v>
      </c>
      <c r="D543" s="30" t="s">
        <v>305</v>
      </c>
      <c r="E543" s="16"/>
      <c r="F543" s="31" t="s">
        <v>36</v>
      </c>
      <c r="G543" s="17">
        <f t="shared" si="1271"/>
        <v>39882.400000000001</v>
      </c>
      <c r="H543" s="17">
        <f t="shared" si="1272"/>
        <v>38108.5</v>
      </c>
      <c r="I543" s="17">
        <f t="shared" si="1273"/>
        <v>38058.800000000003</v>
      </c>
      <c r="J543" s="17">
        <f t="shared" si="1274"/>
        <v>0</v>
      </c>
      <c r="K543" s="17">
        <f t="shared" si="1275"/>
        <v>0</v>
      </c>
      <c r="L543" s="17">
        <f t="shared" si="1276"/>
        <v>0</v>
      </c>
      <c r="M543" s="17">
        <f t="shared" si="1305"/>
        <v>39882.400000000001</v>
      </c>
      <c r="N543" s="17">
        <f t="shared" si="1306"/>
        <v>38108.5</v>
      </c>
      <c r="O543" s="17">
        <f t="shared" si="1307"/>
        <v>38058.800000000003</v>
      </c>
      <c r="P543" s="17">
        <f t="shared" si="1277"/>
        <v>0</v>
      </c>
      <c r="Q543" s="17">
        <f t="shared" si="1278"/>
        <v>0</v>
      </c>
      <c r="R543" s="17">
        <f t="shared" si="1279"/>
        <v>0</v>
      </c>
      <c r="S543" s="17">
        <f t="shared" si="1280"/>
        <v>0</v>
      </c>
      <c r="T543" s="17">
        <f t="shared" si="1281"/>
        <v>0</v>
      </c>
      <c r="U543" s="17">
        <f t="shared" si="1282"/>
        <v>0</v>
      </c>
      <c r="V543" s="17">
        <f t="shared" si="1283"/>
        <v>0</v>
      </c>
      <c r="W543" s="17">
        <f t="shared" si="1284"/>
        <v>0</v>
      </c>
      <c r="X543" s="17">
        <f t="shared" si="1285"/>
        <v>0</v>
      </c>
      <c r="Y543" s="17">
        <f t="shared" si="1228"/>
        <v>39882.400000000001</v>
      </c>
      <c r="Z543" s="17">
        <f t="shared" si="1229"/>
        <v>38108.5</v>
      </c>
      <c r="AA543" s="17">
        <f t="shared" si="1230"/>
        <v>38058.800000000003</v>
      </c>
      <c r="AB543" s="17">
        <f t="shared" si="1286"/>
        <v>0</v>
      </c>
      <c r="AC543" s="17">
        <f t="shared" si="1287"/>
        <v>0</v>
      </c>
      <c r="AD543" s="17">
        <f t="shared" si="1288"/>
        <v>0</v>
      </c>
      <c r="AE543" s="17">
        <f t="shared" si="1231"/>
        <v>39882.400000000001</v>
      </c>
      <c r="AF543" s="17">
        <f t="shared" si="1232"/>
        <v>38108.5</v>
      </c>
      <c r="AG543" s="17">
        <f t="shared" si="1233"/>
        <v>38058.800000000003</v>
      </c>
      <c r="AH543" s="17">
        <f t="shared" si="1289"/>
        <v>0</v>
      </c>
      <c r="AI543" s="17">
        <f t="shared" si="1290"/>
        <v>0</v>
      </c>
      <c r="AJ543" s="17">
        <f t="shared" si="1291"/>
        <v>0</v>
      </c>
      <c r="AK543" s="17">
        <f t="shared" si="1292"/>
        <v>0</v>
      </c>
      <c r="AL543" s="17">
        <f t="shared" si="1293"/>
        <v>0</v>
      </c>
      <c r="AM543" s="17">
        <f t="shared" si="1294"/>
        <v>0</v>
      </c>
      <c r="AN543" s="17">
        <f t="shared" si="1295"/>
        <v>0</v>
      </c>
      <c r="AO543" s="17">
        <f t="shared" si="1296"/>
        <v>0</v>
      </c>
      <c r="AP543" s="17">
        <f t="shared" si="1297"/>
        <v>0</v>
      </c>
      <c r="AQ543" s="17">
        <f t="shared" si="1298"/>
        <v>0</v>
      </c>
      <c r="AR543" s="17">
        <f t="shared" si="1299"/>
        <v>0</v>
      </c>
      <c r="AS543" s="17">
        <f t="shared" si="1300"/>
        <v>0</v>
      </c>
      <c r="AT543" s="17">
        <f t="shared" si="1301"/>
        <v>0</v>
      </c>
      <c r="AU543" s="17">
        <f t="shared" si="1302"/>
        <v>0</v>
      </c>
      <c r="AV543" s="17">
        <f t="shared" si="1303"/>
        <v>0</v>
      </c>
      <c r="AW543" s="17">
        <f t="shared" si="1234"/>
        <v>39882.400000000001</v>
      </c>
      <c r="AX543" s="17">
        <f t="shared" si="1235"/>
        <v>38108.5</v>
      </c>
      <c r="AY543" s="17">
        <f t="shared" si="1236"/>
        <v>38058.800000000003</v>
      </c>
      <c r="AZ543" s="17">
        <f t="shared" si="1304"/>
        <v>0</v>
      </c>
      <c r="BA543" s="32"/>
      <c r="BB543" s="32"/>
      <c r="BC543" s="1"/>
      <c r="BD543" s="1"/>
      <c r="BE543" s="1"/>
      <c r="BF543" s="1"/>
      <c r="BG543" s="1"/>
      <c r="BH543" s="1"/>
      <c r="BI543" s="1"/>
    </row>
    <row r="544" s="1" customFormat="1">
      <c r="A544" s="30" t="s">
        <v>300</v>
      </c>
      <c r="B544" s="30" t="s">
        <v>297</v>
      </c>
      <c r="C544" s="30" t="s">
        <v>121</v>
      </c>
      <c r="D544" s="30" t="s">
        <v>306</v>
      </c>
      <c r="E544" s="16"/>
      <c r="F544" s="31" t="s">
        <v>307</v>
      </c>
      <c r="G544" s="17">
        <f t="shared" si="1271"/>
        <v>39882.400000000001</v>
      </c>
      <c r="H544" s="17">
        <f t="shared" si="1272"/>
        <v>38108.5</v>
      </c>
      <c r="I544" s="17">
        <f t="shared" si="1273"/>
        <v>38058.800000000003</v>
      </c>
      <c r="J544" s="17">
        <f t="shared" si="1274"/>
        <v>0</v>
      </c>
      <c r="K544" s="17">
        <f t="shared" si="1275"/>
        <v>0</v>
      </c>
      <c r="L544" s="17">
        <f t="shared" si="1276"/>
        <v>0</v>
      </c>
      <c r="M544" s="17">
        <f t="shared" si="1305"/>
        <v>39882.400000000001</v>
      </c>
      <c r="N544" s="17">
        <f t="shared" si="1306"/>
        <v>38108.5</v>
      </c>
      <c r="O544" s="17">
        <f t="shared" si="1307"/>
        <v>38058.800000000003</v>
      </c>
      <c r="P544" s="17">
        <f t="shared" si="1277"/>
        <v>0</v>
      </c>
      <c r="Q544" s="17">
        <f t="shared" si="1278"/>
        <v>0</v>
      </c>
      <c r="R544" s="17">
        <f t="shared" si="1279"/>
        <v>0</v>
      </c>
      <c r="S544" s="17">
        <f t="shared" si="1280"/>
        <v>0</v>
      </c>
      <c r="T544" s="17">
        <f t="shared" si="1281"/>
        <v>0</v>
      </c>
      <c r="U544" s="17">
        <f t="shared" si="1282"/>
        <v>0</v>
      </c>
      <c r="V544" s="17">
        <f t="shared" si="1283"/>
        <v>0</v>
      </c>
      <c r="W544" s="17">
        <f t="shared" si="1284"/>
        <v>0</v>
      </c>
      <c r="X544" s="17">
        <f t="shared" si="1285"/>
        <v>0</v>
      </c>
      <c r="Y544" s="17">
        <f t="shared" si="1228"/>
        <v>39882.400000000001</v>
      </c>
      <c r="Z544" s="17">
        <f t="shared" si="1229"/>
        <v>38108.5</v>
      </c>
      <c r="AA544" s="17">
        <f t="shared" si="1230"/>
        <v>38058.800000000003</v>
      </c>
      <c r="AB544" s="17">
        <f t="shared" si="1286"/>
        <v>0</v>
      </c>
      <c r="AC544" s="17">
        <f t="shared" si="1287"/>
        <v>0</v>
      </c>
      <c r="AD544" s="17">
        <f t="shared" si="1288"/>
        <v>0</v>
      </c>
      <c r="AE544" s="17">
        <f t="shared" si="1231"/>
        <v>39882.400000000001</v>
      </c>
      <c r="AF544" s="17">
        <f t="shared" si="1232"/>
        <v>38108.5</v>
      </c>
      <c r="AG544" s="17">
        <f t="shared" si="1233"/>
        <v>38058.800000000003</v>
      </c>
      <c r="AH544" s="17">
        <f t="shared" si="1289"/>
        <v>0</v>
      </c>
      <c r="AI544" s="17">
        <f t="shared" si="1290"/>
        <v>0</v>
      </c>
      <c r="AJ544" s="17">
        <f t="shared" si="1291"/>
        <v>0</v>
      </c>
      <c r="AK544" s="17">
        <f t="shared" si="1292"/>
        <v>0</v>
      </c>
      <c r="AL544" s="17">
        <f t="shared" si="1293"/>
        <v>0</v>
      </c>
      <c r="AM544" s="17">
        <f t="shared" si="1294"/>
        <v>0</v>
      </c>
      <c r="AN544" s="17">
        <f t="shared" si="1295"/>
        <v>0</v>
      </c>
      <c r="AO544" s="17">
        <f t="shared" si="1296"/>
        <v>0</v>
      </c>
      <c r="AP544" s="17">
        <f t="shared" si="1297"/>
        <v>0</v>
      </c>
      <c r="AQ544" s="17">
        <f t="shared" si="1298"/>
        <v>0</v>
      </c>
      <c r="AR544" s="17">
        <f t="shared" si="1299"/>
        <v>0</v>
      </c>
      <c r="AS544" s="17">
        <f t="shared" si="1300"/>
        <v>0</v>
      </c>
      <c r="AT544" s="17">
        <f t="shared" si="1301"/>
        <v>0</v>
      </c>
      <c r="AU544" s="17">
        <f t="shared" si="1302"/>
        <v>0</v>
      </c>
      <c r="AV544" s="17">
        <f t="shared" si="1303"/>
        <v>0</v>
      </c>
      <c r="AW544" s="17">
        <f t="shared" si="1234"/>
        <v>39882.400000000001</v>
      </c>
      <c r="AX544" s="17">
        <f t="shared" si="1235"/>
        <v>38108.5</v>
      </c>
      <c r="AY544" s="17">
        <f t="shared" si="1236"/>
        <v>38058.800000000003</v>
      </c>
      <c r="AZ544" s="17">
        <f t="shared" si="1304"/>
        <v>0</v>
      </c>
      <c r="BA544" s="32"/>
      <c r="BB544" s="32"/>
      <c r="BC544" s="1"/>
      <c r="BD544" s="1"/>
      <c r="BE544" s="1"/>
      <c r="BF544" s="1"/>
      <c r="BG544" s="1"/>
      <c r="BH544" s="1"/>
      <c r="BI544" s="1"/>
    </row>
    <row r="545" s="1" customFormat="1">
      <c r="A545" s="30" t="s">
        <v>300</v>
      </c>
      <c r="B545" s="30" t="s">
        <v>297</v>
      </c>
      <c r="C545" s="30" t="s">
        <v>121</v>
      </c>
      <c r="D545" s="30" t="s">
        <v>309</v>
      </c>
      <c r="E545" s="16"/>
      <c r="F545" s="31" t="s">
        <v>310</v>
      </c>
      <c r="G545" s="17">
        <f>G546+G547</f>
        <v>39882.400000000001</v>
      </c>
      <c r="H545" s="17">
        <f>H546+H547</f>
        <v>38108.5</v>
      </c>
      <c r="I545" s="17">
        <f>I546+I547</f>
        <v>38058.800000000003</v>
      </c>
      <c r="J545" s="17">
        <f>J546+J547</f>
        <v>0</v>
      </c>
      <c r="K545" s="17">
        <f>K546+K547</f>
        <v>0</v>
      </c>
      <c r="L545" s="17">
        <f>L546+L547</f>
        <v>0</v>
      </c>
      <c r="M545" s="17">
        <f t="shared" si="1305"/>
        <v>39882.400000000001</v>
      </c>
      <c r="N545" s="17">
        <f t="shared" si="1306"/>
        <v>38108.5</v>
      </c>
      <c r="O545" s="17">
        <f t="shared" si="1307"/>
        <v>38058.800000000003</v>
      </c>
      <c r="P545" s="17">
        <f>P546+P547</f>
        <v>0</v>
      </c>
      <c r="Q545" s="17">
        <f>Q546+Q547</f>
        <v>0</v>
      </c>
      <c r="R545" s="17">
        <f>R546+R547</f>
        <v>0</v>
      </c>
      <c r="S545" s="17">
        <f>S546+S547</f>
        <v>0</v>
      </c>
      <c r="T545" s="17">
        <f>T546+T547</f>
        <v>0</v>
      </c>
      <c r="U545" s="17">
        <f>U546+U547</f>
        <v>0</v>
      </c>
      <c r="V545" s="17">
        <f>V546+V547</f>
        <v>0</v>
      </c>
      <c r="W545" s="17">
        <f>W546+W547</f>
        <v>0</v>
      </c>
      <c r="X545" s="17">
        <f>X546+X547</f>
        <v>0</v>
      </c>
      <c r="Y545" s="17">
        <f t="shared" si="1228"/>
        <v>39882.400000000001</v>
      </c>
      <c r="Z545" s="17">
        <f t="shared" si="1229"/>
        <v>38108.5</v>
      </c>
      <c r="AA545" s="17">
        <f t="shared" si="1230"/>
        <v>38058.800000000003</v>
      </c>
      <c r="AB545" s="17">
        <f>AB546+AB547</f>
        <v>0</v>
      </c>
      <c r="AC545" s="17">
        <f>AC546+AC547</f>
        <v>0</v>
      </c>
      <c r="AD545" s="17">
        <f>AD546+AD547</f>
        <v>0</v>
      </c>
      <c r="AE545" s="17">
        <f t="shared" si="1231"/>
        <v>39882.400000000001</v>
      </c>
      <c r="AF545" s="17">
        <f t="shared" si="1232"/>
        <v>38108.5</v>
      </c>
      <c r="AG545" s="17">
        <f t="shared" si="1233"/>
        <v>38058.800000000003</v>
      </c>
      <c r="AH545" s="17">
        <f>AH546+AH547</f>
        <v>0</v>
      </c>
      <c r="AI545" s="17">
        <f>AI546+AI547</f>
        <v>0</v>
      </c>
      <c r="AJ545" s="17">
        <f>AJ546+AJ547</f>
        <v>0</v>
      </c>
      <c r="AK545" s="17">
        <f>AK546+AK547</f>
        <v>0</v>
      </c>
      <c r="AL545" s="17">
        <f>AL546+AL547</f>
        <v>0</v>
      </c>
      <c r="AM545" s="17">
        <f>AM546+AM547</f>
        <v>0</v>
      </c>
      <c r="AN545" s="17">
        <f>AN546+AN547</f>
        <v>0</v>
      </c>
      <c r="AO545" s="17">
        <f>AO546+AO547</f>
        <v>0</v>
      </c>
      <c r="AP545" s="17">
        <f>AP546+AP547</f>
        <v>0</v>
      </c>
      <c r="AQ545" s="17">
        <f>AQ546+AQ547</f>
        <v>0</v>
      </c>
      <c r="AR545" s="17">
        <f>AR546+AR547</f>
        <v>0</v>
      </c>
      <c r="AS545" s="17">
        <f>AS546+AS547</f>
        <v>0</v>
      </c>
      <c r="AT545" s="17">
        <f>AT546+AT547</f>
        <v>0</v>
      </c>
      <c r="AU545" s="17">
        <f>AU546+AU547</f>
        <v>0</v>
      </c>
      <c r="AV545" s="17">
        <f>AV546+AV547</f>
        <v>0</v>
      </c>
      <c r="AW545" s="17">
        <f t="shared" si="1234"/>
        <v>39882.400000000001</v>
      </c>
      <c r="AX545" s="17">
        <f t="shared" si="1235"/>
        <v>38108.5</v>
      </c>
      <c r="AY545" s="17">
        <f t="shared" si="1236"/>
        <v>38058.800000000003</v>
      </c>
      <c r="AZ545" s="17">
        <f>AZ546+AZ547</f>
        <v>0</v>
      </c>
      <c r="BA545" s="32"/>
      <c r="BB545" s="32"/>
      <c r="BC545" s="1"/>
      <c r="BD545" s="1"/>
      <c r="BE545" s="1"/>
      <c r="BF545" s="1"/>
      <c r="BG545" s="1"/>
      <c r="BH545" s="1"/>
      <c r="BI545" s="1"/>
    </row>
    <row r="546" s="1" customFormat="1">
      <c r="A546" s="30" t="s">
        <v>300</v>
      </c>
      <c r="B546" s="30" t="s">
        <v>297</v>
      </c>
      <c r="C546" s="30" t="s">
        <v>121</v>
      </c>
      <c r="D546" s="30" t="s">
        <v>309</v>
      </c>
      <c r="E546" s="15" t="s">
        <v>261</v>
      </c>
      <c r="F546" s="31" t="s">
        <v>262</v>
      </c>
      <c r="G546" s="17">
        <v>41.799999999999997</v>
      </c>
      <c r="H546" s="17">
        <v>41.700000000000003</v>
      </c>
      <c r="I546" s="17">
        <v>41.799999999999997</v>
      </c>
      <c r="J546" s="17"/>
      <c r="K546" s="17"/>
      <c r="L546" s="17"/>
      <c r="M546" s="17">
        <f t="shared" si="1305"/>
        <v>41.799999999999997</v>
      </c>
      <c r="N546" s="17">
        <f t="shared" si="1306"/>
        <v>41.700000000000003</v>
      </c>
      <c r="O546" s="17">
        <f t="shared" si="1307"/>
        <v>41.799999999999997</v>
      </c>
      <c r="P546" s="17"/>
      <c r="Q546" s="17"/>
      <c r="R546" s="17"/>
      <c r="S546" s="17"/>
      <c r="T546" s="17"/>
      <c r="U546" s="17"/>
      <c r="V546" s="17"/>
      <c r="W546" s="17"/>
      <c r="X546" s="17"/>
      <c r="Y546" s="17">
        <f t="shared" si="1228"/>
        <v>41.799999999999997</v>
      </c>
      <c r="Z546" s="17">
        <f t="shared" si="1229"/>
        <v>41.700000000000003</v>
      </c>
      <c r="AA546" s="17">
        <f t="shared" si="1230"/>
        <v>41.799999999999997</v>
      </c>
      <c r="AB546" s="17"/>
      <c r="AC546" s="17"/>
      <c r="AD546" s="17"/>
      <c r="AE546" s="17">
        <f t="shared" si="1231"/>
        <v>41.799999999999997</v>
      </c>
      <c r="AF546" s="17">
        <f t="shared" si="1232"/>
        <v>41.700000000000003</v>
      </c>
      <c r="AG546" s="17">
        <f t="shared" si="1233"/>
        <v>41.799999999999997</v>
      </c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>
        <f t="shared" si="1234"/>
        <v>41.799999999999997</v>
      </c>
      <c r="AX546" s="17">
        <f t="shared" si="1235"/>
        <v>41.700000000000003</v>
      </c>
      <c r="AY546" s="17">
        <f t="shared" si="1236"/>
        <v>41.799999999999997</v>
      </c>
      <c r="AZ546" s="17"/>
      <c r="BA546" s="32"/>
      <c r="BB546" s="32"/>
      <c r="BC546" s="1"/>
      <c r="BD546" s="1"/>
      <c r="BE546" s="1"/>
      <c r="BF546" s="1"/>
      <c r="BG546" s="1"/>
      <c r="BH546" s="1"/>
      <c r="BI546" s="1"/>
    </row>
    <row r="547" s="1" customFormat="1">
      <c r="A547" s="30" t="s">
        <v>300</v>
      </c>
      <c r="B547" s="30" t="s">
        <v>297</v>
      </c>
      <c r="C547" s="30" t="s">
        <v>121</v>
      </c>
      <c r="D547" s="30" t="s">
        <v>309</v>
      </c>
      <c r="E547" s="15" t="s">
        <v>134</v>
      </c>
      <c r="F547" s="31" t="s">
        <v>135</v>
      </c>
      <c r="G547" s="17">
        <v>39840.599999999999</v>
      </c>
      <c r="H547" s="17">
        <v>38066.800000000003</v>
      </c>
      <c r="I547" s="17">
        <v>38017</v>
      </c>
      <c r="J547" s="17"/>
      <c r="K547" s="17"/>
      <c r="L547" s="17"/>
      <c r="M547" s="17">
        <f t="shared" si="1305"/>
        <v>39840.599999999999</v>
      </c>
      <c r="N547" s="17">
        <f t="shared" si="1306"/>
        <v>38066.800000000003</v>
      </c>
      <c r="O547" s="17">
        <f t="shared" si="1307"/>
        <v>38017</v>
      </c>
      <c r="P547" s="17"/>
      <c r="Q547" s="17"/>
      <c r="R547" s="17"/>
      <c r="S547" s="17"/>
      <c r="T547" s="17"/>
      <c r="U547" s="17"/>
      <c r="V547" s="17"/>
      <c r="W547" s="17"/>
      <c r="X547" s="17"/>
      <c r="Y547" s="17">
        <f t="shared" si="1228"/>
        <v>39840.599999999999</v>
      </c>
      <c r="Z547" s="17">
        <f t="shared" si="1229"/>
        <v>38066.800000000003</v>
      </c>
      <c r="AA547" s="17">
        <f t="shared" si="1230"/>
        <v>38017</v>
      </c>
      <c r="AB547" s="17"/>
      <c r="AC547" s="17"/>
      <c r="AD547" s="17"/>
      <c r="AE547" s="17">
        <f t="shared" si="1231"/>
        <v>39840.599999999999</v>
      </c>
      <c r="AF547" s="17">
        <f t="shared" si="1232"/>
        <v>38066.800000000003</v>
      </c>
      <c r="AG547" s="17">
        <f t="shared" si="1233"/>
        <v>38017</v>
      </c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>
        <f t="shared" si="1234"/>
        <v>39840.599999999999</v>
      </c>
      <c r="AX547" s="17">
        <f t="shared" si="1235"/>
        <v>38066.800000000003</v>
      </c>
      <c r="AY547" s="17">
        <f t="shared" si="1236"/>
        <v>38017</v>
      </c>
      <c r="AZ547" s="17"/>
      <c r="BA547" s="32"/>
      <c r="BB547" s="32"/>
      <c r="BC547" s="1"/>
      <c r="BD547" s="1"/>
      <c r="BE547" s="1"/>
      <c r="BF547" s="1"/>
      <c r="BG547" s="1"/>
      <c r="BH547" s="1"/>
      <c r="BI547" s="1"/>
    </row>
    <row r="548" s="25" customFormat="1">
      <c r="A548" s="26" t="s">
        <v>300</v>
      </c>
      <c r="B548" s="26" t="s">
        <v>297</v>
      </c>
      <c r="C548" s="26" t="s">
        <v>89</v>
      </c>
      <c r="D548" s="26"/>
      <c r="E548" s="41"/>
      <c r="F548" s="27" t="s">
        <v>391</v>
      </c>
      <c r="G548" s="28">
        <f t="shared" ref="G548:G549" si="1308">G549</f>
        <v>281567.09999999998</v>
      </c>
      <c r="H548" s="28">
        <f t="shared" ref="H548:H549" si="1309">H549</f>
        <v>281709.59999999998</v>
      </c>
      <c r="I548" s="28">
        <f t="shared" ref="I548:I549" si="1310">I549</f>
        <v>281709.59999999998</v>
      </c>
      <c r="J548" s="28">
        <f t="shared" ref="J548:J549" si="1311">J549</f>
        <v>-2044.5999999999999</v>
      </c>
      <c r="K548" s="28">
        <f t="shared" ref="K548:K549" si="1312">K549</f>
        <v>-2062</v>
      </c>
      <c r="L548" s="28">
        <f t="shared" ref="L548:L549" si="1313">L549</f>
        <v>-2062</v>
      </c>
      <c r="M548" s="28">
        <f t="shared" si="1305"/>
        <v>279522.5</v>
      </c>
      <c r="N548" s="28">
        <f t="shared" si="1306"/>
        <v>279647.59999999998</v>
      </c>
      <c r="O548" s="28">
        <f t="shared" si="1307"/>
        <v>279647.59999999998</v>
      </c>
      <c r="P548" s="28">
        <f t="shared" ref="P548:P549" si="1314">P549</f>
        <v>11367.200000000001</v>
      </c>
      <c r="Q548" s="28">
        <f t="shared" ref="Q548:Q549" si="1315">Q549</f>
        <v>0</v>
      </c>
      <c r="R548" s="28">
        <f t="shared" ref="R548:R549" si="1316">R549</f>
        <v>0</v>
      </c>
      <c r="S548" s="28">
        <f t="shared" ref="S548:S549" si="1317">S549</f>
        <v>0</v>
      </c>
      <c r="T548" s="28">
        <f t="shared" ref="T548:T549" si="1318">T549</f>
        <v>0</v>
      </c>
      <c r="U548" s="28">
        <f t="shared" ref="U548:U549" si="1319">U549</f>
        <v>0</v>
      </c>
      <c r="V548" s="28">
        <f t="shared" ref="V548:V549" si="1320">V549</f>
        <v>0</v>
      </c>
      <c r="W548" s="28">
        <f t="shared" ref="W548:W549" si="1321">W549</f>
        <v>0</v>
      </c>
      <c r="X548" s="28">
        <f t="shared" ref="X548:X549" si="1322">X549</f>
        <v>0</v>
      </c>
      <c r="Y548" s="28">
        <f t="shared" si="1228"/>
        <v>290889.70000000001</v>
      </c>
      <c r="Z548" s="28">
        <f t="shared" si="1229"/>
        <v>279647.59999999998</v>
      </c>
      <c r="AA548" s="28">
        <f t="shared" si="1230"/>
        <v>279647.59999999998</v>
      </c>
      <c r="AB548" s="28">
        <f t="shared" ref="AB548:AB549" si="1323">AB549</f>
        <v>0</v>
      </c>
      <c r="AC548" s="28">
        <f t="shared" ref="AC548:AC549" si="1324">AC549</f>
        <v>0</v>
      </c>
      <c r="AD548" s="28">
        <f t="shared" ref="AD548:AD549" si="1325">AD549</f>
        <v>0</v>
      </c>
      <c r="AE548" s="28">
        <f t="shared" si="1231"/>
        <v>290889.70000000001</v>
      </c>
      <c r="AF548" s="28">
        <f t="shared" si="1232"/>
        <v>279647.59999999998</v>
      </c>
      <c r="AG548" s="28">
        <f t="shared" si="1233"/>
        <v>279647.59999999998</v>
      </c>
      <c r="AH548" s="28">
        <f t="shared" ref="AH548:AH549" si="1326">AH549</f>
        <v>0</v>
      </c>
      <c r="AI548" s="28">
        <f t="shared" ref="AI548:AI549" si="1327">AI549</f>
        <v>0</v>
      </c>
      <c r="AJ548" s="28">
        <f t="shared" ref="AJ548:AJ549" si="1328">AJ549</f>
        <v>0</v>
      </c>
      <c r="AK548" s="28">
        <f t="shared" ref="AK548:AK549" si="1329">AK549</f>
        <v>0</v>
      </c>
      <c r="AL548" s="28">
        <f t="shared" ref="AL548:AL549" si="1330">AL549</f>
        <v>0</v>
      </c>
      <c r="AM548" s="28">
        <f t="shared" ref="AM548:AM549" si="1331">AM549</f>
        <v>0</v>
      </c>
      <c r="AN548" s="28">
        <f t="shared" ref="AN548:AN549" si="1332">AN549</f>
        <v>0</v>
      </c>
      <c r="AO548" s="28">
        <f t="shared" ref="AO548:AO549" si="1333">AO549</f>
        <v>0</v>
      </c>
      <c r="AP548" s="28">
        <f t="shared" ref="AP548:AP549" si="1334">AP549</f>
        <v>0</v>
      </c>
      <c r="AQ548" s="28">
        <f t="shared" ref="AQ548:AQ549" si="1335">AQ549</f>
        <v>0</v>
      </c>
      <c r="AR548" s="28">
        <f t="shared" ref="AR548:AR549" si="1336">AR549</f>
        <v>0</v>
      </c>
      <c r="AS548" s="28">
        <f t="shared" ref="AS548:AS549" si="1337">AS549</f>
        <v>0</v>
      </c>
      <c r="AT548" s="28">
        <f t="shared" ref="AT548:AT549" si="1338">AT549</f>
        <v>0</v>
      </c>
      <c r="AU548" s="28">
        <f t="shared" ref="AU548:AU549" si="1339">AU549</f>
        <v>0</v>
      </c>
      <c r="AV548" s="28">
        <f t="shared" ref="AV548:AV549" si="1340">AV549</f>
        <v>0</v>
      </c>
      <c r="AW548" s="28">
        <f t="shared" si="1234"/>
        <v>290889.70000000001</v>
      </c>
      <c r="AX548" s="28">
        <f t="shared" si="1235"/>
        <v>279647.59999999998</v>
      </c>
      <c r="AY548" s="28">
        <f t="shared" si="1236"/>
        <v>279647.59999999998</v>
      </c>
      <c r="AZ548" s="28">
        <f t="shared" ref="AZ548:AZ549" si="1341">AZ549</f>
        <v>0</v>
      </c>
      <c r="BA548" s="29"/>
      <c r="BB548" s="29"/>
      <c r="BC548" s="25"/>
      <c r="BD548" s="25"/>
      <c r="BE548" s="25"/>
      <c r="BF548" s="25"/>
      <c r="BG548" s="25"/>
      <c r="BH548" s="25"/>
      <c r="BI548" s="25"/>
    </row>
    <row r="549" s="1" customFormat="1">
      <c r="A549" s="30" t="s">
        <v>300</v>
      </c>
      <c r="B549" s="30" t="s">
        <v>297</v>
      </c>
      <c r="C549" s="30" t="s">
        <v>89</v>
      </c>
      <c r="D549" s="30" t="s">
        <v>303</v>
      </c>
      <c r="E549" s="16"/>
      <c r="F549" s="31" t="s">
        <v>304</v>
      </c>
      <c r="G549" s="17">
        <f t="shared" si="1308"/>
        <v>281567.09999999998</v>
      </c>
      <c r="H549" s="17">
        <f t="shared" si="1309"/>
        <v>281709.59999999998</v>
      </c>
      <c r="I549" s="17">
        <f t="shared" si="1310"/>
        <v>281709.59999999998</v>
      </c>
      <c r="J549" s="17">
        <f t="shared" si="1311"/>
        <v>-2044.5999999999999</v>
      </c>
      <c r="K549" s="17">
        <f t="shared" si="1312"/>
        <v>-2062</v>
      </c>
      <c r="L549" s="17">
        <f t="shared" si="1313"/>
        <v>-2062</v>
      </c>
      <c r="M549" s="17">
        <f t="shared" si="1305"/>
        <v>279522.5</v>
      </c>
      <c r="N549" s="17">
        <f t="shared" si="1306"/>
        <v>279647.59999999998</v>
      </c>
      <c r="O549" s="17">
        <f t="shared" si="1307"/>
        <v>279647.59999999998</v>
      </c>
      <c r="P549" s="17">
        <f t="shared" si="1314"/>
        <v>11367.200000000001</v>
      </c>
      <c r="Q549" s="17">
        <f t="shared" si="1315"/>
        <v>0</v>
      </c>
      <c r="R549" s="17">
        <f t="shared" si="1316"/>
        <v>0</v>
      </c>
      <c r="S549" s="17">
        <f t="shared" si="1317"/>
        <v>0</v>
      </c>
      <c r="T549" s="17">
        <f t="shared" si="1318"/>
        <v>0</v>
      </c>
      <c r="U549" s="17">
        <f t="shared" si="1319"/>
        <v>0</v>
      </c>
      <c r="V549" s="17">
        <f t="shared" si="1320"/>
        <v>0</v>
      </c>
      <c r="W549" s="17">
        <f t="shared" si="1321"/>
        <v>0</v>
      </c>
      <c r="X549" s="17">
        <f t="shared" si="1322"/>
        <v>0</v>
      </c>
      <c r="Y549" s="17">
        <f t="shared" si="1228"/>
        <v>290889.70000000001</v>
      </c>
      <c r="Z549" s="17">
        <f t="shared" si="1229"/>
        <v>279647.59999999998</v>
      </c>
      <c r="AA549" s="17">
        <f t="shared" si="1230"/>
        <v>279647.59999999998</v>
      </c>
      <c r="AB549" s="17">
        <f t="shared" si="1323"/>
        <v>0</v>
      </c>
      <c r="AC549" s="17">
        <f t="shared" si="1324"/>
        <v>0</v>
      </c>
      <c r="AD549" s="17">
        <f t="shared" si="1325"/>
        <v>0</v>
      </c>
      <c r="AE549" s="17">
        <f t="shared" si="1231"/>
        <v>290889.70000000001</v>
      </c>
      <c r="AF549" s="17">
        <f t="shared" si="1232"/>
        <v>279647.59999999998</v>
      </c>
      <c r="AG549" s="17">
        <f t="shared" si="1233"/>
        <v>279647.59999999998</v>
      </c>
      <c r="AH549" s="17">
        <f t="shared" si="1326"/>
        <v>0</v>
      </c>
      <c r="AI549" s="17">
        <f t="shared" si="1327"/>
        <v>0</v>
      </c>
      <c r="AJ549" s="17">
        <f t="shared" si="1328"/>
        <v>0</v>
      </c>
      <c r="AK549" s="17">
        <f t="shared" si="1329"/>
        <v>0</v>
      </c>
      <c r="AL549" s="17">
        <f t="shared" si="1330"/>
        <v>0</v>
      </c>
      <c r="AM549" s="17">
        <f t="shared" si="1331"/>
        <v>0</v>
      </c>
      <c r="AN549" s="17">
        <f t="shared" si="1332"/>
        <v>0</v>
      </c>
      <c r="AO549" s="17">
        <f t="shared" si="1333"/>
        <v>0</v>
      </c>
      <c r="AP549" s="17">
        <f t="shared" si="1334"/>
        <v>0</v>
      </c>
      <c r="AQ549" s="17">
        <f t="shared" si="1335"/>
        <v>0</v>
      </c>
      <c r="AR549" s="17">
        <f t="shared" si="1336"/>
        <v>0</v>
      </c>
      <c r="AS549" s="17">
        <f t="shared" si="1337"/>
        <v>0</v>
      </c>
      <c r="AT549" s="17">
        <f t="shared" si="1338"/>
        <v>0</v>
      </c>
      <c r="AU549" s="17">
        <f t="shared" si="1339"/>
        <v>0</v>
      </c>
      <c r="AV549" s="17">
        <f t="shared" si="1340"/>
        <v>0</v>
      </c>
      <c r="AW549" s="17">
        <f t="shared" si="1234"/>
        <v>290889.70000000001</v>
      </c>
      <c r="AX549" s="17">
        <f t="shared" si="1235"/>
        <v>279647.59999999998</v>
      </c>
      <c r="AY549" s="17">
        <f t="shared" si="1236"/>
        <v>279647.59999999998</v>
      </c>
      <c r="AZ549" s="17">
        <f t="shared" si="1341"/>
        <v>0</v>
      </c>
      <c r="BA549" s="32"/>
      <c r="BB549" s="32"/>
      <c r="BC549" s="1"/>
      <c r="BD549" s="1"/>
      <c r="BE549" s="1"/>
      <c r="BF549" s="1"/>
      <c r="BG549" s="1"/>
      <c r="BH549" s="1"/>
      <c r="BI549" s="1"/>
    </row>
    <row r="550" s="1" customFormat="1">
      <c r="A550" s="30" t="s">
        <v>300</v>
      </c>
      <c r="B550" s="30" t="s">
        <v>297</v>
      </c>
      <c r="C550" s="30" t="s">
        <v>89</v>
      </c>
      <c r="D550" s="30" t="s">
        <v>305</v>
      </c>
      <c r="E550" s="16"/>
      <c r="F550" s="31" t="s">
        <v>36</v>
      </c>
      <c r="G550" s="17">
        <f>G551+G558</f>
        <v>281567.09999999998</v>
      </c>
      <c r="H550" s="17">
        <f>H551+H558</f>
        <v>281709.59999999998</v>
      </c>
      <c r="I550" s="17">
        <f>I551+I558</f>
        <v>281709.59999999998</v>
      </c>
      <c r="J550" s="17">
        <f>J551+J558</f>
        <v>-2044.5999999999999</v>
      </c>
      <c r="K550" s="17">
        <f>K551+K558</f>
        <v>-2062</v>
      </c>
      <c r="L550" s="17">
        <f>L551+L558</f>
        <v>-2062</v>
      </c>
      <c r="M550" s="17">
        <f t="shared" si="1305"/>
        <v>279522.5</v>
      </c>
      <c r="N550" s="17">
        <f t="shared" si="1306"/>
        <v>279647.59999999998</v>
      </c>
      <c r="O550" s="17">
        <f t="shared" si="1307"/>
        <v>279647.59999999998</v>
      </c>
      <c r="P550" s="17">
        <f>P551+P558</f>
        <v>11367.200000000001</v>
      </c>
      <c r="Q550" s="17">
        <f>Q551+Q558</f>
        <v>0</v>
      </c>
      <c r="R550" s="17">
        <f>R551+R558</f>
        <v>0</v>
      </c>
      <c r="S550" s="17">
        <f>S551+S558</f>
        <v>0</v>
      </c>
      <c r="T550" s="17">
        <f>T551+T558</f>
        <v>0</v>
      </c>
      <c r="U550" s="17">
        <f>U551+U558</f>
        <v>0</v>
      </c>
      <c r="V550" s="17">
        <f>V551+V558</f>
        <v>0</v>
      </c>
      <c r="W550" s="17">
        <f>W551+W558</f>
        <v>0</v>
      </c>
      <c r="X550" s="17">
        <f>X551+X558</f>
        <v>0</v>
      </c>
      <c r="Y550" s="17">
        <f t="shared" si="1228"/>
        <v>290889.70000000001</v>
      </c>
      <c r="Z550" s="17">
        <f t="shared" si="1229"/>
        <v>279647.59999999998</v>
      </c>
      <c r="AA550" s="17">
        <f t="shared" si="1230"/>
        <v>279647.59999999998</v>
      </c>
      <c r="AB550" s="17">
        <f>AB551+AB558</f>
        <v>0</v>
      </c>
      <c r="AC550" s="17">
        <f>AC551+AC558</f>
        <v>0</v>
      </c>
      <c r="AD550" s="17">
        <f>AD551+AD558</f>
        <v>0</v>
      </c>
      <c r="AE550" s="17">
        <f t="shared" si="1231"/>
        <v>290889.70000000001</v>
      </c>
      <c r="AF550" s="17">
        <f t="shared" si="1232"/>
        <v>279647.59999999998</v>
      </c>
      <c r="AG550" s="17">
        <f t="shared" si="1233"/>
        <v>279647.59999999998</v>
      </c>
      <c r="AH550" s="17">
        <f>AH551+AH558</f>
        <v>0</v>
      </c>
      <c r="AI550" s="17">
        <f>AI551+AI558</f>
        <v>0</v>
      </c>
      <c r="AJ550" s="17">
        <f>AJ551+AJ558</f>
        <v>0</v>
      </c>
      <c r="AK550" s="17">
        <f>AK551+AK558</f>
        <v>0</v>
      </c>
      <c r="AL550" s="17">
        <f>AL551+AL558</f>
        <v>0</v>
      </c>
      <c r="AM550" s="17">
        <f>AM551+AM558</f>
        <v>0</v>
      </c>
      <c r="AN550" s="17">
        <f>AN551+AN558</f>
        <v>0</v>
      </c>
      <c r="AO550" s="17">
        <f>AO551+AO558</f>
        <v>0</v>
      </c>
      <c r="AP550" s="17">
        <f>AP551+AP558</f>
        <v>0</v>
      </c>
      <c r="AQ550" s="17">
        <f>AQ551+AQ558</f>
        <v>0</v>
      </c>
      <c r="AR550" s="17">
        <f>AR551+AR558</f>
        <v>0</v>
      </c>
      <c r="AS550" s="17">
        <f>AS551+AS558</f>
        <v>0</v>
      </c>
      <c r="AT550" s="17">
        <f>AT551+AT558</f>
        <v>0</v>
      </c>
      <c r="AU550" s="17">
        <f>AU551+AU558</f>
        <v>0</v>
      </c>
      <c r="AV550" s="17">
        <f>AV551+AV558</f>
        <v>0</v>
      </c>
      <c r="AW550" s="17">
        <f t="shared" si="1234"/>
        <v>290889.70000000001</v>
      </c>
      <c r="AX550" s="17">
        <f t="shared" si="1235"/>
        <v>279647.59999999998</v>
      </c>
      <c r="AY550" s="17">
        <f t="shared" si="1236"/>
        <v>279647.59999999998</v>
      </c>
      <c r="AZ550" s="17">
        <f>AZ551+AZ558</f>
        <v>0</v>
      </c>
      <c r="BA550" s="32"/>
      <c r="BB550" s="32"/>
      <c r="BC550" s="1"/>
      <c r="BD550" s="1"/>
      <c r="BE550" s="1"/>
      <c r="BF550" s="1"/>
      <c r="BG550" s="1"/>
      <c r="BH550" s="1"/>
      <c r="BI550" s="1"/>
    </row>
    <row r="551" s="1" customFormat="1">
      <c r="A551" s="30" t="s">
        <v>300</v>
      </c>
      <c r="B551" s="30" t="s">
        <v>297</v>
      </c>
      <c r="C551" s="30" t="s">
        <v>89</v>
      </c>
      <c r="D551" s="30" t="s">
        <v>306</v>
      </c>
      <c r="E551" s="16"/>
      <c r="F551" s="31" t="s">
        <v>307</v>
      </c>
      <c r="G551" s="17">
        <f>G552+G554+G556</f>
        <v>280026.09999999998</v>
      </c>
      <c r="H551" s="17">
        <f>H552+H554+H556</f>
        <v>280168.59999999998</v>
      </c>
      <c r="I551" s="17">
        <f>I552+I554+I556</f>
        <v>280168.59999999998</v>
      </c>
      <c r="J551" s="17">
        <f>J552+J554+J556</f>
        <v>-2044.5999999999999</v>
      </c>
      <c r="K551" s="17">
        <f>K552+K554+K556</f>
        <v>-2062</v>
      </c>
      <c r="L551" s="17">
        <f>L552+L554+L556</f>
        <v>-2062</v>
      </c>
      <c r="M551" s="17">
        <f t="shared" si="1305"/>
        <v>277981.5</v>
      </c>
      <c r="N551" s="17">
        <f t="shared" si="1306"/>
        <v>278106.59999999998</v>
      </c>
      <c r="O551" s="17">
        <f t="shared" si="1307"/>
        <v>278106.59999999998</v>
      </c>
      <c r="P551" s="17">
        <f>P552+P554+P556</f>
        <v>11304.206</v>
      </c>
      <c r="Q551" s="17">
        <f>Q552+Q554+Q556</f>
        <v>0</v>
      </c>
      <c r="R551" s="17">
        <f>R552+R554+R556</f>
        <v>0</v>
      </c>
      <c r="S551" s="17">
        <f>S552+S554+S556</f>
        <v>0</v>
      </c>
      <c r="T551" s="17">
        <f>T552+T554+T556</f>
        <v>0</v>
      </c>
      <c r="U551" s="17">
        <f>U552+U554+U556</f>
        <v>0</v>
      </c>
      <c r="V551" s="17">
        <f>V552+V554+V556</f>
        <v>0</v>
      </c>
      <c r="W551" s="17">
        <f>W552+W554+W556</f>
        <v>0</v>
      </c>
      <c r="X551" s="17">
        <f>X552+X554+X556</f>
        <v>0</v>
      </c>
      <c r="Y551" s="17">
        <f t="shared" si="1228"/>
        <v>289285.70600000001</v>
      </c>
      <c r="Z551" s="17">
        <f t="shared" si="1229"/>
        <v>278106.59999999998</v>
      </c>
      <c r="AA551" s="17">
        <f t="shared" si="1230"/>
        <v>278106.59999999998</v>
      </c>
      <c r="AB551" s="17">
        <f>AB552+AB554+AB556</f>
        <v>0</v>
      </c>
      <c r="AC551" s="17">
        <f>AC552+AC554+AC556</f>
        <v>0</v>
      </c>
      <c r="AD551" s="17">
        <f>AD552+AD554+AD556</f>
        <v>0</v>
      </c>
      <c r="AE551" s="17">
        <f t="shared" si="1231"/>
        <v>289285.70600000001</v>
      </c>
      <c r="AF551" s="17">
        <f t="shared" si="1232"/>
        <v>278106.59999999998</v>
      </c>
      <c r="AG551" s="17">
        <f t="shared" si="1233"/>
        <v>278106.59999999998</v>
      </c>
      <c r="AH551" s="17">
        <f>AH552+AH554+AH556</f>
        <v>0</v>
      </c>
      <c r="AI551" s="17">
        <f>AI552+AI554+AI556</f>
        <v>0</v>
      </c>
      <c r="AJ551" s="17">
        <f>AJ552+AJ554+AJ556</f>
        <v>0</v>
      </c>
      <c r="AK551" s="17">
        <f>AK552+AK554+AK556</f>
        <v>0</v>
      </c>
      <c r="AL551" s="17">
        <f>AL552+AL554+AL556</f>
        <v>0</v>
      </c>
      <c r="AM551" s="17">
        <f>AM552+AM554+AM556</f>
        <v>0</v>
      </c>
      <c r="AN551" s="17">
        <f>AN552+AN554+AN556</f>
        <v>0</v>
      </c>
      <c r="AO551" s="17">
        <f>AO552+AO554+AO556</f>
        <v>0</v>
      </c>
      <c r="AP551" s="17">
        <f>AP552+AP554+AP556</f>
        <v>0</v>
      </c>
      <c r="AQ551" s="17">
        <f>AQ552+AQ554+AQ556</f>
        <v>0</v>
      </c>
      <c r="AR551" s="17">
        <f>AR552+AR554+AR556</f>
        <v>0</v>
      </c>
      <c r="AS551" s="17">
        <f>AS552+AS554+AS556</f>
        <v>0</v>
      </c>
      <c r="AT551" s="17">
        <f>AT552+AT554+AT556</f>
        <v>0</v>
      </c>
      <c r="AU551" s="17">
        <f>AU552+AU554+AU556</f>
        <v>0</v>
      </c>
      <c r="AV551" s="17">
        <f>AV552+AV554+AV556</f>
        <v>0</v>
      </c>
      <c r="AW551" s="17">
        <f t="shared" si="1234"/>
        <v>289285.70600000001</v>
      </c>
      <c r="AX551" s="17">
        <f t="shared" si="1235"/>
        <v>278106.59999999998</v>
      </c>
      <c r="AY551" s="17">
        <f t="shared" si="1236"/>
        <v>278106.59999999998</v>
      </c>
      <c r="AZ551" s="17">
        <f>AZ552+AZ554+AZ556</f>
        <v>0</v>
      </c>
      <c r="BA551" s="32"/>
      <c r="BB551" s="32"/>
      <c r="BC551" s="1"/>
      <c r="BD551" s="1"/>
      <c r="BE551" s="1"/>
      <c r="BF551" s="1"/>
      <c r="BG551" s="1"/>
      <c r="BH551" s="1"/>
      <c r="BI551" s="1"/>
    </row>
    <row r="552" s="1" customFormat="1">
      <c r="A552" s="30" t="s">
        <v>300</v>
      </c>
      <c r="B552" s="30" t="s">
        <v>297</v>
      </c>
      <c r="C552" s="30" t="s">
        <v>89</v>
      </c>
      <c r="D552" s="30" t="s">
        <v>392</v>
      </c>
      <c r="E552" s="16"/>
      <c r="F552" s="31" t="s">
        <v>393</v>
      </c>
      <c r="G552" s="17">
        <f>G553</f>
        <v>23589.200000000001</v>
      </c>
      <c r="H552" s="17">
        <f t="shared" ref="H552:H556" si="1342">H553</f>
        <v>23731.700000000001</v>
      </c>
      <c r="I552" s="17">
        <f>I553</f>
        <v>23731.700000000001</v>
      </c>
      <c r="J552" s="17">
        <f>J553</f>
        <v>-2044.5999999999999</v>
      </c>
      <c r="K552" s="17">
        <f>K553</f>
        <v>-2062</v>
      </c>
      <c r="L552" s="17">
        <f>L553</f>
        <v>-2062</v>
      </c>
      <c r="M552" s="17">
        <f t="shared" si="1305"/>
        <v>21544.600000000002</v>
      </c>
      <c r="N552" s="17">
        <f t="shared" si="1306"/>
        <v>21669.700000000001</v>
      </c>
      <c r="O552" s="17">
        <f t="shared" si="1307"/>
        <v>21669.700000000001</v>
      </c>
      <c r="P552" s="17">
        <f>P553</f>
        <v>823.27599999999995</v>
      </c>
      <c r="Q552" s="17">
        <f>Q553</f>
        <v>0</v>
      </c>
      <c r="R552" s="17">
        <f>R553</f>
        <v>0</v>
      </c>
      <c r="S552" s="17">
        <f>S553</f>
        <v>0</v>
      </c>
      <c r="T552" s="17">
        <f>T553</f>
        <v>0</v>
      </c>
      <c r="U552" s="17">
        <f>U553</f>
        <v>0</v>
      </c>
      <c r="V552" s="17">
        <f>V553</f>
        <v>0</v>
      </c>
      <c r="W552" s="17">
        <f>W553</f>
        <v>0</v>
      </c>
      <c r="X552" s="17">
        <f>X553</f>
        <v>0</v>
      </c>
      <c r="Y552" s="17">
        <f t="shared" ref="Y552:Y615" si="1343">M552+P552+Q552+R552+S552</f>
        <v>22367.876000000004</v>
      </c>
      <c r="Z552" s="17">
        <f t="shared" ref="Z552:Z615" si="1344">N552+T552+U552</f>
        <v>21669.700000000001</v>
      </c>
      <c r="AA552" s="17">
        <f t="shared" ref="AA552:AA615" si="1345">O552+V552+X552+W552</f>
        <v>21669.700000000001</v>
      </c>
      <c r="AB552" s="17">
        <f>AB553</f>
        <v>0</v>
      </c>
      <c r="AC552" s="17">
        <f>AC553</f>
        <v>0</v>
      </c>
      <c r="AD552" s="17">
        <f>AD553</f>
        <v>0</v>
      </c>
      <c r="AE552" s="17">
        <f t="shared" ref="AE552:AE615" si="1346">Y552+AB552</f>
        <v>22367.876000000004</v>
      </c>
      <c r="AF552" s="17">
        <f t="shared" ref="AF552:AF615" si="1347">Z552+AC552</f>
        <v>21669.700000000001</v>
      </c>
      <c r="AG552" s="17">
        <f t="shared" ref="AG552:AG615" si="1348">AA552+AD552</f>
        <v>21669.700000000001</v>
      </c>
      <c r="AH552" s="17">
        <f>AH553</f>
        <v>0</v>
      </c>
      <c r="AI552" s="17">
        <f>AI553</f>
        <v>0</v>
      </c>
      <c r="AJ552" s="17">
        <f>AJ553</f>
        <v>0</v>
      </c>
      <c r="AK552" s="17">
        <f>AK553</f>
        <v>0</v>
      </c>
      <c r="AL552" s="17">
        <f>AL553</f>
        <v>0</v>
      </c>
      <c r="AM552" s="17">
        <f>AM553</f>
        <v>0</v>
      </c>
      <c r="AN552" s="17">
        <f>AN553</f>
        <v>0</v>
      </c>
      <c r="AO552" s="17">
        <f>AO553</f>
        <v>0</v>
      </c>
      <c r="AP552" s="17">
        <f>AP553</f>
        <v>0</v>
      </c>
      <c r="AQ552" s="17">
        <f>AQ553</f>
        <v>0</v>
      </c>
      <c r="AR552" s="17">
        <f>AR553</f>
        <v>0</v>
      </c>
      <c r="AS552" s="17">
        <f>AS553</f>
        <v>0</v>
      </c>
      <c r="AT552" s="17">
        <f>AT553</f>
        <v>0</v>
      </c>
      <c r="AU552" s="17">
        <f>AU553</f>
        <v>0</v>
      </c>
      <c r="AV552" s="17">
        <f>AV553</f>
        <v>0</v>
      </c>
      <c r="AW552" s="17">
        <f t="shared" ref="AW552:AW615" si="1349">AE552+AH552+AI552+AJ552+AK552+AL552</f>
        <v>22367.876000000004</v>
      </c>
      <c r="AX552" s="17">
        <f t="shared" ref="AX552:AX615" si="1350">AF552+AM552+AN552+AO552+AP552+AQ552</f>
        <v>21669.700000000001</v>
      </c>
      <c r="AY552" s="17">
        <f t="shared" ref="AY552:AY615" si="1351">AG552+AR552+AS552+AT552+AU552+AV552</f>
        <v>21669.700000000001</v>
      </c>
      <c r="AZ552" s="17">
        <f>AZ553</f>
        <v>0</v>
      </c>
      <c r="BA552" s="32"/>
      <c r="BB552" s="32"/>
      <c r="BC552" s="1"/>
      <c r="BD552" s="1"/>
      <c r="BE552" s="1"/>
      <c r="BF552" s="1"/>
      <c r="BG552" s="1"/>
      <c r="BH552" s="1"/>
      <c r="BI552" s="1"/>
    </row>
    <row r="553" s="1" customFormat="1">
      <c r="A553" s="30" t="s">
        <v>300</v>
      </c>
      <c r="B553" s="30" t="s">
        <v>297</v>
      </c>
      <c r="C553" s="30" t="s">
        <v>89</v>
      </c>
      <c r="D553" s="30" t="s">
        <v>392</v>
      </c>
      <c r="E553" s="15" t="s">
        <v>134</v>
      </c>
      <c r="F553" s="31" t="s">
        <v>135</v>
      </c>
      <c r="G553" s="17">
        <v>23589.200000000001</v>
      </c>
      <c r="H553" s="17">
        <v>23731.700000000001</v>
      </c>
      <c r="I553" s="17">
        <v>23731.700000000001</v>
      </c>
      <c r="J553" s="17">
        <v>-2044.5999999999999</v>
      </c>
      <c r="K553" s="17">
        <v>-2062</v>
      </c>
      <c r="L553" s="17">
        <v>-2062</v>
      </c>
      <c r="M553" s="17">
        <f t="shared" si="1305"/>
        <v>21544.600000000002</v>
      </c>
      <c r="N553" s="17">
        <f t="shared" si="1306"/>
        <v>21669.700000000001</v>
      </c>
      <c r="O553" s="17">
        <f t="shared" si="1307"/>
        <v>21669.700000000001</v>
      </c>
      <c r="P553" s="17">
        <v>823.27599999999995</v>
      </c>
      <c r="Q553" s="17"/>
      <c r="R553" s="17"/>
      <c r="S553" s="17"/>
      <c r="T553" s="17"/>
      <c r="U553" s="17"/>
      <c r="V553" s="17"/>
      <c r="W553" s="17"/>
      <c r="X553" s="17"/>
      <c r="Y553" s="17">
        <f t="shared" si="1343"/>
        <v>22367.876000000004</v>
      </c>
      <c r="Z553" s="17">
        <f t="shared" si="1344"/>
        <v>21669.700000000001</v>
      </c>
      <c r="AA553" s="17">
        <f t="shared" si="1345"/>
        <v>21669.700000000001</v>
      </c>
      <c r="AB553" s="17"/>
      <c r="AC553" s="17"/>
      <c r="AD553" s="17"/>
      <c r="AE553" s="17">
        <f t="shared" si="1346"/>
        <v>22367.876000000004</v>
      </c>
      <c r="AF553" s="17">
        <f t="shared" si="1347"/>
        <v>21669.700000000001</v>
      </c>
      <c r="AG553" s="17">
        <f t="shared" si="1348"/>
        <v>21669.700000000001</v>
      </c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>
        <f t="shared" si="1349"/>
        <v>22367.876000000004</v>
      </c>
      <c r="AX553" s="17">
        <f t="shared" si="1350"/>
        <v>21669.700000000001</v>
      </c>
      <c r="AY553" s="17">
        <f t="shared" si="1351"/>
        <v>21669.700000000001</v>
      </c>
      <c r="AZ553" s="17"/>
      <c r="BA553" s="32"/>
      <c r="BB553" s="32">
        <v>27</v>
      </c>
      <c r="BC553" s="1"/>
      <c r="BD553" s="1"/>
      <c r="BE553" s="1"/>
      <c r="BF553" s="1"/>
      <c r="BG553" s="1"/>
      <c r="BH553" s="1"/>
      <c r="BI553" s="1"/>
    </row>
    <row r="554" s="1" customFormat="1">
      <c r="A554" s="30" t="s">
        <v>300</v>
      </c>
      <c r="B554" s="30" t="s">
        <v>297</v>
      </c>
      <c r="C554" s="30" t="s">
        <v>89</v>
      </c>
      <c r="D554" s="30" t="s">
        <v>394</v>
      </c>
      <c r="E554" s="16"/>
      <c r="F554" s="31" t="s">
        <v>395</v>
      </c>
      <c r="G554" s="17">
        <f>G555</f>
        <v>172622.79999999999</v>
      </c>
      <c r="H554" s="17">
        <f t="shared" si="1342"/>
        <v>172622.79999999999</v>
      </c>
      <c r="I554" s="17">
        <f>I555</f>
        <v>172622.79999999999</v>
      </c>
      <c r="J554" s="17">
        <f>J555</f>
        <v>0</v>
      </c>
      <c r="K554" s="17">
        <f>K555</f>
        <v>0</v>
      </c>
      <c r="L554" s="17">
        <f>L555</f>
        <v>0</v>
      </c>
      <c r="M554" s="17">
        <f t="shared" si="1305"/>
        <v>172622.79999999999</v>
      </c>
      <c r="N554" s="17">
        <f t="shared" si="1306"/>
        <v>172622.79999999999</v>
      </c>
      <c r="O554" s="17">
        <f t="shared" si="1307"/>
        <v>172622.79999999999</v>
      </c>
      <c r="P554" s="17">
        <f>P555</f>
        <v>7054.848</v>
      </c>
      <c r="Q554" s="17">
        <f>Q555</f>
        <v>0</v>
      </c>
      <c r="R554" s="17">
        <f>R555</f>
        <v>0</v>
      </c>
      <c r="S554" s="17">
        <f>S555</f>
        <v>0</v>
      </c>
      <c r="T554" s="17">
        <f>T555</f>
        <v>0</v>
      </c>
      <c r="U554" s="17">
        <f>U555</f>
        <v>0</v>
      </c>
      <c r="V554" s="17">
        <f>V555</f>
        <v>0</v>
      </c>
      <c r="W554" s="17">
        <f>W555</f>
        <v>0</v>
      </c>
      <c r="X554" s="17">
        <f>X555</f>
        <v>0</v>
      </c>
      <c r="Y554" s="17">
        <f t="shared" si="1343"/>
        <v>179677.64799999999</v>
      </c>
      <c r="Z554" s="17">
        <f t="shared" si="1344"/>
        <v>172622.79999999999</v>
      </c>
      <c r="AA554" s="17">
        <f t="shared" si="1345"/>
        <v>172622.79999999999</v>
      </c>
      <c r="AB554" s="17">
        <f>AB555</f>
        <v>0</v>
      </c>
      <c r="AC554" s="17">
        <f>AC555</f>
        <v>0</v>
      </c>
      <c r="AD554" s="17">
        <f>AD555</f>
        <v>0</v>
      </c>
      <c r="AE554" s="17">
        <f t="shared" si="1346"/>
        <v>179677.64799999999</v>
      </c>
      <c r="AF554" s="17">
        <f t="shared" si="1347"/>
        <v>172622.79999999999</v>
      </c>
      <c r="AG554" s="17">
        <f t="shared" si="1348"/>
        <v>172622.79999999999</v>
      </c>
      <c r="AH554" s="17">
        <f>AH555</f>
        <v>0</v>
      </c>
      <c r="AI554" s="17">
        <f>AI555</f>
        <v>0</v>
      </c>
      <c r="AJ554" s="17">
        <f>AJ555</f>
        <v>0</v>
      </c>
      <c r="AK554" s="17">
        <f>AK555</f>
        <v>0</v>
      </c>
      <c r="AL554" s="17">
        <f>AL555</f>
        <v>0</v>
      </c>
      <c r="AM554" s="17">
        <f>AM555</f>
        <v>0</v>
      </c>
      <c r="AN554" s="17">
        <f>AN555</f>
        <v>0</v>
      </c>
      <c r="AO554" s="17">
        <f>AO555</f>
        <v>0</v>
      </c>
      <c r="AP554" s="17">
        <f>AP555</f>
        <v>0</v>
      </c>
      <c r="AQ554" s="17">
        <f>AQ555</f>
        <v>0</v>
      </c>
      <c r="AR554" s="17">
        <f>AR555</f>
        <v>0</v>
      </c>
      <c r="AS554" s="17">
        <f>AS555</f>
        <v>0</v>
      </c>
      <c r="AT554" s="17">
        <f>AT555</f>
        <v>0</v>
      </c>
      <c r="AU554" s="17">
        <f>AU555</f>
        <v>0</v>
      </c>
      <c r="AV554" s="17">
        <f>AV555</f>
        <v>0</v>
      </c>
      <c r="AW554" s="17">
        <f t="shared" si="1349"/>
        <v>179677.64799999999</v>
      </c>
      <c r="AX554" s="17">
        <f t="shared" si="1350"/>
        <v>172622.79999999999</v>
      </c>
      <c r="AY554" s="17">
        <f t="shared" si="1351"/>
        <v>172622.79999999999</v>
      </c>
      <c r="AZ554" s="17">
        <f>AZ555</f>
        <v>0</v>
      </c>
      <c r="BA554" s="32"/>
      <c r="BB554" s="32"/>
      <c r="BC554" s="1"/>
      <c r="BD554" s="1"/>
      <c r="BE554" s="1"/>
      <c r="BF554" s="1"/>
      <c r="BG554" s="1"/>
      <c r="BH554" s="1"/>
      <c r="BI554" s="1"/>
    </row>
    <row r="555" s="1" customFormat="1">
      <c r="A555" s="30" t="s">
        <v>300</v>
      </c>
      <c r="B555" s="30" t="s">
        <v>297</v>
      </c>
      <c r="C555" s="30" t="s">
        <v>89</v>
      </c>
      <c r="D555" s="30" t="s">
        <v>394</v>
      </c>
      <c r="E555" s="15" t="s">
        <v>134</v>
      </c>
      <c r="F555" s="31" t="s">
        <v>135</v>
      </c>
      <c r="G555" s="17">
        <v>172622.79999999999</v>
      </c>
      <c r="H555" s="17">
        <v>172622.79999999999</v>
      </c>
      <c r="I555" s="17">
        <v>172622.79999999999</v>
      </c>
      <c r="J555" s="17"/>
      <c r="K555" s="17"/>
      <c r="L555" s="17"/>
      <c r="M555" s="17">
        <f t="shared" si="1305"/>
        <v>172622.79999999999</v>
      </c>
      <c r="N555" s="17">
        <f t="shared" si="1306"/>
        <v>172622.79999999999</v>
      </c>
      <c r="O555" s="17">
        <f t="shared" si="1307"/>
        <v>172622.79999999999</v>
      </c>
      <c r="P555" s="17">
        <v>7054.848</v>
      </c>
      <c r="Q555" s="17"/>
      <c r="R555" s="17"/>
      <c r="S555" s="17"/>
      <c r="T555" s="17"/>
      <c r="U555" s="17"/>
      <c r="V555" s="17"/>
      <c r="W555" s="17"/>
      <c r="X555" s="17"/>
      <c r="Y555" s="17">
        <f t="shared" si="1343"/>
        <v>179677.64799999999</v>
      </c>
      <c r="Z555" s="17">
        <f t="shared" si="1344"/>
        <v>172622.79999999999</v>
      </c>
      <c r="AA555" s="17">
        <f t="shared" si="1345"/>
        <v>172622.79999999999</v>
      </c>
      <c r="AB555" s="17"/>
      <c r="AC555" s="17"/>
      <c r="AD555" s="17"/>
      <c r="AE555" s="17">
        <f t="shared" si="1346"/>
        <v>179677.64799999999</v>
      </c>
      <c r="AF555" s="17">
        <f t="shared" si="1347"/>
        <v>172622.79999999999</v>
      </c>
      <c r="AG555" s="17">
        <f t="shared" si="1348"/>
        <v>172622.79999999999</v>
      </c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>
        <f t="shared" si="1349"/>
        <v>179677.64799999999</v>
      </c>
      <c r="AX555" s="17">
        <f t="shared" si="1350"/>
        <v>172622.79999999999</v>
      </c>
      <c r="AY555" s="17">
        <f t="shared" si="1351"/>
        <v>172622.79999999999</v>
      </c>
      <c r="AZ555" s="17"/>
      <c r="BA555" s="32"/>
      <c r="BB555" s="32"/>
      <c r="BC555" s="1"/>
      <c r="BD555" s="1"/>
      <c r="BE555" s="1"/>
      <c r="BF555" s="1"/>
      <c r="BG555" s="1"/>
      <c r="BH555" s="1"/>
      <c r="BI555" s="1"/>
    </row>
    <row r="556" s="1" customFormat="1">
      <c r="A556" s="30" t="s">
        <v>300</v>
      </c>
      <c r="B556" s="30" t="s">
        <v>297</v>
      </c>
      <c r="C556" s="30" t="s">
        <v>89</v>
      </c>
      <c r="D556" s="30" t="s">
        <v>396</v>
      </c>
      <c r="E556" s="16"/>
      <c r="F556" s="31" t="s">
        <v>397</v>
      </c>
      <c r="G556" s="17">
        <f>G557</f>
        <v>83814.099999999991</v>
      </c>
      <c r="H556" s="17">
        <f t="shared" si="1342"/>
        <v>83814.099999999991</v>
      </c>
      <c r="I556" s="17">
        <f>I557</f>
        <v>83814.099999999991</v>
      </c>
      <c r="J556" s="17">
        <f>J557</f>
        <v>0</v>
      </c>
      <c r="K556" s="17">
        <f>K557</f>
        <v>0</v>
      </c>
      <c r="L556" s="17">
        <f>L557</f>
        <v>0</v>
      </c>
      <c r="M556" s="17">
        <f t="shared" si="1305"/>
        <v>83814.099999999991</v>
      </c>
      <c r="N556" s="17">
        <f t="shared" si="1306"/>
        <v>83814.099999999991</v>
      </c>
      <c r="O556" s="17">
        <f t="shared" si="1307"/>
        <v>83814.099999999991</v>
      </c>
      <c r="P556" s="17">
        <f>P557</f>
        <v>3426.0819999999999</v>
      </c>
      <c r="Q556" s="17">
        <f>Q557</f>
        <v>0</v>
      </c>
      <c r="R556" s="17">
        <f>R557</f>
        <v>0</v>
      </c>
      <c r="S556" s="17">
        <f>S557</f>
        <v>0</v>
      </c>
      <c r="T556" s="17">
        <f>T557</f>
        <v>0</v>
      </c>
      <c r="U556" s="17">
        <f>U557</f>
        <v>0</v>
      </c>
      <c r="V556" s="17">
        <f>V557</f>
        <v>0</v>
      </c>
      <c r="W556" s="17">
        <f>W557</f>
        <v>0</v>
      </c>
      <c r="X556" s="17">
        <f>X557</f>
        <v>0</v>
      </c>
      <c r="Y556" s="17">
        <f t="shared" si="1343"/>
        <v>87240.181999999986</v>
      </c>
      <c r="Z556" s="17">
        <f t="shared" si="1344"/>
        <v>83814.099999999991</v>
      </c>
      <c r="AA556" s="17">
        <f t="shared" si="1345"/>
        <v>83814.099999999991</v>
      </c>
      <c r="AB556" s="17">
        <f>AB557</f>
        <v>0</v>
      </c>
      <c r="AC556" s="17">
        <f>AC557</f>
        <v>0</v>
      </c>
      <c r="AD556" s="17">
        <f>AD557</f>
        <v>0</v>
      </c>
      <c r="AE556" s="17">
        <f t="shared" si="1346"/>
        <v>87240.181999999986</v>
      </c>
      <c r="AF556" s="17">
        <f t="shared" si="1347"/>
        <v>83814.099999999991</v>
      </c>
      <c r="AG556" s="17">
        <f t="shared" si="1348"/>
        <v>83814.099999999991</v>
      </c>
      <c r="AH556" s="17">
        <f>AH557</f>
        <v>0</v>
      </c>
      <c r="AI556" s="17">
        <f>AI557</f>
        <v>0</v>
      </c>
      <c r="AJ556" s="17">
        <f>AJ557</f>
        <v>0</v>
      </c>
      <c r="AK556" s="17">
        <f>AK557</f>
        <v>0</v>
      </c>
      <c r="AL556" s="17">
        <f>AL557</f>
        <v>0</v>
      </c>
      <c r="AM556" s="17">
        <f>AM557</f>
        <v>0</v>
      </c>
      <c r="AN556" s="17">
        <f>AN557</f>
        <v>0</v>
      </c>
      <c r="AO556" s="17">
        <f>AO557</f>
        <v>0</v>
      </c>
      <c r="AP556" s="17">
        <f>AP557</f>
        <v>0</v>
      </c>
      <c r="AQ556" s="17">
        <f>AQ557</f>
        <v>0</v>
      </c>
      <c r="AR556" s="17">
        <f>AR557</f>
        <v>0</v>
      </c>
      <c r="AS556" s="17">
        <f>AS557</f>
        <v>0</v>
      </c>
      <c r="AT556" s="17">
        <f>AT557</f>
        <v>0</v>
      </c>
      <c r="AU556" s="17">
        <f>AU557</f>
        <v>0</v>
      </c>
      <c r="AV556" s="17">
        <f>AV557</f>
        <v>0</v>
      </c>
      <c r="AW556" s="17">
        <f t="shared" si="1349"/>
        <v>87240.181999999986</v>
      </c>
      <c r="AX556" s="17">
        <f t="shared" si="1350"/>
        <v>83814.099999999991</v>
      </c>
      <c r="AY556" s="17">
        <f t="shared" si="1351"/>
        <v>83814.099999999991</v>
      </c>
      <c r="AZ556" s="17">
        <f>AZ557</f>
        <v>0</v>
      </c>
      <c r="BA556" s="32"/>
      <c r="BB556" s="32"/>
      <c r="BC556" s="1"/>
      <c r="BD556" s="1"/>
      <c r="BE556" s="1"/>
      <c r="BF556" s="1"/>
      <c r="BG556" s="1"/>
      <c r="BH556" s="1"/>
      <c r="BI556" s="1"/>
    </row>
    <row r="557" s="1" customFormat="1">
      <c r="A557" s="30" t="s">
        <v>300</v>
      </c>
      <c r="B557" s="30" t="s">
        <v>297</v>
      </c>
      <c r="C557" s="30" t="s">
        <v>89</v>
      </c>
      <c r="D557" s="30" t="s">
        <v>396</v>
      </c>
      <c r="E557" s="15" t="s">
        <v>134</v>
      </c>
      <c r="F557" s="31" t="s">
        <v>135</v>
      </c>
      <c r="G557" s="17">
        <v>83814.099999999991</v>
      </c>
      <c r="H557" s="17">
        <v>83814.099999999991</v>
      </c>
      <c r="I557" s="17">
        <v>83814.099999999991</v>
      </c>
      <c r="J557" s="17"/>
      <c r="K557" s="17"/>
      <c r="L557" s="17"/>
      <c r="M557" s="17">
        <f t="shared" si="1305"/>
        <v>83814.099999999991</v>
      </c>
      <c r="N557" s="17">
        <f t="shared" si="1306"/>
        <v>83814.099999999991</v>
      </c>
      <c r="O557" s="17">
        <f t="shared" si="1307"/>
        <v>83814.099999999991</v>
      </c>
      <c r="P557" s="17">
        <v>3426.0819999999999</v>
      </c>
      <c r="Q557" s="17"/>
      <c r="R557" s="17"/>
      <c r="S557" s="17"/>
      <c r="T557" s="17"/>
      <c r="U557" s="17"/>
      <c r="V557" s="17"/>
      <c r="W557" s="17"/>
      <c r="X557" s="17"/>
      <c r="Y557" s="17">
        <f t="shared" si="1343"/>
        <v>87240.181999999986</v>
      </c>
      <c r="Z557" s="17">
        <f t="shared" si="1344"/>
        <v>83814.099999999991</v>
      </c>
      <c r="AA557" s="17">
        <f t="shared" si="1345"/>
        <v>83814.099999999991</v>
      </c>
      <c r="AB557" s="17"/>
      <c r="AC557" s="17"/>
      <c r="AD557" s="17"/>
      <c r="AE557" s="17">
        <f t="shared" si="1346"/>
        <v>87240.181999999986</v>
      </c>
      <c r="AF557" s="17">
        <f t="shared" si="1347"/>
        <v>83814.099999999991</v>
      </c>
      <c r="AG557" s="17">
        <f t="shared" si="1348"/>
        <v>83814.099999999991</v>
      </c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>
        <f t="shared" si="1349"/>
        <v>87240.181999999986</v>
      </c>
      <c r="AX557" s="17">
        <f t="shared" si="1350"/>
        <v>83814.099999999991</v>
      </c>
      <c r="AY557" s="17">
        <f t="shared" si="1351"/>
        <v>83814.099999999991</v>
      </c>
      <c r="AZ557" s="17"/>
      <c r="BA557" s="32"/>
      <c r="BB557" s="32"/>
      <c r="BC557" s="1"/>
      <c r="BD557" s="1"/>
      <c r="BE557" s="1"/>
      <c r="BF557" s="1"/>
      <c r="BG557" s="1"/>
      <c r="BH557" s="1"/>
      <c r="BI557" s="1"/>
    </row>
    <row r="558" s="1" customFormat="1">
      <c r="A558" s="30" t="s">
        <v>300</v>
      </c>
      <c r="B558" s="30" t="s">
        <v>297</v>
      </c>
      <c r="C558" s="30" t="s">
        <v>89</v>
      </c>
      <c r="D558" s="30" t="s">
        <v>313</v>
      </c>
      <c r="E558" s="16"/>
      <c r="F558" s="31" t="s">
        <v>314</v>
      </c>
      <c r="G558" s="17">
        <f>G559+G561</f>
        <v>1541</v>
      </c>
      <c r="H558" s="17">
        <f>H559+H561</f>
        <v>1541</v>
      </c>
      <c r="I558" s="17">
        <f>I559+I561</f>
        <v>1541</v>
      </c>
      <c r="J558" s="17">
        <f>J559+J561</f>
        <v>0</v>
      </c>
      <c r="K558" s="17">
        <f>K559+K561</f>
        <v>0</v>
      </c>
      <c r="L558" s="17">
        <f>L559+L561</f>
        <v>0</v>
      </c>
      <c r="M558" s="17">
        <f t="shared" si="1305"/>
        <v>1541</v>
      </c>
      <c r="N558" s="17">
        <f t="shared" si="1306"/>
        <v>1541</v>
      </c>
      <c r="O558" s="17">
        <f t="shared" si="1307"/>
        <v>1541</v>
      </c>
      <c r="P558" s="17">
        <f>P559+P561</f>
        <v>62.994</v>
      </c>
      <c r="Q558" s="17">
        <f>Q559+Q561</f>
        <v>0</v>
      </c>
      <c r="R558" s="17">
        <f>R559+R561</f>
        <v>0</v>
      </c>
      <c r="S558" s="17">
        <f>S559+S561</f>
        <v>0</v>
      </c>
      <c r="T558" s="17">
        <f>T559+T561</f>
        <v>0</v>
      </c>
      <c r="U558" s="17">
        <f>U559+U561</f>
        <v>0</v>
      </c>
      <c r="V558" s="17">
        <f>V559+V561</f>
        <v>0</v>
      </c>
      <c r="W558" s="17">
        <f>W559+W561</f>
        <v>0</v>
      </c>
      <c r="X558" s="17">
        <f>X559+X561</f>
        <v>0</v>
      </c>
      <c r="Y558" s="17">
        <f t="shared" si="1343"/>
        <v>1603.9939999999999</v>
      </c>
      <c r="Z558" s="17">
        <f t="shared" si="1344"/>
        <v>1541</v>
      </c>
      <c r="AA558" s="17">
        <f t="shared" si="1345"/>
        <v>1541</v>
      </c>
      <c r="AB558" s="17">
        <f>AB559+AB561</f>
        <v>0</v>
      </c>
      <c r="AC558" s="17">
        <f>AC559+AC561</f>
        <v>0</v>
      </c>
      <c r="AD558" s="17">
        <f>AD559+AD561</f>
        <v>0</v>
      </c>
      <c r="AE558" s="17">
        <f t="shared" si="1346"/>
        <v>1603.9939999999999</v>
      </c>
      <c r="AF558" s="17">
        <f t="shared" si="1347"/>
        <v>1541</v>
      </c>
      <c r="AG558" s="17">
        <f t="shared" si="1348"/>
        <v>1541</v>
      </c>
      <c r="AH558" s="17">
        <f>AH559+AH561</f>
        <v>0</v>
      </c>
      <c r="AI558" s="17">
        <f>AI559+AI561</f>
        <v>0</v>
      </c>
      <c r="AJ558" s="17">
        <f>AJ559+AJ561</f>
        <v>0</v>
      </c>
      <c r="AK558" s="17">
        <f>AK559+AK561</f>
        <v>0</v>
      </c>
      <c r="AL558" s="17">
        <f>AL559+AL561</f>
        <v>0</v>
      </c>
      <c r="AM558" s="17">
        <f>AM559+AM561</f>
        <v>0</v>
      </c>
      <c r="AN558" s="17">
        <f>AN559+AN561</f>
        <v>0</v>
      </c>
      <c r="AO558" s="17">
        <f>AO559+AO561</f>
        <v>0</v>
      </c>
      <c r="AP558" s="17">
        <f>AP559+AP561</f>
        <v>0</v>
      </c>
      <c r="AQ558" s="17">
        <f>AQ559+AQ561</f>
        <v>0</v>
      </c>
      <c r="AR558" s="17">
        <f>AR559+AR561</f>
        <v>0</v>
      </c>
      <c r="AS558" s="17">
        <f>AS559+AS561</f>
        <v>0</v>
      </c>
      <c r="AT558" s="17">
        <f>AT559+AT561</f>
        <v>0</v>
      </c>
      <c r="AU558" s="17">
        <f>AU559+AU561</f>
        <v>0</v>
      </c>
      <c r="AV558" s="17">
        <f>AV559+AV561</f>
        <v>0</v>
      </c>
      <c r="AW558" s="17">
        <f t="shared" si="1349"/>
        <v>1603.9939999999999</v>
      </c>
      <c r="AX558" s="17">
        <f t="shared" si="1350"/>
        <v>1541</v>
      </c>
      <c r="AY558" s="17">
        <f t="shared" si="1351"/>
        <v>1541</v>
      </c>
      <c r="AZ558" s="17">
        <f>AZ559+AZ561</f>
        <v>0</v>
      </c>
      <c r="BA558" s="32"/>
      <c r="BB558" s="32"/>
      <c r="BC558" s="1"/>
      <c r="BD558" s="1"/>
      <c r="BE558" s="1"/>
      <c r="BF558" s="1"/>
      <c r="BG558" s="1"/>
      <c r="BH558" s="1"/>
      <c r="BI558" s="1"/>
    </row>
    <row r="559" s="1" customFormat="1">
      <c r="A559" s="30" t="s">
        <v>300</v>
      </c>
      <c r="B559" s="30" t="s">
        <v>297</v>
      </c>
      <c r="C559" s="30" t="s">
        <v>89</v>
      </c>
      <c r="D559" s="30" t="s">
        <v>398</v>
      </c>
      <c r="E559" s="16"/>
      <c r="F559" s="31" t="s">
        <v>399</v>
      </c>
      <c r="G559" s="17">
        <f>G560</f>
        <v>1520.3</v>
      </c>
      <c r="H559" s="17">
        <f>H560</f>
        <v>1520.3</v>
      </c>
      <c r="I559" s="17">
        <f>I560</f>
        <v>1520.3</v>
      </c>
      <c r="J559" s="17">
        <f>J560</f>
        <v>0</v>
      </c>
      <c r="K559" s="17">
        <f>K560</f>
        <v>0</v>
      </c>
      <c r="L559" s="17">
        <f>L560</f>
        <v>0</v>
      </c>
      <c r="M559" s="17">
        <f t="shared" si="1305"/>
        <v>1520.3</v>
      </c>
      <c r="N559" s="17">
        <f t="shared" si="1306"/>
        <v>1520.3</v>
      </c>
      <c r="O559" s="17">
        <f t="shared" si="1307"/>
        <v>1520.3</v>
      </c>
      <c r="P559" s="17">
        <f>P560</f>
        <v>62.100000000000001</v>
      </c>
      <c r="Q559" s="17">
        <f>Q560</f>
        <v>0</v>
      </c>
      <c r="R559" s="17">
        <f>R560</f>
        <v>0</v>
      </c>
      <c r="S559" s="17">
        <f>S560</f>
        <v>0</v>
      </c>
      <c r="T559" s="17">
        <f>T560</f>
        <v>0</v>
      </c>
      <c r="U559" s="17">
        <f>U560</f>
        <v>0</v>
      </c>
      <c r="V559" s="17">
        <f>V560</f>
        <v>0</v>
      </c>
      <c r="W559" s="17">
        <f>W560</f>
        <v>0</v>
      </c>
      <c r="X559" s="17">
        <f>X560</f>
        <v>0</v>
      </c>
      <c r="Y559" s="17">
        <f t="shared" si="1343"/>
        <v>1582.3999999999999</v>
      </c>
      <c r="Z559" s="17">
        <f t="shared" si="1344"/>
        <v>1520.3</v>
      </c>
      <c r="AA559" s="17">
        <f t="shared" si="1345"/>
        <v>1520.3</v>
      </c>
      <c r="AB559" s="17">
        <f>AB560</f>
        <v>0</v>
      </c>
      <c r="AC559" s="17">
        <f>AC560</f>
        <v>0</v>
      </c>
      <c r="AD559" s="17">
        <f>AD560</f>
        <v>0</v>
      </c>
      <c r="AE559" s="17">
        <f t="shared" si="1346"/>
        <v>1582.3999999999999</v>
      </c>
      <c r="AF559" s="17">
        <f t="shared" si="1347"/>
        <v>1520.3</v>
      </c>
      <c r="AG559" s="17">
        <f t="shared" si="1348"/>
        <v>1520.3</v>
      </c>
      <c r="AH559" s="17">
        <f>AH560</f>
        <v>0</v>
      </c>
      <c r="AI559" s="17">
        <f>AI560</f>
        <v>0</v>
      </c>
      <c r="AJ559" s="17">
        <f>AJ560</f>
        <v>0</v>
      </c>
      <c r="AK559" s="17">
        <f>AK560</f>
        <v>0</v>
      </c>
      <c r="AL559" s="17">
        <f>AL560</f>
        <v>0</v>
      </c>
      <c r="AM559" s="17">
        <f>AM560</f>
        <v>0</v>
      </c>
      <c r="AN559" s="17">
        <f>AN560</f>
        <v>0</v>
      </c>
      <c r="AO559" s="17">
        <f>AO560</f>
        <v>0</v>
      </c>
      <c r="AP559" s="17">
        <f>AP560</f>
        <v>0</v>
      </c>
      <c r="AQ559" s="17">
        <f>AQ560</f>
        <v>0</v>
      </c>
      <c r="AR559" s="17">
        <f>AR560</f>
        <v>0</v>
      </c>
      <c r="AS559" s="17">
        <f>AS560</f>
        <v>0</v>
      </c>
      <c r="AT559" s="17">
        <f>AT560</f>
        <v>0</v>
      </c>
      <c r="AU559" s="17">
        <f>AU560</f>
        <v>0</v>
      </c>
      <c r="AV559" s="17">
        <f>AV560</f>
        <v>0</v>
      </c>
      <c r="AW559" s="17">
        <f t="shared" si="1349"/>
        <v>1582.3999999999999</v>
      </c>
      <c r="AX559" s="17">
        <f t="shared" si="1350"/>
        <v>1520.3</v>
      </c>
      <c r="AY559" s="17">
        <f t="shared" si="1351"/>
        <v>1520.3</v>
      </c>
      <c r="AZ559" s="17">
        <f>AZ560</f>
        <v>0</v>
      </c>
      <c r="BA559" s="32"/>
      <c r="BB559" s="32"/>
      <c r="BC559" s="1"/>
      <c r="BD559" s="1"/>
      <c r="BE559" s="1"/>
      <c r="BF559" s="1"/>
      <c r="BG559" s="1"/>
      <c r="BH559" s="1"/>
      <c r="BI559" s="1"/>
    </row>
    <row r="560" s="1" customFormat="1">
      <c r="A560" s="30" t="s">
        <v>300</v>
      </c>
      <c r="B560" s="30" t="s">
        <v>297</v>
      </c>
      <c r="C560" s="30" t="s">
        <v>89</v>
      </c>
      <c r="D560" s="30" t="s">
        <v>398</v>
      </c>
      <c r="E560" s="15" t="s">
        <v>134</v>
      </c>
      <c r="F560" s="31" t="s">
        <v>135</v>
      </c>
      <c r="G560" s="17">
        <v>1520.3</v>
      </c>
      <c r="H560" s="17">
        <v>1520.3</v>
      </c>
      <c r="I560" s="17">
        <v>1520.3</v>
      </c>
      <c r="J560" s="17"/>
      <c r="K560" s="17"/>
      <c r="L560" s="17"/>
      <c r="M560" s="17">
        <f t="shared" si="1305"/>
        <v>1520.3</v>
      </c>
      <c r="N560" s="17">
        <f t="shared" si="1306"/>
        <v>1520.3</v>
      </c>
      <c r="O560" s="17">
        <f t="shared" si="1307"/>
        <v>1520.3</v>
      </c>
      <c r="P560" s="17">
        <v>62.100000000000001</v>
      </c>
      <c r="Q560" s="17"/>
      <c r="R560" s="17"/>
      <c r="S560" s="17"/>
      <c r="T560" s="17"/>
      <c r="U560" s="17"/>
      <c r="V560" s="17"/>
      <c r="W560" s="17"/>
      <c r="X560" s="17"/>
      <c r="Y560" s="17">
        <f t="shared" si="1343"/>
        <v>1582.3999999999999</v>
      </c>
      <c r="Z560" s="17">
        <f t="shared" si="1344"/>
        <v>1520.3</v>
      </c>
      <c r="AA560" s="17">
        <f t="shared" si="1345"/>
        <v>1520.3</v>
      </c>
      <c r="AB560" s="17"/>
      <c r="AC560" s="17"/>
      <c r="AD560" s="17"/>
      <c r="AE560" s="17">
        <f t="shared" si="1346"/>
        <v>1582.3999999999999</v>
      </c>
      <c r="AF560" s="17">
        <f t="shared" si="1347"/>
        <v>1520.3</v>
      </c>
      <c r="AG560" s="17">
        <f t="shared" si="1348"/>
        <v>1520.3</v>
      </c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>
        <f t="shared" si="1349"/>
        <v>1582.3999999999999</v>
      </c>
      <c r="AX560" s="17">
        <f t="shared" si="1350"/>
        <v>1520.3</v>
      </c>
      <c r="AY560" s="17">
        <f t="shared" si="1351"/>
        <v>1520.3</v>
      </c>
      <c r="AZ560" s="17"/>
      <c r="BA560" s="32"/>
      <c r="BB560" s="32"/>
      <c r="BC560" s="1"/>
      <c r="BD560" s="1"/>
      <c r="BE560" s="1"/>
      <c r="BF560" s="1"/>
      <c r="BG560" s="1"/>
      <c r="BH560" s="1"/>
      <c r="BI560" s="1"/>
    </row>
    <row r="561" s="1" customFormat="1">
      <c r="A561" s="30" t="s">
        <v>300</v>
      </c>
      <c r="B561" s="30" t="s">
        <v>297</v>
      </c>
      <c r="C561" s="30" t="s">
        <v>89</v>
      </c>
      <c r="D561" s="30" t="s">
        <v>400</v>
      </c>
      <c r="E561" s="16"/>
      <c r="F561" s="31" t="s">
        <v>401</v>
      </c>
      <c r="G561" s="17">
        <f>G562</f>
        <v>20.699999999999999</v>
      </c>
      <c r="H561" s="17">
        <f>H562</f>
        <v>20.699999999999999</v>
      </c>
      <c r="I561" s="17">
        <f>I562</f>
        <v>20.699999999999999</v>
      </c>
      <c r="J561" s="17">
        <f>J562</f>
        <v>0</v>
      </c>
      <c r="K561" s="17">
        <f>K562</f>
        <v>0</v>
      </c>
      <c r="L561" s="17">
        <f>L562</f>
        <v>0</v>
      </c>
      <c r="M561" s="17">
        <f t="shared" si="1305"/>
        <v>20.699999999999999</v>
      </c>
      <c r="N561" s="17">
        <f t="shared" si="1306"/>
        <v>20.699999999999999</v>
      </c>
      <c r="O561" s="17">
        <f t="shared" si="1307"/>
        <v>20.699999999999999</v>
      </c>
      <c r="P561" s="17">
        <f>P562</f>
        <v>0.89400000000000002</v>
      </c>
      <c r="Q561" s="17">
        <f>Q562</f>
        <v>0</v>
      </c>
      <c r="R561" s="17">
        <f>R562</f>
        <v>0</v>
      </c>
      <c r="S561" s="17">
        <f>S562</f>
        <v>0</v>
      </c>
      <c r="T561" s="17">
        <f>T562</f>
        <v>0</v>
      </c>
      <c r="U561" s="17">
        <f>U562</f>
        <v>0</v>
      </c>
      <c r="V561" s="17">
        <f>V562</f>
        <v>0</v>
      </c>
      <c r="W561" s="17">
        <f>W562</f>
        <v>0</v>
      </c>
      <c r="X561" s="17">
        <f>X562</f>
        <v>0</v>
      </c>
      <c r="Y561" s="17">
        <f t="shared" si="1343"/>
        <v>21.593999999999998</v>
      </c>
      <c r="Z561" s="17">
        <f t="shared" si="1344"/>
        <v>20.699999999999999</v>
      </c>
      <c r="AA561" s="17">
        <f t="shared" si="1345"/>
        <v>20.699999999999999</v>
      </c>
      <c r="AB561" s="17">
        <f>AB562</f>
        <v>0</v>
      </c>
      <c r="AC561" s="17">
        <f>AC562</f>
        <v>0</v>
      </c>
      <c r="AD561" s="17">
        <f>AD562</f>
        <v>0</v>
      </c>
      <c r="AE561" s="17">
        <f t="shared" si="1346"/>
        <v>21.593999999999998</v>
      </c>
      <c r="AF561" s="17">
        <f t="shared" si="1347"/>
        <v>20.699999999999999</v>
      </c>
      <c r="AG561" s="17">
        <f t="shared" si="1348"/>
        <v>20.699999999999999</v>
      </c>
      <c r="AH561" s="17">
        <f>AH562</f>
        <v>0</v>
      </c>
      <c r="AI561" s="17">
        <f>AI562</f>
        <v>0</v>
      </c>
      <c r="AJ561" s="17">
        <f>AJ562</f>
        <v>0</v>
      </c>
      <c r="AK561" s="17">
        <f>AK562</f>
        <v>0</v>
      </c>
      <c r="AL561" s="17">
        <f>AL562</f>
        <v>0</v>
      </c>
      <c r="AM561" s="17">
        <f>AM562</f>
        <v>0</v>
      </c>
      <c r="AN561" s="17">
        <f>AN562</f>
        <v>0</v>
      </c>
      <c r="AO561" s="17">
        <f>AO562</f>
        <v>0</v>
      </c>
      <c r="AP561" s="17">
        <f>AP562</f>
        <v>0</v>
      </c>
      <c r="AQ561" s="17">
        <f>AQ562</f>
        <v>0</v>
      </c>
      <c r="AR561" s="17">
        <f>AR562</f>
        <v>0</v>
      </c>
      <c r="AS561" s="17">
        <f>AS562</f>
        <v>0</v>
      </c>
      <c r="AT561" s="17">
        <f>AT562</f>
        <v>0</v>
      </c>
      <c r="AU561" s="17">
        <f>AU562</f>
        <v>0</v>
      </c>
      <c r="AV561" s="17">
        <f>AV562</f>
        <v>0</v>
      </c>
      <c r="AW561" s="17">
        <f t="shared" si="1349"/>
        <v>21.593999999999998</v>
      </c>
      <c r="AX561" s="17">
        <f t="shared" si="1350"/>
        <v>20.699999999999999</v>
      </c>
      <c r="AY561" s="17">
        <f t="shared" si="1351"/>
        <v>20.699999999999999</v>
      </c>
      <c r="AZ561" s="17">
        <f>AZ562</f>
        <v>0</v>
      </c>
      <c r="BA561" s="32"/>
      <c r="BB561" s="32"/>
      <c r="BC561" s="1"/>
      <c r="BD561" s="1"/>
      <c r="BE561" s="1"/>
      <c r="BF561" s="1"/>
      <c r="BG561" s="1"/>
      <c r="BH561" s="1"/>
      <c r="BI561" s="1"/>
    </row>
    <row r="562" s="1" customFormat="1">
      <c r="A562" s="30" t="s">
        <v>300</v>
      </c>
      <c r="B562" s="30" t="s">
        <v>297</v>
      </c>
      <c r="C562" s="30" t="s">
        <v>89</v>
      </c>
      <c r="D562" s="30" t="s">
        <v>400</v>
      </c>
      <c r="E562" s="15" t="s">
        <v>134</v>
      </c>
      <c r="F562" s="31" t="s">
        <v>135</v>
      </c>
      <c r="G562" s="17">
        <v>20.699999999999999</v>
      </c>
      <c r="H562" s="17">
        <v>20.699999999999999</v>
      </c>
      <c r="I562" s="17">
        <v>20.699999999999999</v>
      </c>
      <c r="J562" s="17"/>
      <c r="K562" s="17"/>
      <c r="L562" s="17"/>
      <c r="M562" s="17">
        <f t="shared" si="1305"/>
        <v>20.699999999999999</v>
      </c>
      <c r="N562" s="17">
        <f t="shared" si="1306"/>
        <v>20.699999999999999</v>
      </c>
      <c r="O562" s="17">
        <f t="shared" si="1307"/>
        <v>20.699999999999999</v>
      </c>
      <c r="P562" s="17">
        <v>0.89400000000000002</v>
      </c>
      <c r="Q562" s="17"/>
      <c r="R562" s="17"/>
      <c r="S562" s="17"/>
      <c r="T562" s="17"/>
      <c r="U562" s="17"/>
      <c r="V562" s="17"/>
      <c r="W562" s="17"/>
      <c r="X562" s="17"/>
      <c r="Y562" s="17">
        <f t="shared" si="1343"/>
        <v>21.593999999999998</v>
      </c>
      <c r="Z562" s="17">
        <f t="shared" si="1344"/>
        <v>20.699999999999999</v>
      </c>
      <c r="AA562" s="17">
        <f t="shared" si="1345"/>
        <v>20.699999999999999</v>
      </c>
      <c r="AB562" s="17"/>
      <c r="AC562" s="17"/>
      <c r="AD562" s="17"/>
      <c r="AE562" s="17">
        <f t="shared" si="1346"/>
        <v>21.593999999999998</v>
      </c>
      <c r="AF562" s="17">
        <f t="shared" si="1347"/>
        <v>20.699999999999999</v>
      </c>
      <c r="AG562" s="17">
        <f t="shared" si="1348"/>
        <v>20.699999999999999</v>
      </c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>
        <f t="shared" si="1349"/>
        <v>21.593999999999998</v>
      </c>
      <c r="AX562" s="17">
        <f t="shared" si="1350"/>
        <v>20.699999999999999</v>
      </c>
      <c r="AY562" s="17">
        <f t="shared" si="1351"/>
        <v>20.699999999999999</v>
      </c>
      <c r="AZ562" s="17"/>
      <c r="BA562" s="32"/>
      <c r="BB562" s="32"/>
      <c r="BC562" s="1"/>
      <c r="BD562" s="1"/>
      <c r="BE562" s="1"/>
      <c r="BF562" s="1"/>
      <c r="BG562" s="1"/>
      <c r="BH562" s="1"/>
      <c r="BI562" s="1"/>
    </row>
    <row r="563" s="20" customFormat="1">
      <c r="A563" s="21" t="s">
        <v>300</v>
      </c>
      <c r="B563" s="21" t="s">
        <v>96</v>
      </c>
      <c r="C563" s="21"/>
      <c r="D563" s="21"/>
      <c r="E563" s="40"/>
      <c r="F563" s="22" t="s">
        <v>402</v>
      </c>
      <c r="G563" s="23">
        <f t="shared" ref="G529:G566" si="1352">G564</f>
        <v>59546</v>
      </c>
      <c r="H563" s="23">
        <f>H564</f>
        <v>67467</v>
      </c>
      <c r="I563" s="23">
        <f>I564</f>
        <v>55469</v>
      </c>
      <c r="J563" s="23">
        <f>J564</f>
        <v>0</v>
      </c>
      <c r="K563" s="23">
        <f>K564</f>
        <v>0</v>
      </c>
      <c r="L563" s="23">
        <f>L564</f>
        <v>0</v>
      </c>
      <c r="M563" s="23">
        <f t="shared" si="1305"/>
        <v>59546</v>
      </c>
      <c r="N563" s="23">
        <f t="shared" si="1306"/>
        <v>67467</v>
      </c>
      <c r="O563" s="23">
        <f t="shared" si="1307"/>
        <v>55469</v>
      </c>
      <c r="P563" s="23">
        <f>P564</f>
        <v>12.475000000000001</v>
      </c>
      <c r="Q563" s="23">
        <f>Q564</f>
        <v>0</v>
      </c>
      <c r="R563" s="23">
        <f>R564</f>
        <v>9934.9089999999997</v>
      </c>
      <c r="S563" s="23">
        <f>S564</f>
        <v>0</v>
      </c>
      <c r="T563" s="23">
        <f>T564</f>
        <v>0</v>
      </c>
      <c r="U563" s="23">
        <f>U564</f>
        <v>-10876.1</v>
      </c>
      <c r="V563" s="23">
        <f>V564</f>
        <v>0</v>
      </c>
      <c r="W563" s="23">
        <f>W564</f>
        <v>0</v>
      </c>
      <c r="X563" s="23">
        <f>X564</f>
        <v>0</v>
      </c>
      <c r="Y563" s="23">
        <f t="shared" si="1343"/>
        <v>69493.383999999991</v>
      </c>
      <c r="Z563" s="23">
        <f t="shared" si="1344"/>
        <v>56590.900000000001</v>
      </c>
      <c r="AA563" s="23">
        <f t="shared" si="1345"/>
        <v>55469</v>
      </c>
      <c r="AB563" s="23">
        <f>AB564</f>
        <v>0</v>
      </c>
      <c r="AC563" s="23">
        <f>AC564</f>
        <v>0</v>
      </c>
      <c r="AD563" s="23">
        <f>AD564</f>
        <v>0</v>
      </c>
      <c r="AE563" s="23">
        <f t="shared" si="1346"/>
        <v>69493.383999999991</v>
      </c>
      <c r="AF563" s="23">
        <f t="shared" si="1347"/>
        <v>56590.900000000001</v>
      </c>
      <c r="AG563" s="23">
        <f t="shared" si="1348"/>
        <v>55469</v>
      </c>
      <c r="AH563" s="23">
        <f>AH564</f>
        <v>0</v>
      </c>
      <c r="AI563" s="23">
        <f>AI564</f>
        <v>0</v>
      </c>
      <c r="AJ563" s="23">
        <f>AJ564</f>
        <v>0</v>
      </c>
      <c r="AK563" s="23">
        <f>AK564</f>
        <v>0</v>
      </c>
      <c r="AL563" s="23">
        <f>AL564</f>
        <v>0</v>
      </c>
      <c r="AM563" s="23">
        <f>AM564</f>
        <v>0</v>
      </c>
      <c r="AN563" s="23">
        <f>AN564</f>
        <v>0</v>
      </c>
      <c r="AO563" s="23">
        <f>AO564</f>
        <v>0</v>
      </c>
      <c r="AP563" s="23">
        <f>AP564</f>
        <v>0</v>
      </c>
      <c r="AQ563" s="23">
        <f>AQ564</f>
        <v>0</v>
      </c>
      <c r="AR563" s="23">
        <f>AR564</f>
        <v>0</v>
      </c>
      <c r="AS563" s="23">
        <f>AS564</f>
        <v>0</v>
      </c>
      <c r="AT563" s="23">
        <f>AT564</f>
        <v>0</v>
      </c>
      <c r="AU563" s="23">
        <f>AU564</f>
        <v>0</v>
      </c>
      <c r="AV563" s="23">
        <f>AV564</f>
        <v>0</v>
      </c>
      <c r="AW563" s="23">
        <f t="shared" si="1349"/>
        <v>69493.383999999991</v>
      </c>
      <c r="AX563" s="23">
        <f t="shared" si="1350"/>
        <v>56590.900000000001</v>
      </c>
      <c r="AY563" s="23">
        <f t="shared" si="1351"/>
        <v>55469</v>
      </c>
      <c r="AZ563" s="23">
        <f>AZ564</f>
        <v>0</v>
      </c>
      <c r="BA563" s="24"/>
      <c r="BB563" s="24"/>
      <c r="BC563" s="20"/>
      <c r="BD563" s="20"/>
      <c r="BE563" s="20"/>
      <c r="BF563" s="20"/>
      <c r="BG563" s="20"/>
      <c r="BH563" s="20"/>
      <c r="BI563" s="20"/>
    </row>
    <row r="564" s="25" customFormat="1">
      <c r="A564" s="26" t="s">
        <v>300</v>
      </c>
      <c r="B564" s="26" t="s">
        <v>96</v>
      </c>
      <c r="C564" s="26" t="s">
        <v>65</v>
      </c>
      <c r="D564" s="26"/>
      <c r="E564" s="41"/>
      <c r="F564" s="27" t="s">
        <v>403</v>
      </c>
      <c r="G564" s="28">
        <f>G565+G572</f>
        <v>59546</v>
      </c>
      <c r="H564" s="28">
        <f>H565+H572</f>
        <v>67467</v>
      </c>
      <c r="I564" s="28">
        <f>I565+I572</f>
        <v>55469</v>
      </c>
      <c r="J564" s="28">
        <f>J565+J572</f>
        <v>0</v>
      </c>
      <c r="K564" s="28">
        <f>K565+K572</f>
        <v>0</v>
      </c>
      <c r="L564" s="28">
        <f>L565+L572</f>
        <v>0</v>
      </c>
      <c r="M564" s="28">
        <f t="shared" si="1305"/>
        <v>59546</v>
      </c>
      <c r="N564" s="28">
        <f t="shared" si="1306"/>
        <v>67467</v>
      </c>
      <c r="O564" s="28">
        <f t="shared" si="1307"/>
        <v>55469</v>
      </c>
      <c r="P564" s="28">
        <f>P565+P572</f>
        <v>12.475000000000001</v>
      </c>
      <c r="Q564" s="28">
        <f>Q565+Q572</f>
        <v>0</v>
      </c>
      <c r="R564" s="28">
        <f>R565+R572</f>
        <v>9934.9089999999997</v>
      </c>
      <c r="S564" s="28">
        <f>S565+S572</f>
        <v>0</v>
      </c>
      <c r="T564" s="28">
        <f>T565+T572</f>
        <v>0</v>
      </c>
      <c r="U564" s="28">
        <f>U565+U572</f>
        <v>-10876.1</v>
      </c>
      <c r="V564" s="28">
        <f>V565+V572</f>
        <v>0</v>
      </c>
      <c r="W564" s="28">
        <f>W565+W572</f>
        <v>0</v>
      </c>
      <c r="X564" s="28">
        <f>X565+X572</f>
        <v>0</v>
      </c>
      <c r="Y564" s="28">
        <f t="shared" si="1343"/>
        <v>69493.383999999991</v>
      </c>
      <c r="Z564" s="28">
        <f t="shared" si="1344"/>
        <v>56590.900000000001</v>
      </c>
      <c r="AA564" s="28">
        <f t="shared" si="1345"/>
        <v>55469</v>
      </c>
      <c r="AB564" s="28">
        <f>AB565+AB572</f>
        <v>0</v>
      </c>
      <c r="AC564" s="28">
        <f>AC565+AC572</f>
        <v>0</v>
      </c>
      <c r="AD564" s="28">
        <f>AD565+AD572</f>
        <v>0</v>
      </c>
      <c r="AE564" s="28">
        <f t="shared" si="1346"/>
        <v>69493.383999999991</v>
      </c>
      <c r="AF564" s="28">
        <f t="shared" si="1347"/>
        <v>56590.900000000001</v>
      </c>
      <c r="AG564" s="28">
        <f t="shared" si="1348"/>
        <v>55469</v>
      </c>
      <c r="AH564" s="28">
        <f>AH565+AH572</f>
        <v>0</v>
      </c>
      <c r="AI564" s="28">
        <f>AI565+AI572</f>
        <v>0</v>
      </c>
      <c r="AJ564" s="28">
        <f>AJ565+AJ572</f>
        <v>0</v>
      </c>
      <c r="AK564" s="28">
        <f>AK565+AK572</f>
        <v>0</v>
      </c>
      <c r="AL564" s="28">
        <f>AL565+AL572</f>
        <v>0</v>
      </c>
      <c r="AM564" s="28">
        <f>AM565+AM572</f>
        <v>0</v>
      </c>
      <c r="AN564" s="28">
        <f>AN565+AN572</f>
        <v>0</v>
      </c>
      <c r="AO564" s="28">
        <f>AO565+AO572</f>
        <v>0</v>
      </c>
      <c r="AP564" s="28">
        <f>AP565+AP572</f>
        <v>0</v>
      </c>
      <c r="AQ564" s="28">
        <f>AQ565+AQ572</f>
        <v>0</v>
      </c>
      <c r="AR564" s="28">
        <f>AR565+AR572</f>
        <v>0</v>
      </c>
      <c r="AS564" s="28">
        <f>AS565+AS572</f>
        <v>0</v>
      </c>
      <c r="AT564" s="28">
        <f>AT565+AT572</f>
        <v>0</v>
      </c>
      <c r="AU564" s="28">
        <f>AU565+AU572</f>
        <v>0</v>
      </c>
      <c r="AV564" s="28">
        <f>AV565+AV572</f>
        <v>0</v>
      </c>
      <c r="AW564" s="28">
        <f t="shared" si="1349"/>
        <v>69493.383999999991</v>
      </c>
      <c r="AX564" s="28">
        <f t="shared" si="1350"/>
        <v>56590.900000000001</v>
      </c>
      <c r="AY564" s="28">
        <f t="shared" si="1351"/>
        <v>55469</v>
      </c>
      <c r="AZ564" s="28">
        <f>AZ565+AZ572</f>
        <v>0</v>
      </c>
      <c r="BA564" s="29"/>
      <c r="BB564" s="29"/>
      <c r="BC564" s="25"/>
      <c r="BD564" s="25"/>
      <c r="BE564" s="25"/>
      <c r="BF564" s="25"/>
      <c r="BG564" s="25"/>
      <c r="BH564" s="25"/>
      <c r="BI564" s="25"/>
    </row>
    <row r="565" s="1" customFormat="1">
      <c r="A565" s="30" t="s">
        <v>300</v>
      </c>
      <c r="B565" s="30" t="s">
        <v>96</v>
      </c>
      <c r="C565" s="30" t="s">
        <v>65</v>
      </c>
      <c r="D565" s="16" t="s">
        <v>404</v>
      </c>
      <c r="E565" s="16"/>
      <c r="F565" s="31" t="s">
        <v>405</v>
      </c>
      <c r="G565" s="17">
        <f t="shared" si="1352"/>
        <v>15768.700000000001</v>
      </c>
      <c r="H565" s="17">
        <f t="shared" ref="H565:H566" si="1353">H566</f>
        <v>15772.200000000001</v>
      </c>
      <c r="I565" s="17">
        <f t="shared" ref="I565:I566" si="1354">I566</f>
        <v>15772.200000000001</v>
      </c>
      <c r="J565" s="17">
        <f t="shared" ref="J565:J566" si="1355">J566</f>
        <v>0</v>
      </c>
      <c r="K565" s="17">
        <f t="shared" ref="K565:K566" si="1356">K566</f>
        <v>0</v>
      </c>
      <c r="L565" s="17">
        <f t="shared" ref="L565:L566" si="1357">L566</f>
        <v>0</v>
      </c>
      <c r="M565" s="17">
        <f t="shared" si="1305"/>
        <v>15768.700000000001</v>
      </c>
      <c r="N565" s="17">
        <f t="shared" si="1306"/>
        <v>15772.200000000001</v>
      </c>
      <c r="O565" s="17">
        <f t="shared" si="1307"/>
        <v>15772.200000000001</v>
      </c>
      <c r="P565" s="17">
        <f t="shared" ref="P565:P566" si="1358">P566</f>
        <v>0</v>
      </c>
      <c r="Q565" s="17">
        <f t="shared" ref="Q565:Q566" si="1359">Q566</f>
        <v>0</v>
      </c>
      <c r="R565" s="17">
        <f t="shared" ref="R565:R566" si="1360">R566</f>
        <v>0</v>
      </c>
      <c r="S565" s="17">
        <f t="shared" ref="S565:S566" si="1361">S566</f>
        <v>0</v>
      </c>
      <c r="T565" s="17">
        <f t="shared" ref="T565:T566" si="1362">T566</f>
        <v>0</v>
      </c>
      <c r="U565" s="17">
        <f t="shared" ref="U565:U566" si="1363">U566</f>
        <v>0</v>
      </c>
      <c r="V565" s="17">
        <f t="shared" ref="V565:V566" si="1364">V566</f>
        <v>0</v>
      </c>
      <c r="W565" s="17">
        <f t="shared" ref="W565:W566" si="1365">W566</f>
        <v>0</v>
      </c>
      <c r="X565" s="17">
        <f t="shared" ref="X565:X566" si="1366">X566</f>
        <v>0</v>
      </c>
      <c r="Y565" s="17">
        <f t="shared" si="1343"/>
        <v>15768.700000000001</v>
      </c>
      <c r="Z565" s="17">
        <f t="shared" si="1344"/>
        <v>15772.200000000001</v>
      </c>
      <c r="AA565" s="17">
        <f t="shared" si="1345"/>
        <v>15772.200000000001</v>
      </c>
      <c r="AB565" s="17">
        <f t="shared" ref="AB565:AB566" si="1367">AB566</f>
        <v>0</v>
      </c>
      <c r="AC565" s="17">
        <f t="shared" ref="AC565:AC566" si="1368">AC566</f>
        <v>0</v>
      </c>
      <c r="AD565" s="17">
        <f t="shared" ref="AD565:AD566" si="1369">AD566</f>
        <v>0</v>
      </c>
      <c r="AE565" s="17">
        <f t="shared" si="1346"/>
        <v>15768.700000000001</v>
      </c>
      <c r="AF565" s="17">
        <f t="shared" si="1347"/>
        <v>15772.200000000001</v>
      </c>
      <c r="AG565" s="17">
        <f t="shared" si="1348"/>
        <v>15772.200000000001</v>
      </c>
      <c r="AH565" s="17">
        <f t="shared" ref="AH565:AH566" si="1370">AH566</f>
        <v>0</v>
      </c>
      <c r="AI565" s="17">
        <f t="shared" ref="AI565:AI566" si="1371">AI566</f>
        <v>0</v>
      </c>
      <c r="AJ565" s="17">
        <f t="shared" ref="AJ565:AJ566" si="1372">AJ566</f>
        <v>0</v>
      </c>
      <c r="AK565" s="17">
        <f t="shared" ref="AK565:AK566" si="1373">AK566</f>
        <v>0</v>
      </c>
      <c r="AL565" s="17">
        <f t="shared" ref="AL565:AL566" si="1374">AL566</f>
        <v>0</v>
      </c>
      <c r="AM565" s="17">
        <f t="shared" ref="AM565:AM566" si="1375">AM566</f>
        <v>0</v>
      </c>
      <c r="AN565" s="17">
        <f t="shared" ref="AN565:AN566" si="1376">AN566</f>
        <v>0</v>
      </c>
      <c r="AO565" s="17">
        <f t="shared" ref="AO565:AO566" si="1377">AO566</f>
        <v>0</v>
      </c>
      <c r="AP565" s="17">
        <f t="shared" ref="AP565:AP566" si="1378">AP566</f>
        <v>0</v>
      </c>
      <c r="AQ565" s="17">
        <f t="shared" ref="AQ565:AQ566" si="1379">AQ566</f>
        <v>0</v>
      </c>
      <c r="AR565" s="17">
        <f t="shared" ref="AR565:AR566" si="1380">AR566</f>
        <v>0</v>
      </c>
      <c r="AS565" s="17">
        <f t="shared" ref="AS565:AS566" si="1381">AS566</f>
        <v>0</v>
      </c>
      <c r="AT565" s="17">
        <f t="shared" ref="AT565:AT566" si="1382">AT566</f>
        <v>0</v>
      </c>
      <c r="AU565" s="17">
        <f t="shared" ref="AU565:AU566" si="1383">AU566</f>
        <v>0</v>
      </c>
      <c r="AV565" s="17">
        <f t="shared" ref="AV565:AV566" si="1384">AV566</f>
        <v>0</v>
      </c>
      <c r="AW565" s="17">
        <f t="shared" si="1349"/>
        <v>15768.700000000001</v>
      </c>
      <c r="AX565" s="17">
        <f t="shared" si="1350"/>
        <v>15772.200000000001</v>
      </c>
      <c r="AY565" s="17">
        <f t="shared" si="1351"/>
        <v>15772.200000000001</v>
      </c>
      <c r="AZ565" s="17">
        <f t="shared" ref="AZ565:AZ566" si="1385">AZ566</f>
        <v>0</v>
      </c>
      <c r="BA565" s="32"/>
      <c r="BB565" s="32"/>
      <c r="BC565" s="1"/>
      <c r="BD565" s="1"/>
      <c r="BE565" s="1"/>
      <c r="BF565" s="1"/>
      <c r="BG565" s="1"/>
      <c r="BH565" s="1"/>
      <c r="BI565" s="1"/>
    </row>
    <row r="566" s="1" customFormat="1">
      <c r="A566" s="30" t="s">
        <v>300</v>
      </c>
      <c r="B566" s="30" t="s">
        <v>96</v>
      </c>
      <c r="C566" s="30" t="s">
        <v>65</v>
      </c>
      <c r="D566" s="16" t="s">
        <v>406</v>
      </c>
      <c r="E566" s="16"/>
      <c r="F566" s="31" t="s">
        <v>36</v>
      </c>
      <c r="G566" s="17">
        <f t="shared" si="1352"/>
        <v>15768.700000000001</v>
      </c>
      <c r="H566" s="17">
        <f t="shared" si="1353"/>
        <v>15772.200000000001</v>
      </c>
      <c r="I566" s="17">
        <f t="shared" si="1354"/>
        <v>15772.200000000001</v>
      </c>
      <c r="J566" s="17">
        <f t="shared" si="1355"/>
        <v>0</v>
      </c>
      <c r="K566" s="17">
        <f t="shared" si="1356"/>
        <v>0</v>
      </c>
      <c r="L566" s="17">
        <f t="shared" si="1357"/>
        <v>0</v>
      </c>
      <c r="M566" s="17">
        <f t="shared" si="1305"/>
        <v>15768.700000000001</v>
      </c>
      <c r="N566" s="17">
        <f t="shared" si="1306"/>
        <v>15772.200000000001</v>
      </c>
      <c r="O566" s="17">
        <f t="shared" si="1307"/>
        <v>15772.200000000001</v>
      </c>
      <c r="P566" s="17">
        <f t="shared" si="1358"/>
        <v>0</v>
      </c>
      <c r="Q566" s="17">
        <f t="shared" si="1359"/>
        <v>0</v>
      </c>
      <c r="R566" s="17">
        <f t="shared" si="1360"/>
        <v>0</v>
      </c>
      <c r="S566" s="17">
        <f t="shared" si="1361"/>
        <v>0</v>
      </c>
      <c r="T566" s="17">
        <f t="shared" si="1362"/>
        <v>0</v>
      </c>
      <c r="U566" s="17">
        <f t="shared" si="1363"/>
        <v>0</v>
      </c>
      <c r="V566" s="17">
        <f t="shared" si="1364"/>
        <v>0</v>
      </c>
      <c r="W566" s="17">
        <f t="shared" si="1365"/>
        <v>0</v>
      </c>
      <c r="X566" s="17">
        <f t="shared" si="1366"/>
        <v>0</v>
      </c>
      <c r="Y566" s="17">
        <f t="shared" si="1343"/>
        <v>15768.700000000001</v>
      </c>
      <c r="Z566" s="17">
        <f t="shared" si="1344"/>
        <v>15772.200000000001</v>
      </c>
      <c r="AA566" s="17">
        <f t="shared" si="1345"/>
        <v>15772.200000000001</v>
      </c>
      <c r="AB566" s="17">
        <f t="shared" si="1367"/>
        <v>0</v>
      </c>
      <c r="AC566" s="17">
        <f t="shared" si="1368"/>
        <v>0</v>
      </c>
      <c r="AD566" s="17">
        <f t="shared" si="1369"/>
        <v>0</v>
      </c>
      <c r="AE566" s="17">
        <f t="shared" si="1346"/>
        <v>15768.700000000001</v>
      </c>
      <c r="AF566" s="17">
        <f t="shared" si="1347"/>
        <v>15772.200000000001</v>
      </c>
      <c r="AG566" s="17">
        <f t="shared" si="1348"/>
        <v>15772.200000000001</v>
      </c>
      <c r="AH566" s="17">
        <f t="shared" si="1370"/>
        <v>0</v>
      </c>
      <c r="AI566" s="17">
        <f t="shared" si="1371"/>
        <v>0</v>
      </c>
      <c r="AJ566" s="17">
        <f t="shared" si="1372"/>
        <v>0</v>
      </c>
      <c r="AK566" s="17">
        <f t="shared" si="1373"/>
        <v>0</v>
      </c>
      <c r="AL566" s="17">
        <f t="shared" si="1374"/>
        <v>0</v>
      </c>
      <c r="AM566" s="17">
        <f t="shared" si="1375"/>
        <v>0</v>
      </c>
      <c r="AN566" s="17">
        <f t="shared" si="1376"/>
        <v>0</v>
      </c>
      <c r="AO566" s="17">
        <f t="shared" si="1377"/>
        <v>0</v>
      </c>
      <c r="AP566" s="17">
        <f t="shared" si="1378"/>
        <v>0</v>
      </c>
      <c r="AQ566" s="17">
        <f t="shared" si="1379"/>
        <v>0</v>
      </c>
      <c r="AR566" s="17">
        <f t="shared" si="1380"/>
        <v>0</v>
      </c>
      <c r="AS566" s="17">
        <f t="shared" si="1381"/>
        <v>0</v>
      </c>
      <c r="AT566" s="17">
        <f t="shared" si="1382"/>
        <v>0</v>
      </c>
      <c r="AU566" s="17">
        <f t="shared" si="1383"/>
        <v>0</v>
      </c>
      <c r="AV566" s="17">
        <f t="shared" si="1384"/>
        <v>0</v>
      </c>
      <c r="AW566" s="17">
        <f t="shared" si="1349"/>
        <v>15768.700000000001</v>
      </c>
      <c r="AX566" s="17">
        <f t="shared" si="1350"/>
        <v>15772.200000000001</v>
      </c>
      <c r="AY566" s="17">
        <f t="shared" si="1351"/>
        <v>15772.200000000001</v>
      </c>
      <c r="AZ566" s="17">
        <f t="shared" si="1385"/>
        <v>0</v>
      </c>
      <c r="BA566" s="32"/>
      <c r="BB566" s="32"/>
      <c r="BC566" s="1"/>
      <c r="BD566" s="1"/>
      <c r="BE566" s="1"/>
      <c r="BF566" s="1"/>
      <c r="BG566" s="1"/>
      <c r="BH566" s="1"/>
      <c r="BI566" s="1"/>
    </row>
    <row r="567" s="1" customFormat="1">
      <c r="A567" s="30" t="s">
        <v>300</v>
      </c>
      <c r="B567" s="30" t="s">
        <v>96</v>
      </c>
      <c r="C567" s="30" t="s">
        <v>65</v>
      </c>
      <c r="D567" s="16" t="s">
        <v>407</v>
      </c>
      <c r="E567" s="16"/>
      <c r="F567" s="31" t="s">
        <v>408</v>
      </c>
      <c r="G567" s="17">
        <f>G568+G570</f>
        <v>15768.700000000001</v>
      </c>
      <c r="H567" s="17">
        <f>H568+H570</f>
        <v>15772.200000000001</v>
      </c>
      <c r="I567" s="17">
        <f>I568+I570</f>
        <v>15772.200000000001</v>
      </c>
      <c r="J567" s="17">
        <f>J568+J570</f>
        <v>0</v>
      </c>
      <c r="K567" s="17">
        <f>K568+K570</f>
        <v>0</v>
      </c>
      <c r="L567" s="17">
        <f>L568+L570</f>
        <v>0</v>
      </c>
      <c r="M567" s="17">
        <f t="shared" si="1305"/>
        <v>15768.700000000001</v>
      </c>
      <c r="N567" s="17">
        <f t="shared" si="1306"/>
        <v>15772.200000000001</v>
      </c>
      <c r="O567" s="17">
        <f t="shared" si="1307"/>
        <v>15772.200000000001</v>
      </c>
      <c r="P567" s="17">
        <f>P568+P570</f>
        <v>0</v>
      </c>
      <c r="Q567" s="17">
        <f>Q568+Q570</f>
        <v>0</v>
      </c>
      <c r="R567" s="17">
        <f>R568+R570</f>
        <v>0</v>
      </c>
      <c r="S567" s="17">
        <f>S568+S570</f>
        <v>0</v>
      </c>
      <c r="T567" s="17">
        <f>T568+T570</f>
        <v>0</v>
      </c>
      <c r="U567" s="17">
        <f>U568+U570</f>
        <v>0</v>
      </c>
      <c r="V567" s="17">
        <f>V568+V570</f>
        <v>0</v>
      </c>
      <c r="W567" s="17">
        <f>W568+W570</f>
        <v>0</v>
      </c>
      <c r="X567" s="17">
        <f>X568+X570</f>
        <v>0</v>
      </c>
      <c r="Y567" s="17">
        <f t="shared" si="1343"/>
        <v>15768.700000000001</v>
      </c>
      <c r="Z567" s="17">
        <f t="shared" si="1344"/>
        <v>15772.200000000001</v>
      </c>
      <c r="AA567" s="17">
        <f t="shared" si="1345"/>
        <v>15772.200000000001</v>
      </c>
      <c r="AB567" s="17">
        <f>AB568+AB570</f>
        <v>0</v>
      </c>
      <c r="AC567" s="17">
        <f>AC568+AC570</f>
        <v>0</v>
      </c>
      <c r="AD567" s="17">
        <f>AD568+AD570</f>
        <v>0</v>
      </c>
      <c r="AE567" s="17">
        <f t="shared" si="1346"/>
        <v>15768.700000000001</v>
      </c>
      <c r="AF567" s="17">
        <f t="shared" si="1347"/>
        <v>15772.200000000001</v>
      </c>
      <c r="AG567" s="17">
        <f t="shared" si="1348"/>
        <v>15772.200000000001</v>
      </c>
      <c r="AH567" s="17">
        <f>AH568+AH570</f>
        <v>0</v>
      </c>
      <c r="AI567" s="17">
        <f>AI568+AI570</f>
        <v>0</v>
      </c>
      <c r="AJ567" s="17">
        <f>AJ568+AJ570</f>
        <v>0</v>
      </c>
      <c r="AK567" s="17">
        <f>AK568+AK570</f>
        <v>0</v>
      </c>
      <c r="AL567" s="17">
        <f>AL568+AL570</f>
        <v>0</v>
      </c>
      <c r="AM567" s="17">
        <f>AM568+AM570</f>
        <v>0</v>
      </c>
      <c r="AN567" s="17">
        <f>AN568+AN570</f>
        <v>0</v>
      </c>
      <c r="AO567" s="17">
        <f>AO568+AO570</f>
        <v>0</v>
      </c>
      <c r="AP567" s="17">
        <f>AP568+AP570</f>
        <v>0</v>
      </c>
      <c r="AQ567" s="17">
        <f>AQ568+AQ570</f>
        <v>0</v>
      </c>
      <c r="AR567" s="17">
        <f>AR568+AR570</f>
        <v>0</v>
      </c>
      <c r="AS567" s="17">
        <f>AS568+AS570</f>
        <v>0</v>
      </c>
      <c r="AT567" s="17">
        <f>AT568+AT570</f>
        <v>0</v>
      </c>
      <c r="AU567" s="17">
        <f>AU568+AU570</f>
        <v>0</v>
      </c>
      <c r="AV567" s="17">
        <f>AV568+AV570</f>
        <v>0</v>
      </c>
      <c r="AW567" s="17">
        <f t="shared" si="1349"/>
        <v>15768.700000000001</v>
      </c>
      <c r="AX567" s="17">
        <f t="shared" si="1350"/>
        <v>15772.200000000001</v>
      </c>
      <c r="AY567" s="17">
        <f t="shared" si="1351"/>
        <v>15772.200000000001</v>
      </c>
      <c r="AZ567" s="17">
        <f>AZ568+AZ570</f>
        <v>0</v>
      </c>
      <c r="BA567" s="32"/>
      <c r="BB567" s="32"/>
      <c r="BC567" s="1"/>
      <c r="BD567" s="1"/>
      <c r="BE567" s="1"/>
      <c r="BF567" s="1"/>
      <c r="BG567" s="1"/>
      <c r="BH567" s="1"/>
      <c r="BI567" s="1"/>
    </row>
    <row r="568" s="1" customFormat="1">
      <c r="A568" s="30" t="s">
        <v>300</v>
      </c>
      <c r="B568" s="30" t="s">
        <v>96</v>
      </c>
      <c r="C568" s="30" t="s">
        <v>65</v>
      </c>
      <c r="D568" s="16" t="s">
        <v>409</v>
      </c>
      <c r="E568" s="16"/>
      <c r="F568" s="31" t="s">
        <v>56</v>
      </c>
      <c r="G568" s="17">
        <f>G569</f>
        <v>15764.1</v>
      </c>
      <c r="H568" s="17">
        <f>H569</f>
        <v>15772.200000000001</v>
      </c>
      <c r="I568" s="17">
        <f>I569</f>
        <v>15772.200000000001</v>
      </c>
      <c r="J568" s="17">
        <f>J569</f>
        <v>0</v>
      </c>
      <c r="K568" s="17">
        <f>K569</f>
        <v>0</v>
      </c>
      <c r="L568" s="17">
        <f>L569</f>
        <v>0</v>
      </c>
      <c r="M568" s="17">
        <f t="shared" si="1305"/>
        <v>15764.1</v>
      </c>
      <c r="N568" s="17">
        <f t="shared" si="1306"/>
        <v>15772.200000000001</v>
      </c>
      <c r="O568" s="17">
        <f t="shared" si="1307"/>
        <v>15772.200000000001</v>
      </c>
      <c r="P568" s="17">
        <f>P569</f>
        <v>0</v>
      </c>
      <c r="Q568" s="17">
        <f>Q569</f>
        <v>0</v>
      </c>
      <c r="R568" s="17">
        <f>R569</f>
        <v>0</v>
      </c>
      <c r="S568" s="17">
        <f>S569</f>
        <v>0</v>
      </c>
      <c r="T568" s="17">
        <f>T569</f>
        <v>0</v>
      </c>
      <c r="U568" s="17">
        <f>U569</f>
        <v>0</v>
      </c>
      <c r="V568" s="17">
        <f>V569</f>
        <v>0</v>
      </c>
      <c r="W568" s="17">
        <f>W569</f>
        <v>0</v>
      </c>
      <c r="X568" s="17">
        <f>X569</f>
        <v>0</v>
      </c>
      <c r="Y568" s="17">
        <f t="shared" si="1343"/>
        <v>15764.1</v>
      </c>
      <c r="Z568" s="17">
        <f t="shared" si="1344"/>
        <v>15772.200000000001</v>
      </c>
      <c r="AA568" s="17">
        <f t="shared" si="1345"/>
        <v>15772.200000000001</v>
      </c>
      <c r="AB568" s="17">
        <f>AB569</f>
        <v>0</v>
      </c>
      <c r="AC568" s="17">
        <f>AC569</f>
        <v>0</v>
      </c>
      <c r="AD568" s="17">
        <f>AD569</f>
        <v>0</v>
      </c>
      <c r="AE568" s="17">
        <f t="shared" si="1346"/>
        <v>15764.1</v>
      </c>
      <c r="AF568" s="17">
        <f t="shared" si="1347"/>
        <v>15772.200000000001</v>
      </c>
      <c r="AG568" s="17">
        <f t="shared" si="1348"/>
        <v>15772.200000000001</v>
      </c>
      <c r="AH568" s="17">
        <f>AH569</f>
        <v>0</v>
      </c>
      <c r="AI568" s="17">
        <f>AI569</f>
        <v>0</v>
      </c>
      <c r="AJ568" s="17">
        <f>AJ569</f>
        <v>0</v>
      </c>
      <c r="AK568" s="17">
        <f>AK569</f>
        <v>0</v>
      </c>
      <c r="AL568" s="17">
        <f>AL569</f>
        <v>0</v>
      </c>
      <c r="AM568" s="17">
        <f>AM569</f>
        <v>0</v>
      </c>
      <c r="AN568" s="17">
        <f>AN569</f>
        <v>0</v>
      </c>
      <c r="AO568" s="17">
        <f>AO569</f>
        <v>0</v>
      </c>
      <c r="AP568" s="17">
        <f>AP569</f>
        <v>0</v>
      </c>
      <c r="AQ568" s="17">
        <f>AQ569</f>
        <v>0</v>
      </c>
      <c r="AR568" s="17">
        <f>AR569</f>
        <v>0</v>
      </c>
      <c r="AS568" s="17">
        <f>AS569</f>
        <v>0</v>
      </c>
      <c r="AT568" s="17">
        <f>AT569</f>
        <v>0</v>
      </c>
      <c r="AU568" s="17">
        <f>AU569</f>
        <v>0</v>
      </c>
      <c r="AV568" s="17">
        <f>AV569</f>
        <v>0</v>
      </c>
      <c r="AW568" s="17">
        <f t="shared" si="1349"/>
        <v>15764.1</v>
      </c>
      <c r="AX568" s="17">
        <f t="shared" si="1350"/>
        <v>15772.200000000001</v>
      </c>
      <c r="AY568" s="17">
        <f t="shared" si="1351"/>
        <v>15772.200000000001</v>
      </c>
      <c r="AZ568" s="17">
        <f>AZ569</f>
        <v>0</v>
      </c>
      <c r="BA568" s="32"/>
      <c r="BB568" s="32"/>
      <c r="BC568" s="1"/>
      <c r="BD568" s="1"/>
      <c r="BE568" s="1"/>
      <c r="BF568" s="1"/>
      <c r="BG568" s="1"/>
      <c r="BH568" s="1"/>
      <c r="BI568" s="1"/>
    </row>
    <row r="569" s="1" customFormat="1">
      <c r="A569" s="30" t="s">
        <v>300</v>
      </c>
      <c r="B569" s="30" t="s">
        <v>96</v>
      </c>
      <c r="C569" s="30" t="s">
        <v>65</v>
      </c>
      <c r="D569" s="16" t="s">
        <v>409</v>
      </c>
      <c r="E569" s="15" t="s">
        <v>134</v>
      </c>
      <c r="F569" s="31" t="s">
        <v>135</v>
      </c>
      <c r="G569" s="17">
        <v>15764.1</v>
      </c>
      <c r="H569" s="17">
        <v>15772.200000000001</v>
      </c>
      <c r="I569" s="17">
        <v>15772.200000000001</v>
      </c>
      <c r="J569" s="17"/>
      <c r="K569" s="17"/>
      <c r="L569" s="17"/>
      <c r="M569" s="17">
        <f t="shared" si="1305"/>
        <v>15764.1</v>
      </c>
      <c r="N569" s="17">
        <f t="shared" si="1306"/>
        <v>15772.200000000001</v>
      </c>
      <c r="O569" s="17">
        <f t="shared" si="1307"/>
        <v>15772.200000000001</v>
      </c>
      <c r="P569" s="17"/>
      <c r="Q569" s="17"/>
      <c r="R569" s="17"/>
      <c r="S569" s="17"/>
      <c r="T569" s="17"/>
      <c r="U569" s="17"/>
      <c r="V569" s="17"/>
      <c r="W569" s="17"/>
      <c r="X569" s="17"/>
      <c r="Y569" s="17">
        <f t="shared" si="1343"/>
        <v>15764.1</v>
      </c>
      <c r="Z569" s="17">
        <f t="shared" si="1344"/>
        <v>15772.200000000001</v>
      </c>
      <c r="AA569" s="17">
        <f t="shared" si="1345"/>
        <v>15772.200000000001</v>
      </c>
      <c r="AB569" s="17"/>
      <c r="AC569" s="17"/>
      <c r="AD569" s="17"/>
      <c r="AE569" s="17">
        <f t="shared" si="1346"/>
        <v>15764.1</v>
      </c>
      <c r="AF569" s="17">
        <f t="shared" si="1347"/>
        <v>15772.200000000001</v>
      </c>
      <c r="AG569" s="17">
        <f t="shared" si="1348"/>
        <v>15772.200000000001</v>
      </c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>
        <f t="shared" si="1349"/>
        <v>15764.1</v>
      </c>
      <c r="AX569" s="17">
        <f t="shared" si="1350"/>
        <v>15772.200000000001</v>
      </c>
      <c r="AY569" s="17">
        <f t="shared" si="1351"/>
        <v>15772.200000000001</v>
      </c>
      <c r="AZ569" s="17"/>
      <c r="BA569" s="32"/>
      <c r="BB569" s="32"/>
      <c r="BC569" s="1"/>
      <c r="BD569" s="1"/>
      <c r="BE569" s="1"/>
      <c r="BF569" s="1"/>
      <c r="BG569" s="1"/>
      <c r="BH569" s="1"/>
      <c r="BI569" s="1"/>
    </row>
    <row r="570" s="1" customFormat="1">
      <c r="A570" s="30" t="s">
        <v>300</v>
      </c>
      <c r="B570" s="30" t="s">
        <v>96</v>
      </c>
      <c r="C570" s="30" t="s">
        <v>65</v>
      </c>
      <c r="D570" s="16" t="s">
        <v>410</v>
      </c>
      <c r="E570" s="16"/>
      <c r="F570" s="31" t="s">
        <v>226</v>
      </c>
      <c r="G570" s="17">
        <f>G571</f>
        <v>4.5999999999999996</v>
      </c>
      <c r="H570" s="17">
        <f>H571</f>
        <v>0</v>
      </c>
      <c r="I570" s="17">
        <f>I571</f>
        <v>0</v>
      </c>
      <c r="J570" s="17">
        <f>J571</f>
        <v>0</v>
      </c>
      <c r="K570" s="17">
        <f>K571</f>
        <v>0</v>
      </c>
      <c r="L570" s="17">
        <f>L571</f>
        <v>0</v>
      </c>
      <c r="M570" s="17">
        <f t="shared" si="1305"/>
        <v>4.5999999999999996</v>
      </c>
      <c r="N570" s="17">
        <f t="shared" si="1306"/>
        <v>0</v>
      </c>
      <c r="O570" s="17">
        <f t="shared" si="1307"/>
        <v>0</v>
      </c>
      <c r="P570" s="17">
        <f>P571</f>
        <v>0</v>
      </c>
      <c r="Q570" s="17">
        <f>Q571</f>
        <v>0</v>
      </c>
      <c r="R570" s="17">
        <f>R571</f>
        <v>0</v>
      </c>
      <c r="S570" s="17">
        <f>S571</f>
        <v>0</v>
      </c>
      <c r="T570" s="17">
        <f>T571</f>
        <v>0</v>
      </c>
      <c r="U570" s="17">
        <f>U571</f>
        <v>0</v>
      </c>
      <c r="V570" s="17">
        <f>V571</f>
        <v>0</v>
      </c>
      <c r="W570" s="17">
        <f>W571</f>
        <v>0</v>
      </c>
      <c r="X570" s="17">
        <f>X571</f>
        <v>0</v>
      </c>
      <c r="Y570" s="17">
        <f t="shared" si="1343"/>
        <v>4.5999999999999996</v>
      </c>
      <c r="Z570" s="17">
        <f t="shared" si="1344"/>
        <v>0</v>
      </c>
      <c r="AA570" s="17">
        <f t="shared" si="1345"/>
        <v>0</v>
      </c>
      <c r="AB570" s="17">
        <f>AB571</f>
        <v>0</v>
      </c>
      <c r="AC570" s="17">
        <f>AC571</f>
        <v>0</v>
      </c>
      <c r="AD570" s="17">
        <f>AD571</f>
        <v>0</v>
      </c>
      <c r="AE570" s="17">
        <f t="shared" si="1346"/>
        <v>4.5999999999999996</v>
      </c>
      <c r="AF570" s="17">
        <f t="shared" si="1347"/>
        <v>0</v>
      </c>
      <c r="AG570" s="17">
        <f t="shared" si="1348"/>
        <v>0</v>
      </c>
      <c r="AH570" s="17">
        <f>AH571</f>
        <v>0</v>
      </c>
      <c r="AI570" s="17">
        <f>AI571</f>
        <v>0</v>
      </c>
      <c r="AJ570" s="17">
        <f>AJ571</f>
        <v>0</v>
      </c>
      <c r="AK570" s="17">
        <f>AK571</f>
        <v>0</v>
      </c>
      <c r="AL570" s="17">
        <f>AL571</f>
        <v>0</v>
      </c>
      <c r="AM570" s="17">
        <f>AM571</f>
        <v>0</v>
      </c>
      <c r="AN570" s="17">
        <f>AN571</f>
        <v>0</v>
      </c>
      <c r="AO570" s="17">
        <f>AO571</f>
        <v>0</v>
      </c>
      <c r="AP570" s="17">
        <f>AP571</f>
        <v>0</v>
      </c>
      <c r="AQ570" s="17">
        <f>AQ571</f>
        <v>0</v>
      </c>
      <c r="AR570" s="17">
        <f>AR571</f>
        <v>0</v>
      </c>
      <c r="AS570" s="17">
        <f>AS571</f>
        <v>0</v>
      </c>
      <c r="AT570" s="17">
        <f>AT571</f>
        <v>0</v>
      </c>
      <c r="AU570" s="17">
        <f>AU571</f>
        <v>0</v>
      </c>
      <c r="AV570" s="17">
        <f>AV571</f>
        <v>0</v>
      </c>
      <c r="AW570" s="17">
        <f t="shared" si="1349"/>
        <v>4.5999999999999996</v>
      </c>
      <c r="AX570" s="17">
        <f t="shared" si="1350"/>
        <v>0</v>
      </c>
      <c r="AY570" s="17">
        <f t="shared" si="1351"/>
        <v>0</v>
      </c>
      <c r="AZ570" s="17">
        <f>AZ571</f>
        <v>0</v>
      </c>
      <c r="BA570" s="32"/>
      <c r="BB570" s="32"/>
      <c r="BC570" s="1"/>
      <c r="BD570" s="1"/>
      <c r="BE570" s="1"/>
      <c r="BF570" s="1"/>
      <c r="BG570" s="1"/>
      <c r="BH570" s="1"/>
      <c r="BI570" s="1"/>
    </row>
    <row r="571" s="1" customFormat="1">
      <c r="A571" s="30" t="s">
        <v>300</v>
      </c>
      <c r="B571" s="30" t="s">
        <v>96</v>
      </c>
      <c r="C571" s="30" t="s">
        <v>65</v>
      </c>
      <c r="D571" s="16" t="s">
        <v>410</v>
      </c>
      <c r="E571" s="15" t="s">
        <v>134</v>
      </c>
      <c r="F571" s="31" t="s">
        <v>135</v>
      </c>
      <c r="G571" s="17">
        <v>4.5999999999999996</v>
      </c>
      <c r="H571" s="17">
        <v>0</v>
      </c>
      <c r="I571" s="17">
        <v>0</v>
      </c>
      <c r="J571" s="17"/>
      <c r="K571" s="17"/>
      <c r="L571" s="17"/>
      <c r="M571" s="17">
        <f t="shared" si="1305"/>
        <v>4.5999999999999996</v>
      </c>
      <c r="N571" s="17">
        <f t="shared" si="1306"/>
        <v>0</v>
      </c>
      <c r="O571" s="17">
        <f t="shared" si="1307"/>
        <v>0</v>
      </c>
      <c r="P571" s="17"/>
      <c r="Q571" s="17"/>
      <c r="R571" s="17"/>
      <c r="S571" s="17"/>
      <c r="T571" s="17"/>
      <c r="U571" s="17"/>
      <c r="V571" s="17"/>
      <c r="W571" s="17"/>
      <c r="X571" s="17"/>
      <c r="Y571" s="17">
        <f t="shared" si="1343"/>
        <v>4.5999999999999996</v>
      </c>
      <c r="Z571" s="17">
        <f t="shared" si="1344"/>
        <v>0</v>
      </c>
      <c r="AA571" s="17">
        <f t="shared" si="1345"/>
        <v>0</v>
      </c>
      <c r="AB571" s="17"/>
      <c r="AC571" s="17"/>
      <c r="AD571" s="17"/>
      <c r="AE571" s="17">
        <f t="shared" si="1346"/>
        <v>4.5999999999999996</v>
      </c>
      <c r="AF571" s="17">
        <f t="shared" si="1347"/>
        <v>0</v>
      </c>
      <c r="AG571" s="17">
        <f t="shared" si="1348"/>
        <v>0</v>
      </c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>
        <f t="shared" si="1349"/>
        <v>4.5999999999999996</v>
      </c>
      <c r="AX571" s="17">
        <f t="shared" si="1350"/>
        <v>0</v>
      </c>
      <c r="AY571" s="17">
        <f t="shared" si="1351"/>
        <v>0</v>
      </c>
      <c r="AZ571" s="17"/>
      <c r="BA571" s="32"/>
      <c r="BB571" s="32"/>
      <c r="BC571" s="1"/>
      <c r="BD571" s="1"/>
      <c r="BE571" s="1"/>
      <c r="BF571" s="1"/>
      <c r="BG571" s="1"/>
      <c r="BH571" s="1"/>
      <c r="BI571" s="1"/>
    </row>
    <row r="572" s="1" customFormat="1">
      <c r="A572" s="30" t="s">
        <v>300</v>
      </c>
      <c r="B572" s="30" t="s">
        <v>96</v>
      </c>
      <c r="C572" s="30" t="s">
        <v>65</v>
      </c>
      <c r="D572" s="16" t="s">
        <v>303</v>
      </c>
      <c r="E572" s="16"/>
      <c r="F572" s="31" t="s">
        <v>304</v>
      </c>
      <c r="G572" s="17">
        <f>G573</f>
        <v>43777.299999999996</v>
      </c>
      <c r="H572" s="17">
        <f>H573</f>
        <v>51694.800000000003</v>
      </c>
      <c r="I572" s="17">
        <f>I573</f>
        <v>39696.800000000003</v>
      </c>
      <c r="J572" s="17">
        <f>J573</f>
        <v>0</v>
      </c>
      <c r="K572" s="17">
        <f>K573</f>
        <v>0</v>
      </c>
      <c r="L572" s="17">
        <f>L573</f>
        <v>0</v>
      </c>
      <c r="M572" s="17">
        <f t="shared" si="1305"/>
        <v>43777.299999999996</v>
      </c>
      <c r="N572" s="17">
        <f t="shared" si="1306"/>
        <v>51694.800000000003</v>
      </c>
      <c r="O572" s="17">
        <f t="shared" si="1307"/>
        <v>39696.800000000003</v>
      </c>
      <c r="P572" s="17">
        <f>P573</f>
        <v>12.475000000000001</v>
      </c>
      <c r="Q572" s="17">
        <f>Q573</f>
        <v>0</v>
      </c>
      <c r="R572" s="17">
        <f>R573</f>
        <v>9934.9089999999997</v>
      </c>
      <c r="S572" s="17">
        <f>S573</f>
        <v>0</v>
      </c>
      <c r="T572" s="17">
        <f>T573</f>
        <v>0</v>
      </c>
      <c r="U572" s="17">
        <f>U573</f>
        <v>-10876.1</v>
      </c>
      <c r="V572" s="17">
        <f>V573</f>
        <v>0</v>
      </c>
      <c r="W572" s="17">
        <f>W573</f>
        <v>0</v>
      </c>
      <c r="X572" s="17">
        <f>X573</f>
        <v>0</v>
      </c>
      <c r="Y572" s="17">
        <f t="shared" si="1343"/>
        <v>53724.683999999994</v>
      </c>
      <c r="Z572" s="17">
        <f t="shared" si="1344"/>
        <v>40818.700000000004</v>
      </c>
      <c r="AA572" s="17">
        <f t="shared" si="1345"/>
        <v>39696.800000000003</v>
      </c>
      <c r="AB572" s="17">
        <f>AB573</f>
        <v>0</v>
      </c>
      <c r="AC572" s="17">
        <f>AC573</f>
        <v>0</v>
      </c>
      <c r="AD572" s="17">
        <f>AD573</f>
        <v>0</v>
      </c>
      <c r="AE572" s="17">
        <f t="shared" si="1346"/>
        <v>53724.683999999994</v>
      </c>
      <c r="AF572" s="17">
        <f t="shared" si="1347"/>
        <v>40818.700000000004</v>
      </c>
      <c r="AG572" s="17">
        <f t="shared" si="1348"/>
        <v>39696.800000000003</v>
      </c>
      <c r="AH572" s="17">
        <f>AH573</f>
        <v>0</v>
      </c>
      <c r="AI572" s="17">
        <f>AI573</f>
        <v>0</v>
      </c>
      <c r="AJ572" s="17">
        <f>AJ573</f>
        <v>0</v>
      </c>
      <c r="AK572" s="17">
        <f>AK573</f>
        <v>0</v>
      </c>
      <c r="AL572" s="17">
        <f>AL573</f>
        <v>0</v>
      </c>
      <c r="AM572" s="17">
        <f>AM573</f>
        <v>0</v>
      </c>
      <c r="AN572" s="17">
        <f>AN573</f>
        <v>0</v>
      </c>
      <c r="AO572" s="17">
        <f>AO573</f>
        <v>0</v>
      </c>
      <c r="AP572" s="17">
        <f>AP573</f>
        <v>0</v>
      </c>
      <c r="AQ572" s="17">
        <f>AQ573</f>
        <v>0</v>
      </c>
      <c r="AR572" s="17">
        <f>AR573</f>
        <v>0</v>
      </c>
      <c r="AS572" s="17">
        <f>AS573</f>
        <v>0</v>
      </c>
      <c r="AT572" s="17">
        <f>AT573</f>
        <v>0</v>
      </c>
      <c r="AU572" s="17">
        <f>AU573</f>
        <v>0</v>
      </c>
      <c r="AV572" s="17">
        <f>AV573</f>
        <v>0</v>
      </c>
      <c r="AW572" s="17">
        <f t="shared" si="1349"/>
        <v>53724.683999999994</v>
      </c>
      <c r="AX572" s="17">
        <f t="shared" si="1350"/>
        <v>40818.700000000004</v>
      </c>
      <c r="AY572" s="17">
        <f t="shared" si="1351"/>
        <v>39696.800000000003</v>
      </c>
      <c r="AZ572" s="17">
        <f>AZ573</f>
        <v>0</v>
      </c>
      <c r="BA572" s="32"/>
      <c r="BB572" s="32"/>
      <c r="BC572" s="1"/>
      <c r="BD572" s="1"/>
      <c r="BE572" s="1"/>
      <c r="BF572" s="1"/>
      <c r="BG572" s="1"/>
      <c r="BH572" s="1"/>
      <c r="BI572" s="1"/>
    </row>
    <row r="573" s="1" customFormat="1">
      <c r="A573" s="30" t="s">
        <v>300</v>
      </c>
      <c r="B573" s="30" t="s">
        <v>96</v>
      </c>
      <c r="C573" s="30" t="s">
        <v>65</v>
      </c>
      <c r="D573" s="16" t="s">
        <v>305</v>
      </c>
      <c r="E573" s="16"/>
      <c r="F573" s="31" t="s">
        <v>36</v>
      </c>
      <c r="G573" s="17">
        <f>G574+G581</f>
        <v>43777.299999999996</v>
      </c>
      <c r="H573" s="17">
        <f>H574+H581</f>
        <v>51694.800000000003</v>
      </c>
      <c r="I573" s="17">
        <f>I574+I581</f>
        <v>39696.800000000003</v>
      </c>
      <c r="J573" s="17">
        <f>J574+J581</f>
        <v>0</v>
      </c>
      <c r="K573" s="17">
        <f>K574+K581</f>
        <v>0</v>
      </c>
      <c r="L573" s="17">
        <f>L574+L581</f>
        <v>0</v>
      </c>
      <c r="M573" s="17">
        <f t="shared" si="1305"/>
        <v>43777.299999999996</v>
      </c>
      <c r="N573" s="17">
        <f t="shared" si="1306"/>
        <v>51694.800000000003</v>
      </c>
      <c r="O573" s="17">
        <f t="shared" si="1307"/>
        <v>39696.800000000003</v>
      </c>
      <c r="P573" s="17">
        <f>P574+P581</f>
        <v>12.475000000000001</v>
      </c>
      <c r="Q573" s="17">
        <f>Q574+Q581</f>
        <v>0</v>
      </c>
      <c r="R573" s="17">
        <f>R574+R581</f>
        <v>9934.9089999999997</v>
      </c>
      <c r="S573" s="17">
        <f>S574+S581</f>
        <v>0</v>
      </c>
      <c r="T573" s="17">
        <f>T574+T581</f>
        <v>0</v>
      </c>
      <c r="U573" s="17">
        <f>U574+U581</f>
        <v>-10876.1</v>
      </c>
      <c r="V573" s="17">
        <f>V574+V581</f>
        <v>0</v>
      </c>
      <c r="W573" s="17">
        <f>W574+W581</f>
        <v>0</v>
      </c>
      <c r="X573" s="17">
        <f>X574+X581</f>
        <v>0</v>
      </c>
      <c r="Y573" s="17">
        <f t="shared" si="1343"/>
        <v>53724.683999999994</v>
      </c>
      <c r="Z573" s="17">
        <f t="shared" si="1344"/>
        <v>40818.700000000004</v>
      </c>
      <c r="AA573" s="17">
        <f t="shared" si="1345"/>
        <v>39696.800000000003</v>
      </c>
      <c r="AB573" s="17">
        <f>AB574+AB581</f>
        <v>0</v>
      </c>
      <c r="AC573" s="17">
        <f>AC574+AC581</f>
        <v>0</v>
      </c>
      <c r="AD573" s="17">
        <f>AD574+AD581</f>
        <v>0</v>
      </c>
      <c r="AE573" s="17">
        <f t="shared" si="1346"/>
        <v>53724.683999999994</v>
      </c>
      <c r="AF573" s="17">
        <f t="shared" si="1347"/>
        <v>40818.700000000004</v>
      </c>
      <c r="AG573" s="17">
        <f t="shared" si="1348"/>
        <v>39696.800000000003</v>
      </c>
      <c r="AH573" s="17">
        <f>AH574+AH581</f>
        <v>0</v>
      </c>
      <c r="AI573" s="17">
        <f>AI574+AI581</f>
        <v>0</v>
      </c>
      <c r="AJ573" s="17">
        <f>AJ574+AJ581</f>
        <v>0</v>
      </c>
      <c r="AK573" s="17">
        <f>AK574+AK581</f>
        <v>0</v>
      </c>
      <c r="AL573" s="17">
        <f>AL574+AL581</f>
        <v>0</v>
      </c>
      <c r="AM573" s="17">
        <f>AM574+AM581</f>
        <v>0</v>
      </c>
      <c r="AN573" s="17">
        <f>AN574+AN581</f>
        <v>0</v>
      </c>
      <c r="AO573" s="17">
        <f>AO574+AO581</f>
        <v>0</v>
      </c>
      <c r="AP573" s="17">
        <f>AP574+AP581</f>
        <v>0</v>
      </c>
      <c r="AQ573" s="17">
        <f>AQ574+AQ581</f>
        <v>0</v>
      </c>
      <c r="AR573" s="17">
        <f>AR574+AR581</f>
        <v>0</v>
      </c>
      <c r="AS573" s="17">
        <f>AS574+AS581</f>
        <v>0</v>
      </c>
      <c r="AT573" s="17">
        <f>AT574+AT581</f>
        <v>0</v>
      </c>
      <c r="AU573" s="17">
        <f>AU574+AU581</f>
        <v>0</v>
      </c>
      <c r="AV573" s="17">
        <f>AV574+AV581</f>
        <v>0</v>
      </c>
      <c r="AW573" s="17">
        <f t="shared" si="1349"/>
        <v>53724.683999999994</v>
      </c>
      <c r="AX573" s="17">
        <f t="shared" si="1350"/>
        <v>40818.700000000004</v>
      </c>
      <c r="AY573" s="17">
        <f t="shared" si="1351"/>
        <v>39696.800000000003</v>
      </c>
      <c r="AZ573" s="17">
        <f>AZ574+AZ581</f>
        <v>0</v>
      </c>
      <c r="BA573" s="32"/>
      <c r="BB573" s="32"/>
      <c r="BC573" s="1"/>
      <c r="BD573" s="1"/>
      <c r="BE573" s="1"/>
      <c r="BF573" s="1"/>
      <c r="BG573" s="1"/>
      <c r="BH573" s="1"/>
      <c r="BI573" s="1"/>
    </row>
    <row r="574" s="1" customFormat="1">
      <c r="A574" s="30" t="s">
        <v>300</v>
      </c>
      <c r="B574" s="30" t="s">
        <v>96</v>
      </c>
      <c r="C574" s="30" t="s">
        <v>65</v>
      </c>
      <c r="D574" s="16" t="s">
        <v>353</v>
      </c>
      <c r="E574" s="16"/>
      <c r="F574" s="31" t="s">
        <v>354</v>
      </c>
      <c r="G574" s="17">
        <f>G575+G577+G579</f>
        <v>35928.199999999997</v>
      </c>
      <c r="H574" s="17">
        <f>H575+H577+H579</f>
        <v>35936.400000000001</v>
      </c>
      <c r="I574" s="17">
        <f>I575+I577+I579</f>
        <v>35936.400000000001</v>
      </c>
      <c r="J574" s="17">
        <f>J575+J577+J579</f>
        <v>0</v>
      </c>
      <c r="K574" s="17">
        <f>K575+K577+K579</f>
        <v>0</v>
      </c>
      <c r="L574" s="17">
        <f>L575+L577+L579</f>
        <v>0</v>
      </c>
      <c r="M574" s="17">
        <f t="shared" si="1305"/>
        <v>35928.199999999997</v>
      </c>
      <c r="N574" s="17">
        <f t="shared" si="1306"/>
        <v>35936.400000000001</v>
      </c>
      <c r="O574" s="17">
        <f t="shared" si="1307"/>
        <v>35936.400000000001</v>
      </c>
      <c r="P574" s="17">
        <f>P575+P577+P579</f>
        <v>12.475000000000001</v>
      </c>
      <c r="Q574" s="17">
        <f>Q575+Q577+Q579</f>
        <v>0</v>
      </c>
      <c r="R574" s="17">
        <f>R575+R577+R579</f>
        <v>0</v>
      </c>
      <c r="S574" s="17">
        <f>S575+S577+S579</f>
        <v>0</v>
      </c>
      <c r="T574" s="17">
        <f>T575+T577+T579</f>
        <v>0</v>
      </c>
      <c r="U574" s="17">
        <f>U575+U577+U579</f>
        <v>0</v>
      </c>
      <c r="V574" s="17">
        <f>V575+V577+V579</f>
        <v>0</v>
      </c>
      <c r="W574" s="17">
        <f>W575+W577+W579</f>
        <v>0</v>
      </c>
      <c r="X574" s="17">
        <f>X575+X577+X579</f>
        <v>0</v>
      </c>
      <c r="Y574" s="17">
        <f t="shared" si="1343"/>
        <v>35940.674999999996</v>
      </c>
      <c r="Z574" s="17">
        <f t="shared" si="1344"/>
        <v>35936.400000000001</v>
      </c>
      <c r="AA574" s="17">
        <f t="shared" si="1345"/>
        <v>35936.400000000001</v>
      </c>
      <c r="AB574" s="17">
        <f>AB575+AB577+AB579</f>
        <v>0</v>
      </c>
      <c r="AC574" s="17">
        <f>AC575+AC577+AC579</f>
        <v>0</v>
      </c>
      <c r="AD574" s="17">
        <f>AD575+AD577+AD579</f>
        <v>0</v>
      </c>
      <c r="AE574" s="17">
        <f t="shared" si="1346"/>
        <v>35940.674999999996</v>
      </c>
      <c r="AF574" s="17">
        <f t="shared" si="1347"/>
        <v>35936.400000000001</v>
      </c>
      <c r="AG574" s="17">
        <f t="shared" si="1348"/>
        <v>35936.400000000001</v>
      </c>
      <c r="AH574" s="17">
        <f>AH575+AH577+AH579</f>
        <v>0</v>
      </c>
      <c r="AI574" s="17">
        <f>AI575+AI577+AI579</f>
        <v>0</v>
      </c>
      <c r="AJ574" s="17">
        <f>AJ575+AJ577+AJ579</f>
        <v>0</v>
      </c>
      <c r="AK574" s="17">
        <f>AK575+AK577+AK579</f>
        <v>0</v>
      </c>
      <c r="AL574" s="17">
        <f>AL575+AL577+AL579</f>
        <v>0</v>
      </c>
      <c r="AM574" s="17">
        <f>AM575+AM577+AM579</f>
        <v>0</v>
      </c>
      <c r="AN574" s="17">
        <f>AN575+AN577+AN579</f>
        <v>0</v>
      </c>
      <c r="AO574" s="17">
        <f>AO575+AO577+AO579</f>
        <v>0</v>
      </c>
      <c r="AP574" s="17">
        <f>AP575+AP577+AP579</f>
        <v>0</v>
      </c>
      <c r="AQ574" s="17">
        <f>AQ575+AQ577+AQ579</f>
        <v>0</v>
      </c>
      <c r="AR574" s="17">
        <f>AR575+AR577+AR579</f>
        <v>0</v>
      </c>
      <c r="AS574" s="17">
        <f>AS575+AS577+AS579</f>
        <v>0</v>
      </c>
      <c r="AT574" s="17">
        <f>AT575+AT577+AT579</f>
        <v>0</v>
      </c>
      <c r="AU574" s="17">
        <f>AU575+AU577+AU579</f>
        <v>0</v>
      </c>
      <c r="AV574" s="17">
        <f>AV575+AV577+AV579</f>
        <v>0</v>
      </c>
      <c r="AW574" s="17">
        <f t="shared" si="1349"/>
        <v>35940.674999999996</v>
      </c>
      <c r="AX574" s="17">
        <f t="shared" si="1350"/>
        <v>35936.400000000001</v>
      </c>
      <c r="AY574" s="17">
        <f t="shared" si="1351"/>
        <v>35936.400000000001</v>
      </c>
      <c r="AZ574" s="17">
        <f>AZ575+AZ577+AZ579</f>
        <v>0</v>
      </c>
      <c r="BA574" s="32"/>
      <c r="BB574" s="32"/>
      <c r="BC574" s="1"/>
      <c r="BD574" s="1"/>
      <c r="BE574" s="1"/>
      <c r="BF574" s="1"/>
      <c r="BG574" s="1"/>
      <c r="BH574" s="1"/>
      <c r="BI574" s="1"/>
    </row>
    <row r="575" s="1" customFormat="1">
      <c r="A575" s="30" t="s">
        <v>300</v>
      </c>
      <c r="B575" s="30" t="s">
        <v>96</v>
      </c>
      <c r="C575" s="30" t="s">
        <v>65</v>
      </c>
      <c r="D575" s="16" t="s">
        <v>366</v>
      </c>
      <c r="E575" s="16"/>
      <c r="F575" s="31" t="s">
        <v>56</v>
      </c>
      <c r="G575" s="17">
        <f>G576</f>
        <v>35786.599999999999</v>
      </c>
      <c r="H575" s="17">
        <f>H576</f>
        <v>35805.900000000001</v>
      </c>
      <c r="I575" s="17">
        <f>I576</f>
        <v>35805.900000000001</v>
      </c>
      <c r="J575" s="17">
        <f>J576</f>
        <v>0</v>
      </c>
      <c r="K575" s="17">
        <f>K576</f>
        <v>0</v>
      </c>
      <c r="L575" s="17">
        <f>L576</f>
        <v>0</v>
      </c>
      <c r="M575" s="17">
        <f t="shared" si="1305"/>
        <v>35786.599999999999</v>
      </c>
      <c r="N575" s="17">
        <f t="shared" si="1306"/>
        <v>35805.900000000001</v>
      </c>
      <c r="O575" s="17">
        <f t="shared" si="1307"/>
        <v>35805.900000000001</v>
      </c>
      <c r="P575" s="17">
        <f>P576</f>
        <v>0</v>
      </c>
      <c r="Q575" s="17">
        <f>Q576</f>
        <v>0</v>
      </c>
      <c r="R575" s="17">
        <f>R576</f>
        <v>0</v>
      </c>
      <c r="S575" s="17">
        <f>S576</f>
        <v>0</v>
      </c>
      <c r="T575" s="17">
        <f>T576</f>
        <v>0</v>
      </c>
      <c r="U575" s="17">
        <f>U576</f>
        <v>0</v>
      </c>
      <c r="V575" s="17">
        <f>V576</f>
        <v>0</v>
      </c>
      <c r="W575" s="17">
        <f>W576</f>
        <v>0</v>
      </c>
      <c r="X575" s="17">
        <f>X576</f>
        <v>0</v>
      </c>
      <c r="Y575" s="17">
        <f t="shared" si="1343"/>
        <v>35786.599999999999</v>
      </c>
      <c r="Z575" s="17">
        <f t="shared" si="1344"/>
        <v>35805.900000000001</v>
      </c>
      <c r="AA575" s="17">
        <f t="shared" si="1345"/>
        <v>35805.900000000001</v>
      </c>
      <c r="AB575" s="17">
        <f>AB576</f>
        <v>0</v>
      </c>
      <c r="AC575" s="17">
        <f>AC576</f>
        <v>0</v>
      </c>
      <c r="AD575" s="17">
        <f>AD576</f>
        <v>0</v>
      </c>
      <c r="AE575" s="17">
        <f t="shared" si="1346"/>
        <v>35786.599999999999</v>
      </c>
      <c r="AF575" s="17">
        <f t="shared" si="1347"/>
        <v>35805.900000000001</v>
      </c>
      <c r="AG575" s="17">
        <f t="shared" si="1348"/>
        <v>35805.900000000001</v>
      </c>
      <c r="AH575" s="17">
        <f>AH576</f>
        <v>0</v>
      </c>
      <c r="AI575" s="17">
        <f>AI576</f>
        <v>0</v>
      </c>
      <c r="AJ575" s="17">
        <f>AJ576</f>
        <v>0</v>
      </c>
      <c r="AK575" s="17">
        <f>AK576</f>
        <v>0</v>
      </c>
      <c r="AL575" s="17">
        <f>AL576</f>
        <v>0</v>
      </c>
      <c r="AM575" s="17">
        <f>AM576</f>
        <v>0</v>
      </c>
      <c r="AN575" s="17">
        <f>AN576</f>
        <v>0</v>
      </c>
      <c r="AO575" s="17">
        <f>AO576</f>
        <v>0</v>
      </c>
      <c r="AP575" s="17">
        <f>AP576</f>
        <v>0</v>
      </c>
      <c r="AQ575" s="17">
        <f>AQ576</f>
        <v>0</v>
      </c>
      <c r="AR575" s="17">
        <f>AR576</f>
        <v>0</v>
      </c>
      <c r="AS575" s="17">
        <f>AS576</f>
        <v>0</v>
      </c>
      <c r="AT575" s="17">
        <f>AT576</f>
        <v>0</v>
      </c>
      <c r="AU575" s="17">
        <f>AU576</f>
        <v>0</v>
      </c>
      <c r="AV575" s="17">
        <f>AV576</f>
        <v>0</v>
      </c>
      <c r="AW575" s="17">
        <f t="shared" si="1349"/>
        <v>35786.599999999999</v>
      </c>
      <c r="AX575" s="17">
        <f t="shared" si="1350"/>
        <v>35805.900000000001</v>
      </c>
      <c r="AY575" s="17">
        <f t="shared" si="1351"/>
        <v>35805.900000000001</v>
      </c>
      <c r="AZ575" s="17">
        <f>AZ576</f>
        <v>0</v>
      </c>
      <c r="BA575" s="32"/>
      <c r="BB575" s="32"/>
      <c r="BC575" s="1"/>
      <c r="BD575" s="1"/>
      <c r="BE575" s="1"/>
      <c r="BF575" s="1"/>
      <c r="BG575" s="1"/>
      <c r="BH575" s="1"/>
      <c r="BI575" s="1"/>
    </row>
    <row r="576" s="1" customFormat="1">
      <c r="A576" s="30" t="s">
        <v>300</v>
      </c>
      <c r="B576" s="30" t="s">
        <v>96</v>
      </c>
      <c r="C576" s="30" t="s">
        <v>65</v>
      </c>
      <c r="D576" s="16" t="s">
        <v>366</v>
      </c>
      <c r="E576" s="15" t="s">
        <v>134</v>
      </c>
      <c r="F576" s="31" t="s">
        <v>135</v>
      </c>
      <c r="G576" s="17">
        <v>35786.599999999999</v>
      </c>
      <c r="H576" s="17">
        <v>35805.900000000001</v>
      </c>
      <c r="I576" s="17">
        <v>35805.900000000001</v>
      </c>
      <c r="J576" s="17"/>
      <c r="K576" s="17"/>
      <c r="L576" s="17"/>
      <c r="M576" s="17">
        <f t="shared" si="1305"/>
        <v>35786.599999999999</v>
      </c>
      <c r="N576" s="17">
        <f t="shared" si="1306"/>
        <v>35805.900000000001</v>
      </c>
      <c r="O576" s="17">
        <f t="shared" si="1307"/>
        <v>35805.900000000001</v>
      </c>
      <c r="P576" s="17"/>
      <c r="Q576" s="17"/>
      <c r="R576" s="17"/>
      <c r="S576" s="17"/>
      <c r="T576" s="17"/>
      <c r="U576" s="17"/>
      <c r="V576" s="17"/>
      <c r="W576" s="17"/>
      <c r="X576" s="17"/>
      <c r="Y576" s="17">
        <f t="shared" si="1343"/>
        <v>35786.599999999999</v>
      </c>
      <c r="Z576" s="17">
        <f t="shared" si="1344"/>
        <v>35805.900000000001</v>
      </c>
      <c r="AA576" s="17">
        <f t="shared" si="1345"/>
        <v>35805.900000000001</v>
      </c>
      <c r="AB576" s="17"/>
      <c r="AC576" s="17"/>
      <c r="AD576" s="17"/>
      <c r="AE576" s="17">
        <f t="shared" si="1346"/>
        <v>35786.599999999999</v>
      </c>
      <c r="AF576" s="17">
        <f t="shared" si="1347"/>
        <v>35805.900000000001</v>
      </c>
      <c r="AG576" s="17">
        <f t="shared" si="1348"/>
        <v>35805.900000000001</v>
      </c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>
        <f t="shared" si="1349"/>
        <v>35786.599999999999</v>
      </c>
      <c r="AX576" s="17">
        <f t="shared" si="1350"/>
        <v>35805.900000000001</v>
      </c>
      <c r="AY576" s="17">
        <f t="shared" si="1351"/>
        <v>35805.900000000001</v>
      </c>
      <c r="AZ576" s="17"/>
      <c r="BA576" s="32"/>
      <c r="BB576" s="32"/>
      <c r="BC576" s="1"/>
      <c r="BD576" s="1"/>
      <c r="BE576" s="1"/>
      <c r="BF576" s="1"/>
      <c r="BG576" s="1"/>
      <c r="BH576" s="1"/>
      <c r="BI576" s="1"/>
    </row>
    <row r="577" s="1" customFormat="1">
      <c r="A577" s="30" t="s">
        <v>300</v>
      </c>
      <c r="B577" s="30" t="s">
        <v>96</v>
      </c>
      <c r="C577" s="30" t="s">
        <v>65</v>
      </c>
      <c r="D577" s="16" t="s">
        <v>367</v>
      </c>
      <c r="E577" s="16"/>
      <c r="F577" s="31" t="s">
        <v>226</v>
      </c>
      <c r="G577" s="17">
        <f>G578</f>
        <v>11.1</v>
      </c>
      <c r="H577" s="17">
        <f>H578</f>
        <v>0</v>
      </c>
      <c r="I577" s="17">
        <f>I578</f>
        <v>0</v>
      </c>
      <c r="J577" s="17">
        <f>J578</f>
        <v>0</v>
      </c>
      <c r="K577" s="17">
        <f>K578</f>
        <v>0</v>
      </c>
      <c r="L577" s="17">
        <f>L578</f>
        <v>0</v>
      </c>
      <c r="M577" s="17">
        <f t="shared" si="1305"/>
        <v>11.1</v>
      </c>
      <c r="N577" s="17">
        <f t="shared" si="1306"/>
        <v>0</v>
      </c>
      <c r="O577" s="17">
        <f t="shared" si="1307"/>
        <v>0</v>
      </c>
      <c r="P577" s="17">
        <f>P578</f>
        <v>7.2000000000000002</v>
      </c>
      <c r="Q577" s="17">
        <f>Q578</f>
        <v>0</v>
      </c>
      <c r="R577" s="17">
        <f>R578</f>
        <v>0</v>
      </c>
      <c r="S577" s="17">
        <f>S578</f>
        <v>0</v>
      </c>
      <c r="T577" s="17">
        <f>T578</f>
        <v>0</v>
      </c>
      <c r="U577" s="17">
        <f>U578</f>
        <v>0</v>
      </c>
      <c r="V577" s="17">
        <f>V578</f>
        <v>0</v>
      </c>
      <c r="W577" s="17">
        <f>W578</f>
        <v>0</v>
      </c>
      <c r="X577" s="17">
        <f>X578</f>
        <v>0</v>
      </c>
      <c r="Y577" s="17">
        <f t="shared" si="1343"/>
        <v>18.300000000000001</v>
      </c>
      <c r="Z577" s="17">
        <f t="shared" si="1344"/>
        <v>0</v>
      </c>
      <c r="AA577" s="17">
        <f t="shared" si="1345"/>
        <v>0</v>
      </c>
      <c r="AB577" s="17">
        <f>AB578</f>
        <v>0</v>
      </c>
      <c r="AC577" s="17">
        <f>AC578</f>
        <v>0</v>
      </c>
      <c r="AD577" s="17">
        <f>AD578</f>
        <v>0</v>
      </c>
      <c r="AE577" s="17">
        <f t="shared" si="1346"/>
        <v>18.300000000000001</v>
      </c>
      <c r="AF577" s="17">
        <f t="shared" si="1347"/>
        <v>0</v>
      </c>
      <c r="AG577" s="17">
        <f t="shared" si="1348"/>
        <v>0</v>
      </c>
      <c r="AH577" s="17">
        <f>AH578</f>
        <v>0</v>
      </c>
      <c r="AI577" s="17">
        <f>AI578</f>
        <v>0</v>
      </c>
      <c r="AJ577" s="17">
        <f>AJ578</f>
        <v>0</v>
      </c>
      <c r="AK577" s="17">
        <f>AK578</f>
        <v>0</v>
      </c>
      <c r="AL577" s="17">
        <f>AL578</f>
        <v>0</v>
      </c>
      <c r="AM577" s="17">
        <f>AM578</f>
        <v>0</v>
      </c>
      <c r="AN577" s="17">
        <f>AN578</f>
        <v>0</v>
      </c>
      <c r="AO577" s="17">
        <f>AO578</f>
        <v>0</v>
      </c>
      <c r="AP577" s="17">
        <f>AP578</f>
        <v>0</v>
      </c>
      <c r="AQ577" s="17">
        <f>AQ578</f>
        <v>0</v>
      </c>
      <c r="AR577" s="17">
        <f>AR578</f>
        <v>0</v>
      </c>
      <c r="AS577" s="17">
        <f>AS578</f>
        <v>0</v>
      </c>
      <c r="AT577" s="17">
        <f>AT578</f>
        <v>0</v>
      </c>
      <c r="AU577" s="17">
        <f>AU578</f>
        <v>0</v>
      </c>
      <c r="AV577" s="17">
        <f>AV578</f>
        <v>0</v>
      </c>
      <c r="AW577" s="17">
        <f t="shared" si="1349"/>
        <v>18.300000000000001</v>
      </c>
      <c r="AX577" s="17">
        <f t="shared" si="1350"/>
        <v>0</v>
      </c>
      <c r="AY577" s="17">
        <f t="shared" si="1351"/>
        <v>0</v>
      </c>
      <c r="AZ577" s="17">
        <f>AZ578</f>
        <v>0</v>
      </c>
      <c r="BA577" s="32"/>
      <c r="BB577" s="32"/>
      <c r="BC577" s="1"/>
      <c r="BD577" s="1"/>
      <c r="BE577" s="1"/>
      <c r="BF577" s="1"/>
      <c r="BG577" s="1"/>
      <c r="BH577" s="1"/>
      <c r="BI577" s="1"/>
    </row>
    <row r="578" s="1" customFormat="1">
      <c r="A578" s="30" t="s">
        <v>300</v>
      </c>
      <c r="B578" s="30" t="s">
        <v>96</v>
      </c>
      <c r="C578" s="30" t="s">
        <v>65</v>
      </c>
      <c r="D578" s="16" t="s">
        <v>367</v>
      </c>
      <c r="E578" s="15" t="s">
        <v>134</v>
      </c>
      <c r="F578" s="31" t="s">
        <v>135</v>
      </c>
      <c r="G578" s="17">
        <v>11.1</v>
      </c>
      <c r="H578" s="17">
        <v>0</v>
      </c>
      <c r="I578" s="17">
        <v>0</v>
      </c>
      <c r="J578" s="17"/>
      <c r="K578" s="17"/>
      <c r="L578" s="17"/>
      <c r="M578" s="17">
        <f t="shared" si="1305"/>
        <v>11.1</v>
      </c>
      <c r="N578" s="17">
        <f t="shared" si="1306"/>
        <v>0</v>
      </c>
      <c r="O578" s="17">
        <f t="shared" si="1307"/>
        <v>0</v>
      </c>
      <c r="P578" s="17">
        <v>7.2000000000000002</v>
      </c>
      <c r="Q578" s="17"/>
      <c r="R578" s="17"/>
      <c r="S578" s="17"/>
      <c r="T578" s="17"/>
      <c r="U578" s="17"/>
      <c r="V578" s="17"/>
      <c r="W578" s="17"/>
      <c r="X578" s="17"/>
      <c r="Y578" s="17">
        <f t="shared" si="1343"/>
        <v>18.300000000000001</v>
      </c>
      <c r="Z578" s="17">
        <f t="shared" si="1344"/>
        <v>0</v>
      </c>
      <c r="AA578" s="17">
        <f t="shared" si="1345"/>
        <v>0</v>
      </c>
      <c r="AB578" s="17"/>
      <c r="AC578" s="17"/>
      <c r="AD578" s="17"/>
      <c r="AE578" s="17">
        <f t="shared" si="1346"/>
        <v>18.300000000000001</v>
      </c>
      <c r="AF578" s="17">
        <f t="shared" si="1347"/>
        <v>0</v>
      </c>
      <c r="AG578" s="17">
        <f t="shared" si="1348"/>
        <v>0</v>
      </c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>
        <f t="shared" si="1349"/>
        <v>18.300000000000001</v>
      </c>
      <c r="AX578" s="17">
        <f t="shared" si="1350"/>
        <v>0</v>
      </c>
      <c r="AY578" s="17">
        <f t="shared" si="1351"/>
        <v>0</v>
      </c>
      <c r="AZ578" s="17"/>
      <c r="BA578" s="32"/>
      <c r="BB578" s="32"/>
      <c r="BC578" s="1"/>
      <c r="BD578" s="1"/>
      <c r="BE578" s="1"/>
      <c r="BF578" s="1"/>
      <c r="BG578" s="1"/>
      <c r="BH578" s="1"/>
      <c r="BI578" s="1"/>
    </row>
    <row r="579" s="1" customFormat="1">
      <c r="A579" s="30" t="s">
        <v>300</v>
      </c>
      <c r="B579" s="30" t="s">
        <v>96</v>
      </c>
      <c r="C579" s="30" t="s">
        <v>65</v>
      </c>
      <c r="D579" s="16" t="s">
        <v>368</v>
      </c>
      <c r="E579" s="16"/>
      <c r="F579" s="31" t="s">
        <v>228</v>
      </c>
      <c r="G579" s="17">
        <f>G580</f>
        <v>130.5</v>
      </c>
      <c r="H579" s="17">
        <f>H580</f>
        <v>130.5</v>
      </c>
      <c r="I579" s="17">
        <f>I580</f>
        <v>130.5</v>
      </c>
      <c r="J579" s="17">
        <f>J580</f>
        <v>0</v>
      </c>
      <c r="K579" s="17">
        <f>K580</f>
        <v>0</v>
      </c>
      <c r="L579" s="17">
        <f>L580</f>
        <v>0</v>
      </c>
      <c r="M579" s="17">
        <f t="shared" si="1305"/>
        <v>130.5</v>
      </c>
      <c r="N579" s="17">
        <f t="shared" si="1306"/>
        <v>130.5</v>
      </c>
      <c r="O579" s="17">
        <f t="shared" si="1307"/>
        <v>130.5</v>
      </c>
      <c r="P579" s="17">
        <f>P580</f>
        <v>5.2750000000000004</v>
      </c>
      <c r="Q579" s="17">
        <f>Q580</f>
        <v>0</v>
      </c>
      <c r="R579" s="17">
        <f>R580</f>
        <v>0</v>
      </c>
      <c r="S579" s="17">
        <f>S580</f>
        <v>0</v>
      </c>
      <c r="T579" s="17">
        <f>T580</f>
        <v>0</v>
      </c>
      <c r="U579" s="17">
        <f>U580</f>
        <v>0</v>
      </c>
      <c r="V579" s="17">
        <f>V580</f>
        <v>0</v>
      </c>
      <c r="W579" s="17">
        <f>W580</f>
        <v>0</v>
      </c>
      <c r="X579" s="17">
        <f>X580</f>
        <v>0</v>
      </c>
      <c r="Y579" s="17">
        <f t="shared" si="1343"/>
        <v>135.77500000000001</v>
      </c>
      <c r="Z579" s="17">
        <f t="shared" si="1344"/>
        <v>130.5</v>
      </c>
      <c r="AA579" s="17">
        <f t="shared" si="1345"/>
        <v>130.5</v>
      </c>
      <c r="AB579" s="17">
        <f>AB580</f>
        <v>0</v>
      </c>
      <c r="AC579" s="17">
        <f>AC580</f>
        <v>0</v>
      </c>
      <c r="AD579" s="17">
        <f>AD580</f>
        <v>0</v>
      </c>
      <c r="AE579" s="17">
        <f t="shared" si="1346"/>
        <v>135.77500000000001</v>
      </c>
      <c r="AF579" s="17">
        <f t="shared" si="1347"/>
        <v>130.5</v>
      </c>
      <c r="AG579" s="17">
        <f t="shared" si="1348"/>
        <v>130.5</v>
      </c>
      <c r="AH579" s="17">
        <f>AH580</f>
        <v>0</v>
      </c>
      <c r="AI579" s="17">
        <f>AI580</f>
        <v>0</v>
      </c>
      <c r="AJ579" s="17">
        <f>AJ580</f>
        <v>0</v>
      </c>
      <c r="AK579" s="17">
        <f>AK580</f>
        <v>0</v>
      </c>
      <c r="AL579" s="17">
        <f>AL580</f>
        <v>0</v>
      </c>
      <c r="AM579" s="17">
        <f>AM580</f>
        <v>0</v>
      </c>
      <c r="AN579" s="17">
        <f>AN580</f>
        <v>0</v>
      </c>
      <c r="AO579" s="17">
        <f>AO580</f>
        <v>0</v>
      </c>
      <c r="AP579" s="17">
        <f>AP580</f>
        <v>0</v>
      </c>
      <c r="AQ579" s="17">
        <f>AQ580</f>
        <v>0</v>
      </c>
      <c r="AR579" s="17">
        <f>AR580</f>
        <v>0</v>
      </c>
      <c r="AS579" s="17">
        <f>AS580</f>
        <v>0</v>
      </c>
      <c r="AT579" s="17">
        <f>AT580</f>
        <v>0</v>
      </c>
      <c r="AU579" s="17">
        <f>AU580</f>
        <v>0</v>
      </c>
      <c r="AV579" s="17">
        <f>AV580</f>
        <v>0</v>
      </c>
      <c r="AW579" s="17">
        <f t="shared" si="1349"/>
        <v>135.77500000000001</v>
      </c>
      <c r="AX579" s="17">
        <f t="shared" si="1350"/>
        <v>130.5</v>
      </c>
      <c r="AY579" s="17">
        <f t="shared" si="1351"/>
        <v>130.5</v>
      </c>
      <c r="AZ579" s="17">
        <f>AZ580</f>
        <v>0</v>
      </c>
      <c r="BA579" s="32"/>
      <c r="BB579" s="32"/>
      <c r="BC579" s="1"/>
      <c r="BD579" s="1"/>
      <c r="BE579" s="1"/>
      <c r="BF579" s="1"/>
      <c r="BG579" s="1"/>
      <c r="BH579" s="1"/>
      <c r="BI579" s="1"/>
    </row>
    <row r="580" s="1" customFormat="1">
      <c r="A580" s="30" t="s">
        <v>300</v>
      </c>
      <c r="B580" s="30" t="s">
        <v>96</v>
      </c>
      <c r="C580" s="30" t="s">
        <v>65</v>
      </c>
      <c r="D580" s="16" t="s">
        <v>368</v>
      </c>
      <c r="E580" s="15" t="s">
        <v>134</v>
      </c>
      <c r="F580" s="31" t="s">
        <v>135</v>
      </c>
      <c r="G580" s="17">
        <v>130.5</v>
      </c>
      <c r="H580" s="17">
        <v>130.5</v>
      </c>
      <c r="I580" s="17">
        <v>130.5</v>
      </c>
      <c r="J580" s="17"/>
      <c r="K580" s="17"/>
      <c r="L580" s="17"/>
      <c r="M580" s="17">
        <f t="shared" si="1305"/>
        <v>130.5</v>
      </c>
      <c r="N580" s="17">
        <f t="shared" si="1306"/>
        <v>130.5</v>
      </c>
      <c r="O580" s="17">
        <f t="shared" si="1307"/>
        <v>130.5</v>
      </c>
      <c r="P580" s="17">
        <v>5.2750000000000004</v>
      </c>
      <c r="Q580" s="17"/>
      <c r="R580" s="17"/>
      <c r="S580" s="17"/>
      <c r="T580" s="17"/>
      <c r="U580" s="17"/>
      <c r="V580" s="17"/>
      <c r="W580" s="17"/>
      <c r="X580" s="17"/>
      <c r="Y580" s="17">
        <f t="shared" si="1343"/>
        <v>135.77500000000001</v>
      </c>
      <c r="Z580" s="17">
        <f t="shared" si="1344"/>
        <v>130.5</v>
      </c>
      <c r="AA580" s="17">
        <f t="shared" si="1345"/>
        <v>130.5</v>
      </c>
      <c r="AB580" s="17"/>
      <c r="AC580" s="17"/>
      <c r="AD580" s="17"/>
      <c r="AE580" s="17">
        <f t="shared" si="1346"/>
        <v>135.77500000000001</v>
      </c>
      <c r="AF580" s="17">
        <f t="shared" si="1347"/>
        <v>130.5</v>
      </c>
      <c r="AG580" s="17">
        <f t="shared" si="1348"/>
        <v>130.5</v>
      </c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>
        <f t="shared" si="1349"/>
        <v>135.77500000000001</v>
      </c>
      <c r="AX580" s="17">
        <f t="shared" si="1350"/>
        <v>130.5</v>
      </c>
      <c r="AY580" s="17">
        <f t="shared" si="1351"/>
        <v>130.5</v>
      </c>
      <c r="AZ580" s="17"/>
      <c r="BA580" s="32"/>
      <c r="BB580" s="32"/>
      <c r="BC580" s="1"/>
      <c r="BD580" s="1"/>
      <c r="BE580" s="1"/>
      <c r="BF580" s="1"/>
      <c r="BG580" s="1"/>
      <c r="BH580" s="1"/>
      <c r="BI580" s="1"/>
    </row>
    <row r="581" s="1" customFormat="1">
      <c r="A581" s="30" t="s">
        <v>300</v>
      </c>
      <c r="B581" s="30" t="s">
        <v>96</v>
      </c>
      <c r="C581" s="30" t="s">
        <v>65</v>
      </c>
      <c r="D581" s="16" t="s">
        <v>318</v>
      </c>
      <c r="E581" s="16"/>
      <c r="F581" s="31" t="s">
        <v>319</v>
      </c>
      <c r="G581" s="17">
        <f>G582+G584</f>
        <v>7849.0999999999995</v>
      </c>
      <c r="H581" s="17">
        <f>H582+H584</f>
        <v>15758.400000000001</v>
      </c>
      <c r="I581" s="17">
        <f>I582+I584</f>
        <v>3760.3999999999996</v>
      </c>
      <c r="J581" s="17">
        <f>J582+J584</f>
        <v>0</v>
      </c>
      <c r="K581" s="17">
        <f>K582+K584</f>
        <v>0</v>
      </c>
      <c r="L581" s="17">
        <f>L582+L584</f>
        <v>0</v>
      </c>
      <c r="M581" s="17">
        <f t="shared" si="1305"/>
        <v>7849.0999999999995</v>
      </c>
      <c r="N581" s="17">
        <f t="shared" si="1306"/>
        <v>15758.400000000001</v>
      </c>
      <c r="O581" s="17">
        <f t="shared" si="1307"/>
        <v>3760.3999999999996</v>
      </c>
      <c r="P581" s="17">
        <f>P582+P584</f>
        <v>0</v>
      </c>
      <c r="Q581" s="17">
        <f>Q582+Q584</f>
        <v>0</v>
      </c>
      <c r="R581" s="17">
        <f>R582+R584</f>
        <v>9934.9089999999997</v>
      </c>
      <c r="S581" s="17">
        <f>S582+S584</f>
        <v>0</v>
      </c>
      <c r="T581" s="17">
        <f>T582+T584</f>
        <v>0</v>
      </c>
      <c r="U581" s="17">
        <f>U582+U584</f>
        <v>-10876.1</v>
      </c>
      <c r="V581" s="17">
        <f>V582+V584</f>
        <v>0</v>
      </c>
      <c r="W581" s="17">
        <f>W582+W584</f>
        <v>0</v>
      </c>
      <c r="X581" s="17">
        <f>X582+X584</f>
        <v>0</v>
      </c>
      <c r="Y581" s="17">
        <f t="shared" si="1343"/>
        <v>17784.008999999998</v>
      </c>
      <c r="Z581" s="17">
        <f t="shared" si="1344"/>
        <v>4882.3000000000011</v>
      </c>
      <c r="AA581" s="17">
        <f t="shared" si="1345"/>
        <v>3760.3999999999996</v>
      </c>
      <c r="AB581" s="17">
        <f>AB582+AB584</f>
        <v>0</v>
      </c>
      <c r="AC581" s="17">
        <f>AC582+AC584</f>
        <v>0</v>
      </c>
      <c r="AD581" s="17">
        <f>AD582+AD584</f>
        <v>0</v>
      </c>
      <c r="AE581" s="17">
        <f t="shared" si="1346"/>
        <v>17784.008999999998</v>
      </c>
      <c r="AF581" s="17">
        <f t="shared" si="1347"/>
        <v>4882.3000000000011</v>
      </c>
      <c r="AG581" s="17">
        <f t="shared" si="1348"/>
        <v>3760.3999999999996</v>
      </c>
      <c r="AH581" s="17">
        <f>AH582+AH584</f>
        <v>0</v>
      </c>
      <c r="AI581" s="17">
        <f>AI582+AI584</f>
        <v>0</v>
      </c>
      <c r="AJ581" s="17">
        <f>AJ582+AJ584</f>
        <v>0</v>
      </c>
      <c r="AK581" s="17">
        <f>AK582+AK584</f>
        <v>0</v>
      </c>
      <c r="AL581" s="17">
        <f>AL582+AL584</f>
        <v>0</v>
      </c>
      <c r="AM581" s="17">
        <f>AM582+AM584</f>
        <v>0</v>
      </c>
      <c r="AN581" s="17">
        <f>AN582+AN584</f>
        <v>0</v>
      </c>
      <c r="AO581" s="17">
        <f>AO582+AO584</f>
        <v>0</v>
      </c>
      <c r="AP581" s="17">
        <f>AP582+AP584</f>
        <v>0</v>
      </c>
      <c r="AQ581" s="17">
        <f>AQ582+AQ584</f>
        <v>0</v>
      </c>
      <c r="AR581" s="17">
        <f>AR582+AR584</f>
        <v>0</v>
      </c>
      <c r="AS581" s="17">
        <f>AS582+AS584</f>
        <v>0</v>
      </c>
      <c r="AT581" s="17">
        <f>AT582+AT584</f>
        <v>0</v>
      </c>
      <c r="AU581" s="17">
        <f>AU582+AU584</f>
        <v>0</v>
      </c>
      <c r="AV581" s="17">
        <f>AV582+AV584</f>
        <v>0</v>
      </c>
      <c r="AW581" s="17">
        <f t="shared" si="1349"/>
        <v>17784.008999999998</v>
      </c>
      <c r="AX581" s="17">
        <f t="shared" si="1350"/>
        <v>4882.3000000000011</v>
      </c>
      <c r="AY581" s="17">
        <f t="shared" si="1351"/>
        <v>3760.3999999999996</v>
      </c>
      <c r="AZ581" s="17">
        <f>AZ582+AZ584</f>
        <v>0</v>
      </c>
      <c r="BA581" s="32"/>
      <c r="BB581" s="32"/>
      <c r="BC581" s="1"/>
      <c r="BD581" s="1"/>
      <c r="BE581" s="1"/>
      <c r="BF581" s="1"/>
      <c r="BG581" s="1"/>
      <c r="BH581" s="1"/>
      <c r="BI581" s="1"/>
    </row>
    <row r="582" s="1" customFormat="1">
      <c r="A582" s="30" t="s">
        <v>300</v>
      </c>
      <c r="B582" s="30" t="s">
        <v>96</v>
      </c>
      <c r="C582" s="30" t="s">
        <v>65</v>
      </c>
      <c r="D582" s="16" t="s">
        <v>320</v>
      </c>
      <c r="E582" s="16"/>
      <c r="F582" s="31" t="s">
        <v>217</v>
      </c>
      <c r="G582" s="17">
        <f>G583</f>
        <v>100.2</v>
      </c>
      <c r="H582" s="17">
        <f>H583</f>
        <v>100.2</v>
      </c>
      <c r="I582" s="17">
        <f>I583</f>
        <v>100.2</v>
      </c>
      <c r="J582" s="17">
        <f>J583</f>
        <v>0</v>
      </c>
      <c r="K582" s="17">
        <f>K583</f>
        <v>0</v>
      </c>
      <c r="L582" s="17">
        <f>L583</f>
        <v>0</v>
      </c>
      <c r="M582" s="17">
        <f t="shared" si="1305"/>
        <v>100.2</v>
      </c>
      <c r="N582" s="17">
        <f t="shared" si="1306"/>
        <v>100.2</v>
      </c>
      <c r="O582" s="17">
        <f t="shared" si="1307"/>
        <v>100.2</v>
      </c>
      <c r="P582" s="17">
        <f>P583</f>
        <v>0</v>
      </c>
      <c r="Q582" s="17">
        <f>Q583</f>
        <v>0</v>
      </c>
      <c r="R582" s="17">
        <f>R583</f>
        <v>0</v>
      </c>
      <c r="S582" s="17">
        <f>S583</f>
        <v>0</v>
      </c>
      <c r="T582" s="17">
        <f>T583</f>
        <v>0</v>
      </c>
      <c r="U582" s="17">
        <f>U583</f>
        <v>0</v>
      </c>
      <c r="V582" s="17">
        <f>V583</f>
        <v>0</v>
      </c>
      <c r="W582" s="17">
        <f>W583</f>
        <v>0</v>
      </c>
      <c r="X582" s="17">
        <f>X583</f>
        <v>0</v>
      </c>
      <c r="Y582" s="17">
        <f t="shared" si="1343"/>
        <v>100.2</v>
      </c>
      <c r="Z582" s="17">
        <f t="shared" si="1344"/>
        <v>100.2</v>
      </c>
      <c r="AA582" s="17">
        <f t="shared" si="1345"/>
        <v>100.2</v>
      </c>
      <c r="AB582" s="17">
        <f>AB583</f>
        <v>0</v>
      </c>
      <c r="AC582" s="17">
        <f>AC583</f>
        <v>0</v>
      </c>
      <c r="AD582" s="17">
        <f>AD583</f>
        <v>0</v>
      </c>
      <c r="AE582" s="17">
        <f t="shared" si="1346"/>
        <v>100.2</v>
      </c>
      <c r="AF582" s="17">
        <f t="shared" si="1347"/>
        <v>100.2</v>
      </c>
      <c r="AG582" s="17">
        <f t="shared" si="1348"/>
        <v>100.2</v>
      </c>
      <c r="AH582" s="17">
        <f>AH583</f>
        <v>0</v>
      </c>
      <c r="AI582" s="17">
        <f>AI583</f>
        <v>0</v>
      </c>
      <c r="AJ582" s="17">
        <f>AJ583</f>
        <v>0</v>
      </c>
      <c r="AK582" s="17">
        <f>AK583</f>
        <v>0</v>
      </c>
      <c r="AL582" s="17">
        <f>AL583</f>
        <v>0</v>
      </c>
      <c r="AM582" s="17">
        <f>AM583</f>
        <v>0</v>
      </c>
      <c r="AN582" s="17">
        <f>AN583</f>
        <v>0</v>
      </c>
      <c r="AO582" s="17">
        <f>AO583</f>
        <v>0</v>
      </c>
      <c r="AP582" s="17">
        <f>AP583</f>
        <v>0</v>
      </c>
      <c r="AQ582" s="17">
        <f>AQ583</f>
        <v>0</v>
      </c>
      <c r="AR582" s="17">
        <f>AR583</f>
        <v>0</v>
      </c>
      <c r="AS582" s="17">
        <f>AS583</f>
        <v>0</v>
      </c>
      <c r="AT582" s="17">
        <f>AT583</f>
        <v>0</v>
      </c>
      <c r="AU582" s="17">
        <f>AU583</f>
        <v>0</v>
      </c>
      <c r="AV582" s="17">
        <f>AV583</f>
        <v>0</v>
      </c>
      <c r="AW582" s="17">
        <f t="shared" si="1349"/>
        <v>100.2</v>
      </c>
      <c r="AX582" s="17">
        <f t="shared" si="1350"/>
        <v>100.2</v>
      </c>
      <c r="AY582" s="17">
        <f t="shared" si="1351"/>
        <v>100.2</v>
      </c>
      <c r="AZ582" s="17">
        <f>AZ583</f>
        <v>0</v>
      </c>
      <c r="BA582" s="32"/>
      <c r="BB582" s="32"/>
      <c r="BC582" s="1"/>
      <c r="BD582" s="1"/>
      <c r="BE582" s="1"/>
      <c r="BF582" s="1"/>
      <c r="BG582" s="1"/>
      <c r="BH582" s="1"/>
      <c r="BI582" s="1"/>
    </row>
    <row r="583" s="1" customFormat="1">
      <c r="A583" s="30" t="s">
        <v>300</v>
      </c>
      <c r="B583" s="30" t="s">
        <v>96</v>
      </c>
      <c r="C583" s="30" t="s">
        <v>65</v>
      </c>
      <c r="D583" s="16" t="s">
        <v>320</v>
      </c>
      <c r="E583" s="15" t="s">
        <v>134</v>
      </c>
      <c r="F583" s="31" t="s">
        <v>135</v>
      </c>
      <c r="G583" s="17">
        <v>100.2</v>
      </c>
      <c r="H583" s="17">
        <v>100.2</v>
      </c>
      <c r="I583" s="17">
        <v>100.2</v>
      </c>
      <c r="J583" s="17"/>
      <c r="K583" s="17"/>
      <c r="L583" s="17"/>
      <c r="M583" s="17">
        <f t="shared" si="1305"/>
        <v>100.2</v>
      </c>
      <c r="N583" s="17">
        <f t="shared" si="1306"/>
        <v>100.2</v>
      </c>
      <c r="O583" s="17">
        <f t="shared" si="1307"/>
        <v>100.2</v>
      </c>
      <c r="P583" s="17"/>
      <c r="Q583" s="17"/>
      <c r="R583" s="17"/>
      <c r="S583" s="17"/>
      <c r="T583" s="17"/>
      <c r="U583" s="17"/>
      <c r="V583" s="17"/>
      <c r="W583" s="17"/>
      <c r="X583" s="17"/>
      <c r="Y583" s="17">
        <f t="shared" si="1343"/>
        <v>100.2</v>
      </c>
      <c r="Z583" s="17">
        <f t="shared" si="1344"/>
        <v>100.2</v>
      </c>
      <c r="AA583" s="17">
        <f t="shared" si="1345"/>
        <v>100.2</v>
      </c>
      <c r="AB583" s="17"/>
      <c r="AC583" s="17"/>
      <c r="AD583" s="17"/>
      <c r="AE583" s="17">
        <f t="shared" si="1346"/>
        <v>100.2</v>
      </c>
      <c r="AF583" s="17">
        <f t="shared" si="1347"/>
        <v>100.2</v>
      </c>
      <c r="AG583" s="17">
        <f t="shared" si="1348"/>
        <v>100.2</v>
      </c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>
        <f t="shared" si="1349"/>
        <v>100.2</v>
      </c>
      <c r="AX583" s="17">
        <f t="shared" si="1350"/>
        <v>100.2</v>
      </c>
      <c r="AY583" s="17">
        <f t="shared" si="1351"/>
        <v>100.2</v>
      </c>
      <c r="AZ583" s="17"/>
      <c r="BA583" s="32"/>
      <c r="BB583" s="32"/>
      <c r="BC583" s="1"/>
      <c r="BD583" s="1"/>
      <c r="BE583" s="1"/>
      <c r="BF583" s="1"/>
      <c r="BG583" s="1"/>
      <c r="BH583" s="1"/>
      <c r="BI583" s="1"/>
    </row>
    <row r="584" s="1" customFormat="1">
      <c r="A584" s="30" t="s">
        <v>300</v>
      </c>
      <c r="B584" s="30" t="s">
        <v>96</v>
      </c>
      <c r="C584" s="30" t="s">
        <v>65</v>
      </c>
      <c r="D584" s="16" t="s">
        <v>321</v>
      </c>
      <c r="E584" s="16"/>
      <c r="F584" s="31" t="s">
        <v>322</v>
      </c>
      <c r="G584" s="17">
        <f>G585</f>
        <v>7748.8999999999996</v>
      </c>
      <c r="H584" s="17">
        <f>H585</f>
        <v>15658.200000000001</v>
      </c>
      <c r="I584" s="17">
        <f>I585</f>
        <v>3660.1999999999998</v>
      </c>
      <c r="J584" s="17">
        <f>J585</f>
        <v>0</v>
      </c>
      <c r="K584" s="17">
        <f>K585</f>
        <v>0</v>
      </c>
      <c r="L584" s="17">
        <f>L585</f>
        <v>0</v>
      </c>
      <c r="M584" s="17">
        <f t="shared" si="1305"/>
        <v>7748.8999999999996</v>
      </c>
      <c r="N584" s="17">
        <f t="shared" si="1306"/>
        <v>15658.200000000001</v>
      </c>
      <c r="O584" s="17">
        <f t="shared" si="1307"/>
        <v>3660.1999999999998</v>
      </c>
      <c r="P584" s="17">
        <f>P585</f>
        <v>0</v>
      </c>
      <c r="Q584" s="17">
        <f>Q585</f>
        <v>0</v>
      </c>
      <c r="R584" s="17">
        <f>R585</f>
        <v>9934.9089999999997</v>
      </c>
      <c r="S584" s="17">
        <f>S585</f>
        <v>0</v>
      </c>
      <c r="T584" s="17">
        <f>T585</f>
        <v>0</v>
      </c>
      <c r="U584" s="17">
        <f>U585</f>
        <v>-10876.1</v>
      </c>
      <c r="V584" s="17">
        <f>V585</f>
        <v>0</v>
      </c>
      <c r="W584" s="17">
        <f>W585</f>
        <v>0</v>
      </c>
      <c r="X584" s="17">
        <f>X585</f>
        <v>0</v>
      </c>
      <c r="Y584" s="17">
        <f t="shared" si="1343"/>
        <v>17683.809000000001</v>
      </c>
      <c r="Z584" s="17">
        <f t="shared" si="1344"/>
        <v>4782.1000000000004</v>
      </c>
      <c r="AA584" s="17">
        <f t="shared" si="1345"/>
        <v>3660.1999999999998</v>
      </c>
      <c r="AB584" s="17">
        <f>AB585</f>
        <v>0</v>
      </c>
      <c r="AC584" s="17">
        <f>AC585</f>
        <v>0</v>
      </c>
      <c r="AD584" s="17">
        <f>AD585</f>
        <v>0</v>
      </c>
      <c r="AE584" s="17">
        <f t="shared" si="1346"/>
        <v>17683.809000000001</v>
      </c>
      <c r="AF584" s="17">
        <f t="shared" si="1347"/>
        <v>4782.1000000000004</v>
      </c>
      <c r="AG584" s="17">
        <f t="shared" si="1348"/>
        <v>3660.1999999999998</v>
      </c>
      <c r="AH584" s="17">
        <f>AH585</f>
        <v>0</v>
      </c>
      <c r="AI584" s="17">
        <f>AI585</f>
        <v>0</v>
      </c>
      <c r="AJ584" s="17">
        <f>AJ585</f>
        <v>0</v>
      </c>
      <c r="AK584" s="17">
        <f>AK585</f>
        <v>0</v>
      </c>
      <c r="AL584" s="17">
        <f>AL585</f>
        <v>0</v>
      </c>
      <c r="AM584" s="17">
        <f>AM585</f>
        <v>0</v>
      </c>
      <c r="AN584" s="17">
        <f>AN585</f>
        <v>0</v>
      </c>
      <c r="AO584" s="17">
        <f>AO585</f>
        <v>0</v>
      </c>
      <c r="AP584" s="17">
        <f>AP585</f>
        <v>0</v>
      </c>
      <c r="AQ584" s="17">
        <f>AQ585</f>
        <v>0</v>
      </c>
      <c r="AR584" s="17">
        <f>AR585</f>
        <v>0</v>
      </c>
      <c r="AS584" s="17">
        <f>AS585</f>
        <v>0</v>
      </c>
      <c r="AT584" s="17">
        <f>AT585</f>
        <v>0</v>
      </c>
      <c r="AU584" s="17">
        <f>AU585</f>
        <v>0</v>
      </c>
      <c r="AV584" s="17">
        <f>AV585</f>
        <v>0</v>
      </c>
      <c r="AW584" s="17">
        <f t="shared" si="1349"/>
        <v>17683.809000000001</v>
      </c>
      <c r="AX584" s="17">
        <f t="shared" si="1350"/>
        <v>4782.1000000000004</v>
      </c>
      <c r="AY584" s="17">
        <f t="shared" si="1351"/>
        <v>3660.1999999999998</v>
      </c>
      <c r="AZ584" s="17">
        <f>AZ585</f>
        <v>0</v>
      </c>
      <c r="BA584" s="32"/>
      <c r="BB584" s="32"/>
      <c r="BC584" s="1"/>
      <c r="BD584" s="1"/>
      <c r="BE584" s="1"/>
      <c r="BF584" s="1"/>
      <c r="BG584" s="1"/>
      <c r="BH584" s="1"/>
      <c r="BI584" s="1"/>
    </row>
    <row r="585" s="1" customFormat="1">
      <c r="A585" s="30" t="s">
        <v>300</v>
      </c>
      <c r="B585" s="30" t="s">
        <v>96</v>
      </c>
      <c r="C585" s="30" t="s">
        <v>65</v>
      </c>
      <c r="D585" s="16" t="s">
        <v>321</v>
      </c>
      <c r="E585" s="15" t="s">
        <v>134</v>
      </c>
      <c r="F585" s="31" t="s">
        <v>135</v>
      </c>
      <c r="G585" s="17">
        <v>7748.8999999999996</v>
      </c>
      <c r="H585" s="17">
        <v>15658.200000000001</v>
      </c>
      <c r="I585" s="17">
        <v>3660.1999999999998</v>
      </c>
      <c r="J585" s="17"/>
      <c r="K585" s="17"/>
      <c r="L585" s="17"/>
      <c r="M585" s="17">
        <f t="shared" si="1305"/>
        <v>7748.8999999999996</v>
      </c>
      <c r="N585" s="17">
        <f t="shared" si="1306"/>
        <v>15658.200000000001</v>
      </c>
      <c r="O585" s="17">
        <f t="shared" si="1307"/>
        <v>3660.1999999999998</v>
      </c>
      <c r="P585" s="17"/>
      <c r="Q585" s="17"/>
      <c r="R585" s="17">
        <v>9934.9089999999997</v>
      </c>
      <c r="S585" s="17"/>
      <c r="T585" s="17"/>
      <c r="U585" s="17">
        <v>-10876.1</v>
      </c>
      <c r="V585" s="17"/>
      <c r="W585" s="17"/>
      <c r="X585" s="17"/>
      <c r="Y585" s="17">
        <f t="shared" si="1343"/>
        <v>17683.809000000001</v>
      </c>
      <c r="Z585" s="17">
        <f t="shared" si="1344"/>
        <v>4782.1000000000004</v>
      </c>
      <c r="AA585" s="17">
        <f t="shared" si="1345"/>
        <v>3660.1999999999998</v>
      </c>
      <c r="AB585" s="17"/>
      <c r="AC585" s="17"/>
      <c r="AD585" s="17"/>
      <c r="AE585" s="17">
        <f t="shared" si="1346"/>
        <v>17683.809000000001</v>
      </c>
      <c r="AF585" s="17">
        <f t="shared" si="1347"/>
        <v>4782.1000000000004</v>
      </c>
      <c r="AG585" s="17">
        <f t="shared" si="1348"/>
        <v>3660.1999999999998</v>
      </c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>
        <f t="shared" si="1349"/>
        <v>17683.809000000001</v>
      </c>
      <c r="AX585" s="17">
        <f t="shared" si="1350"/>
        <v>4782.1000000000004</v>
      </c>
      <c r="AY585" s="17">
        <f t="shared" si="1351"/>
        <v>3660.1999999999998</v>
      </c>
      <c r="AZ585" s="17"/>
      <c r="BA585" s="32"/>
      <c r="BB585" s="32"/>
      <c r="BC585" s="1"/>
      <c r="BD585" s="1"/>
      <c r="BE585" s="1"/>
      <c r="BF585" s="1"/>
      <c r="BG585" s="1"/>
      <c r="BH585" s="1"/>
      <c r="BI585" s="1"/>
    </row>
    <row r="586" s="20" customFormat="1">
      <c r="A586" s="21" t="s">
        <v>411</v>
      </c>
      <c r="B586" s="21"/>
      <c r="C586" s="21"/>
      <c r="D586" s="21"/>
      <c r="E586" s="21"/>
      <c r="F586" s="22" t="s">
        <v>412</v>
      </c>
      <c r="G586" s="23">
        <f>G587+G637+G685+G697+G655+G619+G704+G678</f>
        <v>95307.800000000003</v>
      </c>
      <c r="H586" s="23">
        <f>H587+H637+H685+H697+H655+H619+H704+H678</f>
        <v>94049.200000000012</v>
      </c>
      <c r="I586" s="23">
        <f>I587+I637+I685+I697+I655+I619+I704+I678</f>
        <v>92363.199999999997</v>
      </c>
      <c r="J586" s="23">
        <f>J587+J637+J685+J697+J655+J619+J704+J678</f>
        <v>4649.8000000000002</v>
      </c>
      <c r="K586" s="23">
        <f>K587+K637+K685+K697+K655+K619+K704+K678</f>
        <v>4671.6999999999998</v>
      </c>
      <c r="L586" s="23">
        <f>L587+L637+L685+L697+L655+L619+L704+L678</f>
        <v>4671.6999999999998</v>
      </c>
      <c r="M586" s="23">
        <f t="shared" si="1305"/>
        <v>99957.600000000006</v>
      </c>
      <c r="N586" s="23">
        <f t="shared" si="1306"/>
        <v>98720.900000000009</v>
      </c>
      <c r="O586" s="23">
        <f t="shared" si="1307"/>
        <v>97034.899999999994</v>
      </c>
      <c r="P586" s="23">
        <f>P587+P637+P685+P697+P655+P619+P704+P678</f>
        <v>8547.8999999999996</v>
      </c>
      <c r="Q586" s="23">
        <f>Q587+Q637+Q685+Q697+Q655+Q619+Q704+Q678</f>
        <v>0</v>
      </c>
      <c r="R586" s="23">
        <f>R587+R637+R685+R697+R655+R619+R704+R678</f>
        <v>0</v>
      </c>
      <c r="S586" s="23">
        <f>S587+S637+S685+S697+S655+S619+S704+S678</f>
        <v>110</v>
      </c>
      <c r="T586" s="23">
        <f>T587+T637+T685+T697+T655+T619+T704+T678</f>
        <v>10589.299999999999</v>
      </c>
      <c r="U586" s="23">
        <f>U587+U637+U685+U697+U655+U619+U704+U678</f>
        <v>0</v>
      </c>
      <c r="V586" s="23">
        <f>V587+V637+V685+V697+V655+V619+V704+V678</f>
        <v>10589.299999999999</v>
      </c>
      <c r="W586" s="23">
        <f>W587+W637+W685+W697+W655+W619+W704+W678</f>
        <v>0</v>
      </c>
      <c r="X586" s="23">
        <f>X587+X637+X685+X697+X655+X619+X704+X678</f>
        <v>0</v>
      </c>
      <c r="Y586" s="23">
        <f t="shared" si="1343"/>
        <v>108615.5</v>
      </c>
      <c r="Z586" s="23">
        <f t="shared" si="1344"/>
        <v>109310.20000000001</v>
      </c>
      <c r="AA586" s="23">
        <f t="shared" si="1345"/>
        <v>107624.2</v>
      </c>
      <c r="AB586" s="23">
        <f>AB587+AB637+AB685+AB697+AB655+AB619+AB704+AB678</f>
        <v>0</v>
      </c>
      <c r="AC586" s="23">
        <f>AC587+AC637+AC685+AC697+AC655+AC619+AC704+AC678</f>
        <v>0</v>
      </c>
      <c r="AD586" s="23">
        <f>AD587+AD637+AD685+AD697+AD655+AD619+AD704+AD678</f>
        <v>0</v>
      </c>
      <c r="AE586" s="23">
        <f t="shared" si="1346"/>
        <v>108615.5</v>
      </c>
      <c r="AF586" s="23">
        <f t="shared" si="1347"/>
        <v>109310.20000000001</v>
      </c>
      <c r="AG586" s="23">
        <f t="shared" si="1348"/>
        <v>107624.2</v>
      </c>
      <c r="AH586" s="23">
        <f>AH587+AH637+AH685+AH697+AH655+AH619+AH704+AH678</f>
        <v>0</v>
      </c>
      <c r="AI586" s="23">
        <f>AI587+AI637+AI685+AI697+AI655+AI619+AI704+AI678</f>
        <v>0</v>
      </c>
      <c r="AJ586" s="23">
        <f>AJ587+AJ637+AJ685+AJ697+AJ655+AJ619+AJ704+AJ678</f>
        <v>343.44099999999997</v>
      </c>
      <c r="AK586" s="23">
        <f>AK587+AK637+AK685+AK697+AK655+AK619+AK704+AK678</f>
        <v>0</v>
      </c>
      <c r="AL586" s="23">
        <f>AL587+AL637+AL685+AL697+AL655+AL619+AL704+AL678</f>
        <v>0</v>
      </c>
      <c r="AM586" s="23">
        <f>AM587+AM637+AM685+AM697+AM655+AM619+AM704+AM678</f>
        <v>476.69499999999999</v>
      </c>
      <c r="AN586" s="23">
        <f>AN587+AN637+AN685+AN697+AN655+AN619+AN704+AN678</f>
        <v>0</v>
      </c>
      <c r="AO586" s="23">
        <f>AO587+AO637+AO685+AO697+AO655+AO619+AO704+AO678</f>
        <v>0</v>
      </c>
      <c r="AP586" s="23">
        <f>AP587+AP637+AP685+AP697+AP655+AP619+AP704+AP678</f>
        <v>0</v>
      </c>
      <c r="AQ586" s="23">
        <f>AQ587+AQ637+AQ685+AQ697+AQ655+AQ619+AQ704+AQ678</f>
        <v>0</v>
      </c>
      <c r="AR586" s="23">
        <f>AR587+AR637+AR685+AR697+AR655+AR619+AR704+AR678</f>
        <v>0</v>
      </c>
      <c r="AS586" s="23">
        <f>AS587+AS637+AS685+AS697+AS655+AS619+AS704+AS678</f>
        <v>0</v>
      </c>
      <c r="AT586" s="23">
        <f>AT587+AT637+AT685+AT697+AT655+AT619+AT704+AT678</f>
        <v>476.238</v>
      </c>
      <c r="AU586" s="23">
        <f>AU587+AU637+AU685+AU697+AU655+AU619+AU704+AU678</f>
        <v>0</v>
      </c>
      <c r="AV586" s="23">
        <f>AV587+AV637+AV685+AV697+AV655+AV619+AV704+AV678</f>
        <v>0</v>
      </c>
      <c r="AW586" s="23">
        <f t="shared" si="1349"/>
        <v>108958.94100000001</v>
      </c>
      <c r="AX586" s="23">
        <f t="shared" si="1350"/>
        <v>109786.89500000002</v>
      </c>
      <c r="AY586" s="23">
        <f t="shared" si="1351"/>
        <v>108100.43799999999</v>
      </c>
      <c r="AZ586" s="23">
        <f>AZ587+AZ637+AZ685+AZ697+AZ655+AZ619+AZ704+AZ678</f>
        <v>0</v>
      </c>
      <c r="BA586" s="24"/>
      <c r="BB586" s="24"/>
      <c r="BC586" s="20"/>
      <c r="BD586" s="20"/>
      <c r="BE586" s="20"/>
      <c r="BF586" s="20"/>
      <c r="BG586" s="20"/>
      <c r="BH586" s="20"/>
      <c r="BI586" s="20"/>
    </row>
    <row r="587" s="20" customFormat="1">
      <c r="A587" s="21" t="s">
        <v>411</v>
      </c>
      <c r="B587" s="21" t="s">
        <v>29</v>
      </c>
      <c r="C587" s="21"/>
      <c r="D587" s="21"/>
      <c r="E587" s="21"/>
      <c r="F587" s="22" t="s">
        <v>30</v>
      </c>
      <c r="G587" s="23">
        <f>G600+G588</f>
        <v>75402.899999999994</v>
      </c>
      <c r="H587" s="23">
        <f>H600+H588</f>
        <v>76899.699999999997</v>
      </c>
      <c r="I587" s="23">
        <f>I600+I588</f>
        <v>76896.099999999991</v>
      </c>
      <c r="J587" s="23">
        <f>J600+J588</f>
        <v>709.5</v>
      </c>
      <c r="K587" s="23">
        <f>K600+K588</f>
        <v>731.39999999999998</v>
      </c>
      <c r="L587" s="23">
        <f>L600+L588</f>
        <v>731.39999999999998</v>
      </c>
      <c r="M587" s="23">
        <f t="shared" si="1305"/>
        <v>76112.399999999994</v>
      </c>
      <c r="N587" s="23">
        <f t="shared" si="1306"/>
        <v>77631.099999999991</v>
      </c>
      <c r="O587" s="23">
        <f t="shared" si="1307"/>
        <v>77627.499999999985</v>
      </c>
      <c r="P587" s="23">
        <f>P600+P588</f>
        <v>8547.8999999999996</v>
      </c>
      <c r="Q587" s="23">
        <f>Q600+Q588</f>
        <v>0</v>
      </c>
      <c r="R587" s="23">
        <f>R600+R588</f>
        <v>0</v>
      </c>
      <c r="S587" s="23">
        <f>S600+S588</f>
        <v>110</v>
      </c>
      <c r="T587" s="23">
        <f>T600+T588</f>
        <v>10589.299999999999</v>
      </c>
      <c r="U587" s="23">
        <f>U600+U588</f>
        <v>0</v>
      </c>
      <c r="V587" s="23">
        <f>V600+V588</f>
        <v>10589.299999999999</v>
      </c>
      <c r="W587" s="23">
        <f>W600+W588</f>
        <v>0</v>
      </c>
      <c r="X587" s="23">
        <f>X600+X588</f>
        <v>0</v>
      </c>
      <c r="Y587" s="23">
        <f t="shared" si="1343"/>
        <v>84770.299999999988</v>
      </c>
      <c r="Z587" s="23">
        <f t="shared" si="1344"/>
        <v>88220.399999999994</v>
      </c>
      <c r="AA587" s="23">
        <f t="shared" si="1345"/>
        <v>88216.799999999988</v>
      </c>
      <c r="AB587" s="23">
        <f>AB600+AB588</f>
        <v>0</v>
      </c>
      <c r="AC587" s="23">
        <f>AC600+AC588</f>
        <v>0</v>
      </c>
      <c r="AD587" s="23">
        <f>AD600+AD588</f>
        <v>0</v>
      </c>
      <c r="AE587" s="23">
        <f t="shared" si="1346"/>
        <v>84770.299999999988</v>
      </c>
      <c r="AF587" s="23">
        <f t="shared" si="1347"/>
        <v>88220.399999999994</v>
      </c>
      <c r="AG587" s="23">
        <f t="shared" si="1348"/>
        <v>88216.799999999988</v>
      </c>
      <c r="AH587" s="23">
        <f>AH600+AH588</f>
        <v>0</v>
      </c>
      <c r="AI587" s="23">
        <f>AI600+AI588</f>
        <v>0</v>
      </c>
      <c r="AJ587" s="23">
        <f>AJ600+AJ588</f>
        <v>343.44099999999997</v>
      </c>
      <c r="AK587" s="23">
        <f>AK600+AK588</f>
        <v>0</v>
      </c>
      <c r="AL587" s="23">
        <f>AL600+AL588</f>
        <v>0</v>
      </c>
      <c r="AM587" s="23">
        <f>AM600+AM588</f>
        <v>476.69499999999999</v>
      </c>
      <c r="AN587" s="23">
        <f>AN600+AN588</f>
        <v>0</v>
      </c>
      <c r="AO587" s="23">
        <f>AO600+AO588</f>
        <v>0</v>
      </c>
      <c r="AP587" s="23">
        <f>AP600+AP588</f>
        <v>0</v>
      </c>
      <c r="AQ587" s="23">
        <f>AQ600+AQ588</f>
        <v>0</v>
      </c>
      <c r="AR587" s="23">
        <f>AR600+AR588</f>
        <v>0</v>
      </c>
      <c r="AS587" s="23">
        <f>AS600+AS588</f>
        <v>0</v>
      </c>
      <c r="AT587" s="23">
        <f>AT600+AT588</f>
        <v>476.238</v>
      </c>
      <c r="AU587" s="23">
        <f>AU600+AU588</f>
        <v>0</v>
      </c>
      <c r="AV587" s="23">
        <f>AV600+AV588</f>
        <v>0</v>
      </c>
      <c r="AW587" s="23">
        <f t="shared" si="1349"/>
        <v>85113.740999999995</v>
      </c>
      <c r="AX587" s="23">
        <f t="shared" si="1350"/>
        <v>88697.095000000001</v>
      </c>
      <c r="AY587" s="23">
        <f t="shared" si="1351"/>
        <v>88693.037999999986</v>
      </c>
      <c r="AZ587" s="23">
        <f>AZ600+AZ588</f>
        <v>0</v>
      </c>
      <c r="BA587" s="24"/>
      <c r="BB587" s="24"/>
      <c r="BC587" s="20"/>
      <c r="BD587" s="20"/>
      <c r="BE587" s="20"/>
      <c r="BF587" s="20"/>
      <c r="BG587" s="20"/>
      <c r="BH587" s="20"/>
      <c r="BI587" s="20"/>
    </row>
    <row r="588" s="25" customFormat="1">
      <c r="A588" s="26" t="s">
        <v>411</v>
      </c>
      <c r="B588" s="26" t="s">
        <v>29</v>
      </c>
      <c r="C588" s="26" t="s">
        <v>121</v>
      </c>
      <c r="D588" s="26"/>
      <c r="E588" s="26"/>
      <c r="F588" s="27" t="s">
        <v>413</v>
      </c>
      <c r="G588" s="28">
        <f>G589+G595</f>
        <v>60091.699999999997</v>
      </c>
      <c r="H588" s="28">
        <f>H589+H595</f>
        <v>61820.199999999997</v>
      </c>
      <c r="I588" s="28">
        <f>I589+I595</f>
        <v>61820.199999999997</v>
      </c>
      <c r="J588" s="28">
        <f>J589+J595</f>
        <v>709.5</v>
      </c>
      <c r="K588" s="28">
        <f>K589+K595</f>
        <v>731.39999999999998</v>
      </c>
      <c r="L588" s="28">
        <f>L589+L595</f>
        <v>731.39999999999998</v>
      </c>
      <c r="M588" s="28">
        <f t="shared" si="1305"/>
        <v>60801.199999999997</v>
      </c>
      <c r="N588" s="28">
        <f t="shared" si="1306"/>
        <v>62551.599999999999</v>
      </c>
      <c r="O588" s="28">
        <f t="shared" si="1307"/>
        <v>62551.599999999999</v>
      </c>
      <c r="P588" s="28">
        <f>P589+P595</f>
        <v>8547.8999999999996</v>
      </c>
      <c r="Q588" s="28">
        <f>Q589+Q595</f>
        <v>0</v>
      </c>
      <c r="R588" s="28">
        <f>R589+R595</f>
        <v>0</v>
      </c>
      <c r="S588" s="28">
        <f>S589+S595</f>
        <v>0</v>
      </c>
      <c r="T588" s="28">
        <f>T589+T595</f>
        <v>10479.299999999999</v>
      </c>
      <c r="U588" s="28">
        <f>U589+U595</f>
        <v>0</v>
      </c>
      <c r="V588" s="28">
        <f>V589+V595</f>
        <v>10479.299999999999</v>
      </c>
      <c r="W588" s="28">
        <f>W589+W595</f>
        <v>0</v>
      </c>
      <c r="X588" s="28">
        <f>X589+X595</f>
        <v>0</v>
      </c>
      <c r="Y588" s="28">
        <f t="shared" si="1343"/>
        <v>69349.099999999991</v>
      </c>
      <c r="Z588" s="28">
        <f t="shared" si="1344"/>
        <v>73030.899999999994</v>
      </c>
      <c r="AA588" s="28">
        <f t="shared" si="1345"/>
        <v>73030.899999999994</v>
      </c>
      <c r="AB588" s="28">
        <f>AB589+AB595</f>
        <v>0</v>
      </c>
      <c r="AC588" s="28">
        <f>AC589+AC595</f>
        <v>0</v>
      </c>
      <c r="AD588" s="28">
        <f>AD589+AD595</f>
        <v>0</v>
      </c>
      <c r="AE588" s="28">
        <f t="shared" si="1346"/>
        <v>69349.099999999991</v>
      </c>
      <c r="AF588" s="28">
        <f t="shared" si="1347"/>
        <v>73030.899999999994</v>
      </c>
      <c r="AG588" s="28">
        <f t="shared" si="1348"/>
        <v>73030.899999999994</v>
      </c>
      <c r="AH588" s="28">
        <f>AH589+AH595</f>
        <v>0</v>
      </c>
      <c r="AI588" s="28">
        <f>AI589+AI595</f>
        <v>0</v>
      </c>
      <c r="AJ588" s="28">
        <f>AJ589+AJ595</f>
        <v>0</v>
      </c>
      <c r="AK588" s="28">
        <f>AK589+AK595</f>
        <v>0</v>
      </c>
      <c r="AL588" s="28">
        <f>AL589+AL595</f>
        <v>0</v>
      </c>
      <c r="AM588" s="28">
        <f>AM589+AM595</f>
        <v>0</v>
      </c>
      <c r="AN588" s="28">
        <f>AN589+AN595</f>
        <v>0</v>
      </c>
      <c r="AO588" s="28">
        <f>AO589+AO595</f>
        <v>0</v>
      </c>
      <c r="AP588" s="28">
        <f>AP589+AP595</f>
        <v>0</v>
      </c>
      <c r="AQ588" s="28">
        <f>AQ589+AQ595</f>
        <v>0</v>
      </c>
      <c r="AR588" s="28">
        <f>AR589+AR595</f>
        <v>0</v>
      </c>
      <c r="AS588" s="28">
        <f>AS589+AS595</f>
        <v>0</v>
      </c>
      <c r="AT588" s="28">
        <f>AT589+AT595</f>
        <v>0</v>
      </c>
      <c r="AU588" s="28">
        <f>AU589+AU595</f>
        <v>0</v>
      </c>
      <c r="AV588" s="28">
        <f>AV589+AV595</f>
        <v>0</v>
      </c>
      <c r="AW588" s="28">
        <f t="shared" si="1349"/>
        <v>69349.099999999991</v>
      </c>
      <c r="AX588" s="28">
        <f t="shared" si="1350"/>
        <v>73030.899999999994</v>
      </c>
      <c r="AY588" s="28">
        <f t="shared" si="1351"/>
        <v>73030.899999999994</v>
      </c>
      <c r="AZ588" s="28">
        <f>AZ589+AZ595</f>
        <v>0</v>
      </c>
      <c r="BA588" s="29"/>
      <c r="BB588" s="29"/>
      <c r="BC588" s="25"/>
      <c r="BD588" s="25"/>
      <c r="BE588" s="25"/>
      <c r="BF588" s="25"/>
      <c r="BG588" s="25"/>
      <c r="BH588" s="25"/>
      <c r="BI588" s="25"/>
    </row>
    <row r="589" s="1" customFormat="1">
      <c r="A589" s="30" t="s">
        <v>411</v>
      </c>
      <c r="B589" s="30" t="s">
        <v>29</v>
      </c>
      <c r="C589" s="30" t="s">
        <v>121</v>
      </c>
      <c r="D589" s="30" t="s">
        <v>229</v>
      </c>
      <c r="E589" s="35"/>
      <c r="F589" s="31" t="s">
        <v>230</v>
      </c>
      <c r="G589" s="17">
        <f t="shared" ref="G589:G591" si="1386">G590</f>
        <v>2976.0999999999999</v>
      </c>
      <c r="H589" s="17">
        <f t="shared" ref="H589:H591" si="1387">H590</f>
        <v>3064.6999999999998</v>
      </c>
      <c r="I589" s="17">
        <f t="shared" ref="I589:I591" si="1388">I590</f>
        <v>3064.6999999999998</v>
      </c>
      <c r="J589" s="17">
        <f t="shared" ref="J589:J591" si="1389">J590</f>
        <v>0</v>
      </c>
      <c r="K589" s="17">
        <f t="shared" ref="K589:K591" si="1390">K590</f>
        <v>0</v>
      </c>
      <c r="L589" s="17">
        <f t="shared" ref="L589:L591" si="1391">L590</f>
        <v>0</v>
      </c>
      <c r="M589" s="17">
        <f t="shared" si="1305"/>
        <v>2976.0999999999999</v>
      </c>
      <c r="N589" s="17">
        <f t="shared" si="1306"/>
        <v>3064.6999999999998</v>
      </c>
      <c r="O589" s="17">
        <f t="shared" si="1307"/>
        <v>3064.6999999999998</v>
      </c>
      <c r="P589" s="17">
        <f t="shared" ref="P589:P591" si="1392">P590</f>
        <v>0</v>
      </c>
      <c r="Q589" s="17">
        <f t="shared" ref="Q589:Q591" si="1393">Q590</f>
        <v>0</v>
      </c>
      <c r="R589" s="17">
        <f t="shared" ref="R589:R591" si="1394">R590</f>
        <v>0</v>
      </c>
      <c r="S589" s="17">
        <f t="shared" ref="S589:S591" si="1395">S590</f>
        <v>0</v>
      </c>
      <c r="T589" s="17">
        <f t="shared" ref="T589:T591" si="1396">T590</f>
        <v>0</v>
      </c>
      <c r="U589" s="17">
        <f t="shared" ref="U589:U591" si="1397">U590</f>
        <v>0</v>
      </c>
      <c r="V589" s="17">
        <f t="shared" ref="V589:V591" si="1398">V590</f>
        <v>0</v>
      </c>
      <c r="W589" s="17">
        <f t="shared" ref="W589:W591" si="1399">W590</f>
        <v>0</v>
      </c>
      <c r="X589" s="17">
        <f t="shared" ref="X589:X591" si="1400">X590</f>
        <v>0</v>
      </c>
      <c r="Y589" s="17">
        <f t="shared" si="1343"/>
        <v>2976.0999999999999</v>
      </c>
      <c r="Z589" s="17">
        <f t="shared" si="1344"/>
        <v>3064.6999999999998</v>
      </c>
      <c r="AA589" s="17">
        <f t="shared" si="1345"/>
        <v>3064.6999999999998</v>
      </c>
      <c r="AB589" s="17">
        <f t="shared" ref="AB589:AB591" si="1401">AB590</f>
        <v>0</v>
      </c>
      <c r="AC589" s="17">
        <f t="shared" ref="AC589:AC591" si="1402">AC590</f>
        <v>0</v>
      </c>
      <c r="AD589" s="17">
        <f t="shared" ref="AD589:AD591" si="1403">AD590</f>
        <v>0</v>
      </c>
      <c r="AE589" s="17">
        <f t="shared" si="1346"/>
        <v>2976.0999999999999</v>
      </c>
      <c r="AF589" s="17">
        <f t="shared" si="1347"/>
        <v>3064.6999999999998</v>
      </c>
      <c r="AG589" s="17">
        <f t="shared" si="1348"/>
        <v>3064.6999999999998</v>
      </c>
      <c r="AH589" s="17">
        <f t="shared" ref="AH589:AH591" si="1404">AH590</f>
        <v>0</v>
      </c>
      <c r="AI589" s="17">
        <f t="shared" ref="AI589:AI591" si="1405">AI590</f>
        <v>0</v>
      </c>
      <c r="AJ589" s="17">
        <f t="shared" ref="AJ589:AJ591" si="1406">AJ590</f>
        <v>0</v>
      </c>
      <c r="AK589" s="17">
        <f t="shared" ref="AK589:AK591" si="1407">AK590</f>
        <v>0</v>
      </c>
      <c r="AL589" s="17">
        <f t="shared" ref="AL589:AL591" si="1408">AL590</f>
        <v>0</v>
      </c>
      <c r="AM589" s="17">
        <f t="shared" ref="AM589:AM591" si="1409">AM590</f>
        <v>0</v>
      </c>
      <c r="AN589" s="17">
        <f t="shared" ref="AN589:AN591" si="1410">AN590</f>
        <v>0</v>
      </c>
      <c r="AO589" s="17">
        <f t="shared" ref="AO589:AO591" si="1411">AO590</f>
        <v>0</v>
      </c>
      <c r="AP589" s="17">
        <f t="shared" ref="AP589:AP591" si="1412">AP590</f>
        <v>0</v>
      </c>
      <c r="AQ589" s="17">
        <f t="shared" ref="AQ589:AQ591" si="1413">AQ590</f>
        <v>0</v>
      </c>
      <c r="AR589" s="17">
        <f t="shared" ref="AR589:AR591" si="1414">AR590</f>
        <v>0</v>
      </c>
      <c r="AS589" s="17">
        <f t="shared" ref="AS589:AS591" si="1415">AS590</f>
        <v>0</v>
      </c>
      <c r="AT589" s="17">
        <f t="shared" ref="AT589:AT591" si="1416">AT590</f>
        <v>0</v>
      </c>
      <c r="AU589" s="17">
        <f t="shared" ref="AU589:AU591" si="1417">AU590</f>
        <v>0</v>
      </c>
      <c r="AV589" s="17">
        <f t="shared" ref="AV589:AV591" si="1418">AV590</f>
        <v>0</v>
      </c>
      <c r="AW589" s="17">
        <f t="shared" si="1349"/>
        <v>2976.0999999999999</v>
      </c>
      <c r="AX589" s="17">
        <f t="shared" si="1350"/>
        <v>3064.6999999999998</v>
      </c>
      <c r="AY589" s="17">
        <f t="shared" si="1351"/>
        <v>3064.6999999999998</v>
      </c>
      <c r="AZ589" s="17">
        <f t="shared" ref="AZ589:AZ591" si="1419">AZ590</f>
        <v>0</v>
      </c>
      <c r="BA589" s="32"/>
      <c r="BB589" s="32"/>
      <c r="BC589" s="1"/>
      <c r="BD589" s="1"/>
      <c r="BE589" s="1"/>
      <c r="BF589" s="1"/>
      <c r="BG589" s="1"/>
      <c r="BH589" s="1"/>
      <c r="BI589" s="1"/>
    </row>
    <row r="590" s="1" customFormat="1" hidden="1">
      <c r="A590" s="30" t="s">
        <v>411</v>
      </c>
      <c r="B590" s="30" t="s">
        <v>29</v>
      </c>
      <c r="C590" s="30" t="s">
        <v>121</v>
      </c>
      <c r="D590" s="30" t="s">
        <v>231</v>
      </c>
      <c r="E590" s="35"/>
      <c r="F590" s="31" t="s">
        <v>36</v>
      </c>
      <c r="G590" s="17">
        <f t="shared" si="1386"/>
        <v>2976.0999999999999</v>
      </c>
      <c r="H590" s="17">
        <f t="shared" si="1387"/>
        <v>3064.6999999999998</v>
      </c>
      <c r="I590" s="17">
        <f t="shared" si="1388"/>
        <v>3064.6999999999998</v>
      </c>
      <c r="J590" s="17">
        <f t="shared" si="1389"/>
        <v>0</v>
      </c>
      <c r="K590" s="17">
        <f t="shared" si="1390"/>
        <v>0</v>
      </c>
      <c r="L590" s="17">
        <f t="shared" si="1391"/>
        <v>0</v>
      </c>
      <c r="M590" s="17">
        <f t="shared" si="1305"/>
        <v>2976.0999999999999</v>
      </c>
      <c r="N590" s="17">
        <f t="shared" si="1306"/>
        <v>3064.6999999999998</v>
      </c>
      <c r="O590" s="17">
        <f t="shared" si="1307"/>
        <v>3064.6999999999998</v>
      </c>
      <c r="P590" s="17">
        <f t="shared" si="1392"/>
        <v>0</v>
      </c>
      <c r="Q590" s="17">
        <f t="shared" si="1393"/>
        <v>0</v>
      </c>
      <c r="R590" s="17">
        <f t="shared" si="1394"/>
        <v>0</v>
      </c>
      <c r="S590" s="17">
        <f t="shared" si="1395"/>
        <v>0</v>
      </c>
      <c r="T590" s="17">
        <f t="shared" si="1396"/>
        <v>0</v>
      </c>
      <c r="U590" s="17">
        <f t="shared" si="1397"/>
        <v>0</v>
      </c>
      <c r="V590" s="17">
        <f t="shared" si="1398"/>
        <v>0</v>
      </c>
      <c r="W590" s="17">
        <f t="shared" si="1399"/>
        <v>0</v>
      </c>
      <c r="X590" s="17">
        <f t="shared" si="1400"/>
        <v>0</v>
      </c>
      <c r="Y590" s="17">
        <f t="shared" si="1343"/>
        <v>2976.0999999999999</v>
      </c>
      <c r="Z590" s="17">
        <f t="shared" si="1344"/>
        <v>3064.6999999999998</v>
      </c>
      <c r="AA590" s="17">
        <f t="shared" si="1345"/>
        <v>3064.6999999999998</v>
      </c>
      <c r="AB590" s="17">
        <f t="shared" si="1401"/>
        <v>0</v>
      </c>
      <c r="AC590" s="17">
        <f t="shared" si="1402"/>
        <v>0</v>
      </c>
      <c r="AD590" s="17">
        <f t="shared" si="1403"/>
        <v>0</v>
      </c>
      <c r="AE590" s="17">
        <f t="shared" si="1346"/>
        <v>2976.0999999999999</v>
      </c>
      <c r="AF590" s="17">
        <f t="shared" si="1347"/>
        <v>3064.6999999999998</v>
      </c>
      <c r="AG590" s="17">
        <f t="shared" si="1348"/>
        <v>3064.6999999999998</v>
      </c>
      <c r="AH590" s="17">
        <f t="shared" si="1404"/>
        <v>0</v>
      </c>
      <c r="AI590" s="17">
        <f t="shared" si="1405"/>
        <v>0</v>
      </c>
      <c r="AJ590" s="17">
        <f t="shared" si="1406"/>
        <v>0</v>
      </c>
      <c r="AK590" s="17">
        <f t="shared" si="1407"/>
        <v>0</v>
      </c>
      <c r="AL590" s="17">
        <f t="shared" si="1408"/>
        <v>0</v>
      </c>
      <c r="AM590" s="17">
        <f t="shared" si="1409"/>
        <v>0</v>
      </c>
      <c r="AN590" s="17">
        <f t="shared" si="1410"/>
        <v>0</v>
      </c>
      <c r="AO590" s="17">
        <f t="shared" si="1411"/>
        <v>0</v>
      </c>
      <c r="AP590" s="17">
        <f t="shared" si="1412"/>
        <v>0</v>
      </c>
      <c r="AQ590" s="17">
        <f t="shared" si="1413"/>
        <v>0</v>
      </c>
      <c r="AR590" s="17">
        <f t="shared" si="1414"/>
        <v>0</v>
      </c>
      <c r="AS590" s="17">
        <f t="shared" si="1415"/>
        <v>0</v>
      </c>
      <c r="AT590" s="17">
        <f t="shared" si="1416"/>
        <v>0</v>
      </c>
      <c r="AU590" s="17">
        <f t="shared" si="1417"/>
        <v>0</v>
      </c>
      <c r="AV590" s="17">
        <f t="shared" si="1418"/>
        <v>0</v>
      </c>
      <c r="AW590" s="17">
        <f t="shared" si="1349"/>
        <v>2976.0999999999999</v>
      </c>
      <c r="AX590" s="17">
        <f t="shared" si="1350"/>
        <v>3064.6999999999998</v>
      </c>
      <c r="AY590" s="17">
        <f t="shared" si="1351"/>
        <v>3064.6999999999998</v>
      </c>
      <c r="AZ590" s="17">
        <f t="shared" si="1419"/>
        <v>0</v>
      </c>
      <c r="BA590" s="32">
        <v>0</v>
      </c>
      <c r="BB590" s="32"/>
      <c r="BC590" s="1"/>
      <c r="BD590" s="1"/>
      <c r="BE590" s="1"/>
      <c r="BF590" s="1"/>
      <c r="BG590" s="1"/>
      <c r="BH590" s="1"/>
      <c r="BI590" s="1"/>
    </row>
    <row r="591" s="1" customFormat="1">
      <c r="A591" s="30" t="s">
        <v>411</v>
      </c>
      <c r="B591" s="30" t="s">
        <v>29</v>
      </c>
      <c r="C591" s="30" t="s">
        <v>121</v>
      </c>
      <c r="D591" s="30" t="s">
        <v>414</v>
      </c>
      <c r="E591" s="35"/>
      <c r="F591" s="31" t="s">
        <v>415</v>
      </c>
      <c r="G591" s="17">
        <f t="shared" si="1386"/>
        <v>2976.0999999999999</v>
      </c>
      <c r="H591" s="17">
        <f t="shared" si="1387"/>
        <v>3064.6999999999998</v>
      </c>
      <c r="I591" s="17">
        <f t="shared" si="1388"/>
        <v>3064.6999999999998</v>
      </c>
      <c r="J591" s="17">
        <f t="shared" si="1389"/>
        <v>0</v>
      </c>
      <c r="K591" s="17">
        <f t="shared" si="1390"/>
        <v>0</v>
      </c>
      <c r="L591" s="17">
        <f t="shared" si="1391"/>
        <v>0</v>
      </c>
      <c r="M591" s="17">
        <f t="shared" si="1305"/>
        <v>2976.0999999999999</v>
      </c>
      <c r="N591" s="17">
        <f t="shared" si="1306"/>
        <v>3064.6999999999998</v>
      </c>
      <c r="O591" s="17">
        <f t="shared" si="1307"/>
        <v>3064.6999999999998</v>
      </c>
      <c r="P591" s="17">
        <f t="shared" si="1392"/>
        <v>0</v>
      </c>
      <c r="Q591" s="17">
        <f t="shared" si="1393"/>
        <v>0</v>
      </c>
      <c r="R591" s="17">
        <f t="shared" si="1394"/>
        <v>0</v>
      </c>
      <c r="S591" s="17">
        <f t="shared" si="1395"/>
        <v>0</v>
      </c>
      <c r="T591" s="17">
        <f t="shared" si="1396"/>
        <v>0</v>
      </c>
      <c r="U591" s="17">
        <f t="shared" si="1397"/>
        <v>0</v>
      </c>
      <c r="V591" s="17">
        <f t="shared" si="1398"/>
        <v>0</v>
      </c>
      <c r="W591" s="17">
        <f t="shared" si="1399"/>
        <v>0</v>
      </c>
      <c r="X591" s="17">
        <f t="shared" si="1400"/>
        <v>0</v>
      </c>
      <c r="Y591" s="17">
        <f t="shared" si="1343"/>
        <v>2976.0999999999999</v>
      </c>
      <c r="Z591" s="17">
        <f t="shared" si="1344"/>
        <v>3064.6999999999998</v>
      </c>
      <c r="AA591" s="17">
        <f t="shared" si="1345"/>
        <v>3064.6999999999998</v>
      </c>
      <c r="AB591" s="17">
        <f t="shared" si="1401"/>
        <v>0</v>
      </c>
      <c r="AC591" s="17">
        <f t="shared" si="1402"/>
        <v>0</v>
      </c>
      <c r="AD591" s="17">
        <f t="shared" si="1403"/>
        <v>0</v>
      </c>
      <c r="AE591" s="17">
        <f t="shared" si="1346"/>
        <v>2976.0999999999999</v>
      </c>
      <c r="AF591" s="17">
        <f t="shared" si="1347"/>
        <v>3064.6999999999998</v>
      </c>
      <c r="AG591" s="17">
        <f t="shared" si="1348"/>
        <v>3064.6999999999998</v>
      </c>
      <c r="AH591" s="17">
        <f t="shared" si="1404"/>
        <v>0</v>
      </c>
      <c r="AI591" s="17">
        <f t="shared" si="1405"/>
        <v>0</v>
      </c>
      <c r="AJ591" s="17">
        <f t="shared" si="1406"/>
        <v>0</v>
      </c>
      <c r="AK591" s="17">
        <f t="shared" si="1407"/>
        <v>0</v>
      </c>
      <c r="AL591" s="17">
        <f t="shared" si="1408"/>
        <v>0</v>
      </c>
      <c r="AM591" s="17">
        <f t="shared" si="1409"/>
        <v>0</v>
      </c>
      <c r="AN591" s="17">
        <f t="shared" si="1410"/>
        <v>0</v>
      </c>
      <c r="AO591" s="17">
        <f t="shared" si="1411"/>
        <v>0</v>
      </c>
      <c r="AP591" s="17">
        <f t="shared" si="1412"/>
        <v>0</v>
      </c>
      <c r="AQ591" s="17">
        <f t="shared" si="1413"/>
        <v>0</v>
      </c>
      <c r="AR591" s="17">
        <f t="shared" si="1414"/>
        <v>0</v>
      </c>
      <c r="AS591" s="17">
        <f t="shared" si="1415"/>
        <v>0</v>
      </c>
      <c r="AT591" s="17">
        <f t="shared" si="1416"/>
        <v>0</v>
      </c>
      <c r="AU591" s="17">
        <f t="shared" si="1417"/>
        <v>0</v>
      </c>
      <c r="AV591" s="17">
        <f t="shared" si="1418"/>
        <v>0</v>
      </c>
      <c r="AW591" s="17">
        <f t="shared" si="1349"/>
        <v>2976.0999999999999</v>
      </c>
      <c r="AX591" s="17">
        <f t="shared" si="1350"/>
        <v>3064.6999999999998</v>
      </c>
      <c r="AY591" s="17">
        <f t="shared" si="1351"/>
        <v>3064.6999999999998</v>
      </c>
      <c r="AZ591" s="17">
        <f t="shared" si="1419"/>
        <v>0</v>
      </c>
      <c r="BA591" s="32"/>
      <c r="BB591" s="32"/>
      <c r="BC591" s="1"/>
      <c r="BD591" s="1"/>
      <c r="BE591" s="1"/>
      <c r="BF591" s="1"/>
      <c r="BG591" s="1"/>
      <c r="BH591" s="1"/>
      <c r="BI591" s="1"/>
    </row>
    <row r="592" s="1" customFormat="1">
      <c r="A592" s="30" t="s">
        <v>411</v>
      </c>
      <c r="B592" s="30" t="s">
        <v>29</v>
      </c>
      <c r="C592" s="30" t="s">
        <v>121</v>
      </c>
      <c r="D592" s="30" t="s">
        <v>416</v>
      </c>
      <c r="E592" s="35"/>
      <c r="F592" s="31" t="s">
        <v>417</v>
      </c>
      <c r="G592" s="17">
        <f>G593+G594</f>
        <v>2976.0999999999999</v>
      </c>
      <c r="H592" s="17">
        <f>H593+H594</f>
        <v>3064.6999999999998</v>
      </c>
      <c r="I592" s="17">
        <f>I593+I594</f>
        <v>3064.6999999999998</v>
      </c>
      <c r="J592" s="17">
        <f>J593+J594</f>
        <v>0</v>
      </c>
      <c r="K592" s="17">
        <f>K593+K594</f>
        <v>0</v>
      </c>
      <c r="L592" s="17">
        <f>L593+L594</f>
        <v>0</v>
      </c>
      <c r="M592" s="17">
        <f t="shared" si="1305"/>
        <v>2976.0999999999999</v>
      </c>
      <c r="N592" s="17">
        <f t="shared" si="1306"/>
        <v>3064.6999999999998</v>
      </c>
      <c r="O592" s="17">
        <f t="shared" si="1307"/>
        <v>3064.6999999999998</v>
      </c>
      <c r="P592" s="17">
        <f>P593+P594</f>
        <v>0</v>
      </c>
      <c r="Q592" s="17">
        <f>Q593+Q594</f>
        <v>0</v>
      </c>
      <c r="R592" s="17">
        <f>R593+R594</f>
        <v>0</v>
      </c>
      <c r="S592" s="17">
        <f>S593+S594</f>
        <v>0</v>
      </c>
      <c r="T592" s="17">
        <f>T593+T594</f>
        <v>0</v>
      </c>
      <c r="U592" s="17">
        <f>U593+U594</f>
        <v>0</v>
      </c>
      <c r="V592" s="17">
        <f>V593+V594</f>
        <v>0</v>
      </c>
      <c r="W592" s="17">
        <f>W593+W594</f>
        <v>0</v>
      </c>
      <c r="X592" s="17">
        <f>X593+X594</f>
        <v>0</v>
      </c>
      <c r="Y592" s="17">
        <f t="shared" si="1343"/>
        <v>2976.0999999999999</v>
      </c>
      <c r="Z592" s="17">
        <f t="shared" si="1344"/>
        <v>3064.6999999999998</v>
      </c>
      <c r="AA592" s="17">
        <f t="shared" si="1345"/>
        <v>3064.6999999999998</v>
      </c>
      <c r="AB592" s="17">
        <f>AB593+AB594</f>
        <v>0</v>
      </c>
      <c r="AC592" s="17">
        <f>AC593+AC594</f>
        <v>0</v>
      </c>
      <c r="AD592" s="17">
        <f>AD593+AD594</f>
        <v>0</v>
      </c>
      <c r="AE592" s="17">
        <f t="shared" si="1346"/>
        <v>2976.0999999999999</v>
      </c>
      <c r="AF592" s="17">
        <f t="shared" si="1347"/>
        <v>3064.6999999999998</v>
      </c>
      <c r="AG592" s="17">
        <f t="shared" si="1348"/>
        <v>3064.6999999999998</v>
      </c>
      <c r="AH592" s="17">
        <f>AH593+AH594</f>
        <v>0</v>
      </c>
      <c r="AI592" s="17">
        <f>AI593+AI594</f>
        <v>0</v>
      </c>
      <c r="AJ592" s="17">
        <f>AJ593+AJ594</f>
        <v>0</v>
      </c>
      <c r="AK592" s="17">
        <f>AK593+AK594</f>
        <v>0</v>
      </c>
      <c r="AL592" s="17">
        <f>AL593+AL594</f>
        <v>0</v>
      </c>
      <c r="AM592" s="17">
        <f>AM593+AM594</f>
        <v>0</v>
      </c>
      <c r="AN592" s="17">
        <f>AN593+AN594</f>
        <v>0</v>
      </c>
      <c r="AO592" s="17">
        <f>AO593+AO594</f>
        <v>0</v>
      </c>
      <c r="AP592" s="17">
        <f>AP593+AP594</f>
        <v>0</v>
      </c>
      <c r="AQ592" s="17">
        <f>AQ593+AQ594</f>
        <v>0</v>
      </c>
      <c r="AR592" s="17">
        <f>AR593+AR594</f>
        <v>0</v>
      </c>
      <c r="AS592" s="17">
        <f>AS593+AS594</f>
        <v>0</v>
      </c>
      <c r="AT592" s="17">
        <f>AT593+AT594</f>
        <v>0</v>
      </c>
      <c r="AU592" s="17">
        <f>AU593+AU594</f>
        <v>0</v>
      </c>
      <c r="AV592" s="17">
        <f>AV593+AV594</f>
        <v>0</v>
      </c>
      <c r="AW592" s="17">
        <f t="shared" si="1349"/>
        <v>2976.0999999999999</v>
      </c>
      <c r="AX592" s="17">
        <f t="shared" si="1350"/>
        <v>3064.6999999999998</v>
      </c>
      <c r="AY592" s="17">
        <f t="shared" si="1351"/>
        <v>3064.6999999999998</v>
      </c>
      <c r="AZ592" s="17">
        <f>AZ593+AZ594</f>
        <v>0</v>
      </c>
      <c r="BA592" s="32"/>
      <c r="BB592" s="32"/>
      <c r="BC592" s="1"/>
      <c r="BD592" s="1"/>
      <c r="BE592" s="1"/>
      <c r="BF592" s="1"/>
      <c r="BG592" s="1"/>
      <c r="BH592" s="1"/>
      <c r="BI592" s="1"/>
    </row>
    <row r="593" s="1" customFormat="1">
      <c r="A593" s="30" t="s">
        <v>411</v>
      </c>
      <c r="B593" s="30" t="s">
        <v>29</v>
      </c>
      <c r="C593" s="30" t="s">
        <v>121</v>
      </c>
      <c r="D593" s="30" t="s">
        <v>416</v>
      </c>
      <c r="E593" s="30" t="s">
        <v>53</v>
      </c>
      <c r="F593" s="31" t="s">
        <v>54</v>
      </c>
      <c r="G593" s="17">
        <v>2881.9000000000001</v>
      </c>
      <c r="H593" s="17">
        <v>2970.5</v>
      </c>
      <c r="I593" s="17">
        <v>2970.5</v>
      </c>
      <c r="J593" s="17"/>
      <c r="K593" s="17"/>
      <c r="L593" s="17"/>
      <c r="M593" s="17">
        <f t="shared" si="1305"/>
        <v>2881.9000000000001</v>
      </c>
      <c r="N593" s="17">
        <f t="shared" si="1306"/>
        <v>2970.5</v>
      </c>
      <c r="O593" s="17">
        <f t="shared" si="1307"/>
        <v>2970.5</v>
      </c>
      <c r="P593" s="17"/>
      <c r="Q593" s="17"/>
      <c r="R593" s="17"/>
      <c r="S593" s="17"/>
      <c r="T593" s="17"/>
      <c r="U593" s="17"/>
      <c r="V593" s="17"/>
      <c r="W593" s="17"/>
      <c r="X593" s="17"/>
      <c r="Y593" s="17">
        <f t="shared" si="1343"/>
        <v>2881.9000000000001</v>
      </c>
      <c r="Z593" s="17">
        <f t="shared" si="1344"/>
        <v>2970.5</v>
      </c>
      <c r="AA593" s="17">
        <f t="shared" si="1345"/>
        <v>2970.5</v>
      </c>
      <c r="AB593" s="17"/>
      <c r="AC593" s="17"/>
      <c r="AD593" s="17"/>
      <c r="AE593" s="17">
        <f t="shared" si="1346"/>
        <v>2881.9000000000001</v>
      </c>
      <c r="AF593" s="17">
        <f t="shared" si="1347"/>
        <v>2970.5</v>
      </c>
      <c r="AG593" s="17">
        <f t="shared" si="1348"/>
        <v>2970.5</v>
      </c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>
        <f t="shared" si="1349"/>
        <v>2881.9000000000001</v>
      </c>
      <c r="AX593" s="17">
        <f t="shared" si="1350"/>
        <v>2970.5</v>
      </c>
      <c r="AY593" s="17">
        <f t="shared" si="1351"/>
        <v>2970.5</v>
      </c>
      <c r="AZ593" s="17"/>
      <c r="BA593" s="32"/>
      <c r="BB593" s="32"/>
      <c r="BC593" s="1"/>
      <c r="BD593" s="1"/>
      <c r="BE593" s="1"/>
      <c r="BF593" s="1"/>
      <c r="BG593" s="1"/>
      <c r="BH593" s="1"/>
      <c r="BI593" s="1"/>
    </row>
    <row r="594" s="1" customFormat="1">
      <c r="A594" s="30" t="s">
        <v>411</v>
      </c>
      <c r="B594" s="30" t="s">
        <v>29</v>
      </c>
      <c r="C594" s="30" t="s">
        <v>121</v>
      </c>
      <c r="D594" s="30" t="s">
        <v>416</v>
      </c>
      <c r="E594" s="30" t="s">
        <v>41</v>
      </c>
      <c r="F594" s="31" t="s">
        <v>42</v>
      </c>
      <c r="G594" s="17">
        <v>94.200000000000003</v>
      </c>
      <c r="H594" s="17">
        <v>94.200000000000003</v>
      </c>
      <c r="I594" s="17">
        <v>94.200000000000003</v>
      </c>
      <c r="J594" s="17"/>
      <c r="K594" s="17"/>
      <c r="L594" s="17"/>
      <c r="M594" s="17">
        <f t="shared" si="1305"/>
        <v>94.200000000000003</v>
      </c>
      <c r="N594" s="17">
        <f t="shared" si="1306"/>
        <v>94.200000000000003</v>
      </c>
      <c r="O594" s="17">
        <f t="shared" si="1307"/>
        <v>94.200000000000003</v>
      </c>
      <c r="P594" s="17"/>
      <c r="Q594" s="17"/>
      <c r="R594" s="17"/>
      <c r="S594" s="17"/>
      <c r="T594" s="17"/>
      <c r="U594" s="17"/>
      <c r="V594" s="17"/>
      <c r="W594" s="17"/>
      <c r="X594" s="17"/>
      <c r="Y594" s="17">
        <f t="shared" si="1343"/>
        <v>94.200000000000003</v>
      </c>
      <c r="Z594" s="17">
        <f t="shared" si="1344"/>
        <v>94.200000000000003</v>
      </c>
      <c r="AA594" s="17">
        <f t="shared" si="1345"/>
        <v>94.200000000000003</v>
      </c>
      <c r="AB594" s="17"/>
      <c r="AC594" s="17"/>
      <c r="AD594" s="17"/>
      <c r="AE594" s="17">
        <f t="shared" si="1346"/>
        <v>94.200000000000003</v>
      </c>
      <c r="AF594" s="17">
        <f t="shared" si="1347"/>
        <v>94.200000000000003</v>
      </c>
      <c r="AG594" s="17">
        <f t="shared" si="1348"/>
        <v>94.200000000000003</v>
      </c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>
        <f t="shared" si="1349"/>
        <v>94.200000000000003</v>
      </c>
      <c r="AX594" s="17">
        <f t="shared" si="1350"/>
        <v>94.200000000000003</v>
      </c>
      <c r="AY594" s="17">
        <f t="shared" si="1351"/>
        <v>94.200000000000003</v>
      </c>
      <c r="AZ594" s="17"/>
      <c r="BA594" s="32"/>
      <c r="BB594" s="32"/>
      <c r="BC594" s="1"/>
      <c r="BD594" s="1"/>
      <c r="BE594" s="1"/>
      <c r="BF594" s="1"/>
      <c r="BG594" s="1"/>
      <c r="BH594" s="1"/>
      <c r="BI594" s="1"/>
    </row>
    <row r="595" s="1" customFormat="1">
      <c r="A595" s="30" t="s">
        <v>411</v>
      </c>
      <c r="B595" s="30" t="s">
        <v>29</v>
      </c>
      <c r="C595" s="30" t="s">
        <v>121</v>
      </c>
      <c r="D595" s="30" t="s">
        <v>91</v>
      </c>
      <c r="E595" s="35"/>
      <c r="F595" s="31" t="s">
        <v>92</v>
      </c>
      <c r="G595" s="17">
        <f t="shared" ref="G595:G596" si="1420">G596</f>
        <v>57115.599999999999</v>
      </c>
      <c r="H595" s="17">
        <f t="shared" ref="H595:H596" si="1421">H596</f>
        <v>58755.5</v>
      </c>
      <c r="I595" s="17">
        <f t="shared" ref="I595:I596" si="1422">I596</f>
        <v>58755.5</v>
      </c>
      <c r="J595" s="17">
        <f t="shared" ref="J595:J596" si="1423">J596</f>
        <v>709.5</v>
      </c>
      <c r="K595" s="17">
        <f t="shared" ref="K595:K596" si="1424">K596</f>
        <v>731.39999999999998</v>
      </c>
      <c r="L595" s="17">
        <f t="shared" ref="L595:L596" si="1425">L596</f>
        <v>731.39999999999998</v>
      </c>
      <c r="M595" s="17">
        <f t="shared" si="1305"/>
        <v>57825.099999999999</v>
      </c>
      <c r="N595" s="17">
        <f t="shared" si="1306"/>
        <v>59486.900000000001</v>
      </c>
      <c r="O595" s="17">
        <f t="shared" si="1307"/>
        <v>59486.900000000001</v>
      </c>
      <c r="P595" s="17">
        <f t="shared" ref="P595:P596" si="1426">P596</f>
        <v>8547.8999999999996</v>
      </c>
      <c r="Q595" s="17">
        <f t="shared" ref="Q595:Q596" si="1427">Q596</f>
        <v>0</v>
      </c>
      <c r="R595" s="17">
        <f t="shared" ref="R595:R596" si="1428">R596</f>
        <v>0</v>
      </c>
      <c r="S595" s="17">
        <f t="shared" ref="S595:S596" si="1429">S596</f>
        <v>0</v>
      </c>
      <c r="T595" s="17">
        <f t="shared" ref="T595:T596" si="1430">T596</f>
        <v>10479.299999999999</v>
      </c>
      <c r="U595" s="17">
        <f t="shared" ref="U595:U596" si="1431">U596</f>
        <v>0</v>
      </c>
      <c r="V595" s="17">
        <f t="shared" ref="V595:V596" si="1432">V596</f>
        <v>10479.299999999999</v>
      </c>
      <c r="W595" s="17">
        <f t="shared" ref="W595:W596" si="1433">W596</f>
        <v>0</v>
      </c>
      <c r="X595" s="17">
        <f t="shared" ref="X595:X596" si="1434">X596</f>
        <v>0</v>
      </c>
      <c r="Y595" s="17">
        <f t="shared" si="1343"/>
        <v>66373</v>
      </c>
      <c r="Z595" s="17">
        <f t="shared" si="1344"/>
        <v>69966.199999999997</v>
      </c>
      <c r="AA595" s="17">
        <f t="shared" si="1345"/>
        <v>69966.199999999997</v>
      </c>
      <c r="AB595" s="17">
        <f t="shared" ref="AB595:AB596" si="1435">AB596</f>
        <v>0</v>
      </c>
      <c r="AC595" s="17">
        <f t="shared" ref="AC595:AC596" si="1436">AC596</f>
        <v>0</v>
      </c>
      <c r="AD595" s="17">
        <f t="shared" ref="AD595:AD596" si="1437">AD596</f>
        <v>0</v>
      </c>
      <c r="AE595" s="17">
        <f t="shared" si="1346"/>
        <v>66373</v>
      </c>
      <c r="AF595" s="17">
        <f t="shared" si="1347"/>
        <v>69966.199999999997</v>
      </c>
      <c r="AG595" s="17">
        <f t="shared" si="1348"/>
        <v>69966.199999999997</v>
      </c>
      <c r="AH595" s="17">
        <f t="shared" ref="AH595:AH596" si="1438">AH596</f>
        <v>0</v>
      </c>
      <c r="AI595" s="17">
        <f t="shared" ref="AI595:AI596" si="1439">AI596</f>
        <v>0</v>
      </c>
      <c r="AJ595" s="17">
        <f t="shared" ref="AJ595:AJ596" si="1440">AJ596</f>
        <v>0</v>
      </c>
      <c r="AK595" s="17">
        <f t="shared" ref="AK595:AK596" si="1441">AK596</f>
        <v>0</v>
      </c>
      <c r="AL595" s="17">
        <f t="shared" ref="AL595:AL596" si="1442">AL596</f>
        <v>0</v>
      </c>
      <c r="AM595" s="17">
        <f t="shared" ref="AM595:AM596" si="1443">AM596</f>
        <v>0</v>
      </c>
      <c r="AN595" s="17">
        <f t="shared" ref="AN595:AN596" si="1444">AN596</f>
        <v>0</v>
      </c>
      <c r="AO595" s="17">
        <f t="shared" ref="AO595:AO596" si="1445">AO596</f>
        <v>0</v>
      </c>
      <c r="AP595" s="17">
        <f t="shared" ref="AP595:AP596" si="1446">AP596</f>
        <v>0</v>
      </c>
      <c r="AQ595" s="17">
        <f t="shared" ref="AQ595:AQ596" si="1447">AQ596</f>
        <v>0</v>
      </c>
      <c r="AR595" s="17">
        <f t="shared" ref="AR595:AR596" si="1448">AR596</f>
        <v>0</v>
      </c>
      <c r="AS595" s="17">
        <f t="shared" ref="AS595:AS596" si="1449">AS596</f>
        <v>0</v>
      </c>
      <c r="AT595" s="17">
        <f t="shared" ref="AT595:AT596" si="1450">AT596</f>
        <v>0</v>
      </c>
      <c r="AU595" s="17">
        <f t="shared" ref="AU595:AU596" si="1451">AU596</f>
        <v>0</v>
      </c>
      <c r="AV595" s="17">
        <f t="shared" ref="AV595:AV596" si="1452">AV596</f>
        <v>0</v>
      </c>
      <c r="AW595" s="17">
        <f t="shared" si="1349"/>
        <v>66373</v>
      </c>
      <c r="AX595" s="17">
        <f t="shared" si="1350"/>
        <v>69966.199999999997</v>
      </c>
      <c r="AY595" s="17">
        <f t="shared" si="1351"/>
        <v>69966.199999999997</v>
      </c>
      <c r="AZ595" s="17">
        <f t="shared" ref="AZ595:AZ596" si="1453">AZ596</f>
        <v>0</v>
      </c>
      <c r="BA595" s="32"/>
      <c r="BB595" s="32"/>
      <c r="BC595" s="1"/>
      <c r="BD595" s="1"/>
      <c r="BE595" s="1"/>
      <c r="BF595" s="1"/>
      <c r="BG595" s="1"/>
      <c r="BH595" s="1"/>
      <c r="BI595" s="1"/>
    </row>
    <row r="596" s="1" customFormat="1">
      <c r="A596" s="30" t="s">
        <v>411</v>
      </c>
      <c r="B596" s="30" t="s">
        <v>29</v>
      </c>
      <c r="C596" s="30" t="s">
        <v>121</v>
      </c>
      <c r="D596" s="30" t="s">
        <v>418</v>
      </c>
      <c r="E596" s="35"/>
      <c r="F596" s="31" t="s">
        <v>419</v>
      </c>
      <c r="G596" s="17">
        <f t="shared" si="1420"/>
        <v>57115.599999999999</v>
      </c>
      <c r="H596" s="17">
        <f t="shared" si="1421"/>
        <v>58755.5</v>
      </c>
      <c r="I596" s="17">
        <f t="shared" si="1422"/>
        <v>58755.5</v>
      </c>
      <c r="J596" s="17">
        <f t="shared" si="1423"/>
        <v>709.5</v>
      </c>
      <c r="K596" s="17">
        <f t="shared" si="1424"/>
        <v>731.39999999999998</v>
      </c>
      <c r="L596" s="17">
        <f t="shared" si="1425"/>
        <v>731.39999999999998</v>
      </c>
      <c r="M596" s="17">
        <f t="shared" si="1305"/>
        <v>57825.099999999999</v>
      </c>
      <c r="N596" s="17">
        <f t="shared" si="1306"/>
        <v>59486.900000000001</v>
      </c>
      <c r="O596" s="17">
        <f t="shared" si="1307"/>
        <v>59486.900000000001</v>
      </c>
      <c r="P596" s="17">
        <f t="shared" si="1426"/>
        <v>8547.8999999999996</v>
      </c>
      <c r="Q596" s="17">
        <f t="shared" si="1427"/>
        <v>0</v>
      </c>
      <c r="R596" s="17">
        <f t="shared" si="1428"/>
        <v>0</v>
      </c>
      <c r="S596" s="17">
        <f t="shared" si="1429"/>
        <v>0</v>
      </c>
      <c r="T596" s="17">
        <f t="shared" si="1430"/>
        <v>10479.299999999999</v>
      </c>
      <c r="U596" s="17">
        <f t="shared" si="1431"/>
        <v>0</v>
      </c>
      <c r="V596" s="17">
        <f t="shared" si="1432"/>
        <v>10479.299999999999</v>
      </c>
      <c r="W596" s="17">
        <f t="shared" si="1433"/>
        <v>0</v>
      </c>
      <c r="X596" s="17">
        <f t="shared" si="1434"/>
        <v>0</v>
      </c>
      <c r="Y596" s="17">
        <f t="shared" si="1343"/>
        <v>66373</v>
      </c>
      <c r="Z596" s="17">
        <f t="shared" si="1344"/>
        <v>69966.199999999997</v>
      </c>
      <c r="AA596" s="17">
        <f t="shared" si="1345"/>
        <v>69966.199999999997</v>
      </c>
      <c r="AB596" s="17">
        <f t="shared" si="1435"/>
        <v>0</v>
      </c>
      <c r="AC596" s="17">
        <f t="shared" si="1436"/>
        <v>0</v>
      </c>
      <c r="AD596" s="17">
        <f t="shared" si="1437"/>
        <v>0</v>
      </c>
      <c r="AE596" s="17">
        <f t="shared" si="1346"/>
        <v>66373</v>
      </c>
      <c r="AF596" s="17">
        <f t="shared" si="1347"/>
        <v>69966.199999999997</v>
      </c>
      <c r="AG596" s="17">
        <f t="shared" si="1348"/>
        <v>69966.199999999997</v>
      </c>
      <c r="AH596" s="17">
        <f t="shared" si="1438"/>
        <v>0</v>
      </c>
      <c r="AI596" s="17">
        <f t="shared" si="1439"/>
        <v>0</v>
      </c>
      <c r="AJ596" s="17">
        <f t="shared" si="1440"/>
        <v>0</v>
      </c>
      <c r="AK596" s="17">
        <f t="shared" si="1441"/>
        <v>0</v>
      </c>
      <c r="AL596" s="17">
        <f t="shared" si="1442"/>
        <v>0</v>
      </c>
      <c r="AM596" s="17">
        <f t="shared" si="1443"/>
        <v>0</v>
      </c>
      <c r="AN596" s="17">
        <f t="shared" si="1444"/>
        <v>0</v>
      </c>
      <c r="AO596" s="17">
        <f t="shared" si="1445"/>
        <v>0</v>
      </c>
      <c r="AP596" s="17">
        <f t="shared" si="1446"/>
        <v>0</v>
      </c>
      <c r="AQ596" s="17">
        <f t="shared" si="1447"/>
        <v>0</v>
      </c>
      <c r="AR596" s="17">
        <f t="shared" si="1448"/>
        <v>0</v>
      </c>
      <c r="AS596" s="17">
        <f t="shared" si="1449"/>
        <v>0</v>
      </c>
      <c r="AT596" s="17">
        <f t="shared" si="1450"/>
        <v>0</v>
      </c>
      <c r="AU596" s="17">
        <f t="shared" si="1451"/>
        <v>0</v>
      </c>
      <c r="AV596" s="17">
        <f t="shared" si="1452"/>
        <v>0</v>
      </c>
      <c r="AW596" s="17">
        <f t="shared" si="1349"/>
        <v>66373</v>
      </c>
      <c r="AX596" s="17">
        <f t="shared" si="1350"/>
        <v>69966.199999999997</v>
      </c>
      <c r="AY596" s="17">
        <f t="shared" si="1351"/>
        <v>69966.199999999997</v>
      </c>
      <c r="AZ596" s="17">
        <f t="shared" si="1453"/>
        <v>0</v>
      </c>
      <c r="BA596" s="32"/>
      <c r="BB596" s="32"/>
      <c r="BC596" s="1"/>
      <c r="BD596" s="1"/>
      <c r="BE596" s="1"/>
      <c r="BF596" s="1"/>
      <c r="BG596" s="1"/>
      <c r="BH596" s="1"/>
      <c r="BI596" s="1"/>
    </row>
    <row r="597" s="1" customFormat="1">
      <c r="A597" s="30" t="s">
        <v>411</v>
      </c>
      <c r="B597" s="30" t="s">
        <v>29</v>
      </c>
      <c r="C597" s="30" t="s">
        <v>121</v>
      </c>
      <c r="D597" s="30" t="s">
        <v>420</v>
      </c>
      <c r="E597" s="35"/>
      <c r="F597" s="31" t="s">
        <v>52</v>
      </c>
      <c r="G597" s="17">
        <f>G598+G599</f>
        <v>57115.599999999999</v>
      </c>
      <c r="H597" s="17">
        <f>H598+H599</f>
        <v>58755.5</v>
      </c>
      <c r="I597" s="17">
        <f>I598+I599</f>
        <v>58755.5</v>
      </c>
      <c r="J597" s="17">
        <f>J598+J599</f>
        <v>709.5</v>
      </c>
      <c r="K597" s="17">
        <f>K598+K599</f>
        <v>731.39999999999998</v>
      </c>
      <c r="L597" s="17">
        <f>L598+L599</f>
        <v>731.39999999999998</v>
      </c>
      <c r="M597" s="17">
        <f t="shared" si="1305"/>
        <v>57825.099999999999</v>
      </c>
      <c r="N597" s="17">
        <f t="shared" si="1306"/>
        <v>59486.900000000001</v>
      </c>
      <c r="O597" s="17">
        <f t="shared" si="1307"/>
        <v>59486.900000000001</v>
      </c>
      <c r="P597" s="17">
        <f>P598+P599</f>
        <v>8547.8999999999996</v>
      </c>
      <c r="Q597" s="17">
        <f>Q598+Q599</f>
        <v>0</v>
      </c>
      <c r="R597" s="17">
        <f>R598+R599</f>
        <v>0</v>
      </c>
      <c r="S597" s="17">
        <f>S598+S599</f>
        <v>0</v>
      </c>
      <c r="T597" s="17">
        <f>T598+T599</f>
        <v>10479.299999999999</v>
      </c>
      <c r="U597" s="17">
        <f>U598+U599</f>
        <v>0</v>
      </c>
      <c r="V597" s="17">
        <f>V598+V599</f>
        <v>10479.299999999999</v>
      </c>
      <c r="W597" s="17">
        <f>W598+W599</f>
        <v>0</v>
      </c>
      <c r="X597" s="17">
        <f>X598+X599</f>
        <v>0</v>
      </c>
      <c r="Y597" s="17">
        <f t="shared" si="1343"/>
        <v>66373</v>
      </c>
      <c r="Z597" s="17">
        <f t="shared" si="1344"/>
        <v>69966.199999999997</v>
      </c>
      <c r="AA597" s="17">
        <f t="shared" si="1345"/>
        <v>69966.199999999997</v>
      </c>
      <c r="AB597" s="17">
        <f>AB598+AB599</f>
        <v>0</v>
      </c>
      <c r="AC597" s="17">
        <f>AC598+AC599</f>
        <v>0</v>
      </c>
      <c r="AD597" s="17">
        <f>AD598+AD599</f>
        <v>0</v>
      </c>
      <c r="AE597" s="17">
        <f t="shared" si="1346"/>
        <v>66373</v>
      </c>
      <c r="AF597" s="17">
        <f t="shared" si="1347"/>
        <v>69966.199999999997</v>
      </c>
      <c r="AG597" s="17">
        <f t="shared" si="1348"/>
        <v>69966.199999999997</v>
      </c>
      <c r="AH597" s="17">
        <f>AH598+AH599</f>
        <v>0</v>
      </c>
      <c r="AI597" s="17">
        <f>AI598+AI599</f>
        <v>0</v>
      </c>
      <c r="AJ597" s="17">
        <f>AJ598+AJ599</f>
        <v>0</v>
      </c>
      <c r="AK597" s="17">
        <f>AK598+AK599</f>
        <v>0</v>
      </c>
      <c r="AL597" s="17">
        <f>AL598+AL599</f>
        <v>0</v>
      </c>
      <c r="AM597" s="17">
        <f>AM598+AM599</f>
        <v>0</v>
      </c>
      <c r="AN597" s="17">
        <f>AN598+AN599</f>
        <v>0</v>
      </c>
      <c r="AO597" s="17">
        <f>AO598+AO599</f>
        <v>0</v>
      </c>
      <c r="AP597" s="17">
        <f>AP598+AP599</f>
        <v>0</v>
      </c>
      <c r="AQ597" s="17">
        <f>AQ598+AQ599</f>
        <v>0</v>
      </c>
      <c r="AR597" s="17">
        <f>AR598+AR599</f>
        <v>0</v>
      </c>
      <c r="AS597" s="17">
        <f>AS598+AS599</f>
        <v>0</v>
      </c>
      <c r="AT597" s="17">
        <f>AT598+AT599</f>
        <v>0</v>
      </c>
      <c r="AU597" s="17">
        <f>AU598+AU599</f>
        <v>0</v>
      </c>
      <c r="AV597" s="17">
        <f>AV598+AV599</f>
        <v>0</v>
      </c>
      <c r="AW597" s="17">
        <f t="shared" si="1349"/>
        <v>66373</v>
      </c>
      <c r="AX597" s="17">
        <f t="shared" si="1350"/>
        <v>69966.199999999997</v>
      </c>
      <c r="AY597" s="17">
        <f t="shared" si="1351"/>
        <v>69966.199999999997</v>
      </c>
      <c r="AZ597" s="17">
        <f>AZ598+AZ599</f>
        <v>0</v>
      </c>
      <c r="BA597" s="32"/>
      <c r="BB597" s="32"/>
      <c r="BC597" s="1"/>
      <c r="BD597" s="1"/>
      <c r="BE597" s="1"/>
      <c r="BF597" s="1"/>
      <c r="BG597" s="1"/>
      <c r="BH597" s="1"/>
      <c r="BI597" s="1"/>
    </row>
    <row r="598" s="1" customFormat="1" ht="75">
      <c r="A598" s="30" t="s">
        <v>411</v>
      </c>
      <c r="B598" s="30" t="s">
        <v>29</v>
      </c>
      <c r="C598" s="30" t="s">
        <v>121</v>
      </c>
      <c r="D598" s="30" t="s">
        <v>420</v>
      </c>
      <c r="E598" s="30" t="s">
        <v>53</v>
      </c>
      <c r="F598" s="31" t="s">
        <v>54</v>
      </c>
      <c r="G598" s="17">
        <v>53317.5</v>
      </c>
      <c r="H598" s="17">
        <v>54957.400000000001</v>
      </c>
      <c r="I598" s="17">
        <v>54957.400000000001</v>
      </c>
      <c r="J598" s="17">
        <v>709.5</v>
      </c>
      <c r="K598" s="17">
        <v>731.39999999999998</v>
      </c>
      <c r="L598" s="17">
        <v>731.39999999999998</v>
      </c>
      <c r="M598" s="17">
        <f t="shared" si="1305"/>
        <v>54027</v>
      </c>
      <c r="N598" s="17">
        <f t="shared" si="1306"/>
        <v>55688.800000000003</v>
      </c>
      <c r="O598" s="17">
        <f t="shared" si="1307"/>
        <v>55688.800000000003</v>
      </c>
      <c r="P598" s="17">
        <v>8547.8999999999996</v>
      </c>
      <c r="Q598" s="17"/>
      <c r="R598" s="17"/>
      <c r="S598" s="17"/>
      <c r="T598" s="17">
        <v>10479.299999999999</v>
      </c>
      <c r="U598" s="17"/>
      <c r="V598" s="17">
        <v>10479.299999999999</v>
      </c>
      <c r="W598" s="17"/>
      <c r="X598" s="17"/>
      <c r="Y598" s="17">
        <f t="shared" si="1343"/>
        <v>62574.900000000001</v>
      </c>
      <c r="Z598" s="17">
        <f t="shared" si="1344"/>
        <v>66168.100000000006</v>
      </c>
      <c r="AA598" s="17">
        <f t="shared" si="1345"/>
        <v>66168.100000000006</v>
      </c>
      <c r="AB598" s="17"/>
      <c r="AC598" s="17"/>
      <c r="AD598" s="17"/>
      <c r="AE598" s="17">
        <f t="shared" si="1346"/>
        <v>62574.900000000001</v>
      </c>
      <c r="AF598" s="17">
        <f t="shared" si="1347"/>
        <v>66168.100000000006</v>
      </c>
      <c r="AG598" s="17">
        <f t="shared" si="1348"/>
        <v>66168.100000000006</v>
      </c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>
        <f t="shared" si="1349"/>
        <v>62574.900000000001</v>
      </c>
      <c r="AX598" s="17">
        <f t="shared" si="1350"/>
        <v>66168.100000000006</v>
      </c>
      <c r="AY598" s="17">
        <f t="shared" si="1351"/>
        <v>66168.100000000006</v>
      </c>
      <c r="AZ598" s="17"/>
      <c r="BA598" s="32"/>
      <c r="BB598" s="32">
        <v>45</v>
      </c>
      <c r="BC598" s="1"/>
      <c r="BD598" s="1"/>
      <c r="BE598" s="1"/>
      <c r="BF598" s="1"/>
      <c r="BG598" s="1"/>
      <c r="BH598" s="1"/>
      <c r="BI598" s="1"/>
    </row>
    <row r="599" s="1" customFormat="1" ht="30">
      <c r="A599" s="30" t="s">
        <v>411</v>
      </c>
      <c r="B599" s="30" t="s">
        <v>29</v>
      </c>
      <c r="C599" s="30" t="s">
        <v>121</v>
      </c>
      <c r="D599" s="30" t="s">
        <v>420</v>
      </c>
      <c r="E599" s="30" t="s">
        <v>41</v>
      </c>
      <c r="F599" s="31" t="s">
        <v>42</v>
      </c>
      <c r="G599" s="17">
        <v>3798.0999999999999</v>
      </c>
      <c r="H599" s="17">
        <v>3798.0999999999999</v>
      </c>
      <c r="I599" s="17">
        <v>3798.0999999999999</v>
      </c>
      <c r="J599" s="17"/>
      <c r="K599" s="17"/>
      <c r="L599" s="17"/>
      <c r="M599" s="17">
        <f t="shared" si="1305"/>
        <v>3798.0999999999999</v>
      </c>
      <c r="N599" s="17">
        <f t="shared" si="1306"/>
        <v>3798.0999999999999</v>
      </c>
      <c r="O599" s="17">
        <f t="shared" si="1307"/>
        <v>3798.0999999999999</v>
      </c>
      <c r="P599" s="17"/>
      <c r="Q599" s="17"/>
      <c r="R599" s="17"/>
      <c r="S599" s="17"/>
      <c r="T599" s="17"/>
      <c r="U599" s="17"/>
      <c r="V599" s="17"/>
      <c r="W599" s="17"/>
      <c r="X599" s="17"/>
      <c r="Y599" s="17">
        <f t="shared" si="1343"/>
        <v>3798.0999999999999</v>
      </c>
      <c r="Z599" s="17">
        <f t="shared" si="1344"/>
        <v>3798.0999999999999</v>
      </c>
      <c r="AA599" s="17">
        <f t="shared" si="1345"/>
        <v>3798.0999999999999</v>
      </c>
      <c r="AB599" s="17"/>
      <c r="AC599" s="17"/>
      <c r="AD599" s="17"/>
      <c r="AE599" s="17">
        <f t="shared" si="1346"/>
        <v>3798.0999999999999</v>
      </c>
      <c r="AF599" s="17">
        <f t="shared" si="1347"/>
        <v>3798.0999999999999</v>
      </c>
      <c r="AG599" s="17">
        <f t="shared" si="1348"/>
        <v>3798.0999999999999</v>
      </c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>
        <f t="shared" si="1349"/>
        <v>3798.0999999999999</v>
      </c>
      <c r="AX599" s="17">
        <f t="shared" si="1350"/>
        <v>3798.0999999999999</v>
      </c>
      <c r="AY599" s="17">
        <f t="shared" si="1351"/>
        <v>3798.0999999999999</v>
      </c>
      <c r="AZ599" s="17"/>
      <c r="BA599" s="32"/>
      <c r="BB599" s="32"/>
      <c r="BC599" s="1"/>
      <c r="BD599" s="1"/>
      <c r="BE599" s="1"/>
      <c r="BF599" s="1"/>
      <c r="BG599" s="1"/>
      <c r="BH599" s="1"/>
      <c r="BI599" s="1"/>
    </row>
    <row r="600" s="25" customFormat="1" ht="15">
      <c r="A600" s="26" t="s">
        <v>411</v>
      </c>
      <c r="B600" s="26" t="s">
        <v>29</v>
      </c>
      <c r="C600" s="26" t="s">
        <v>31</v>
      </c>
      <c r="D600" s="26"/>
      <c r="E600" s="26"/>
      <c r="F600" s="27" t="s">
        <v>32</v>
      </c>
      <c r="G600" s="28">
        <f t="shared" ref="G600:G606" si="1454">G601</f>
        <v>15311.199999999999</v>
      </c>
      <c r="H600" s="28">
        <f t="shared" ref="H600:H606" si="1455">H601</f>
        <v>15079.499999999998</v>
      </c>
      <c r="I600" s="28">
        <f t="shared" ref="I600:I606" si="1456">I601</f>
        <v>15075.9</v>
      </c>
      <c r="J600" s="28">
        <f t="shared" ref="J600:J606" si="1457">J601</f>
        <v>0</v>
      </c>
      <c r="K600" s="28">
        <f t="shared" ref="K600:K606" si="1458">K601</f>
        <v>0</v>
      </c>
      <c r="L600" s="28">
        <f t="shared" ref="L600:L606" si="1459">L601</f>
        <v>0</v>
      </c>
      <c r="M600" s="28">
        <f t="shared" ref="M600:M663" si="1460">G600+J600</f>
        <v>15311.199999999999</v>
      </c>
      <c r="N600" s="28">
        <f t="shared" ref="N600:N663" si="1461">H600+K600</f>
        <v>15079.499999999998</v>
      </c>
      <c r="O600" s="28">
        <f t="shared" ref="O600:O663" si="1462">I600+L600</f>
        <v>15075.9</v>
      </c>
      <c r="P600" s="28">
        <f t="shared" ref="P600:P606" si="1463">P601</f>
        <v>0</v>
      </c>
      <c r="Q600" s="28">
        <f t="shared" ref="Q600:Q606" si="1464">Q601</f>
        <v>0</v>
      </c>
      <c r="R600" s="28">
        <f t="shared" ref="R600:R606" si="1465">R601</f>
        <v>0</v>
      </c>
      <c r="S600" s="28">
        <f t="shared" ref="S600:S606" si="1466">S601</f>
        <v>110</v>
      </c>
      <c r="T600" s="28">
        <f t="shared" ref="T600:T606" si="1467">T601</f>
        <v>110</v>
      </c>
      <c r="U600" s="28">
        <f t="shared" ref="U600:U606" si="1468">U601</f>
        <v>0</v>
      </c>
      <c r="V600" s="28">
        <f t="shared" ref="V600:V606" si="1469">V601</f>
        <v>110</v>
      </c>
      <c r="W600" s="28">
        <f t="shared" ref="W600:W606" si="1470">W601</f>
        <v>0</v>
      </c>
      <c r="X600" s="28">
        <f t="shared" ref="X600:X606" si="1471">X601</f>
        <v>0</v>
      </c>
      <c r="Y600" s="28">
        <f t="shared" si="1343"/>
        <v>15421.199999999999</v>
      </c>
      <c r="Z600" s="28">
        <f t="shared" si="1344"/>
        <v>15189.499999999998</v>
      </c>
      <c r="AA600" s="28">
        <f t="shared" si="1345"/>
        <v>15185.9</v>
      </c>
      <c r="AB600" s="28">
        <f t="shared" ref="AB600:AB606" si="1472">AB601</f>
        <v>0</v>
      </c>
      <c r="AC600" s="28">
        <f t="shared" ref="AC600:AC606" si="1473">AC601</f>
        <v>0</v>
      </c>
      <c r="AD600" s="28">
        <f t="shared" ref="AD600:AD606" si="1474">AD601</f>
        <v>0</v>
      </c>
      <c r="AE600" s="28">
        <f t="shared" si="1346"/>
        <v>15421.199999999999</v>
      </c>
      <c r="AF600" s="28">
        <f t="shared" si="1347"/>
        <v>15189.499999999998</v>
      </c>
      <c r="AG600" s="28">
        <f t="shared" si="1348"/>
        <v>15185.9</v>
      </c>
      <c r="AH600" s="28">
        <f>AH601</f>
        <v>0</v>
      </c>
      <c r="AI600" s="28">
        <f>AI601</f>
        <v>0</v>
      </c>
      <c r="AJ600" s="28">
        <f>AJ601</f>
        <v>343.44099999999997</v>
      </c>
      <c r="AK600" s="28">
        <f>AK601</f>
        <v>0</v>
      </c>
      <c r="AL600" s="28">
        <f>AL601</f>
        <v>0</v>
      </c>
      <c r="AM600" s="28">
        <f>AM601</f>
        <v>476.69499999999999</v>
      </c>
      <c r="AN600" s="28">
        <f>AN601</f>
        <v>0</v>
      </c>
      <c r="AO600" s="28">
        <f>AO601</f>
        <v>0</v>
      </c>
      <c r="AP600" s="28">
        <f>AP601</f>
        <v>0</v>
      </c>
      <c r="AQ600" s="28">
        <f>AQ601</f>
        <v>0</v>
      </c>
      <c r="AR600" s="28">
        <f>AR601</f>
        <v>0</v>
      </c>
      <c r="AS600" s="28">
        <f>AS601</f>
        <v>0</v>
      </c>
      <c r="AT600" s="28">
        <f>AT601</f>
        <v>476.238</v>
      </c>
      <c r="AU600" s="28">
        <f>AU601</f>
        <v>0</v>
      </c>
      <c r="AV600" s="28">
        <f>AV601</f>
        <v>0</v>
      </c>
      <c r="AW600" s="28">
        <f t="shared" si="1349"/>
        <v>15764.641</v>
      </c>
      <c r="AX600" s="28">
        <f t="shared" si="1350"/>
        <v>15666.194999999998</v>
      </c>
      <c r="AY600" s="28">
        <f t="shared" si="1351"/>
        <v>15662.137999999999</v>
      </c>
      <c r="AZ600" s="28">
        <f>AZ601</f>
        <v>0</v>
      </c>
      <c r="BA600" s="29"/>
      <c r="BB600" s="29"/>
      <c r="BC600" s="25"/>
      <c r="BD600" s="25"/>
      <c r="BE600" s="25"/>
      <c r="BF600" s="25"/>
      <c r="BG600" s="25"/>
      <c r="BH600" s="25"/>
      <c r="BI600" s="25"/>
    </row>
    <row r="601" s="1" customFormat="1" ht="15">
      <c r="A601" s="30" t="s">
        <v>411</v>
      </c>
      <c r="B601" s="30" t="s">
        <v>29</v>
      </c>
      <c r="C601" s="30" t="s">
        <v>31</v>
      </c>
      <c r="D601" s="30" t="s">
        <v>237</v>
      </c>
      <c r="E601" s="30"/>
      <c r="F601" s="31" t="s">
        <v>238</v>
      </c>
      <c r="G601" s="17">
        <f>G606</f>
        <v>15311.199999999999</v>
      </c>
      <c r="H601" s="17">
        <f>H606</f>
        <v>15079.499999999998</v>
      </c>
      <c r="I601" s="17">
        <f>I606</f>
        <v>15075.9</v>
      </c>
      <c r="J601" s="17">
        <f>J606</f>
        <v>0</v>
      </c>
      <c r="K601" s="17">
        <f>K606</f>
        <v>0</v>
      </c>
      <c r="L601" s="17">
        <f>L606</f>
        <v>0</v>
      </c>
      <c r="M601" s="17">
        <f t="shared" si="1460"/>
        <v>15311.199999999999</v>
      </c>
      <c r="N601" s="17">
        <f t="shared" si="1461"/>
        <v>15079.499999999998</v>
      </c>
      <c r="O601" s="17">
        <f t="shared" si="1462"/>
        <v>15075.9</v>
      </c>
      <c r="P601" s="17">
        <f>P606</f>
        <v>0</v>
      </c>
      <c r="Q601" s="17">
        <f>Q606</f>
        <v>0</v>
      </c>
      <c r="R601" s="17">
        <f>R606</f>
        <v>0</v>
      </c>
      <c r="S601" s="17">
        <f>S606</f>
        <v>110</v>
      </c>
      <c r="T601" s="17">
        <f>T606</f>
        <v>110</v>
      </c>
      <c r="U601" s="17">
        <f>U606</f>
        <v>0</v>
      </c>
      <c r="V601" s="17">
        <f>V606</f>
        <v>110</v>
      </c>
      <c r="W601" s="17">
        <f>W606</f>
        <v>0</v>
      </c>
      <c r="X601" s="17">
        <f>X606</f>
        <v>0</v>
      </c>
      <c r="Y601" s="17">
        <f t="shared" si="1343"/>
        <v>15421.199999999999</v>
      </c>
      <c r="Z601" s="17">
        <f t="shared" si="1344"/>
        <v>15189.499999999998</v>
      </c>
      <c r="AA601" s="17">
        <f t="shared" si="1345"/>
        <v>15185.9</v>
      </c>
      <c r="AB601" s="17">
        <f>AB606</f>
        <v>0</v>
      </c>
      <c r="AC601" s="17">
        <f>AC606</f>
        <v>0</v>
      </c>
      <c r="AD601" s="17">
        <f>AD606</f>
        <v>0</v>
      </c>
      <c r="AE601" s="17">
        <f t="shared" si="1346"/>
        <v>15421.199999999999</v>
      </c>
      <c r="AF601" s="17">
        <f t="shared" si="1347"/>
        <v>15189.499999999998</v>
      </c>
      <c r="AG601" s="17">
        <f t="shared" si="1348"/>
        <v>15185.9</v>
      </c>
      <c r="AH601" s="17">
        <f>AH606+AH602</f>
        <v>0</v>
      </c>
      <c r="AI601" s="17">
        <f>AI606+AI602</f>
        <v>0</v>
      </c>
      <c r="AJ601" s="17">
        <f>AJ606+AJ602</f>
        <v>343.44099999999997</v>
      </c>
      <c r="AK601" s="17">
        <f>AK606+AK602</f>
        <v>0</v>
      </c>
      <c r="AL601" s="17">
        <f>AL606+AL602</f>
        <v>0</v>
      </c>
      <c r="AM601" s="17">
        <f>AM606+AM602</f>
        <v>476.69499999999999</v>
      </c>
      <c r="AN601" s="17">
        <f>AN606+AN602</f>
        <v>0</v>
      </c>
      <c r="AO601" s="17">
        <f>AO606+AO602</f>
        <v>0</v>
      </c>
      <c r="AP601" s="17">
        <f>AP606+AP602</f>
        <v>0</v>
      </c>
      <c r="AQ601" s="17">
        <f>AQ606+AQ602</f>
        <v>0</v>
      </c>
      <c r="AR601" s="17">
        <f>AR606+AR602</f>
        <v>0</v>
      </c>
      <c r="AS601" s="17">
        <f>AS606+AS602</f>
        <v>0</v>
      </c>
      <c r="AT601" s="17">
        <f>AT606+AT602</f>
        <v>476.238</v>
      </c>
      <c r="AU601" s="17">
        <f>AU606+AU602</f>
        <v>0</v>
      </c>
      <c r="AV601" s="17">
        <f>AV606+AV602</f>
        <v>0</v>
      </c>
      <c r="AW601" s="17">
        <f t="shared" si="1349"/>
        <v>15764.641</v>
      </c>
      <c r="AX601" s="17">
        <f t="shared" si="1350"/>
        <v>15666.194999999998</v>
      </c>
      <c r="AY601" s="17">
        <f t="shared" si="1351"/>
        <v>15662.137999999999</v>
      </c>
      <c r="AZ601" s="17">
        <f>AZ606+AZ602</f>
        <v>0</v>
      </c>
      <c r="BA601" s="32"/>
      <c r="BB601" s="32"/>
      <c r="BC601" s="1"/>
      <c r="BD601" s="1"/>
      <c r="BE601" s="1"/>
      <c r="BF601" s="1"/>
      <c r="BG601" s="1"/>
      <c r="BH601" s="1"/>
      <c r="BI601" s="1"/>
    </row>
    <row r="602" s="1" customFormat="1" ht="15">
      <c r="A602" s="30" t="s">
        <v>411</v>
      </c>
      <c r="B602" s="30" t="s">
        <v>29</v>
      </c>
      <c r="C602" s="30" t="s">
        <v>31</v>
      </c>
      <c r="D602" s="30" t="s">
        <v>421</v>
      </c>
      <c r="E602" s="30"/>
      <c r="F602" s="31" t="s">
        <v>80</v>
      </c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>
        <f t="shared" ref="AH602:AH606" si="1475">AH603</f>
        <v>0</v>
      </c>
      <c r="AI602" s="17">
        <f t="shared" ref="AI602:AI606" si="1476">AI603</f>
        <v>0</v>
      </c>
      <c r="AJ602" s="17">
        <f t="shared" ref="AJ602:AJ606" si="1477">AJ603</f>
        <v>0</v>
      </c>
      <c r="AK602" s="17">
        <f t="shared" ref="AK602:AK606" si="1478">AK603</f>
        <v>665</v>
      </c>
      <c r="AL602" s="17">
        <f t="shared" ref="AL602:AL606" si="1479">AL603</f>
        <v>0</v>
      </c>
      <c r="AM602" s="17">
        <f t="shared" ref="AM602:AM606" si="1480">AM603</f>
        <v>0</v>
      </c>
      <c r="AN602" s="17">
        <f t="shared" ref="AN602:AN606" si="1481">AN603</f>
        <v>0</v>
      </c>
      <c r="AO602" s="17">
        <f t="shared" ref="AO602:AO606" si="1482">AO603</f>
        <v>0</v>
      </c>
      <c r="AP602" s="17">
        <f t="shared" ref="AP602:AP606" si="1483">AP603</f>
        <v>665</v>
      </c>
      <c r="AQ602" s="17">
        <f t="shared" ref="AQ602:AQ606" si="1484">AQ603</f>
        <v>0</v>
      </c>
      <c r="AR602" s="17">
        <f t="shared" ref="AR602:AR606" si="1485">AR603</f>
        <v>0</v>
      </c>
      <c r="AS602" s="17">
        <f t="shared" ref="AS602:AS606" si="1486">AS603</f>
        <v>0</v>
      </c>
      <c r="AT602" s="17">
        <f t="shared" ref="AT602:AT606" si="1487">AT603</f>
        <v>0</v>
      </c>
      <c r="AU602" s="17">
        <f t="shared" ref="AU602:AU606" si="1488">AU603</f>
        <v>665</v>
      </c>
      <c r="AV602" s="17">
        <f t="shared" ref="AV602:AV606" si="1489">AV603</f>
        <v>0</v>
      </c>
      <c r="AW602" s="17">
        <f t="shared" si="1349"/>
        <v>665</v>
      </c>
      <c r="AX602" s="17">
        <f t="shared" si="1350"/>
        <v>665</v>
      </c>
      <c r="AY602" s="17">
        <f t="shared" si="1351"/>
        <v>665</v>
      </c>
      <c r="AZ602" s="17">
        <f t="shared" ref="AZ602:AZ606" si="1490">AZ603</f>
        <v>0</v>
      </c>
      <c r="BA602" s="32"/>
      <c r="BB602" s="32"/>
      <c r="BC602" s="1"/>
      <c r="BD602" s="1"/>
      <c r="BE602" s="1"/>
      <c r="BF602" s="1"/>
      <c r="BG602" s="1"/>
      <c r="BH602" s="1"/>
      <c r="BI602" s="1"/>
    </row>
    <row r="603" s="1" customFormat="1" ht="15">
      <c r="A603" s="30" t="s">
        <v>411</v>
      </c>
      <c r="B603" s="30" t="s">
        <v>29</v>
      </c>
      <c r="C603" s="30" t="s">
        <v>31</v>
      </c>
      <c r="D603" s="30" t="s">
        <v>422</v>
      </c>
      <c r="E603" s="30"/>
      <c r="F603" s="31" t="s">
        <v>423</v>
      </c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>
        <f t="shared" si="1475"/>
        <v>0</v>
      </c>
      <c r="AI603" s="17">
        <f t="shared" si="1476"/>
        <v>0</v>
      </c>
      <c r="AJ603" s="17">
        <f t="shared" si="1477"/>
        <v>0</v>
      </c>
      <c r="AK603" s="17">
        <f t="shared" si="1478"/>
        <v>665</v>
      </c>
      <c r="AL603" s="17">
        <f t="shared" si="1479"/>
        <v>0</v>
      </c>
      <c r="AM603" s="17">
        <f t="shared" si="1480"/>
        <v>0</v>
      </c>
      <c r="AN603" s="17">
        <f t="shared" si="1481"/>
        <v>0</v>
      </c>
      <c r="AO603" s="17">
        <f t="shared" si="1482"/>
        <v>0</v>
      </c>
      <c r="AP603" s="17">
        <f t="shared" si="1483"/>
        <v>665</v>
      </c>
      <c r="AQ603" s="17">
        <f t="shared" si="1484"/>
        <v>0</v>
      </c>
      <c r="AR603" s="17">
        <f t="shared" si="1485"/>
        <v>0</v>
      </c>
      <c r="AS603" s="17">
        <f t="shared" si="1486"/>
        <v>0</v>
      </c>
      <c r="AT603" s="17">
        <f t="shared" si="1487"/>
        <v>0</v>
      </c>
      <c r="AU603" s="17">
        <f t="shared" si="1488"/>
        <v>665</v>
      </c>
      <c r="AV603" s="17">
        <f t="shared" si="1489"/>
        <v>0</v>
      </c>
      <c r="AW603" s="17">
        <f t="shared" si="1349"/>
        <v>665</v>
      </c>
      <c r="AX603" s="17">
        <f t="shared" si="1350"/>
        <v>665</v>
      </c>
      <c r="AY603" s="17">
        <f t="shared" si="1351"/>
        <v>665</v>
      </c>
      <c r="AZ603" s="17">
        <f t="shared" si="1490"/>
        <v>0</v>
      </c>
      <c r="BA603" s="32"/>
      <c r="BB603" s="32"/>
      <c r="BC603" s="1"/>
      <c r="BD603" s="1"/>
      <c r="BE603" s="1"/>
      <c r="BF603" s="1"/>
      <c r="BG603" s="1"/>
      <c r="BH603" s="1"/>
      <c r="BI603" s="1"/>
    </row>
    <row r="604" s="1" customFormat="1" ht="15">
      <c r="A604" s="30" t="s">
        <v>411</v>
      </c>
      <c r="B604" s="30" t="s">
        <v>29</v>
      </c>
      <c r="C604" s="30" t="s">
        <v>31</v>
      </c>
      <c r="D604" s="30" t="s">
        <v>424</v>
      </c>
      <c r="E604" s="30"/>
      <c r="F604" s="31" t="s">
        <v>425</v>
      </c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>
        <f t="shared" si="1475"/>
        <v>0</v>
      </c>
      <c r="AI604" s="17">
        <f t="shared" si="1476"/>
        <v>0</v>
      </c>
      <c r="AJ604" s="17">
        <f t="shared" si="1477"/>
        <v>0</v>
      </c>
      <c r="AK604" s="17">
        <f t="shared" si="1478"/>
        <v>665</v>
      </c>
      <c r="AL604" s="17">
        <f t="shared" si="1479"/>
        <v>0</v>
      </c>
      <c r="AM604" s="17">
        <f t="shared" si="1480"/>
        <v>0</v>
      </c>
      <c r="AN604" s="17">
        <f t="shared" si="1481"/>
        <v>0</v>
      </c>
      <c r="AO604" s="17">
        <f t="shared" si="1482"/>
        <v>0</v>
      </c>
      <c r="AP604" s="17">
        <f t="shared" si="1483"/>
        <v>665</v>
      </c>
      <c r="AQ604" s="17">
        <f t="shared" si="1484"/>
        <v>0</v>
      </c>
      <c r="AR604" s="17">
        <f t="shared" si="1485"/>
        <v>0</v>
      </c>
      <c r="AS604" s="17">
        <f t="shared" si="1486"/>
        <v>0</v>
      </c>
      <c r="AT604" s="17">
        <f t="shared" si="1487"/>
        <v>0</v>
      </c>
      <c r="AU604" s="17">
        <f t="shared" si="1488"/>
        <v>665</v>
      </c>
      <c r="AV604" s="17">
        <f t="shared" si="1489"/>
        <v>0</v>
      </c>
      <c r="AW604" s="17">
        <f t="shared" si="1349"/>
        <v>665</v>
      </c>
      <c r="AX604" s="17">
        <f t="shared" si="1350"/>
        <v>665</v>
      </c>
      <c r="AY604" s="17">
        <f t="shared" si="1351"/>
        <v>665</v>
      </c>
      <c r="AZ604" s="17">
        <f t="shared" si="1490"/>
        <v>0</v>
      </c>
      <c r="BA604" s="32"/>
      <c r="BB604" s="32"/>
      <c r="BC604" s="1"/>
      <c r="BD604" s="1"/>
      <c r="BE604" s="1"/>
      <c r="BF604" s="1"/>
      <c r="BG604" s="1"/>
      <c r="BH604" s="1"/>
      <c r="BI604" s="1"/>
    </row>
    <row r="605" s="1" customFormat="1" ht="15">
      <c r="A605" s="30" t="s">
        <v>411</v>
      </c>
      <c r="B605" s="30" t="s">
        <v>29</v>
      </c>
      <c r="C605" s="30" t="s">
        <v>31</v>
      </c>
      <c r="D605" s="30" t="s">
        <v>424</v>
      </c>
      <c r="E605" s="30" t="s">
        <v>134</v>
      </c>
      <c r="F605" s="31" t="s">
        <v>135</v>
      </c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>
        <v>665</v>
      </c>
      <c r="AL605" s="17"/>
      <c r="AM605" s="17"/>
      <c r="AN605" s="17"/>
      <c r="AO605" s="17"/>
      <c r="AP605" s="17">
        <v>665</v>
      </c>
      <c r="AQ605" s="17"/>
      <c r="AR605" s="17"/>
      <c r="AS605" s="17"/>
      <c r="AT605" s="17"/>
      <c r="AU605" s="17">
        <v>665</v>
      </c>
      <c r="AV605" s="17"/>
      <c r="AW605" s="17">
        <f t="shared" si="1349"/>
        <v>665</v>
      </c>
      <c r="AX605" s="17">
        <f t="shared" si="1350"/>
        <v>665</v>
      </c>
      <c r="AY605" s="17">
        <f t="shared" si="1351"/>
        <v>665</v>
      </c>
      <c r="AZ605" s="17"/>
      <c r="BA605" s="32"/>
      <c r="BB605" s="32"/>
      <c r="BC605" s="1"/>
      <c r="BD605" s="1"/>
      <c r="BE605" s="1"/>
      <c r="BF605" s="1"/>
      <c r="BG605" s="1"/>
      <c r="BH605" s="1"/>
      <c r="BI605" s="1"/>
    </row>
    <row r="606" s="1" customFormat="1" ht="15" hidden="1">
      <c r="A606" s="30" t="s">
        <v>411</v>
      </c>
      <c r="B606" s="30" t="s">
        <v>29</v>
      </c>
      <c r="C606" s="30" t="s">
        <v>31</v>
      </c>
      <c r="D606" s="30" t="s">
        <v>239</v>
      </c>
      <c r="E606" s="30"/>
      <c r="F606" s="31" t="s">
        <v>36</v>
      </c>
      <c r="G606" s="17">
        <f t="shared" si="1454"/>
        <v>15311.199999999999</v>
      </c>
      <c r="H606" s="17">
        <f t="shared" si="1455"/>
        <v>15079.499999999998</v>
      </c>
      <c r="I606" s="17">
        <f t="shared" si="1456"/>
        <v>15075.9</v>
      </c>
      <c r="J606" s="17">
        <f t="shared" si="1457"/>
        <v>0</v>
      </c>
      <c r="K606" s="17">
        <f t="shared" si="1458"/>
        <v>0</v>
      </c>
      <c r="L606" s="17">
        <f t="shared" si="1459"/>
        <v>0</v>
      </c>
      <c r="M606" s="17">
        <f t="shared" si="1460"/>
        <v>15311.199999999999</v>
      </c>
      <c r="N606" s="17">
        <f t="shared" si="1461"/>
        <v>15079.499999999998</v>
      </c>
      <c r="O606" s="17">
        <f t="shared" si="1462"/>
        <v>15075.9</v>
      </c>
      <c r="P606" s="17">
        <f t="shared" si="1463"/>
        <v>0</v>
      </c>
      <c r="Q606" s="17">
        <f t="shared" si="1464"/>
        <v>0</v>
      </c>
      <c r="R606" s="17">
        <f t="shared" si="1465"/>
        <v>0</v>
      </c>
      <c r="S606" s="17">
        <f t="shared" si="1466"/>
        <v>110</v>
      </c>
      <c r="T606" s="17">
        <f t="shared" si="1467"/>
        <v>110</v>
      </c>
      <c r="U606" s="17">
        <f t="shared" si="1468"/>
        <v>0</v>
      </c>
      <c r="V606" s="17">
        <f t="shared" si="1469"/>
        <v>110</v>
      </c>
      <c r="W606" s="17">
        <f t="shared" si="1470"/>
        <v>0</v>
      </c>
      <c r="X606" s="17">
        <f t="shared" si="1471"/>
        <v>0</v>
      </c>
      <c r="Y606" s="17">
        <f t="shared" si="1343"/>
        <v>15421.199999999999</v>
      </c>
      <c r="Z606" s="17">
        <f t="shared" si="1344"/>
        <v>15189.499999999998</v>
      </c>
      <c r="AA606" s="17">
        <f t="shared" si="1345"/>
        <v>15185.9</v>
      </c>
      <c r="AB606" s="17">
        <f t="shared" si="1472"/>
        <v>0</v>
      </c>
      <c r="AC606" s="17">
        <f t="shared" si="1473"/>
        <v>0</v>
      </c>
      <c r="AD606" s="17">
        <f t="shared" si="1474"/>
        <v>0</v>
      </c>
      <c r="AE606" s="17">
        <f t="shared" si="1346"/>
        <v>15421.199999999999</v>
      </c>
      <c r="AF606" s="17">
        <f t="shared" si="1347"/>
        <v>15189.499999999998</v>
      </c>
      <c r="AG606" s="17">
        <f t="shared" si="1348"/>
        <v>15185.9</v>
      </c>
      <c r="AH606" s="17">
        <f t="shared" si="1475"/>
        <v>0</v>
      </c>
      <c r="AI606" s="17">
        <f t="shared" si="1476"/>
        <v>0</v>
      </c>
      <c r="AJ606" s="17">
        <f t="shared" si="1477"/>
        <v>343.44099999999997</v>
      </c>
      <c r="AK606" s="17">
        <f t="shared" si="1478"/>
        <v>-665</v>
      </c>
      <c r="AL606" s="17">
        <f t="shared" si="1479"/>
        <v>0</v>
      </c>
      <c r="AM606" s="17">
        <f t="shared" si="1480"/>
        <v>476.69499999999999</v>
      </c>
      <c r="AN606" s="17">
        <f t="shared" si="1481"/>
        <v>0</v>
      </c>
      <c r="AO606" s="17">
        <f t="shared" si="1482"/>
        <v>0</v>
      </c>
      <c r="AP606" s="17">
        <f t="shared" si="1483"/>
        <v>-665</v>
      </c>
      <c r="AQ606" s="17">
        <f t="shared" si="1484"/>
        <v>0</v>
      </c>
      <c r="AR606" s="17">
        <f t="shared" si="1485"/>
        <v>0</v>
      </c>
      <c r="AS606" s="17">
        <f t="shared" si="1486"/>
        <v>0</v>
      </c>
      <c r="AT606" s="17">
        <f t="shared" si="1487"/>
        <v>476.238</v>
      </c>
      <c r="AU606" s="17">
        <f t="shared" si="1488"/>
        <v>-665</v>
      </c>
      <c r="AV606" s="17">
        <f t="shared" si="1489"/>
        <v>0</v>
      </c>
      <c r="AW606" s="17">
        <f t="shared" si="1349"/>
        <v>15099.641</v>
      </c>
      <c r="AX606" s="17">
        <f t="shared" si="1350"/>
        <v>15001.194999999998</v>
      </c>
      <c r="AY606" s="17">
        <f t="shared" si="1351"/>
        <v>14997.137999999999</v>
      </c>
      <c r="AZ606" s="17">
        <f t="shared" si="1490"/>
        <v>0</v>
      </c>
      <c r="BA606" s="32">
        <v>0</v>
      </c>
      <c r="BB606" s="32"/>
      <c r="BC606" s="1"/>
      <c r="BD606" s="1"/>
      <c r="BE606" s="1"/>
      <c r="BF606" s="1"/>
      <c r="BG606" s="1"/>
      <c r="BH606" s="1"/>
      <c r="BI606" s="1"/>
    </row>
    <row r="607" s="1" customFormat="1" ht="45">
      <c r="A607" s="30" t="s">
        <v>411</v>
      </c>
      <c r="B607" s="30" t="s">
        <v>29</v>
      </c>
      <c r="C607" s="30" t="s">
        <v>31</v>
      </c>
      <c r="D607" s="30" t="s">
        <v>240</v>
      </c>
      <c r="E607" s="30"/>
      <c r="F607" s="31" t="s">
        <v>241</v>
      </c>
      <c r="G607" s="17">
        <f>G608+G611+G617+G613+G615</f>
        <v>15311.199999999999</v>
      </c>
      <c r="H607" s="17">
        <f>H608+H611+H617+H613+H615</f>
        <v>15079.499999999998</v>
      </c>
      <c r="I607" s="17">
        <f>I608+I611+I617+I613+I615</f>
        <v>15075.9</v>
      </c>
      <c r="J607" s="17">
        <f>J608+J611+J617+J613+J615</f>
        <v>0</v>
      </c>
      <c r="K607" s="17">
        <f>K608+K611+K617+K613+K615</f>
        <v>0</v>
      </c>
      <c r="L607" s="17">
        <f>L608+L611+L617+L613+L615</f>
        <v>0</v>
      </c>
      <c r="M607" s="17">
        <f t="shared" si="1460"/>
        <v>15311.199999999999</v>
      </c>
      <c r="N607" s="17">
        <f t="shared" si="1461"/>
        <v>15079.499999999998</v>
      </c>
      <c r="O607" s="17">
        <f t="shared" si="1462"/>
        <v>15075.9</v>
      </c>
      <c r="P607" s="17">
        <f>P608+P611+P617+P613+P615</f>
        <v>0</v>
      </c>
      <c r="Q607" s="17">
        <f>Q608+Q611+Q617+Q613+Q615</f>
        <v>0</v>
      </c>
      <c r="R607" s="17">
        <f>R608+R611+R617+R613+R615</f>
        <v>0</v>
      </c>
      <c r="S607" s="17">
        <f>S608+S611+S617+S613+S615</f>
        <v>110</v>
      </c>
      <c r="T607" s="17">
        <f>T608+T611+T617+T613+T615</f>
        <v>110</v>
      </c>
      <c r="U607" s="17">
        <f>U608+U611+U617+U613+U615</f>
        <v>0</v>
      </c>
      <c r="V607" s="17">
        <f>V608+V611+V617+V613+V615</f>
        <v>110</v>
      </c>
      <c r="W607" s="17">
        <f>W608+W611+W617+W613+W615</f>
        <v>0</v>
      </c>
      <c r="X607" s="17">
        <f>X608+X611+X617+X613+X615</f>
        <v>0</v>
      </c>
      <c r="Y607" s="17">
        <f t="shared" si="1343"/>
        <v>15421.199999999999</v>
      </c>
      <c r="Z607" s="17">
        <f t="shared" si="1344"/>
        <v>15189.499999999998</v>
      </c>
      <c r="AA607" s="17">
        <f t="shared" si="1345"/>
        <v>15185.9</v>
      </c>
      <c r="AB607" s="17">
        <f>AB608+AB611+AB617+AB613+AB615</f>
        <v>0</v>
      </c>
      <c r="AC607" s="17">
        <f>AC608+AC611+AC617+AC613+AC615</f>
        <v>0</v>
      </c>
      <c r="AD607" s="17">
        <f>AD608+AD611+AD617+AD613+AD615</f>
        <v>0</v>
      </c>
      <c r="AE607" s="17">
        <f t="shared" si="1346"/>
        <v>15421.199999999999</v>
      </c>
      <c r="AF607" s="17">
        <f t="shared" si="1347"/>
        <v>15189.499999999998</v>
      </c>
      <c r="AG607" s="17">
        <f t="shared" si="1348"/>
        <v>15185.9</v>
      </c>
      <c r="AH607" s="17">
        <f>AH608+AH611+AH617+AH613+AH615</f>
        <v>0</v>
      </c>
      <c r="AI607" s="17">
        <f>AI608+AI611+AI617+AI613+AI615</f>
        <v>0</v>
      </c>
      <c r="AJ607" s="17">
        <f>AJ608+AJ611+AJ617+AJ613+AJ615</f>
        <v>343.44099999999997</v>
      </c>
      <c r="AK607" s="17">
        <f>AK608+AK611+AK617+AK613+AK615</f>
        <v>-665</v>
      </c>
      <c r="AL607" s="17">
        <f>AL608+AL611+AL617+AL613+AL615</f>
        <v>0</v>
      </c>
      <c r="AM607" s="17">
        <f>AM608+AM611+AM617+AM613+AM615</f>
        <v>476.69499999999999</v>
      </c>
      <c r="AN607" s="17">
        <f>AN608+AN611+AN617+AN613+AN615</f>
        <v>0</v>
      </c>
      <c r="AO607" s="17">
        <f>AO608+AO611+AO617+AO613+AO615</f>
        <v>0</v>
      </c>
      <c r="AP607" s="17">
        <f>AP608+AP611+AP617+AP613+AP615</f>
        <v>-665</v>
      </c>
      <c r="AQ607" s="17">
        <f>AQ608+AQ611+AQ617+AQ613+AQ615</f>
        <v>0</v>
      </c>
      <c r="AR607" s="17">
        <f>AR608+AR611+AR617+AR613+AR615</f>
        <v>0</v>
      </c>
      <c r="AS607" s="17">
        <f>AS608+AS611+AS617+AS613+AS615</f>
        <v>0</v>
      </c>
      <c r="AT607" s="17">
        <f>AT608+AT611+AT617+AT613+AT615</f>
        <v>476.238</v>
      </c>
      <c r="AU607" s="17">
        <f>AU608+AU611+AU617+AU613+AU615</f>
        <v>-665</v>
      </c>
      <c r="AV607" s="17">
        <f>AV608+AV611+AV617+AV613+AV615</f>
        <v>0</v>
      </c>
      <c r="AW607" s="17">
        <f t="shared" si="1349"/>
        <v>15099.641</v>
      </c>
      <c r="AX607" s="17">
        <f t="shared" si="1350"/>
        <v>15001.194999999998</v>
      </c>
      <c r="AY607" s="17">
        <f t="shared" si="1351"/>
        <v>14997.137999999999</v>
      </c>
      <c r="AZ607" s="17">
        <f>AZ608+AZ611+AZ617+AZ613+AZ615</f>
        <v>0</v>
      </c>
      <c r="BA607" s="32"/>
      <c r="BB607" s="32"/>
      <c r="BC607" s="1"/>
      <c r="BD607" s="1"/>
      <c r="BE607" s="1"/>
      <c r="BF607" s="1"/>
      <c r="BG607" s="1"/>
      <c r="BH607" s="1"/>
      <c r="BI607" s="1"/>
    </row>
    <row r="608" s="1" customFormat="1" ht="30">
      <c r="A608" s="30" t="s">
        <v>411</v>
      </c>
      <c r="B608" s="30" t="s">
        <v>29</v>
      </c>
      <c r="C608" s="30" t="s">
        <v>31</v>
      </c>
      <c r="D608" s="30" t="s">
        <v>426</v>
      </c>
      <c r="E608" s="35"/>
      <c r="F608" s="31" t="s">
        <v>427</v>
      </c>
      <c r="G608" s="17">
        <f>G609+G610</f>
        <v>3925.9000000000001</v>
      </c>
      <c r="H608" s="17">
        <f>H609+H610</f>
        <v>3694.1999999999998</v>
      </c>
      <c r="I608" s="17">
        <f>I609+I610</f>
        <v>3690.5999999999999</v>
      </c>
      <c r="J608" s="17">
        <f>J609+J610</f>
        <v>0</v>
      </c>
      <c r="K608" s="17">
        <f>K609+K610</f>
        <v>0</v>
      </c>
      <c r="L608" s="17">
        <f>L609+L610</f>
        <v>0</v>
      </c>
      <c r="M608" s="17">
        <f t="shared" si="1460"/>
        <v>3925.9000000000001</v>
      </c>
      <c r="N608" s="17">
        <f t="shared" si="1461"/>
        <v>3694.1999999999998</v>
      </c>
      <c r="O608" s="17">
        <f t="shared" si="1462"/>
        <v>3690.5999999999999</v>
      </c>
      <c r="P608" s="17">
        <f>P609+P610</f>
        <v>0</v>
      </c>
      <c r="Q608" s="17">
        <f>Q609+Q610</f>
        <v>0</v>
      </c>
      <c r="R608" s="17">
        <f>R609+R610</f>
        <v>0</v>
      </c>
      <c r="S608" s="17">
        <f>S609+S610</f>
        <v>0</v>
      </c>
      <c r="T608" s="17">
        <f>T609+T610</f>
        <v>0</v>
      </c>
      <c r="U608" s="17">
        <f>U609+U610</f>
        <v>0</v>
      </c>
      <c r="V608" s="17">
        <f>V609+V610</f>
        <v>0</v>
      </c>
      <c r="W608" s="17">
        <f>W609+W610</f>
        <v>0</v>
      </c>
      <c r="X608" s="17">
        <f>X609+X610</f>
        <v>0</v>
      </c>
      <c r="Y608" s="17">
        <f t="shared" si="1343"/>
        <v>3925.9000000000001</v>
      </c>
      <c r="Z608" s="17">
        <f t="shared" si="1344"/>
        <v>3694.1999999999998</v>
      </c>
      <c r="AA608" s="17">
        <f t="shared" si="1345"/>
        <v>3690.5999999999999</v>
      </c>
      <c r="AB608" s="17">
        <f>AB609+AB610</f>
        <v>0</v>
      </c>
      <c r="AC608" s="17">
        <f>AC609+AC610</f>
        <v>0</v>
      </c>
      <c r="AD608" s="17">
        <f>AD609+AD610</f>
        <v>0</v>
      </c>
      <c r="AE608" s="17">
        <f t="shared" si="1346"/>
        <v>3925.9000000000001</v>
      </c>
      <c r="AF608" s="17">
        <f t="shared" si="1347"/>
        <v>3694.1999999999998</v>
      </c>
      <c r="AG608" s="17">
        <f t="shared" si="1348"/>
        <v>3690.5999999999999</v>
      </c>
      <c r="AH608" s="17">
        <f>AH609+AH610</f>
        <v>0</v>
      </c>
      <c r="AI608" s="17">
        <f>AI609+AI610</f>
        <v>0</v>
      </c>
      <c r="AJ608" s="17">
        <f>AJ609+AJ610</f>
        <v>343.44099999999997</v>
      </c>
      <c r="AK608" s="17">
        <f>AK609+AK610</f>
        <v>0</v>
      </c>
      <c r="AL608" s="17">
        <f>AL609+AL610</f>
        <v>0</v>
      </c>
      <c r="AM608" s="17">
        <f>AM609+AM610</f>
        <v>476.69499999999999</v>
      </c>
      <c r="AN608" s="17">
        <f>AN609+AN610</f>
        <v>0</v>
      </c>
      <c r="AO608" s="17">
        <f>AO609+AO610</f>
        <v>0</v>
      </c>
      <c r="AP608" s="17">
        <f>AP609+AP610</f>
        <v>0</v>
      </c>
      <c r="AQ608" s="17">
        <f>AQ609+AQ610</f>
        <v>0</v>
      </c>
      <c r="AR608" s="17">
        <f>AR609+AR610</f>
        <v>0</v>
      </c>
      <c r="AS608" s="17">
        <f>AS609+AS610</f>
        <v>0</v>
      </c>
      <c r="AT608" s="17">
        <f>AT609+AT610</f>
        <v>476.238</v>
      </c>
      <c r="AU608" s="17">
        <f>AU609+AU610</f>
        <v>0</v>
      </c>
      <c r="AV608" s="17">
        <f>AV609+AV610</f>
        <v>0</v>
      </c>
      <c r="AW608" s="17">
        <f t="shared" si="1349"/>
        <v>4269.3410000000003</v>
      </c>
      <c r="AX608" s="17">
        <f t="shared" si="1350"/>
        <v>4170.8949999999995</v>
      </c>
      <c r="AY608" s="17">
        <f t="shared" si="1351"/>
        <v>4166.8379999999997</v>
      </c>
      <c r="AZ608" s="17">
        <f>AZ609+AZ610</f>
        <v>0</v>
      </c>
      <c r="BA608" s="32"/>
      <c r="BB608" s="32"/>
      <c r="BC608" s="1"/>
      <c r="BD608" s="1"/>
      <c r="BE608" s="1"/>
      <c r="BF608" s="1"/>
      <c r="BG608" s="1"/>
      <c r="BH608" s="1"/>
      <c r="BI608" s="1"/>
    </row>
    <row r="609" s="1" customFormat="1" ht="30">
      <c r="A609" s="30" t="s">
        <v>411</v>
      </c>
      <c r="B609" s="30" t="s">
        <v>29</v>
      </c>
      <c r="C609" s="30" t="s">
        <v>31</v>
      </c>
      <c r="D609" s="30" t="s">
        <v>426</v>
      </c>
      <c r="E609" s="30" t="s">
        <v>41</v>
      </c>
      <c r="F609" s="31" t="s">
        <v>42</v>
      </c>
      <c r="G609" s="17">
        <v>3833.9000000000001</v>
      </c>
      <c r="H609" s="17">
        <v>3603.1999999999998</v>
      </c>
      <c r="I609" s="17">
        <v>3600.5999999999999</v>
      </c>
      <c r="J609" s="17"/>
      <c r="K609" s="17"/>
      <c r="L609" s="17"/>
      <c r="M609" s="17">
        <f t="shared" si="1460"/>
        <v>3833.9000000000001</v>
      </c>
      <c r="N609" s="17">
        <f t="shared" si="1461"/>
        <v>3603.1999999999998</v>
      </c>
      <c r="O609" s="17">
        <f t="shared" si="1462"/>
        <v>3600.5999999999999</v>
      </c>
      <c r="P609" s="17"/>
      <c r="Q609" s="17"/>
      <c r="R609" s="17"/>
      <c r="S609" s="17"/>
      <c r="T609" s="17"/>
      <c r="U609" s="17"/>
      <c r="V609" s="17"/>
      <c r="W609" s="17"/>
      <c r="X609" s="17"/>
      <c r="Y609" s="17">
        <f t="shared" si="1343"/>
        <v>3833.9000000000001</v>
      </c>
      <c r="Z609" s="17">
        <f t="shared" si="1344"/>
        <v>3603.1999999999998</v>
      </c>
      <c r="AA609" s="17">
        <f t="shared" si="1345"/>
        <v>3600.5999999999999</v>
      </c>
      <c r="AB609" s="17"/>
      <c r="AC609" s="17"/>
      <c r="AD609" s="17"/>
      <c r="AE609" s="17">
        <f t="shared" si="1346"/>
        <v>3833.9000000000001</v>
      </c>
      <c r="AF609" s="17">
        <f t="shared" si="1347"/>
        <v>3603.1999999999998</v>
      </c>
      <c r="AG609" s="17">
        <f t="shared" si="1348"/>
        <v>3600.5999999999999</v>
      </c>
      <c r="AH609" s="17"/>
      <c r="AI609" s="17"/>
      <c r="AJ609" s="17">
        <v>343.44099999999997</v>
      </c>
      <c r="AK609" s="17"/>
      <c r="AL609" s="17"/>
      <c r="AM609" s="17">
        <v>476.69499999999999</v>
      </c>
      <c r="AN609" s="17"/>
      <c r="AO609" s="17"/>
      <c r="AP609" s="17"/>
      <c r="AQ609" s="17"/>
      <c r="AR609" s="17"/>
      <c r="AS609" s="17"/>
      <c r="AT609" s="17">
        <v>476.238</v>
      </c>
      <c r="AU609" s="17"/>
      <c r="AV609" s="17"/>
      <c r="AW609" s="17">
        <f t="shared" si="1349"/>
        <v>4177.3410000000003</v>
      </c>
      <c r="AX609" s="17">
        <f t="shared" si="1350"/>
        <v>4079.895</v>
      </c>
      <c r="AY609" s="17">
        <f t="shared" si="1351"/>
        <v>4076.8379999999997</v>
      </c>
      <c r="AZ609" s="17"/>
      <c r="BA609" s="32"/>
      <c r="BB609" s="32"/>
      <c r="BC609" s="1"/>
      <c r="BD609" s="1"/>
      <c r="BE609" s="1"/>
      <c r="BF609" s="1"/>
      <c r="BG609" s="1"/>
      <c r="BH609" s="1"/>
      <c r="BI609" s="1"/>
    </row>
    <row r="610" s="1" customFormat="1" ht="15">
      <c r="A610" s="30" t="s">
        <v>411</v>
      </c>
      <c r="B610" s="30" t="s">
        <v>29</v>
      </c>
      <c r="C610" s="30" t="s">
        <v>31</v>
      </c>
      <c r="D610" s="30" t="s">
        <v>426</v>
      </c>
      <c r="E610" s="30" t="s">
        <v>43</v>
      </c>
      <c r="F610" s="31" t="s">
        <v>44</v>
      </c>
      <c r="G610" s="17">
        <v>92</v>
      </c>
      <c r="H610" s="17">
        <v>91</v>
      </c>
      <c r="I610" s="17">
        <v>90</v>
      </c>
      <c r="J610" s="17"/>
      <c r="K610" s="17"/>
      <c r="L610" s="17"/>
      <c r="M610" s="17">
        <f t="shared" si="1460"/>
        <v>92</v>
      </c>
      <c r="N610" s="17">
        <f t="shared" si="1461"/>
        <v>91</v>
      </c>
      <c r="O610" s="17">
        <f t="shared" si="1462"/>
        <v>90</v>
      </c>
      <c r="P610" s="17"/>
      <c r="Q610" s="17"/>
      <c r="R610" s="17"/>
      <c r="S610" s="17"/>
      <c r="T610" s="17"/>
      <c r="U610" s="17"/>
      <c r="V610" s="17"/>
      <c r="W610" s="17"/>
      <c r="X610" s="17"/>
      <c r="Y610" s="17">
        <f t="shared" si="1343"/>
        <v>92</v>
      </c>
      <c r="Z610" s="17">
        <f t="shared" si="1344"/>
        <v>91</v>
      </c>
      <c r="AA610" s="17">
        <f t="shared" si="1345"/>
        <v>90</v>
      </c>
      <c r="AB610" s="17"/>
      <c r="AC610" s="17"/>
      <c r="AD610" s="17"/>
      <c r="AE610" s="17">
        <f t="shared" si="1346"/>
        <v>92</v>
      </c>
      <c r="AF610" s="17">
        <f t="shared" si="1347"/>
        <v>91</v>
      </c>
      <c r="AG610" s="17">
        <f t="shared" si="1348"/>
        <v>90</v>
      </c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>
        <f t="shared" si="1349"/>
        <v>92</v>
      </c>
      <c r="AX610" s="17">
        <f t="shared" si="1350"/>
        <v>91</v>
      </c>
      <c r="AY610" s="17">
        <f t="shared" si="1351"/>
        <v>90</v>
      </c>
      <c r="AZ610" s="17"/>
      <c r="BA610" s="32"/>
      <c r="BB610" s="32"/>
      <c r="BC610" s="1"/>
      <c r="BD610" s="1"/>
      <c r="BE610" s="1"/>
      <c r="BF610" s="1"/>
      <c r="BG610" s="1"/>
      <c r="BH610" s="1"/>
      <c r="BI610" s="1"/>
    </row>
    <row r="611" s="1" customFormat="1" ht="30">
      <c r="A611" s="30" t="s">
        <v>411</v>
      </c>
      <c r="B611" s="30" t="s">
        <v>29</v>
      </c>
      <c r="C611" s="30" t="s">
        <v>31</v>
      </c>
      <c r="D611" s="30" t="s">
        <v>428</v>
      </c>
      <c r="E611" s="35"/>
      <c r="F611" s="31" t="s">
        <v>429</v>
      </c>
      <c r="G611" s="17">
        <f>G612</f>
        <v>3610.1999999999998</v>
      </c>
      <c r="H611" s="17">
        <f>H612</f>
        <v>3610.1999999999998</v>
      </c>
      <c r="I611" s="17">
        <f>I612</f>
        <v>3610.1999999999998</v>
      </c>
      <c r="J611" s="17">
        <f>J612</f>
        <v>0</v>
      </c>
      <c r="K611" s="17">
        <f>K612</f>
        <v>0</v>
      </c>
      <c r="L611" s="17">
        <f>L612</f>
        <v>0</v>
      </c>
      <c r="M611" s="17">
        <f t="shared" si="1460"/>
        <v>3610.1999999999998</v>
      </c>
      <c r="N611" s="17">
        <f t="shared" si="1461"/>
        <v>3610.1999999999998</v>
      </c>
      <c r="O611" s="17">
        <f t="shared" si="1462"/>
        <v>3610.1999999999998</v>
      </c>
      <c r="P611" s="17">
        <f>P612</f>
        <v>0</v>
      </c>
      <c r="Q611" s="17">
        <f>Q612</f>
        <v>0</v>
      </c>
      <c r="R611" s="17">
        <f>R612</f>
        <v>0</v>
      </c>
      <c r="S611" s="17">
        <f>S612</f>
        <v>0</v>
      </c>
      <c r="T611" s="17">
        <f>T612</f>
        <v>0</v>
      </c>
      <c r="U611" s="17">
        <f>U612</f>
        <v>0</v>
      </c>
      <c r="V611" s="17">
        <f>V612</f>
        <v>0</v>
      </c>
      <c r="W611" s="17">
        <f>W612</f>
        <v>0</v>
      </c>
      <c r="X611" s="17">
        <f>X612</f>
        <v>0</v>
      </c>
      <c r="Y611" s="17">
        <f t="shared" si="1343"/>
        <v>3610.1999999999998</v>
      </c>
      <c r="Z611" s="17">
        <f t="shared" si="1344"/>
        <v>3610.1999999999998</v>
      </c>
      <c r="AA611" s="17">
        <f t="shared" si="1345"/>
        <v>3610.1999999999998</v>
      </c>
      <c r="AB611" s="17">
        <f>AB612</f>
        <v>0</v>
      </c>
      <c r="AC611" s="17">
        <f>AC612</f>
        <v>0</v>
      </c>
      <c r="AD611" s="17">
        <f>AD612</f>
        <v>0</v>
      </c>
      <c r="AE611" s="17">
        <f t="shared" si="1346"/>
        <v>3610.1999999999998</v>
      </c>
      <c r="AF611" s="17">
        <f t="shared" si="1347"/>
        <v>3610.1999999999998</v>
      </c>
      <c r="AG611" s="17">
        <f t="shared" si="1348"/>
        <v>3610.1999999999998</v>
      </c>
      <c r="AH611" s="17">
        <f>AH612</f>
        <v>0</v>
      </c>
      <c r="AI611" s="17">
        <f>AI612</f>
        <v>0</v>
      </c>
      <c r="AJ611" s="17">
        <f>AJ612</f>
        <v>0</v>
      </c>
      <c r="AK611" s="17">
        <f>AK612</f>
        <v>0</v>
      </c>
      <c r="AL611" s="17">
        <f>AL612</f>
        <v>0</v>
      </c>
      <c r="AM611" s="17">
        <f>AM612</f>
        <v>0</v>
      </c>
      <c r="AN611" s="17">
        <f>AN612</f>
        <v>0</v>
      </c>
      <c r="AO611" s="17">
        <f>AO612</f>
        <v>0</v>
      </c>
      <c r="AP611" s="17">
        <f>AP612</f>
        <v>0</v>
      </c>
      <c r="AQ611" s="17">
        <f>AQ612</f>
        <v>0</v>
      </c>
      <c r="AR611" s="17">
        <f>AR612</f>
        <v>0</v>
      </c>
      <c r="AS611" s="17">
        <f>AS612</f>
        <v>0</v>
      </c>
      <c r="AT611" s="17">
        <f>AT612</f>
        <v>0</v>
      </c>
      <c r="AU611" s="17">
        <f>AU612</f>
        <v>0</v>
      </c>
      <c r="AV611" s="17">
        <f>AV612</f>
        <v>0</v>
      </c>
      <c r="AW611" s="17">
        <f t="shared" si="1349"/>
        <v>3610.1999999999998</v>
      </c>
      <c r="AX611" s="17">
        <f t="shared" si="1350"/>
        <v>3610.1999999999998</v>
      </c>
      <c r="AY611" s="17">
        <f t="shared" si="1351"/>
        <v>3610.1999999999998</v>
      </c>
      <c r="AZ611" s="17">
        <f>AZ612</f>
        <v>0</v>
      </c>
      <c r="BA611" s="32"/>
      <c r="BB611" s="32"/>
      <c r="BC611" s="1"/>
      <c r="BD611" s="1"/>
      <c r="BE611" s="1"/>
      <c r="BF611" s="1"/>
      <c r="BG611" s="1"/>
      <c r="BH611" s="1"/>
      <c r="BI611" s="1"/>
    </row>
    <row r="612" s="1" customFormat="1" ht="30">
      <c r="A612" s="30" t="s">
        <v>411</v>
      </c>
      <c r="B612" s="30" t="s">
        <v>29</v>
      </c>
      <c r="C612" s="30" t="s">
        <v>31</v>
      </c>
      <c r="D612" s="30" t="s">
        <v>428</v>
      </c>
      <c r="E612" s="30" t="s">
        <v>134</v>
      </c>
      <c r="F612" s="31" t="s">
        <v>135</v>
      </c>
      <c r="G612" s="17">
        <v>3610.1999999999998</v>
      </c>
      <c r="H612" s="17">
        <v>3610.1999999999998</v>
      </c>
      <c r="I612" s="17">
        <v>3610.1999999999998</v>
      </c>
      <c r="J612" s="17"/>
      <c r="K612" s="17"/>
      <c r="L612" s="17"/>
      <c r="M612" s="17">
        <f t="shared" si="1460"/>
        <v>3610.1999999999998</v>
      </c>
      <c r="N612" s="17">
        <f t="shared" si="1461"/>
        <v>3610.1999999999998</v>
      </c>
      <c r="O612" s="17">
        <f t="shared" si="1462"/>
        <v>3610.1999999999998</v>
      </c>
      <c r="P612" s="17"/>
      <c r="Q612" s="17"/>
      <c r="R612" s="17"/>
      <c r="S612" s="17"/>
      <c r="T612" s="17"/>
      <c r="U612" s="17"/>
      <c r="V612" s="17"/>
      <c r="W612" s="17"/>
      <c r="X612" s="17"/>
      <c r="Y612" s="17">
        <f t="shared" si="1343"/>
        <v>3610.1999999999998</v>
      </c>
      <c r="Z612" s="17">
        <f t="shared" si="1344"/>
        <v>3610.1999999999998</v>
      </c>
      <c r="AA612" s="17">
        <f t="shared" si="1345"/>
        <v>3610.1999999999998</v>
      </c>
      <c r="AB612" s="17"/>
      <c r="AC612" s="17"/>
      <c r="AD612" s="17"/>
      <c r="AE612" s="17">
        <f t="shared" si="1346"/>
        <v>3610.1999999999998</v>
      </c>
      <c r="AF612" s="17">
        <f t="shared" si="1347"/>
        <v>3610.1999999999998</v>
      </c>
      <c r="AG612" s="17">
        <f t="shared" si="1348"/>
        <v>3610.1999999999998</v>
      </c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>
        <f t="shared" si="1349"/>
        <v>3610.1999999999998</v>
      </c>
      <c r="AX612" s="17">
        <f t="shared" si="1350"/>
        <v>3610.1999999999998</v>
      </c>
      <c r="AY612" s="17">
        <f t="shared" si="1351"/>
        <v>3610.1999999999998</v>
      </c>
      <c r="AZ612" s="17"/>
      <c r="BA612" s="32"/>
      <c r="BB612" s="32"/>
      <c r="BC612" s="1"/>
      <c r="BD612" s="1"/>
      <c r="BE612" s="1"/>
      <c r="BF612" s="1"/>
      <c r="BG612" s="1"/>
      <c r="BH612" s="1"/>
      <c r="BI612" s="1"/>
    </row>
    <row r="613" s="1" customFormat="1" ht="30">
      <c r="A613" s="30" t="s">
        <v>411</v>
      </c>
      <c r="B613" s="30" t="s">
        <v>29</v>
      </c>
      <c r="C613" s="30" t="s">
        <v>31</v>
      </c>
      <c r="D613" s="30" t="s">
        <v>430</v>
      </c>
      <c r="E613" s="30"/>
      <c r="F613" s="31" t="s">
        <v>431</v>
      </c>
      <c r="G613" s="17">
        <f>G614</f>
        <v>6230.6999999999998</v>
      </c>
      <c r="H613" s="17">
        <f>H614</f>
        <v>6230.6999999999998</v>
      </c>
      <c r="I613" s="17">
        <f>I614</f>
        <v>6230.6999999999998</v>
      </c>
      <c r="J613" s="17">
        <f>J614</f>
        <v>0</v>
      </c>
      <c r="K613" s="17">
        <f>K614</f>
        <v>0</v>
      </c>
      <c r="L613" s="17">
        <f>L614</f>
        <v>0</v>
      </c>
      <c r="M613" s="17">
        <f t="shared" si="1460"/>
        <v>6230.6999999999998</v>
      </c>
      <c r="N613" s="17">
        <f t="shared" si="1461"/>
        <v>6230.6999999999998</v>
      </c>
      <c r="O613" s="17">
        <f t="shared" si="1462"/>
        <v>6230.6999999999998</v>
      </c>
      <c r="P613" s="17">
        <f>P614</f>
        <v>0</v>
      </c>
      <c r="Q613" s="17">
        <f>Q614</f>
        <v>0</v>
      </c>
      <c r="R613" s="17">
        <f>R614</f>
        <v>0</v>
      </c>
      <c r="S613" s="17">
        <f>S614</f>
        <v>0</v>
      </c>
      <c r="T613" s="17">
        <f>T614</f>
        <v>0</v>
      </c>
      <c r="U613" s="17">
        <f>U614</f>
        <v>0</v>
      </c>
      <c r="V613" s="17">
        <f>V614</f>
        <v>0</v>
      </c>
      <c r="W613" s="17">
        <f>W614</f>
        <v>0</v>
      </c>
      <c r="X613" s="17">
        <f>X614</f>
        <v>0</v>
      </c>
      <c r="Y613" s="17">
        <f t="shared" si="1343"/>
        <v>6230.6999999999998</v>
      </c>
      <c r="Z613" s="17">
        <f t="shared" si="1344"/>
        <v>6230.6999999999998</v>
      </c>
      <c r="AA613" s="17">
        <f t="shared" si="1345"/>
        <v>6230.6999999999998</v>
      </c>
      <c r="AB613" s="17">
        <f>AB614</f>
        <v>0</v>
      </c>
      <c r="AC613" s="17">
        <f>AC614</f>
        <v>0</v>
      </c>
      <c r="AD613" s="17">
        <f>AD614</f>
        <v>0</v>
      </c>
      <c r="AE613" s="17">
        <f t="shared" si="1346"/>
        <v>6230.6999999999998</v>
      </c>
      <c r="AF613" s="17">
        <f t="shared" si="1347"/>
        <v>6230.6999999999998</v>
      </c>
      <c r="AG613" s="17">
        <f t="shared" si="1348"/>
        <v>6230.6999999999998</v>
      </c>
      <c r="AH613" s="17">
        <f>AH614</f>
        <v>0</v>
      </c>
      <c r="AI613" s="17">
        <f>AI614</f>
        <v>0</v>
      </c>
      <c r="AJ613" s="17">
        <f>AJ614</f>
        <v>0</v>
      </c>
      <c r="AK613" s="17">
        <f>AK614</f>
        <v>0</v>
      </c>
      <c r="AL613" s="17">
        <f>AL614</f>
        <v>0</v>
      </c>
      <c r="AM613" s="17">
        <f>AM614</f>
        <v>0</v>
      </c>
      <c r="AN613" s="17">
        <f>AN614</f>
        <v>0</v>
      </c>
      <c r="AO613" s="17">
        <f>AO614</f>
        <v>0</v>
      </c>
      <c r="AP613" s="17">
        <f>AP614</f>
        <v>0</v>
      </c>
      <c r="AQ613" s="17">
        <f>AQ614</f>
        <v>0</v>
      </c>
      <c r="AR613" s="17">
        <f>AR614</f>
        <v>0</v>
      </c>
      <c r="AS613" s="17">
        <f>AS614</f>
        <v>0</v>
      </c>
      <c r="AT613" s="17">
        <f>AT614</f>
        <v>0</v>
      </c>
      <c r="AU613" s="17">
        <f>AU614</f>
        <v>0</v>
      </c>
      <c r="AV613" s="17">
        <f>AV614</f>
        <v>0</v>
      </c>
      <c r="AW613" s="17">
        <f t="shared" si="1349"/>
        <v>6230.6999999999998</v>
      </c>
      <c r="AX613" s="17">
        <f t="shared" si="1350"/>
        <v>6230.6999999999998</v>
      </c>
      <c r="AY613" s="17">
        <f t="shared" si="1351"/>
        <v>6230.6999999999998</v>
      </c>
      <c r="AZ613" s="17">
        <f>AZ614</f>
        <v>0</v>
      </c>
      <c r="BA613" s="32"/>
      <c r="BB613" s="32"/>
      <c r="BC613" s="1"/>
      <c r="BD613" s="1"/>
      <c r="BE613" s="1"/>
      <c r="BF613" s="1"/>
      <c r="BG613" s="1"/>
      <c r="BH613" s="1"/>
      <c r="BI613" s="1"/>
    </row>
    <row r="614" s="1" customFormat="1" ht="30">
      <c r="A614" s="30" t="s">
        <v>411</v>
      </c>
      <c r="B614" s="30" t="s">
        <v>29</v>
      </c>
      <c r="C614" s="30" t="s">
        <v>31</v>
      </c>
      <c r="D614" s="30" t="s">
        <v>430</v>
      </c>
      <c r="E614" s="30" t="s">
        <v>134</v>
      </c>
      <c r="F614" s="31" t="s">
        <v>135</v>
      </c>
      <c r="G614" s="17">
        <v>6230.6999999999998</v>
      </c>
      <c r="H614" s="17">
        <v>6230.6999999999998</v>
      </c>
      <c r="I614" s="17">
        <v>6230.6999999999998</v>
      </c>
      <c r="J614" s="17"/>
      <c r="K614" s="17"/>
      <c r="L614" s="17"/>
      <c r="M614" s="17">
        <f t="shared" si="1460"/>
        <v>6230.6999999999998</v>
      </c>
      <c r="N614" s="17">
        <f t="shared" si="1461"/>
        <v>6230.6999999999998</v>
      </c>
      <c r="O614" s="17">
        <f t="shared" si="1462"/>
        <v>6230.6999999999998</v>
      </c>
      <c r="P614" s="17"/>
      <c r="Q614" s="17"/>
      <c r="R614" s="17"/>
      <c r="S614" s="17"/>
      <c r="T614" s="17"/>
      <c r="U614" s="17"/>
      <c r="V614" s="17"/>
      <c r="W614" s="17"/>
      <c r="X614" s="17"/>
      <c r="Y614" s="17">
        <f t="shared" si="1343"/>
        <v>6230.6999999999998</v>
      </c>
      <c r="Z614" s="17">
        <f t="shared" si="1344"/>
        <v>6230.6999999999998</v>
      </c>
      <c r="AA614" s="17">
        <f t="shared" si="1345"/>
        <v>6230.6999999999998</v>
      </c>
      <c r="AB614" s="17"/>
      <c r="AC614" s="17"/>
      <c r="AD614" s="17"/>
      <c r="AE614" s="17">
        <f t="shared" si="1346"/>
        <v>6230.6999999999998</v>
      </c>
      <c r="AF614" s="17">
        <f t="shared" si="1347"/>
        <v>6230.6999999999998</v>
      </c>
      <c r="AG614" s="17">
        <f t="shared" si="1348"/>
        <v>6230.6999999999998</v>
      </c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>
        <f t="shared" si="1349"/>
        <v>6230.6999999999998</v>
      </c>
      <c r="AX614" s="17">
        <f t="shared" si="1350"/>
        <v>6230.6999999999998</v>
      </c>
      <c r="AY614" s="17">
        <f t="shared" si="1351"/>
        <v>6230.6999999999998</v>
      </c>
      <c r="AZ614" s="17"/>
      <c r="BA614" s="32"/>
      <c r="BB614" s="32"/>
      <c r="BC614" s="1"/>
      <c r="BD614" s="1"/>
      <c r="BE614" s="1"/>
      <c r="BF614" s="1"/>
      <c r="BG614" s="1"/>
      <c r="BH614" s="1"/>
      <c r="BI614" s="1"/>
    </row>
    <row r="615" s="1" customFormat="1" ht="30">
      <c r="A615" s="30" t="s">
        <v>411</v>
      </c>
      <c r="B615" s="30" t="s">
        <v>29</v>
      </c>
      <c r="C615" s="30" t="s">
        <v>31</v>
      </c>
      <c r="D615" s="30" t="s">
        <v>432</v>
      </c>
      <c r="E615" s="30"/>
      <c r="F615" s="31" t="s">
        <v>433</v>
      </c>
      <c r="G615" s="17">
        <f>G616</f>
        <v>718.39999999999998</v>
      </c>
      <c r="H615" s="17">
        <f>H616</f>
        <v>718.39999999999998</v>
      </c>
      <c r="I615" s="17">
        <f>I616</f>
        <v>718.39999999999998</v>
      </c>
      <c r="J615" s="17">
        <f>J616</f>
        <v>0</v>
      </c>
      <c r="K615" s="17">
        <f>K616</f>
        <v>0</v>
      </c>
      <c r="L615" s="17">
        <f>L616</f>
        <v>0</v>
      </c>
      <c r="M615" s="17">
        <f t="shared" si="1460"/>
        <v>718.39999999999998</v>
      </c>
      <c r="N615" s="17">
        <f t="shared" si="1461"/>
        <v>718.39999999999998</v>
      </c>
      <c r="O615" s="17">
        <f t="shared" si="1462"/>
        <v>718.39999999999998</v>
      </c>
      <c r="P615" s="17">
        <f>P616</f>
        <v>0</v>
      </c>
      <c r="Q615" s="17">
        <f>Q616</f>
        <v>0</v>
      </c>
      <c r="R615" s="17">
        <f>R616</f>
        <v>0</v>
      </c>
      <c r="S615" s="17">
        <f>S616</f>
        <v>0</v>
      </c>
      <c r="T615" s="17">
        <f>T616</f>
        <v>0</v>
      </c>
      <c r="U615" s="17">
        <f>U616</f>
        <v>0</v>
      </c>
      <c r="V615" s="17">
        <f>V616</f>
        <v>0</v>
      </c>
      <c r="W615" s="17">
        <f>W616</f>
        <v>0</v>
      </c>
      <c r="X615" s="17">
        <f>X616</f>
        <v>0</v>
      </c>
      <c r="Y615" s="17">
        <f t="shared" si="1343"/>
        <v>718.39999999999998</v>
      </c>
      <c r="Z615" s="17">
        <f t="shared" si="1344"/>
        <v>718.39999999999998</v>
      </c>
      <c r="AA615" s="17">
        <f t="shared" si="1345"/>
        <v>718.39999999999998</v>
      </c>
      <c r="AB615" s="17">
        <f>AB616</f>
        <v>0</v>
      </c>
      <c r="AC615" s="17">
        <f>AC616</f>
        <v>0</v>
      </c>
      <c r="AD615" s="17">
        <f>AD616</f>
        <v>0</v>
      </c>
      <c r="AE615" s="17">
        <f t="shared" si="1346"/>
        <v>718.39999999999998</v>
      </c>
      <c r="AF615" s="17">
        <f t="shared" si="1347"/>
        <v>718.39999999999998</v>
      </c>
      <c r="AG615" s="17">
        <f t="shared" si="1348"/>
        <v>718.39999999999998</v>
      </c>
      <c r="AH615" s="17">
        <f>AH616</f>
        <v>0</v>
      </c>
      <c r="AI615" s="17">
        <f>AI616</f>
        <v>0</v>
      </c>
      <c r="AJ615" s="17">
        <f>AJ616</f>
        <v>0</v>
      </c>
      <c r="AK615" s="17">
        <f>AK616</f>
        <v>0</v>
      </c>
      <c r="AL615" s="17">
        <f>AL616</f>
        <v>0</v>
      </c>
      <c r="AM615" s="17">
        <f>AM616</f>
        <v>0</v>
      </c>
      <c r="AN615" s="17">
        <f>AN616</f>
        <v>0</v>
      </c>
      <c r="AO615" s="17">
        <f>AO616</f>
        <v>0</v>
      </c>
      <c r="AP615" s="17">
        <f>AP616</f>
        <v>0</v>
      </c>
      <c r="AQ615" s="17">
        <f>AQ616</f>
        <v>0</v>
      </c>
      <c r="AR615" s="17">
        <f>AR616</f>
        <v>0</v>
      </c>
      <c r="AS615" s="17">
        <f>AS616</f>
        <v>0</v>
      </c>
      <c r="AT615" s="17">
        <f>AT616</f>
        <v>0</v>
      </c>
      <c r="AU615" s="17">
        <f>AU616</f>
        <v>0</v>
      </c>
      <c r="AV615" s="17">
        <f>AV616</f>
        <v>0</v>
      </c>
      <c r="AW615" s="17">
        <f t="shared" si="1349"/>
        <v>718.39999999999998</v>
      </c>
      <c r="AX615" s="17">
        <f t="shared" si="1350"/>
        <v>718.39999999999998</v>
      </c>
      <c r="AY615" s="17">
        <f t="shared" si="1351"/>
        <v>718.39999999999998</v>
      </c>
      <c r="AZ615" s="17">
        <f>AZ616</f>
        <v>0</v>
      </c>
      <c r="BA615" s="32"/>
      <c r="BB615" s="32"/>
      <c r="BC615" s="1"/>
      <c r="BD615" s="1"/>
      <c r="BE615" s="1"/>
      <c r="BF615" s="1"/>
      <c r="BG615" s="1"/>
      <c r="BH615" s="1"/>
      <c r="BI615" s="1"/>
    </row>
    <row r="616" s="1" customFormat="1" ht="30">
      <c r="A616" s="30" t="s">
        <v>411</v>
      </c>
      <c r="B616" s="30" t="s">
        <v>29</v>
      </c>
      <c r="C616" s="30" t="s">
        <v>31</v>
      </c>
      <c r="D616" s="30" t="s">
        <v>432</v>
      </c>
      <c r="E616" s="30" t="s">
        <v>134</v>
      </c>
      <c r="F616" s="31" t="s">
        <v>135</v>
      </c>
      <c r="G616" s="17">
        <v>718.39999999999998</v>
      </c>
      <c r="H616" s="17">
        <v>718.39999999999998</v>
      </c>
      <c r="I616" s="17">
        <v>718.39999999999998</v>
      </c>
      <c r="J616" s="17"/>
      <c r="K616" s="17"/>
      <c r="L616" s="17"/>
      <c r="M616" s="17">
        <f t="shared" si="1460"/>
        <v>718.39999999999998</v>
      </c>
      <c r="N616" s="17">
        <f t="shared" si="1461"/>
        <v>718.39999999999998</v>
      </c>
      <c r="O616" s="17">
        <f t="shared" si="1462"/>
        <v>718.39999999999998</v>
      </c>
      <c r="P616" s="17"/>
      <c r="Q616" s="17"/>
      <c r="R616" s="17"/>
      <c r="S616" s="17"/>
      <c r="T616" s="17"/>
      <c r="U616" s="17"/>
      <c r="V616" s="17"/>
      <c r="W616" s="17"/>
      <c r="X616" s="17"/>
      <c r="Y616" s="17">
        <f t="shared" ref="Y616:Y679" si="1491">M616+P616+Q616+R616+S616</f>
        <v>718.39999999999998</v>
      </c>
      <c r="Z616" s="17">
        <f t="shared" ref="Z616:Z679" si="1492">N616+T616+U616</f>
        <v>718.39999999999998</v>
      </c>
      <c r="AA616" s="17">
        <f t="shared" ref="AA616:AA679" si="1493">O616+V616+X616+W616</f>
        <v>718.39999999999998</v>
      </c>
      <c r="AB616" s="17"/>
      <c r="AC616" s="17"/>
      <c r="AD616" s="17"/>
      <c r="AE616" s="17">
        <f t="shared" ref="AE616:AE679" si="1494">Y616+AB616</f>
        <v>718.39999999999998</v>
      </c>
      <c r="AF616" s="17">
        <f t="shared" ref="AF616:AF679" si="1495">Z616+AC616</f>
        <v>718.39999999999998</v>
      </c>
      <c r="AG616" s="17">
        <f t="shared" ref="AG616:AG679" si="1496">AA616+AD616</f>
        <v>718.39999999999998</v>
      </c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>
        <f t="shared" ref="AW616:AW679" si="1497">AE616+AH616+AI616+AJ616+AK616+AL616</f>
        <v>718.39999999999998</v>
      </c>
      <c r="AX616" s="17">
        <f t="shared" ref="AX616:AX679" si="1498">AF616+AM616+AN616+AO616+AP616+AQ616</f>
        <v>718.39999999999998</v>
      </c>
      <c r="AY616" s="17">
        <f t="shared" ref="AY616:AY679" si="1499">AG616+AR616+AS616+AT616+AU616+AV616</f>
        <v>718.39999999999998</v>
      </c>
      <c r="AZ616" s="17"/>
      <c r="BA616" s="32"/>
      <c r="BB616" s="32"/>
      <c r="BC616" s="1"/>
      <c r="BD616" s="1"/>
      <c r="BE616" s="1"/>
      <c r="BF616" s="1"/>
      <c r="BG616" s="1"/>
      <c r="BH616" s="1"/>
      <c r="BI616" s="1"/>
    </row>
    <row r="617" s="1" customFormat="1" ht="60">
      <c r="A617" s="30" t="s">
        <v>411</v>
      </c>
      <c r="B617" s="30" t="s">
        <v>29</v>
      </c>
      <c r="C617" s="30" t="s">
        <v>31</v>
      </c>
      <c r="D617" s="30" t="s">
        <v>244</v>
      </c>
      <c r="E617" s="35"/>
      <c r="F617" s="31" t="s">
        <v>245</v>
      </c>
      <c r="G617" s="17">
        <f>G618</f>
        <v>826</v>
      </c>
      <c r="H617" s="17">
        <f>H618</f>
        <v>826</v>
      </c>
      <c r="I617" s="17">
        <f>I618</f>
        <v>826</v>
      </c>
      <c r="J617" s="17">
        <f>J618</f>
        <v>0</v>
      </c>
      <c r="K617" s="17">
        <f>K618</f>
        <v>0</v>
      </c>
      <c r="L617" s="17">
        <f>L618</f>
        <v>0</v>
      </c>
      <c r="M617" s="17">
        <f t="shared" si="1460"/>
        <v>826</v>
      </c>
      <c r="N617" s="17">
        <f t="shared" si="1461"/>
        <v>826</v>
      </c>
      <c r="O617" s="17">
        <f t="shared" si="1462"/>
        <v>826</v>
      </c>
      <c r="P617" s="17">
        <f>P618</f>
        <v>0</v>
      </c>
      <c r="Q617" s="17">
        <f>Q618</f>
        <v>0</v>
      </c>
      <c r="R617" s="17">
        <f>R618</f>
        <v>0</v>
      </c>
      <c r="S617" s="17">
        <f>S618</f>
        <v>110</v>
      </c>
      <c r="T617" s="17">
        <f>T618</f>
        <v>110</v>
      </c>
      <c r="U617" s="17">
        <f>U618</f>
        <v>0</v>
      </c>
      <c r="V617" s="17">
        <f>V618</f>
        <v>110</v>
      </c>
      <c r="W617" s="17">
        <f>W618</f>
        <v>0</v>
      </c>
      <c r="X617" s="17">
        <f>X618</f>
        <v>0</v>
      </c>
      <c r="Y617" s="17">
        <f t="shared" si="1491"/>
        <v>936</v>
      </c>
      <c r="Z617" s="17">
        <f t="shared" si="1492"/>
        <v>936</v>
      </c>
      <c r="AA617" s="17">
        <f t="shared" si="1493"/>
        <v>936</v>
      </c>
      <c r="AB617" s="17">
        <f>AB618</f>
        <v>0</v>
      </c>
      <c r="AC617" s="17">
        <f>AC618</f>
        <v>0</v>
      </c>
      <c r="AD617" s="17">
        <f>AD618</f>
        <v>0</v>
      </c>
      <c r="AE617" s="17">
        <f t="shared" si="1494"/>
        <v>936</v>
      </c>
      <c r="AF617" s="17">
        <f t="shared" si="1495"/>
        <v>936</v>
      </c>
      <c r="AG617" s="17">
        <f t="shared" si="1496"/>
        <v>936</v>
      </c>
      <c r="AH617" s="17">
        <f>AH618</f>
        <v>0</v>
      </c>
      <c r="AI617" s="17">
        <f>AI618</f>
        <v>0</v>
      </c>
      <c r="AJ617" s="17">
        <f>AJ618</f>
        <v>0</v>
      </c>
      <c r="AK617" s="17">
        <f>AK618</f>
        <v>-665</v>
      </c>
      <c r="AL617" s="17">
        <f>AL618</f>
        <v>0</v>
      </c>
      <c r="AM617" s="17">
        <f>AM618</f>
        <v>0</v>
      </c>
      <c r="AN617" s="17">
        <f>AN618</f>
        <v>0</v>
      </c>
      <c r="AO617" s="17">
        <f>AO618</f>
        <v>0</v>
      </c>
      <c r="AP617" s="17">
        <f>AP618</f>
        <v>-665</v>
      </c>
      <c r="AQ617" s="17">
        <f>AQ618</f>
        <v>0</v>
      </c>
      <c r="AR617" s="17">
        <f>AR618</f>
        <v>0</v>
      </c>
      <c r="AS617" s="17">
        <f>AS618</f>
        <v>0</v>
      </c>
      <c r="AT617" s="17">
        <f>AT618</f>
        <v>0</v>
      </c>
      <c r="AU617" s="17">
        <f>AU618</f>
        <v>-665</v>
      </c>
      <c r="AV617" s="17">
        <f>AV618</f>
        <v>0</v>
      </c>
      <c r="AW617" s="17">
        <f t="shared" si="1497"/>
        <v>271</v>
      </c>
      <c r="AX617" s="17">
        <f t="shared" si="1498"/>
        <v>271</v>
      </c>
      <c r="AY617" s="17">
        <f t="shared" si="1499"/>
        <v>271</v>
      </c>
      <c r="AZ617" s="17">
        <f>AZ618</f>
        <v>0</v>
      </c>
      <c r="BA617" s="32"/>
      <c r="BB617" s="32"/>
      <c r="BC617" s="1"/>
      <c r="BD617" s="1"/>
      <c r="BE617" s="1"/>
      <c r="BF617" s="1"/>
      <c r="BG617" s="1"/>
      <c r="BH617" s="1"/>
      <c r="BI617" s="1"/>
    </row>
    <row r="618" s="1" customFormat="1" ht="30">
      <c r="A618" s="30" t="s">
        <v>411</v>
      </c>
      <c r="B618" s="30" t="s">
        <v>29</v>
      </c>
      <c r="C618" s="30" t="s">
        <v>31</v>
      </c>
      <c r="D618" s="30" t="s">
        <v>244</v>
      </c>
      <c r="E618" s="30" t="s">
        <v>134</v>
      </c>
      <c r="F618" s="31" t="s">
        <v>135</v>
      </c>
      <c r="G618" s="17">
        <v>826</v>
      </c>
      <c r="H618" s="17">
        <v>826</v>
      </c>
      <c r="I618" s="17">
        <v>826</v>
      </c>
      <c r="J618" s="17"/>
      <c r="K618" s="17"/>
      <c r="L618" s="17"/>
      <c r="M618" s="17">
        <f t="shared" si="1460"/>
        <v>826</v>
      </c>
      <c r="N618" s="17">
        <f t="shared" si="1461"/>
        <v>826</v>
      </c>
      <c r="O618" s="17">
        <f t="shared" si="1462"/>
        <v>826</v>
      </c>
      <c r="P618" s="17"/>
      <c r="Q618" s="17"/>
      <c r="R618" s="17"/>
      <c r="S618" s="17">
        <v>110</v>
      </c>
      <c r="T618" s="17">
        <v>110</v>
      </c>
      <c r="U618" s="17"/>
      <c r="V618" s="17">
        <v>110</v>
      </c>
      <c r="W618" s="17"/>
      <c r="X618" s="17"/>
      <c r="Y618" s="17">
        <f t="shared" si="1491"/>
        <v>936</v>
      </c>
      <c r="Z618" s="17">
        <f t="shared" si="1492"/>
        <v>936</v>
      </c>
      <c r="AA618" s="17">
        <f t="shared" si="1493"/>
        <v>936</v>
      </c>
      <c r="AB618" s="17"/>
      <c r="AC618" s="17"/>
      <c r="AD618" s="17"/>
      <c r="AE618" s="17">
        <f t="shared" si="1494"/>
        <v>936</v>
      </c>
      <c r="AF618" s="17">
        <f t="shared" si="1495"/>
        <v>936</v>
      </c>
      <c r="AG618" s="17">
        <f t="shared" si="1496"/>
        <v>936</v>
      </c>
      <c r="AH618" s="17"/>
      <c r="AI618" s="17"/>
      <c r="AJ618" s="17"/>
      <c r="AK618" s="17">
        <v>-665</v>
      </c>
      <c r="AL618" s="17"/>
      <c r="AM618" s="17"/>
      <c r="AN618" s="17"/>
      <c r="AO618" s="17"/>
      <c r="AP618" s="17">
        <v>-665</v>
      </c>
      <c r="AQ618" s="17"/>
      <c r="AR618" s="17"/>
      <c r="AS618" s="17"/>
      <c r="AT618" s="17"/>
      <c r="AU618" s="17">
        <v>-665</v>
      </c>
      <c r="AV618" s="17"/>
      <c r="AW618" s="17">
        <f t="shared" si="1497"/>
        <v>271</v>
      </c>
      <c r="AX618" s="17">
        <f t="shared" si="1498"/>
        <v>271</v>
      </c>
      <c r="AY618" s="17">
        <f t="shared" si="1499"/>
        <v>271</v>
      </c>
      <c r="AZ618" s="17"/>
      <c r="BA618" s="32"/>
      <c r="BB618" s="32"/>
      <c r="BC618" s="1"/>
      <c r="BD618" s="1"/>
      <c r="BE618" s="1"/>
      <c r="BF618" s="1"/>
      <c r="BG618" s="1"/>
      <c r="BH618" s="1"/>
      <c r="BI618" s="1"/>
    </row>
    <row r="619" s="20" customFormat="1" ht="30">
      <c r="A619" s="21" t="s">
        <v>411</v>
      </c>
      <c r="B619" s="21" t="s">
        <v>65</v>
      </c>
      <c r="C619" s="21"/>
      <c r="D619" s="21"/>
      <c r="E619" s="33"/>
      <c r="F619" s="22" t="s">
        <v>153</v>
      </c>
      <c r="G619" s="23">
        <f>G620+G629</f>
        <v>2983.8000000000002</v>
      </c>
      <c r="H619" s="23">
        <f>H620+H629</f>
        <v>3075.0999999999995</v>
      </c>
      <c r="I619" s="23">
        <f>I620+I629</f>
        <v>3075.0999999999995</v>
      </c>
      <c r="J619" s="23">
        <f>J620+J629</f>
        <v>0</v>
      </c>
      <c r="K619" s="23">
        <f>K620+K629</f>
        <v>0</v>
      </c>
      <c r="L619" s="23">
        <f>L620+L629</f>
        <v>0</v>
      </c>
      <c r="M619" s="23">
        <f t="shared" si="1460"/>
        <v>2983.8000000000002</v>
      </c>
      <c r="N619" s="23">
        <f t="shared" si="1461"/>
        <v>3075.0999999999995</v>
      </c>
      <c r="O619" s="23">
        <f t="shared" si="1462"/>
        <v>3075.0999999999995</v>
      </c>
      <c r="P619" s="23">
        <f>P620+P629</f>
        <v>0</v>
      </c>
      <c r="Q619" s="23">
        <f>Q620+Q629</f>
        <v>0</v>
      </c>
      <c r="R619" s="23">
        <f>R620+R629</f>
        <v>0</v>
      </c>
      <c r="S619" s="23">
        <f>S620+S629</f>
        <v>0</v>
      </c>
      <c r="T619" s="23">
        <f>T620+T629</f>
        <v>0</v>
      </c>
      <c r="U619" s="23">
        <f>U620+U629</f>
        <v>0</v>
      </c>
      <c r="V619" s="23">
        <f>V620+V629</f>
        <v>0</v>
      </c>
      <c r="W619" s="23">
        <f>W620+W629</f>
        <v>0</v>
      </c>
      <c r="X619" s="23">
        <f>X620+X629</f>
        <v>0</v>
      </c>
      <c r="Y619" s="23">
        <f t="shared" si="1491"/>
        <v>2983.8000000000002</v>
      </c>
      <c r="Z619" s="23">
        <f t="shared" si="1492"/>
        <v>3075.0999999999995</v>
      </c>
      <c r="AA619" s="23">
        <f t="shared" si="1493"/>
        <v>3075.0999999999995</v>
      </c>
      <c r="AB619" s="23">
        <f>AB620+AB629</f>
        <v>0</v>
      </c>
      <c r="AC619" s="23">
        <f>AC620+AC629</f>
        <v>0</v>
      </c>
      <c r="AD619" s="23">
        <f>AD620+AD629</f>
        <v>0</v>
      </c>
      <c r="AE619" s="23">
        <f t="shared" si="1494"/>
        <v>2983.8000000000002</v>
      </c>
      <c r="AF619" s="23">
        <f t="shared" si="1495"/>
        <v>3075.0999999999995</v>
      </c>
      <c r="AG619" s="23">
        <f t="shared" si="1496"/>
        <v>3075.0999999999995</v>
      </c>
      <c r="AH619" s="23">
        <f>AH620+AH629</f>
        <v>0</v>
      </c>
      <c r="AI619" s="23">
        <f>AI620+AI629</f>
        <v>0</v>
      </c>
      <c r="AJ619" s="23">
        <f>AJ620+AJ629</f>
        <v>0</v>
      </c>
      <c r="AK619" s="23">
        <f>AK620+AK629</f>
        <v>0</v>
      </c>
      <c r="AL619" s="23">
        <f>AL620+AL629</f>
        <v>0</v>
      </c>
      <c r="AM619" s="23">
        <f>AM620+AM629</f>
        <v>0</v>
      </c>
      <c r="AN619" s="23">
        <f>AN620+AN629</f>
        <v>0</v>
      </c>
      <c r="AO619" s="23">
        <f>AO620+AO629</f>
        <v>0</v>
      </c>
      <c r="AP619" s="23">
        <f>AP620+AP629</f>
        <v>0</v>
      </c>
      <c r="AQ619" s="23">
        <f>AQ620+AQ629</f>
        <v>0</v>
      </c>
      <c r="AR619" s="23">
        <f>AR620+AR629</f>
        <v>0</v>
      </c>
      <c r="AS619" s="23">
        <f>AS620+AS629</f>
        <v>0</v>
      </c>
      <c r="AT619" s="23">
        <f>AT620+AT629</f>
        <v>0</v>
      </c>
      <c r="AU619" s="23">
        <f>AU620+AU629</f>
        <v>0</v>
      </c>
      <c r="AV619" s="23">
        <f>AV620+AV629</f>
        <v>0</v>
      </c>
      <c r="AW619" s="23">
        <f t="shared" si="1497"/>
        <v>2983.8000000000002</v>
      </c>
      <c r="AX619" s="23">
        <f t="shared" si="1498"/>
        <v>3075.0999999999995</v>
      </c>
      <c r="AY619" s="23">
        <f t="shared" si="1499"/>
        <v>3075.0999999999995</v>
      </c>
      <c r="AZ619" s="23">
        <f>AZ620+AZ629</f>
        <v>0</v>
      </c>
      <c r="BA619" s="24"/>
      <c r="BB619" s="24"/>
      <c r="BC619" s="20"/>
      <c r="BD619" s="20"/>
      <c r="BE619" s="20"/>
      <c r="BF619" s="20"/>
      <c r="BG619" s="20"/>
      <c r="BH619" s="20"/>
      <c r="BI619" s="20"/>
    </row>
    <row r="620" s="25" customFormat="1" ht="45">
      <c r="A620" s="26" t="s">
        <v>411</v>
      </c>
      <c r="B620" s="26" t="s">
        <v>65</v>
      </c>
      <c r="C620" s="26" t="s">
        <v>297</v>
      </c>
      <c r="D620" s="26"/>
      <c r="E620" s="34"/>
      <c r="F620" s="27" t="s">
        <v>434</v>
      </c>
      <c r="G620" s="28">
        <f t="shared" ref="G620:G622" si="1500">G621</f>
        <v>512.79999999999995</v>
      </c>
      <c r="H620" s="28">
        <f t="shared" ref="H620:H622" si="1501">H621</f>
        <v>512.79999999999995</v>
      </c>
      <c r="I620" s="28">
        <f t="shared" ref="I620:I622" si="1502">I621</f>
        <v>512.79999999999995</v>
      </c>
      <c r="J620" s="28">
        <f t="shared" ref="J620:J622" si="1503">J621</f>
        <v>0</v>
      </c>
      <c r="K620" s="28">
        <f t="shared" ref="K620:K622" si="1504">K621</f>
        <v>0</v>
      </c>
      <c r="L620" s="28">
        <f t="shared" ref="L620:L622" si="1505">L621</f>
        <v>0</v>
      </c>
      <c r="M620" s="28">
        <f t="shared" si="1460"/>
        <v>512.79999999999995</v>
      </c>
      <c r="N620" s="28">
        <f t="shared" si="1461"/>
        <v>512.79999999999995</v>
      </c>
      <c r="O620" s="28">
        <f t="shared" si="1462"/>
        <v>512.79999999999995</v>
      </c>
      <c r="P620" s="28">
        <f t="shared" ref="P620:P622" si="1506">P621</f>
        <v>0</v>
      </c>
      <c r="Q620" s="28">
        <f t="shared" ref="Q620:Q622" si="1507">Q621</f>
        <v>0</v>
      </c>
      <c r="R620" s="28">
        <f t="shared" ref="R620:R622" si="1508">R621</f>
        <v>0</v>
      </c>
      <c r="S620" s="28">
        <f t="shared" ref="S620:S622" si="1509">S621</f>
        <v>0</v>
      </c>
      <c r="T620" s="28">
        <f t="shared" ref="T620:T622" si="1510">T621</f>
        <v>0</v>
      </c>
      <c r="U620" s="28">
        <f t="shared" ref="U620:U622" si="1511">U621</f>
        <v>0</v>
      </c>
      <c r="V620" s="28">
        <f t="shared" ref="V620:V622" si="1512">V621</f>
        <v>0</v>
      </c>
      <c r="W620" s="28">
        <f t="shared" ref="W620:W622" si="1513">W621</f>
        <v>0</v>
      </c>
      <c r="X620" s="28">
        <f t="shared" ref="X620:X622" si="1514">X621</f>
        <v>0</v>
      </c>
      <c r="Y620" s="28">
        <f t="shared" si="1491"/>
        <v>512.79999999999995</v>
      </c>
      <c r="Z620" s="28">
        <f t="shared" si="1492"/>
        <v>512.79999999999995</v>
      </c>
      <c r="AA620" s="28">
        <f t="shared" si="1493"/>
        <v>512.79999999999995</v>
      </c>
      <c r="AB620" s="28">
        <f t="shared" ref="AB620:AB622" si="1515">AB621</f>
        <v>0</v>
      </c>
      <c r="AC620" s="28">
        <f t="shared" ref="AC620:AC622" si="1516">AC621</f>
        <v>0</v>
      </c>
      <c r="AD620" s="28">
        <f t="shared" ref="AD620:AD622" si="1517">AD621</f>
        <v>0</v>
      </c>
      <c r="AE620" s="28">
        <f t="shared" si="1494"/>
        <v>512.79999999999995</v>
      </c>
      <c r="AF620" s="28">
        <f t="shared" si="1495"/>
        <v>512.79999999999995</v>
      </c>
      <c r="AG620" s="28">
        <f t="shared" si="1496"/>
        <v>512.79999999999995</v>
      </c>
      <c r="AH620" s="28">
        <f t="shared" ref="AH620:AH622" si="1518">AH621</f>
        <v>0</v>
      </c>
      <c r="AI620" s="28">
        <f t="shared" ref="AI620:AI622" si="1519">AI621</f>
        <v>0</v>
      </c>
      <c r="AJ620" s="28">
        <f t="shared" ref="AJ620:AJ622" si="1520">AJ621</f>
        <v>0</v>
      </c>
      <c r="AK620" s="28">
        <f t="shared" ref="AK620:AK622" si="1521">AK621</f>
        <v>0</v>
      </c>
      <c r="AL620" s="28">
        <f t="shared" ref="AL620:AL622" si="1522">AL621</f>
        <v>0</v>
      </c>
      <c r="AM620" s="28">
        <f t="shared" ref="AM620:AM622" si="1523">AM621</f>
        <v>0</v>
      </c>
      <c r="AN620" s="28">
        <f t="shared" ref="AN620:AN622" si="1524">AN621</f>
        <v>0</v>
      </c>
      <c r="AO620" s="28">
        <f t="shared" ref="AO620:AO622" si="1525">AO621</f>
        <v>0</v>
      </c>
      <c r="AP620" s="28">
        <f t="shared" ref="AP620:AP622" si="1526">AP621</f>
        <v>0</v>
      </c>
      <c r="AQ620" s="28">
        <f t="shared" ref="AQ620:AQ622" si="1527">AQ621</f>
        <v>0</v>
      </c>
      <c r="AR620" s="28">
        <f t="shared" ref="AR620:AR622" si="1528">AR621</f>
        <v>0</v>
      </c>
      <c r="AS620" s="28">
        <f t="shared" ref="AS620:AS622" si="1529">AS621</f>
        <v>0</v>
      </c>
      <c r="AT620" s="28">
        <f t="shared" ref="AT620:AT622" si="1530">AT621</f>
        <v>0</v>
      </c>
      <c r="AU620" s="28">
        <f t="shared" ref="AU620:AU622" si="1531">AU621</f>
        <v>0</v>
      </c>
      <c r="AV620" s="28">
        <f t="shared" ref="AV620:AV622" si="1532">AV621</f>
        <v>0</v>
      </c>
      <c r="AW620" s="28">
        <f t="shared" si="1497"/>
        <v>512.79999999999995</v>
      </c>
      <c r="AX620" s="28">
        <f t="shared" si="1498"/>
        <v>512.79999999999995</v>
      </c>
      <c r="AY620" s="28">
        <f t="shared" si="1499"/>
        <v>512.79999999999995</v>
      </c>
      <c r="AZ620" s="28">
        <f t="shared" ref="AZ620:AZ622" si="1533">AZ621</f>
        <v>0</v>
      </c>
      <c r="BA620" s="29"/>
      <c r="BB620" s="29"/>
      <c r="BC620" s="25"/>
      <c r="BD620" s="25"/>
      <c r="BE620" s="25"/>
      <c r="BF620" s="25"/>
      <c r="BG620" s="25"/>
      <c r="BH620" s="25"/>
      <c r="BI620" s="25"/>
    </row>
    <row r="621" s="1" customFormat="1" ht="15">
      <c r="A621" s="30" t="s">
        <v>411</v>
      </c>
      <c r="B621" s="30" t="s">
        <v>65</v>
      </c>
      <c r="C621" s="30" t="s">
        <v>297</v>
      </c>
      <c r="D621" s="30" t="s">
        <v>246</v>
      </c>
      <c r="E621" s="35"/>
      <c r="F621" s="31" t="s">
        <v>247</v>
      </c>
      <c r="G621" s="17">
        <f t="shared" si="1500"/>
        <v>512.79999999999995</v>
      </c>
      <c r="H621" s="17">
        <f t="shared" si="1501"/>
        <v>512.79999999999995</v>
      </c>
      <c r="I621" s="17">
        <f t="shared" si="1502"/>
        <v>512.79999999999995</v>
      </c>
      <c r="J621" s="17">
        <f t="shared" si="1503"/>
        <v>0</v>
      </c>
      <c r="K621" s="17">
        <f t="shared" si="1504"/>
        <v>0</v>
      </c>
      <c r="L621" s="17">
        <f t="shared" si="1505"/>
        <v>0</v>
      </c>
      <c r="M621" s="17">
        <f t="shared" si="1460"/>
        <v>512.79999999999995</v>
      </c>
      <c r="N621" s="17">
        <f t="shared" si="1461"/>
        <v>512.79999999999995</v>
      </c>
      <c r="O621" s="17">
        <f t="shared" si="1462"/>
        <v>512.79999999999995</v>
      </c>
      <c r="P621" s="17">
        <f t="shared" si="1506"/>
        <v>0</v>
      </c>
      <c r="Q621" s="17">
        <f t="shared" si="1507"/>
        <v>0</v>
      </c>
      <c r="R621" s="17">
        <f t="shared" si="1508"/>
        <v>0</v>
      </c>
      <c r="S621" s="17">
        <f t="shared" si="1509"/>
        <v>0</v>
      </c>
      <c r="T621" s="17">
        <f t="shared" si="1510"/>
        <v>0</v>
      </c>
      <c r="U621" s="17">
        <f t="shared" si="1511"/>
        <v>0</v>
      </c>
      <c r="V621" s="17">
        <f t="shared" si="1512"/>
        <v>0</v>
      </c>
      <c r="W621" s="17">
        <f t="shared" si="1513"/>
        <v>0</v>
      </c>
      <c r="X621" s="17">
        <f t="shared" si="1514"/>
        <v>0</v>
      </c>
      <c r="Y621" s="17">
        <f t="shared" si="1491"/>
        <v>512.79999999999995</v>
      </c>
      <c r="Z621" s="17">
        <f t="shared" si="1492"/>
        <v>512.79999999999995</v>
      </c>
      <c r="AA621" s="17">
        <f t="shared" si="1493"/>
        <v>512.79999999999995</v>
      </c>
      <c r="AB621" s="17">
        <f t="shared" si="1515"/>
        <v>0</v>
      </c>
      <c r="AC621" s="17">
        <f t="shared" si="1516"/>
        <v>0</v>
      </c>
      <c r="AD621" s="17">
        <f t="shared" si="1517"/>
        <v>0</v>
      </c>
      <c r="AE621" s="17">
        <f t="shared" si="1494"/>
        <v>512.79999999999995</v>
      </c>
      <c r="AF621" s="17">
        <f t="shared" si="1495"/>
        <v>512.79999999999995</v>
      </c>
      <c r="AG621" s="17">
        <f t="shared" si="1496"/>
        <v>512.79999999999995</v>
      </c>
      <c r="AH621" s="17">
        <f t="shared" si="1518"/>
        <v>0</v>
      </c>
      <c r="AI621" s="17">
        <f t="shared" si="1519"/>
        <v>0</v>
      </c>
      <c r="AJ621" s="17">
        <f t="shared" si="1520"/>
        <v>0</v>
      </c>
      <c r="AK621" s="17">
        <f t="shared" si="1521"/>
        <v>0</v>
      </c>
      <c r="AL621" s="17">
        <f t="shared" si="1522"/>
        <v>0</v>
      </c>
      <c r="AM621" s="17">
        <f t="shared" si="1523"/>
        <v>0</v>
      </c>
      <c r="AN621" s="17">
        <f t="shared" si="1524"/>
        <v>0</v>
      </c>
      <c r="AO621" s="17">
        <f t="shared" si="1525"/>
        <v>0</v>
      </c>
      <c r="AP621" s="17">
        <f t="shared" si="1526"/>
        <v>0</v>
      </c>
      <c r="AQ621" s="17">
        <f t="shared" si="1527"/>
        <v>0</v>
      </c>
      <c r="AR621" s="17">
        <f t="shared" si="1528"/>
        <v>0</v>
      </c>
      <c r="AS621" s="17">
        <f t="shared" si="1529"/>
        <v>0</v>
      </c>
      <c r="AT621" s="17">
        <f t="shared" si="1530"/>
        <v>0</v>
      </c>
      <c r="AU621" s="17">
        <f t="shared" si="1531"/>
        <v>0</v>
      </c>
      <c r="AV621" s="17">
        <f t="shared" si="1532"/>
        <v>0</v>
      </c>
      <c r="AW621" s="17">
        <f t="shared" si="1497"/>
        <v>512.79999999999995</v>
      </c>
      <c r="AX621" s="17">
        <f t="shared" si="1498"/>
        <v>512.79999999999995</v>
      </c>
      <c r="AY621" s="17">
        <f t="shared" si="1499"/>
        <v>512.79999999999995</v>
      </c>
      <c r="AZ621" s="17">
        <f t="shared" si="1533"/>
        <v>0</v>
      </c>
      <c r="BA621" s="32"/>
      <c r="BB621" s="32"/>
      <c r="BC621" s="1"/>
      <c r="BD621" s="1"/>
      <c r="BE621" s="1"/>
      <c r="BF621" s="1"/>
      <c r="BG621" s="1"/>
      <c r="BH621" s="1"/>
      <c r="BI621" s="1"/>
    </row>
    <row r="622" s="1" customFormat="1" ht="15" hidden="1">
      <c r="A622" s="30" t="s">
        <v>411</v>
      </c>
      <c r="B622" s="30" t="s">
        <v>65</v>
      </c>
      <c r="C622" s="30" t="s">
        <v>297</v>
      </c>
      <c r="D622" s="30" t="s">
        <v>248</v>
      </c>
      <c r="E622" s="35"/>
      <c r="F622" s="31" t="s">
        <v>36</v>
      </c>
      <c r="G622" s="17">
        <f t="shared" si="1500"/>
        <v>512.79999999999995</v>
      </c>
      <c r="H622" s="17">
        <f t="shared" si="1501"/>
        <v>512.79999999999995</v>
      </c>
      <c r="I622" s="17">
        <f t="shared" si="1502"/>
        <v>512.79999999999995</v>
      </c>
      <c r="J622" s="17">
        <f t="shared" si="1503"/>
        <v>0</v>
      </c>
      <c r="K622" s="17">
        <f t="shared" si="1504"/>
        <v>0</v>
      </c>
      <c r="L622" s="17">
        <f t="shared" si="1505"/>
        <v>0</v>
      </c>
      <c r="M622" s="17">
        <f t="shared" si="1460"/>
        <v>512.79999999999995</v>
      </c>
      <c r="N622" s="17">
        <f t="shared" si="1461"/>
        <v>512.79999999999995</v>
      </c>
      <c r="O622" s="17">
        <f t="shared" si="1462"/>
        <v>512.79999999999995</v>
      </c>
      <c r="P622" s="17">
        <f t="shared" si="1506"/>
        <v>0</v>
      </c>
      <c r="Q622" s="17">
        <f t="shared" si="1507"/>
        <v>0</v>
      </c>
      <c r="R622" s="17">
        <f t="shared" si="1508"/>
        <v>0</v>
      </c>
      <c r="S622" s="17">
        <f t="shared" si="1509"/>
        <v>0</v>
      </c>
      <c r="T622" s="17">
        <f t="shared" si="1510"/>
        <v>0</v>
      </c>
      <c r="U622" s="17">
        <f t="shared" si="1511"/>
        <v>0</v>
      </c>
      <c r="V622" s="17">
        <f t="shared" si="1512"/>
        <v>0</v>
      </c>
      <c r="W622" s="17">
        <f t="shared" si="1513"/>
        <v>0</v>
      </c>
      <c r="X622" s="17">
        <f t="shared" si="1514"/>
        <v>0</v>
      </c>
      <c r="Y622" s="17">
        <f t="shared" si="1491"/>
        <v>512.79999999999995</v>
      </c>
      <c r="Z622" s="17">
        <f t="shared" si="1492"/>
        <v>512.79999999999995</v>
      </c>
      <c r="AA622" s="17">
        <f t="shared" si="1493"/>
        <v>512.79999999999995</v>
      </c>
      <c r="AB622" s="17">
        <f t="shared" si="1515"/>
        <v>0</v>
      </c>
      <c r="AC622" s="17">
        <f t="shared" si="1516"/>
        <v>0</v>
      </c>
      <c r="AD622" s="17">
        <f t="shared" si="1517"/>
        <v>0</v>
      </c>
      <c r="AE622" s="17">
        <f t="shared" si="1494"/>
        <v>512.79999999999995</v>
      </c>
      <c r="AF622" s="17">
        <f t="shared" si="1495"/>
        <v>512.79999999999995</v>
      </c>
      <c r="AG622" s="17">
        <f t="shared" si="1496"/>
        <v>512.79999999999995</v>
      </c>
      <c r="AH622" s="17">
        <f t="shared" si="1518"/>
        <v>0</v>
      </c>
      <c r="AI622" s="17">
        <f t="shared" si="1519"/>
        <v>0</v>
      </c>
      <c r="AJ622" s="17">
        <f t="shared" si="1520"/>
        <v>0</v>
      </c>
      <c r="AK622" s="17">
        <f t="shared" si="1521"/>
        <v>0</v>
      </c>
      <c r="AL622" s="17">
        <f t="shared" si="1522"/>
        <v>0</v>
      </c>
      <c r="AM622" s="17">
        <f t="shared" si="1523"/>
        <v>0</v>
      </c>
      <c r="AN622" s="17">
        <f t="shared" si="1524"/>
        <v>0</v>
      </c>
      <c r="AO622" s="17">
        <f t="shared" si="1525"/>
        <v>0</v>
      </c>
      <c r="AP622" s="17">
        <f t="shared" si="1526"/>
        <v>0</v>
      </c>
      <c r="AQ622" s="17">
        <f t="shared" si="1527"/>
        <v>0</v>
      </c>
      <c r="AR622" s="17">
        <f t="shared" si="1528"/>
        <v>0</v>
      </c>
      <c r="AS622" s="17">
        <f t="shared" si="1529"/>
        <v>0</v>
      </c>
      <c r="AT622" s="17">
        <f t="shared" si="1530"/>
        <v>0</v>
      </c>
      <c r="AU622" s="17">
        <f t="shared" si="1531"/>
        <v>0</v>
      </c>
      <c r="AV622" s="17">
        <f t="shared" si="1532"/>
        <v>0</v>
      </c>
      <c r="AW622" s="17">
        <f t="shared" si="1497"/>
        <v>512.79999999999995</v>
      </c>
      <c r="AX622" s="17">
        <f t="shared" si="1498"/>
        <v>512.79999999999995</v>
      </c>
      <c r="AY622" s="17">
        <f t="shared" si="1499"/>
        <v>512.79999999999995</v>
      </c>
      <c r="AZ622" s="17">
        <f t="shared" si="1533"/>
        <v>0</v>
      </c>
      <c r="BA622" s="32">
        <v>0</v>
      </c>
      <c r="BB622" s="32"/>
      <c r="BC622" s="1"/>
      <c r="BD622" s="1"/>
      <c r="BE622" s="1"/>
      <c r="BF622" s="1"/>
      <c r="BG622" s="1"/>
      <c r="BH622" s="1"/>
      <c r="BI622" s="1"/>
    </row>
    <row r="623" s="1" customFormat="1" ht="90">
      <c r="A623" s="30" t="s">
        <v>411</v>
      </c>
      <c r="B623" s="30" t="s">
        <v>65</v>
      </c>
      <c r="C623" s="30" t="s">
        <v>297</v>
      </c>
      <c r="D623" s="30" t="s">
        <v>435</v>
      </c>
      <c r="E623" s="35"/>
      <c r="F623" s="31" t="s">
        <v>436</v>
      </c>
      <c r="G623" s="17">
        <f>G624+G626</f>
        <v>512.79999999999995</v>
      </c>
      <c r="H623" s="17">
        <f>H624+H626</f>
        <v>512.79999999999995</v>
      </c>
      <c r="I623" s="17">
        <f>I624+I626</f>
        <v>512.79999999999995</v>
      </c>
      <c r="J623" s="17">
        <f>J624+J626</f>
        <v>0</v>
      </c>
      <c r="K623" s="17">
        <f>K624+K626</f>
        <v>0</v>
      </c>
      <c r="L623" s="17">
        <f>L624+L626</f>
        <v>0</v>
      </c>
      <c r="M623" s="17">
        <f t="shared" si="1460"/>
        <v>512.79999999999995</v>
      </c>
      <c r="N623" s="17">
        <f t="shared" si="1461"/>
        <v>512.79999999999995</v>
      </c>
      <c r="O623" s="17">
        <f t="shared" si="1462"/>
        <v>512.79999999999995</v>
      </c>
      <c r="P623" s="17">
        <f>P624+P626</f>
        <v>0</v>
      </c>
      <c r="Q623" s="17">
        <f>Q624+Q626</f>
        <v>0</v>
      </c>
      <c r="R623" s="17">
        <f>R624+R626</f>
        <v>0</v>
      </c>
      <c r="S623" s="17">
        <f>S624+S626</f>
        <v>0</v>
      </c>
      <c r="T623" s="17">
        <f>T624+T626</f>
        <v>0</v>
      </c>
      <c r="U623" s="17">
        <f>U624+U626</f>
        <v>0</v>
      </c>
      <c r="V623" s="17">
        <f>V624+V626</f>
        <v>0</v>
      </c>
      <c r="W623" s="17">
        <f>W624+W626</f>
        <v>0</v>
      </c>
      <c r="X623" s="17">
        <f>X624+X626</f>
        <v>0</v>
      </c>
      <c r="Y623" s="17">
        <f t="shared" si="1491"/>
        <v>512.79999999999995</v>
      </c>
      <c r="Z623" s="17">
        <f t="shared" si="1492"/>
        <v>512.79999999999995</v>
      </c>
      <c r="AA623" s="17">
        <f t="shared" si="1493"/>
        <v>512.79999999999995</v>
      </c>
      <c r="AB623" s="17">
        <f>AB624+AB626</f>
        <v>0</v>
      </c>
      <c r="AC623" s="17">
        <f>AC624+AC626</f>
        <v>0</v>
      </c>
      <c r="AD623" s="17">
        <f>AD624+AD626</f>
        <v>0</v>
      </c>
      <c r="AE623" s="17">
        <f t="shared" si="1494"/>
        <v>512.79999999999995</v>
      </c>
      <c r="AF623" s="17">
        <f t="shared" si="1495"/>
        <v>512.79999999999995</v>
      </c>
      <c r="AG623" s="17">
        <f t="shared" si="1496"/>
        <v>512.79999999999995</v>
      </c>
      <c r="AH623" s="17">
        <f>AH624+AH626</f>
        <v>0</v>
      </c>
      <c r="AI623" s="17">
        <f>AI624+AI626</f>
        <v>0</v>
      </c>
      <c r="AJ623" s="17">
        <f>AJ624+AJ626</f>
        <v>0</v>
      </c>
      <c r="AK623" s="17">
        <f>AK624+AK626</f>
        <v>0</v>
      </c>
      <c r="AL623" s="17">
        <f>AL624+AL626</f>
        <v>0</v>
      </c>
      <c r="AM623" s="17">
        <f>AM624+AM626</f>
        <v>0</v>
      </c>
      <c r="AN623" s="17">
        <f>AN624+AN626</f>
        <v>0</v>
      </c>
      <c r="AO623" s="17">
        <f>AO624+AO626</f>
        <v>0</v>
      </c>
      <c r="AP623" s="17">
        <f>AP624+AP626</f>
        <v>0</v>
      </c>
      <c r="AQ623" s="17">
        <f>AQ624+AQ626</f>
        <v>0</v>
      </c>
      <c r="AR623" s="17">
        <f>AR624+AR626</f>
        <v>0</v>
      </c>
      <c r="AS623" s="17">
        <f>AS624+AS626</f>
        <v>0</v>
      </c>
      <c r="AT623" s="17">
        <f>AT624+AT626</f>
        <v>0</v>
      </c>
      <c r="AU623" s="17">
        <f>AU624+AU626</f>
        <v>0</v>
      </c>
      <c r="AV623" s="17">
        <f>AV624+AV626</f>
        <v>0</v>
      </c>
      <c r="AW623" s="17">
        <f t="shared" si="1497"/>
        <v>512.79999999999995</v>
      </c>
      <c r="AX623" s="17">
        <f t="shared" si="1498"/>
        <v>512.79999999999995</v>
      </c>
      <c r="AY623" s="17">
        <f t="shared" si="1499"/>
        <v>512.79999999999995</v>
      </c>
      <c r="AZ623" s="17">
        <f>AZ624+AZ626</f>
        <v>0</v>
      </c>
      <c r="BA623" s="32"/>
      <c r="BB623" s="32"/>
      <c r="BC623" s="1"/>
      <c r="BD623" s="1"/>
      <c r="BE623" s="1"/>
      <c r="BF623" s="1"/>
      <c r="BG623" s="1"/>
      <c r="BH623" s="1"/>
      <c r="BI623" s="1"/>
    </row>
    <row r="624" s="1" customFormat="1" ht="45">
      <c r="A624" s="30" t="s">
        <v>411</v>
      </c>
      <c r="B624" s="30" t="s">
        <v>65</v>
      </c>
      <c r="C624" s="30" t="s">
        <v>297</v>
      </c>
      <c r="D624" s="30" t="s">
        <v>437</v>
      </c>
      <c r="E624" s="35"/>
      <c r="F624" s="31" t="s">
        <v>438</v>
      </c>
      <c r="G624" s="17">
        <f>G625</f>
        <v>24.199999999999999</v>
      </c>
      <c r="H624" s="17">
        <f>H625</f>
        <v>24.199999999999999</v>
      </c>
      <c r="I624" s="17">
        <f>I625</f>
        <v>24.199999999999999</v>
      </c>
      <c r="J624" s="17">
        <f>J625</f>
        <v>0</v>
      </c>
      <c r="K624" s="17">
        <f>K625</f>
        <v>0</v>
      </c>
      <c r="L624" s="17">
        <f>L625</f>
        <v>0</v>
      </c>
      <c r="M624" s="17">
        <f t="shared" si="1460"/>
        <v>24.199999999999999</v>
      </c>
      <c r="N624" s="17">
        <f t="shared" si="1461"/>
        <v>24.199999999999999</v>
      </c>
      <c r="O624" s="17">
        <f t="shared" si="1462"/>
        <v>24.199999999999999</v>
      </c>
      <c r="P624" s="17">
        <f>P625</f>
        <v>0</v>
      </c>
      <c r="Q624" s="17">
        <f>Q625</f>
        <v>0</v>
      </c>
      <c r="R624" s="17">
        <f>R625</f>
        <v>0</v>
      </c>
      <c r="S624" s="17">
        <f>S625</f>
        <v>0</v>
      </c>
      <c r="T624" s="17">
        <f>T625</f>
        <v>0</v>
      </c>
      <c r="U624" s="17">
        <f>U625</f>
        <v>0</v>
      </c>
      <c r="V624" s="17">
        <f>V625</f>
        <v>0</v>
      </c>
      <c r="W624" s="17">
        <f>W625</f>
        <v>0</v>
      </c>
      <c r="X624" s="17">
        <f>X625</f>
        <v>0</v>
      </c>
      <c r="Y624" s="17">
        <f t="shared" si="1491"/>
        <v>24.199999999999999</v>
      </c>
      <c r="Z624" s="17">
        <f t="shared" si="1492"/>
        <v>24.199999999999999</v>
      </c>
      <c r="AA624" s="17">
        <f t="shared" si="1493"/>
        <v>24.199999999999999</v>
      </c>
      <c r="AB624" s="17">
        <f>AB625</f>
        <v>0</v>
      </c>
      <c r="AC624" s="17">
        <f>AC625</f>
        <v>0</v>
      </c>
      <c r="AD624" s="17">
        <f>AD625</f>
        <v>0</v>
      </c>
      <c r="AE624" s="17">
        <f t="shared" si="1494"/>
        <v>24.199999999999999</v>
      </c>
      <c r="AF624" s="17">
        <f t="shared" si="1495"/>
        <v>24.199999999999999</v>
      </c>
      <c r="AG624" s="17">
        <f t="shared" si="1496"/>
        <v>24.199999999999999</v>
      </c>
      <c r="AH624" s="17">
        <f>AH625</f>
        <v>0</v>
      </c>
      <c r="AI624" s="17">
        <f>AI625</f>
        <v>0</v>
      </c>
      <c r="AJ624" s="17">
        <f>AJ625</f>
        <v>0</v>
      </c>
      <c r="AK624" s="17">
        <f>AK625</f>
        <v>0</v>
      </c>
      <c r="AL624" s="17">
        <f>AL625</f>
        <v>0</v>
      </c>
      <c r="AM624" s="17">
        <f>AM625</f>
        <v>0</v>
      </c>
      <c r="AN624" s="17">
        <f>AN625</f>
        <v>0</v>
      </c>
      <c r="AO624" s="17">
        <f>AO625</f>
        <v>0</v>
      </c>
      <c r="AP624" s="17">
        <f>AP625</f>
        <v>0</v>
      </c>
      <c r="AQ624" s="17">
        <f>AQ625</f>
        <v>0</v>
      </c>
      <c r="AR624" s="17">
        <f>AR625</f>
        <v>0</v>
      </c>
      <c r="AS624" s="17">
        <f>AS625</f>
        <v>0</v>
      </c>
      <c r="AT624" s="17">
        <f>AT625</f>
        <v>0</v>
      </c>
      <c r="AU624" s="17">
        <f>AU625</f>
        <v>0</v>
      </c>
      <c r="AV624" s="17">
        <f>AV625</f>
        <v>0</v>
      </c>
      <c r="AW624" s="17">
        <f t="shared" si="1497"/>
        <v>24.199999999999999</v>
      </c>
      <c r="AX624" s="17">
        <f t="shared" si="1498"/>
        <v>24.199999999999999</v>
      </c>
      <c r="AY624" s="17">
        <f t="shared" si="1499"/>
        <v>24.199999999999999</v>
      </c>
      <c r="AZ624" s="17">
        <f>AZ625</f>
        <v>0</v>
      </c>
      <c r="BA624" s="32"/>
      <c r="BB624" s="32"/>
      <c r="BC624" s="1"/>
      <c r="BD624" s="1"/>
      <c r="BE624" s="1"/>
      <c r="BF624" s="1"/>
      <c r="BG624" s="1"/>
      <c r="BH624" s="1"/>
      <c r="BI624" s="1"/>
    </row>
    <row r="625" s="1" customFormat="1" ht="30">
      <c r="A625" s="30" t="s">
        <v>411</v>
      </c>
      <c r="B625" s="30" t="s">
        <v>65</v>
      </c>
      <c r="C625" s="30" t="s">
        <v>297</v>
      </c>
      <c r="D625" s="30" t="s">
        <v>437</v>
      </c>
      <c r="E625" s="30" t="s">
        <v>41</v>
      </c>
      <c r="F625" s="31" t="s">
        <v>42</v>
      </c>
      <c r="G625" s="17">
        <v>24.199999999999999</v>
      </c>
      <c r="H625" s="17">
        <v>24.199999999999999</v>
      </c>
      <c r="I625" s="17">
        <v>24.199999999999999</v>
      </c>
      <c r="J625" s="17"/>
      <c r="K625" s="17"/>
      <c r="L625" s="17"/>
      <c r="M625" s="17">
        <f t="shared" si="1460"/>
        <v>24.199999999999999</v>
      </c>
      <c r="N625" s="17">
        <f t="shared" si="1461"/>
        <v>24.199999999999999</v>
      </c>
      <c r="O625" s="17">
        <f t="shared" si="1462"/>
        <v>24.199999999999999</v>
      </c>
      <c r="P625" s="17"/>
      <c r="Q625" s="17"/>
      <c r="R625" s="17"/>
      <c r="S625" s="17"/>
      <c r="T625" s="17"/>
      <c r="U625" s="17"/>
      <c r="V625" s="17"/>
      <c r="W625" s="17"/>
      <c r="X625" s="17"/>
      <c r="Y625" s="17">
        <f t="shared" si="1491"/>
        <v>24.199999999999999</v>
      </c>
      <c r="Z625" s="17">
        <f t="shared" si="1492"/>
        <v>24.199999999999999</v>
      </c>
      <c r="AA625" s="17">
        <f t="shared" si="1493"/>
        <v>24.199999999999999</v>
      </c>
      <c r="AB625" s="17"/>
      <c r="AC625" s="17"/>
      <c r="AD625" s="17"/>
      <c r="AE625" s="17">
        <f t="shared" si="1494"/>
        <v>24.199999999999999</v>
      </c>
      <c r="AF625" s="17">
        <f t="shared" si="1495"/>
        <v>24.199999999999999</v>
      </c>
      <c r="AG625" s="17">
        <f t="shared" si="1496"/>
        <v>24.199999999999999</v>
      </c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>
        <f t="shared" si="1497"/>
        <v>24.199999999999999</v>
      </c>
      <c r="AX625" s="17">
        <f t="shared" si="1498"/>
        <v>24.199999999999999</v>
      </c>
      <c r="AY625" s="17">
        <f t="shared" si="1499"/>
        <v>24.199999999999999</v>
      </c>
      <c r="AZ625" s="17"/>
      <c r="BA625" s="32"/>
      <c r="BB625" s="32"/>
      <c r="BC625" s="1"/>
      <c r="BD625" s="1"/>
      <c r="BE625" s="1"/>
      <c r="BF625" s="1"/>
      <c r="BG625" s="1"/>
      <c r="BH625" s="1"/>
      <c r="BI625" s="1"/>
    </row>
    <row r="626" s="1" customFormat="1" ht="45">
      <c r="A626" s="30" t="s">
        <v>411</v>
      </c>
      <c r="B626" s="30" t="s">
        <v>65</v>
      </c>
      <c r="C626" s="30" t="s">
        <v>297</v>
      </c>
      <c r="D626" s="30" t="s">
        <v>439</v>
      </c>
      <c r="E626" s="35"/>
      <c r="F626" s="31" t="s">
        <v>440</v>
      </c>
      <c r="G626" s="17">
        <f>G627+G628</f>
        <v>488.59999999999997</v>
      </c>
      <c r="H626" s="17">
        <f>H627+H628</f>
        <v>488.59999999999997</v>
      </c>
      <c r="I626" s="17">
        <f>I627+I628</f>
        <v>488.59999999999997</v>
      </c>
      <c r="J626" s="17">
        <f>J627+J628</f>
        <v>0</v>
      </c>
      <c r="K626" s="17">
        <f>K627+K628</f>
        <v>0</v>
      </c>
      <c r="L626" s="17">
        <f>L627+L628</f>
        <v>0</v>
      </c>
      <c r="M626" s="17">
        <f t="shared" si="1460"/>
        <v>488.59999999999997</v>
      </c>
      <c r="N626" s="17">
        <f t="shared" si="1461"/>
        <v>488.59999999999997</v>
      </c>
      <c r="O626" s="17">
        <f t="shared" si="1462"/>
        <v>488.59999999999997</v>
      </c>
      <c r="P626" s="17">
        <f>P627+P628</f>
        <v>0</v>
      </c>
      <c r="Q626" s="17">
        <f>Q627+Q628</f>
        <v>0</v>
      </c>
      <c r="R626" s="17">
        <f>R627+R628</f>
        <v>0</v>
      </c>
      <c r="S626" s="17">
        <f>S627+S628</f>
        <v>0</v>
      </c>
      <c r="T626" s="17">
        <f>T627+T628</f>
        <v>0</v>
      </c>
      <c r="U626" s="17">
        <f>U627+U628</f>
        <v>0</v>
      </c>
      <c r="V626" s="17">
        <f>V627+V628</f>
        <v>0</v>
      </c>
      <c r="W626" s="17">
        <f>W627+W628</f>
        <v>0</v>
      </c>
      <c r="X626" s="17">
        <f>X627+X628</f>
        <v>0</v>
      </c>
      <c r="Y626" s="17">
        <f t="shared" si="1491"/>
        <v>488.59999999999997</v>
      </c>
      <c r="Z626" s="17">
        <f t="shared" si="1492"/>
        <v>488.59999999999997</v>
      </c>
      <c r="AA626" s="17">
        <f t="shared" si="1493"/>
        <v>488.59999999999997</v>
      </c>
      <c r="AB626" s="17">
        <f>AB627+AB628</f>
        <v>0</v>
      </c>
      <c r="AC626" s="17">
        <f>AC627+AC628</f>
        <v>0</v>
      </c>
      <c r="AD626" s="17">
        <f>AD627+AD628</f>
        <v>0</v>
      </c>
      <c r="AE626" s="17">
        <f t="shared" si="1494"/>
        <v>488.59999999999997</v>
      </c>
      <c r="AF626" s="17">
        <f t="shared" si="1495"/>
        <v>488.59999999999997</v>
      </c>
      <c r="AG626" s="17">
        <f t="shared" si="1496"/>
        <v>488.59999999999997</v>
      </c>
      <c r="AH626" s="17">
        <f>AH627+AH628</f>
        <v>0</v>
      </c>
      <c r="AI626" s="17">
        <f>AI627+AI628</f>
        <v>0</v>
      </c>
      <c r="AJ626" s="17">
        <f>AJ627+AJ628</f>
        <v>0</v>
      </c>
      <c r="AK626" s="17">
        <f>AK627+AK628</f>
        <v>0</v>
      </c>
      <c r="AL626" s="17">
        <f>AL627+AL628</f>
        <v>0</v>
      </c>
      <c r="AM626" s="17">
        <f>AM627+AM628</f>
        <v>0</v>
      </c>
      <c r="AN626" s="17">
        <f>AN627+AN628</f>
        <v>0</v>
      </c>
      <c r="AO626" s="17">
        <f>AO627+AO628</f>
        <v>0</v>
      </c>
      <c r="AP626" s="17">
        <f>AP627+AP628</f>
        <v>0</v>
      </c>
      <c r="AQ626" s="17">
        <f>AQ627+AQ628</f>
        <v>0</v>
      </c>
      <c r="AR626" s="17">
        <f>AR627+AR628</f>
        <v>0</v>
      </c>
      <c r="AS626" s="17">
        <f>AS627+AS628</f>
        <v>0</v>
      </c>
      <c r="AT626" s="17">
        <f>AT627+AT628</f>
        <v>0</v>
      </c>
      <c r="AU626" s="17">
        <f>AU627+AU628</f>
        <v>0</v>
      </c>
      <c r="AV626" s="17">
        <f>AV627+AV628</f>
        <v>0</v>
      </c>
      <c r="AW626" s="17">
        <f t="shared" si="1497"/>
        <v>488.59999999999997</v>
      </c>
      <c r="AX626" s="17">
        <f t="shared" si="1498"/>
        <v>488.59999999999997</v>
      </c>
      <c r="AY626" s="17">
        <f t="shared" si="1499"/>
        <v>488.59999999999997</v>
      </c>
      <c r="AZ626" s="17">
        <f>AZ627+AZ628</f>
        <v>0</v>
      </c>
      <c r="BA626" s="32"/>
      <c r="BB626" s="32"/>
      <c r="BC626" s="1"/>
      <c r="BD626" s="1"/>
      <c r="BE626" s="1"/>
      <c r="BF626" s="1"/>
      <c r="BG626" s="1"/>
      <c r="BH626" s="1"/>
      <c r="BI626" s="1"/>
    </row>
    <row r="627" s="1" customFormat="1" ht="30">
      <c r="A627" s="30" t="s">
        <v>411</v>
      </c>
      <c r="B627" s="30" t="s">
        <v>65</v>
      </c>
      <c r="C627" s="30" t="s">
        <v>297</v>
      </c>
      <c r="D627" s="30" t="s">
        <v>439</v>
      </c>
      <c r="E627" s="30" t="s">
        <v>41</v>
      </c>
      <c r="F627" s="31" t="s">
        <v>42</v>
      </c>
      <c r="G627" s="17">
        <v>481.19999999999999</v>
      </c>
      <c r="H627" s="17">
        <v>481.19999999999999</v>
      </c>
      <c r="I627" s="17">
        <v>481.19999999999999</v>
      </c>
      <c r="J627" s="17"/>
      <c r="K627" s="17"/>
      <c r="L627" s="17"/>
      <c r="M627" s="17">
        <f t="shared" si="1460"/>
        <v>481.19999999999999</v>
      </c>
      <c r="N627" s="17">
        <f t="shared" si="1461"/>
        <v>481.19999999999999</v>
      </c>
      <c r="O627" s="17">
        <f t="shared" si="1462"/>
        <v>481.19999999999999</v>
      </c>
      <c r="P627" s="17"/>
      <c r="Q627" s="17"/>
      <c r="R627" s="17"/>
      <c r="S627" s="17"/>
      <c r="T627" s="17"/>
      <c r="U627" s="17"/>
      <c r="V627" s="17"/>
      <c r="W627" s="17"/>
      <c r="X627" s="17"/>
      <c r="Y627" s="17">
        <f t="shared" si="1491"/>
        <v>481.19999999999999</v>
      </c>
      <c r="Z627" s="17">
        <f t="shared" si="1492"/>
        <v>481.19999999999999</v>
      </c>
      <c r="AA627" s="17">
        <f t="shared" si="1493"/>
        <v>481.19999999999999</v>
      </c>
      <c r="AB627" s="17"/>
      <c r="AC627" s="17"/>
      <c r="AD627" s="17"/>
      <c r="AE627" s="17">
        <f t="shared" si="1494"/>
        <v>481.19999999999999</v>
      </c>
      <c r="AF627" s="17">
        <f t="shared" si="1495"/>
        <v>481.19999999999999</v>
      </c>
      <c r="AG627" s="17">
        <f t="shared" si="1496"/>
        <v>481.19999999999999</v>
      </c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>
        <f t="shared" si="1497"/>
        <v>481.19999999999999</v>
      </c>
      <c r="AX627" s="17">
        <f t="shared" si="1498"/>
        <v>481.19999999999999</v>
      </c>
      <c r="AY627" s="17">
        <f t="shared" si="1499"/>
        <v>481.19999999999999</v>
      </c>
      <c r="AZ627" s="17"/>
      <c r="BA627" s="32"/>
      <c r="BB627" s="32"/>
      <c r="BC627" s="1"/>
      <c r="BD627" s="1"/>
      <c r="BE627" s="1"/>
      <c r="BF627" s="1"/>
      <c r="BG627" s="1"/>
      <c r="BH627" s="1"/>
      <c r="BI627" s="1"/>
    </row>
    <row r="628" s="1" customFormat="1" ht="15">
      <c r="A628" s="30" t="s">
        <v>411</v>
      </c>
      <c r="B628" s="30" t="s">
        <v>65</v>
      </c>
      <c r="C628" s="30" t="s">
        <v>297</v>
      </c>
      <c r="D628" s="30" t="s">
        <v>439</v>
      </c>
      <c r="E628" s="30" t="s">
        <v>43</v>
      </c>
      <c r="F628" s="31" t="s">
        <v>44</v>
      </c>
      <c r="G628" s="17">
        <v>7.4000000000000004</v>
      </c>
      <c r="H628" s="17">
        <v>7.4000000000000004</v>
      </c>
      <c r="I628" s="17">
        <v>7.4000000000000004</v>
      </c>
      <c r="J628" s="17"/>
      <c r="K628" s="17"/>
      <c r="L628" s="17"/>
      <c r="M628" s="17">
        <f t="shared" si="1460"/>
        <v>7.4000000000000004</v>
      </c>
      <c r="N628" s="17">
        <f t="shared" si="1461"/>
        <v>7.4000000000000004</v>
      </c>
      <c r="O628" s="17">
        <f t="shared" si="1462"/>
        <v>7.4000000000000004</v>
      </c>
      <c r="P628" s="17"/>
      <c r="Q628" s="17"/>
      <c r="R628" s="17"/>
      <c r="S628" s="17"/>
      <c r="T628" s="17"/>
      <c r="U628" s="17"/>
      <c r="V628" s="17"/>
      <c r="W628" s="17"/>
      <c r="X628" s="17"/>
      <c r="Y628" s="17">
        <f t="shared" si="1491"/>
        <v>7.4000000000000004</v>
      </c>
      <c r="Z628" s="17">
        <f t="shared" si="1492"/>
        <v>7.4000000000000004</v>
      </c>
      <c r="AA628" s="17">
        <f t="shared" si="1493"/>
        <v>7.4000000000000004</v>
      </c>
      <c r="AB628" s="17"/>
      <c r="AC628" s="17"/>
      <c r="AD628" s="17"/>
      <c r="AE628" s="17">
        <f t="shared" si="1494"/>
        <v>7.4000000000000004</v>
      </c>
      <c r="AF628" s="17">
        <f t="shared" si="1495"/>
        <v>7.4000000000000004</v>
      </c>
      <c r="AG628" s="17">
        <f t="shared" si="1496"/>
        <v>7.4000000000000004</v>
      </c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>
        <f t="shared" si="1497"/>
        <v>7.4000000000000004</v>
      </c>
      <c r="AX628" s="17">
        <f t="shared" si="1498"/>
        <v>7.4000000000000004</v>
      </c>
      <c r="AY628" s="17">
        <f t="shared" si="1499"/>
        <v>7.4000000000000004</v>
      </c>
      <c r="AZ628" s="17"/>
      <c r="BA628" s="32"/>
      <c r="BB628" s="32"/>
      <c r="BC628" s="1"/>
      <c r="BD628" s="1"/>
      <c r="BE628" s="1"/>
      <c r="BF628" s="1"/>
      <c r="BG628" s="1"/>
      <c r="BH628" s="1"/>
      <c r="BI628" s="1"/>
    </row>
    <row r="629" s="25" customFormat="1" ht="30">
      <c r="A629" s="26" t="s">
        <v>411</v>
      </c>
      <c r="B629" s="26" t="s">
        <v>65</v>
      </c>
      <c r="C629" s="26" t="s">
        <v>154</v>
      </c>
      <c r="D629" s="26"/>
      <c r="E629" s="34"/>
      <c r="F629" s="27" t="s">
        <v>155</v>
      </c>
      <c r="G629" s="28">
        <f t="shared" ref="G629:G630" si="1534">G630</f>
        <v>2471</v>
      </c>
      <c r="H629" s="28">
        <f t="shared" ref="H629:H630" si="1535">H630</f>
        <v>2562.2999999999997</v>
      </c>
      <c r="I629" s="28">
        <f t="shared" ref="I629:I630" si="1536">I630</f>
        <v>2562.2999999999997</v>
      </c>
      <c r="J629" s="28">
        <f t="shared" ref="J629:J630" si="1537">J630</f>
        <v>0</v>
      </c>
      <c r="K629" s="28">
        <f t="shared" ref="K629:K630" si="1538">K630</f>
        <v>0</v>
      </c>
      <c r="L629" s="28">
        <f t="shared" ref="L629:L630" si="1539">L630</f>
        <v>0</v>
      </c>
      <c r="M629" s="28">
        <f t="shared" si="1460"/>
        <v>2471</v>
      </c>
      <c r="N629" s="28">
        <f t="shared" si="1461"/>
        <v>2562.2999999999997</v>
      </c>
      <c r="O629" s="28">
        <f t="shared" si="1462"/>
        <v>2562.2999999999997</v>
      </c>
      <c r="P629" s="28">
        <f t="shared" ref="P629:P630" si="1540">P630</f>
        <v>0</v>
      </c>
      <c r="Q629" s="28">
        <f t="shared" ref="Q629:Q630" si="1541">Q630</f>
        <v>0</v>
      </c>
      <c r="R629" s="28">
        <f t="shared" ref="R629:R630" si="1542">R630</f>
        <v>0</v>
      </c>
      <c r="S629" s="28">
        <f t="shared" ref="S629:S630" si="1543">S630</f>
        <v>0</v>
      </c>
      <c r="T629" s="28">
        <f t="shared" ref="T629:T630" si="1544">T630</f>
        <v>0</v>
      </c>
      <c r="U629" s="28">
        <f t="shared" ref="U629:U630" si="1545">U630</f>
        <v>0</v>
      </c>
      <c r="V629" s="28">
        <f t="shared" ref="V629:V630" si="1546">V630</f>
        <v>0</v>
      </c>
      <c r="W629" s="28">
        <f t="shared" ref="W629:W630" si="1547">W630</f>
        <v>0</v>
      </c>
      <c r="X629" s="28">
        <f t="shared" ref="X629:X630" si="1548">X630</f>
        <v>0</v>
      </c>
      <c r="Y629" s="28">
        <f t="shared" si="1491"/>
        <v>2471</v>
      </c>
      <c r="Z629" s="28">
        <f t="shared" si="1492"/>
        <v>2562.2999999999997</v>
      </c>
      <c r="AA629" s="28">
        <f t="shared" si="1493"/>
        <v>2562.2999999999997</v>
      </c>
      <c r="AB629" s="28">
        <f t="shared" ref="AB629:AB630" si="1549">AB630</f>
        <v>0</v>
      </c>
      <c r="AC629" s="28">
        <f t="shared" ref="AC629:AC630" si="1550">AC630</f>
        <v>0</v>
      </c>
      <c r="AD629" s="28">
        <f t="shared" ref="AD629:AD630" si="1551">AD630</f>
        <v>0</v>
      </c>
      <c r="AE629" s="28">
        <f t="shared" si="1494"/>
        <v>2471</v>
      </c>
      <c r="AF629" s="28">
        <f t="shared" si="1495"/>
        <v>2562.2999999999997</v>
      </c>
      <c r="AG629" s="28">
        <f t="shared" si="1496"/>
        <v>2562.2999999999997</v>
      </c>
      <c r="AH629" s="28">
        <f t="shared" ref="AH629:AH630" si="1552">AH630</f>
        <v>0</v>
      </c>
      <c r="AI629" s="28">
        <f t="shared" ref="AI629:AI630" si="1553">AI630</f>
        <v>0</v>
      </c>
      <c r="AJ629" s="28">
        <f t="shared" ref="AJ629:AJ630" si="1554">AJ630</f>
        <v>0</v>
      </c>
      <c r="AK629" s="28">
        <f t="shared" ref="AK629:AK630" si="1555">AK630</f>
        <v>0</v>
      </c>
      <c r="AL629" s="28">
        <f t="shared" ref="AL629:AL630" si="1556">AL630</f>
        <v>0</v>
      </c>
      <c r="AM629" s="28">
        <f t="shared" ref="AM629:AM630" si="1557">AM630</f>
        <v>0</v>
      </c>
      <c r="AN629" s="28">
        <f t="shared" ref="AN629:AN630" si="1558">AN630</f>
        <v>0</v>
      </c>
      <c r="AO629" s="28">
        <f t="shared" ref="AO629:AO630" si="1559">AO630</f>
        <v>0</v>
      </c>
      <c r="AP629" s="28">
        <f t="shared" ref="AP629:AP630" si="1560">AP630</f>
        <v>0</v>
      </c>
      <c r="AQ629" s="28">
        <f t="shared" ref="AQ629:AQ630" si="1561">AQ630</f>
        <v>0</v>
      </c>
      <c r="AR629" s="28">
        <f t="shared" ref="AR629:AR630" si="1562">AR630</f>
        <v>0</v>
      </c>
      <c r="AS629" s="28">
        <f t="shared" ref="AS629:AS630" si="1563">AS630</f>
        <v>0</v>
      </c>
      <c r="AT629" s="28">
        <f t="shared" ref="AT629:AT630" si="1564">AT630</f>
        <v>0</v>
      </c>
      <c r="AU629" s="28">
        <f t="shared" ref="AU629:AU630" si="1565">AU630</f>
        <v>0</v>
      </c>
      <c r="AV629" s="28">
        <f t="shared" ref="AV629:AV630" si="1566">AV630</f>
        <v>0</v>
      </c>
      <c r="AW629" s="28">
        <f t="shared" si="1497"/>
        <v>2471</v>
      </c>
      <c r="AX629" s="28">
        <f t="shared" si="1498"/>
        <v>2562.2999999999997</v>
      </c>
      <c r="AY629" s="28">
        <f t="shared" si="1499"/>
        <v>2562.2999999999997</v>
      </c>
      <c r="AZ629" s="28">
        <f t="shared" ref="AZ629:AZ630" si="1567">AZ630</f>
        <v>0</v>
      </c>
      <c r="BA629" s="29"/>
      <c r="BB629" s="29"/>
      <c r="BC629" s="25"/>
      <c r="BD629" s="25"/>
      <c r="BE629" s="25"/>
      <c r="BF629" s="25"/>
      <c r="BG629" s="25"/>
      <c r="BH629" s="25"/>
      <c r="BI629" s="25"/>
    </row>
    <row r="630" s="1" customFormat="1" ht="30">
      <c r="A630" s="30" t="s">
        <v>411</v>
      </c>
      <c r="B630" s="30" t="s">
        <v>65</v>
      </c>
      <c r="C630" s="30" t="s">
        <v>154</v>
      </c>
      <c r="D630" s="30" t="s">
        <v>57</v>
      </c>
      <c r="E630" s="35"/>
      <c r="F630" s="31" t="s">
        <v>58</v>
      </c>
      <c r="G630" s="17">
        <f t="shared" si="1534"/>
        <v>2471</v>
      </c>
      <c r="H630" s="17">
        <f t="shared" si="1535"/>
        <v>2562.2999999999997</v>
      </c>
      <c r="I630" s="17">
        <f t="shared" si="1536"/>
        <v>2562.2999999999997</v>
      </c>
      <c r="J630" s="17">
        <f t="shared" si="1537"/>
        <v>0</v>
      </c>
      <c r="K630" s="17">
        <f t="shared" si="1538"/>
        <v>0</v>
      </c>
      <c r="L630" s="17">
        <f t="shared" si="1539"/>
        <v>0</v>
      </c>
      <c r="M630" s="17">
        <f t="shared" si="1460"/>
        <v>2471</v>
      </c>
      <c r="N630" s="17">
        <f t="shared" si="1461"/>
        <v>2562.2999999999997</v>
      </c>
      <c r="O630" s="17">
        <f t="shared" si="1462"/>
        <v>2562.2999999999997</v>
      </c>
      <c r="P630" s="17">
        <f t="shared" si="1540"/>
        <v>0</v>
      </c>
      <c r="Q630" s="17">
        <f t="shared" si="1541"/>
        <v>0</v>
      </c>
      <c r="R630" s="17">
        <f t="shared" si="1542"/>
        <v>0</v>
      </c>
      <c r="S630" s="17">
        <f t="shared" si="1543"/>
        <v>0</v>
      </c>
      <c r="T630" s="17">
        <f t="shared" si="1544"/>
        <v>0</v>
      </c>
      <c r="U630" s="17">
        <f t="shared" si="1545"/>
        <v>0</v>
      </c>
      <c r="V630" s="17">
        <f t="shared" si="1546"/>
        <v>0</v>
      </c>
      <c r="W630" s="17">
        <f t="shared" si="1547"/>
        <v>0</v>
      </c>
      <c r="X630" s="17">
        <f t="shared" si="1548"/>
        <v>0</v>
      </c>
      <c r="Y630" s="17">
        <f t="shared" si="1491"/>
        <v>2471</v>
      </c>
      <c r="Z630" s="17">
        <f t="shared" si="1492"/>
        <v>2562.2999999999997</v>
      </c>
      <c r="AA630" s="17">
        <f t="shared" si="1493"/>
        <v>2562.2999999999997</v>
      </c>
      <c r="AB630" s="17">
        <f t="shared" si="1549"/>
        <v>0</v>
      </c>
      <c r="AC630" s="17">
        <f t="shared" si="1550"/>
        <v>0</v>
      </c>
      <c r="AD630" s="17">
        <f t="shared" si="1551"/>
        <v>0</v>
      </c>
      <c r="AE630" s="17">
        <f t="shared" si="1494"/>
        <v>2471</v>
      </c>
      <c r="AF630" s="17">
        <f t="shared" si="1495"/>
        <v>2562.2999999999997</v>
      </c>
      <c r="AG630" s="17">
        <f t="shared" si="1496"/>
        <v>2562.2999999999997</v>
      </c>
      <c r="AH630" s="17">
        <f t="shared" si="1552"/>
        <v>0</v>
      </c>
      <c r="AI630" s="17">
        <f t="shared" si="1553"/>
        <v>0</v>
      </c>
      <c r="AJ630" s="17">
        <f t="shared" si="1554"/>
        <v>0</v>
      </c>
      <c r="AK630" s="17">
        <f t="shared" si="1555"/>
        <v>0</v>
      </c>
      <c r="AL630" s="17">
        <f t="shared" si="1556"/>
        <v>0</v>
      </c>
      <c r="AM630" s="17">
        <f t="shared" si="1557"/>
        <v>0</v>
      </c>
      <c r="AN630" s="17">
        <f t="shared" si="1558"/>
        <v>0</v>
      </c>
      <c r="AO630" s="17">
        <f t="shared" si="1559"/>
        <v>0</v>
      </c>
      <c r="AP630" s="17">
        <f t="shared" si="1560"/>
        <v>0</v>
      </c>
      <c r="AQ630" s="17">
        <f t="shared" si="1561"/>
        <v>0</v>
      </c>
      <c r="AR630" s="17">
        <f t="shared" si="1562"/>
        <v>0</v>
      </c>
      <c r="AS630" s="17">
        <f t="shared" si="1563"/>
        <v>0</v>
      </c>
      <c r="AT630" s="17">
        <f t="shared" si="1564"/>
        <v>0</v>
      </c>
      <c r="AU630" s="17">
        <f t="shared" si="1565"/>
        <v>0</v>
      </c>
      <c r="AV630" s="17">
        <f t="shared" si="1566"/>
        <v>0</v>
      </c>
      <c r="AW630" s="17">
        <f t="shared" si="1497"/>
        <v>2471</v>
      </c>
      <c r="AX630" s="17">
        <f t="shared" si="1498"/>
        <v>2562.2999999999997</v>
      </c>
      <c r="AY630" s="17">
        <f t="shared" si="1499"/>
        <v>2562.2999999999997</v>
      </c>
      <c r="AZ630" s="17">
        <f t="shared" si="1567"/>
        <v>0</v>
      </c>
      <c r="BA630" s="32"/>
      <c r="BB630" s="32"/>
      <c r="BC630" s="1"/>
      <c r="BD630" s="1"/>
      <c r="BE630" s="1"/>
      <c r="BF630" s="1"/>
      <c r="BG630" s="1"/>
      <c r="BH630" s="1"/>
      <c r="BI630" s="1"/>
    </row>
    <row r="631" s="1" customFormat="1" ht="15">
      <c r="A631" s="30" t="s">
        <v>411</v>
      </c>
      <c r="B631" s="30" t="s">
        <v>65</v>
      </c>
      <c r="C631" s="30" t="s">
        <v>154</v>
      </c>
      <c r="D631" s="30" t="s">
        <v>59</v>
      </c>
      <c r="E631" s="35"/>
      <c r="F631" s="31" t="s">
        <v>60</v>
      </c>
      <c r="G631" s="17">
        <f>G632+G634</f>
        <v>2471</v>
      </c>
      <c r="H631" s="17">
        <f>H632+H634</f>
        <v>2562.2999999999997</v>
      </c>
      <c r="I631" s="17">
        <f>I632+I634</f>
        <v>2562.2999999999997</v>
      </c>
      <c r="J631" s="17">
        <f>J632+J634</f>
        <v>0</v>
      </c>
      <c r="K631" s="17">
        <f>K632+K634</f>
        <v>0</v>
      </c>
      <c r="L631" s="17">
        <f>L632+L634</f>
        <v>0</v>
      </c>
      <c r="M631" s="17">
        <f t="shared" si="1460"/>
        <v>2471</v>
      </c>
      <c r="N631" s="17">
        <f t="shared" si="1461"/>
        <v>2562.2999999999997</v>
      </c>
      <c r="O631" s="17">
        <f t="shared" si="1462"/>
        <v>2562.2999999999997</v>
      </c>
      <c r="P631" s="17">
        <f>P632+P634</f>
        <v>0</v>
      </c>
      <c r="Q631" s="17">
        <f>Q632+Q634</f>
        <v>0</v>
      </c>
      <c r="R631" s="17">
        <f>R632+R634</f>
        <v>0</v>
      </c>
      <c r="S631" s="17">
        <f>S632+S634</f>
        <v>0</v>
      </c>
      <c r="T631" s="17">
        <f>T632+T634</f>
        <v>0</v>
      </c>
      <c r="U631" s="17">
        <f>U632+U634</f>
        <v>0</v>
      </c>
      <c r="V631" s="17">
        <f>V632+V634</f>
        <v>0</v>
      </c>
      <c r="W631" s="17">
        <f>W632+W634</f>
        <v>0</v>
      </c>
      <c r="X631" s="17">
        <f>X632+X634</f>
        <v>0</v>
      </c>
      <c r="Y631" s="17">
        <f t="shared" si="1491"/>
        <v>2471</v>
      </c>
      <c r="Z631" s="17">
        <f t="shared" si="1492"/>
        <v>2562.2999999999997</v>
      </c>
      <c r="AA631" s="17">
        <f t="shared" si="1493"/>
        <v>2562.2999999999997</v>
      </c>
      <c r="AB631" s="17">
        <f>AB632+AB634</f>
        <v>0</v>
      </c>
      <c r="AC631" s="17">
        <f>AC632+AC634</f>
        <v>0</v>
      </c>
      <c r="AD631" s="17">
        <f>AD632+AD634</f>
        <v>0</v>
      </c>
      <c r="AE631" s="17">
        <f t="shared" si="1494"/>
        <v>2471</v>
      </c>
      <c r="AF631" s="17">
        <f t="shared" si="1495"/>
        <v>2562.2999999999997</v>
      </c>
      <c r="AG631" s="17">
        <f t="shared" si="1496"/>
        <v>2562.2999999999997</v>
      </c>
      <c r="AH631" s="17">
        <f>AH632+AH634</f>
        <v>0</v>
      </c>
      <c r="AI631" s="17">
        <f>AI632+AI634</f>
        <v>0</v>
      </c>
      <c r="AJ631" s="17">
        <f>AJ632+AJ634</f>
        <v>0</v>
      </c>
      <c r="AK631" s="17">
        <f>AK632+AK634</f>
        <v>0</v>
      </c>
      <c r="AL631" s="17">
        <f>AL632+AL634</f>
        <v>0</v>
      </c>
      <c r="AM631" s="17">
        <f>AM632+AM634</f>
        <v>0</v>
      </c>
      <c r="AN631" s="17">
        <f>AN632+AN634</f>
        <v>0</v>
      </c>
      <c r="AO631" s="17">
        <f>AO632+AO634</f>
        <v>0</v>
      </c>
      <c r="AP631" s="17">
        <f>AP632+AP634</f>
        <v>0</v>
      </c>
      <c r="AQ631" s="17">
        <f>AQ632+AQ634</f>
        <v>0</v>
      </c>
      <c r="AR631" s="17">
        <f>AR632+AR634</f>
        <v>0</v>
      </c>
      <c r="AS631" s="17">
        <f>AS632+AS634</f>
        <v>0</v>
      </c>
      <c r="AT631" s="17">
        <f>AT632+AT634</f>
        <v>0</v>
      </c>
      <c r="AU631" s="17">
        <f>AU632+AU634</f>
        <v>0</v>
      </c>
      <c r="AV631" s="17">
        <f>AV632+AV634</f>
        <v>0</v>
      </c>
      <c r="AW631" s="17">
        <f t="shared" si="1497"/>
        <v>2471</v>
      </c>
      <c r="AX631" s="17">
        <f t="shared" si="1498"/>
        <v>2562.2999999999997</v>
      </c>
      <c r="AY631" s="17">
        <f t="shared" si="1499"/>
        <v>2562.2999999999997</v>
      </c>
      <c r="AZ631" s="17">
        <f>AZ632+AZ634</f>
        <v>0</v>
      </c>
      <c r="BA631" s="32"/>
      <c r="BB631" s="32"/>
      <c r="BC631" s="1"/>
      <c r="BD631" s="1"/>
      <c r="BE631" s="1"/>
      <c r="BF631" s="1"/>
      <c r="BG631" s="1"/>
      <c r="BH631" s="1"/>
      <c r="BI631" s="1"/>
    </row>
    <row r="632" s="1" customFormat="1" ht="30">
      <c r="A632" s="30" t="s">
        <v>411</v>
      </c>
      <c r="B632" s="30" t="s">
        <v>65</v>
      </c>
      <c r="C632" s="30" t="s">
        <v>154</v>
      </c>
      <c r="D632" s="30" t="s">
        <v>156</v>
      </c>
      <c r="E632" s="35"/>
      <c r="F632" s="31" t="s">
        <v>157</v>
      </c>
      <c r="G632" s="17">
        <f>G633</f>
        <v>193.69999999999999</v>
      </c>
      <c r="H632" s="17">
        <f>H633</f>
        <v>193.69999999999999</v>
      </c>
      <c r="I632" s="17">
        <f>I633</f>
        <v>193.69999999999999</v>
      </c>
      <c r="J632" s="17">
        <f>J633</f>
        <v>0</v>
      </c>
      <c r="K632" s="17">
        <f>K633</f>
        <v>0</v>
      </c>
      <c r="L632" s="17">
        <f>L633</f>
        <v>0</v>
      </c>
      <c r="M632" s="17">
        <f t="shared" si="1460"/>
        <v>193.69999999999999</v>
      </c>
      <c r="N632" s="17">
        <f t="shared" si="1461"/>
        <v>193.69999999999999</v>
      </c>
      <c r="O632" s="17">
        <f t="shared" si="1462"/>
        <v>193.69999999999999</v>
      </c>
      <c r="P632" s="17">
        <f>P633</f>
        <v>0</v>
      </c>
      <c r="Q632" s="17">
        <f>Q633</f>
        <v>0</v>
      </c>
      <c r="R632" s="17">
        <f>R633</f>
        <v>0</v>
      </c>
      <c r="S632" s="17">
        <f>S633</f>
        <v>0</v>
      </c>
      <c r="T632" s="17">
        <f>T633</f>
        <v>0</v>
      </c>
      <c r="U632" s="17">
        <f>U633</f>
        <v>0</v>
      </c>
      <c r="V632" s="17">
        <f>V633</f>
        <v>0</v>
      </c>
      <c r="W632" s="17">
        <f>W633</f>
        <v>0</v>
      </c>
      <c r="X632" s="17">
        <f>X633</f>
        <v>0</v>
      </c>
      <c r="Y632" s="17">
        <f t="shared" si="1491"/>
        <v>193.69999999999999</v>
      </c>
      <c r="Z632" s="17">
        <f t="shared" si="1492"/>
        <v>193.69999999999999</v>
      </c>
      <c r="AA632" s="17">
        <f t="shared" si="1493"/>
        <v>193.69999999999999</v>
      </c>
      <c r="AB632" s="17">
        <f>AB633</f>
        <v>0</v>
      </c>
      <c r="AC632" s="17">
        <f>AC633</f>
        <v>0</v>
      </c>
      <c r="AD632" s="17">
        <f>AD633</f>
        <v>0</v>
      </c>
      <c r="AE632" s="17">
        <f t="shared" si="1494"/>
        <v>193.69999999999999</v>
      </c>
      <c r="AF632" s="17">
        <f t="shared" si="1495"/>
        <v>193.69999999999999</v>
      </c>
      <c r="AG632" s="17">
        <f t="shared" si="1496"/>
        <v>193.69999999999999</v>
      </c>
      <c r="AH632" s="17">
        <f>AH633</f>
        <v>0</v>
      </c>
      <c r="AI632" s="17">
        <f>AI633</f>
        <v>0</v>
      </c>
      <c r="AJ632" s="17">
        <f>AJ633</f>
        <v>0</v>
      </c>
      <c r="AK632" s="17">
        <f>AK633</f>
        <v>0</v>
      </c>
      <c r="AL632" s="17">
        <f>AL633</f>
        <v>0</v>
      </c>
      <c r="AM632" s="17">
        <f>AM633</f>
        <v>0</v>
      </c>
      <c r="AN632" s="17">
        <f>AN633</f>
        <v>0</v>
      </c>
      <c r="AO632" s="17">
        <f>AO633</f>
        <v>0</v>
      </c>
      <c r="AP632" s="17">
        <f>AP633</f>
        <v>0</v>
      </c>
      <c r="AQ632" s="17">
        <f>AQ633</f>
        <v>0</v>
      </c>
      <c r="AR632" s="17">
        <f>AR633</f>
        <v>0</v>
      </c>
      <c r="AS632" s="17">
        <f>AS633</f>
        <v>0</v>
      </c>
      <c r="AT632" s="17">
        <f>AT633</f>
        <v>0</v>
      </c>
      <c r="AU632" s="17">
        <f>AU633</f>
        <v>0</v>
      </c>
      <c r="AV632" s="17">
        <f>AV633</f>
        <v>0</v>
      </c>
      <c r="AW632" s="17">
        <f t="shared" si="1497"/>
        <v>193.69999999999999</v>
      </c>
      <c r="AX632" s="17">
        <f t="shared" si="1498"/>
        <v>193.69999999999999</v>
      </c>
      <c r="AY632" s="17">
        <f t="shared" si="1499"/>
        <v>193.69999999999999</v>
      </c>
      <c r="AZ632" s="17">
        <f>AZ633</f>
        <v>0</v>
      </c>
      <c r="BA632" s="32"/>
      <c r="BB632" s="32"/>
      <c r="BC632" s="1"/>
      <c r="BD632" s="1"/>
      <c r="BE632" s="1"/>
      <c r="BF632" s="1"/>
      <c r="BG632" s="1"/>
      <c r="BH632" s="1"/>
      <c r="BI632" s="1"/>
    </row>
    <row r="633" s="1" customFormat="1" ht="30">
      <c r="A633" s="30" t="s">
        <v>411</v>
      </c>
      <c r="B633" s="30" t="s">
        <v>65</v>
      </c>
      <c r="C633" s="30" t="s">
        <v>154</v>
      </c>
      <c r="D633" s="30" t="s">
        <v>156</v>
      </c>
      <c r="E633" s="30" t="s">
        <v>41</v>
      </c>
      <c r="F633" s="31" t="s">
        <v>42</v>
      </c>
      <c r="G633" s="17">
        <v>193.69999999999999</v>
      </c>
      <c r="H633" s="17">
        <v>193.69999999999999</v>
      </c>
      <c r="I633" s="17">
        <v>193.69999999999999</v>
      </c>
      <c r="J633" s="17"/>
      <c r="K633" s="17"/>
      <c r="L633" s="17"/>
      <c r="M633" s="17">
        <f t="shared" si="1460"/>
        <v>193.69999999999999</v>
      </c>
      <c r="N633" s="17">
        <f t="shared" si="1461"/>
        <v>193.69999999999999</v>
      </c>
      <c r="O633" s="17">
        <f t="shared" si="1462"/>
        <v>193.69999999999999</v>
      </c>
      <c r="P633" s="17"/>
      <c r="Q633" s="17"/>
      <c r="R633" s="17"/>
      <c r="S633" s="17"/>
      <c r="T633" s="17"/>
      <c r="U633" s="17"/>
      <c r="V633" s="17"/>
      <c r="W633" s="17"/>
      <c r="X633" s="17"/>
      <c r="Y633" s="17">
        <f t="shared" si="1491"/>
        <v>193.69999999999999</v>
      </c>
      <c r="Z633" s="17">
        <f t="shared" si="1492"/>
        <v>193.69999999999999</v>
      </c>
      <c r="AA633" s="17">
        <f t="shared" si="1493"/>
        <v>193.69999999999999</v>
      </c>
      <c r="AB633" s="17"/>
      <c r="AC633" s="17"/>
      <c r="AD633" s="17"/>
      <c r="AE633" s="17">
        <f t="shared" si="1494"/>
        <v>193.69999999999999</v>
      </c>
      <c r="AF633" s="17">
        <f t="shared" si="1495"/>
        <v>193.69999999999999</v>
      </c>
      <c r="AG633" s="17">
        <f t="shared" si="1496"/>
        <v>193.69999999999999</v>
      </c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>
        <f t="shared" si="1497"/>
        <v>193.69999999999999</v>
      </c>
      <c r="AX633" s="17">
        <f t="shared" si="1498"/>
        <v>193.69999999999999</v>
      </c>
      <c r="AY633" s="17">
        <f t="shared" si="1499"/>
        <v>193.69999999999999</v>
      </c>
      <c r="AZ633" s="17"/>
      <c r="BA633" s="32"/>
      <c r="BB633" s="32"/>
      <c r="BC633" s="1"/>
      <c r="BD633" s="1"/>
      <c r="BE633" s="1"/>
      <c r="BF633" s="1"/>
      <c r="BG633" s="1"/>
      <c r="BH633" s="1"/>
      <c r="BI633" s="1"/>
    </row>
    <row r="634" s="1" customFormat="1" ht="45">
      <c r="A634" s="30" t="s">
        <v>411</v>
      </c>
      <c r="B634" s="30" t="s">
        <v>65</v>
      </c>
      <c r="C634" s="30" t="s">
        <v>154</v>
      </c>
      <c r="D634" s="30" t="s">
        <v>441</v>
      </c>
      <c r="E634" s="35"/>
      <c r="F634" s="31" t="s">
        <v>442</v>
      </c>
      <c r="G634" s="17">
        <f>G635+G636</f>
        <v>2277.3000000000002</v>
      </c>
      <c r="H634" s="17">
        <f>H635+H636</f>
        <v>2368.5999999999999</v>
      </c>
      <c r="I634" s="17">
        <f>I635+I636</f>
        <v>2368.5999999999999</v>
      </c>
      <c r="J634" s="17">
        <f>J635+J636</f>
        <v>0</v>
      </c>
      <c r="K634" s="17">
        <f>K635+K636</f>
        <v>0</v>
      </c>
      <c r="L634" s="17">
        <f>L635+L636</f>
        <v>0</v>
      </c>
      <c r="M634" s="17">
        <f t="shared" si="1460"/>
        <v>2277.3000000000002</v>
      </c>
      <c r="N634" s="17">
        <f t="shared" si="1461"/>
        <v>2368.5999999999999</v>
      </c>
      <c r="O634" s="17">
        <f t="shared" si="1462"/>
        <v>2368.5999999999999</v>
      </c>
      <c r="P634" s="17">
        <f>P635+P636</f>
        <v>0</v>
      </c>
      <c r="Q634" s="17">
        <f>Q635+Q636</f>
        <v>0</v>
      </c>
      <c r="R634" s="17">
        <f>R635+R636</f>
        <v>0</v>
      </c>
      <c r="S634" s="17">
        <f>S635+S636</f>
        <v>0</v>
      </c>
      <c r="T634" s="17">
        <f>T635+T636</f>
        <v>0</v>
      </c>
      <c r="U634" s="17">
        <f>U635+U636</f>
        <v>0</v>
      </c>
      <c r="V634" s="17">
        <f>V635+V636</f>
        <v>0</v>
      </c>
      <c r="W634" s="17">
        <f>W635+W636</f>
        <v>0</v>
      </c>
      <c r="X634" s="17">
        <f>X635+X636</f>
        <v>0</v>
      </c>
      <c r="Y634" s="17">
        <f t="shared" si="1491"/>
        <v>2277.3000000000002</v>
      </c>
      <c r="Z634" s="17">
        <f t="shared" si="1492"/>
        <v>2368.5999999999999</v>
      </c>
      <c r="AA634" s="17">
        <f t="shared" si="1493"/>
        <v>2368.5999999999999</v>
      </c>
      <c r="AB634" s="17">
        <f>AB635+AB636</f>
        <v>0</v>
      </c>
      <c r="AC634" s="17">
        <f>AC635+AC636</f>
        <v>0</v>
      </c>
      <c r="AD634" s="17">
        <f>AD635+AD636</f>
        <v>0</v>
      </c>
      <c r="AE634" s="17">
        <f t="shared" si="1494"/>
        <v>2277.3000000000002</v>
      </c>
      <c r="AF634" s="17">
        <f t="shared" si="1495"/>
        <v>2368.5999999999999</v>
      </c>
      <c r="AG634" s="17">
        <f t="shared" si="1496"/>
        <v>2368.5999999999999</v>
      </c>
      <c r="AH634" s="17">
        <f>AH635+AH636</f>
        <v>0</v>
      </c>
      <c r="AI634" s="17">
        <f>AI635+AI636</f>
        <v>0</v>
      </c>
      <c r="AJ634" s="17">
        <f>AJ635+AJ636</f>
        <v>0</v>
      </c>
      <c r="AK634" s="17">
        <f>AK635+AK636</f>
        <v>0</v>
      </c>
      <c r="AL634" s="17">
        <f>AL635+AL636</f>
        <v>0</v>
      </c>
      <c r="AM634" s="17">
        <f>AM635+AM636</f>
        <v>0</v>
      </c>
      <c r="AN634" s="17">
        <f>AN635+AN636</f>
        <v>0</v>
      </c>
      <c r="AO634" s="17">
        <f>AO635+AO636</f>
        <v>0</v>
      </c>
      <c r="AP634" s="17">
        <f>AP635+AP636</f>
        <v>0</v>
      </c>
      <c r="AQ634" s="17">
        <f>AQ635+AQ636</f>
        <v>0</v>
      </c>
      <c r="AR634" s="17">
        <f>AR635+AR636</f>
        <v>0</v>
      </c>
      <c r="AS634" s="17">
        <f>AS635+AS636</f>
        <v>0</v>
      </c>
      <c r="AT634" s="17">
        <f>AT635+AT636</f>
        <v>0</v>
      </c>
      <c r="AU634" s="17">
        <f>AU635+AU636</f>
        <v>0</v>
      </c>
      <c r="AV634" s="17">
        <f>AV635+AV636</f>
        <v>0</v>
      </c>
      <c r="AW634" s="17">
        <f t="shared" si="1497"/>
        <v>2277.3000000000002</v>
      </c>
      <c r="AX634" s="17">
        <f t="shared" si="1498"/>
        <v>2368.5999999999999</v>
      </c>
      <c r="AY634" s="17">
        <f t="shared" si="1499"/>
        <v>2368.5999999999999</v>
      </c>
      <c r="AZ634" s="17">
        <f>AZ635+AZ636</f>
        <v>0</v>
      </c>
      <c r="BA634" s="32"/>
      <c r="BB634" s="32"/>
      <c r="BC634" s="1"/>
      <c r="BD634" s="1"/>
      <c r="BE634" s="1"/>
      <c r="BF634" s="1"/>
      <c r="BG634" s="1"/>
      <c r="BH634" s="1"/>
      <c r="BI634" s="1"/>
    </row>
    <row r="635" s="1" customFormat="1" ht="75">
      <c r="A635" s="30" t="s">
        <v>411</v>
      </c>
      <c r="B635" s="30" t="s">
        <v>65</v>
      </c>
      <c r="C635" s="30" t="s">
        <v>154</v>
      </c>
      <c r="D635" s="30" t="s">
        <v>441</v>
      </c>
      <c r="E635" s="30" t="s">
        <v>53</v>
      </c>
      <c r="F635" s="31" t="s">
        <v>54</v>
      </c>
      <c r="G635" s="17">
        <v>1048.8</v>
      </c>
      <c r="H635" s="17">
        <v>1140</v>
      </c>
      <c r="I635" s="17">
        <v>1140</v>
      </c>
      <c r="J635" s="17"/>
      <c r="K635" s="17"/>
      <c r="L635" s="17"/>
      <c r="M635" s="17">
        <f t="shared" si="1460"/>
        <v>1048.8</v>
      </c>
      <c r="N635" s="17">
        <f t="shared" si="1461"/>
        <v>1140</v>
      </c>
      <c r="O635" s="17">
        <f t="shared" si="1462"/>
        <v>1140</v>
      </c>
      <c r="P635" s="17"/>
      <c r="Q635" s="17"/>
      <c r="R635" s="17"/>
      <c r="S635" s="17"/>
      <c r="T635" s="17"/>
      <c r="U635" s="17"/>
      <c r="V635" s="17"/>
      <c r="W635" s="17"/>
      <c r="X635" s="17"/>
      <c r="Y635" s="17">
        <f t="shared" si="1491"/>
        <v>1048.8</v>
      </c>
      <c r="Z635" s="17">
        <f t="shared" si="1492"/>
        <v>1140</v>
      </c>
      <c r="AA635" s="17">
        <f t="shared" si="1493"/>
        <v>1140</v>
      </c>
      <c r="AB635" s="17"/>
      <c r="AC635" s="17"/>
      <c r="AD635" s="17"/>
      <c r="AE635" s="17">
        <f t="shared" si="1494"/>
        <v>1048.8</v>
      </c>
      <c r="AF635" s="17">
        <f t="shared" si="1495"/>
        <v>1140</v>
      </c>
      <c r="AG635" s="17">
        <f t="shared" si="1496"/>
        <v>1140</v>
      </c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>
        <f t="shared" si="1497"/>
        <v>1048.8</v>
      </c>
      <c r="AX635" s="17">
        <f t="shared" si="1498"/>
        <v>1140</v>
      </c>
      <c r="AY635" s="17">
        <f t="shared" si="1499"/>
        <v>1140</v>
      </c>
      <c r="AZ635" s="17"/>
      <c r="BA635" s="32"/>
      <c r="BB635" s="32"/>
      <c r="BC635" s="1"/>
      <c r="BD635" s="1"/>
      <c r="BE635" s="1"/>
      <c r="BF635" s="1"/>
      <c r="BG635" s="1"/>
      <c r="BH635" s="1"/>
      <c r="BI635" s="1"/>
    </row>
    <row r="636" s="1" customFormat="1" ht="30">
      <c r="A636" s="30" t="s">
        <v>411</v>
      </c>
      <c r="B636" s="30" t="s">
        <v>65</v>
      </c>
      <c r="C636" s="30" t="s">
        <v>154</v>
      </c>
      <c r="D636" s="30" t="s">
        <v>441</v>
      </c>
      <c r="E636" s="30" t="s">
        <v>41</v>
      </c>
      <c r="F636" s="31" t="s">
        <v>42</v>
      </c>
      <c r="G636" s="17">
        <v>1228.5</v>
      </c>
      <c r="H636" s="17">
        <v>1228.5999999999999</v>
      </c>
      <c r="I636" s="17">
        <v>1228.5999999999999</v>
      </c>
      <c r="J636" s="17"/>
      <c r="K636" s="17"/>
      <c r="L636" s="17"/>
      <c r="M636" s="17">
        <f t="shared" si="1460"/>
        <v>1228.5</v>
      </c>
      <c r="N636" s="17">
        <f t="shared" si="1461"/>
        <v>1228.5999999999999</v>
      </c>
      <c r="O636" s="17">
        <f t="shared" si="1462"/>
        <v>1228.5999999999999</v>
      </c>
      <c r="P636" s="17"/>
      <c r="Q636" s="17"/>
      <c r="R636" s="17"/>
      <c r="S636" s="17"/>
      <c r="T636" s="17"/>
      <c r="U636" s="17"/>
      <c r="V636" s="17"/>
      <c r="W636" s="17"/>
      <c r="X636" s="17"/>
      <c r="Y636" s="17">
        <f t="shared" si="1491"/>
        <v>1228.5</v>
      </c>
      <c r="Z636" s="17">
        <f t="shared" si="1492"/>
        <v>1228.5999999999999</v>
      </c>
      <c r="AA636" s="17">
        <f t="shared" si="1493"/>
        <v>1228.5999999999999</v>
      </c>
      <c r="AB636" s="17"/>
      <c r="AC636" s="17"/>
      <c r="AD636" s="17"/>
      <c r="AE636" s="17">
        <f t="shared" si="1494"/>
        <v>1228.5</v>
      </c>
      <c r="AF636" s="17">
        <f t="shared" si="1495"/>
        <v>1228.5999999999999</v>
      </c>
      <c r="AG636" s="17">
        <f t="shared" si="1496"/>
        <v>1228.5999999999999</v>
      </c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>
        <f t="shared" si="1497"/>
        <v>1228.5</v>
      </c>
      <c r="AX636" s="17">
        <f t="shared" si="1498"/>
        <v>1228.5999999999999</v>
      </c>
      <c r="AY636" s="17">
        <f t="shared" si="1499"/>
        <v>1228.5999999999999</v>
      </c>
      <c r="AZ636" s="17"/>
      <c r="BA636" s="32"/>
      <c r="BB636" s="32"/>
      <c r="BC636" s="1"/>
      <c r="BD636" s="1"/>
      <c r="BE636" s="1"/>
      <c r="BF636" s="1"/>
      <c r="BG636" s="1"/>
      <c r="BH636" s="1"/>
      <c r="BI636" s="1"/>
    </row>
    <row r="637" s="20" customFormat="1" ht="15">
      <c r="A637" s="21" t="s">
        <v>411</v>
      </c>
      <c r="B637" s="21" t="s">
        <v>121</v>
      </c>
      <c r="C637" s="21"/>
      <c r="D637" s="21"/>
      <c r="E637" s="21"/>
      <c r="F637" s="22" t="s">
        <v>122</v>
      </c>
      <c r="G637" s="23">
        <f>G649+G638</f>
        <v>5408.7000000000007</v>
      </c>
      <c r="H637" s="23">
        <f>H649+H638</f>
        <v>5336.7000000000007</v>
      </c>
      <c r="I637" s="23">
        <f>I649+I638</f>
        <v>5336.7000000000007</v>
      </c>
      <c r="J637" s="23">
        <f>J649+J638</f>
        <v>0</v>
      </c>
      <c r="K637" s="23">
        <f>K649+K638</f>
        <v>0</v>
      </c>
      <c r="L637" s="23">
        <f>L649+L638</f>
        <v>0</v>
      </c>
      <c r="M637" s="23">
        <f t="shared" si="1460"/>
        <v>5408.7000000000007</v>
      </c>
      <c r="N637" s="23">
        <f t="shared" si="1461"/>
        <v>5336.7000000000007</v>
      </c>
      <c r="O637" s="23">
        <f t="shared" si="1462"/>
        <v>5336.7000000000007</v>
      </c>
      <c r="P637" s="23">
        <f>P649+P638</f>
        <v>0</v>
      </c>
      <c r="Q637" s="23">
        <f>Q649+Q638</f>
        <v>0</v>
      </c>
      <c r="R637" s="23">
        <f>R649+R638</f>
        <v>0</v>
      </c>
      <c r="S637" s="23">
        <f>S649+S638</f>
        <v>0</v>
      </c>
      <c r="T637" s="23">
        <f>T649+T638</f>
        <v>0</v>
      </c>
      <c r="U637" s="23">
        <f>U649+U638</f>
        <v>0</v>
      </c>
      <c r="V637" s="23">
        <f>V649+V638</f>
        <v>0</v>
      </c>
      <c r="W637" s="23">
        <f>W649+W638</f>
        <v>0</v>
      </c>
      <c r="X637" s="23">
        <f>X649+X638</f>
        <v>0</v>
      </c>
      <c r="Y637" s="23">
        <f t="shared" si="1491"/>
        <v>5408.7000000000007</v>
      </c>
      <c r="Z637" s="23">
        <f t="shared" si="1492"/>
        <v>5336.7000000000007</v>
      </c>
      <c r="AA637" s="23">
        <f t="shared" si="1493"/>
        <v>5336.7000000000007</v>
      </c>
      <c r="AB637" s="23">
        <f>AB649+AB638</f>
        <v>0</v>
      </c>
      <c r="AC637" s="23">
        <f>AC649+AC638</f>
        <v>0</v>
      </c>
      <c r="AD637" s="23">
        <f>AD649+AD638</f>
        <v>0</v>
      </c>
      <c r="AE637" s="23">
        <f t="shared" si="1494"/>
        <v>5408.7000000000007</v>
      </c>
      <c r="AF637" s="23">
        <f t="shared" si="1495"/>
        <v>5336.7000000000007</v>
      </c>
      <c r="AG637" s="23">
        <f t="shared" si="1496"/>
        <v>5336.7000000000007</v>
      </c>
      <c r="AH637" s="23">
        <f>AH649+AH638</f>
        <v>0</v>
      </c>
      <c r="AI637" s="23">
        <f>AI649+AI638</f>
        <v>0</v>
      </c>
      <c r="AJ637" s="23">
        <f>AJ649+AJ638</f>
        <v>0</v>
      </c>
      <c r="AK637" s="23">
        <f>AK649+AK638</f>
        <v>0</v>
      </c>
      <c r="AL637" s="23">
        <f>AL649+AL638</f>
        <v>0</v>
      </c>
      <c r="AM637" s="23">
        <f>AM649+AM638</f>
        <v>0</v>
      </c>
      <c r="AN637" s="23">
        <f>AN649+AN638</f>
        <v>0</v>
      </c>
      <c r="AO637" s="23">
        <f>AO649+AO638</f>
        <v>0</v>
      </c>
      <c r="AP637" s="23">
        <f>AP649+AP638</f>
        <v>0</v>
      </c>
      <c r="AQ637" s="23">
        <f>AQ649+AQ638</f>
        <v>0</v>
      </c>
      <c r="AR637" s="23">
        <f>AR649+AR638</f>
        <v>0</v>
      </c>
      <c r="AS637" s="23">
        <f>AS649+AS638</f>
        <v>0</v>
      </c>
      <c r="AT637" s="23">
        <f>AT649+AT638</f>
        <v>0</v>
      </c>
      <c r="AU637" s="23">
        <f>AU649+AU638</f>
        <v>0</v>
      </c>
      <c r="AV637" s="23">
        <f>AV649+AV638</f>
        <v>0</v>
      </c>
      <c r="AW637" s="23">
        <f t="shared" si="1497"/>
        <v>5408.7000000000007</v>
      </c>
      <c r="AX637" s="23">
        <f t="shared" si="1498"/>
        <v>5336.7000000000007</v>
      </c>
      <c r="AY637" s="23">
        <f t="shared" si="1499"/>
        <v>5336.7000000000007</v>
      </c>
      <c r="AZ637" s="23">
        <f>AZ649+AZ638</f>
        <v>0</v>
      </c>
      <c r="BA637" s="24"/>
      <c r="BB637" s="24"/>
      <c r="BC637" s="20"/>
      <c r="BD637" s="20"/>
      <c r="BE637" s="20"/>
      <c r="BF637" s="20"/>
      <c r="BG637" s="20"/>
      <c r="BH637" s="20"/>
      <c r="BI637" s="20"/>
    </row>
    <row r="638" s="25" customFormat="1" ht="15">
      <c r="A638" s="26" t="s">
        <v>411</v>
      </c>
      <c r="B638" s="26" t="s">
        <v>121</v>
      </c>
      <c r="C638" s="26" t="s">
        <v>267</v>
      </c>
      <c r="D638" s="26"/>
      <c r="E638" s="34"/>
      <c r="F638" s="27" t="s">
        <v>443</v>
      </c>
      <c r="G638" s="28">
        <f>G639+G644</f>
        <v>5048.7000000000007</v>
      </c>
      <c r="H638" s="28">
        <f>H639+H644</f>
        <v>5048.7000000000007</v>
      </c>
      <c r="I638" s="28">
        <f>I639+I644</f>
        <v>5048.7000000000007</v>
      </c>
      <c r="J638" s="28">
        <f>J639+J644</f>
        <v>0</v>
      </c>
      <c r="K638" s="28">
        <f>K639+K644</f>
        <v>0</v>
      </c>
      <c r="L638" s="28">
        <f>L639+L644</f>
        <v>0</v>
      </c>
      <c r="M638" s="28">
        <f t="shared" si="1460"/>
        <v>5048.7000000000007</v>
      </c>
      <c r="N638" s="28">
        <f t="shared" si="1461"/>
        <v>5048.7000000000007</v>
      </c>
      <c r="O638" s="28">
        <f t="shared" si="1462"/>
        <v>5048.7000000000007</v>
      </c>
      <c r="P638" s="28">
        <f>P639+P644</f>
        <v>0</v>
      </c>
      <c r="Q638" s="28">
        <f>Q639+Q644</f>
        <v>0</v>
      </c>
      <c r="R638" s="28">
        <f>R639+R644</f>
        <v>0</v>
      </c>
      <c r="S638" s="28">
        <f>S639+S644</f>
        <v>0</v>
      </c>
      <c r="T638" s="28">
        <f>T639+T644</f>
        <v>0</v>
      </c>
      <c r="U638" s="28">
        <f>U639+U644</f>
        <v>0</v>
      </c>
      <c r="V638" s="28">
        <f>V639+V644</f>
        <v>0</v>
      </c>
      <c r="W638" s="28">
        <f>W639+W644</f>
        <v>0</v>
      </c>
      <c r="X638" s="28">
        <f>X639+X644</f>
        <v>0</v>
      </c>
      <c r="Y638" s="28">
        <f t="shared" si="1491"/>
        <v>5048.7000000000007</v>
      </c>
      <c r="Z638" s="28">
        <f t="shared" si="1492"/>
        <v>5048.7000000000007</v>
      </c>
      <c r="AA638" s="28">
        <f t="shared" si="1493"/>
        <v>5048.7000000000007</v>
      </c>
      <c r="AB638" s="28">
        <f>AB639+AB644</f>
        <v>0</v>
      </c>
      <c r="AC638" s="28">
        <f>AC639+AC644</f>
        <v>0</v>
      </c>
      <c r="AD638" s="28">
        <f>AD639+AD644</f>
        <v>0</v>
      </c>
      <c r="AE638" s="28">
        <f t="shared" si="1494"/>
        <v>5048.7000000000007</v>
      </c>
      <c r="AF638" s="28">
        <f t="shared" si="1495"/>
        <v>5048.7000000000007</v>
      </c>
      <c r="AG638" s="28">
        <f t="shared" si="1496"/>
        <v>5048.7000000000007</v>
      </c>
      <c r="AH638" s="28">
        <f>AH639+AH644</f>
        <v>0</v>
      </c>
      <c r="AI638" s="28">
        <f>AI639+AI644</f>
        <v>0</v>
      </c>
      <c r="AJ638" s="28">
        <f>AJ639+AJ644</f>
        <v>0</v>
      </c>
      <c r="AK638" s="28">
        <f>AK639+AK644</f>
        <v>0</v>
      </c>
      <c r="AL638" s="28">
        <f>AL639+AL644</f>
        <v>0</v>
      </c>
      <c r="AM638" s="28">
        <f>AM639+AM644</f>
        <v>0</v>
      </c>
      <c r="AN638" s="28">
        <f>AN639+AN644</f>
        <v>0</v>
      </c>
      <c r="AO638" s="28">
        <f>AO639+AO644</f>
        <v>0</v>
      </c>
      <c r="AP638" s="28">
        <f>AP639+AP644</f>
        <v>0</v>
      </c>
      <c r="AQ638" s="28">
        <f>AQ639+AQ644</f>
        <v>0</v>
      </c>
      <c r="AR638" s="28">
        <f>AR639+AR644</f>
        <v>0</v>
      </c>
      <c r="AS638" s="28">
        <f>AS639+AS644</f>
        <v>0</v>
      </c>
      <c r="AT638" s="28">
        <f>AT639+AT644</f>
        <v>0</v>
      </c>
      <c r="AU638" s="28">
        <f>AU639+AU644</f>
        <v>0</v>
      </c>
      <c r="AV638" s="28">
        <f>AV639+AV644</f>
        <v>0</v>
      </c>
      <c r="AW638" s="28">
        <f t="shared" si="1497"/>
        <v>5048.7000000000007</v>
      </c>
      <c r="AX638" s="28">
        <f t="shared" si="1498"/>
        <v>5048.7000000000007</v>
      </c>
      <c r="AY638" s="28">
        <f t="shared" si="1499"/>
        <v>5048.7000000000007</v>
      </c>
      <c r="AZ638" s="28">
        <f>AZ639+AZ644</f>
        <v>0</v>
      </c>
      <c r="BA638" s="29"/>
      <c r="BB638" s="29"/>
      <c r="BC638" s="25"/>
      <c r="BD638" s="25"/>
      <c r="BE638" s="25"/>
      <c r="BF638" s="25"/>
      <c r="BG638" s="25"/>
      <c r="BH638" s="25"/>
      <c r="BI638" s="25"/>
    </row>
    <row r="639" s="1" customFormat="1" ht="30">
      <c r="A639" s="30" t="s">
        <v>411</v>
      </c>
      <c r="B639" s="30" t="s">
        <v>121</v>
      </c>
      <c r="C639" s="30" t="s">
        <v>267</v>
      </c>
      <c r="D639" s="30" t="s">
        <v>67</v>
      </c>
      <c r="E639" s="35"/>
      <c r="F639" s="31" t="s">
        <v>68</v>
      </c>
      <c r="G639" s="17">
        <f t="shared" ref="G639:G685" si="1568">G640</f>
        <v>639.60000000000002</v>
      </c>
      <c r="H639" s="17">
        <f t="shared" ref="H639:H702" si="1569">H640</f>
        <v>639.60000000000002</v>
      </c>
      <c r="I639" s="17">
        <f t="shared" ref="I639:I685" si="1570">I640</f>
        <v>639.60000000000002</v>
      </c>
      <c r="J639" s="17">
        <f t="shared" ref="J639:J655" si="1571">J640</f>
        <v>0</v>
      </c>
      <c r="K639" s="17">
        <f t="shared" ref="K639:K655" si="1572">K640</f>
        <v>0</v>
      </c>
      <c r="L639" s="17">
        <f t="shared" ref="L639:L655" si="1573">L640</f>
        <v>0</v>
      </c>
      <c r="M639" s="17">
        <f t="shared" si="1460"/>
        <v>639.60000000000002</v>
      </c>
      <c r="N639" s="17">
        <f t="shared" si="1461"/>
        <v>639.60000000000002</v>
      </c>
      <c r="O639" s="17">
        <f t="shared" si="1462"/>
        <v>639.60000000000002</v>
      </c>
      <c r="P639" s="17">
        <f t="shared" ref="P639:P655" si="1574">P640</f>
        <v>0</v>
      </c>
      <c r="Q639" s="17">
        <f t="shared" ref="Q639:Q655" si="1575">Q640</f>
        <v>0</v>
      </c>
      <c r="R639" s="17">
        <f t="shared" ref="R639:R655" si="1576">R640</f>
        <v>0</v>
      </c>
      <c r="S639" s="17">
        <f t="shared" ref="S639:S655" si="1577">S640</f>
        <v>0</v>
      </c>
      <c r="T639" s="17">
        <f t="shared" ref="T639:T655" si="1578">T640</f>
        <v>0</v>
      </c>
      <c r="U639" s="17">
        <f t="shared" ref="U639:U655" si="1579">U640</f>
        <v>0</v>
      </c>
      <c r="V639" s="17">
        <f t="shared" ref="V639:V655" si="1580">V640</f>
        <v>0</v>
      </c>
      <c r="W639" s="17">
        <f t="shared" ref="W639:W655" si="1581">W640</f>
        <v>0</v>
      </c>
      <c r="X639" s="17">
        <f t="shared" ref="X639:X655" si="1582">X640</f>
        <v>0</v>
      </c>
      <c r="Y639" s="17">
        <f t="shared" si="1491"/>
        <v>639.60000000000002</v>
      </c>
      <c r="Z639" s="17">
        <f t="shared" si="1492"/>
        <v>639.60000000000002</v>
      </c>
      <c r="AA639" s="17">
        <f t="shared" si="1493"/>
        <v>639.60000000000002</v>
      </c>
      <c r="AB639" s="17">
        <f t="shared" ref="AB639:AB655" si="1583">AB640</f>
        <v>0</v>
      </c>
      <c r="AC639" s="17">
        <f t="shared" ref="AC639:AC655" si="1584">AC640</f>
        <v>0</v>
      </c>
      <c r="AD639" s="17">
        <f t="shared" ref="AD639:AD655" si="1585">AD640</f>
        <v>0</v>
      </c>
      <c r="AE639" s="17">
        <f t="shared" si="1494"/>
        <v>639.60000000000002</v>
      </c>
      <c r="AF639" s="17">
        <f t="shared" si="1495"/>
        <v>639.60000000000002</v>
      </c>
      <c r="AG639" s="17">
        <f t="shared" si="1496"/>
        <v>639.60000000000002</v>
      </c>
      <c r="AH639" s="17">
        <f t="shared" ref="AH639:AH655" si="1586">AH640</f>
        <v>0</v>
      </c>
      <c r="AI639" s="17">
        <f t="shared" ref="AI639:AI655" si="1587">AI640</f>
        <v>0</v>
      </c>
      <c r="AJ639" s="17">
        <f t="shared" ref="AJ639:AJ655" si="1588">AJ640</f>
        <v>0</v>
      </c>
      <c r="AK639" s="17">
        <f t="shared" ref="AK639:AK655" si="1589">AK640</f>
        <v>0</v>
      </c>
      <c r="AL639" s="17">
        <f t="shared" ref="AL639:AL655" si="1590">AL640</f>
        <v>0</v>
      </c>
      <c r="AM639" s="17">
        <f t="shared" ref="AM639:AM655" si="1591">AM640</f>
        <v>0</v>
      </c>
      <c r="AN639" s="17">
        <f t="shared" ref="AN639:AN655" si="1592">AN640</f>
        <v>0</v>
      </c>
      <c r="AO639" s="17">
        <f t="shared" ref="AO639:AO655" si="1593">AO640</f>
        <v>0</v>
      </c>
      <c r="AP639" s="17">
        <f t="shared" ref="AP639:AP655" si="1594">AP640</f>
        <v>0</v>
      </c>
      <c r="AQ639" s="17">
        <f t="shared" ref="AQ639:AQ655" si="1595">AQ640</f>
        <v>0</v>
      </c>
      <c r="AR639" s="17">
        <f t="shared" ref="AR639:AR655" si="1596">AR640</f>
        <v>0</v>
      </c>
      <c r="AS639" s="17">
        <f t="shared" ref="AS639:AS655" si="1597">AS640</f>
        <v>0</v>
      </c>
      <c r="AT639" s="17">
        <f t="shared" ref="AT639:AT655" si="1598">AT640</f>
        <v>0</v>
      </c>
      <c r="AU639" s="17">
        <f t="shared" ref="AU639:AU655" si="1599">AU640</f>
        <v>0</v>
      </c>
      <c r="AV639" s="17">
        <f t="shared" ref="AV639:AV655" si="1600">AV640</f>
        <v>0</v>
      </c>
      <c r="AW639" s="17">
        <f t="shared" si="1497"/>
        <v>639.60000000000002</v>
      </c>
      <c r="AX639" s="17">
        <f t="shared" si="1498"/>
        <v>639.60000000000002</v>
      </c>
      <c r="AY639" s="17">
        <f t="shared" si="1499"/>
        <v>639.60000000000002</v>
      </c>
      <c r="AZ639" s="17">
        <f t="shared" ref="AZ639:AZ655" si="1601">AZ640</f>
        <v>0</v>
      </c>
      <c r="BA639" s="32"/>
      <c r="BB639" s="32"/>
      <c r="BC639" s="1"/>
      <c r="BD639" s="1"/>
      <c r="BE639" s="1"/>
      <c r="BF639" s="1"/>
      <c r="BG639" s="1"/>
      <c r="BH639" s="1"/>
      <c r="BI639" s="1"/>
    </row>
    <row r="640" s="1" customFormat="1" ht="15" hidden="1">
      <c r="A640" s="30" t="s">
        <v>411</v>
      </c>
      <c r="B640" s="30" t="s">
        <v>121</v>
      </c>
      <c r="C640" s="30" t="s">
        <v>267</v>
      </c>
      <c r="D640" s="30" t="s">
        <v>69</v>
      </c>
      <c r="E640" s="35"/>
      <c r="F640" s="31" t="s">
        <v>36</v>
      </c>
      <c r="G640" s="17">
        <f t="shared" si="1568"/>
        <v>639.60000000000002</v>
      </c>
      <c r="H640" s="17">
        <f t="shared" si="1569"/>
        <v>639.60000000000002</v>
      </c>
      <c r="I640" s="17">
        <f t="shared" si="1570"/>
        <v>639.60000000000002</v>
      </c>
      <c r="J640" s="17">
        <f t="shared" si="1571"/>
        <v>0</v>
      </c>
      <c r="K640" s="17">
        <f t="shared" si="1572"/>
        <v>0</v>
      </c>
      <c r="L640" s="17">
        <f t="shared" si="1573"/>
        <v>0</v>
      </c>
      <c r="M640" s="17">
        <f t="shared" si="1460"/>
        <v>639.60000000000002</v>
      </c>
      <c r="N640" s="17">
        <f t="shared" si="1461"/>
        <v>639.60000000000002</v>
      </c>
      <c r="O640" s="17">
        <f t="shared" si="1462"/>
        <v>639.60000000000002</v>
      </c>
      <c r="P640" s="17">
        <f t="shared" si="1574"/>
        <v>0</v>
      </c>
      <c r="Q640" s="17">
        <f t="shared" si="1575"/>
        <v>0</v>
      </c>
      <c r="R640" s="17">
        <f t="shared" si="1576"/>
        <v>0</v>
      </c>
      <c r="S640" s="17">
        <f t="shared" si="1577"/>
        <v>0</v>
      </c>
      <c r="T640" s="17">
        <f t="shared" si="1578"/>
        <v>0</v>
      </c>
      <c r="U640" s="17">
        <f t="shared" si="1579"/>
        <v>0</v>
      </c>
      <c r="V640" s="17">
        <f t="shared" si="1580"/>
        <v>0</v>
      </c>
      <c r="W640" s="17">
        <f t="shared" si="1581"/>
        <v>0</v>
      </c>
      <c r="X640" s="17">
        <f t="shared" si="1582"/>
        <v>0</v>
      </c>
      <c r="Y640" s="17">
        <f t="shared" si="1491"/>
        <v>639.60000000000002</v>
      </c>
      <c r="Z640" s="17">
        <f t="shared" si="1492"/>
        <v>639.60000000000002</v>
      </c>
      <c r="AA640" s="17">
        <f t="shared" si="1493"/>
        <v>639.60000000000002</v>
      </c>
      <c r="AB640" s="17">
        <f t="shared" si="1583"/>
        <v>0</v>
      </c>
      <c r="AC640" s="17">
        <f t="shared" si="1584"/>
        <v>0</v>
      </c>
      <c r="AD640" s="17">
        <f t="shared" si="1585"/>
        <v>0</v>
      </c>
      <c r="AE640" s="17">
        <f t="shared" si="1494"/>
        <v>639.60000000000002</v>
      </c>
      <c r="AF640" s="17">
        <f t="shared" si="1495"/>
        <v>639.60000000000002</v>
      </c>
      <c r="AG640" s="17">
        <f t="shared" si="1496"/>
        <v>639.60000000000002</v>
      </c>
      <c r="AH640" s="17">
        <f t="shared" si="1586"/>
        <v>0</v>
      </c>
      <c r="AI640" s="17">
        <f t="shared" si="1587"/>
        <v>0</v>
      </c>
      <c r="AJ640" s="17">
        <f t="shared" si="1588"/>
        <v>0</v>
      </c>
      <c r="AK640" s="17">
        <f t="shared" si="1589"/>
        <v>0</v>
      </c>
      <c r="AL640" s="17">
        <f t="shared" si="1590"/>
        <v>0</v>
      </c>
      <c r="AM640" s="17">
        <f t="shared" si="1591"/>
        <v>0</v>
      </c>
      <c r="AN640" s="17">
        <f t="shared" si="1592"/>
        <v>0</v>
      </c>
      <c r="AO640" s="17">
        <f t="shared" si="1593"/>
        <v>0</v>
      </c>
      <c r="AP640" s="17">
        <f t="shared" si="1594"/>
        <v>0</v>
      </c>
      <c r="AQ640" s="17">
        <f t="shared" si="1595"/>
        <v>0</v>
      </c>
      <c r="AR640" s="17">
        <f t="shared" si="1596"/>
        <v>0</v>
      </c>
      <c r="AS640" s="17">
        <f t="shared" si="1597"/>
        <v>0</v>
      </c>
      <c r="AT640" s="17">
        <f t="shared" si="1598"/>
        <v>0</v>
      </c>
      <c r="AU640" s="17">
        <f t="shared" si="1599"/>
        <v>0</v>
      </c>
      <c r="AV640" s="17">
        <f t="shared" si="1600"/>
        <v>0</v>
      </c>
      <c r="AW640" s="17">
        <f t="shared" si="1497"/>
        <v>639.60000000000002</v>
      </c>
      <c r="AX640" s="17">
        <f t="shared" si="1498"/>
        <v>639.60000000000002</v>
      </c>
      <c r="AY640" s="17">
        <f t="shared" si="1499"/>
        <v>639.60000000000002</v>
      </c>
      <c r="AZ640" s="17">
        <f t="shared" si="1601"/>
        <v>0</v>
      </c>
      <c r="BA640" s="32">
        <v>0</v>
      </c>
      <c r="BB640" s="32"/>
      <c r="BC640" s="1"/>
      <c r="BD640" s="1"/>
      <c r="BE640" s="1"/>
      <c r="BF640" s="1"/>
      <c r="BG640" s="1"/>
      <c r="BH640" s="1"/>
      <c r="BI640" s="1"/>
    </row>
    <row r="641" s="1" customFormat="1" ht="30">
      <c r="A641" s="30" t="s">
        <v>411</v>
      </c>
      <c r="B641" s="30" t="s">
        <v>121</v>
      </c>
      <c r="C641" s="30" t="s">
        <v>267</v>
      </c>
      <c r="D641" s="30" t="s">
        <v>444</v>
      </c>
      <c r="E641" s="35"/>
      <c r="F641" s="31" t="s">
        <v>445</v>
      </c>
      <c r="G641" s="17">
        <f t="shared" si="1568"/>
        <v>639.60000000000002</v>
      </c>
      <c r="H641" s="17">
        <f t="shared" si="1569"/>
        <v>639.60000000000002</v>
      </c>
      <c r="I641" s="17">
        <f t="shared" si="1570"/>
        <v>639.60000000000002</v>
      </c>
      <c r="J641" s="17">
        <f t="shared" si="1571"/>
        <v>0</v>
      </c>
      <c r="K641" s="17">
        <f t="shared" si="1572"/>
        <v>0</v>
      </c>
      <c r="L641" s="17">
        <f t="shared" si="1573"/>
        <v>0</v>
      </c>
      <c r="M641" s="17">
        <f t="shared" si="1460"/>
        <v>639.60000000000002</v>
      </c>
      <c r="N641" s="17">
        <f t="shared" si="1461"/>
        <v>639.60000000000002</v>
      </c>
      <c r="O641" s="17">
        <f t="shared" si="1462"/>
        <v>639.60000000000002</v>
      </c>
      <c r="P641" s="17">
        <f t="shared" si="1574"/>
        <v>0</v>
      </c>
      <c r="Q641" s="17">
        <f t="shared" si="1575"/>
        <v>0</v>
      </c>
      <c r="R641" s="17">
        <f t="shared" si="1576"/>
        <v>0</v>
      </c>
      <c r="S641" s="17">
        <f t="shared" si="1577"/>
        <v>0</v>
      </c>
      <c r="T641" s="17">
        <f t="shared" si="1578"/>
        <v>0</v>
      </c>
      <c r="U641" s="17">
        <f t="shared" si="1579"/>
        <v>0</v>
      </c>
      <c r="V641" s="17">
        <f t="shared" si="1580"/>
        <v>0</v>
      </c>
      <c r="W641" s="17">
        <f t="shared" si="1581"/>
        <v>0</v>
      </c>
      <c r="X641" s="17">
        <f t="shared" si="1582"/>
        <v>0</v>
      </c>
      <c r="Y641" s="17">
        <f t="shared" si="1491"/>
        <v>639.60000000000002</v>
      </c>
      <c r="Z641" s="17">
        <f t="shared" si="1492"/>
        <v>639.60000000000002</v>
      </c>
      <c r="AA641" s="17">
        <f t="shared" si="1493"/>
        <v>639.60000000000002</v>
      </c>
      <c r="AB641" s="17">
        <f t="shared" si="1583"/>
        <v>0</v>
      </c>
      <c r="AC641" s="17">
        <f t="shared" si="1584"/>
        <v>0</v>
      </c>
      <c r="AD641" s="17">
        <f t="shared" si="1585"/>
        <v>0</v>
      </c>
      <c r="AE641" s="17">
        <f t="shared" si="1494"/>
        <v>639.60000000000002</v>
      </c>
      <c r="AF641" s="17">
        <f t="shared" si="1495"/>
        <v>639.60000000000002</v>
      </c>
      <c r="AG641" s="17">
        <f t="shared" si="1496"/>
        <v>639.60000000000002</v>
      </c>
      <c r="AH641" s="17">
        <f t="shared" si="1586"/>
        <v>0</v>
      </c>
      <c r="AI641" s="17">
        <f t="shared" si="1587"/>
        <v>0</v>
      </c>
      <c r="AJ641" s="17">
        <f t="shared" si="1588"/>
        <v>0</v>
      </c>
      <c r="AK641" s="17">
        <f t="shared" si="1589"/>
        <v>0</v>
      </c>
      <c r="AL641" s="17">
        <f t="shared" si="1590"/>
        <v>0</v>
      </c>
      <c r="AM641" s="17">
        <f t="shared" si="1591"/>
        <v>0</v>
      </c>
      <c r="AN641" s="17">
        <f t="shared" si="1592"/>
        <v>0</v>
      </c>
      <c r="AO641" s="17">
        <f t="shared" si="1593"/>
        <v>0</v>
      </c>
      <c r="AP641" s="17">
        <f t="shared" si="1594"/>
        <v>0</v>
      </c>
      <c r="AQ641" s="17">
        <f t="shared" si="1595"/>
        <v>0</v>
      </c>
      <c r="AR641" s="17">
        <f t="shared" si="1596"/>
        <v>0</v>
      </c>
      <c r="AS641" s="17">
        <f t="shared" si="1597"/>
        <v>0</v>
      </c>
      <c r="AT641" s="17">
        <f t="shared" si="1598"/>
        <v>0</v>
      </c>
      <c r="AU641" s="17">
        <f t="shared" si="1599"/>
        <v>0</v>
      </c>
      <c r="AV641" s="17">
        <f t="shared" si="1600"/>
        <v>0</v>
      </c>
      <c r="AW641" s="17">
        <f t="shared" si="1497"/>
        <v>639.60000000000002</v>
      </c>
      <c r="AX641" s="17">
        <f t="shared" si="1498"/>
        <v>639.60000000000002</v>
      </c>
      <c r="AY641" s="17">
        <f t="shared" si="1499"/>
        <v>639.60000000000002</v>
      </c>
      <c r="AZ641" s="17">
        <f t="shared" si="1601"/>
        <v>0</v>
      </c>
      <c r="BA641" s="32"/>
      <c r="BB641" s="32"/>
      <c r="BC641" s="1"/>
      <c r="BD641" s="1"/>
      <c r="BE641" s="1"/>
      <c r="BF641" s="1"/>
      <c r="BG641" s="1"/>
      <c r="BH641" s="1"/>
      <c r="BI641" s="1"/>
    </row>
    <row r="642" s="1" customFormat="1" ht="15">
      <c r="A642" s="30" t="s">
        <v>411</v>
      </c>
      <c r="B642" s="30" t="s">
        <v>121</v>
      </c>
      <c r="C642" s="30" t="s">
        <v>267</v>
      </c>
      <c r="D642" s="30" t="s">
        <v>446</v>
      </c>
      <c r="E642" s="35"/>
      <c r="F642" s="31" t="s">
        <v>447</v>
      </c>
      <c r="G642" s="17">
        <f t="shared" si="1568"/>
        <v>639.60000000000002</v>
      </c>
      <c r="H642" s="17">
        <f t="shared" si="1569"/>
        <v>639.60000000000002</v>
      </c>
      <c r="I642" s="17">
        <f t="shared" si="1570"/>
        <v>639.60000000000002</v>
      </c>
      <c r="J642" s="17">
        <f t="shared" si="1571"/>
        <v>0</v>
      </c>
      <c r="K642" s="17">
        <f t="shared" si="1572"/>
        <v>0</v>
      </c>
      <c r="L642" s="17">
        <f t="shared" si="1573"/>
        <v>0</v>
      </c>
      <c r="M642" s="17">
        <f t="shared" si="1460"/>
        <v>639.60000000000002</v>
      </c>
      <c r="N642" s="17">
        <f t="shared" si="1461"/>
        <v>639.60000000000002</v>
      </c>
      <c r="O642" s="17">
        <f t="shared" si="1462"/>
        <v>639.60000000000002</v>
      </c>
      <c r="P642" s="17">
        <f t="shared" si="1574"/>
        <v>0</v>
      </c>
      <c r="Q642" s="17">
        <f t="shared" si="1575"/>
        <v>0</v>
      </c>
      <c r="R642" s="17">
        <f t="shared" si="1576"/>
        <v>0</v>
      </c>
      <c r="S642" s="17">
        <f t="shared" si="1577"/>
        <v>0</v>
      </c>
      <c r="T642" s="17">
        <f t="shared" si="1578"/>
        <v>0</v>
      </c>
      <c r="U642" s="17">
        <f t="shared" si="1579"/>
        <v>0</v>
      </c>
      <c r="V642" s="17">
        <f t="shared" si="1580"/>
        <v>0</v>
      </c>
      <c r="W642" s="17">
        <f t="shared" si="1581"/>
        <v>0</v>
      </c>
      <c r="X642" s="17">
        <f t="shared" si="1582"/>
        <v>0</v>
      </c>
      <c r="Y642" s="17">
        <f t="shared" si="1491"/>
        <v>639.60000000000002</v>
      </c>
      <c r="Z642" s="17">
        <f t="shared" si="1492"/>
        <v>639.60000000000002</v>
      </c>
      <c r="AA642" s="17">
        <f t="shared" si="1493"/>
        <v>639.60000000000002</v>
      </c>
      <c r="AB642" s="17">
        <f t="shared" si="1583"/>
        <v>0</v>
      </c>
      <c r="AC642" s="17">
        <f t="shared" si="1584"/>
        <v>0</v>
      </c>
      <c r="AD642" s="17">
        <f t="shared" si="1585"/>
        <v>0</v>
      </c>
      <c r="AE642" s="17">
        <f t="shared" si="1494"/>
        <v>639.60000000000002</v>
      </c>
      <c r="AF642" s="17">
        <f t="shared" si="1495"/>
        <v>639.60000000000002</v>
      </c>
      <c r="AG642" s="17">
        <f t="shared" si="1496"/>
        <v>639.60000000000002</v>
      </c>
      <c r="AH642" s="17">
        <f t="shared" si="1586"/>
        <v>0</v>
      </c>
      <c r="AI642" s="17">
        <f t="shared" si="1587"/>
        <v>0</v>
      </c>
      <c r="AJ642" s="17">
        <f t="shared" si="1588"/>
        <v>0</v>
      </c>
      <c r="AK642" s="17">
        <f t="shared" si="1589"/>
        <v>0</v>
      </c>
      <c r="AL642" s="17">
        <f t="shared" si="1590"/>
        <v>0</v>
      </c>
      <c r="AM642" s="17">
        <f t="shared" si="1591"/>
        <v>0</v>
      </c>
      <c r="AN642" s="17">
        <f t="shared" si="1592"/>
        <v>0</v>
      </c>
      <c r="AO642" s="17">
        <f t="shared" si="1593"/>
        <v>0</v>
      </c>
      <c r="AP642" s="17">
        <f t="shared" si="1594"/>
        <v>0</v>
      </c>
      <c r="AQ642" s="17">
        <f t="shared" si="1595"/>
        <v>0</v>
      </c>
      <c r="AR642" s="17">
        <f t="shared" si="1596"/>
        <v>0</v>
      </c>
      <c r="AS642" s="17">
        <f t="shared" si="1597"/>
        <v>0</v>
      </c>
      <c r="AT642" s="17">
        <f t="shared" si="1598"/>
        <v>0</v>
      </c>
      <c r="AU642" s="17">
        <f t="shared" si="1599"/>
        <v>0</v>
      </c>
      <c r="AV642" s="17">
        <f t="shared" si="1600"/>
        <v>0</v>
      </c>
      <c r="AW642" s="17">
        <f t="shared" si="1497"/>
        <v>639.60000000000002</v>
      </c>
      <c r="AX642" s="17">
        <f t="shared" si="1498"/>
        <v>639.60000000000002</v>
      </c>
      <c r="AY642" s="17">
        <f t="shared" si="1499"/>
        <v>639.60000000000002</v>
      </c>
      <c r="AZ642" s="17">
        <f t="shared" si="1601"/>
        <v>0</v>
      </c>
      <c r="BA642" s="32"/>
      <c r="BB642" s="32"/>
      <c r="BC642" s="1"/>
      <c r="BD642" s="1"/>
      <c r="BE642" s="1"/>
      <c r="BF642" s="1"/>
      <c r="BG642" s="1"/>
      <c r="BH642" s="1"/>
      <c r="BI642" s="1"/>
    </row>
    <row r="643" s="1" customFormat="1" ht="30">
      <c r="A643" s="30" t="s">
        <v>411</v>
      </c>
      <c r="B643" s="30" t="s">
        <v>121</v>
      </c>
      <c r="C643" s="30" t="s">
        <v>267</v>
      </c>
      <c r="D643" s="30" t="s">
        <v>446</v>
      </c>
      <c r="E643" s="30" t="s">
        <v>41</v>
      </c>
      <c r="F643" s="31" t="s">
        <v>42</v>
      </c>
      <c r="G643" s="17">
        <v>639.60000000000002</v>
      </c>
      <c r="H643" s="17">
        <v>639.60000000000002</v>
      </c>
      <c r="I643" s="17">
        <v>639.60000000000002</v>
      </c>
      <c r="J643" s="17"/>
      <c r="K643" s="17"/>
      <c r="L643" s="17"/>
      <c r="M643" s="17">
        <f t="shared" si="1460"/>
        <v>639.60000000000002</v>
      </c>
      <c r="N643" s="17">
        <f t="shared" si="1461"/>
        <v>639.60000000000002</v>
      </c>
      <c r="O643" s="17">
        <f t="shared" si="1462"/>
        <v>639.60000000000002</v>
      </c>
      <c r="P643" s="17"/>
      <c r="Q643" s="17"/>
      <c r="R643" s="17"/>
      <c r="S643" s="17"/>
      <c r="T643" s="17"/>
      <c r="U643" s="17"/>
      <c r="V643" s="17"/>
      <c r="W643" s="17"/>
      <c r="X643" s="17"/>
      <c r="Y643" s="17">
        <f t="shared" si="1491"/>
        <v>639.60000000000002</v>
      </c>
      <c r="Z643" s="17">
        <f t="shared" si="1492"/>
        <v>639.60000000000002</v>
      </c>
      <c r="AA643" s="17">
        <f t="shared" si="1493"/>
        <v>639.60000000000002</v>
      </c>
      <c r="AB643" s="17"/>
      <c r="AC643" s="17"/>
      <c r="AD643" s="17"/>
      <c r="AE643" s="17">
        <f t="shared" si="1494"/>
        <v>639.60000000000002</v>
      </c>
      <c r="AF643" s="17">
        <f t="shared" si="1495"/>
        <v>639.60000000000002</v>
      </c>
      <c r="AG643" s="17">
        <f t="shared" si="1496"/>
        <v>639.60000000000002</v>
      </c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>
        <f t="shared" si="1497"/>
        <v>639.60000000000002</v>
      </c>
      <c r="AX643" s="17">
        <f t="shared" si="1498"/>
        <v>639.60000000000002</v>
      </c>
      <c r="AY643" s="17">
        <f t="shared" si="1499"/>
        <v>639.60000000000002</v>
      </c>
      <c r="AZ643" s="17"/>
      <c r="BA643" s="32"/>
      <c r="BB643" s="32"/>
      <c r="BC643" s="1"/>
      <c r="BD643" s="1"/>
      <c r="BE643" s="1"/>
      <c r="BF643" s="1"/>
      <c r="BG643" s="1"/>
      <c r="BH643" s="1"/>
      <c r="BI643" s="1"/>
    </row>
    <row r="644" s="1" customFormat="1" ht="30">
      <c r="A644" s="30" t="s">
        <v>411</v>
      </c>
      <c r="B644" s="30" t="s">
        <v>121</v>
      </c>
      <c r="C644" s="30" t="s">
        <v>267</v>
      </c>
      <c r="D644" s="30" t="s">
        <v>448</v>
      </c>
      <c r="E644" s="35"/>
      <c r="F644" s="31" t="s">
        <v>449</v>
      </c>
      <c r="G644" s="17">
        <f t="shared" si="1568"/>
        <v>4409.1000000000004</v>
      </c>
      <c r="H644" s="17">
        <f t="shared" si="1569"/>
        <v>4409.1000000000004</v>
      </c>
      <c r="I644" s="17">
        <f t="shared" si="1570"/>
        <v>4409.1000000000004</v>
      </c>
      <c r="J644" s="17">
        <f t="shared" si="1571"/>
        <v>0</v>
      </c>
      <c r="K644" s="17">
        <f t="shared" si="1572"/>
        <v>0</v>
      </c>
      <c r="L644" s="17">
        <f t="shared" si="1573"/>
        <v>0</v>
      </c>
      <c r="M644" s="17">
        <f t="shared" si="1460"/>
        <v>4409.1000000000004</v>
      </c>
      <c r="N644" s="17">
        <f t="shared" si="1461"/>
        <v>4409.1000000000004</v>
      </c>
      <c r="O644" s="17">
        <f t="shared" si="1462"/>
        <v>4409.1000000000004</v>
      </c>
      <c r="P644" s="17">
        <f t="shared" si="1574"/>
        <v>0</v>
      </c>
      <c r="Q644" s="17">
        <f t="shared" si="1575"/>
        <v>0</v>
      </c>
      <c r="R644" s="17">
        <f t="shared" si="1576"/>
        <v>0</v>
      </c>
      <c r="S644" s="17">
        <f t="shared" si="1577"/>
        <v>0</v>
      </c>
      <c r="T644" s="17">
        <f t="shared" si="1578"/>
        <v>0</v>
      </c>
      <c r="U644" s="17">
        <f t="shared" si="1579"/>
        <v>0</v>
      </c>
      <c r="V644" s="17">
        <f t="shared" si="1580"/>
        <v>0</v>
      </c>
      <c r="W644" s="17">
        <f t="shared" si="1581"/>
        <v>0</v>
      </c>
      <c r="X644" s="17">
        <f t="shared" si="1582"/>
        <v>0</v>
      </c>
      <c r="Y644" s="17">
        <f t="shared" si="1491"/>
        <v>4409.1000000000004</v>
      </c>
      <c r="Z644" s="17">
        <f t="shared" si="1492"/>
        <v>4409.1000000000004</v>
      </c>
      <c r="AA644" s="17">
        <f t="shared" si="1493"/>
        <v>4409.1000000000004</v>
      </c>
      <c r="AB644" s="17">
        <f t="shared" si="1583"/>
        <v>0</v>
      </c>
      <c r="AC644" s="17">
        <f t="shared" si="1584"/>
        <v>0</v>
      </c>
      <c r="AD644" s="17">
        <f t="shared" si="1585"/>
        <v>0</v>
      </c>
      <c r="AE644" s="17">
        <f t="shared" si="1494"/>
        <v>4409.1000000000004</v>
      </c>
      <c r="AF644" s="17">
        <f t="shared" si="1495"/>
        <v>4409.1000000000004</v>
      </c>
      <c r="AG644" s="17">
        <f t="shared" si="1496"/>
        <v>4409.1000000000004</v>
      </c>
      <c r="AH644" s="17">
        <f t="shared" si="1586"/>
        <v>0</v>
      </c>
      <c r="AI644" s="17">
        <f t="shared" si="1587"/>
        <v>0</v>
      </c>
      <c r="AJ644" s="17">
        <f t="shared" si="1588"/>
        <v>0</v>
      </c>
      <c r="AK644" s="17">
        <f t="shared" si="1589"/>
        <v>0</v>
      </c>
      <c r="AL644" s="17">
        <f t="shared" si="1590"/>
        <v>0</v>
      </c>
      <c r="AM644" s="17">
        <f t="shared" si="1591"/>
        <v>0</v>
      </c>
      <c r="AN644" s="17">
        <f t="shared" si="1592"/>
        <v>0</v>
      </c>
      <c r="AO644" s="17">
        <f t="shared" si="1593"/>
        <v>0</v>
      </c>
      <c r="AP644" s="17">
        <f t="shared" si="1594"/>
        <v>0</v>
      </c>
      <c r="AQ644" s="17">
        <f t="shared" si="1595"/>
        <v>0</v>
      </c>
      <c r="AR644" s="17">
        <f t="shared" si="1596"/>
        <v>0</v>
      </c>
      <c r="AS644" s="17">
        <f t="shared" si="1597"/>
        <v>0</v>
      </c>
      <c r="AT644" s="17">
        <f t="shared" si="1598"/>
        <v>0</v>
      </c>
      <c r="AU644" s="17">
        <f t="shared" si="1599"/>
        <v>0</v>
      </c>
      <c r="AV644" s="17">
        <f t="shared" si="1600"/>
        <v>0</v>
      </c>
      <c r="AW644" s="17">
        <f t="shared" si="1497"/>
        <v>4409.1000000000004</v>
      </c>
      <c r="AX644" s="17">
        <f t="shared" si="1498"/>
        <v>4409.1000000000004</v>
      </c>
      <c r="AY644" s="17">
        <f t="shared" si="1499"/>
        <v>4409.1000000000004</v>
      </c>
      <c r="AZ644" s="17">
        <f t="shared" si="1601"/>
        <v>0</v>
      </c>
      <c r="BA644" s="32"/>
      <c r="BB644" s="32"/>
      <c r="BC644" s="1"/>
      <c r="BD644" s="1"/>
      <c r="BE644" s="1"/>
      <c r="BF644" s="1"/>
      <c r="BG644" s="1"/>
      <c r="BH644" s="1"/>
      <c r="BI644" s="1"/>
    </row>
    <row r="645" s="1" customFormat="1" ht="15">
      <c r="A645" s="30" t="s">
        <v>411</v>
      </c>
      <c r="B645" s="30" t="s">
        <v>121</v>
      </c>
      <c r="C645" s="30" t="s">
        <v>267</v>
      </c>
      <c r="D645" s="30" t="s">
        <v>450</v>
      </c>
      <c r="E645" s="35"/>
      <c r="F645" s="31" t="s">
        <v>80</v>
      </c>
      <c r="G645" s="17">
        <f t="shared" si="1568"/>
        <v>4409.1000000000004</v>
      </c>
      <c r="H645" s="17">
        <f t="shared" si="1569"/>
        <v>4409.1000000000004</v>
      </c>
      <c r="I645" s="17">
        <f t="shared" si="1570"/>
        <v>4409.1000000000004</v>
      </c>
      <c r="J645" s="17">
        <f t="shared" si="1571"/>
        <v>0</v>
      </c>
      <c r="K645" s="17">
        <f t="shared" si="1572"/>
        <v>0</v>
      </c>
      <c r="L645" s="17">
        <f t="shared" si="1573"/>
        <v>0</v>
      </c>
      <c r="M645" s="17">
        <f t="shared" si="1460"/>
        <v>4409.1000000000004</v>
      </c>
      <c r="N645" s="17">
        <f t="shared" si="1461"/>
        <v>4409.1000000000004</v>
      </c>
      <c r="O645" s="17">
        <f t="shared" si="1462"/>
        <v>4409.1000000000004</v>
      </c>
      <c r="P645" s="17">
        <f t="shared" si="1574"/>
        <v>0</v>
      </c>
      <c r="Q645" s="17">
        <f t="shared" si="1575"/>
        <v>0</v>
      </c>
      <c r="R645" s="17">
        <f t="shared" si="1576"/>
        <v>0</v>
      </c>
      <c r="S645" s="17">
        <f t="shared" si="1577"/>
        <v>0</v>
      </c>
      <c r="T645" s="17">
        <f t="shared" si="1578"/>
        <v>0</v>
      </c>
      <c r="U645" s="17">
        <f t="shared" si="1579"/>
        <v>0</v>
      </c>
      <c r="V645" s="17">
        <f t="shared" si="1580"/>
        <v>0</v>
      </c>
      <c r="W645" s="17">
        <f t="shared" si="1581"/>
        <v>0</v>
      </c>
      <c r="X645" s="17">
        <f t="shared" si="1582"/>
        <v>0</v>
      </c>
      <c r="Y645" s="17">
        <f t="shared" si="1491"/>
        <v>4409.1000000000004</v>
      </c>
      <c r="Z645" s="17">
        <f t="shared" si="1492"/>
        <v>4409.1000000000004</v>
      </c>
      <c r="AA645" s="17">
        <f t="shared" si="1493"/>
        <v>4409.1000000000004</v>
      </c>
      <c r="AB645" s="17">
        <f t="shared" si="1583"/>
        <v>0</v>
      </c>
      <c r="AC645" s="17">
        <f t="shared" si="1584"/>
        <v>0</v>
      </c>
      <c r="AD645" s="17">
        <f t="shared" si="1585"/>
        <v>0</v>
      </c>
      <c r="AE645" s="17">
        <f t="shared" si="1494"/>
        <v>4409.1000000000004</v>
      </c>
      <c r="AF645" s="17">
        <f t="shared" si="1495"/>
        <v>4409.1000000000004</v>
      </c>
      <c r="AG645" s="17">
        <f t="shared" si="1496"/>
        <v>4409.1000000000004</v>
      </c>
      <c r="AH645" s="17">
        <f t="shared" si="1586"/>
        <v>0</v>
      </c>
      <c r="AI645" s="17">
        <f t="shared" si="1587"/>
        <v>0</v>
      </c>
      <c r="AJ645" s="17">
        <f t="shared" si="1588"/>
        <v>0</v>
      </c>
      <c r="AK645" s="17">
        <f t="shared" si="1589"/>
        <v>0</v>
      </c>
      <c r="AL645" s="17">
        <f t="shared" si="1590"/>
        <v>0</v>
      </c>
      <c r="AM645" s="17">
        <f t="shared" si="1591"/>
        <v>0</v>
      </c>
      <c r="AN645" s="17">
        <f t="shared" si="1592"/>
        <v>0</v>
      </c>
      <c r="AO645" s="17">
        <f t="shared" si="1593"/>
        <v>0</v>
      </c>
      <c r="AP645" s="17">
        <f t="shared" si="1594"/>
        <v>0</v>
      </c>
      <c r="AQ645" s="17">
        <f t="shared" si="1595"/>
        <v>0</v>
      </c>
      <c r="AR645" s="17">
        <f t="shared" si="1596"/>
        <v>0</v>
      </c>
      <c r="AS645" s="17">
        <f t="shared" si="1597"/>
        <v>0</v>
      </c>
      <c r="AT645" s="17">
        <f t="shared" si="1598"/>
        <v>0</v>
      </c>
      <c r="AU645" s="17">
        <f t="shared" si="1599"/>
        <v>0</v>
      </c>
      <c r="AV645" s="17">
        <f t="shared" si="1600"/>
        <v>0</v>
      </c>
      <c r="AW645" s="17">
        <f t="shared" si="1497"/>
        <v>4409.1000000000004</v>
      </c>
      <c r="AX645" s="17">
        <f t="shared" si="1498"/>
        <v>4409.1000000000004</v>
      </c>
      <c r="AY645" s="17">
        <f t="shared" si="1499"/>
        <v>4409.1000000000004</v>
      </c>
      <c r="AZ645" s="17">
        <f t="shared" si="1601"/>
        <v>0</v>
      </c>
      <c r="BA645" s="32"/>
      <c r="BB645" s="32"/>
      <c r="BC645" s="1"/>
      <c r="BD645" s="1"/>
      <c r="BE645" s="1"/>
      <c r="BF645" s="1"/>
      <c r="BG645" s="1"/>
      <c r="BH645" s="1"/>
      <c r="BI645" s="1"/>
    </row>
    <row r="646" s="1" customFormat="1" ht="30">
      <c r="A646" s="30" t="s">
        <v>411</v>
      </c>
      <c r="B646" s="30" t="s">
        <v>121</v>
      </c>
      <c r="C646" s="30" t="s">
        <v>267</v>
      </c>
      <c r="D646" s="30" t="s">
        <v>451</v>
      </c>
      <c r="E646" s="35"/>
      <c r="F646" s="31" t="s">
        <v>452</v>
      </c>
      <c r="G646" s="17">
        <f t="shared" si="1568"/>
        <v>4409.1000000000004</v>
      </c>
      <c r="H646" s="17">
        <f t="shared" si="1569"/>
        <v>4409.1000000000004</v>
      </c>
      <c r="I646" s="17">
        <f t="shared" si="1570"/>
        <v>4409.1000000000004</v>
      </c>
      <c r="J646" s="17">
        <f t="shared" si="1571"/>
        <v>0</v>
      </c>
      <c r="K646" s="17">
        <f t="shared" si="1572"/>
        <v>0</v>
      </c>
      <c r="L646" s="17">
        <f t="shared" si="1573"/>
        <v>0</v>
      </c>
      <c r="M646" s="17">
        <f t="shared" si="1460"/>
        <v>4409.1000000000004</v>
      </c>
      <c r="N646" s="17">
        <f t="shared" si="1461"/>
        <v>4409.1000000000004</v>
      </c>
      <c r="O646" s="17">
        <f t="shared" si="1462"/>
        <v>4409.1000000000004</v>
      </c>
      <c r="P646" s="17">
        <f t="shared" si="1574"/>
        <v>0</v>
      </c>
      <c r="Q646" s="17">
        <f t="shared" si="1575"/>
        <v>0</v>
      </c>
      <c r="R646" s="17">
        <f t="shared" si="1576"/>
        <v>0</v>
      </c>
      <c r="S646" s="17">
        <f t="shared" si="1577"/>
        <v>0</v>
      </c>
      <c r="T646" s="17">
        <f t="shared" si="1578"/>
        <v>0</v>
      </c>
      <c r="U646" s="17">
        <f t="shared" si="1579"/>
        <v>0</v>
      </c>
      <c r="V646" s="17">
        <f t="shared" si="1580"/>
        <v>0</v>
      </c>
      <c r="W646" s="17">
        <f t="shared" si="1581"/>
        <v>0</v>
      </c>
      <c r="X646" s="17">
        <f t="shared" si="1582"/>
        <v>0</v>
      </c>
      <c r="Y646" s="17">
        <f t="shared" si="1491"/>
        <v>4409.1000000000004</v>
      </c>
      <c r="Z646" s="17">
        <f t="shared" si="1492"/>
        <v>4409.1000000000004</v>
      </c>
      <c r="AA646" s="17">
        <f t="shared" si="1493"/>
        <v>4409.1000000000004</v>
      </c>
      <c r="AB646" s="17">
        <f t="shared" si="1583"/>
        <v>0</v>
      </c>
      <c r="AC646" s="17">
        <f t="shared" si="1584"/>
        <v>0</v>
      </c>
      <c r="AD646" s="17">
        <f t="shared" si="1585"/>
        <v>0</v>
      </c>
      <c r="AE646" s="17">
        <f t="shared" si="1494"/>
        <v>4409.1000000000004</v>
      </c>
      <c r="AF646" s="17">
        <f t="shared" si="1495"/>
        <v>4409.1000000000004</v>
      </c>
      <c r="AG646" s="17">
        <f t="shared" si="1496"/>
        <v>4409.1000000000004</v>
      </c>
      <c r="AH646" s="17">
        <f t="shared" si="1586"/>
        <v>0</v>
      </c>
      <c r="AI646" s="17">
        <f t="shared" si="1587"/>
        <v>0</v>
      </c>
      <c r="AJ646" s="17">
        <f t="shared" si="1588"/>
        <v>0</v>
      </c>
      <c r="AK646" s="17">
        <f t="shared" si="1589"/>
        <v>0</v>
      </c>
      <c r="AL646" s="17">
        <f t="shared" si="1590"/>
        <v>0</v>
      </c>
      <c r="AM646" s="17">
        <f t="shared" si="1591"/>
        <v>0</v>
      </c>
      <c r="AN646" s="17">
        <f t="shared" si="1592"/>
        <v>0</v>
      </c>
      <c r="AO646" s="17">
        <f t="shared" si="1593"/>
        <v>0</v>
      </c>
      <c r="AP646" s="17">
        <f t="shared" si="1594"/>
        <v>0</v>
      </c>
      <c r="AQ646" s="17">
        <f t="shared" si="1595"/>
        <v>0</v>
      </c>
      <c r="AR646" s="17">
        <f t="shared" si="1596"/>
        <v>0</v>
      </c>
      <c r="AS646" s="17">
        <f t="shared" si="1597"/>
        <v>0</v>
      </c>
      <c r="AT646" s="17">
        <f t="shared" si="1598"/>
        <v>0</v>
      </c>
      <c r="AU646" s="17">
        <f t="shared" si="1599"/>
        <v>0</v>
      </c>
      <c r="AV646" s="17">
        <f t="shared" si="1600"/>
        <v>0</v>
      </c>
      <c r="AW646" s="17">
        <f t="shared" si="1497"/>
        <v>4409.1000000000004</v>
      </c>
      <c r="AX646" s="17">
        <f t="shared" si="1498"/>
        <v>4409.1000000000004</v>
      </c>
      <c r="AY646" s="17">
        <f t="shared" si="1499"/>
        <v>4409.1000000000004</v>
      </c>
      <c r="AZ646" s="17">
        <f t="shared" si="1601"/>
        <v>0</v>
      </c>
      <c r="BA646" s="32"/>
      <c r="BB646" s="32"/>
      <c r="BC646" s="1"/>
      <c r="BD646" s="1"/>
      <c r="BE646" s="1"/>
      <c r="BF646" s="1"/>
      <c r="BG646" s="1"/>
      <c r="BH646" s="1"/>
      <c r="BI646" s="1"/>
    </row>
    <row r="647" s="1" customFormat="1" ht="30">
      <c r="A647" s="30" t="s">
        <v>411</v>
      </c>
      <c r="B647" s="30" t="s">
        <v>121</v>
      </c>
      <c r="C647" s="30" t="s">
        <v>267</v>
      </c>
      <c r="D647" s="30" t="s">
        <v>453</v>
      </c>
      <c r="E647" s="35"/>
      <c r="F647" s="31" t="s">
        <v>454</v>
      </c>
      <c r="G647" s="17">
        <f t="shared" si="1568"/>
        <v>4409.1000000000004</v>
      </c>
      <c r="H647" s="17">
        <f t="shared" si="1569"/>
        <v>4409.1000000000004</v>
      </c>
      <c r="I647" s="17">
        <f t="shared" si="1570"/>
        <v>4409.1000000000004</v>
      </c>
      <c r="J647" s="17">
        <f t="shared" si="1571"/>
        <v>0</v>
      </c>
      <c r="K647" s="17">
        <f t="shared" si="1572"/>
        <v>0</v>
      </c>
      <c r="L647" s="17">
        <f t="shared" si="1573"/>
        <v>0</v>
      </c>
      <c r="M647" s="17">
        <f t="shared" si="1460"/>
        <v>4409.1000000000004</v>
      </c>
      <c r="N647" s="17">
        <f t="shared" si="1461"/>
        <v>4409.1000000000004</v>
      </c>
      <c r="O647" s="17">
        <f t="shared" si="1462"/>
        <v>4409.1000000000004</v>
      </c>
      <c r="P647" s="17">
        <f t="shared" si="1574"/>
        <v>0</v>
      </c>
      <c r="Q647" s="17">
        <f t="shared" si="1575"/>
        <v>0</v>
      </c>
      <c r="R647" s="17">
        <f t="shared" si="1576"/>
        <v>0</v>
      </c>
      <c r="S647" s="17">
        <f t="shared" si="1577"/>
        <v>0</v>
      </c>
      <c r="T647" s="17">
        <f t="shared" si="1578"/>
        <v>0</v>
      </c>
      <c r="U647" s="17">
        <f t="shared" si="1579"/>
        <v>0</v>
      </c>
      <c r="V647" s="17">
        <f t="shared" si="1580"/>
        <v>0</v>
      </c>
      <c r="W647" s="17">
        <f t="shared" si="1581"/>
        <v>0</v>
      </c>
      <c r="X647" s="17">
        <f t="shared" si="1582"/>
        <v>0</v>
      </c>
      <c r="Y647" s="17">
        <f t="shared" si="1491"/>
        <v>4409.1000000000004</v>
      </c>
      <c r="Z647" s="17">
        <f t="shared" si="1492"/>
        <v>4409.1000000000004</v>
      </c>
      <c r="AA647" s="17">
        <f t="shared" si="1493"/>
        <v>4409.1000000000004</v>
      </c>
      <c r="AB647" s="17">
        <f t="shared" si="1583"/>
        <v>0</v>
      </c>
      <c r="AC647" s="17">
        <f t="shared" si="1584"/>
        <v>0</v>
      </c>
      <c r="AD647" s="17">
        <f t="shared" si="1585"/>
        <v>0</v>
      </c>
      <c r="AE647" s="17">
        <f t="shared" si="1494"/>
        <v>4409.1000000000004</v>
      </c>
      <c r="AF647" s="17">
        <f t="shared" si="1495"/>
        <v>4409.1000000000004</v>
      </c>
      <c r="AG647" s="17">
        <f t="shared" si="1496"/>
        <v>4409.1000000000004</v>
      </c>
      <c r="AH647" s="17">
        <f t="shared" si="1586"/>
        <v>0</v>
      </c>
      <c r="AI647" s="17">
        <f t="shared" si="1587"/>
        <v>0</v>
      </c>
      <c r="AJ647" s="17">
        <f t="shared" si="1588"/>
        <v>0</v>
      </c>
      <c r="AK647" s="17">
        <f t="shared" si="1589"/>
        <v>0</v>
      </c>
      <c r="AL647" s="17">
        <f t="shared" si="1590"/>
        <v>0</v>
      </c>
      <c r="AM647" s="17">
        <f t="shared" si="1591"/>
        <v>0</v>
      </c>
      <c r="AN647" s="17">
        <f t="shared" si="1592"/>
        <v>0</v>
      </c>
      <c r="AO647" s="17">
        <f t="shared" si="1593"/>
        <v>0</v>
      </c>
      <c r="AP647" s="17">
        <f t="shared" si="1594"/>
        <v>0</v>
      </c>
      <c r="AQ647" s="17">
        <f t="shared" si="1595"/>
        <v>0</v>
      </c>
      <c r="AR647" s="17">
        <f t="shared" si="1596"/>
        <v>0</v>
      </c>
      <c r="AS647" s="17">
        <f t="shared" si="1597"/>
        <v>0</v>
      </c>
      <c r="AT647" s="17">
        <f t="shared" si="1598"/>
        <v>0</v>
      </c>
      <c r="AU647" s="17">
        <f t="shared" si="1599"/>
        <v>0</v>
      </c>
      <c r="AV647" s="17">
        <f t="shared" si="1600"/>
        <v>0</v>
      </c>
      <c r="AW647" s="17">
        <f t="shared" si="1497"/>
        <v>4409.1000000000004</v>
      </c>
      <c r="AX647" s="17">
        <f t="shared" si="1498"/>
        <v>4409.1000000000004</v>
      </c>
      <c r="AY647" s="17">
        <f t="shared" si="1499"/>
        <v>4409.1000000000004</v>
      </c>
      <c r="AZ647" s="17">
        <f t="shared" si="1601"/>
        <v>0</v>
      </c>
      <c r="BA647" s="32"/>
      <c r="BB647" s="32"/>
      <c r="BC647" s="1"/>
      <c r="BD647" s="1"/>
      <c r="BE647" s="1"/>
      <c r="BF647" s="1"/>
      <c r="BG647" s="1"/>
      <c r="BH647" s="1"/>
      <c r="BI647" s="1"/>
    </row>
    <row r="648" s="1" customFormat="1" ht="15">
      <c r="A648" s="30" t="s">
        <v>411</v>
      </c>
      <c r="B648" s="30" t="s">
        <v>121</v>
      </c>
      <c r="C648" s="30" t="s">
        <v>267</v>
      </c>
      <c r="D648" s="30" t="s">
        <v>453</v>
      </c>
      <c r="E648" s="30" t="s">
        <v>43</v>
      </c>
      <c r="F648" s="31" t="s">
        <v>44</v>
      </c>
      <c r="G648" s="17">
        <v>4409.1000000000004</v>
      </c>
      <c r="H648" s="17">
        <v>4409.1000000000004</v>
      </c>
      <c r="I648" s="17">
        <v>4409.1000000000004</v>
      </c>
      <c r="J648" s="17"/>
      <c r="K648" s="17"/>
      <c r="L648" s="17"/>
      <c r="M648" s="17">
        <f t="shared" si="1460"/>
        <v>4409.1000000000004</v>
      </c>
      <c r="N648" s="17">
        <f t="shared" si="1461"/>
        <v>4409.1000000000004</v>
      </c>
      <c r="O648" s="17">
        <f t="shared" si="1462"/>
        <v>4409.1000000000004</v>
      </c>
      <c r="P648" s="17"/>
      <c r="Q648" s="17"/>
      <c r="R648" s="17"/>
      <c r="S648" s="17"/>
      <c r="T648" s="17"/>
      <c r="U648" s="17"/>
      <c r="V648" s="17"/>
      <c r="W648" s="17"/>
      <c r="X648" s="17"/>
      <c r="Y648" s="17">
        <f t="shared" si="1491"/>
        <v>4409.1000000000004</v>
      </c>
      <c r="Z648" s="17">
        <f t="shared" si="1492"/>
        <v>4409.1000000000004</v>
      </c>
      <c r="AA648" s="17">
        <f t="shared" si="1493"/>
        <v>4409.1000000000004</v>
      </c>
      <c r="AB648" s="17"/>
      <c r="AC648" s="17"/>
      <c r="AD648" s="17"/>
      <c r="AE648" s="17">
        <f t="shared" si="1494"/>
        <v>4409.1000000000004</v>
      </c>
      <c r="AF648" s="17">
        <f t="shared" si="1495"/>
        <v>4409.1000000000004</v>
      </c>
      <c r="AG648" s="17">
        <f t="shared" si="1496"/>
        <v>4409.1000000000004</v>
      </c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>
        <f t="shared" si="1497"/>
        <v>4409.1000000000004</v>
      </c>
      <c r="AX648" s="17">
        <f t="shared" si="1498"/>
        <v>4409.1000000000004</v>
      </c>
      <c r="AY648" s="17">
        <f t="shared" si="1499"/>
        <v>4409.1000000000004</v>
      </c>
      <c r="AZ648" s="17"/>
      <c r="BA648" s="32"/>
      <c r="BB648" s="32"/>
      <c r="BC648" s="1"/>
      <c r="BD648" s="1"/>
      <c r="BE648" s="1"/>
      <c r="BF648" s="1"/>
      <c r="BG648" s="1"/>
      <c r="BH648" s="1"/>
      <c r="BI648" s="1"/>
    </row>
    <row r="649" s="25" customFormat="1" ht="15">
      <c r="A649" s="26" t="s">
        <v>411</v>
      </c>
      <c r="B649" s="26" t="s">
        <v>121</v>
      </c>
      <c r="C649" s="26" t="s">
        <v>123</v>
      </c>
      <c r="D649" s="26"/>
      <c r="E649" s="26"/>
      <c r="F649" s="27" t="s">
        <v>124</v>
      </c>
      <c r="G649" s="28">
        <f t="shared" si="1568"/>
        <v>360</v>
      </c>
      <c r="H649" s="28">
        <f t="shared" si="1569"/>
        <v>288</v>
      </c>
      <c r="I649" s="28">
        <f t="shared" si="1570"/>
        <v>288</v>
      </c>
      <c r="J649" s="28">
        <f t="shared" si="1571"/>
        <v>0</v>
      </c>
      <c r="K649" s="28">
        <f t="shared" si="1572"/>
        <v>0</v>
      </c>
      <c r="L649" s="28">
        <f t="shared" si="1573"/>
        <v>0</v>
      </c>
      <c r="M649" s="28">
        <f t="shared" si="1460"/>
        <v>360</v>
      </c>
      <c r="N649" s="28">
        <f t="shared" si="1461"/>
        <v>288</v>
      </c>
      <c r="O649" s="28">
        <f t="shared" si="1462"/>
        <v>288</v>
      </c>
      <c r="P649" s="28">
        <f t="shared" si="1574"/>
        <v>0</v>
      </c>
      <c r="Q649" s="28">
        <f t="shared" si="1575"/>
        <v>0</v>
      </c>
      <c r="R649" s="28">
        <f t="shared" si="1576"/>
        <v>0</v>
      </c>
      <c r="S649" s="28">
        <f t="shared" si="1577"/>
        <v>0</v>
      </c>
      <c r="T649" s="28">
        <f t="shared" si="1578"/>
        <v>0</v>
      </c>
      <c r="U649" s="28">
        <f t="shared" si="1579"/>
        <v>0</v>
      </c>
      <c r="V649" s="28">
        <f t="shared" si="1580"/>
        <v>0</v>
      </c>
      <c r="W649" s="28">
        <f t="shared" si="1581"/>
        <v>0</v>
      </c>
      <c r="X649" s="28">
        <f t="shared" si="1582"/>
        <v>0</v>
      </c>
      <c r="Y649" s="28">
        <f t="shared" si="1491"/>
        <v>360</v>
      </c>
      <c r="Z649" s="28">
        <f t="shared" si="1492"/>
        <v>288</v>
      </c>
      <c r="AA649" s="28">
        <f t="shared" si="1493"/>
        <v>288</v>
      </c>
      <c r="AB649" s="28">
        <f t="shared" si="1583"/>
        <v>0</v>
      </c>
      <c r="AC649" s="28">
        <f t="shared" si="1584"/>
        <v>0</v>
      </c>
      <c r="AD649" s="28">
        <f t="shared" si="1585"/>
        <v>0</v>
      </c>
      <c r="AE649" s="28">
        <f t="shared" si="1494"/>
        <v>360</v>
      </c>
      <c r="AF649" s="28">
        <f t="shared" si="1495"/>
        <v>288</v>
      </c>
      <c r="AG649" s="28">
        <f t="shared" si="1496"/>
        <v>288</v>
      </c>
      <c r="AH649" s="28">
        <f t="shared" si="1586"/>
        <v>0</v>
      </c>
      <c r="AI649" s="28">
        <f t="shared" si="1587"/>
        <v>0</v>
      </c>
      <c r="AJ649" s="28">
        <f t="shared" si="1588"/>
        <v>0</v>
      </c>
      <c r="AK649" s="28">
        <f t="shared" si="1589"/>
        <v>0</v>
      </c>
      <c r="AL649" s="28">
        <f t="shared" si="1590"/>
        <v>0</v>
      </c>
      <c r="AM649" s="28">
        <f t="shared" si="1591"/>
        <v>0</v>
      </c>
      <c r="AN649" s="28">
        <f t="shared" si="1592"/>
        <v>0</v>
      </c>
      <c r="AO649" s="28">
        <f t="shared" si="1593"/>
        <v>0</v>
      </c>
      <c r="AP649" s="28">
        <f t="shared" si="1594"/>
        <v>0</v>
      </c>
      <c r="AQ649" s="28">
        <f t="shared" si="1595"/>
        <v>0</v>
      </c>
      <c r="AR649" s="28">
        <f t="shared" si="1596"/>
        <v>0</v>
      </c>
      <c r="AS649" s="28">
        <f t="shared" si="1597"/>
        <v>0</v>
      </c>
      <c r="AT649" s="28">
        <f t="shared" si="1598"/>
        <v>0</v>
      </c>
      <c r="AU649" s="28">
        <f t="shared" si="1599"/>
        <v>0</v>
      </c>
      <c r="AV649" s="28">
        <f t="shared" si="1600"/>
        <v>0</v>
      </c>
      <c r="AW649" s="28">
        <f t="shared" si="1497"/>
        <v>360</v>
      </c>
      <c r="AX649" s="28">
        <f t="shared" si="1498"/>
        <v>288</v>
      </c>
      <c r="AY649" s="28">
        <f t="shared" si="1499"/>
        <v>288</v>
      </c>
      <c r="AZ649" s="28">
        <f t="shared" si="1601"/>
        <v>0</v>
      </c>
      <c r="BA649" s="29"/>
      <c r="BB649" s="29"/>
      <c r="BC649" s="25"/>
      <c r="BD649" s="25"/>
      <c r="BE649" s="25"/>
      <c r="BF649" s="25"/>
      <c r="BG649" s="25"/>
      <c r="BH649" s="25"/>
      <c r="BI649" s="25"/>
    </row>
    <row r="650" s="1" customFormat="1" ht="30">
      <c r="A650" s="30" t="s">
        <v>411</v>
      </c>
      <c r="B650" s="30" t="s">
        <v>121</v>
      </c>
      <c r="C650" s="30" t="s">
        <v>123</v>
      </c>
      <c r="D650" s="30" t="s">
        <v>125</v>
      </c>
      <c r="E650" s="30"/>
      <c r="F650" s="31" t="s">
        <v>126</v>
      </c>
      <c r="G650" s="17">
        <f t="shared" si="1568"/>
        <v>360</v>
      </c>
      <c r="H650" s="17">
        <f t="shared" si="1569"/>
        <v>288</v>
      </c>
      <c r="I650" s="17">
        <f t="shared" si="1570"/>
        <v>288</v>
      </c>
      <c r="J650" s="17">
        <f t="shared" si="1571"/>
        <v>0</v>
      </c>
      <c r="K650" s="17">
        <f t="shared" si="1572"/>
        <v>0</v>
      </c>
      <c r="L650" s="17">
        <f t="shared" si="1573"/>
        <v>0</v>
      </c>
      <c r="M650" s="17">
        <f t="shared" si="1460"/>
        <v>360</v>
      </c>
      <c r="N650" s="17">
        <f t="shared" si="1461"/>
        <v>288</v>
      </c>
      <c r="O650" s="17">
        <f t="shared" si="1462"/>
        <v>288</v>
      </c>
      <c r="P650" s="17">
        <f t="shared" si="1574"/>
        <v>0</v>
      </c>
      <c r="Q650" s="17">
        <f t="shared" si="1575"/>
        <v>0</v>
      </c>
      <c r="R650" s="17">
        <f t="shared" si="1576"/>
        <v>0</v>
      </c>
      <c r="S650" s="17">
        <f t="shared" si="1577"/>
        <v>0</v>
      </c>
      <c r="T650" s="17">
        <f t="shared" si="1578"/>
        <v>0</v>
      </c>
      <c r="U650" s="17">
        <f t="shared" si="1579"/>
        <v>0</v>
      </c>
      <c r="V650" s="17">
        <f t="shared" si="1580"/>
        <v>0</v>
      </c>
      <c r="W650" s="17">
        <f t="shared" si="1581"/>
        <v>0</v>
      </c>
      <c r="X650" s="17">
        <f t="shared" si="1582"/>
        <v>0</v>
      </c>
      <c r="Y650" s="17">
        <f t="shared" si="1491"/>
        <v>360</v>
      </c>
      <c r="Z650" s="17">
        <f t="shared" si="1492"/>
        <v>288</v>
      </c>
      <c r="AA650" s="17">
        <f t="shared" si="1493"/>
        <v>288</v>
      </c>
      <c r="AB650" s="17">
        <f t="shared" si="1583"/>
        <v>0</v>
      </c>
      <c r="AC650" s="17">
        <f t="shared" si="1584"/>
        <v>0</v>
      </c>
      <c r="AD650" s="17">
        <f t="shared" si="1585"/>
        <v>0</v>
      </c>
      <c r="AE650" s="17">
        <f t="shared" si="1494"/>
        <v>360</v>
      </c>
      <c r="AF650" s="17">
        <f t="shared" si="1495"/>
        <v>288</v>
      </c>
      <c r="AG650" s="17">
        <f t="shared" si="1496"/>
        <v>288</v>
      </c>
      <c r="AH650" s="17">
        <f t="shared" si="1586"/>
        <v>0</v>
      </c>
      <c r="AI650" s="17">
        <f t="shared" si="1587"/>
        <v>0</v>
      </c>
      <c r="AJ650" s="17">
        <f t="shared" si="1588"/>
        <v>0</v>
      </c>
      <c r="AK650" s="17">
        <f t="shared" si="1589"/>
        <v>0</v>
      </c>
      <c r="AL650" s="17">
        <f t="shared" si="1590"/>
        <v>0</v>
      </c>
      <c r="AM650" s="17">
        <f t="shared" si="1591"/>
        <v>0</v>
      </c>
      <c r="AN650" s="17">
        <f t="shared" si="1592"/>
        <v>0</v>
      </c>
      <c r="AO650" s="17">
        <f t="shared" si="1593"/>
        <v>0</v>
      </c>
      <c r="AP650" s="17">
        <f t="shared" si="1594"/>
        <v>0</v>
      </c>
      <c r="AQ650" s="17">
        <f t="shared" si="1595"/>
        <v>0</v>
      </c>
      <c r="AR650" s="17">
        <f t="shared" si="1596"/>
        <v>0</v>
      </c>
      <c r="AS650" s="17">
        <f t="shared" si="1597"/>
        <v>0</v>
      </c>
      <c r="AT650" s="17">
        <f t="shared" si="1598"/>
        <v>0</v>
      </c>
      <c r="AU650" s="17">
        <f t="shared" si="1599"/>
        <v>0</v>
      </c>
      <c r="AV650" s="17">
        <f t="shared" si="1600"/>
        <v>0</v>
      </c>
      <c r="AW650" s="17">
        <f t="shared" si="1497"/>
        <v>360</v>
      </c>
      <c r="AX650" s="17">
        <f t="shared" si="1498"/>
        <v>288</v>
      </c>
      <c r="AY650" s="17">
        <f t="shared" si="1499"/>
        <v>288</v>
      </c>
      <c r="AZ650" s="17">
        <f t="shared" si="1601"/>
        <v>0</v>
      </c>
      <c r="BA650" s="32"/>
      <c r="BB650" s="32"/>
      <c r="BC650" s="1"/>
      <c r="BD650" s="1"/>
      <c r="BE650" s="1"/>
      <c r="BF650" s="1"/>
      <c r="BG650" s="1"/>
      <c r="BH650" s="1"/>
      <c r="BI650" s="1"/>
    </row>
    <row r="651" s="1" customFormat="1" ht="15" hidden="1">
      <c r="A651" s="30" t="s">
        <v>411</v>
      </c>
      <c r="B651" s="30" t="s">
        <v>121</v>
      </c>
      <c r="C651" s="30" t="s">
        <v>123</v>
      </c>
      <c r="D651" s="30" t="s">
        <v>127</v>
      </c>
      <c r="E651" s="30"/>
      <c r="F651" s="31" t="s">
        <v>36</v>
      </c>
      <c r="G651" s="17">
        <f t="shared" si="1568"/>
        <v>360</v>
      </c>
      <c r="H651" s="17">
        <f t="shared" si="1569"/>
        <v>288</v>
      </c>
      <c r="I651" s="17">
        <f t="shared" si="1570"/>
        <v>288</v>
      </c>
      <c r="J651" s="17">
        <f t="shared" si="1571"/>
        <v>0</v>
      </c>
      <c r="K651" s="17">
        <f t="shared" si="1572"/>
        <v>0</v>
      </c>
      <c r="L651" s="17">
        <f t="shared" si="1573"/>
        <v>0</v>
      </c>
      <c r="M651" s="17">
        <f t="shared" si="1460"/>
        <v>360</v>
      </c>
      <c r="N651" s="17">
        <f t="shared" si="1461"/>
        <v>288</v>
      </c>
      <c r="O651" s="17">
        <f t="shared" si="1462"/>
        <v>288</v>
      </c>
      <c r="P651" s="17">
        <f t="shared" si="1574"/>
        <v>0</v>
      </c>
      <c r="Q651" s="17">
        <f t="shared" si="1575"/>
        <v>0</v>
      </c>
      <c r="R651" s="17">
        <f t="shared" si="1576"/>
        <v>0</v>
      </c>
      <c r="S651" s="17">
        <f t="shared" si="1577"/>
        <v>0</v>
      </c>
      <c r="T651" s="17">
        <f t="shared" si="1578"/>
        <v>0</v>
      </c>
      <c r="U651" s="17">
        <f t="shared" si="1579"/>
        <v>0</v>
      </c>
      <c r="V651" s="17">
        <f t="shared" si="1580"/>
        <v>0</v>
      </c>
      <c r="W651" s="17">
        <f t="shared" si="1581"/>
        <v>0</v>
      </c>
      <c r="X651" s="17">
        <f t="shared" si="1582"/>
        <v>0</v>
      </c>
      <c r="Y651" s="17">
        <f t="shared" si="1491"/>
        <v>360</v>
      </c>
      <c r="Z651" s="17">
        <f t="shared" si="1492"/>
        <v>288</v>
      </c>
      <c r="AA651" s="17">
        <f t="shared" si="1493"/>
        <v>288</v>
      </c>
      <c r="AB651" s="17">
        <f t="shared" si="1583"/>
        <v>0</v>
      </c>
      <c r="AC651" s="17">
        <f t="shared" si="1584"/>
        <v>0</v>
      </c>
      <c r="AD651" s="17">
        <f t="shared" si="1585"/>
        <v>0</v>
      </c>
      <c r="AE651" s="17">
        <f t="shared" si="1494"/>
        <v>360</v>
      </c>
      <c r="AF651" s="17">
        <f t="shared" si="1495"/>
        <v>288</v>
      </c>
      <c r="AG651" s="17">
        <f t="shared" si="1496"/>
        <v>288</v>
      </c>
      <c r="AH651" s="17">
        <f t="shared" si="1586"/>
        <v>0</v>
      </c>
      <c r="AI651" s="17">
        <f t="shared" si="1587"/>
        <v>0</v>
      </c>
      <c r="AJ651" s="17">
        <f t="shared" si="1588"/>
        <v>0</v>
      </c>
      <c r="AK651" s="17">
        <f t="shared" si="1589"/>
        <v>0</v>
      </c>
      <c r="AL651" s="17">
        <f t="shared" si="1590"/>
        <v>0</v>
      </c>
      <c r="AM651" s="17">
        <f t="shared" si="1591"/>
        <v>0</v>
      </c>
      <c r="AN651" s="17">
        <f t="shared" si="1592"/>
        <v>0</v>
      </c>
      <c r="AO651" s="17">
        <f t="shared" si="1593"/>
        <v>0</v>
      </c>
      <c r="AP651" s="17">
        <f t="shared" si="1594"/>
        <v>0</v>
      </c>
      <c r="AQ651" s="17">
        <f t="shared" si="1595"/>
        <v>0</v>
      </c>
      <c r="AR651" s="17">
        <f t="shared" si="1596"/>
        <v>0</v>
      </c>
      <c r="AS651" s="17">
        <f t="shared" si="1597"/>
        <v>0</v>
      </c>
      <c r="AT651" s="17">
        <f t="shared" si="1598"/>
        <v>0</v>
      </c>
      <c r="AU651" s="17">
        <f t="shared" si="1599"/>
        <v>0</v>
      </c>
      <c r="AV651" s="17">
        <f t="shared" si="1600"/>
        <v>0</v>
      </c>
      <c r="AW651" s="17">
        <f t="shared" si="1497"/>
        <v>360</v>
      </c>
      <c r="AX651" s="17">
        <f t="shared" si="1498"/>
        <v>288</v>
      </c>
      <c r="AY651" s="17">
        <f t="shared" si="1499"/>
        <v>288</v>
      </c>
      <c r="AZ651" s="17">
        <f t="shared" si="1601"/>
        <v>0</v>
      </c>
      <c r="BA651" s="32">
        <v>0</v>
      </c>
      <c r="BB651" s="32"/>
      <c r="BC651" s="1"/>
      <c r="BD651" s="1"/>
      <c r="BE651" s="1"/>
      <c r="BF651" s="1"/>
      <c r="BG651" s="1"/>
      <c r="BH651" s="1"/>
      <c r="BI651" s="1"/>
    </row>
    <row r="652" s="1" customFormat="1" ht="45">
      <c r="A652" s="30" t="s">
        <v>411</v>
      </c>
      <c r="B652" s="30" t="s">
        <v>121</v>
      </c>
      <c r="C652" s="30" t="s">
        <v>123</v>
      </c>
      <c r="D652" s="30" t="s">
        <v>128</v>
      </c>
      <c r="E652" s="30"/>
      <c r="F652" s="31" t="s">
        <v>129</v>
      </c>
      <c r="G652" s="17">
        <f t="shared" si="1568"/>
        <v>360</v>
      </c>
      <c r="H652" s="17">
        <f t="shared" si="1569"/>
        <v>288</v>
      </c>
      <c r="I652" s="17">
        <f t="shared" si="1570"/>
        <v>288</v>
      </c>
      <c r="J652" s="17">
        <f t="shared" si="1571"/>
        <v>0</v>
      </c>
      <c r="K652" s="17">
        <f t="shared" si="1572"/>
        <v>0</v>
      </c>
      <c r="L652" s="17">
        <f t="shared" si="1573"/>
        <v>0</v>
      </c>
      <c r="M652" s="17">
        <f t="shared" si="1460"/>
        <v>360</v>
      </c>
      <c r="N652" s="17">
        <f t="shared" si="1461"/>
        <v>288</v>
      </c>
      <c r="O652" s="17">
        <f t="shared" si="1462"/>
        <v>288</v>
      </c>
      <c r="P652" s="17">
        <f t="shared" si="1574"/>
        <v>0</v>
      </c>
      <c r="Q652" s="17">
        <f t="shared" si="1575"/>
        <v>0</v>
      </c>
      <c r="R652" s="17">
        <f t="shared" si="1576"/>
        <v>0</v>
      </c>
      <c r="S652" s="17">
        <f t="shared" si="1577"/>
        <v>0</v>
      </c>
      <c r="T652" s="17">
        <f t="shared" si="1578"/>
        <v>0</v>
      </c>
      <c r="U652" s="17">
        <f t="shared" si="1579"/>
        <v>0</v>
      </c>
      <c r="V652" s="17">
        <f t="shared" si="1580"/>
        <v>0</v>
      </c>
      <c r="W652" s="17">
        <f t="shared" si="1581"/>
        <v>0</v>
      </c>
      <c r="X652" s="17">
        <f t="shared" si="1582"/>
        <v>0</v>
      </c>
      <c r="Y652" s="17">
        <f t="shared" si="1491"/>
        <v>360</v>
      </c>
      <c r="Z652" s="17">
        <f t="shared" si="1492"/>
        <v>288</v>
      </c>
      <c r="AA652" s="17">
        <f t="shared" si="1493"/>
        <v>288</v>
      </c>
      <c r="AB652" s="17">
        <f t="shared" si="1583"/>
        <v>0</v>
      </c>
      <c r="AC652" s="17">
        <f t="shared" si="1584"/>
        <v>0</v>
      </c>
      <c r="AD652" s="17">
        <f t="shared" si="1585"/>
        <v>0</v>
      </c>
      <c r="AE652" s="17">
        <f t="shared" si="1494"/>
        <v>360</v>
      </c>
      <c r="AF652" s="17">
        <f t="shared" si="1495"/>
        <v>288</v>
      </c>
      <c r="AG652" s="17">
        <f t="shared" si="1496"/>
        <v>288</v>
      </c>
      <c r="AH652" s="17">
        <f t="shared" si="1586"/>
        <v>0</v>
      </c>
      <c r="AI652" s="17">
        <f t="shared" si="1587"/>
        <v>0</v>
      </c>
      <c r="AJ652" s="17">
        <f t="shared" si="1588"/>
        <v>0</v>
      </c>
      <c r="AK652" s="17">
        <f t="shared" si="1589"/>
        <v>0</v>
      </c>
      <c r="AL652" s="17">
        <f t="shared" si="1590"/>
        <v>0</v>
      </c>
      <c r="AM652" s="17">
        <f t="shared" si="1591"/>
        <v>0</v>
      </c>
      <c r="AN652" s="17">
        <f t="shared" si="1592"/>
        <v>0</v>
      </c>
      <c r="AO652" s="17">
        <f t="shared" si="1593"/>
        <v>0</v>
      </c>
      <c r="AP652" s="17">
        <f t="shared" si="1594"/>
        <v>0</v>
      </c>
      <c r="AQ652" s="17">
        <f t="shared" si="1595"/>
        <v>0</v>
      </c>
      <c r="AR652" s="17">
        <f t="shared" si="1596"/>
        <v>0</v>
      </c>
      <c r="AS652" s="17">
        <f t="shared" si="1597"/>
        <v>0</v>
      </c>
      <c r="AT652" s="17">
        <f t="shared" si="1598"/>
        <v>0</v>
      </c>
      <c r="AU652" s="17">
        <f t="shared" si="1599"/>
        <v>0</v>
      </c>
      <c r="AV652" s="17">
        <f t="shared" si="1600"/>
        <v>0</v>
      </c>
      <c r="AW652" s="17">
        <f t="shared" si="1497"/>
        <v>360</v>
      </c>
      <c r="AX652" s="17">
        <f t="shared" si="1498"/>
        <v>288</v>
      </c>
      <c r="AY652" s="17">
        <f t="shared" si="1499"/>
        <v>288</v>
      </c>
      <c r="AZ652" s="17">
        <f t="shared" si="1601"/>
        <v>0</v>
      </c>
      <c r="BA652" s="32"/>
      <c r="BB652" s="32"/>
      <c r="BC652" s="1"/>
      <c r="BD652" s="1"/>
      <c r="BE652" s="1"/>
      <c r="BF652" s="1"/>
      <c r="BG652" s="1"/>
      <c r="BH652" s="1"/>
      <c r="BI652" s="1"/>
    </row>
    <row r="653" s="1" customFormat="1" ht="60">
      <c r="A653" s="30" t="s">
        <v>411</v>
      </c>
      <c r="B653" s="30" t="s">
        <v>121</v>
      </c>
      <c r="C653" s="30" t="s">
        <v>123</v>
      </c>
      <c r="D653" s="30" t="s">
        <v>455</v>
      </c>
      <c r="E653" s="35"/>
      <c r="F653" s="31" t="s">
        <v>456</v>
      </c>
      <c r="G653" s="17">
        <f t="shared" si="1568"/>
        <v>360</v>
      </c>
      <c r="H653" s="17">
        <f t="shared" si="1569"/>
        <v>288</v>
      </c>
      <c r="I653" s="17">
        <f t="shared" si="1570"/>
        <v>288</v>
      </c>
      <c r="J653" s="17">
        <f t="shared" si="1571"/>
        <v>0</v>
      </c>
      <c r="K653" s="17">
        <f t="shared" si="1572"/>
        <v>0</v>
      </c>
      <c r="L653" s="17">
        <f t="shared" si="1573"/>
        <v>0</v>
      </c>
      <c r="M653" s="17">
        <f t="shared" si="1460"/>
        <v>360</v>
      </c>
      <c r="N653" s="17">
        <f t="shared" si="1461"/>
        <v>288</v>
      </c>
      <c r="O653" s="17">
        <f t="shared" si="1462"/>
        <v>288</v>
      </c>
      <c r="P653" s="17">
        <f t="shared" si="1574"/>
        <v>0</v>
      </c>
      <c r="Q653" s="17">
        <f t="shared" si="1575"/>
        <v>0</v>
      </c>
      <c r="R653" s="17">
        <f t="shared" si="1576"/>
        <v>0</v>
      </c>
      <c r="S653" s="17">
        <f t="shared" si="1577"/>
        <v>0</v>
      </c>
      <c r="T653" s="17">
        <f t="shared" si="1578"/>
        <v>0</v>
      </c>
      <c r="U653" s="17">
        <f t="shared" si="1579"/>
        <v>0</v>
      </c>
      <c r="V653" s="17">
        <f t="shared" si="1580"/>
        <v>0</v>
      </c>
      <c r="W653" s="17">
        <f t="shared" si="1581"/>
        <v>0</v>
      </c>
      <c r="X653" s="17">
        <f t="shared" si="1582"/>
        <v>0</v>
      </c>
      <c r="Y653" s="17">
        <f t="shared" si="1491"/>
        <v>360</v>
      </c>
      <c r="Z653" s="17">
        <f t="shared" si="1492"/>
        <v>288</v>
      </c>
      <c r="AA653" s="17">
        <f t="shared" si="1493"/>
        <v>288</v>
      </c>
      <c r="AB653" s="17">
        <f t="shared" si="1583"/>
        <v>0</v>
      </c>
      <c r="AC653" s="17">
        <f t="shared" si="1584"/>
        <v>0</v>
      </c>
      <c r="AD653" s="17">
        <f t="shared" si="1585"/>
        <v>0</v>
      </c>
      <c r="AE653" s="17">
        <f t="shared" si="1494"/>
        <v>360</v>
      </c>
      <c r="AF653" s="17">
        <f t="shared" si="1495"/>
        <v>288</v>
      </c>
      <c r="AG653" s="17">
        <f t="shared" si="1496"/>
        <v>288</v>
      </c>
      <c r="AH653" s="17">
        <f t="shared" si="1586"/>
        <v>0</v>
      </c>
      <c r="AI653" s="17">
        <f t="shared" si="1587"/>
        <v>0</v>
      </c>
      <c r="AJ653" s="17">
        <f t="shared" si="1588"/>
        <v>0</v>
      </c>
      <c r="AK653" s="17">
        <f t="shared" si="1589"/>
        <v>0</v>
      </c>
      <c r="AL653" s="17">
        <f t="shared" si="1590"/>
        <v>0</v>
      </c>
      <c r="AM653" s="17">
        <f t="shared" si="1591"/>
        <v>0</v>
      </c>
      <c r="AN653" s="17">
        <f t="shared" si="1592"/>
        <v>0</v>
      </c>
      <c r="AO653" s="17">
        <f t="shared" si="1593"/>
        <v>0</v>
      </c>
      <c r="AP653" s="17">
        <f t="shared" si="1594"/>
        <v>0</v>
      </c>
      <c r="AQ653" s="17">
        <f t="shared" si="1595"/>
        <v>0</v>
      </c>
      <c r="AR653" s="17">
        <f t="shared" si="1596"/>
        <v>0</v>
      </c>
      <c r="AS653" s="17">
        <f t="shared" si="1597"/>
        <v>0</v>
      </c>
      <c r="AT653" s="17">
        <f t="shared" si="1598"/>
        <v>0</v>
      </c>
      <c r="AU653" s="17">
        <f t="shared" si="1599"/>
        <v>0</v>
      </c>
      <c r="AV653" s="17">
        <f t="shared" si="1600"/>
        <v>0</v>
      </c>
      <c r="AW653" s="17">
        <f t="shared" si="1497"/>
        <v>360</v>
      </c>
      <c r="AX653" s="17">
        <f t="shared" si="1498"/>
        <v>288</v>
      </c>
      <c r="AY653" s="17">
        <f t="shared" si="1499"/>
        <v>288</v>
      </c>
      <c r="AZ653" s="17">
        <f t="shared" si="1601"/>
        <v>0</v>
      </c>
      <c r="BA653" s="32"/>
      <c r="BB653" s="32"/>
      <c r="BC653" s="1"/>
      <c r="BD653" s="1"/>
      <c r="BE653" s="1"/>
      <c r="BF653" s="1"/>
      <c r="BG653" s="1"/>
      <c r="BH653" s="1"/>
      <c r="BI653" s="1"/>
    </row>
    <row r="654" s="1" customFormat="1" ht="15">
      <c r="A654" s="30" t="s">
        <v>411</v>
      </c>
      <c r="B654" s="30" t="s">
        <v>121</v>
      </c>
      <c r="C654" s="30" t="s">
        <v>123</v>
      </c>
      <c r="D654" s="30" t="s">
        <v>455</v>
      </c>
      <c r="E654" s="30" t="s">
        <v>43</v>
      </c>
      <c r="F654" s="31" t="s">
        <v>44</v>
      </c>
      <c r="G654" s="17">
        <v>360</v>
      </c>
      <c r="H654" s="17">
        <v>288</v>
      </c>
      <c r="I654" s="17">
        <v>288</v>
      </c>
      <c r="J654" s="17"/>
      <c r="K654" s="17"/>
      <c r="L654" s="17"/>
      <c r="M654" s="17">
        <f t="shared" si="1460"/>
        <v>360</v>
      </c>
      <c r="N654" s="17">
        <f t="shared" si="1461"/>
        <v>288</v>
      </c>
      <c r="O654" s="17">
        <f t="shared" si="1462"/>
        <v>288</v>
      </c>
      <c r="P654" s="17"/>
      <c r="Q654" s="17"/>
      <c r="R654" s="17"/>
      <c r="S654" s="17"/>
      <c r="T654" s="17"/>
      <c r="U654" s="17"/>
      <c r="V654" s="17"/>
      <c r="W654" s="17"/>
      <c r="X654" s="17"/>
      <c r="Y654" s="17">
        <f t="shared" si="1491"/>
        <v>360</v>
      </c>
      <c r="Z654" s="17">
        <f t="shared" si="1492"/>
        <v>288</v>
      </c>
      <c r="AA654" s="17">
        <f t="shared" si="1493"/>
        <v>288</v>
      </c>
      <c r="AB654" s="17"/>
      <c r="AC654" s="17"/>
      <c r="AD654" s="17"/>
      <c r="AE654" s="17">
        <f t="shared" si="1494"/>
        <v>360</v>
      </c>
      <c r="AF654" s="17">
        <f t="shared" si="1495"/>
        <v>288</v>
      </c>
      <c r="AG654" s="17">
        <f t="shared" si="1496"/>
        <v>288</v>
      </c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>
        <f t="shared" si="1497"/>
        <v>360</v>
      </c>
      <c r="AX654" s="17">
        <f t="shared" si="1498"/>
        <v>288</v>
      </c>
      <c r="AY654" s="17">
        <f t="shared" si="1499"/>
        <v>288</v>
      </c>
      <c r="AZ654" s="17"/>
      <c r="BA654" s="32"/>
      <c r="BB654" s="32"/>
      <c r="BC654" s="1"/>
      <c r="BD654" s="1"/>
      <c r="BE654" s="1"/>
      <c r="BF654" s="1"/>
      <c r="BG654" s="1"/>
      <c r="BH654" s="1"/>
      <c r="BI654" s="1"/>
    </row>
    <row r="655" s="20" customFormat="1" ht="15">
      <c r="A655" s="21" t="s">
        <v>411</v>
      </c>
      <c r="B655" s="21" t="s">
        <v>63</v>
      </c>
      <c r="C655" s="21"/>
      <c r="D655" s="21"/>
      <c r="E655" s="33"/>
      <c r="F655" s="22" t="s">
        <v>64</v>
      </c>
      <c r="G655" s="23">
        <f t="shared" si="1568"/>
        <v>9133</v>
      </c>
      <c r="H655" s="23">
        <f t="shared" si="1569"/>
        <v>5658.3000000000002</v>
      </c>
      <c r="I655" s="23">
        <f t="shared" si="1570"/>
        <v>4675.8999999999996</v>
      </c>
      <c r="J655" s="23">
        <f t="shared" si="1571"/>
        <v>3940.3000000000002</v>
      </c>
      <c r="K655" s="23">
        <f t="shared" si="1572"/>
        <v>3940.3000000000002</v>
      </c>
      <c r="L655" s="23">
        <f t="shared" si="1573"/>
        <v>3940.3000000000002</v>
      </c>
      <c r="M655" s="23">
        <f t="shared" si="1460"/>
        <v>13073.299999999999</v>
      </c>
      <c r="N655" s="23">
        <f t="shared" si="1461"/>
        <v>9598.6000000000004</v>
      </c>
      <c r="O655" s="23">
        <f t="shared" si="1462"/>
        <v>8616.2000000000007</v>
      </c>
      <c r="P655" s="23">
        <f t="shared" si="1574"/>
        <v>0</v>
      </c>
      <c r="Q655" s="23">
        <f t="shared" si="1575"/>
        <v>0</v>
      </c>
      <c r="R655" s="23">
        <f t="shared" si="1576"/>
        <v>0</v>
      </c>
      <c r="S655" s="23">
        <f t="shared" si="1577"/>
        <v>0</v>
      </c>
      <c r="T655" s="23">
        <f t="shared" si="1578"/>
        <v>0</v>
      </c>
      <c r="U655" s="23">
        <f t="shared" si="1579"/>
        <v>0</v>
      </c>
      <c r="V655" s="23">
        <f t="shared" si="1580"/>
        <v>0</v>
      </c>
      <c r="W655" s="23">
        <f t="shared" si="1581"/>
        <v>0</v>
      </c>
      <c r="X655" s="23">
        <f t="shared" si="1582"/>
        <v>0</v>
      </c>
      <c r="Y655" s="23">
        <f t="shared" si="1491"/>
        <v>13073.299999999999</v>
      </c>
      <c r="Z655" s="23">
        <f t="shared" si="1492"/>
        <v>9598.6000000000004</v>
      </c>
      <c r="AA655" s="23">
        <f t="shared" si="1493"/>
        <v>8616.2000000000007</v>
      </c>
      <c r="AB655" s="23">
        <f t="shared" si="1583"/>
        <v>0</v>
      </c>
      <c r="AC655" s="23">
        <f t="shared" si="1584"/>
        <v>0</v>
      </c>
      <c r="AD655" s="23">
        <f t="shared" si="1585"/>
        <v>0</v>
      </c>
      <c r="AE655" s="23">
        <f t="shared" si="1494"/>
        <v>13073.299999999999</v>
      </c>
      <c r="AF655" s="23">
        <f t="shared" si="1495"/>
        <v>9598.6000000000004</v>
      </c>
      <c r="AG655" s="23">
        <f t="shared" si="1496"/>
        <v>8616.2000000000007</v>
      </c>
      <c r="AH655" s="23">
        <f t="shared" si="1586"/>
        <v>0</v>
      </c>
      <c r="AI655" s="23">
        <f t="shared" si="1587"/>
        <v>0</v>
      </c>
      <c r="AJ655" s="23">
        <f t="shared" si="1588"/>
        <v>0</v>
      </c>
      <c r="AK655" s="23">
        <f t="shared" si="1589"/>
        <v>0</v>
      </c>
      <c r="AL655" s="23">
        <f t="shared" si="1590"/>
        <v>0</v>
      </c>
      <c r="AM655" s="23">
        <f t="shared" si="1591"/>
        <v>0</v>
      </c>
      <c r="AN655" s="23">
        <f t="shared" si="1592"/>
        <v>0</v>
      </c>
      <c r="AO655" s="23">
        <f t="shared" si="1593"/>
        <v>0</v>
      </c>
      <c r="AP655" s="23">
        <f t="shared" si="1594"/>
        <v>0</v>
      </c>
      <c r="AQ655" s="23">
        <f t="shared" si="1595"/>
        <v>0</v>
      </c>
      <c r="AR655" s="23">
        <f t="shared" si="1596"/>
        <v>0</v>
      </c>
      <c r="AS655" s="23">
        <f t="shared" si="1597"/>
        <v>0</v>
      </c>
      <c r="AT655" s="23">
        <f t="shared" si="1598"/>
        <v>0</v>
      </c>
      <c r="AU655" s="23">
        <f t="shared" si="1599"/>
        <v>0</v>
      </c>
      <c r="AV655" s="23">
        <f t="shared" si="1600"/>
        <v>0</v>
      </c>
      <c r="AW655" s="23">
        <f t="shared" si="1497"/>
        <v>13073.299999999999</v>
      </c>
      <c r="AX655" s="23">
        <f t="shared" si="1498"/>
        <v>9598.6000000000004</v>
      </c>
      <c r="AY655" s="23">
        <f t="shared" si="1499"/>
        <v>8616.2000000000007</v>
      </c>
      <c r="AZ655" s="23">
        <f t="shared" si="1601"/>
        <v>0</v>
      </c>
      <c r="BA655" s="24"/>
      <c r="BB655" s="24"/>
      <c r="BC655" s="20"/>
      <c r="BD655" s="20"/>
      <c r="BE655" s="20"/>
      <c r="BF655" s="20"/>
      <c r="BG655" s="20"/>
      <c r="BH655" s="20"/>
      <c r="BI655" s="20"/>
    </row>
    <row r="656" s="25" customFormat="1" ht="15">
      <c r="A656" s="26" t="s">
        <v>411</v>
      </c>
      <c r="B656" s="26" t="s">
        <v>63</v>
      </c>
      <c r="C656" s="26" t="s">
        <v>65</v>
      </c>
      <c r="D656" s="26"/>
      <c r="E656" s="34"/>
      <c r="F656" s="27" t="s">
        <v>66</v>
      </c>
      <c r="G656" s="28">
        <f>G657+G662+G673</f>
        <v>9133</v>
      </c>
      <c r="H656" s="28">
        <f>H657+H662+H673</f>
        <v>5658.3000000000002</v>
      </c>
      <c r="I656" s="28">
        <f>I657+I662+I673</f>
        <v>4675.8999999999996</v>
      </c>
      <c r="J656" s="28">
        <f>J657+J662+J673</f>
        <v>3940.3000000000002</v>
      </c>
      <c r="K656" s="28">
        <f>K657+K662+K673</f>
        <v>3940.3000000000002</v>
      </c>
      <c r="L656" s="28">
        <f>L657+L662+L673</f>
        <v>3940.3000000000002</v>
      </c>
      <c r="M656" s="28">
        <f t="shared" si="1460"/>
        <v>13073.299999999999</v>
      </c>
      <c r="N656" s="28">
        <f t="shared" si="1461"/>
        <v>9598.6000000000004</v>
      </c>
      <c r="O656" s="28">
        <f t="shared" si="1462"/>
        <v>8616.2000000000007</v>
      </c>
      <c r="P656" s="28">
        <f>P657+P662+P673</f>
        <v>0</v>
      </c>
      <c r="Q656" s="28">
        <f>Q657+Q662+Q673</f>
        <v>0</v>
      </c>
      <c r="R656" s="28">
        <f>R657+R662+R673</f>
        <v>0</v>
      </c>
      <c r="S656" s="28">
        <f>S657+S662+S673</f>
        <v>0</v>
      </c>
      <c r="T656" s="28">
        <f>T657+T662+T673</f>
        <v>0</v>
      </c>
      <c r="U656" s="28">
        <f>U657+U662+U673</f>
        <v>0</v>
      </c>
      <c r="V656" s="28">
        <f>V657+V662+V673</f>
        <v>0</v>
      </c>
      <c r="W656" s="28">
        <f>W657+W662+W673</f>
        <v>0</v>
      </c>
      <c r="X656" s="28">
        <f>X657+X662+X673</f>
        <v>0</v>
      </c>
      <c r="Y656" s="28">
        <f t="shared" si="1491"/>
        <v>13073.299999999999</v>
      </c>
      <c r="Z656" s="28">
        <f t="shared" si="1492"/>
        <v>9598.6000000000004</v>
      </c>
      <c r="AA656" s="28">
        <f t="shared" si="1493"/>
        <v>8616.2000000000007</v>
      </c>
      <c r="AB656" s="28">
        <f>AB657+AB662+AB673</f>
        <v>0</v>
      </c>
      <c r="AC656" s="28">
        <f>AC657+AC662+AC673</f>
        <v>0</v>
      </c>
      <c r="AD656" s="28">
        <f>AD657+AD662+AD673</f>
        <v>0</v>
      </c>
      <c r="AE656" s="28">
        <f t="shared" si="1494"/>
        <v>13073.299999999999</v>
      </c>
      <c r="AF656" s="28">
        <f t="shared" si="1495"/>
        <v>9598.6000000000004</v>
      </c>
      <c r="AG656" s="28">
        <f t="shared" si="1496"/>
        <v>8616.2000000000007</v>
      </c>
      <c r="AH656" s="28">
        <f>AH657+AH662+AH673</f>
        <v>0</v>
      </c>
      <c r="AI656" s="28">
        <f>AI657+AI662+AI673</f>
        <v>0</v>
      </c>
      <c r="AJ656" s="28">
        <f>AJ657+AJ662+AJ673</f>
        <v>0</v>
      </c>
      <c r="AK656" s="28">
        <f>AK657+AK662+AK673</f>
        <v>0</v>
      </c>
      <c r="AL656" s="28">
        <f>AL657+AL662+AL673</f>
        <v>0</v>
      </c>
      <c r="AM656" s="28">
        <f>AM657+AM662+AM673</f>
        <v>0</v>
      </c>
      <c r="AN656" s="28">
        <f>AN657+AN662+AN673</f>
        <v>0</v>
      </c>
      <c r="AO656" s="28">
        <f>AO657+AO662+AO673</f>
        <v>0</v>
      </c>
      <c r="AP656" s="28">
        <f>AP657+AP662+AP673</f>
        <v>0</v>
      </c>
      <c r="AQ656" s="28">
        <f>AQ657+AQ662+AQ673</f>
        <v>0</v>
      </c>
      <c r="AR656" s="28">
        <f>AR657+AR662+AR673</f>
        <v>0</v>
      </c>
      <c r="AS656" s="28">
        <f>AS657+AS662+AS673</f>
        <v>0</v>
      </c>
      <c r="AT656" s="28">
        <f>AT657+AT662+AT673</f>
        <v>0</v>
      </c>
      <c r="AU656" s="28">
        <f>AU657+AU662+AU673</f>
        <v>0</v>
      </c>
      <c r="AV656" s="28">
        <f>AV657+AV662+AV673</f>
        <v>0</v>
      </c>
      <c r="AW656" s="28">
        <f t="shared" si="1497"/>
        <v>13073.299999999999</v>
      </c>
      <c r="AX656" s="28">
        <f t="shared" si="1498"/>
        <v>9598.6000000000004</v>
      </c>
      <c r="AY656" s="28">
        <f t="shared" si="1499"/>
        <v>8616.2000000000007</v>
      </c>
      <c r="AZ656" s="28">
        <f>AZ657+AZ662+AZ673</f>
        <v>0</v>
      </c>
      <c r="BA656" s="29"/>
      <c r="BB656" s="29"/>
      <c r="BC656" s="25"/>
      <c r="BD656" s="25"/>
      <c r="BE656" s="25"/>
      <c r="BF656" s="25"/>
      <c r="BG656" s="25"/>
      <c r="BH656" s="25"/>
      <c r="BI656" s="25"/>
    </row>
    <row r="657" s="1" customFormat="1" ht="15">
      <c r="A657" s="30" t="s">
        <v>411</v>
      </c>
      <c r="B657" s="30" t="s">
        <v>63</v>
      </c>
      <c r="C657" s="30" t="s">
        <v>65</v>
      </c>
      <c r="D657" s="30" t="s">
        <v>67</v>
      </c>
      <c r="E657" s="35"/>
      <c r="F657" s="31" t="s">
        <v>68</v>
      </c>
      <c r="G657" s="17">
        <f t="shared" ref="G657:G660" si="1602">G658</f>
        <v>123.59999999999999</v>
      </c>
      <c r="H657" s="17">
        <f t="shared" ref="H657:H660" si="1603">H658</f>
        <v>118.3</v>
      </c>
      <c r="I657" s="17">
        <f t="shared" ref="I657:I660" si="1604">I658</f>
        <v>115.90000000000001</v>
      </c>
      <c r="J657" s="17">
        <f t="shared" ref="J657:J660" si="1605">J658</f>
        <v>0</v>
      </c>
      <c r="K657" s="17">
        <f t="shared" ref="K657:K660" si="1606">K658</f>
        <v>0</v>
      </c>
      <c r="L657" s="17">
        <f t="shared" ref="L657:L660" si="1607">L658</f>
        <v>0</v>
      </c>
      <c r="M657" s="17">
        <f t="shared" si="1460"/>
        <v>123.59999999999999</v>
      </c>
      <c r="N657" s="17">
        <f t="shared" si="1461"/>
        <v>118.3</v>
      </c>
      <c r="O657" s="17">
        <f t="shared" si="1462"/>
        <v>115.90000000000001</v>
      </c>
      <c r="P657" s="17">
        <f t="shared" ref="P657:P660" si="1608">P658</f>
        <v>0</v>
      </c>
      <c r="Q657" s="17">
        <f t="shared" ref="Q657:Q660" si="1609">Q658</f>
        <v>0</v>
      </c>
      <c r="R657" s="17">
        <f t="shared" ref="R657:R660" si="1610">R658</f>
        <v>0</v>
      </c>
      <c r="S657" s="17">
        <f t="shared" ref="S657:S660" si="1611">S658</f>
        <v>0</v>
      </c>
      <c r="T657" s="17">
        <f t="shared" ref="T657:T660" si="1612">T658</f>
        <v>0</v>
      </c>
      <c r="U657" s="17">
        <f t="shared" ref="U657:U660" si="1613">U658</f>
        <v>0</v>
      </c>
      <c r="V657" s="17">
        <f t="shared" ref="V657:V660" si="1614">V658</f>
        <v>0</v>
      </c>
      <c r="W657" s="17">
        <f t="shared" ref="W657:W660" si="1615">W658</f>
        <v>0</v>
      </c>
      <c r="X657" s="17">
        <f t="shared" ref="X657:X660" si="1616">X658</f>
        <v>0</v>
      </c>
      <c r="Y657" s="17">
        <f t="shared" si="1491"/>
        <v>123.59999999999999</v>
      </c>
      <c r="Z657" s="17">
        <f t="shared" si="1492"/>
        <v>118.3</v>
      </c>
      <c r="AA657" s="17">
        <f t="shared" si="1493"/>
        <v>115.90000000000001</v>
      </c>
      <c r="AB657" s="17">
        <f t="shared" ref="AB657:AB660" si="1617">AB658</f>
        <v>0</v>
      </c>
      <c r="AC657" s="17">
        <f t="shared" ref="AC657:AC660" si="1618">AC658</f>
        <v>0</v>
      </c>
      <c r="AD657" s="17">
        <f t="shared" ref="AD657:AD660" si="1619">AD658</f>
        <v>0</v>
      </c>
      <c r="AE657" s="17">
        <f t="shared" si="1494"/>
        <v>123.59999999999999</v>
      </c>
      <c r="AF657" s="17">
        <f t="shared" si="1495"/>
        <v>118.3</v>
      </c>
      <c r="AG657" s="17">
        <f t="shared" si="1496"/>
        <v>115.90000000000001</v>
      </c>
      <c r="AH657" s="17">
        <f t="shared" ref="AH657:AH660" si="1620">AH658</f>
        <v>0</v>
      </c>
      <c r="AI657" s="17">
        <f t="shared" ref="AI657:AI660" si="1621">AI658</f>
        <v>0</v>
      </c>
      <c r="AJ657" s="17">
        <f t="shared" ref="AJ657:AJ660" si="1622">AJ658</f>
        <v>0</v>
      </c>
      <c r="AK657" s="17">
        <f t="shared" ref="AK657:AK660" si="1623">AK658</f>
        <v>0</v>
      </c>
      <c r="AL657" s="17">
        <f t="shared" ref="AL657:AL660" si="1624">AL658</f>
        <v>0</v>
      </c>
      <c r="AM657" s="17">
        <f t="shared" ref="AM657:AM660" si="1625">AM658</f>
        <v>0</v>
      </c>
      <c r="AN657" s="17">
        <f t="shared" ref="AN657:AN660" si="1626">AN658</f>
        <v>0</v>
      </c>
      <c r="AO657" s="17">
        <f t="shared" ref="AO657:AO660" si="1627">AO658</f>
        <v>0</v>
      </c>
      <c r="AP657" s="17">
        <f t="shared" ref="AP657:AP660" si="1628">AP658</f>
        <v>0</v>
      </c>
      <c r="AQ657" s="17">
        <f t="shared" ref="AQ657:AQ660" si="1629">AQ658</f>
        <v>0</v>
      </c>
      <c r="AR657" s="17">
        <f t="shared" ref="AR657:AR660" si="1630">AR658</f>
        <v>0</v>
      </c>
      <c r="AS657" s="17">
        <f t="shared" ref="AS657:AS660" si="1631">AS658</f>
        <v>0</v>
      </c>
      <c r="AT657" s="17">
        <f t="shared" ref="AT657:AT660" si="1632">AT658</f>
        <v>0</v>
      </c>
      <c r="AU657" s="17">
        <f t="shared" ref="AU657:AU660" si="1633">AU658</f>
        <v>0</v>
      </c>
      <c r="AV657" s="17">
        <f t="shared" ref="AV657:AV660" si="1634">AV658</f>
        <v>0</v>
      </c>
      <c r="AW657" s="17">
        <f t="shared" si="1497"/>
        <v>123.59999999999999</v>
      </c>
      <c r="AX657" s="17">
        <f t="shared" si="1498"/>
        <v>118.3</v>
      </c>
      <c r="AY657" s="17">
        <f t="shared" si="1499"/>
        <v>115.90000000000001</v>
      </c>
      <c r="AZ657" s="17">
        <f t="shared" ref="AZ657:AZ660" si="1635">AZ658</f>
        <v>0</v>
      </c>
      <c r="BA657" s="32"/>
      <c r="BB657" s="32"/>
      <c r="BC657" s="1"/>
      <c r="BD657" s="1"/>
      <c r="BE657" s="1"/>
      <c r="BF657" s="1"/>
      <c r="BG657" s="1"/>
      <c r="BH657" s="1"/>
      <c r="BI657" s="1"/>
    </row>
    <row r="658" s="1" customFormat="1" ht="15" hidden="1">
      <c r="A658" s="30" t="s">
        <v>411</v>
      </c>
      <c r="B658" s="30" t="s">
        <v>63</v>
      </c>
      <c r="C658" s="30" t="s">
        <v>65</v>
      </c>
      <c r="D658" s="30" t="s">
        <v>69</v>
      </c>
      <c r="E658" s="35"/>
      <c r="F658" s="31" t="s">
        <v>36</v>
      </c>
      <c r="G658" s="17">
        <f t="shared" si="1602"/>
        <v>123.59999999999999</v>
      </c>
      <c r="H658" s="17">
        <f t="shared" si="1603"/>
        <v>118.3</v>
      </c>
      <c r="I658" s="17">
        <f t="shared" si="1604"/>
        <v>115.90000000000001</v>
      </c>
      <c r="J658" s="17">
        <f t="shared" si="1605"/>
        <v>0</v>
      </c>
      <c r="K658" s="17">
        <f t="shared" si="1606"/>
        <v>0</v>
      </c>
      <c r="L658" s="17">
        <f t="shared" si="1607"/>
        <v>0</v>
      </c>
      <c r="M658" s="17">
        <f t="shared" si="1460"/>
        <v>123.59999999999999</v>
      </c>
      <c r="N658" s="17">
        <f t="shared" si="1461"/>
        <v>118.3</v>
      </c>
      <c r="O658" s="17">
        <f t="shared" si="1462"/>
        <v>115.90000000000001</v>
      </c>
      <c r="P658" s="17">
        <f t="shared" si="1608"/>
        <v>0</v>
      </c>
      <c r="Q658" s="17">
        <f t="shared" si="1609"/>
        <v>0</v>
      </c>
      <c r="R658" s="17">
        <f t="shared" si="1610"/>
        <v>0</v>
      </c>
      <c r="S658" s="17">
        <f t="shared" si="1611"/>
        <v>0</v>
      </c>
      <c r="T658" s="17">
        <f t="shared" si="1612"/>
        <v>0</v>
      </c>
      <c r="U658" s="17">
        <f t="shared" si="1613"/>
        <v>0</v>
      </c>
      <c r="V658" s="17">
        <f t="shared" si="1614"/>
        <v>0</v>
      </c>
      <c r="W658" s="17">
        <f t="shared" si="1615"/>
        <v>0</v>
      </c>
      <c r="X658" s="17">
        <f t="shared" si="1616"/>
        <v>0</v>
      </c>
      <c r="Y658" s="17">
        <f t="shared" si="1491"/>
        <v>123.59999999999999</v>
      </c>
      <c r="Z658" s="17">
        <f t="shared" si="1492"/>
        <v>118.3</v>
      </c>
      <c r="AA658" s="17">
        <f t="shared" si="1493"/>
        <v>115.90000000000001</v>
      </c>
      <c r="AB658" s="17">
        <f t="shared" si="1617"/>
        <v>0</v>
      </c>
      <c r="AC658" s="17">
        <f t="shared" si="1618"/>
        <v>0</v>
      </c>
      <c r="AD658" s="17">
        <f t="shared" si="1619"/>
        <v>0</v>
      </c>
      <c r="AE658" s="17">
        <f t="shared" si="1494"/>
        <v>123.59999999999999</v>
      </c>
      <c r="AF658" s="17">
        <f t="shared" si="1495"/>
        <v>118.3</v>
      </c>
      <c r="AG658" s="17">
        <f t="shared" si="1496"/>
        <v>115.90000000000001</v>
      </c>
      <c r="AH658" s="17">
        <f t="shared" si="1620"/>
        <v>0</v>
      </c>
      <c r="AI658" s="17">
        <f t="shared" si="1621"/>
        <v>0</v>
      </c>
      <c r="AJ658" s="17">
        <f t="shared" si="1622"/>
        <v>0</v>
      </c>
      <c r="AK658" s="17">
        <f t="shared" si="1623"/>
        <v>0</v>
      </c>
      <c r="AL658" s="17">
        <f t="shared" si="1624"/>
        <v>0</v>
      </c>
      <c r="AM658" s="17">
        <f t="shared" si="1625"/>
        <v>0</v>
      </c>
      <c r="AN658" s="17">
        <f t="shared" si="1626"/>
        <v>0</v>
      </c>
      <c r="AO658" s="17">
        <f t="shared" si="1627"/>
        <v>0</v>
      </c>
      <c r="AP658" s="17">
        <f t="shared" si="1628"/>
        <v>0</v>
      </c>
      <c r="AQ658" s="17">
        <f t="shared" si="1629"/>
        <v>0</v>
      </c>
      <c r="AR658" s="17">
        <f t="shared" si="1630"/>
        <v>0</v>
      </c>
      <c r="AS658" s="17">
        <f t="shared" si="1631"/>
        <v>0</v>
      </c>
      <c r="AT658" s="17">
        <f t="shared" si="1632"/>
        <v>0</v>
      </c>
      <c r="AU658" s="17">
        <f t="shared" si="1633"/>
        <v>0</v>
      </c>
      <c r="AV658" s="17">
        <f t="shared" si="1634"/>
        <v>0</v>
      </c>
      <c r="AW658" s="17">
        <f t="shared" si="1497"/>
        <v>123.59999999999999</v>
      </c>
      <c r="AX658" s="17">
        <f t="shared" si="1498"/>
        <v>118.3</v>
      </c>
      <c r="AY658" s="17">
        <f t="shared" si="1499"/>
        <v>115.90000000000001</v>
      </c>
      <c r="AZ658" s="17">
        <f t="shared" si="1635"/>
        <v>0</v>
      </c>
      <c r="BA658" s="32">
        <v>0</v>
      </c>
      <c r="BB658" s="32"/>
      <c r="BC658" s="1"/>
      <c r="BD658" s="1"/>
      <c r="BE658" s="1"/>
      <c r="BF658" s="1"/>
      <c r="BG658" s="1"/>
      <c r="BH658" s="1"/>
      <c r="BI658" s="1"/>
    </row>
    <row r="659" s="1" customFormat="1" ht="15">
      <c r="A659" s="30" t="s">
        <v>411</v>
      </c>
      <c r="B659" s="30" t="s">
        <v>63</v>
      </c>
      <c r="C659" s="30" t="s">
        <v>65</v>
      </c>
      <c r="D659" s="30" t="s">
        <v>70</v>
      </c>
      <c r="E659" s="35"/>
      <c r="F659" s="31" t="s">
        <v>71</v>
      </c>
      <c r="G659" s="17">
        <f t="shared" si="1602"/>
        <v>123.59999999999999</v>
      </c>
      <c r="H659" s="17">
        <f t="shared" si="1603"/>
        <v>118.3</v>
      </c>
      <c r="I659" s="17">
        <f t="shared" si="1604"/>
        <v>115.90000000000001</v>
      </c>
      <c r="J659" s="17">
        <f t="shared" si="1605"/>
        <v>0</v>
      </c>
      <c r="K659" s="17">
        <f t="shared" si="1606"/>
        <v>0</v>
      </c>
      <c r="L659" s="17">
        <f t="shared" si="1607"/>
        <v>0</v>
      </c>
      <c r="M659" s="17">
        <f t="shared" si="1460"/>
        <v>123.59999999999999</v>
      </c>
      <c r="N659" s="17">
        <f t="shared" si="1461"/>
        <v>118.3</v>
      </c>
      <c r="O659" s="17">
        <f t="shared" si="1462"/>
        <v>115.90000000000001</v>
      </c>
      <c r="P659" s="17">
        <f t="shared" si="1608"/>
        <v>0</v>
      </c>
      <c r="Q659" s="17">
        <f t="shared" si="1609"/>
        <v>0</v>
      </c>
      <c r="R659" s="17">
        <f t="shared" si="1610"/>
        <v>0</v>
      </c>
      <c r="S659" s="17">
        <f t="shared" si="1611"/>
        <v>0</v>
      </c>
      <c r="T659" s="17">
        <f t="shared" si="1612"/>
        <v>0</v>
      </c>
      <c r="U659" s="17">
        <f t="shared" si="1613"/>
        <v>0</v>
      </c>
      <c r="V659" s="17">
        <f t="shared" si="1614"/>
        <v>0</v>
      </c>
      <c r="W659" s="17">
        <f t="shared" si="1615"/>
        <v>0</v>
      </c>
      <c r="X659" s="17">
        <f t="shared" si="1616"/>
        <v>0</v>
      </c>
      <c r="Y659" s="17">
        <f t="shared" si="1491"/>
        <v>123.59999999999999</v>
      </c>
      <c r="Z659" s="17">
        <f t="shared" si="1492"/>
        <v>118.3</v>
      </c>
      <c r="AA659" s="17">
        <f t="shared" si="1493"/>
        <v>115.90000000000001</v>
      </c>
      <c r="AB659" s="17">
        <f t="shared" si="1617"/>
        <v>0</v>
      </c>
      <c r="AC659" s="17">
        <f t="shared" si="1618"/>
        <v>0</v>
      </c>
      <c r="AD659" s="17">
        <f t="shared" si="1619"/>
        <v>0</v>
      </c>
      <c r="AE659" s="17">
        <f t="shared" si="1494"/>
        <v>123.59999999999999</v>
      </c>
      <c r="AF659" s="17">
        <f t="shared" si="1495"/>
        <v>118.3</v>
      </c>
      <c r="AG659" s="17">
        <f t="shared" si="1496"/>
        <v>115.90000000000001</v>
      </c>
      <c r="AH659" s="17">
        <f t="shared" si="1620"/>
        <v>0</v>
      </c>
      <c r="AI659" s="17">
        <f t="shared" si="1621"/>
        <v>0</v>
      </c>
      <c r="AJ659" s="17">
        <f t="shared" si="1622"/>
        <v>0</v>
      </c>
      <c r="AK659" s="17">
        <f t="shared" si="1623"/>
        <v>0</v>
      </c>
      <c r="AL659" s="17">
        <f t="shared" si="1624"/>
        <v>0</v>
      </c>
      <c r="AM659" s="17">
        <f t="shared" si="1625"/>
        <v>0</v>
      </c>
      <c r="AN659" s="17">
        <f t="shared" si="1626"/>
        <v>0</v>
      </c>
      <c r="AO659" s="17">
        <f t="shared" si="1627"/>
        <v>0</v>
      </c>
      <c r="AP659" s="17">
        <f t="shared" si="1628"/>
        <v>0</v>
      </c>
      <c r="AQ659" s="17">
        <f t="shared" si="1629"/>
        <v>0</v>
      </c>
      <c r="AR659" s="17">
        <f t="shared" si="1630"/>
        <v>0</v>
      </c>
      <c r="AS659" s="17">
        <f t="shared" si="1631"/>
        <v>0</v>
      </c>
      <c r="AT659" s="17">
        <f t="shared" si="1632"/>
        <v>0</v>
      </c>
      <c r="AU659" s="17">
        <f t="shared" si="1633"/>
        <v>0</v>
      </c>
      <c r="AV659" s="17">
        <f t="shared" si="1634"/>
        <v>0</v>
      </c>
      <c r="AW659" s="17">
        <f t="shared" si="1497"/>
        <v>123.59999999999999</v>
      </c>
      <c r="AX659" s="17">
        <f t="shared" si="1498"/>
        <v>118.3</v>
      </c>
      <c r="AY659" s="17">
        <f t="shared" si="1499"/>
        <v>115.90000000000001</v>
      </c>
      <c r="AZ659" s="17">
        <f t="shared" si="1635"/>
        <v>0</v>
      </c>
      <c r="BA659" s="32"/>
      <c r="BB659" s="32"/>
      <c r="BC659" s="1"/>
      <c r="BD659" s="1"/>
      <c r="BE659" s="1"/>
      <c r="BF659" s="1"/>
      <c r="BG659" s="1"/>
      <c r="BH659" s="1"/>
      <c r="BI659" s="1"/>
    </row>
    <row r="660" s="1" customFormat="1" ht="15">
      <c r="A660" s="30" t="s">
        <v>411</v>
      </c>
      <c r="B660" s="30" t="s">
        <v>63</v>
      </c>
      <c r="C660" s="30" t="s">
        <v>65</v>
      </c>
      <c r="D660" s="30" t="s">
        <v>457</v>
      </c>
      <c r="E660" s="35"/>
      <c r="F660" s="31" t="s">
        <v>458</v>
      </c>
      <c r="G660" s="17">
        <f t="shared" si="1602"/>
        <v>123.59999999999999</v>
      </c>
      <c r="H660" s="17">
        <f t="shared" si="1603"/>
        <v>118.3</v>
      </c>
      <c r="I660" s="17">
        <f t="shared" si="1604"/>
        <v>115.90000000000001</v>
      </c>
      <c r="J660" s="17">
        <f t="shared" si="1605"/>
        <v>0</v>
      </c>
      <c r="K660" s="17">
        <f t="shared" si="1606"/>
        <v>0</v>
      </c>
      <c r="L660" s="17">
        <f t="shared" si="1607"/>
        <v>0</v>
      </c>
      <c r="M660" s="17">
        <f t="shared" si="1460"/>
        <v>123.59999999999999</v>
      </c>
      <c r="N660" s="17">
        <f t="shared" si="1461"/>
        <v>118.3</v>
      </c>
      <c r="O660" s="17">
        <f t="shared" si="1462"/>
        <v>115.90000000000001</v>
      </c>
      <c r="P660" s="17">
        <f t="shared" si="1608"/>
        <v>0</v>
      </c>
      <c r="Q660" s="17">
        <f t="shared" si="1609"/>
        <v>0</v>
      </c>
      <c r="R660" s="17">
        <f t="shared" si="1610"/>
        <v>0</v>
      </c>
      <c r="S660" s="17">
        <f t="shared" si="1611"/>
        <v>0</v>
      </c>
      <c r="T660" s="17">
        <f t="shared" si="1612"/>
        <v>0</v>
      </c>
      <c r="U660" s="17">
        <f t="shared" si="1613"/>
        <v>0</v>
      </c>
      <c r="V660" s="17">
        <f t="shared" si="1614"/>
        <v>0</v>
      </c>
      <c r="W660" s="17">
        <f t="shared" si="1615"/>
        <v>0</v>
      </c>
      <c r="X660" s="17">
        <f t="shared" si="1616"/>
        <v>0</v>
      </c>
      <c r="Y660" s="17">
        <f t="shared" si="1491"/>
        <v>123.59999999999999</v>
      </c>
      <c r="Z660" s="17">
        <f t="shared" si="1492"/>
        <v>118.3</v>
      </c>
      <c r="AA660" s="17">
        <f t="shared" si="1493"/>
        <v>115.90000000000001</v>
      </c>
      <c r="AB660" s="17">
        <f t="shared" si="1617"/>
        <v>0</v>
      </c>
      <c r="AC660" s="17">
        <f t="shared" si="1618"/>
        <v>0</v>
      </c>
      <c r="AD660" s="17">
        <f t="shared" si="1619"/>
        <v>0</v>
      </c>
      <c r="AE660" s="17">
        <f t="shared" si="1494"/>
        <v>123.59999999999999</v>
      </c>
      <c r="AF660" s="17">
        <f t="shared" si="1495"/>
        <v>118.3</v>
      </c>
      <c r="AG660" s="17">
        <f t="shared" si="1496"/>
        <v>115.90000000000001</v>
      </c>
      <c r="AH660" s="17">
        <f t="shared" si="1620"/>
        <v>0</v>
      </c>
      <c r="AI660" s="17">
        <f t="shared" si="1621"/>
        <v>0</v>
      </c>
      <c r="AJ660" s="17">
        <f t="shared" si="1622"/>
        <v>0</v>
      </c>
      <c r="AK660" s="17">
        <f t="shared" si="1623"/>
        <v>0</v>
      </c>
      <c r="AL660" s="17">
        <f t="shared" si="1624"/>
        <v>0</v>
      </c>
      <c r="AM660" s="17">
        <f t="shared" si="1625"/>
        <v>0</v>
      </c>
      <c r="AN660" s="17">
        <f t="shared" si="1626"/>
        <v>0</v>
      </c>
      <c r="AO660" s="17">
        <f t="shared" si="1627"/>
        <v>0</v>
      </c>
      <c r="AP660" s="17">
        <f t="shared" si="1628"/>
        <v>0</v>
      </c>
      <c r="AQ660" s="17">
        <f t="shared" si="1629"/>
        <v>0</v>
      </c>
      <c r="AR660" s="17">
        <f t="shared" si="1630"/>
        <v>0</v>
      </c>
      <c r="AS660" s="17">
        <f t="shared" si="1631"/>
        <v>0</v>
      </c>
      <c r="AT660" s="17">
        <f t="shared" si="1632"/>
        <v>0</v>
      </c>
      <c r="AU660" s="17">
        <f t="shared" si="1633"/>
        <v>0</v>
      </c>
      <c r="AV660" s="17">
        <f t="shared" si="1634"/>
        <v>0</v>
      </c>
      <c r="AW660" s="17">
        <f t="shared" si="1497"/>
        <v>123.59999999999999</v>
      </c>
      <c r="AX660" s="17">
        <f t="shared" si="1498"/>
        <v>118.3</v>
      </c>
      <c r="AY660" s="17">
        <f t="shared" si="1499"/>
        <v>115.90000000000001</v>
      </c>
      <c r="AZ660" s="17">
        <f t="shared" si="1635"/>
        <v>0</v>
      </c>
      <c r="BA660" s="32"/>
      <c r="BB660" s="32"/>
      <c r="BC660" s="1"/>
      <c r="BD660" s="1"/>
      <c r="BE660" s="1"/>
      <c r="BF660" s="1"/>
      <c r="BG660" s="1"/>
      <c r="BH660" s="1"/>
      <c r="BI660" s="1"/>
    </row>
    <row r="661" s="1" customFormat="1" ht="15">
      <c r="A661" s="30" t="s">
        <v>411</v>
      </c>
      <c r="B661" s="30" t="s">
        <v>63</v>
      </c>
      <c r="C661" s="30" t="s">
        <v>65</v>
      </c>
      <c r="D661" s="30" t="s">
        <v>457</v>
      </c>
      <c r="E661" s="30" t="s">
        <v>41</v>
      </c>
      <c r="F661" s="31" t="s">
        <v>42</v>
      </c>
      <c r="G661" s="17">
        <v>123.59999999999999</v>
      </c>
      <c r="H661" s="17">
        <v>118.3</v>
      </c>
      <c r="I661" s="17">
        <v>115.90000000000001</v>
      </c>
      <c r="J661" s="17"/>
      <c r="K661" s="17"/>
      <c r="L661" s="17"/>
      <c r="M661" s="17">
        <f t="shared" si="1460"/>
        <v>123.59999999999999</v>
      </c>
      <c r="N661" s="17">
        <f t="shared" si="1461"/>
        <v>118.3</v>
      </c>
      <c r="O661" s="17">
        <f t="shared" si="1462"/>
        <v>115.90000000000001</v>
      </c>
      <c r="P661" s="17"/>
      <c r="Q661" s="17"/>
      <c r="R661" s="17"/>
      <c r="S661" s="17"/>
      <c r="T661" s="17"/>
      <c r="U661" s="17"/>
      <c r="V661" s="17"/>
      <c r="W661" s="17"/>
      <c r="X661" s="17"/>
      <c r="Y661" s="17">
        <f t="shared" si="1491"/>
        <v>123.59999999999999</v>
      </c>
      <c r="Z661" s="17">
        <f t="shared" si="1492"/>
        <v>118.3</v>
      </c>
      <c r="AA661" s="17">
        <f t="shared" si="1493"/>
        <v>115.90000000000001</v>
      </c>
      <c r="AB661" s="17"/>
      <c r="AC661" s="17"/>
      <c r="AD661" s="17"/>
      <c r="AE661" s="17">
        <f t="shared" si="1494"/>
        <v>123.59999999999999</v>
      </c>
      <c r="AF661" s="17">
        <f t="shared" si="1495"/>
        <v>118.3</v>
      </c>
      <c r="AG661" s="17">
        <f t="shared" si="1496"/>
        <v>115.90000000000001</v>
      </c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>
        <f t="shared" si="1497"/>
        <v>123.59999999999999</v>
      </c>
      <c r="AX661" s="17">
        <f t="shared" si="1498"/>
        <v>118.3</v>
      </c>
      <c r="AY661" s="17">
        <f t="shared" si="1499"/>
        <v>115.90000000000001</v>
      </c>
      <c r="AZ661" s="17"/>
      <c r="BA661" s="32"/>
      <c r="BB661" s="32"/>
      <c r="BC661" s="1"/>
      <c r="BD661" s="1"/>
      <c r="BE661" s="1"/>
      <c r="BF661" s="1"/>
      <c r="BG661" s="1"/>
      <c r="BH661" s="1"/>
      <c r="BI661" s="1"/>
    </row>
    <row r="662" s="1" customFormat="1" ht="15">
      <c r="A662" s="30" t="s">
        <v>411</v>
      </c>
      <c r="B662" s="30" t="s">
        <v>63</v>
      </c>
      <c r="C662" s="30" t="s">
        <v>65</v>
      </c>
      <c r="D662" s="30" t="s">
        <v>448</v>
      </c>
      <c r="E662" s="35"/>
      <c r="F662" s="31" t="s">
        <v>449</v>
      </c>
      <c r="G662" s="17">
        <f>G663+G667</f>
        <v>8754.5</v>
      </c>
      <c r="H662" s="17">
        <f>H663+H667</f>
        <v>5285.1000000000004</v>
      </c>
      <c r="I662" s="17">
        <f>I663+I667</f>
        <v>4305.1000000000004</v>
      </c>
      <c r="J662" s="17">
        <f>J663+J667</f>
        <v>3940.3000000000002</v>
      </c>
      <c r="K662" s="17">
        <f>K663+K667</f>
        <v>3940.3000000000002</v>
      </c>
      <c r="L662" s="17">
        <f>L663+L667</f>
        <v>3940.3000000000002</v>
      </c>
      <c r="M662" s="17">
        <f t="shared" si="1460"/>
        <v>12694.799999999999</v>
      </c>
      <c r="N662" s="17">
        <f t="shared" si="1461"/>
        <v>9225.4000000000015</v>
      </c>
      <c r="O662" s="17">
        <f t="shared" si="1462"/>
        <v>8245.4000000000015</v>
      </c>
      <c r="P662" s="17">
        <f>P663+P667</f>
        <v>0</v>
      </c>
      <c r="Q662" s="17">
        <f>Q663+Q667</f>
        <v>0</v>
      </c>
      <c r="R662" s="17">
        <f>R663+R667</f>
        <v>0</v>
      </c>
      <c r="S662" s="17">
        <f>S663+S667</f>
        <v>0</v>
      </c>
      <c r="T662" s="17">
        <f>T663+T667</f>
        <v>0</v>
      </c>
      <c r="U662" s="17">
        <f>U663+U667</f>
        <v>0</v>
      </c>
      <c r="V662" s="17">
        <f>V663+V667</f>
        <v>0</v>
      </c>
      <c r="W662" s="17">
        <f>W663+W667</f>
        <v>0</v>
      </c>
      <c r="X662" s="17">
        <f>X663+X667</f>
        <v>0</v>
      </c>
      <c r="Y662" s="17">
        <f t="shared" si="1491"/>
        <v>12694.799999999999</v>
      </c>
      <c r="Z662" s="17">
        <f t="shared" si="1492"/>
        <v>9225.4000000000015</v>
      </c>
      <c r="AA662" s="17">
        <f t="shared" si="1493"/>
        <v>8245.4000000000015</v>
      </c>
      <c r="AB662" s="17">
        <f>AB663+AB667</f>
        <v>0</v>
      </c>
      <c r="AC662" s="17">
        <f>AC663+AC667</f>
        <v>0</v>
      </c>
      <c r="AD662" s="17">
        <f>AD663+AD667</f>
        <v>0</v>
      </c>
      <c r="AE662" s="17">
        <f t="shared" si="1494"/>
        <v>12694.799999999999</v>
      </c>
      <c r="AF662" s="17">
        <f t="shared" si="1495"/>
        <v>9225.4000000000015</v>
      </c>
      <c r="AG662" s="17">
        <f t="shared" si="1496"/>
        <v>8245.4000000000015</v>
      </c>
      <c r="AH662" s="17">
        <f>AH663+AH667</f>
        <v>0</v>
      </c>
      <c r="AI662" s="17">
        <f>AI663+AI667</f>
        <v>0</v>
      </c>
      <c r="AJ662" s="17">
        <f>AJ663+AJ667</f>
        <v>0</v>
      </c>
      <c r="AK662" s="17">
        <f>AK663+AK667</f>
        <v>0</v>
      </c>
      <c r="AL662" s="17">
        <f>AL663+AL667</f>
        <v>0</v>
      </c>
      <c r="AM662" s="17">
        <f>AM663+AM667</f>
        <v>0</v>
      </c>
      <c r="AN662" s="17">
        <f>AN663+AN667</f>
        <v>0</v>
      </c>
      <c r="AO662" s="17">
        <f>AO663+AO667</f>
        <v>0</v>
      </c>
      <c r="AP662" s="17">
        <f>AP663+AP667</f>
        <v>0</v>
      </c>
      <c r="AQ662" s="17">
        <f>AQ663+AQ667</f>
        <v>0</v>
      </c>
      <c r="AR662" s="17">
        <f>AR663+AR667</f>
        <v>0</v>
      </c>
      <c r="AS662" s="17">
        <f>AS663+AS667</f>
        <v>0</v>
      </c>
      <c r="AT662" s="17">
        <f>AT663+AT667</f>
        <v>0</v>
      </c>
      <c r="AU662" s="17">
        <f>AU663+AU667</f>
        <v>0</v>
      </c>
      <c r="AV662" s="17">
        <f>AV663+AV667</f>
        <v>0</v>
      </c>
      <c r="AW662" s="17">
        <f t="shared" si="1497"/>
        <v>12694.799999999999</v>
      </c>
      <c r="AX662" s="17">
        <f t="shared" si="1498"/>
        <v>9225.4000000000015</v>
      </c>
      <c r="AY662" s="17">
        <f t="shared" si="1499"/>
        <v>8245.4000000000015</v>
      </c>
      <c r="AZ662" s="17">
        <f>AZ663+AZ667</f>
        <v>0</v>
      </c>
      <c r="BA662" s="32"/>
      <c r="BB662" s="32"/>
      <c r="BC662" s="1"/>
      <c r="BD662" s="1"/>
      <c r="BE662" s="1"/>
      <c r="BF662" s="1"/>
      <c r="BG662" s="1"/>
      <c r="BH662" s="1"/>
      <c r="BI662" s="1"/>
    </row>
    <row r="663" s="1" customFormat="1" ht="15">
      <c r="A663" s="30" t="s">
        <v>411</v>
      </c>
      <c r="B663" s="30" t="s">
        <v>63</v>
      </c>
      <c r="C663" s="30" t="s">
        <v>65</v>
      </c>
      <c r="D663" s="30" t="s">
        <v>450</v>
      </c>
      <c r="E663" s="35"/>
      <c r="F663" s="31" t="s">
        <v>80</v>
      </c>
      <c r="G663" s="17">
        <f t="shared" ref="G663:G667" si="1636">G664</f>
        <v>2626.9000000000001</v>
      </c>
      <c r="H663" s="17">
        <f t="shared" ref="H663:H667" si="1637">H664</f>
        <v>2626.9000000000001</v>
      </c>
      <c r="I663" s="17">
        <f t="shared" ref="I663:I667" si="1638">I664</f>
        <v>2626.9000000000001</v>
      </c>
      <c r="J663" s="17">
        <f t="shared" ref="J663:J667" si="1639">J664</f>
        <v>3940.3000000000002</v>
      </c>
      <c r="K663" s="17">
        <f t="shared" ref="K663:K667" si="1640">K664</f>
        <v>3940.3000000000002</v>
      </c>
      <c r="L663" s="17">
        <f t="shared" ref="L663:L667" si="1641">L664</f>
        <v>3940.3000000000002</v>
      </c>
      <c r="M663" s="17">
        <f t="shared" si="1460"/>
        <v>6567.2000000000007</v>
      </c>
      <c r="N663" s="17">
        <f t="shared" si="1461"/>
        <v>6567.2000000000007</v>
      </c>
      <c r="O663" s="17">
        <f t="shared" si="1462"/>
        <v>6567.2000000000007</v>
      </c>
      <c r="P663" s="17">
        <f t="shared" ref="P663:P667" si="1642">P664</f>
        <v>0</v>
      </c>
      <c r="Q663" s="17">
        <f t="shared" ref="Q663:Q667" si="1643">Q664</f>
        <v>0</v>
      </c>
      <c r="R663" s="17">
        <f t="shared" ref="R663:R667" si="1644">R664</f>
        <v>0</v>
      </c>
      <c r="S663" s="17">
        <f t="shared" ref="S663:S667" si="1645">S664</f>
        <v>0</v>
      </c>
      <c r="T663" s="17">
        <f t="shared" ref="T663:T667" si="1646">T664</f>
        <v>0</v>
      </c>
      <c r="U663" s="17">
        <f t="shared" ref="U663:U667" si="1647">U664</f>
        <v>0</v>
      </c>
      <c r="V663" s="17">
        <f t="shared" ref="V663:V667" si="1648">V664</f>
        <v>0</v>
      </c>
      <c r="W663" s="17">
        <f t="shared" ref="W663:W667" si="1649">W664</f>
        <v>0</v>
      </c>
      <c r="X663" s="17">
        <f t="shared" ref="X663:X667" si="1650">X664</f>
        <v>0</v>
      </c>
      <c r="Y663" s="17">
        <f t="shared" si="1491"/>
        <v>6567.2000000000007</v>
      </c>
      <c r="Z663" s="17">
        <f t="shared" si="1492"/>
        <v>6567.2000000000007</v>
      </c>
      <c r="AA663" s="17">
        <f t="shared" si="1493"/>
        <v>6567.2000000000007</v>
      </c>
      <c r="AB663" s="17">
        <f t="shared" ref="AB663:AB667" si="1651">AB664</f>
        <v>0</v>
      </c>
      <c r="AC663" s="17">
        <f t="shared" ref="AC663:AC667" si="1652">AC664</f>
        <v>0</v>
      </c>
      <c r="AD663" s="17">
        <f t="shared" ref="AD663:AD667" si="1653">AD664</f>
        <v>0</v>
      </c>
      <c r="AE663" s="17">
        <f t="shared" si="1494"/>
        <v>6567.2000000000007</v>
      </c>
      <c r="AF663" s="17">
        <f t="shared" si="1495"/>
        <v>6567.2000000000007</v>
      </c>
      <c r="AG663" s="17">
        <f t="shared" si="1496"/>
        <v>6567.2000000000007</v>
      </c>
      <c r="AH663" s="17">
        <f t="shared" ref="AH663:AH667" si="1654">AH664</f>
        <v>0</v>
      </c>
      <c r="AI663" s="17">
        <f t="shared" ref="AI663:AI667" si="1655">AI664</f>
        <v>0</v>
      </c>
      <c r="AJ663" s="17">
        <f t="shared" ref="AJ663:AJ667" si="1656">AJ664</f>
        <v>0</v>
      </c>
      <c r="AK663" s="17">
        <f t="shared" ref="AK663:AK667" si="1657">AK664</f>
        <v>0</v>
      </c>
      <c r="AL663" s="17">
        <f t="shared" ref="AL663:AL667" si="1658">AL664</f>
        <v>0</v>
      </c>
      <c r="AM663" s="17">
        <f t="shared" ref="AM663:AM667" si="1659">AM664</f>
        <v>0</v>
      </c>
      <c r="AN663" s="17">
        <f t="shared" ref="AN663:AN667" si="1660">AN664</f>
        <v>0</v>
      </c>
      <c r="AO663" s="17">
        <f t="shared" ref="AO663:AO667" si="1661">AO664</f>
        <v>0</v>
      </c>
      <c r="AP663" s="17">
        <f t="shared" ref="AP663:AP667" si="1662">AP664</f>
        <v>0</v>
      </c>
      <c r="AQ663" s="17">
        <f t="shared" ref="AQ663:AQ667" si="1663">AQ664</f>
        <v>0</v>
      </c>
      <c r="AR663" s="17">
        <f t="shared" ref="AR663:AR667" si="1664">AR664</f>
        <v>0</v>
      </c>
      <c r="AS663" s="17">
        <f t="shared" ref="AS663:AS667" si="1665">AS664</f>
        <v>0</v>
      </c>
      <c r="AT663" s="17">
        <f t="shared" ref="AT663:AT667" si="1666">AT664</f>
        <v>0</v>
      </c>
      <c r="AU663" s="17">
        <f t="shared" ref="AU663:AU667" si="1667">AU664</f>
        <v>0</v>
      </c>
      <c r="AV663" s="17">
        <f t="shared" ref="AV663:AV667" si="1668">AV664</f>
        <v>0</v>
      </c>
      <c r="AW663" s="17">
        <f t="shared" si="1497"/>
        <v>6567.2000000000007</v>
      </c>
      <c r="AX663" s="17">
        <f t="shared" si="1498"/>
        <v>6567.2000000000007</v>
      </c>
      <c r="AY663" s="17">
        <f t="shared" si="1499"/>
        <v>6567.2000000000007</v>
      </c>
      <c r="AZ663" s="17">
        <f t="shared" ref="AZ663:AZ667" si="1669">AZ664</f>
        <v>0</v>
      </c>
      <c r="BA663" s="32"/>
      <c r="BB663" s="32"/>
      <c r="BC663" s="1"/>
      <c r="BD663" s="1"/>
      <c r="BE663" s="1"/>
      <c r="BF663" s="1"/>
      <c r="BG663" s="1"/>
      <c r="BH663" s="1"/>
      <c r="BI663" s="1"/>
    </row>
    <row r="664" s="1" customFormat="1" ht="15">
      <c r="A664" s="30" t="s">
        <v>411</v>
      </c>
      <c r="B664" s="30" t="s">
        <v>63</v>
      </c>
      <c r="C664" s="30" t="s">
        <v>65</v>
      </c>
      <c r="D664" s="30" t="s">
        <v>451</v>
      </c>
      <c r="E664" s="35"/>
      <c r="F664" s="31" t="s">
        <v>452</v>
      </c>
      <c r="G664" s="17">
        <f t="shared" si="1636"/>
        <v>2626.9000000000001</v>
      </c>
      <c r="H664" s="17">
        <f t="shared" si="1637"/>
        <v>2626.9000000000001</v>
      </c>
      <c r="I664" s="17">
        <f t="shared" si="1638"/>
        <v>2626.9000000000001</v>
      </c>
      <c r="J664" s="17">
        <f t="shared" si="1639"/>
        <v>3940.3000000000002</v>
      </c>
      <c r="K664" s="17">
        <f t="shared" si="1640"/>
        <v>3940.3000000000002</v>
      </c>
      <c r="L664" s="17">
        <f t="shared" si="1641"/>
        <v>3940.3000000000002</v>
      </c>
      <c r="M664" s="17">
        <f t="shared" ref="M664:M727" si="1670">G664+J664</f>
        <v>6567.2000000000007</v>
      </c>
      <c r="N664" s="17">
        <f t="shared" ref="N664:N727" si="1671">H664+K664</f>
        <v>6567.2000000000007</v>
      </c>
      <c r="O664" s="17">
        <f t="shared" ref="O664:O727" si="1672">I664+L664</f>
        <v>6567.2000000000007</v>
      </c>
      <c r="P664" s="17">
        <f t="shared" si="1642"/>
        <v>0</v>
      </c>
      <c r="Q664" s="17">
        <f t="shared" si="1643"/>
        <v>0</v>
      </c>
      <c r="R664" s="17">
        <f t="shared" si="1644"/>
        <v>0</v>
      </c>
      <c r="S664" s="17">
        <f t="shared" si="1645"/>
        <v>0</v>
      </c>
      <c r="T664" s="17">
        <f t="shared" si="1646"/>
        <v>0</v>
      </c>
      <c r="U664" s="17">
        <f t="shared" si="1647"/>
        <v>0</v>
      </c>
      <c r="V664" s="17">
        <f t="shared" si="1648"/>
        <v>0</v>
      </c>
      <c r="W664" s="17">
        <f t="shared" si="1649"/>
        <v>0</v>
      </c>
      <c r="X664" s="17">
        <f t="shared" si="1650"/>
        <v>0</v>
      </c>
      <c r="Y664" s="17">
        <f t="shared" si="1491"/>
        <v>6567.2000000000007</v>
      </c>
      <c r="Z664" s="17">
        <f t="shared" si="1492"/>
        <v>6567.2000000000007</v>
      </c>
      <c r="AA664" s="17">
        <f t="shared" si="1493"/>
        <v>6567.2000000000007</v>
      </c>
      <c r="AB664" s="17">
        <f t="shared" si="1651"/>
        <v>0</v>
      </c>
      <c r="AC664" s="17">
        <f t="shared" si="1652"/>
        <v>0</v>
      </c>
      <c r="AD664" s="17">
        <f t="shared" si="1653"/>
        <v>0</v>
      </c>
      <c r="AE664" s="17">
        <f t="shared" si="1494"/>
        <v>6567.2000000000007</v>
      </c>
      <c r="AF664" s="17">
        <f t="shared" si="1495"/>
        <v>6567.2000000000007</v>
      </c>
      <c r="AG664" s="17">
        <f t="shared" si="1496"/>
        <v>6567.2000000000007</v>
      </c>
      <c r="AH664" s="17">
        <f t="shared" si="1654"/>
        <v>0</v>
      </c>
      <c r="AI664" s="17">
        <f t="shared" si="1655"/>
        <v>0</v>
      </c>
      <c r="AJ664" s="17">
        <f t="shared" si="1656"/>
        <v>0</v>
      </c>
      <c r="AK664" s="17">
        <f t="shared" si="1657"/>
        <v>0</v>
      </c>
      <c r="AL664" s="17">
        <f t="shared" si="1658"/>
        <v>0</v>
      </c>
      <c r="AM664" s="17">
        <f t="shared" si="1659"/>
        <v>0</v>
      </c>
      <c r="AN664" s="17">
        <f t="shared" si="1660"/>
        <v>0</v>
      </c>
      <c r="AO664" s="17">
        <f t="shared" si="1661"/>
        <v>0</v>
      </c>
      <c r="AP664" s="17">
        <f t="shared" si="1662"/>
        <v>0</v>
      </c>
      <c r="AQ664" s="17">
        <f t="shared" si="1663"/>
        <v>0</v>
      </c>
      <c r="AR664" s="17">
        <f t="shared" si="1664"/>
        <v>0</v>
      </c>
      <c r="AS664" s="17">
        <f t="shared" si="1665"/>
        <v>0</v>
      </c>
      <c r="AT664" s="17">
        <f t="shared" si="1666"/>
        <v>0</v>
      </c>
      <c r="AU664" s="17">
        <f t="shared" si="1667"/>
        <v>0</v>
      </c>
      <c r="AV664" s="17">
        <f t="shared" si="1668"/>
        <v>0</v>
      </c>
      <c r="AW664" s="17">
        <f t="shared" si="1497"/>
        <v>6567.2000000000007</v>
      </c>
      <c r="AX664" s="17">
        <f t="shared" si="1498"/>
        <v>6567.2000000000007</v>
      </c>
      <c r="AY664" s="17">
        <f t="shared" si="1499"/>
        <v>6567.2000000000007</v>
      </c>
      <c r="AZ664" s="17">
        <f t="shared" si="1669"/>
        <v>0</v>
      </c>
      <c r="BA664" s="32"/>
      <c r="BB664" s="32"/>
      <c r="BC664" s="1"/>
      <c r="BD664" s="1"/>
      <c r="BE664" s="1"/>
      <c r="BF664" s="1"/>
      <c r="BG664" s="1"/>
      <c r="BH664" s="1"/>
      <c r="BI664" s="1"/>
    </row>
    <row r="665" s="1" customFormat="1" ht="15">
      <c r="A665" s="30" t="s">
        <v>411</v>
      </c>
      <c r="B665" s="30" t="s">
        <v>63</v>
      </c>
      <c r="C665" s="30" t="s">
        <v>65</v>
      </c>
      <c r="D665" s="30" t="s">
        <v>459</v>
      </c>
      <c r="E665" s="35"/>
      <c r="F665" s="31" t="s">
        <v>460</v>
      </c>
      <c r="G665" s="17">
        <f t="shared" si="1636"/>
        <v>2626.9000000000001</v>
      </c>
      <c r="H665" s="17">
        <f t="shared" si="1637"/>
        <v>2626.9000000000001</v>
      </c>
      <c r="I665" s="17">
        <f t="shared" si="1638"/>
        <v>2626.9000000000001</v>
      </c>
      <c r="J665" s="17">
        <f t="shared" si="1639"/>
        <v>3940.3000000000002</v>
      </c>
      <c r="K665" s="17">
        <f t="shared" si="1640"/>
        <v>3940.3000000000002</v>
      </c>
      <c r="L665" s="17">
        <f t="shared" si="1641"/>
        <v>3940.3000000000002</v>
      </c>
      <c r="M665" s="17">
        <f t="shared" si="1670"/>
        <v>6567.2000000000007</v>
      </c>
      <c r="N665" s="17">
        <f t="shared" si="1671"/>
        <v>6567.2000000000007</v>
      </c>
      <c r="O665" s="17">
        <f t="shared" si="1672"/>
        <v>6567.2000000000007</v>
      </c>
      <c r="P665" s="17">
        <f t="shared" si="1642"/>
        <v>0</v>
      </c>
      <c r="Q665" s="17">
        <f t="shared" si="1643"/>
        <v>0</v>
      </c>
      <c r="R665" s="17">
        <f t="shared" si="1644"/>
        <v>0</v>
      </c>
      <c r="S665" s="17">
        <f t="shared" si="1645"/>
        <v>0</v>
      </c>
      <c r="T665" s="17">
        <f t="shared" si="1646"/>
        <v>0</v>
      </c>
      <c r="U665" s="17">
        <f t="shared" si="1647"/>
        <v>0</v>
      </c>
      <c r="V665" s="17">
        <f t="shared" si="1648"/>
        <v>0</v>
      </c>
      <c r="W665" s="17">
        <f t="shared" si="1649"/>
        <v>0</v>
      </c>
      <c r="X665" s="17">
        <f t="shared" si="1650"/>
        <v>0</v>
      </c>
      <c r="Y665" s="17">
        <f t="shared" si="1491"/>
        <v>6567.2000000000007</v>
      </c>
      <c r="Z665" s="17">
        <f t="shared" si="1492"/>
        <v>6567.2000000000007</v>
      </c>
      <c r="AA665" s="17">
        <f t="shared" si="1493"/>
        <v>6567.2000000000007</v>
      </c>
      <c r="AB665" s="17">
        <f t="shared" si="1651"/>
        <v>0</v>
      </c>
      <c r="AC665" s="17">
        <f t="shared" si="1652"/>
        <v>0</v>
      </c>
      <c r="AD665" s="17">
        <f t="shared" si="1653"/>
        <v>0</v>
      </c>
      <c r="AE665" s="17">
        <f t="shared" si="1494"/>
        <v>6567.2000000000007</v>
      </c>
      <c r="AF665" s="17">
        <f t="shared" si="1495"/>
        <v>6567.2000000000007</v>
      </c>
      <c r="AG665" s="17">
        <f t="shared" si="1496"/>
        <v>6567.2000000000007</v>
      </c>
      <c r="AH665" s="17">
        <f t="shared" si="1654"/>
        <v>0</v>
      </c>
      <c r="AI665" s="17">
        <f t="shared" si="1655"/>
        <v>0</v>
      </c>
      <c r="AJ665" s="17">
        <f t="shared" si="1656"/>
        <v>0</v>
      </c>
      <c r="AK665" s="17">
        <f t="shared" si="1657"/>
        <v>0</v>
      </c>
      <c r="AL665" s="17">
        <f t="shared" si="1658"/>
        <v>0</v>
      </c>
      <c r="AM665" s="17">
        <f t="shared" si="1659"/>
        <v>0</v>
      </c>
      <c r="AN665" s="17">
        <f t="shared" si="1660"/>
        <v>0</v>
      </c>
      <c r="AO665" s="17">
        <f t="shared" si="1661"/>
        <v>0</v>
      </c>
      <c r="AP665" s="17">
        <f t="shared" si="1662"/>
        <v>0</v>
      </c>
      <c r="AQ665" s="17">
        <f t="shared" si="1663"/>
        <v>0</v>
      </c>
      <c r="AR665" s="17">
        <f t="shared" si="1664"/>
        <v>0</v>
      </c>
      <c r="AS665" s="17">
        <f t="shared" si="1665"/>
        <v>0</v>
      </c>
      <c r="AT665" s="17">
        <f t="shared" si="1666"/>
        <v>0</v>
      </c>
      <c r="AU665" s="17">
        <f t="shared" si="1667"/>
        <v>0</v>
      </c>
      <c r="AV665" s="17">
        <f t="shared" si="1668"/>
        <v>0</v>
      </c>
      <c r="AW665" s="17">
        <f t="shared" si="1497"/>
        <v>6567.2000000000007</v>
      </c>
      <c r="AX665" s="17">
        <f t="shared" si="1498"/>
        <v>6567.2000000000007</v>
      </c>
      <c r="AY665" s="17">
        <f t="shared" si="1499"/>
        <v>6567.2000000000007</v>
      </c>
      <c r="AZ665" s="17">
        <f t="shared" si="1669"/>
        <v>0</v>
      </c>
      <c r="BA665" s="32"/>
      <c r="BB665" s="32"/>
      <c r="BC665" s="1"/>
      <c r="BD665" s="1"/>
      <c r="BE665" s="1"/>
      <c r="BF665" s="1"/>
      <c r="BG665" s="1"/>
      <c r="BH665" s="1"/>
      <c r="BI665" s="1"/>
    </row>
    <row r="666" s="1" customFormat="1" ht="15">
      <c r="A666" s="30" t="s">
        <v>411</v>
      </c>
      <c r="B666" s="30" t="s">
        <v>63</v>
      </c>
      <c r="C666" s="30" t="s">
        <v>65</v>
      </c>
      <c r="D666" s="30" t="s">
        <v>459</v>
      </c>
      <c r="E666" s="30" t="s">
        <v>43</v>
      </c>
      <c r="F666" s="31" t="s">
        <v>44</v>
      </c>
      <c r="G666" s="17">
        <v>2626.9000000000001</v>
      </c>
      <c r="H666" s="17">
        <v>2626.9000000000001</v>
      </c>
      <c r="I666" s="17">
        <v>2626.9000000000001</v>
      </c>
      <c r="J666" s="17">
        <v>3940.3000000000002</v>
      </c>
      <c r="K666" s="17">
        <v>3940.3000000000002</v>
      </c>
      <c r="L666" s="17">
        <v>3940.3000000000002</v>
      </c>
      <c r="M666" s="17">
        <f t="shared" si="1670"/>
        <v>6567.2000000000007</v>
      </c>
      <c r="N666" s="17">
        <f t="shared" si="1671"/>
        <v>6567.2000000000007</v>
      </c>
      <c r="O666" s="17">
        <f t="shared" si="1672"/>
        <v>6567.2000000000007</v>
      </c>
      <c r="P666" s="17"/>
      <c r="Q666" s="17"/>
      <c r="R666" s="17"/>
      <c r="S666" s="17"/>
      <c r="T666" s="17"/>
      <c r="U666" s="17"/>
      <c r="V666" s="17"/>
      <c r="W666" s="17"/>
      <c r="X666" s="17"/>
      <c r="Y666" s="17">
        <f t="shared" si="1491"/>
        <v>6567.2000000000007</v>
      </c>
      <c r="Z666" s="17">
        <f t="shared" si="1492"/>
        <v>6567.2000000000007</v>
      </c>
      <c r="AA666" s="17">
        <f t="shared" si="1493"/>
        <v>6567.2000000000007</v>
      </c>
      <c r="AB666" s="17"/>
      <c r="AC666" s="17"/>
      <c r="AD666" s="17"/>
      <c r="AE666" s="17">
        <f t="shared" si="1494"/>
        <v>6567.2000000000007</v>
      </c>
      <c r="AF666" s="17">
        <f t="shared" si="1495"/>
        <v>6567.2000000000007</v>
      </c>
      <c r="AG666" s="17">
        <f t="shared" si="1496"/>
        <v>6567.2000000000007</v>
      </c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>
        <f t="shared" si="1497"/>
        <v>6567.2000000000007</v>
      </c>
      <c r="AX666" s="17">
        <f t="shared" si="1498"/>
        <v>6567.2000000000007</v>
      </c>
      <c r="AY666" s="17">
        <f t="shared" si="1499"/>
        <v>6567.2000000000007</v>
      </c>
      <c r="AZ666" s="17"/>
      <c r="BA666" s="32"/>
      <c r="BB666" s="32">
        <v>44</v>
      </c>
      <c r="BC666" s="1"/>
      <c r="BD666" s="1"/>
      <c r="BE666" s="1"/>
      <c r="BF666" s="1"/>
      <c r="BG666" s="1"/>
      <c r="BH666" s="1"/>
      <c r="BI666" s="1"/>
    </row>
    <row r="667" s="1" customFormat="1" ht="15" hidden="1">
      <c r="A667" s="30" t="s">
        <v>411</v>
      </c>
      <c r="B667" s="30" t="s">
        <v>63</v>
      </c>
      <c r="C667" s="30" t="s">
        <v>65</v>
      </c>
      <c r="D667" s="30" t="s">
        <v>461</v>
      </c>
      <c r="E667" s="35"/>
      <c r="F667" s="31" t="s">
        <v>36</v>
      </c>
      <c r="G667" s="17">
        <f t="shared" si="1636"/>
        <v>6127.6000000000004</v>
      </c>
      <c r="H667" s="17">
        <f t="shared" si="1637"/>
        <v>2658.1999999999998</v>
      </c>
      <c r="I667" s="17">
        <f t="shared" si="1638"/>
        <v>1678.2</v>
      </c>
      <c r="J667" s="17">
        <f t="shared" si="1639"/>
        <v>0</v>
      </c>
      <c r="K667" s="17">
        <f t="shared" si="1640"/>
        <v>0</v>
      </c>
      <c r="L667" s="17">
        <f t="shared" si="1641"/>
        <v>0</v>
      </c>
      <c r="M667" s="17">
        <f t="shared" si="1670"/>
        <v>6127.6000000000004</v>
      </c>
      <c r="N667" s="17">
        <f t="shared" si="1671"/>
        <v>2658.1999999999998</v>
      </c>
      <c r="O667" s="17">
        <f t="shared" si="1672"/>
        <v>1678.2</v>
      </c>
      <c r="P667" s="17">
        <f t="shared" si="1642"/>
        <v>0</v>
      </c>
      <c r="Q667" s="17">
        <f t="shared" si="1643"/>
        <v>0</v>
      </c>
      <c r="R667" s="17">
        <f t="shared" si="1644"/>
        <v>0</v>
      </c>
      <c r="S667" s="17">
        <f t="shared" si="1645"/>
        <v>0</v>
      </c>
      <c r="T667" s="17">
        <f t="shared" si="1646"/>
        <v>0</v>
      </c>
      <c r="U667" s="17">
        <f t="shared" si="1647"/>
        <v>0</v>
      </c>
      <c r="V667" s="17">
        <f t="shared" si="1648"/>
        <v>0</v>
      </c>
      <c r="W667" s="17">
        <f t="shared" si="1649"/>
        <v>0</v>
      </c>
      <c r="X667" s="17">
        <f t="shared" si="1650"/>
        <v>0</v>
      </c>
      <c r="Y667" s="17">
        <f t="shared" si="1491"/>
        <v>6127.6000000000004</v>
      </c>
      <c r="Z667" s="17">
        <f t="shared" si="1492"/>
        <v>2658.1999999999998</v>
      </c>
      <c r="AA667" s="17">
        <f t="shared" si="1493"/>
        <v>1678.2</v>
      </c>
      <c r="AB667" s="17">
        <f t="shared" si="1651"/>
        <v>0</v>
      </c>
      <c r="AC667" s="17">
        <f t="shared" si="1652"/>
        <v>0</v>
      </c>
      <c r="AD667" s="17">
        <f t="shared" si="1653"/>
        <v>0</v>
      </c>
      <c r="AE667" s="17">
        <f t="shared" si="1494"/>
        <v>6127.6000000000004</v>
      </c>
      <c r="AF667" s="17">
        <f t="shared" si="1495"/>
        <v>2658.1999999999998</v>
      </c>
      <c r="AG667" s="17">
        <f t="shared" si="1496"/>
        <v>1678.2</v>
      </c>
      <c r="AH667" s="17">
        <f t="shared" si="1654"/>
        <v>0</v>
      </c>
      <c r="AI667" s="17">
        <f t="shared" si="1655"/>
        <v>0</v>
      </c>
      <c r="AJ667" s="17">
        <f t="shared" si="1656"/>
        <v>0</v>
      </c>
      <c r="AK667" s="17">
        <f t="shared" si="1657"/>
        <v>0</v>
      </c>
      <c r="AL667" s="17">
        <f t="shared" si="1658"/>
        <v>0</v>
      </c>
      <c r="AM667" s="17">
        <f t="shared" si="1659"/>
        <v>0</v>
      </c>
      <c r="AN667" s="17">
        <f t="shared" si="1660"/>
        <v>0</v>
      </c>
      <c r="AO667" s="17">
        <f t="shared" si="1661"/>
        <v>0</v>
      </c>
      <c r="AP667" s="17">
        <f t="shared" si="1662"/>
        <v>0</v>
      </c>
      <c r="AQ667" s="17">
        <f t="shared" si="1663"/>
        <v>0</v>
      </c>
      <c r="AR667" s="17">
        <f t="shared" si="1664"/>
        <v>0</v>
      </c>
      <c r="AS667" s="17">
        <f t="shared" si="1665"/>
        <v>0</v>
      </c>
      <c r="AT667" s="17">
        <f t="shared" si="1666"/>
        <v>0</v>
      </c>
      <c r="AU667" s="17">
        <f t="shared" si="1667"/>
        <v>0</v>
      </c>
      <c r="AV667" s="17">
        <f t="shared" si="1668"/>
        <v>0</v>
      </c>
      <c r="AW667" s="17">
        <f t="shared" si="1497"/>
        <v>6127.6000000000004</v>
      </c>
      <c r="AX667" s="17">
        <f t="shared" si="1498"/>
        <v>2658.1999999999998</v>
      </c>
      <c r="AY667" s="17">
        <f t="shared" si="1499"/>
        <v>1678.2</v>
      </c>
      <c r="AZ667" s="17">
        <f t="shared" si="1669"/>
        <v>0</v>
      </c>
      <c r="BA667" s="32">
        <v>0</v>
      </c>
      <c r="BB667" s="32"/>
      <c r="BC667" s="1"/>
      <c r="BD667" s="1"/>
      <c r="BE667" s="1"/>
      <c r="BF667" s="1"/>
      <c r="BG667" s="1"/>
      <c r="BH667" s="1"/>
      <c r="BI667" s="1"/>
    </row>
    <row r="668" s="1" customFormat="1" ht="15">
      <c r="A668" s="30" t="s">
        <v>411</v>
      </c>
      <c r="B668" s="30" t="s">
        <v>63</v>
      </c>
      <c r="C668" s="30" t="s">
        <v>65</v>
      </c>
      <c r="D668" s="30" t="s">
        <v>462</v>
      </c>
      <c r="E668" s="35"/>
      <c r="F668" s="31" t="s">
        <v>463</v>
      </c>
      <c r="G668" s="17">
        <f>G669+G671</f>
        <v>6127.6000000000004</v>
      </c>
      <c r="H668" s="17">
        <f>H669+H671</f>
        <v>2658.1999999999998</v>
      </c>
      <c r="I668" s="17">
        <f>I669+I671</f>
        <v>1678.2</v>
      </c>
      <c r="J668" s="17">
        <f>J669+J671</f>
        <v>0</v>
      </c>
      <c r="K668" s="17">
        <f>K669+K671</f>
        <v>0</v>
      </c>
      <c r="L668" s="17">
        <f>L669+L671</f>
        <v>0</v>
      </c>
      <c r="M668" s="17">
        <f t="shared" si="1670"/>
        <v>6127.6000000000004</v>
      </c>
      <c r="N668" s="17">
        <f t="shared" si="1671"/>
        <v>2658.1999999999998</v>
      </c>
      <c r="O668" s="17">
        <f t="shared" si="1672"/>
        <v>1678.2</v>
      </c>
      <c r="P668" s="17">
        <f>P669+P671</f>
        <v>0</v>
      </c>
      <c r="Q668" s="17">
        <f>Q669+Q671</f>
        <v>0</v>
      </c>
      <c r="R668" s="17">
        <f>R669+R671</f>
        <v>0</v>
      </c>
      <c r="S668" s="17">
        <f>S669+S671</f>
        <v>0</v>
      </c>
      <c r="T668" s="17">
        <f>T669+T671</f>
        <v>0</v>
      </c>
      <c r="U668" s="17">
        <f>U669+U671</f>
        <v>0</v>
      </c>
      <c r="V668" s="17">
        <f>V669+V671</f>
        <v>0</v>
      </c>
      <c r="W668" s="17">
        <f>W669+W671</f>
        <v>0</v>
      </c>
      <c r="X668" s="17">
        <f>X669+X671</f>
        <v>0</v>
      </c>
      <c r="Y668" s="17">
        <f t="shared" si="1491"/>
        <v>6127.6000000000004</v>
      </c>
      <c r="Z668" s="17">
        <f t="shared" si="1492"/>
        <v>2658.1999999999998</v>
      </c>
      <c r="AA668" s="17">
        <f t="shared" si="1493"/>
        <v>1678.2</v>
      </c>
      <c r="AB668" s="17">
        <f>AB669+AB671</f>
        <v>0</v>
      </c>
      <c r="AC668" s="17">
        <f>AC669+AC671</f>
        <v>0</v>
      </c>
      <c r="AD668" s="17">
        <f>AD669+AD671</f>
        <v>0</v>
      </c>
      <c r="AE668" s="17">
        <f t="shared" si="1494"/>
        <v>6127.6000000000004</v>
      </c>
      <c r="AF668" s="17">
        <f t="shared" si="1495"/>
        <v>2658.1999999999998</v>
      </c>
      <c r="AG668" s="17">
        <f t="shared" si="1496"/>
        <v>1678.2</v>
      </c>
      <c r="AH668" s="17">
        <f>AH669+AH671</f>
        <v>0</v>
      </c>
      <c r="AI668" s="17">
        <f>AI669+AI671</f>
        <v>0</v>
      </c>
      <c r="AJ668" s="17">
        <f>AJ669+AJ671</f>
        <v>0</v>
      </c>
      <c r="AK668" s="17">
        <f>AK669+AK671</f>
        <v>0</v>
      </c>
      <c r="AL668" s="17">
        <f>AL669+AL671</f>
        <v>0</v>
      </c>
      <c r="AM668" s="17">
        <f>AM669+AM671</f>
        <v>0</v>
      </c>
      <c r="AN668" s="17">
        <f>AN669+AN671</f>
        <v>0</v>
      </c>
      <c r="AO668" s="17">
        <f>AO669+AO671</f>
        <v>0</v>
      </c>
      <c r="AP668" s="17">
        <f>AP669+AP671</f>
        <v>0</v>
      </c>
      <c r="AQ668" s="17">
        <f>AQ669+AQ671</f>
        <v>0</v>
      </c>
      <c r="AR668" s="17">
        <f>AR669+AR671</f>
        <v>0</v>
      </c>
      <c r="AS668" s="17">
        <f>AS669+AS671</f>
        <v>0</v>
      </c>
      <c r="AT668" s="17">
        <f>AT669+AT671</f>
        <v>0</v>
      </c>
      <c r="AU668" s="17">
        <f>AU669+AU671</f>
        <v>0</v>
      </c>
      <c r="AV668" s="17">
        <f>AV669+AV671</f>
        <v>0</v>
      </c>
      <c r="AW668" s="17">
        <f t="shared" si="1497"/>
        <v>6127.6000000000004</v>
      </c>
      <c r="AX668" s="17">
        <f t="shared" si="1498"/>
        <v>2658.1999999999998</v>
      </c>
      <c r="AY668" s="17">
        <f t="shared" si="1499"/>
        <v>1678.2</v>
      </c>
      <c r="AZ668" s="17">
        <f>AZ669+AZ671</f>
        <v>0</v>
      </c>
      <c r="BA668" s="32"/>
      <c r="BB668" s="32"/>
      <c r="BC668" s="1"/>
      <c r="BD668" s="1"/>
      <c r="BE668" s="1"/>
      <c r="BF668" s="1"/>
      <c r="BG668" s="1"/>
      <c r="BH668" s="1"/>
      <c r="BI668" s="1"/>
    </row>
    <row r="669" s="1" customFormat="1" ht="15">
      <c r="A669" s="30" t="s">
        <v>411</v>
      </c>
      <c r="B669" s="30" t="s">
        <v>63</v>
      </c>
      <c r="C669" s="30" t="s">
        <v>65</v>
      </c>
      <c r="D669" s="30" t="s">
        <v>464</v>
      </c>
      <c r="E669" s="35"/>
      <c r="F669" s="31" t="s">
        <v>465</v>
      </c>
      <c r="G669" s="17">
        <f>G670</f>
        <v>5127.6000000000004</v>
      </c>
      <c r="H669" s="17">
        <f>H670</f>
        <v>1678.2</v>
      </c>
      <c r="I669" s="17">
        <f>I670</f>
        <v>1678.2</v>
      </c>
      <c r="J669" s="17">
        <f>J670</f>
        <v>0</v>
      </c>
      <c r="K669" s="17">
        <f>K670</f>
        <v>0</v>
      </c>
      <c r="L669" s="17">
        <f>L670</f>
        <v>0</v>
      </c>
      <c r="M669" s="17">
        <f t="shared" si="1670"/>
        <v>5127.6000000000004</v>
      </c>
      <c r="N669" s="17">
        <f t="shared" si="1671"/>
        <v>1678.2</v>
      </c>
      <c r="O669" s="17">
        <f t="shared" si="1672"/>
        <v>1678.2</v>
      </c>
      <c r="P669" s="17">
        <f>P670</f>
        <v>0</v>
      </c>
      <c r="Q669" s="17">
        <f>Q670</f>
        <v>0</v>
      </c>
      <c r="R669" s="17">
        <f>R670</f>
        <v>0</v>
      </c>
      <c r="S669" s="17">
        <f>S670</f>
        <v>0</v>
      </c>
      <c r="T669" s="17">
        <f>T670</f>
        <v>0</v>
      </c>
      <c r="U669" s="17">
        <f>U670</f>
        <v>0</v>
      </c>
      <c r="V669" s="17">
        <f>V670</f>
        <v>0</v>
      </c>
      <c r="W669" s="17">
        <f>W670</f>
        <v>0</v>
      </c>
      <c r="X669" s="17">
        <f>X670</f>
        <v>0</v>
      </c>
      <c r="Y669" s="17">
        <f t="shared" si="1491"/>
        <v>5127.6000000000004</v>
      </c>
      <c r="Z669" s="17">
        <f t="shared" si="1492"/>
        <v>1678.2</v>
      </c>
      <c r="AA669" s="17">
        <f t="shared" si="1493"/>
        <v>1678.2</v>
      </c>
      <c r="AB669" s="17">
        <f>AB670</f>
        <v>0</v>
      </c>
      <c r="AC669" s="17">
        <f>AC670</f>
        <v>0</v>
      </c>
      <c r="AD669" s="17">
        <f>AD670</f>
        <v>0</v>
      </c>
      <c r="AE669" s="17">
        <f t="shared" si="1494"/>
        <v>5127.6000000000004</v>
      </c>
      <c r="AF669" s="17">
        <f t="shared" si="1495"/>
        <v>1678.2</v>
      </c>
      <c r="AG669" s="17">
        <f t="shared" si="1496"/>
        <v>1678.2</v>
      </c>
      <c r="AH669" s="17">
        <f>AH670</f>
        <v>0</v>
      </c>
      <c r="AI669" s="17">
        <f>AI670</f>
        <v>0</v>
      </c>
      <c r="AJ669" s="17">
        <f>AJ670</f>
        <v>0</v>
      </c>
      <c r="AK669" s="17">
        <f>AK670</f>
        <v>0</v>
      </c>
      <c r="AL669" s="17">
        <f>AL670</f>
        <v>0</v>
      </c>
      <c r="AM669" s="17">
        <f>AM670</f>
        <v>0</v>
      </c>
      <c r="AN669" s="17">
        <f>AN670</f>
        <v>0</v>
      </c>
      <c r="AO669" s="17">
        <f>AO670</f>
        <v>0</v>
      </c>
      <c r="AP669" s="17">
        <f>AP670</f>
        <v>0</v>
      </c>
      <c r="AQ669" s="17">
        <f>AQ670</f>
        <v>0</v>
      </c>
      <c r="AR669" s="17">
        <f>AR670</f>
        <v>0</v>
      </c>
      <c r="AS669" s="17">
        <f>AS670</f>
        <v>0</v>
      </c>
      <c r="AT669" s="17">
        <f>AT670</f>
        <v>0</v>
      </c>
      <c r="AU669" s="17">
        <f>AU670</f>
        <v>0</v>
      </c>
      <c r="AV669" s="17">
        <f>AV670</f>
        <v>0</v>
      </c>
      <c r="AW669" s="17">
        <f t="shared" si="1497"/>
        <v>5127.6000000000004</v>
      </c>
      <c r="AX669" s="17">
        <f t="shared" si="1498"/>
        <v>1678.2</v>
      </c>
      <c r="AY669" s="17">
        <f t="shared" si="1499"/>
        <v>1678.2</v>
      </c>
      <c r="AZ669" s="17">
        <f>AZ670</f>
        <v>0</v>
      </c>
      <c r="BA669" s="32"/>
      <c r="BB669" s="32"/>
      <c r="BC669" s="1"/>
      <c r="BD669" s="1"/>
      <c r="BE669" s="1"/>
      <c r="BF669" s="1"/>
      <c r="BG669" s="1"/>
      <c r="BH669" s="1"/>
      <c r="BI669" s="1"/>
    </row>
    <row r="670" s="1" customFormat="1" ht="15">
      <c r="A670" s="30" t="s">
        <v>411</v>
      </c>
      <c r="B670" s="30" t="s">
        <v>63</v>
      </c>
      <c r="C670" s="30" t="s">
        <v>65</v>
      </c>
      <c r="D670" s="30" t="s">
        <v>464</v>
      </c>
      <c r="E670" s="30" t="s">
        <v>41</v>
      </c>
      <c r="F670" s="31" t="s">
        <v>42</v>
      </c>
      <c r="G670" s="17">
        <v>5127.6000000000004</v>
      </c>
      <c r="H670" s="17">
        <v>1678.2</v>
      </c>
      <c r="I670" s="17">
        <v>1678.2</v>
      </c>
      <c r="J670" s="17"/>
      <c r="K670" s="17"/>
      <c r="L670" s="17"/>
      <c r="M670" s="17">
        <f t="shared" si="1670"/>
        <v>5127.6000000000004</v>
      </c>
      <c r="N670" s="17">
        <f t="shared" si="1671"/>
        <v>1678.2</v>
      </c>
      <c r="O670" s="17">
        <f t="shared" si="1672"/>
        <v>1678.2</v>
      </c>
      <c r="P670" s="17"/>
      <c r="Q670" s="17"/>
      <c r="R670" s="17"/>
      <c r="S670" s="17"/>
      <c r="T670" s="17"/>
      <c r="U670" s="17"/>
      <c r="V670" s="17"/>
      <c r="W670" s="17"/>
      <c r="X670" s="17"/>
      <c r="Y670" s="17">
        <f t="shared" si="1491"/>
        <v>5127.6000000000004</v>
      </c>
      <c r="Z670" s="17">
        <f t="shared" si="1492"/>
        <v>1678.2</v>
      </c>
      <c r="AA670" s="17">
        <f t="shared" si="1493"/>
        <v>1678.2</v>
      </c>
      <c r="AB670" s="17"/>
      <c r="AC670" s="17"/>
      <c r="AD670" s="17"/>
      <c r="AE670" s="17">
        <f t="shared" si="1494"/>
        <v>5127.6000000000004</v>
      </c>
      <c r="AF670" s="17">
        <f t="shared" si="1495"/>
        <v>1678.2</v>
      </c>
      <c r="AG670" s="17">
        <f t="shared" si="1496"/>
        <v>1678.2</v>
      </c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>
        <f t="shared" si="1497"/>
        <v>5127.6000000000004</v>
      </c>
      <c r="AX670" s="17">
        <f t="shared" si="1498"/>
        <v>1678.2</v>
      </c>
      <c r="AY670" s="17">
        <f t="shared" si="1499"/>
        <v>1678.2</v>
      </c>
      <c r="AZ670" s="17"/>
      <c r="BA670" s="32"/>
      <c r="BB670" s="32"/>
      <c r="BC670" s="1"/>
      <c r="BD670" s="1"/>
      <c r="BE670" s="1"/>
      <c r="BF670" s="1"/>
      <c r="BG670" s="1"/>
      <c r="BH670" s="1"/>
      <c r="BI670" s="1"/>
    </row>
    <row r="671" s="1" customFormat="1" ht="15">
      <c r="A671" s="30" t="s">
        <v>411</v>
      </c>
      <c r="B671" s="30" t="s">
        <v>63</v>
      </c>
      <c r="C671" s="30" t="s">
        <v>65</v>
      </c>
      <c r="D671" s="30" t="s">
        <v>466</v>
      </c>
      <c r="E671" s="35"/>
      <c r="F671" s="31" t="s">
        <v>467</v>
      </c>
      <c r="G671" s="17">
        <f>G672</f>
        <v>1000</v>
      </c>
      <c r="H671" s="17">
        <f>H672</f>
        <v>980</v>
      </c>
      <c r="I671" s="17">
        <f>I672</f>
        <v>0</v>
      </c>
      <c r="J671" s="17">
        <f>J672</f>
        <v>0</v>
      </c>
      <c r="K671" s="17">
        <f>K672</f>
        <v>0</v>
      </c>
      <c r="L671" s="17">
        <f>L672</f>
        <v>0</v>
      </c>
      <c r="M671" s="17">
        <f t="shared" si="1670"/>
        <v>1000</v>
      </c>
      <c r="N671" s="17">
        <f t="shared" si="1671"/>
        <v>980</v>
      </c>
      <c r="O671" s="17">
        <f t="shared" si="1672"/>
        <v>0</v>
      </c>
      <c r="P671" s="17">
        <f>P672</f>
        <v>0</v>
      </c>
      <c r="Q671" s="17">
        <f>Q672</f>
        <v>0</v>
      </c>
      <c r="R671" s="17">
        <f>R672</f>
        <v>0</v>
      </c>
      <c r="S671" s="17">
        <f>S672</f>
        <v>0</v>
      </c>
      <c r="T671" s="17">
        <f>T672</f>
        <v>0</v>
      </c>
      <c r="U671" s="17">
        <f>U672</f>
        <v>0</v>
      </c>
      <c r="V671" s="17">
        <f>V672</f>
        <v>0</v>
      </c>
      <c r="W671" s="17">
        <f>W672</f>
        <v>0</v>
      </c>
      <c r="X671" s="17">
        <f>X672</f>
        <v>0</v>
      </c>
      <c r="Y671" s="17">
        <f t="shared" si="1491"/>
        <v>1000</v>
      </c>
      <c r="Z671" s="17">
        <f t="shared" si="1492"/>
        <v>980</v>
      </c>
      <c r="AA671" s="17">
        <f t="shared" si="1493"/>
        <v>0</v>
      </c>
      <c r="AB671" s="17">
        <f>AB672</f>
        <v>0</v>
      </c>
      <c r="AC671" s="17">
        <f>AC672</f>
        <v>0</v>
      </c>
      <c r="AD671" s="17">
        <f>AD672</f>
        <v>0</v>
      </c>
      <c r="AE671" s="17">
        <f t="shared" si="1494"/>
        <v>1000</v>
      </c>
      <c r="AF671" s="17">
        <f t="shared" si="1495"/>
        <v>980</v>
      </c>
      <c r="AG671" s="17">
        <f t="shared" si="1496"/>
        <v>0</v>
      </c>
      <c r="AH671" s="17">
        <f>AH672</f>
        <v>0</v>
      </c>
      <c r="AI671" s="17">
        <f>AI672</f>
        <v>0</v>
      </c>
      <c r="AJ671" s="17">
        <f>AJ672</f>
        <v>0</v>
      </c>
      <c r="AK671" s="17">
        <f>AK672</f>
        <v>0</v>
      </c>
      <c r="AL671" s="17">
        <f>AL672</f>
        <v>0</v>
      </c>
      <c r="AM671" s="17">
        <f>AM672</f>
        <v>0</v>
      </c>
      <c r="AN671" s="17">
        <f>AN672</f>
        <v>0</v>
      </c>
      <c r="AO671" s="17">
        <f>AO672</f>
        <v>0</v>
      </c>
      <c r="AP671" s="17">
        <f>AP672</f>
        <v>0</v>
      </c>
      <c r="AQ671" s="17">
        <f>AQ672</f>
        <v>0</v>
      </c>
      <c r="AR671" s="17">
        <f>AR672</f>
        <v>0</v>
      </c>
      <c r="AS671" s="17">
        <f>AS672</f>
        <v>0</v>
      </c>
      <c r="AT671" s="17">
        <f>AT672</f>
        <v>0</v>
      </c>
      <c r="AU671" s="17">
        <f>AU672</f>
        <v>0</v>
      </c>
      <c r="AV671" s="17">
        <f>AV672</f>
        <v>0</v>
      </c>
      <c r="AW671" s="17">
        <f t="shared" si="1497"/>
        <v>1000</v>
      </c>
      <c r="AX671" s="17">
        <f t="shared" si="1498"/>
        <v>980</v>
      </c>
      <c r="AY671" s="17">
        <f t="shared" si="1499"/>
        <v>0</v>
      </c>
      <c r="AZ671" s="17">
        <f>AZ672</f>
        <v>0</v>
      </c>
      <c r="BA671" s="32"/>
      <c r="BB671" s="32"/>
      <c r="BC671" s="1"/>
      <c r="BD671" s="1"/>
      <c r="BE671" s="1"/>
      <c r="BF671" s="1"/>
      <c r="BG671" s="1"/>
      <c r="BH671" s="1"/>
      <c r="BI671" s="1"/>
    </row>
    <row r="672" s="1" customFormat="1" ht="15">
      <c r="A672" s="30" t="s">
        <v>411</v>
      </c>
      <c r="B672" s="30" t="s">
        <v>63</v>
      </c>
      <c r="C672" s="30" t="s">
        <v>65</v>
      </c>
      <c r="D672" s="30" t="s">
        <v>466</v>
      </c>
      <c r="E672" s="30" t="s">
        <v>43</v>
      </c>
      <c r="F672" s="31" t="s">
        <v>44</v>
      </c>
      <c r="G672" s="17">
        <v>1000</v>
      </c>
      <c r="H672" s="17">
        <v>980</v>
      </c>
      <c r="I672" s="17">
        <v>0</v>
      </c>
      <c r="J672" s="17"/>
      <c r="K672" s="17"/>
      <c r="L672" s="17"/>
      <c r="M672" s="17">
        <f t="shared" si="1670"/>
        <v>1000</v>
      </c>
      <c r="N672" s="17">
        <f t="shared" si="1671"/>
        <v>980</v>
      </c>
      <c r="O672" s="17">
        <f t="shared" si="1672"/>
        <v>0</v>
      </c>
      <c r="P672" s="17"/>
      <c r="Q672" s="17"/>
      <c r="R672" s="17"/>
      <c r="S672" s="17"/>
      <c r="T672" s="17"/>
      <c r="U672" s="17"/>
      <c r="V672" s="17"/>
      <c r="W672" s="17"/>
      <c r="X672" s="17"/>
      <c r="Y672" s="17">
        <f t="shared" si="1491"/>
        <v>1000</v>
      </c>
      <c r="Z672" s="17">
        <f t="shared" si="1492"/>
        <v>980</v>
      </c>
      <c r="AA672" s="17">
        <f t="shared" si="1493"/>
        <v>0</v>
      </c>
      <c r="AB672" s="17"/>
      <c r="AC672" s="17"/>
      <c r="AD672" s="17"/>
      <c r="AE672" s="17">
        <f t="shared" si="1494"/>
        <v>1000</v>
      </c>
      <c r="AF672" s="17">
        <f t="shared" si="1495"/>
        <v>980</v>
      </c>
      <c r="AG672" s="17">
        <f t="shared" si="1496"/>
        <v>0</v>
      </c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>
        <f t="shared" si="1497"/>
        <v>1000</v>
      </c>
      <c r="AX672" s="17">
        <f t="shared" si="1498"/>
        <v>980</v>
      </c>
      <c r="AY672" s="17">
        <f t="shared" si="1499"/>
        <v>0</v>
      </c>
      <c r="AZ672" s="17"/>
      <c r="BA672" s="32"/>
      <c r="BB672" s="32"/>
      <c r="BC672" s="1"/>
      <c r="BD672" s="1"/>
      <c r="BE672" s="1"/>
      <c r="BF672" s="1"/>
      <c r="BG672" s="1"/>
      <c r="BH672" s="1"/>
      <c r="BI672" s="1"/>
    </row>
    <row r="673" s="1" customFormat="1" ht="15">
      <c r="A673" s="30" t="s">
        <v>411</v>
      </c>
      <c r="B673" s="30" t="s">
        <v>63</v>
      </c>
      <c r="C673" s="30" t="s">
        <v>65</v>
      </c>
      <c r="D673" s="30" t="s">
        <v>159</v>
      </c>
      <c r="E673" s="35"/>
      <c r="F673" s="31" t="s">
        <v>160</v>
      </c>
      <c r="G673" s="17">
        <f t="shared" ref="G673:G676" si="1673">G674</f>
        <v>254.90000000000001</v>
      </c>
      <c r="H673" s="17">
        <f t="shared" ref="H673:H676" si="1674">H674</f>
        <v>254.90000000000001</v>
      </c>
      <c r="I673" s="17">
        <f t="shared" ref="I673:I676" si="1675">I674</f>
        <v>254.90000000000001</v>
      </c>
      <c r="J673" s="17">
        <f t="shared" ref="J673:J685" si="1676">J674</f>
        <v>0</v>
      </c>
      <c r="K673" s="17">
        <f t="shared" ref="K673:K685" si="1677">K674</f>
        <v>0</v>
      </c>
      <c r="L673" s="17">
        <f t="shared" ref="L673:L685" si="1678">L674</f>
        <v>0</v>
      </c>
      <c r="M673" s="17">
        <f t="shared" si="1670"/>
        <v>254.90000000000001</v>
      </c>
      <c r="N673" s="17">
        <f t="shared" si="1671"/>
        <v>254.90000000000001</v>
      </c>
      <c r="O673" s="17">
        <f t="shared" si="1672"/>
        <v>254.90000000000001</v>
      </c>
      <c r="P673" s="17">
        <f t="shared" ref="P673:P685" si="1679">P674</f>
        <v>0</v>
      </c>
      <c r="Q673" s="17">
        <f t="shared" ref="Q673:Q685" si="1680">Q674</f>
        <v>0</v>
      </c>
      <c r="R673" s="17">
        <f t="shared" ref="R673:R685" si="1681">R674</f>
        <v>0</v>
      </c>
      <c r="S673" s="17">
        <f t="shared" ref="S673:S685" si="1682">S674</f>
        <v>0</v>
      </c>
      <c r="T673" s="17">
        <f t="shared" ref="T673:T685" si="1683">T674</f>
        <v>0</v>
      </c>
      <c r="U673" s="17">
        <f t="shared" ref="U673:U685" si="1684">U674</f>
        <v>0</v>
      </c>
      <c r="V673" s="17">
        <f t="shared" ref="V673:V685" si="1685">V674</f>
        <v>0</v>
      </c>
      <c r="W673" s="17">
        <f t="shared" ref="W673:W685" si="1686">W674</f>
        <v>0</v>
      </c>
      <c r="X673" s="17">
        <f t="shared" ref="X673:X685" si="1687">X674</f>
        <v>0</v>
      </c>
      <c r="Y673" s="17">
        <f t="shared" si="1491"/>
        <v>254.90000000000001</v>
      </c>
      <c r="Z673" s="17">
        <f t="shared" si="1492"/>
        <v>254.90000000000001</v>
      </c>
      <c r="AA673" s="17">
        <f t="shared" si="1493"/>
        <v>254.90000000000001</v>
      </c>
      <c r="AB673" s="17">
        <f t="shared" ref="AB673:AB685" si="1688">AB674</f>
        <v>0</v>
      </c>
      <c r="AC673" s="17">
        <f t="shared" ref="AC673:AC685" si="1689">AC674</f>
        <v>0</v>
      </c>
      <c r="AD673" s="17">
        <f t="shared" ref="AD673:AD685" si="1690">AD674</f>
        <v>0</v>
      </c>
      <c r="AE673" s="17">
        <f t="shared" si="1494"/>
        <v>254.90000000000001</v>
      </c>
      <c r="AF673" s="17">
        <f t="shared" si="1495"/>
        <v>254.90000000000001</v>
      </c>
      <c r="AG673" s="17">
        <f t="shared" si="1496"/>
        <v>254.90000000000001</v>
      </c>
      <c r="AH673" s="17">
        <f t="shared" ref="AH673:AH685" si="1691">AH674</f>
        <v>0</v>
      </c>
      <c r="AI673" s="17">
        <f t="shared" ref="AI673:AI685" si="1692">AI674</f>
        <v>0</v>
      </c>
      <c r="AJ673" s="17">
        <f t="shared" ref="AJ673:AJ685" si="1693">AJ674</f>
        <v>0</v>
      </c>
      <c r="AK673" s="17">
        <f t="shared" ref="AK673:AK685" si="1694">AK674</f>
        <v>0</v>
      </c>
      <c r="AL673" s="17">
        <f t="shared" ref="AL673:AL685" si="1695">AL674</f>
        <v>0</v>
      </c>
      <c r="AM673" s="17">
        <f t="shared" ref="AM673:AM685" si="1696">AM674</f>
        <v>0</v>
      </c>
      <c r="AN673" s="17">
        <f t="shared" ref="AN673:AN685" si="1697">AN674</f>
        <v>0</v>
      </c>
      <c r="AO673" s="17">
        <f t="shared" ref="AO673:AO685" si="1698">AO674</f>
        <v>0</v>
      </c>
      <c r="AP673" s="17">
        <f t="shared" ref="AP673:AP685" si="1699">AP674</f>
        <v>0</v>
      </c>
      <c r="AQ673" s="17">
        <f t="shared" ref="AQ673:AQ685" si="1700">AQ674</f>
        <v>0</v>
      </c>
      <c r="AR673" s="17">
        <f t="shared" ref="AR673:AR685" si="1701">AR674</f>
        <v>0</v>
      </c>
      <c r="AS673" s="17">
        <f t="shared" ref="AS673:AS685" si="1702">AS674</f>
        <v>0</v>
      </c>
      <c r="AT673" s="17">
        <f t="shared" ref="AT673:AT685" si="1703">AT674</f>
        <v>0</v>
      </c>
      <c r="AU673" s="17">
        <f t="shared" ref="AU673:AU685" si="1704">AU674</f>
        <v>0</v>
      </c>
      <c r="AV673" s="17">
        <f t="shared" ref="AV673:AV685" si="1705">AV674</f>
        <v>0</v>
      </c>
      <c r="AW673" s="17">
        <f t="shared" si="1497"/>
        <v>254.90000000000001</v>
      </c>
      <c r="AX673" s="17">
        <f t="shared" si="1498"/>
        <v>254.90000000000001</v>
      </c>
      <c r="AY673" s="17">
        <f t="shared" si="1499"/>
        <v>254.90000000000001</v>
      </c>
      <c r="AZ673" s="17">
        <f t="shared" ref="AZ673:AZ685" si="1706">AZ674</f>
        <v>0</v>
      </c>
      <c r="BA673" s="32"/>
      <c r="BB673" s="32"/>
      <c r="BC673" s="1"/>
      <c r="BD673" s="1"/>
      <c r="BE673" s="1"/>
      <c r="BF673" s="1"/>
      <c r="BG673" s="1"/>
      <c r="BH673" s="1"/>
      <c r="BI673" s="1"/>
    </row>
    <row r="674" s="1" customFormat="1" ht="15" hidden="1">
      <c r="A674" s="30" t="s">
        <v>411</v>
      </c>
      <c r="B674" s="30" t="s">
        <v>63</v>
      </c>
      <c r="C674" s="30" t="s">
        <v>65</v>
      </c>
      <c r="D674" s="30" t="s">
        <v>161</v>
      </c>
      <c r="E674" s="35"/>
      <c r="F674" s="31" t="s">
        <v>36</v>
      </c>
      <c r="G674" s="17">
        <f t="shared" si="1673"/>
        <v>254.90000000000001</v>
      </c>
      <c r="H674" s="17">
        <f t="shared" si="1674"/>
        <v>254.90000000000001</v>
      </c>
      <c r="I674" s="17">
        <f t="shared" si="1675"/>
        <v>254.90000000000001</v>
      </c>
      <c r="J674" s="17">
        <f t="shared" si="1676"/>
        <v>0</v>
      </c>
      <c r="K674" s="17">
        <f t="shared" si="1677"/>
        <v>0</v>
      </c>
      <c r="L674" s="17">
        <f t="shared" si="1678"/>
        <v>0</v>
      </c>
      <c r="M674" s="17">
        <f t="shared" si="1670"/>
        <v>254.90000000000001</v>
      </c>
      <c r="N674" s="17">
        <f t="shared" si="1671"/>
        <v>254.90000000000001</v>
      </c>
      <c r="O674" s="17">
        <f t="shared" si="1672"/>
        <v>254.90000000000001</v>
      </c>
      <c r="P674" s="17">
        <f t="shared" si="1679"/>
        <v>0</v>
      </c>
      <c r="Q674" s="17">
        <f t="shared" si="1680"/>
        <v>0</v>
      </c>
      <c r="R674" s="17">
        <f t="shared" si="1681"/>
        <v>0</v>
      </c>
      <c r="S674" s="17">
        <f t="shared" si="1682"/>
        <v>0</v>
      </c>
      <c r="T674" s="17">
        <f t="shared" si="1683"/>
        <v>0</v>
      </c>
      <c r="U674" s="17">
        <f t="shared" si="1684"/>
        <v>0</v>
      </c>
      <c r="V674" s="17">
        <f t="shared" si="1685"/>
        <v>0</v>
      </c>
      <c r="W674" s="17">
        <f t="shared" si="1686"/>
        <v>0</v>
      </c>
      <c r="X674" s="17">
        <f t="shared" si="1687"/>
        <v>0</v>
      </c>
      <c r="Y674" s="17">
        <f t="shared" si="1491"/>
        <v>254.90000000000001</v>
      </c>
      <c r="Z674" s="17">
        <f t="shared" si="1492"/>
        <v>254.90000000000001</v>
      </c>
      <c r="AA674" s="17">
        <f t="shared" si="1493"/>
        <v>254.90000000000001</v>
      </c>
      <c r="AB674" s="17">
        <f t="shared" si="1688"/>
        <v>0</v>
      </c>
      <c r="AC674" s="17">
        <f t="shared" si="1689"/>
        <v>0</v>
      </c>
      <c r="AD674" s="17">
        <f t="shared" si="1690"/>
        <v>0</v>
      </c>
      <c r="AE674" s="17">
        <f t="shared" si="1494"/>
        <v>254.90000000000001</v>
      </c>
      <c r="AF674" s="17">
        <f t="shared" si="1495"/>
        <v>254.90000000000001</v>
      </c>
      <c r="AG674" s="17">
        <f t="shared" si="1496"/>
        <v>254.90000000000001</v>
      </c>
      <c r="AH674" s="17">
        <f t="shared" si="1691"/>
        <v>0</v>
      </c>
      <c r="AI674" s="17">
        <f t="shared" si="1692"/>
        <v>0</v>
      </c>
      <c r="AJ674" s="17">
        <f t="shared" si="1693"/>
        <v>0</v>
      </c>
      <c r="AK674" s="17">
        <f t="shared" si="1694"/>
        <v>0</v>
      </c>
      <c r="AL674" s="17">
        <f t="shared" si="1695"/>
        <v>0</v>
      </c>
      <c r="AM674" s="17">
        <f t="shared" si="1696"/>
        <v>0</v>
      </c>
      <c r="AN674" s="17">
        <f t="shared" si="1697"/>
        <v>0</v>
      </c>
      <c r="AO674" s="17">
        <f t="shared" si="1698"/>
        <v>0</v>
      </c>
      <c r="AP674" s="17">
        <f t="shared" si="1699"/>
        <v>0</v>
      </c>
      <c r="AQ674" s="17">
        <f t="shared" si="1700"/>
        <v>0</v>
      </c>
      <c r="AR674" s="17">
        <f t="shared" si="1701"/>
        <v>0</v>
      </c>
      <c r="AS674" s="17">
        <f t="shared" si="1702"/>
        <v>0</v>
      </c>
      <c r="AT674" s="17">
        <f t="shared" si="1703"/>
        <v>0</v>
      </c>
      <c r="AU674" s="17">
        <f t="shared" si="1704"/>
        <v>0</v>
      </c>
      <c r="AV674" s="17">
        <f t="shared" si="1705"/>
        <v>0</v>
      </c>
      <c r="AW674" s="17">
        <f t="shared" si="1497"/>
        <v>254.90000000000001</v>
      </c>
      <c r="AX674" s="17">
        <f t="shared" si="1498"/>
        <v>254.90000000000001</v>
      </c>
      <c r="AY674" s="17">
        <f t="shared" si="1499"/>
        <v>254.90000000000001</v>
      </c>
      <c r="AZ674" s="17">
        <f t="shared" si="1706"/>
        <v>0</v>
      </c>
      <c r="BA674" s="32">
        <v>0</v>
      </c>
      <c r="BB674" s="32"/>
      <c r="BC674" s="1"/>
      <c r="BD674" s="1"/>
      <c r="BE674" s="1"/>
      <c r="BF674" s="1"/>
      <c r="BG674" s="1"/>
      <c r="BH674" s="1"/>
      <c r="BI674" s="1"/>
    </row>
    <row r="675" s="1" customFormat="1" ht="15">
      <c r="A675" s="30" t="s">
        <v>411</v>
      </c>
      <c r="B675" s="30" t="s">
        <v>63</v>
      </c>
      <c r="C675" s="30" t="s">
        <v>65</v>
      </c>
      <c r="D675" s="30" t="s">
        <v>162</v>
      </c>
      <c r="E675" s="35"/>
      <c r="F675" s="31" t="s">
        <v>163</v>
      </c>
      <c r="G675" s="17">
        <f t="shared" si="1673"/>
        <v>254.90000000000001</v>
      </c>
      <c r="H675" s="17">
        <f t="shared" si="1674"/>
        <v>254.90000000000001</v>
      </c>
      <c r="I675" s="17">
        <f t="shared" si="1675"/>
        <v>254.90000000000001</v>
      </c>
      <c r="J675" s="17">
        <f t="shared" si="1676"/>
        <v>0</v>
      </c>
      <c r="K675" s="17">
        <f t="shared" si="1677"/>
        <v>0</v>
      </c>
      <c r="L675" s="17">
        <f t="shared" si="1678"/>
        <v>0</v>
      </c>
      <c r="M675" s="17">
        <f t="shared" si="1670"/>
        <v>254.90000000000001</v>
      </c>
      <c r="N675" s="17">
        <f t="shared" si="1671"/>
        <v>254.90000000000001</v>
      </c>
      <c r="O675" s="17">
        <f t="shared" si="1672"/>
        <v>254.90000000000001</v>
      </c>
      <c r="P675" s="17">
        <f t="shared" si="1679"/>
        <v>0</v>
      </c>
      <c r="Q675" s="17">
        <f t="shared" si="1680"/>
        <v>0</v>
      </c>
      <c r="R675" s="17">
        <f t="shared" si="1681"/>
        <v>0</v>
      </c>
      <c r="S675" s="17">
        <f t="shared" si="1682"/>
        <v>0</v>
      </c>
      <c r="T675" s="17">
        <f t="shared" si="1683"/>
        <v>0</v>
      </c>
      <c r="U675" s="17">
        <f t="shared" si="1684"/>
        <v>0</v>
      </c>
      <c r="V675" s="17">
        <f t="shared" si="1685"/>
        <v>0</v>
      </c>
      <c r="W675" s="17">
        <f t="shared" si="1686"/>
        <v>0</v>
      </c>
      <c r="X675" s="17">
        <f t="shared" si="1687"/>
        <v>0</v>
      </c>
      <c r="Y675" s="17">
        <f t="shared" si="1491"/>
        <v>254.90000000000001</v>
      </c>
      <c r="Z675" s="17">
        <f t="shared" si="1492"/>
        <v>254.90000000000001</v>
      </c>
      <c r="AA675" s="17">
        <f t="shared" si="1493"/>
        <v>254.90000000000001</v>
      </c>
      <c r="AB675" s="17">
        <f t="shared" si="1688"/>
        <v>0</v>
      </c>
      <c r="AC675" s="17">
        <f t="shared" si="1689"/>
        <v>0</v>
      </c>
      <c r="AD675" s="17">
        <f t="shared" si="1690"/>
        <v>0</v>
      </c>
      <c r="AE675" s="17">
        <f t="shared" si="1494"/>
        <v>254.90000000000001</v>
      </c>
      <c r="AF675" s="17">
        <f t="shared" si="1495"/>
        <v>254.90000000000001</v>
      </c>
      <c r="AG675" s="17">
        <f t="shared" si="1496"/>
        <v>254.90000000000001</v>
      </c>
      <c r="AH675" s="17">
        <f t="shared" si="1691"/>
        <v>0</v>
      </c>
      <c r="AI675" s="17">
        <f t="shared" si="1692"/>
        <v>0</v>
      </c>
      <c r="AJ675" s="17">
        <f t="shared" si="1693"/>
        <v>0</v>
      </c>
      <c r="AK675" s="17">
        <f t="shared" si="1694"/>
        <v>0</v>
      </c>
      <c r="AL675" s="17">
        <f t="shared" si="1695"/>
        <v>0</v>
      </c>
      <c r="AM675" s="17">
        <f t="shared" si="1696"/>
        <v>0</v>
      </c>
      <c r="AN675" s="17">
        <f t="shared" si="1697"/>
        <v>0</v>
      </c>
      <c r="AO675" s="17">
        <f t="shared" si="1698"/>
        <v>0</v>
      </c>
      <c r="AP675" s="17">
        <f t="shared" si="1699"/>
        <v>0</v>
      </c>
      <c r="AQ675" s="17">
        <f t="shared" si="1700"/>
        <v>0</v>
      </c>
      <c r="AR675" s="17">
        <f t="shared" si="1701"/>
        <v>0</v>
      </c>
      <c r="AS675" s="17">
        <f t="shared" si="1702"/>
        <v>0</v>
      </c>
      <c r="AT675" s="17">
        <f t="shared" si="1703"/>
        <v>0</v>
      </c>
      <c r="AU675" s="17">
        <f t="shared" si="1704"/>
        <v>0</v>
      </c>
      <c r="AV675" s="17">
        <f t="shared" si="1705"/>
        <v>0</v>
      </c>
      <c r="AW675" s="17">
        <f t="shared" si="1497"/>
        <v>254.90000000000001</v>
      </c>
      <c r="AX675" s="17">
        <f t="shared" si="1498"/>
        <v>254.90000000000001</v>
      </c>
      <c r="AY675" s="17">
        <f t="shared" si="1499"/>
        <v>254.90000000000001</v>
      </c>
      <c r="AZ675" s="17">
        <f t="shared" si="1706"/>
        <v>0</v>
      </c>
      <c r="BA675" s="32"/>
      <c r="BB675" s="32"/>
      <c r="BC675" s="1"/>
      <c r="BD675" s="1"/>
      <c r="BE675" s="1"/>
      <c r="BF675" s="1"/>
      <c r="BG675" s="1"/>
      <c r="BH675" s="1"/>
      <c r="BI675" s="1"/>
    </row>
    <row r="676" s="1" customFormat="1" ht="15">
      <c r="A676" s="30" t="s">
        <v>411</v>
      </c>
      <c r="B676" s="30" t="s">
        <v>63</v>
      </c>
      <c r="C676" s="30" t="s">
        <v>65</v>
      </c>
      <c r="D676" s="30" t="s">
        <v>196</v>
      </c>
      <c r="E676" s="35"/>
      <c r="F676" s="31" t="s">
        <v>197</v>
      </c>
      <c r="G676" s="17">
        <f t="shared" si="1673"/>
        <v>254.90000000000001</v>
      </c>
      <c r="H676" s="17">
        <f t="shared" si="1674"/>
        <v>254.90000000000001</v>
      </c>
      <c r="I676" s="17">
        <f t="shared" si="1675"/>
        <v>254.90000000000001</v>
      </c>
      <c r="J676" s="17">
        <f t="shared" si="1676"/>
        <v>0</v>
      </c>
      <c r="K676" s="17">
        <f t="shared" si="1677"/>
        <v>0</v>
      </c>
      <c r="L676" s="17">
        <f t="shared" si="1678"/>
        <v>0</v>
      </c>
      <c r="M676" s="17">
        <f t="shared" si="1670"/>
        <v>254.90000000000001</v>
      </c>
      <c r="N676" s="17">
        <f t="shared" si="1671"/>
        <v>254.90000000000001</v>
      </c>
      <c r="O676" s="17">
        <f t="shared" si="1672"/>
        <v>254.90000000000001</v>
      </c>
      <c r="P676" s="17">
        <f t="shared" si="1679"/>
        <v>0</v>
      </c>
      <c r="Q676" s="17">
        <f t="shared" si="1680"/>
        <v>0</v>
      </c>
      <c r="R676" s="17">
        <f t="shared" si="1681"/>
        <v>0</v>
      </c>
      <c r="S676" s="17">
        <f t="shared" si="1682"/>
        <v>0</v>
      </c>
      <c r="T676" s="17">
        <f t="shared" si="1683"/>
        <v>0</v>
      </c>
      <c r="U676" s="17">
        <f t="shared" si="1684"/>
        <v>0</v>
      </c>
      <c r="V676" s="17">
        <f t="shared" si="1685"/>
        <v>0</v>
      </c>
      <c r="W676" s="17">
        <f t="shared" si="1686"/>
        <v>0</v>
      </c>
      <c r="X676" s="17">
        <f t="shared" si="1687"/>
        <v>0</v>
      </c>
      <c r="Y676" s="17">
        <f t="shared" si="1491"/>
        <v>254.90000000000001</v>
      </c>
      <c r="Z676" s="17">
        <f t="shared" si="1492"/>
        <v>254.90000000000001</v>
      </c>
      <c r="AA676" s="17">
        <f t="shared" si="1493"/>
        <v>254.90000000000001</v>
      </c>
      <c r="AB676" s="17">
        <f t="shared" si="1688"/>
        <v>0</v>
      </c>
      <c r="AC676" s="17">
        <f t="shared" si="1689"/>
        <v>0</v>
      </c>
      <c r="AD676" s="17">
        <f t="shared" si="1690"/>
        <v>0</v>
      </c>
      <c r="AE676" s="17">
        <f t="shared" si="1494"/>
        <v>254.90000000000001</v>
      </c>
      <c r="AF676" s="17">
        <f t="shared" si="1495"/>
        <v>254.90000000000001</v>
      </c>
      <c r="AG676" s="17">
        <f t="shared" si="1496"/>
        <v>254.90000000000001</v>
      </c>
      <c r="AH676" s="17">
        <f t="shared" si="1691"/>
        <v>0</v>
      </c>
      <c r="AI676" s="17">
        <f t="shared" si="1692"/>
        <v>0</v>
      </c>
      <c r="AJ676" s="17">
        <f t="shared" si="1693"/>
        <v>0</v>
      </c>
      <c r="AK676" s="17">
        <f t="shared" si="1694"/>
        <v>0</v>
      </c>
      <c r="AL676" s="17">
        <f t="shared" si="1695"/>
        <v>0</v>
      </c>
      <c r="AM676" s="17">
        <f t="shared" si="1696"/>
        <v>0</v>
      </c>
      <c r="AN676" s="17">
        <f t="shared" si="1697"/>
        <v>0</v>
      </c>
      <c r="AO676" s="17">
        <f t="shared" si="1698"/>
        <v>0</v>
      </c>
      <c r="AP676" s="17">
        <f t="shared" si="1699"/>
        <v>0</v>
      </c>
      <c r="AQ676" s="17">
        <f t="shared" si="1700"/>
        <v>0</v>
      </c>
      <c r="AR676" s="17">
        <f t="shared" si="1701"/>
        <v>0</v>
      </c>
      <c r="AS676" s="17">
        <f t="shared" si="1702"/>
        <v>0</v>
      </c>
      <c r="AT676" s="17">
        <f t="shared" si="1703"/>
        <v>0</v>
      </c>
      <c r="AU676" s="17">
        <f t="shared" si="1704"/>
        <v>0</v>
      </c>
      <c r="AV676" s="17">
        <f t="shared" si="1705"/>
        <v>0</v>
      </c>
      <c r="AW676" s="17">
        <f t="shared" si="1497"/>
        <v>254.90000000000001</v>
      </c>
      <c r="AX676" s="17">
        <f t="shared" si="1498"/>
        <v>254.90000000000001</v>
      </c>
      <c r="AY676" s="17">
        <f t="shared" si="1499"/>
        <v>254.90000000000001</v>
      </c>
      <c r="AZ676" s="17">
        <f t="shared" si="1706"/>
        <v>0</v>
      </c>
      <c r="BA676" s="32"/>
      <c r="BB676" s="32"/>
      <c r="BC676" s="1"/>
      <c r="BD676" s="1"/>
      <c r="BE676" s="1"/>
      <c r="BF676" s="1"/>
      <c r="BG676" s="1"/>
      <c r="BH676" s="1"/>
      <c r="BI676" s="1"/>
    </row>
    <row r="677" s="1" customFormat="1" ht="15">
      <c r="A677" s="30" t="s">
        <v>411</v>
      </c>
      <c r="B677" s="30" t="s">
        <v>63</v>
      </c>
      <c r="C677" s="30" t="s">
        <v>65</v>
      </c>
      <c r="D677" s="30" t="s">
        <v>196</v>
      </c>
      <c r="E677" s="30" t="s">
        <v>41</v>
      </c>
      <c r="F677" s="31" t="s">
        <v>42</v>
      </c>
      <c r="G677" s="17">
        <v>254.90000000000001</v>
      </c>
      <c r="H677" s="17">
        <v>254.90000000000001</v>
      </c>
      <c r="I677" s="17">
        <v>254.90000000000001</v>
      </c>
      <c r="J677" s="17"/>
      <c r="K677" s="17"/>
      <c r="L677" s="17"/>
      <c r="M677" s="17">
        <f t="shared" si="1670"/>
        <v>254.90000000000001</v>
      </c>
      <c r="N677" s="17">
        <f t="shared" si="1671"/>
        <v>254.90000000000001</v>
      </c>
      <c r="O677" s="17">
        <f t="shared" si="1672"/>
        <v>254.90000000000001</v>
      </c>
      <c r="P677" s="17"/>
      <c r="Q677" s="17"/>
      <c r="R677" s="17"/>
      <c r="S677" s="17"/>
      <c r="T677" s="17"/>
      <c r="U677" s="17"/>
      <c r="V677" s="17"/>
      <c r="W677" s="17"/>
      <c r="X677" s="17"/>
      <c r="Y677" s="17">
        <f t="shared" si="1491"/>
        <v>254.90000000000001</v>
      </c>
      <c r="Z677" s="17">
        <f t="shared" si="1492"/>
        <v>254.90000000000001</v>
      </c>
      <c r="AA677" s="17">
        <f t="shared" si="1493"/>
        <v>254.90000000000001</v>
      </c>
      <c r="AB677" s="17"/>
      <c r="AC677" s="17"/>
      <c r="AD677" s="17"/>
      <c r="AE677" s="17">
        <f t="shared" si="1494"/>
        <v>254.90000000000001</v>
      </c>
      <c r="AF677" s="17">
        <f t="shared" si="1495"/>
        <v>254.90000000000001</v>
      </c>
      <c r="AG677" s="17">
        <f t="shared" si="1496"/>
        <v>254.90000000000001</v>
      </c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>
        <f t="shared" si="1497"/>
        <v>254.90000000000001</v>
      </c>
      <c r="AX677" s="17">
        <f t="shared" si="1498"/>
        <v>254.90000000000001</v>
      </c>
      <c r="AY677" s="17">
        <f t="shared" si="1499"/>
        <v>254.90000000000001</v>
      </c>
      <c r="AZ677" s="17"/>
      <c r="BA677" s="32"/>
      <c r="BB677" s="32"/>
      <c r="BC677" s="1"/>
      <c r="BD677" s="1"/>
      <c r="BE677" s="1"/>
      <c r="BF677" s="1"/>
      <c r="BG677" s="1"/>
      <c r="BH677" s="1"/>
      <c r="BI677" s="1"/>
    </row>
    <row r="678" s="20" customFormat="1" ht="15">
      <c r="A678" s="21" t="s">
        <v>411</v>
      </c>
      <c r="B678" s="21" t="s">
        <v>89</v>
      </c>
      <c r="C678" s="21"/>
      <c r="D678" s="21"/>
      <c r="E678" s="33"/>
      <c r="F678" s="22" t="s">
        <v>200</v>
      </c>
      <c r="G678" s="23">
        <f t="shared" si="1568"/>
        <v>39.299999999999997</v>
      </c>
      <c r="H678" s="23">
        <f t="shared" si="1569"/>
        <v>39.299999999999997</v>
      </c>
      <c r="I678" s="23">
        <f t="shared" si="1570"/>
        <v>39.299999999999997</v>
      </c>
      <c r="J678" s="23">
        <f t="shared" si="1676"/>
        <v>0</v>
      </c>
      <c r="K678" s="23">
        <f t="shared" si="1677"/>
        <v>0</v>
      </c>
      <c r="L678" s="23">
        <f t="shared" si="1678"/>
        <v>0</v>
      </c>
      <c r="M678" s="23">
        <f t="shared" si="1670"/>
        <v>39.299999999999997</v>
      </c>
      <c r="N678" s="23">
        <f t="shared" si="1671"/>
        <v>39.299999999999997</v>
      </c>
      <c r="O678" s="23">
        <f t="shared" si="1672"/>
        <v>39.299999999999997</v>
      </c>
      <c r="P678" s="23">
        <f t="shared" si="1679"/>
        <v>0</v>
      </c>
      <c r="Q678" s="23">
        <f t="shared" si="1680"/>
        <v>0</v>
      </c>
      <c r="R678" s="23">
        <f t="shared" si="1681"/>
        <v>0</v>
      </c>
      <c r="S678" s="23">
        <f t="shared" si="1682"/>
        <v>0</v>
      </c>
      <c r="T678" s="23">
        <f t="shared" si="1683"/>
        <v>0</v>
      </c>
      <c r="U678" s="23">
        <f t="shared" si="1684"/>
        <v>0</v>
      </c>
      <c r="V678" s="23">
        <f t="shared" si="1685"/>
        <v>0</v>
      </c>
      <c r="W678" s="23">
        <f t="shared" si="1686"/>
        <v>0</v>
      </c>
      <c r="X678" s="23">
        <f t="shared" si="1687"/>
        <v>0</v>
      </c>
      <c r="Y678" s="23">
        <f t="shared" si="1491"/>
        <v>39.299999999999997</v>
      </c>
      <c r="Z678" s="23">
        <f t="shared" si="1492"/>
        <v>39.299999999999997</v>
      </c>
      <c r="AA678" s="23">
        <f t="shared" si="1493"/>
        <v>39.299999999999997</v>
      </c>
      <c r="AB678" s="23">
        <f t="shared" si="1688"/>
        <v>0</v>
      </c>
      <c r="AC678" s="23">
        <f t="shared" si="1689"/>
        <v>0</v>
      </c>
      <c r="AD678" s="23">
        <f t="shared" si="1690"/>
        <v>0</v>
      </c>
      <c r="AE678" s="23">
        <f t="shared" si="1494"/>
        <v>39.299999999999997</v>
      </c>
      <c r="AF678" s="23">
        <f t="shared" si="1495"/>
        <v>39.299999999999997</v>
      </c>
      <c r="AG678" s="23">
        <f t="shared" si="1496"/>
        <v>39.299999999999997</v>
      </c>
      <c r="AH678" s="23">
        <f t="shared" si="1691"/>
        <v>0</v>
      </c>
      <c r="AI678" s="23">
        <f t="shared" si="1692"/>
        <v>0</v>
      </c>
      <c r="AJ678" s="23">
        <f t="shared" si="1693"/>
        <v>0</v>
      </c>
      <c r="AK678" s="23">
        <f t="shared" si="1694"/>
        <v>0</v>
      </c>
      <c r="AL678" s="23">
        <f t="shared" si="1695"/>
        <v>0</v>
      </c>
      <c r="AM678" s="23">
        <f t="shared" si="1696"/>
        <v>0</v>
      </c>
      <c r="AN678" s="23">
        <f t="shared" si="1697"/>
        <v>0</v>
      </c>
      <c r="AO678" s="23">
        <f t="shared" si="1698"/>
        <v>0</v>
      </c>
      <c r="AP678" s="23">
        <f t="shared" si="1699"/>
        <v>0</v>
      </c>
      <c r="AQ678" s="23">
        <f t="shared" si="1700"/>
        <v>0</v>
      </c>
      <c r="AR678" s="23">
        <f t="shared" si="1701"/>
        <v>0</v>
      </c>
      <c r="AS678" s="23">
        <f t="shared" si="1702"/>
        <v>0</v>
      </c>
      <c r="AT678" s="23">
        <f t="shared" si="1703"/>
        <v>0</v>
      </c>
      <c r="AU678" s="23">
        <f t="shared" si="1704"/>
        <v>0</v>
      </c>
      <c r="AV678" s="23">
        <f t="shared" si="1705"/>
        <v>0</v>
      </c>
      <c r="AW678" s="23">
        <f t="shared" si="1497"/>
        <v>39.299999999999997</v>
      </c>
      <c r="AX678" s="23">
        <f t="shared" si="1498"/>
        <v>39.299999999999997</v>
      </c>
      <c r="AY678" s="23">
        <f t="shared" si="1499"/>
        <v>39.299999999999997</v>
      </c>
      <c r="AZ678" s="23">
        <f t="shared" si="1706"/>
        <v>0</v>
      </c>
      <c r="BA678" s="24"/>
      <c r="BB678" s="24"/>
      <c r="BC678" s="20"/>
      <c r="BD678" s="20"/>
      <c r="BE678" s="20"/>
      <c r="BF678" s="20"/>
      <c r="BG678" s="20"/>
      <c r="BH678" s="20"/>
      <c r="BI678" s="20"/>
    </row>
    <row r="679" s="25" customFormat="1" ht="15">
      <c r="A679" s="26" t="s">
        <v>411</v>
      </c>
      <c r="B679" s="26" t="s">
        <v>89</v>
      </c>
      <c r="C679" s="26" t="s">
        <v>65</v>
      </c>
      <c r="D679" s="26"/>
      <c r="E679" s="34"/>
      <c r="F679" s="27" t="s">
        <v>201</v>
      </c>
      <c r="G679" s="28">
        <f t="shared" si="1568"/>
        <v>39.299999999999997</v>
      </c>
      <c r="H679" s="28">
        <f t="shared" si="1569"/>
        <v>39.299999999999997</v>
      </c>
      <c r="I679" s="28">
        <f t="shared" si="1570"/>
        <v>39.299999999999997</v>
      </c>
      <c r="J679" s="28">
        <f t="shared" si="1676"/>
        <v>0</v>
      </c>
      <c r="K679" s="28">
        <f t="shared" si="1677"/>
        <v>0</v>
      </c>
      <c r="L679" s="28">
        <f t="shared" si="1678"/>
        <v>0</v>
      </c>
      <c r="M679" s="28">
        <f t="shared" si="1670"/>
        <v>39.299999999999997</v>
      </c>
      <c r="N679" s="28">
        <f t="shared" si="1671"/>
        <v>39.299999999999997</v>
      </c>
      <c r="O679" s="28">
        <f t="shared" si="1672"/>
        <v>39.299999999999997</v>
      </c>
      <c r="P679" s="28">
        <f t="shared" si="1679"/>
        <v>0</v>
      </c>
      <c r="Q679" s="28">
        <f t="shared" si="1680"/>
        <v>0</v>
      </c>
      <c r="R679" s="28">
        <f t="shared" si="1681"/>
        <v>0</v>
      </c>
      <c r="S679" s="28">
        <f t="shared" si="1682"/>
        <v>0</v>
      </c>
      <c r="T679" s="28">
        <f t="shared" si="1683"/>
        <v>0</v>
      </c>
      <c r="U679" s="28">
        <f t="shared" si="1684"/>
        <v>0</v>
      </c>
      <c r="V679" s="28">
        <f t="shared" si="1685"/>
        <v>0</v>
      </c>
      <c r="W679" s="28">
        <f t="shared" si="1686"/>
        <v>0</v>
      </c>
      <c r="X679" s="28">
        <f t="shared" si="1687"/>
        <v>0</v>
      </c>
      <c r="Y679" s="28">
        <f t="shared" si="1491"/>
        <v>39.299999999999997</v>
      </c>
      <c r="Z679" s="28">
        <f t="shared" si="1492"/>
        <v>39.299999999999997</v>
      </c>
      <c r="AA679" s="28">
        <f t="shared" si="1493"/>
        <v>39.299999999999997</v>
      </c>
      <c r="AB679" s="28">
        <f t="shared" si="1688"/>
        <v>0</v>
      </c>
      <c r="AC679" s="28">
        <f t="shared" si="1689"/>
        <v>0</v>
      </c>
      <c r="AD679" s="28">
        <f t="shared" si="1690"/>
        <v>0</v>
      </c>
      <c r="AE679" s="28">
        <f t="shared" si="1494"/>
        <v>39.299999999999997</v>
      </c>
      <c r="AF679" s="28">
        <f t="shared" si="1495"/>
        <v>39.299999999999997</v>
      </c>
      <c r="AG679" s="28">
        <f t="shared" si="1496"/>
        <v>39.299999999999997</v>
      </c>
      <c r="AH679" s="28">
        <f t="shared" si="1691"/>
        <v>0</v>
      </c>
      <c r="AI679" s="28">
        <f t="shared" si="1692"/>
        <v>0</v>
      </c>
      <c r="AJ679" s="28">
        <f t="shared" si="1693"/>
        <v>0</v>
      </c>
      <c r="AK679" s="28">
        <f t="shared" si="1694"/>
        <v>0</v>
      </c>
      <c r="AL679" s="28">
        <f t="shared" si="1695"/>
        <v>0</v>
      </c>
      <c r="AM679" s="28">
        <f t="shared" si="1696"/>
        <v>0</v>
      </c>
      <c r="AN679" s="28">
        <f t="shared" si="1697"/>
        <v>0</v>
      </c>
      <c r="AO679" s="28">
        <f t="shared" si="1698"/>
        <v>0</v>
      </c>
      <c r="AP679" s="28">
        <f t="shared" si="1699"/>
        <v>0</v>
      </c>
      <c r="AQ679" s="28">
        <f t="shared" si="1700"/>
        <v>0</v>
      </c>
      <c r="AR679" s="28">
        <f t="shared" si="1701"/>
        <v>0</v>
      </c>
      <c r="AS679" s="28">
        <f t="shared" si="1702"/>
        <v>0</v>
      </c>
      <c r="AT679" s="28">
        <f t="shared" si="1703"/>
        <v>0</v>
      </c>
      <c r="AU679" s="28">
        <f t="shared" si="1704"/>
        <v>0</v>
      </c>
      <c r="AV679" s="28">
        <f t="shared" si="1705"/>
        <v>0</v>
      </c>
      <c r="AW679" s="28">
        <f t="shared" si="1497"/>
        <v>39.299999999999997</v>
      </c>
      <c r="AX679" s="28">
        <f t="shared" si="1498"/>
        <v>39.299999999999997</v>
      </c>
      <c r="AY679" s="28">
        <f t="shared" si="1499"/>
        <v>39.299999999999997</v>
      </c>
      <c r="AZ679" s="28">
        <f t="shared" si="1706"/>
        <v>0</v>
      </c>
      <c r="BA679" s="29"/>
      <c r="BB679" s="29"/>
      <c r="BC679" s="25"/>
      <c r="BD679" s="25"/>
      <c r="BE679" s="25"/>
      <c r="BF679" s="25"/>
      <c r="BG679" s="25"/>
      <c r="BH679" s="25"/>
      <c r="BI679" s="25"/>
    </row>
    <row r="680" s="1" customFormat="1" ht="15">
      <c r="A680" s="30" t="s">
        <v>411</v>
      </c>
      <c r="B680" s="30" t="s">
        <v>89</v>
      </c>
      <c r="C680" s="30" t="s">
        <v>65</v>
      </c>
      <c r="D680" s="30" t="s">
        <v>159</v>
      </c>
      <c r="E680" s="35"/>
      <c r="F680" s="31" t="s">
        <v>160</v>
      </c>
      <c r="G680" s="17">
        <f t="shared" si="1568"/>
        <v>39.299999999999997</v>
      </c>
      <c r="H680" s="17">
        <f t="shared" si="1569"/>
        <v>39.299999999999997</v>
      </c>
      <c r="I680" s="17">
        <f t="shared" si="1570"/>
        <v>39.299999999999997</v>
      </c>
      <c r="J680" s="17">
        <f t="shared" si="1676"/>
        <v>0</v>
      </c>
      <c r="K680" s="17">
        <f t="shared" si="1677"/>
        <v>0</v>
      </c>
      <c r="L680" s="17">
        <f t="shared" si="1678"/>
        <v>0</v>
      </c>
      <c r="M680" s="17">
        <f t="shared" si="1670"/>
        <v>39.299999999999997</v>
      </c>
      <c r="N680" s="17">
        <f t="shared" si="1671"/>
        <v>39.299999999999997</v>
      </c>
      <c r="O680" s="17">
        <f t="shared" si="1672"/>
        <v>39.299999999999997</v>
      </c>
      <c r="P680" s="17">
        <f t="shared" si="1679"/>
        <v>0</v>
      </c>
      <c r="Q680" s="17">
        <f t="shared" si="1680"/>
        <v>0</v>
      </c>
      <c r="R680" s="17">
        <f t="shared" si="1681"/>
        <v>0</v>
      </c>
      <c r="S680" s="17">
        <f t="shared" si="1682"/>
        <v>0</v>
      </c>
      <c r="T680" s="17">
        <f t="shared" si="1683"/>
        <v>0</v>
      </c>
      <c r="U680" s="17">
        <f t="shared" si="1684"/>
        <v>0</v>
      </c>
      <c r="V680" s="17">
        <f t="shared" si="1685"/>
        <v>0</v>
      </c>
      <c r="W680" s="17">
        <f t="shared" si="1686"/>
        <v>0</v>
      </c>
      <c r="X680" s="17">
        <f t="shared" si="1687"/>
        <v>0</v>
      </c>
      <c r="Y680" s="17">
        <f t="shared" ref="Y680:Y743" si="1707">M680+P680+Q680+R680+S680</f>
        <v>39.299999999999997</v>
      </c>
      <c r="Z680" s="17">
        <f t="shared" ref="Z680:Z743" si="1708">N680+T680+U680</f>
        <v>39.299999999999997</v>
      </c>
      <c r="AA680" s="17">
        <f t="shared" ref="AA680:AA743" si="1709">O680+V680+X680+W680</f>
        <v>39.299999999999997</v>
      </c>
      <c r="AB680" s="17">
        <f t="shared" si="1688"/>
        <v>0</v>
      </c>
      <c r="AC680" s="17">
        <f t="shared" si="1689"/>
        <v>0</v>
      </c>
      <c r="AD680" s="17">
        <f t="shared" si="1690"/>
        <v>0</v>
      </c>
      <c r="AE680" s="17">
        <f t="shared" ref="AE680:AE743" si="1710">Y680+AB680</f>
        <v>39.299999999999997</v>
      </c>
      <c r="AF680" s="17">
        <f t="shared" ref="AF680:AF743" si="1711">Z680+AC680</f>
        <v>39.299999999999997</v>
      </c>
      <c r="AG680" s="17">
        <f t="shared" ref="AG680:AG743" si="1712">AA680+AD680</f>
        <v>39.299999999999997</v>
      </c>
      <c r="AH680" s="17">
        <f t="shared" si="1691"/>
        <v>0</v>
      </c>
      <c r="AI680" s="17">
        <f t="shared" si="1692"/>
        <v>0</v>
      </c>
      <c r="AJ680" s="17">
        <f t="shared" si="1693"/>
        <v>0</v>
      </c>
      <c r="AK680" s="17">
        <f t="shared" si="1694"/>
        <v>0</v>
      </c>
      <c r="AL680" s="17">
        <f t="shared" si="1695"/>
        <v>0</v>
      </c>
      <c r="AM680" s="17">
        <f t="shared" si="1696"/>
        <v>0</v>
      </c>
      <c r="AN680" s="17">
        <f t="shared" si="1697"/>
        <v>0</v>
      </c>
      <c r="AO680" s="17">
        <f t="shared" si="1698"/>
        <v>0</v>
      </c>
      <c r="AP680" s="17">
        <f t="shared" si="1699"/>
        <v>0</v>
      </c>
      <c r="AQ680" s="17">
        <f t="shared" si="1700"/>
        <v>0</v>
      </c>
      <c r="AR680" s="17">
        <f t="shared" si="1701"/>
        <v>0</v>
      </c>
      <c r="AS680" s="17">
        <f t="shared" si="1702"/>
        <v>0</v>
      </c>
      <c r="AT680" s="17">
        <f t="shared" si="1703"/>
        <v>0</v>
      </c>
      <c r="AU680" s="17">
        <f t="shared" si="1704"/>
        <v>0</v>
      </c>
      <c r="AV680" s="17">
        <f t="shared" si="1705"/>
        <v>0</v>
      </c>
      <c r="AW680" s="17">
        <f t="shared" ref="AW680:AW743" si="1713">AE680+AH680+AI680+AJ680+AK680+AL680</f>
        <v>39.299999999999997</v>
      </c>
      <c r="AX680" s="17">
        <f t="shared" ref="AX680:AX743" si="1714">AF680+AM680+AN680+AO680+AP680+AQ680</f>
        <v>39.299999999999997</v>
      </c>
      <c r="AY680" s="17">
        <f t="shared" ref="AY680:AY743" si="1715">AG680+AR680+AS680+AT680+AU680+AV680</f>
        <v>39.299999999999997</v>
      </c>
      <c r="AZ680" s="17">
        <f t="shared" si="1706"/>
        <v>0</v>
      </c>
      <c r="BA680" s="32"/>
      <c r="BB680" s="32"/>
      <c r="BC680" s="1"/>
      <c r="BD680" s="1"/>
      <c r="BE680" s="1"/>
      <c r="BF680" s="1"/>
      <c r="BG680" s="1"/>
      <c r="BH680" s="1"/>
      <c r="BI680" s="1"/>
    </row>
    <row r="681" s="1" customFormat="1" ht="15" hidden="1">
      <c r="A681" s="30" t="s">
        <v>411</v>
      </c>
      <c r="B681" s="30" t="s">
        <v>89</v>
      </c>
      <c r="C681" s="30" t="s">
        <v>65</v>
      </c>
      <c r="D681" s="30" t="s">
        <v>161</v>
      </c>
      <c r="E681" s="35"/>
      <c r="F681" s="31" t="s">
        <v>36</v>
      </c>
      <c r="G681" s="17">
        <f t="shared" si="1568"/>
        <v>39.299999999999997</v>
      </c>
      <c r="H681" s="17">
        <f t="shared" si="1569"/>
        <v>39.299999999999997</v>
      </c>
      <c r="I681" s="17">
        <f t="shared" si="1570"/>
        <v>39.299999999999997</v>
      </c>
      <c r="J681" s="17">
        <f t="shared" si="1676"/>
        <v>0</v>
      </c>
      <c r="K681" s="17">
        <f t="shared" si="1677"/>
        <v>0</v>
      </c>
      <c r="L681" s="17">
        <f t="shared" si="1678"/>
        <v>0</v>
      </c>
      <c r="M681" s="17">
        <f t="shared" si="1670"/>
        <v>39.299999999999997</v>
      </c>
      <c r="N681" s="17">
        <f t="shared" si="1671"/>
        <v>39.299999999999997</v>
      </c>
      <c r="O681" s="17">
        <f t="shared" si="1672"/>
        <v>39.299999999999997</v>
      </c>
      <c r="P681" s="17">
        <f t="shared" si="1679"/>
        <v>0</v>
      </c>
      <c r="Q681" s="17">
        <f t="shared" si="1680"/>
        <v>0</v>
      </c>
      <c r="R681" s="17">
        <f t="shared" si="1681"/>
        <v>0</v>
      </c>
      <c r="S681" s="17">
        <f t="shared" si="1682"/>
        <v>0</v>
      </c>
      <c r="T681" s="17">
        <f t="shared" si="1683"/>
        <v>0</v>
      </c>
      <c r="U681" s="17">
        <f t="shared" si="1684"/>
        <v>0</v>
      </c>
      <c r="V681" s="17">
        <f t="shared" si="1685"/>
        <v>0</v>
      </c>
      <c r="W681" s="17">
        <f t="shared" si="1686"/>
        <v>0</v>
      </c>
      <c r="X681" s="17">
        <f t="shared" si="1687"/>
        <v>0</v>
      </c>
      <c r="Y681" s="17">
        <f t="shared" si="1707"/>
        <v>39.299999999999997</v>
      </c>
      <c r="Z681" s="17">
        <f t="shared" si="1708"/>
        <v>39.299999999999997</v>
      </c>
      <c r="AA681" s="17">
        <f t="shared" si="1709"/>
        <v>39.299999999999997</v>
      </c>
      <c r="AB681" s="17">
        <f t="shared" si="1688"/>
        <v>0</v>
      </c>
      <c r="AC681" s="17">
        <f t="shared" si="1689"/>
        <v>0</v>
      </c>
      <c r="AD681" s="17">
        <f t="shared" si="1690"/>
        <v>0</v>
      </c>
      <c r="AE681" s="17">
        <f t="shared" si="1710"/>
        <v>39.299999999999997</v>
      </c>
      <c r="AF681" s="17">
        <f t="shared" si="1711"/>
        <v>39.299999999999997</v>
      </c>
      <c r="AG681" s="17">
        <f t="shared" si="1712"/>
        <v>39.299999999999997</v>
      </c>
      <c r="AH681" s="17">
        <f t="shared" si="1691"/>
        <v>0</v>
      </c>
      <c r="AI681" s="17">
        <f t="shared" si="1692"/>
        <v>0</v>
      </c>
      <c r="AJ681" s="17">
        <f t="shared" si="1693"/>
        <v>0</v>
      </c>
      <c r="AK681" s="17">
        <f t="shared" si="1694"/>
        <v>0</v>
      </c>
      <c r="AL681" s="17">
        <f t="shared" si="1695"/>
        <v>0</v>
      </c>
      <c r="AM681" s="17">
        <f t="shared" si="1696"/>
        <v>0</v>
      </c>
      <c r="AN681" s="17">
        <f t="shared" si="1697"/>
        <v>0</v>
      </c>
      <c r="AO681" s="17">
        <f t="shared" si="1698"/>
        <v>0</v>
      </c>
      <c r="AP681" s="17">
        <f t="shared" si="1699"/>
        <v>0</v>
      </c>
      <c r="AQ681" s="17">
        <f t="shared" si="1700"/>
        <v>0</v>
      </c>
      <c r="AR681" s="17">
        <f t="shared" si="1701"/>
        <v>0</v>
      </c>
      <c r="AS681" s="17">
        <f t="shared" si="1702"/>
        <v>0</v>
      </c>
      <c r="AT681" s="17">
        <f t="shared" si="1703"/>
        <v>0</v>
      </c>
      <c r="AU681" s="17">
        <f t="shared" si="1704"/>
        <v>0</v>
      </c>
      <c r="AV681" s="17">
        <f t="shared" si="1705"/>
        <v>0</v>
      </c>
      <c r="AW681" s="17">
        <f t="shared" si="1713"/>
        <v>39.299999999999997</v>
      </c>
      <c r="AX681" s="17">
        <f t="shared" si="1714"/>
        <v>39.299999999999997</v>
      </c>
      <c r="AY681" s="17">
        <f t="shared" si="1715"/>
        <v>39.299999999999997</v>
      </c>
      <c r="AZ681" s="17">
        <f t="shared" si="1706"/>
        <v>0</v>
      </c>
      <c r="BA681" s="32">
        <v>0</v>
      </c>
      <c r="BB681" s="32"/>
      <c r="BC681" s="1"/>
      <c r="BD681" s="1"/>
      <c r="BE681" s="1"/>
      <c r="BF681" s="1"/>
      <c r="BG681" s="1"/>
      <c r="BH681" s="1"/>
      <c r="BI681" s="1"/>
    </row>
    <row r="682" s="1" customFormat="1" ht="15">
      <c r="A682" s="30" t="s">
        <v>411</v>
      </c>
      <c r="B682" s="30" t="s">
        <v>89</v>
      </c>
      <c r="C682" s="30" t="s">
        <v>65</v>
      </c>
      <c r="D682" s="30" t="s">
        <v>186</v>
      </c>
      <c r="E682" s="35"/>
      <c r="F682" s="31" t="s">
        <v>187</v>
      </c>
      <c r="G682" s="17">
        <f t="shared" si="1568"/>
        <v>39.299999999999997</v>
      </c>
      <c r="H682" s="17">
        <f t="shared" si="1569"/>
        <v>39.299999999999997</v>
      </c>
      <c r="I682" s="17">
        <f t="shared" si="1570"/>
        <v>39.299999999999997</v>
      </c>
      <c r="J682" s="17">
        <f t="shared" si="1676"/>
        <v>0</v>
      </c>
      <c r="K682" s="17">
        <f t="shared" si="1677"/>
        <v>0</v>
      </c>
      <c r="L682" s="17">
        <f t="shared" si="1678"/>
        <v>0</v>
      </c>
      <c r="M682" s="17">
        <f t="shared" si="1670"/>
        <v>39.299999999999997</v>
      </c>
      <c r="N682" s="17">
        <f t="shared" si="1671"/>
        <v>39.299999999999997</v>
      </c>
      <c r="O682" s="17">
        <f t="shared" si="1672"/>
        <v>39.299999999999997</v>
      </c>
      <c r="P682" s="17">
        <f t="shared" si="1679"/>
        <v>0</v>
      </c>
      <c r="Q682" s="17">
        <f t="shared" si="1680"/>
        <v>0</v>
      </c>
      <c r="R682" s="17">
        <f t="shared" si="1681"/>
        <v>0</v>
      </c>
      <c r="S682" s="17">
        <f t="shared" si="1682"/>
        <v>0</v>
      </c>
      <c r="T682" s="17">
        <f t="shared" si="1683"/>
        <v>0</v>
      </c>
      <c r="U682" s="17">
        <f t="shared" si="1684"/>
        <v>0</v>
      </c>
      <c r="V682" s="17">
        <f t="shared" si="1685"/>
        <v>0</v>
      </c>
      <c r="W682" s="17">
        <f t="shared" si="1686"/>
        <v>0</v>
      </c>
      <c r="X682" s="17">
        <f t="shared" si="1687"/>
        <v>0</v>
      </c>
      <c r="Y682" s="17">
        <f t="shared" si="1707"/>
        <v>39.299999999999997</v>
      </c>
      <c r="Z682" s="17">
        <f t="shared" si="1708"/>
        <v>39.299999999999997</v>
      </c>
      <c r="AA682" s="17">
        <f t="shared" si="1709"/>
        <v>39.299999999999997</v>
      </c>
      <c r="AB682" s="17">
        <f t="shared" si="1688"/>
        <v>0</v>
      </c>
      <c r="AC682" s="17">
        <f t="shared" si="1689"/>
        <v>0</v>
      </c>
      <c r="AD682" s="17">
        <f t="shared" si="1690"/>
        <v>0</v>
      </c>
      <c r="AE682" s="17">
        <f t="shared" si="1710"/>
        <v>39.299999999999997</v>
      </c>
      <c r="AF682" s="17">
        <f t="shared" si="1711"/>
        <v>39.299999999999997</v>
      </c>
      <c r="AG682" s="17">
        <f t="shared" si="1712"/>
        <v>39.299999999999997</v>
      </c>
      <c r="AH682" s="17">
        <f t="shared" si="1691"/>
        <v>0</v>
      </c>
      <c r="AI682" s="17">
        <f t="shared" si="1692"/>
        <v>0</v>
      </c>
      <c r="AJ682" s="17">
        <f t="shared" si="1693"/>
        <v>0</v>
      </c>
      <c r="AK682" s="17">
        <f t="shared" si="1694"/>
        <v>0</v>
      </c>
      <c r="AL682" s="17">
        <f t="shared" si="1695"/>
        <v>0</v>
      </c>
      <c r="AM682" s="17">
        <f t="shared" si="1696"/>
        <v>0</v>
      </c>
      <c r="AN682" s="17">
        <f t="shared" si="1697"/>
        <v>0</v>
      </c>
      <c r="AO682" s="17">
        <f t="shared" si="1698"/>
        <v>0</v>
      </c>
      <c r="AP682" s="17">
        <f t="shared" si="1699"/>
        <v>0</v>
      </c>
      <c r="AQ682" s="17">
        <f t="shared" si="1700"/>
        <v>0</v>
      </c>
      <c r="AR682" s="17">
        <f t="shared" si="1701"/>
        <v>0</v>
      </c>
      <c r="AS682" s="17">
        <f t="shared" si="1702"/>
        <v>0</v>
      </c>
      <c r="AT682" s="17">
        <f t="shared" si="1703"/>
        <v>0</v>
      </c>
      <c r="AU682" s="17">
        <f t="shared" si="1704"/>
        <v>0</v>
      </c>
      <c r="AV682" s="17">
        <f t="shared" si="1705"/>
        <v>0</v>
      </c>
      <c r="AW682" s="17">
        <f t="shared" si="1713"/>
        <v>39.299999999999997</v>
      </c>
      <c r="AX682" s="17">
        <f t="shared" si="1714"/>
        <v>39.299999999999997</v>
      </c>
      <c r="AY682" s="17">
        <f t="shared" si="1715"/>
        <v>39.299999999999997</v>
      </c>
      <c r="AZ682" s="17">
        <f t="shared" si="1706"/>
        <v>0</v>
      </c>
      <c r="BA682" s="32"/>
      <c r="BB682" s="32"/>
      <c r="BC682" s="1"/>
      <c r="BD682" s="1"/>
      <c r="BE682" s="1"/>
      <c r="BF682" s="1"/>
      <c r="BG682" s="1"/>
      <c r="BH682" s="1"/>
      <c r="BI682" s="1"/>
    </row>
    <row r="683" s="1" customFormat="1" ht="15">
      <c r="A683" s="30" t="s">
        <v>411</v>
      </c>
      <c r="B683" s="30" t="s">
        <v>89</v>
      </c>
      <c r="C683" s="30" t="s">
        <v>65</v>
      </c>
      <c r="D683" s="30" t="s">
        <v>202</v>
      </c>
      <c r="E683" s="35"/>
      <c r="F683" s="31" t="s">
        <v>203</v>
      </c>
      <c r="G683" s="17">
        <f t="shared" si="1568"/>
        <v>39.299999999999997</v>
      </c>
      <c r="H683" s="17">
        <f t="shared" si="1569"/>
        <v>39.299999999999997</v>
      </c>
      <c r="I683" s="17">
        <f t="shared" si="1570"/>
        <v>39.299999999999997</v>
      </c>
      <c r="J683" s="17">
        <f t="shared" si="1676"/>
        <v>0</v>
      </c>
      <c r="K683" s="17">
        <f t="shared" si="1677"/>
        <v>0</v>
      </c>
      <c r="L683" s="17">
        <f t="shared" si="1678"/>
        <v>0</v>
      </c>
      <c r="M683" s="17">
        <f t="shared" si="1670"/>
        <v>39.299999999999997</v>
      </c>
      <c r="N683" s="17">
        <f t="shared" si="1671"/>
        <v>39.299999999999997</v>
      </c>
      <c r="O683" s="17">
        <f t="shared" si="1672"/>
        <v>39.299999999999997</v>
      </c>
      <c r="P683" s="17">
        <f t="shared" si="1679"/>
        <v>0</v>
      </c>
      <c r="Q683" s="17">
        <f t="shared" si="1680"/>
        <v>0</v>
      </c>
      <c r="R683" s="17">
        <f t="shared" si="1681"/>
        <v>0</v>
      </c>
      <c r="S683" s="17">
        <f t="shared" si="1682"/>
        <v>0</v>
      </c>
      <c r="T683" s="17">
        <f t="shared" si="1683"/>
        <v>0</v>
      </c>
      <c r="U683" s="17">
        <f t="shared" si="1684"/>
        <v>0</v>
      </c>
      <c r="V683" s="17">
        <f t="shared" si="1685"/>
        <v>0</v>
      </c>
      <c r="W683" s="17">
        <f t="shared" si="1686"/>
        <v>0</v>
      </c>
      <c r="X683" s="17">
        <f t="shared" si="1687"/>
        <v>0</v>
      </c>
      <c r="Y683" s="17">
        <f t="shared" si="1707"/>
        <v>39.299999999999997</v>
      </c>
      <c r="Z683" s="17">
        <f t="shared" si="1708"/>
        <v>39.299999999999997</v>
      </c>
      <c r="AA683" s="17">
        <f t="shared" si="1709"/>
        <v>39.299999999999997</v>
      </c>
      <c r="AB683" s="17">
        <f t="shared" si="1688"/>
        <v>0</v>
      </c>
      <c r="AC683" s="17">
        <f t="shared" si="1689"/>
        <v>0</v>
      </c>
      <c r="AD683" s="17">
        <f t="shared" si="1690"/>
        <v>0</v>
      </c>
      <c r="AE683" s="17">
        <f t="shared" si="1710"/>
        <v>39.299999999999997</v>
      </c>
      <c r="AF683" s="17">
        <f t="shared" si="1711"/>
        <v>39.299999999999997</v>
      </c>
      <c r="AG683" s="17">
        <f t="shared" si="1712"/>
        <v>39.299999999999997</v>
      </c>
      <c r="AH683" s="17">
        <f t="shared" si="1691"/>
        <v>0</v>
      </c>
      <c r="AI683" s="17">
        <f t="shared" si="1692"/>
        <v>0</v>
      </c>
      <c r="AJ683" s="17">
        <f t="shared" si="1693"/>
        <v>0</v>
      </c>
      <c r="AK683" s="17">
        <f t="shared" si="1694"/>
        <v>0</v>
      </c>
      <c r="AL683" s="17">
        <f t="shared" si="1695"/>
        <v>0</v>
      </c>
      <c r="AM683" s="17">
        <f t="shared" si="1696"/>
        <v>0</v>
      </c>
      <c r="AN683" s="17">
        <f t="shared" si="1697"/>
        <v>0</v>
      </c>
      <c r="AO683" s="17">
        <f t="shared" si="1698"/>
        <v>0</v>
      </c>
      <c r="AP683" s="17">
        <f t="shared" si="1699"/>
        <v>0</v>
      </c>
      <c r="AQ683" s="17">
        <f t="shared" si="1700"/>
        <v>0</v>
      </c>
      <c r="AR683" s="17">
        <f t="shared" si="1701"/>
        <v>0</v>
      </c>
      <c r="AS683" s="17">
        <f t="shared" si="1702"/>
        <v>0</v>
      </c>
      <c r="AT683" s="17">
        <f t="shared" si="1703"/>
        <v>0</v>
      </c>
      <c r="AU683" s="17">
        <f t="shared" si="1704"/>
        <v>0</v>
      </c>
      <c r="AV683" s="17">
        <f t="shared" si="1705"/>
        <v>0</v>
      </c>
      <c r="AW683" s="17">
        <f t="shared" si="1713"/>
        <v>39.299999999999997</v>
      </c>
      <c r="AX683" s="17">
        <f t="shared" si="1714"/>
        <v>39.299999999999997</v>
      </c>
      <c r="AY683" s="17">
        <f t="shared" si="1715"/>
        <v>39.299999999999997</v>
      </c>
      <c r="AZ683" s="17">
        <f t="shared" si="1706"/>
        <v>0</v>
      </c>
      <c r="BA683" s="32"/>
      <c r="BB683" s="32"/>
      <c r="BC683" s="1"/>
      <c r="BD683" s="1"/>
      <c r="BE683" s="1"/>
      <c r="BF683" s="1"/>
      <c r="BG683" s="1"/>
      <c r="BH683" s="1"/>
      <c r="BI683" s="1"/>
    </row>
    <row r="684" s="1" customFormat="1" ht="15">
      <c r="A684" s="30" t="s">
        <v>411</v>
      </c>
      <c r="B684" s="30" t="s">
        <v>89</v>
      </c>
      <c r="C684" s="30" t="s">
        <v>65</v>
      </c>
      <c r="D684" s="30" t="s">
        <v>202</v>
      </c>
      <c r="E684" s="30" t="s">
        <v>41</v>
      </c>
      <c r="F684" s="31" t="s">
        <v>42</v>
      </c>
      <c r="G684" s="42">
        <v>39.299999999999997</v>
      </c>
      <c r="H684" s="42">
        <v>39.299999999999997</v>
      </c>
      <c r="I684" s="42">
        <v>39.299999999999997</v>
      </c>
      <c r="J684" s="42"/>
      <c r="K684" s="42"/>
      <c r="L684" s="42"/>
      <c r="M684" s="42">
        <f t="shared" si="1670"/>
        <v>39.299999999999997</v>
      </c>
      <c r="N684" s="42">
        <f t="shared" si="1671"/>
        <v>39.299999999999997</v>
      </c>
      <c r="O684" s="42">
        <f t="shared" si="1672"/>
        <v>39.299999999999997</v>
      </c>
      <c r="P684" s="42"/>
      <c r="Q684" s="42"/>
      <c r="R684" s="42"/>
      <c r="S684" s="42"/>
      <c r="T684" s="42"/>
      <c r="U684" s="42"/>
      <c r="V684" s="42"/>
      <c r="W684" s="42"/>
      <c r="X684" s="42"/>
      <c r="Y684" s="17">
        <f t="shared" si="1707"/>
        <v>39.299999999999997</v>
      </c>
      <c r="Z684" s="17">
        <f t="shared" si="1708"/>
        <v>39.299999999999997</v>
      </c>
      <c r="AA684" s="17">
        <f t="shared" si="1709"/>
        <v>39.299999999999997</v>
      </c>
      <c r="AB684" s="42"/>
      <c r="AC684" s="42"/>
      <c r="AD684" s="42"/>
      <c r="AE684" s="17">
        <f t="shared" si="1710"/>
        <v>39.299999999999997</v>
      </c>
      <c r="AF684" s="17">
        <f t="shared" si="1711"/>
        <v>39.299999999999997</v>
      </c>
      <c r="AG684" s="17">
        <f t="shared" si="1712"/>
        <v>39.299999999999997</v>
      </c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>
        <f t="shared" si="1713"/>
        <v>39.299999999999997</v>
      </c>
      <c r="AX684" s="42">
        <f t="shared" si="1714"/>
        <v>39.299999999999997</v>
      </c>
      <c r="AY684" s="42">
        <f t="shared" si="1715"/>
        <v>39.299999999999997</v>
      </c>
      <c r="AZ684" s="42"/>
      <c r="BA684" s="43"/>
      <c r="BB684" s="43"/>
      <c r="BC684" s="1"/>
      <c r="BD684" s="1"/>
      <c r="BE684" s="1"/>
      <c r="BF684" s="1"/>
      <c r="BG684" s="1"/>
      <c r="BH684" s="1"/>
      <c r="BI684" s="1"/>
    </row>
    <row r="685" s="20" customFormat="1">
      <c r="A685" s="21" t="s">
        <v>411</v>
      </c>
      <c r="B685" s="21" t="s">
        <v>171</v>
      </c>
      <c r="C685" s="21"/>
      <c r="D685" s="21"/>
      <c r="E685" s="21"/>
      <c r="F685" s="22" t="s">
        <v>212</v>
      </c>
      <c r="G685" s="23">
        <f t="shared" si="1568"/>
        <v>1341.8</v>
      </c>
      <c r="H685" s="23">
        <f t="shared" si="1569"/>
        <v>1341.8</v>
      </c>
      <c r="I685" s="23">
        <f t="shared" si="1570"/>
        <v>1341.8</v>
      </c>
      <c r="J685" s="23">
        <f t="shared" si="1676"/>
        <v>0</v>
      </c>
      <c r="K685" s="23">
        <f t="shared" si="1677"/>
        <v>0</v>
      </c>
      <c r="L685" s="23">
        <f t="shared" si="1678"/>
        <v>0</v>
      </c>
      <c r="M685" s="23">
        <f t="shared" si="1670"/>
        <v>1341.8</v>
      </c>
      <c r="N685" s="23">
        <f t="shared" si="1671"/>
        <v>1341.8</v>
      </c>
      <c r="O685" s="23">
        <f t="shared" si="1672"/>
        <v>1341.8</v>
      </c>
      <c r="P685" s="23">
        <f t="shared" si="1679"/>
        <v>0</v>
      </c>
      <c r="Q685" s="23">
        <f t="shared" si="1680"/>
        <v>0</v>
      </c>
      <c r="R685" s="23">
        <f t="shared" si="1681"/>
        <v>0</v>
      </c>
      <c r="S685" s="23">
        <f t="shared" si="1682"/>
        <v>0</v>
      </c>
      <c r="T685" s="23">
        <f t="shared" si="1683"/>
        <v>0</v>
      </c>
      <c r="U685" s="23">
        <f t="shared" si="1684"/>
        <v>0</v>
      </c>
      <c r="V685" s="23">
        <f t="shared" si="1685"/>
        <v>0</v>
      </c>
      <c r="W685" s="23">
        <f t="shared" si="1686"/>
        <v>0</v>
      </c>
      <c r="X685" s="23">
        <f t="shared" si="1687"/>
        <v>0</v>
      </c>
      <c r="Y685" s="23">
        <f t="shared" si="1707"/>
        <v>1341.8</v>
      </c>
      <c r="Z685" s="23">
        <f t="shared" si="1708"/>
        <v>1341.8</v>
      </c>
      <c r="AA685" s="23">
        <f t="shared" si="1709"/>
        <v>1341.8</v>
      </c>
      <c r="AB685" s="23">
        <f t="shared" si="1688"/>
        <v>0</v>
      </c>
      <c r="AC685" s="23">
        <f t="shared" si="1689"/>
        <v>0</v>
      </c>
      <c r="AD685" s="23">
        <f t="shared" si="1690"/>
        <v>0</v>
      </c>
      <c r="AE685" s="23">
        <f t="shared" si="1710"/>
        <v>1341.8</v>
      </c>
      <c r="AF685" s="23">
        <f t="shared" si="1711"/>
        <v>1341.8</v>
      </c>
      <c r="AG685" s="23">
        <f t="shared" si="1712"/>
        <v>1341.8</v>
      </c>
      <c r="AH685" s="23">
        <f t="shared" si="1691"/>
        <v>0</v>
      </c>
      <c r="AI685" s="23">
        <f t="shared" si="1692"/>
        <v>0</v>
      </c>
      <c r="AJ685" s="23">
        <f t="shared" si="1693"/>
        <v>0</v>
      </c>
      <c r="AK685" s="23">
        <f t="shared" si="1694"/>
        <v>0</v>
      </c>
      <c r="AL685" s="23">
        <f t="shared" si="1695"/>
        <v>0</v>
      </c>
      <c r="AM685" s="23">
        <f t="shared" si="1696"/>
        <v>0</v>
      </c>
      <c r="AN685" s="23">
        <f t="shared" si="1697"/>
        <v>0</v>
      </c>
      <c r="AO685" s="23">
        <f t="shared" si="1698"/>
        <v>0</v>
      </c>
      <c r="AP685" s="23">
        <f t="shared" si="1699"/>
        <v>0</v>
      </c>
      <c r="AQ685" s="23">
        <f t="shared" si="1700"/>
        <v>0</v>
      </c>
      <c r="AR685" s="23">
        <f t="shared" si="1701"/>
        <v>0</v>
      </c>
      <c r="AS685" s="23">
        <f t="shared" si="1702"/>
        <v>0</v>
      </c>
      <c r="AT685" s="23">
        <f t="shared" si="1703"/>
        <v>0</v>
      </c>
      <c r="AU685" s="23">
        <f t="shared" si="1704"/>
        <v>0</v>
      </c>
      <c r="AV685" s="23">
        <f t="shared" si="1705"/>
        <v>0</v>
      </c>
      <c r="AW685" s="23">
        <f t="shared" si="1713"/>
        <v>1341.8</v>
      </c>
      <c r="AX685" s="23">
        <f t="shared" si="1714"/>
        <v>1341.8</v>
      </c>
      <c r="AY685" s="23">
        <f t="shared" si="1715"/>
        <v>1341.8</v>
      </c>
      <c r="AZ685" s="23">
        <f t="shared" si="1706"/>
        <v>0</v>
      </c>
      <c r="BA685" s="24"/>
      <c r="BB685" s="24"/>
      <c r="BC685" s="20"/>
      <c r="BD685" s="20"/>
      <c r="BE685" s="20"/>
      <c r="BF685" s="20"/>
      <c r="BG685" s="20"/>
      <c r="BH685" s="20"/>
      <c r="BI685" s="20"/>
    </row>
    <row r="686" s="25" customFormat="1">
      <c r="A686" s="26" t="s">
        <v>411</v>
      </c>
      <c r="B686" s="26" t="s">
        <v>171</v>
      </c>
      <c r="C686" s="26" t="s">
        <v>171</v>
      </c>
      <c r="D686" s="26"/>
      <c r="E686" s="26"/>
      <c r="F686" s="27" t="s">
        <v>236</v>
      </c>
      <c r="G686" s="28">
        <f>G687+G692</f>
        <v>1341.8</v>
      </c>
      <c r="H686" s="28">
        <f>H687+H692</f>
        <v>1341.8</v>
      </c>
      <c r="I686" s="28">
        <f>I687+I692</f>
        <v>1341.8</v>
      </c>
      <c r="J686" s="28">
        <f>J687+J692</f>
        <v>0</v>
      </c>
      <c r="K686" s="28">
        <f>K687+K692</f>
        <v>0</v>
      </c>
      <c r="L686" s="28">
        <f>L687+L692</f>
        <v>0</v>
      </c>
      <c r="M686" s="28">
        <f t="shared" si="1670"/>
        <v>1341.8</v>
      </c>
      <c r="N686" s="28">
        <f t="shared" si="1671"/>
        <v>1341.8</v>
      </c>
      <c r="O686" s="28">
        <f t="shared" si="1672"/>
        <v>1341.8</v>
      </c>
      <c r="P686" s="28">
        <f>P687+P692</f>
        <v>0</v>
      </c>
      <c r="Q686" s="28">
        <f>Q687+Q692</f>
        <v>0</v>
      </c>
      <c r="R686" s="28">
        <f>R687+R692</f>
        <v>0</v>
      </c>
      <c r="S686" s="28">
        <f>S687+S692</f>
        <v>0</v>
      </c>
      <c r="T686" s="28">
        <f>T687+T692</f>
        <v>0</v>
      </c>
      <c r="U686" s="28">
        <f>U687+U692</f>
        <v>0</v>
      </c>
      <c r="V686" s="28">
        <f>V687+V692</f>
        <v>0</v>
      </c>
      <c r="W686" s="28">
        <f>W687+W692</f>
        <v>0</v>
      </c>
      <c r="X686" s="28">
        <f>X687+X692</f>
        <v>0</v>
      </c>
      <c r="Y686" s="28">
        <f t="shared" si="1707"/>
        <v>1341.8</v>
      </c>
      <c r="Z686" s="28">
        <f t="shared" si="1708"/>
        <v>1341.8</v>
      </c>
      <c r="AA686" s="28">
        <f t="shared" si="1709"/>
        <v>1341.8</v>
      </c>
      <c r="AB686" s="28">
        <f>AB687+AB692</f>
        <v>0</v>
      </c>
      <c r="AC686" s="28">
        <f>AC687+AC692</f>
        <v>0</v>
      </c>
      <c r="AD686" s="28">
        <f>AD687+AD692</f>
        <v>0</v>
      </c>
      <c r="AE686" s="28">
        <f t="shared" si="1710"/>
        <v>1341.8</v>
      </c>
      <c r="AF686" s="28">
        <f t="shared" si="1711"/>
        <v>1341.8</v>
      </c>
      <c r="AG686" s="28">
        <f t="shared" si="1712"/>
        <v>1341.8</v>
      </c>
      <c r="AH686" s="28">
        <f>AH687+AH692</f>
        <v>0</v>
      </c>
      <c r="AI686" s="28">
        <f>AI687+AI692</f>
        <v>0</v>
      </c>
      <c r="AJ686" s="28">
        <f>AJ687+AJ692</f>
        <v>0</v>
      </c>
      <c r="AK686" s="28">
        <f>AK687+AK692</f>
        <v>0</v>
      </c>
      <c r="AL686" s="28">
        <f>AL687+AL692</f>
        <v>0</v>
      </c>
      <c r="AM686" s="28">
        <f>AM687+AM692</f>
        <v>0</v>
      </c>
      <c r="AN686" s="28">
        <f>AN687+AN692</f>
        <v>0</v>
      </c>
      <c r="AO686" s="28">
        <f>AO687+AO692</f>
        <v>0</v>
      </c>
      <c r="AP686" s="28">
        <f>AP687+AP692</f>
        <v>0</v>
      </c>
      <c r="AQ686" s="28">
        <f>AQ687+AQ692</f>
        <v>0</v>
      </c>
      <c r="AR686" s="28">
        <f>AR687+AR692</f>
        <v>0</v>
      </c>
      <c r="AS686" s="28">
        <f>AS687+AS692</f>
        <v>0</v>
      </c>
      <c r="AT686" s="28">
        <f>AT687+AT692</f>
        <v>0</v>
      </c>
      <c r="AU686" s="28">
        <f>AU687+AU692</f>
        <v>0</v>
      </c>
      <c r="AV686" s="28">
        <f>AV687+AV692</f>
        <v>0</v>
      </c>
      <c r="AW686" s="28">
        <f t="shared" si="1713"/>
        <v>1341.8</v>
      </c>
      <c r="AX686" s="28">
        <f t="shared" si="1714"/>
        <v>1341.8</v>
      </c>
      <c r="AY686" s="28">
        <f t="shared" si="1715"/>
        <v>1341.8</v>
      </c>
      <c r="AZ686" s="28">
        <f>AZ687+AZ692</f>
        <v>0</v>
      </c>
      <c r="BA686" s="29"/>
      <c r="BB686" s="29"/>
      <c r="BC686" s="25"/>
      <c r="BD686" s="25"/>
      <c r="BE686" s="25"/>
      <c r="BF686" s="25"/>
      <c r="BG686" s="25"/>
      <c r="BH686" s="25"/>
      <c r="BI686" s="25"/>
    </row>
    <row r="687" s="1" customFormat="1" ht="63">
      <c r="A687" s="30" t="s">
        <v>411</v>
      </c>
      <c r="B687" s="30" t="s">
        <v>171</v>
      </c>
      <c r="C687" s="30" t="s">
        <v>171</v>
      </c>
      <c r="D687" s="30" t="s">
        <v>77</v>
      </c>
      <c r="E687" s="30"/>
      <c r="F687" s="31" t="s">
        <v>78</v>
      </c>
      <c r="G687" s="17">
        <f t="shared" ref="G687:G709" si="1716">G688</f>
        <v>1241.8</v>
      </c>
      <c r="H687" s="17">
        <f t="shared" si="1569"/>
        <v>1241.8</v>
      </c>
      <c r="I687" s="17">
        <f t="shared" ref="I687:I709" si="1717">I688</f>
        <v>1241.8</v>
      </c>
      <c r="J687" s="17">
        <f t="shared" ref="J687:J709" si="1718">J688</f>
        <v>0</v>
      </c>
      <c r="K687" s="17">
        <f t="shared" ref="K687:K709" si="1719">K688</f>
        <v>0</v>
      </c>
      <c r="L687" s="17">
        <f t="shared" ref="L687:L709" si="1720">L688</f>
        <v>0</v>
      </c>
      <c r="M687" s="17">
        <f t="shared" si="1670"/>
        <v>1241.8</v>
      </c>
      <c r="N687" s="17">
        <f t="shared" si="1671"/>
        <v>1241.8</v>
      </c>
      <c r="O687" s="17">
        <f t="shared" si="1672"/>
        <v>1241.8</v>
      </c>
      <c r="P687" s="17">
        <f t="shared" ref="P687:P709" si="1721">P688</f>
        <v>0</v>
      </c>
      <c r="Q687" s="17">
        <f t="shared" ref="Q687:Q709" si="1722">Q688</f>
        <v>0</v>
      </c>
      <c r="R687" s="17">
        <f t="shared" ref="R687:R709" si="1723">R688</f>
        <v>0</v>
      </c>
      <c r="S687" s="17">
        <f t="shared" ref="S687:S709" si="1724">S688</f>
        <v>0</v>
      </c>
      <c r="T687" s="17">
        <f t="shared" ref="T687:T709" si="1725">T688</f>
        <v>0</v>
      </c>
      <c r="U687" s="17">
        <f t="shared" ref="U687:U709" si="1726">U688</f>
        <v>0</v>
      </c>
      <c r="V687" s="17">
        <f t="shared" ref="V687:V709" si="1727">V688</f>
        <v>0</v>
      </c>
      <c r="W687" s="17">
        <f t="shared" ref="W687:W709" si="1728">W688</f>
        <v>0</v>
      </c>
      <c r="X687" s="17">
        <f t="shared" ref="X687:X709" si="1729">X688</f>
        <v>0</v>
      </c>
      <c r="Y687" s="17">
        <f t="shared" si="1707"/>
        <v>1241.8</v>
      </c>
      <c r="Z687" s="17">
        <f t="shared" si="1708"/>
        <v>1241.8</v>
      </c>
      <c r="AA687" s="17">
        <f t="shared" si="1709"/>
        <v>1241.8</v>
      </c>
      <c r="AB687" s="17">
        <f t="shared" ref="AB687:AB709" si="1730">AB688</f>
        <v>0</v>
      </c>
      <c r="AC687" s="17">
        <f t="shared" ref="AC687:AC709" si="1731">AC688</f>
        <v>0</v>
      </c>
      <c r="AD687" s="17">
        <f t="shared" ref="AD687:AD709" si="1732">AD688</f>
        <v>0</v>
      </c>
      <c r="AE687" s="17">
        <f t="shared" si="1710"/>
        <v>1241.8</v>
      </c>
      <c r="AF687" s="17">
        <f t="shared" si="1711"/>
        <v>1241.8</v>
      </c>
      <c r="AG687" s="17">
        <f t="shared" si="1712"/>
        <v>1241.8</v>
      </c>
      <c r="AH687" s="17">
        <f t="shared" ref="AH687:AH709" si="1733">AH688</f>
        <v>0</v>
      </c>
      <c r="AI687" s="17">
        <f t="shared" ref="AI687:AI709" si="1734">AI688</f>
        <v>0</v>
      </c>
      <c r="AJ687" s="17">
        <f t="shared" ref="AJ687:AJ709" si="1735">AJ688</f>
        <v>0</v>
      </c>
      <c r="AK687" s="17">
        <f t="shared" ref="AK687:AK709" si="1736">AK688</f>
        <v>0</v>
      </c>
      <c r="AL687" s="17">
        <f t="shared" ref="AL687:AL709" si="1737">AL688</f>
        <v>0</v>
      </c>
      <c r="AM687" s="17">
        <f t="shared" ref="AM687:AM709" si="1738">AM688</f>
        <v>0</v>
      </c>
      <c r="AN687" s="17">
        <f t="shared" ref="AN687:AN709" si="1739">AN688</f>
        <v>0</v>
      </c>
      <c r="AO687" s="17">
        <f t="shared" ref="AO687:AO709" si="1740">AO688</f>
        <v>0</v>
      </c>
      <c r="AP687" s="17">
        <f t="shared" ref="AP687:AP709" si="1741">AP688</f>
        <v>0</v>
      </c>
      <c r="AQ687" s="17">
        <f t="shared" ref="AQ687:AQ709" si="1742">AQ688</f>
        <v>0</v>
      </c>
      <c r="AR687" s="17">
        <f t="shared" ref="AR687:AR709" si="1743">AR688</f>
        <v>0</v>
      </c>
      <c r="AS687" s="17">
        <f t="shared" ref="AS687:AS709" si="1744">AS688</f>
        <v>0</v>
      </c>
      <c r="AT687" s="17">
        <f t="shared" ref="AT687:AT709" si="1745">AT688</f>
        <v>0</v>
      </c>
      <c r="AU687" s="17">
        <f t="shared" ref="AU687:AU709" si="1746">AU688</f>
        <v>0</v>
      </c>
      <c r="AV687" s="17">
        <f t="shared" ref="AV687:AV709" si="1747">AV688</f>
        <v>0</v>
      </c>
      <c r="AW687" s="17">
        <f t="shared" si="1713"/>
        <v>1241.8</v>
      </c>
      <c r="AX687" s="17">
        <f t="shared" si="1714"/>
        <v>1241.8</v>
      </c>
      <c r="AY687" s="17">
        <f t="shared" si="1715"/>
        <v>1241.8</v>
      </c>
      <c r="AZ687" s="17">
        <f t="shared" ref="AZ687:AZ709" si="1748">AZ688</f>
        <v>0</v>
      </c>
      <c r="BA687" s="32"/>
      <c r="BB687" s="32"/>
      <c r="BC687" s="1"/>
      <c r="BD687" s="1"/>
      <c r="BE687" s="1"/>
      <c r="BF687" s="1"/>
      <c r="BG687" s="1"/>
      <c r="BH687" s="1"/>
      <c r="BI687" s="1"/>
    </row>
    <row r="688" s="1" customFormat="1" ht="31.5" hidden="1">
      <c r="A688" s="30" t="s">
        <v>411</v>
      </c>
      <c r="B688" s="30" t="s">
        <v>171</v>
      </c>
      <c r="C688" s="30" t="s">
        <v>171</v>
      </c>
      <c r="D688" s="30" t="s">
        <v>146</v>
      </c>
      <c r="E688" s="30"/>
      <c r="F688" s="31" t="s">
        <v>36</v>
      </c>
      <c r="G688" s="17">
        <f t="shared" si="1716"/>
        <v>1241.8</v>
      </c>
      <c r="H688" s="17">
        <f t="shared" si="1569"/>
        <v>1241.8</v>
      </c>
      <c r="I688" s="17">
        <f t="shared" si="1717"/>
        <v>1241.8</v>
      </c>
      <c r="J688" s="17">
        <f t="shared" si="1718"/>
        <v>0</v>
      </c>
      <c r="K688" s="17">
        <f t="shared" si="1719"/>
        <v>0</v>
      </c>
      <c r="L688" s="17">
        <f t="shared" si="1720"/>
        <v>0</v>
      </c>
      <c r="M688" s="17">
        <f t="shared" si="1670"/>
        <v>1241.8</v>
      </c>
      <c r="N688" s="17">
        <f t="shared" si="1671"/>
        <v>1241.8</v>
      </c>
      <c r="O688" s="17">
        <f t="shared" si="1672"/>
        <v>1241.8</v>
      </c>
      <c r="P688" s="17">
        <f t="shared" si="1721"/>
        <v>0</v>
      </c>
      <c r="Q688" s="17">
        <f t="shared" si="1722"/>
        <v>0</v>
      </c>
      <c r="R688" s="17">
        <f t="shared" si="1723"/>
        <v>0</v>
      </c>
      <c r="S688" s="17">
        <f t="shared" si="1724"/>
        <v>0</v>
      </c>
      <c r="T688" s="17">
        <f t="shared" si="1725"/>
        <v>0</v>
      </c>
      <c r="U688" s="17">
        <f t="shared" si="1726"/>
        <v>0</v>
      </c>
      <c r="V688" s="17">
        <f t="shared" si="1727"/>
        <v>0</v>
      </c>
      <c r="W688" s="17">
        <f t="shared" si="1728"/>
        <v>0</v>
      </c>
      <c r="X688" s="17">
        <f t="shared" si="1729"/>
        <v>0</v>
      </c>
      <c r="Y688" s="17">
        <f t="shared" si="1707"/>
        <v>1241.8</v>
      </c>
      <c r="Z688" s="17">
        <f t="shared" si="1708"/>
        <v>1241.8</v>
      </c>
      <c r="AA688" s="17">
        <f t="shared" si="1709"/>
        <v>1241.8</v>
      </c>
      <c r="AB688" s="17">
        <f t="shared" si="1730"/>
        <v>0</v>
      </c>
      <c r="AC688" s="17">
        <f t="shared" si="1731"/>
        <v>0</v>
      </c>
      <c r="AD688" s="17">
        <f t="shared" si="1732"/>
        <v>0</v>
      </c>
      <c r="AE688" s="17">
        <f t="shared" si="1710"/>
        <v>1241.8</v>
      </c>
      <c r="AF688" s="17">
        <f t="shared" si="1711"/>
        <v>1241.8</v>
      </c>
      <c r="AG688" s="17">
        <f t="shared" si="1712"/>
        <v>1241.8</v>
      </c>
      <c r="AH688" s="17">
        <f t="shared" si="1733"/>
        <v>0</v>
      </c>
      <c r="AI688" s="17">
        <f t="shared" si="1734"/>
        <v>0</v>
      </c>
      <c r="AJ688" s="17">
        <f t="shared" si="1735"/>
        <v>0</v>
      </c>
      <c r="AK688" s="17">
        <f t="shared" si="1736"/>
        <v>0</v>
      </c>
      <c r="AL688" s="17">
        <f t="shared" si="1737"/>
        <v>0</v>
      </c>
      <c r="AM688" s="17">
        <f t="shared" si="1738"/>
        <v>0</v>
      </c>
      <c r="AN688" s="17">
        <f t="shared" si="1739"/>
        <v>0</v>
      </c>
      <c r="AO688" s="17">
        <f t="shared" si="1740"/>
        <v>0</v>
      </c>
      <c r="AP688" s="17">
        <f t="shared" si="1741"/>
        <v>0</v>
      </c>
      <c r="AQ688" s="17">
        <f t="shared" si="1742"/>
        <v>0</v>
      </c>
      <c r="AR688" s="17">
        <f t="shared" si="1743"/>
        <v>0</v>
      </c>
      <c r="AS688" s="17">
        <f t="shared" si="1744"/>
        <v>0</v>
      </c>
      <c r="AT688" s="17">
        <f t="shared" si="1745"/>
        <v>0</v>
      </c>
      <c r="AU688" s="17">
        <f t="shared" si="1746"/>
        <v>0</v>
      </c>
      <c r="AV688" s="17">
        <f t="shared" si="1747"/>
        <v>0</v>
      </c>
      <c r="AW688" s="17">
        <f t="shared" si="1713"/>
        <v>1241.8</v>
      </c>
      <c r="AX688" s="17">
        <f t="shared" si="1714"/>
        <v>1241.8</v>
      </c>
      <c r="AY688" s="17">
        <f t="shared" si="1715"/>
        <v>1241.8</v>
      </c>
      <c r="AZ688" s="17">
        <f t="shared" si="1748"/>
        <v>0</v>
      </c>
      <c r="BA688" s="32">
        <v>0</v>
      </c>
      <c r="BB688" s="32"/>
      <c r="BC688" s="1"/>
      <c r="BD688" s="1"/>
      <c r="BE688" s="1"/>
      <c r="BF688" s="1"/>
      <c r="BG688" s="1"/>
      <c r="BH688" s="1"/>
      <c r="BI688" s="1"/>
    </row>
    <row r="689" s="1" customFormat="1" ht="78.75">
      <c r="A689" s="30" t="s">
        <v>411</v>
      </c>
      <c r="B689" s="30" t="s">
        <v>171</v>
      </c>
      <c r="C689" s="30" t="s">
        <v>171</v>
      </c>
      <c r="D689" s="30" t="s">
        <v>253</v>
      </c>
      <c r="E689" s="30"/>
      <c r="F689" s="31" t="s">
        <v>254</v>
      </c>
      <c r="G689" s="17">
        <f t="shared" si="1716"/>
        <v>1241.8</v>
      </c>
      <c r="H689" s="17">
        <f t="shared" si="1569"/>
        <v>1241.8</v>
      </c>
      <c r="I689" s="17">
        <f t="shared" si="1717"/>
        <v>1241.8</v>
      </c>
      <c r="J689" s="17">
        <f t="shared" si="1718"/>
        <v>0</v>
      </c>
      <c r="K689" s="17">
        <f t="shared" si="1719"/>
        <v>0</v>
      </c>
      <c r="L689" s="17">
        <f t="shared" si="1720"/>
        <v>0</v>
      </c>
      <c r="M689" s="17">
        <f t="shared" si="1670"/>
        <v>1241.8</v>
      </c>
      <c r="N689" s="17">
        <f t="shared" si="1671"/>
        <v>1241.8</v>
      </c>
      <c r="O689" s="17">
        <f t="shared" si="1672"/>
        <v>1241.8</v>
      </c>
      <c r="P689" s="17">
        <f t="shared" si="1721"/>
        <v>0</v>
      </c>
      <c r="Q689" s="17">
        <f t="shared" si="1722"/>
        <v>0</v>
      </c>
      <c r="R689" s="17">
        <f t="shared" si="1723"/>
        <v>0</v>
      </c>
      <c r="S689" s="17">
        <f t="shared" si="1724"/>
        <v>0</v>
      </c>
      <c r="T689" s="17">
        <f t="shared" si="1725"/>
        <v>0</v>
      </c>
      <c r="U689" s="17">
        <f t="shared" si="1726"/>
        <v>0</v>
      </c>
      <c r="V689" s="17">
        <f t="shared" si="1727"/>
        <v>0</v>
      </c>
      <c r="W689" s="17">
        <f t="shared" si="1728"/>
        <v>0</v>
      </c>
      <c r="X689" s="17">
        <f t="shared" si="1729"/>
        <v>0</v>
      </c>
      <c r="Y689" s="17">
        <f t="shared" si="1707"/>
        <v>1241.8</v>
      </c>
      <c r="Z689" s="17">
        <f t="shared" si="1708"/>
        <v>1241.8</v>
      </c>
      <c r="AA689" s="17">
        <f t="shared" si="1709"/>
        <v>1241.8</v>
      </c>
      <c r="AB689" s="17">
        <f t="shared" si="1730"/>
        <v>0</v>
      </c>
      <c r="AC689" s="17">
        <f t="shared" si="1731"/>
        <v>0</v>
      </c>
      <c r="AD689" s="17">
        <f t="shared" si="1732"/>
        <v>0</v>
      </c>
      <c r="AE689" s="17">
        <f t="shared" si="1710"/>
        <v>1241.8</v>
      </c>
      <c r="AF689" s="17">
        <f t="shared" si="1711"/>
        <v>1241.8</v>
      </c>
      <c r="AG689" s="17">
        <f t="shared" si="1712"/>
        <v>1241.8</v>
      </c>
      <c r="AH689" s="17">
        <f t="shared" si="1733"/>
        <v>0</v>
      </c>
      <c r="AI689" s="17">
        <f t="shared" si="1734"/>
        <v>0</v>
      </c>
      <c r="AJ689" s="17">
        <f t="shared" si="1735"/>
        <v>0</v>
      </c>
      <c r="AK689" s="17">
        <f t="shared" si="1736"/>
        <v>0</v>
      </c>
      <c r="AL689" s="17">
        <f t="shared" si="1737"/>
        <v>0</v>
      </c>
      <c r="AM689" s="17">
        <f t="shared" si="1738"/>
        <v>0</v>
      </c>
      <c r="AN689" s="17">
        <f t="shared" si="1739"/>
        <v>0</v>
      </c>
      <c r="AO689" s="17">
        <f t="shared" si="1740"/>
        <v>0</v>
      </c>
      <c r="AP689" s="17">
        <f t="shared" si="1741"/>
        <v>0</v>
      </c>
      <c r="AQ689" s="17">
        <f t="shared" si="1742"/>
        <v>0</v>
      </c>
      <c r="AR689" s="17">
        <f t="shared" si="1743"/>
        <v>0</v>
      </c>
      <c r="AS689" s="17">
        <f t="shared" si="1744"/>
        <v>0</v>
      </c>
      <c r="AT689" s="17">
        <f t="shared" si="1745"/>
        <v>0</v>
      </c>
      <c r="AU689" s="17">
        <f t="shared" si="1746"/>
        <v>0</v>
      </c>
      <c r="AV689" s="17">
        <f t="shared" si="1747"/>
        <v>0</v>
      </c>
      <c r="AW689" s="17">
        <f t="shared" si="1713"/>
        <v>1241.8</v>
      </c>
      <c r="AX689" s="17">
        <f t="shared" si="1714"/>
        <v>1241.8</v>
      </c>
      <c r="AY689" s="17">
        <f t="shared" si="1715"/>
        <v>1241.8</v>
      </c>
      <c r="AZ689" s="17">
        <f t="shared" si="1748"/>
        <v>0</v>
      </c>
      <c r="BA689" s="32"/>
      <c r="BB689" s="32"/>
      <c r="BC689" s="1"/>
      <c r="BD689" s="1"/>
      <c r="BE689" s="1"/>
      <c r="BF689" s="1"/>
      <c r="BG689" s="1"/>
      <c r="BH689" s="1"/>
      <c r="BI689" s="1"/>
    </row>
    <row r="690" s="1" customFormat="1" ht="157.5">
      <c r="A690" s="30" t="s">
        <v>411</v>
      </c>
      <c r="B690" s="30" t="s">
        <v>171</v>
      </c>
      <c r="C690" s="30" t="s">
        <v>171</v>
      </c>
      <c r="D690" s="30" t="s">
        <v>468</v>
      </c>
      <c r="E690" s="35"/>
      <c r="F690" s="31" t="s">
        <v>469</v>
      </c>
      <c r="G690" s="17">
        <f t="shared" si="1716"/>
        <v>1241.8</v>
      </c>
      <c r="H690" s="17">
        <f t="shared" si="1569"/>
        <v>1241.8</v>
      </c>
      <c r="I690" s="17">
        <f t="shared" si="1717"/>
        <v>1241.8</v>
      </c>
      <c r="J690" s="17">
        <f t="shared" si="1718"/>
        <v>0</v>
      </c>
      <c r="K690" s="17">
        <f t="shared" si="1719"/>
        <v>0</v>
      </c>
      <c r="L690" s="17">
        <f t="shared" si="1720"/>
        <v>0</v>
      </c>
      <c r="M690" s="17">
        <f t="shared" si="1670"/>
        <v>1241.8</v>
      </c>
      <c r="N690" s="17">
        <f t="shared" si="1671"/>
        <v>1241.8</v>
      </c>
      <c r="O690" s="17">
        <f t="shared" si="1672"/>
        <v>1241.8</v>
      </c>
      <c r="P690" s="17">
        <f t="shared" si="1721"/>
        <v>0</v>
      </c>
      <c r="Q690" s="17">
        <f t="shared" si="1722"/>
        <v>0</v>
      </c>
      <c r="R690" s="17">
        <f t="shared" si="1723"/>
        <v>0</v>
      </c>
      <c r="S690" s="17">
        <f t="shared" si="1724"/>
        <v>0</v>
      </c>
      <c r="T690" s="17">
        <f t="shared" si="1725"/>
        <v>0</v>
      </c>
      <c r="U690" s="17">
        <f t="shared" si="1726"/>
        <v>0</v>
      </c>
      <c r="V690" s="17">
        <f t="shared" si="1727"/>
        <v>0</v>
      </c>
      <c r="W690" s="17">
        <f t="shared" si="1728"/>
        <v>0</v>
      </c>
      <c r="X690" s="17">
        <f t="shared" si="1729"/>
        <v>0</v>
      </c>
      <c r="Y690" s="17">
        <f t="shared" si="1707"/>
        <v>1241.8</v>
      </c>
      <c r="Z690" s="17">
        <f t="shared" si="1708"/>
        <v>1241.8</v>
      </c>
      <c r="AA690" s="17">
        <f t="shared" si="1709"/>
        <v>1241.8</v>
      </c>
      <c r="AB690" s="17">
        <f t="shared" si="1730"/>
        <v>0</v>
      </c>
      <c r="AC690" s="17">
        <f t="shared" si="1731"/>
        <v>0</v>
      </c>
      <c r="AD690" s="17">
        <f t="shared" si="1732"/>
        <v>0</v>
      </c>
      <c r="AE690" s="17">
        <f t="shared" si="1710"/>
        <v>1241.8</v>
      </c>
      <c r="AF690" s="17">
        <f t="shared" si="1711"/>
        <v>1241.8</v>
      </c>
      <c r="AG690" s="17">
        <f t="shared" si="1712"/>
        <v>1241.8</v>
      </c>
      <c r="AH690" s="17">
        <f t="shared" si="1733"/>
        <v>0</v>
      </c>
      <c r="AI690" s="17">
        <f t="shared" si="1734"/>
        <v>0</v>
      </c>
      <c r="AJ690" s="17">
        <f t="shared" si="1735"/>
        <v>0</v>
      </c>
      <c r="AK690" s="17">
        <f t="shared" si="1736"/>
        <v>0</v>
      </c>
      <c r="AL690" s="17">
        <f t="shared" si="1737"/>
        <v>0</v>
      </c>
      <c r="AM690" s="17">
        <f t="shared" si="1738"/>
        <v>0</v>
      </c>
      <c r="AN690" s="17">
        <f t="shared" si="1739"/>
        <v>0</v>
      </c>
      <c r="AO690" s="17">
        <f t="shared" si="1740"/>
        <v>0</v>
      </c>
      <c r="AP690" s="17">
        <f t="shared" si="1741"/>
        <v>0</v>
      </c>
      <c r="AQ690" s="17">
        <f t="shared" si="1742"/>
        <v>0</v>
      </c>
      <c r="AR690" s="17">
        <f t="shared" si="1743"/>
        <v>0</v>
      </c>
      <c r="AS690" s="17">
        <f t="shared" si="1744"/>
        <v>0</v>
      </c>
      <c r="AT690" s="17">
        <f t="shared" si="1745"/>
        <v>0</v>
      </c>
      <c r="AU690" s="17">
        <f t="shared" si="1746"/>
        <v>0</v>
      </c>
      <c r="AV690" s="17">
        <f t="shared" si="1747"/>
        <v>0</v>
      </c>
      <c r="AW690" s="17">
        <f t="shared" si="1713"/>
        <v>1241.8</v>
      </c>
      <c r="AX690" s="17">
        <f t="shared" si="1714"/>
        <v>1241.8</v>
      </c>
      <c r="AY690" s="17">
        <f t="shared" si="1715"/>
        <v>1241.8</v>
      </c>
      <c r="AZ690" s="17">
        <f t="shared" si="1748"/>
        <v>0</v>
      </c>
      <c r="BA690" s="32"/>
      <c r="BB690" s="32"/>
      <c r="BC690" s="1"/>
      <c r="BD690" s="1"/>
      <c r="BE690" s="1"/>
      <c r="BF690" s="1"/>
      <c r="BG690" s="1"/>
      <c r="BH690" s="1"/>
      <c r="BI690" s="1"/>
    </row>
    <row r="691" s="1" customFormat="1">
      <c r="A691" s="30" t="s">
        <v>411</v>
      </c>
      <c r="B691" s="30" t="s">
        <v>171</v>
      </c>
      <c r="C691" s="30" t="s">
        <v>171</v>
      </c>
      <c r="D691" s="30" t="s">
        <v>468</v>
      </c>
      <c r="E691" s="30" t="s">
        <v>134</v>
      </c>
      <c r="F691" s="31" t="s">
        <v>135</v>
      </c>
      <c r="G691" s="17">
        <v>1241.8</v>
      </c>
      <c r="H691" s="17">
        <v>1241.8</v>
      </c>
      <c r="I691" s="17">
        <v>1241.8</v>
      </c>
      <c r="J691" s="17"/>
      <c r="K691" s="17"/>
      <c r="L691" s="17"/>
      <c r="M691" s="17">
        <f t="shared" si="1670"/>
        <v>1241.8</v>
      </c>
      <c r="N691" s="17">
        <f t="shared" si="1671"/>
        <v>1241.8</v>
      </c>
      <c r="O691" s="17">
        <f t="shared" si="1672"/>
        <v>1241.8</v>
      </c>
      <c r="P691" s="17"/>
      <c r="Q691" s="17"/>
      <c r="R691" s="17"/>
      <c r="S691" s="17"/>
      <c r="T691" s="17"/>
      <c r="U691" s="17"/>
      <c r="V691" s="17"/>
      <c r="W691" s="17"/>
      <c r="X691" s="17"/>
      <c r="Y691" s="17">
        <f t="shared" si="1707"/>
        <v>1241.8</v>
      </c>
      <c r="Z691" s="17">
        <f t="shared" si="1708"/>
        <v>1241.8</v>
      </c>
      <c r="AA691" s="17">
        <f t="shared" si="1709"/>
        <v>1241.8</v>
      </c>
      <c r="AB691" s="17"/>
      <c r="AC691" s="17"/>
      <c r="AD691" s="17"/>
      <c r="AE691" s="17">
        <f t="shared" si="1710"/>
        <v>1241.8</v>
      </c>
      <c r="AF691" s="17">
        <f t="shared" si="1711"/>
        <v>1241.8</v>
      </c>
      <c r="AG691" s="17">
        <f t="shared" si="1712"/>
        <v>1241.8</v>
      </c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>
        <f t="shared" si="1713"/>
        <v>1241.8</v>
      </c>
      <c r="AX691" s="17">
        <f t="shared" si="1714"/>
        <v>1241.8</v>
      </c>
      <c r="AY691" s="17">
        <f t="shared" si="1715"/>
        <v>1241.8</v>
      </c>
      <c r="AZ691" s="17"/>
      <c r="BA691" s="32"/>
      <c r="BB691" s="32"/>
      <c r="BC691" s="1"/>
      <c r="BD691" s="1"/>
      <c r="BE691" s="1"/>
      <c r="BF691" s="1"/>
      <c r="BG691" s="1"/>
      <c r="BH691" s="1"/>
      <c r="BI691" s="1"/>
    </row>
    <row r="692" s="1" customFormat="1">
      <c r="A692" s="30" t="s">
        <v>411</v>
      </c>
      <c r="B692" s="30" t="s">
        <v>171</v>
      </c>
      <c r="C692" s="30" t="s">
        <v>171</v>
      </c>
      <c r="D692" s="30" t="s">
        <v>229</v>
      </c>
      <c r="E692" s="35"/>
      <c r="F692" s="31" t="s">
        <v>230</v>
      </c>
      <c r="G692" s="17">
        <f t="shared" si="1716"/>
        <v>100</v>
      </c>
      <c r="H692" s="17">
        <f t="shared" si="1569"/>
        <v>100</v>
      </c>
      <c r="I692" s="17">
        <f t="shared" si="1717"/>
        <v>100</v>
      </c>
      <c r="J692" s="17">
        <f t="shared" si="1718"/>
        <v>0</v>
      </c>
      <c r="K692" s="17">
        <f t="shared" si="1719"/>
        <v>0</v>
      </c>
      <c r="L692" s="17">
        <f t="shared" si="1720"/>
        <v>0</v>
      </c>
      <c r="M692" s="17">
        <f t="shared" si="1670"/>
        <v>100</v>
      </c>
      <c r="N692" s="17">
        <f t="shared" si="1671"/>
        <v>100</v>
      </c>
      <c r="O692" s="17">
        <f t="shared" si="1672"/>
        <v>100</v>
      </c>
      <c r="P692" s="17">
        <f t="shared" si="1721"/>
        <v>0</v>
      </c>
      <c r="Q692" s="17">
        <f t="shared" si="1722"/>
        <v>0</v>
      </c>
      <c r="R692" s="17">
        <f t="shared" si="1723"/>
        <v>0</v>
      </c>
      <c r="S692" s="17">
        <f t="shared" si="1724"/>
        <v>0</v>
      </c>
      <c r="T692" s="17">
        <f t="shared" si="1725"/>
        <v>0</v>
      </c>
      <c r="U692" s="17">
        <f t="shared" si="1726"/>
        <v>0</v>
      </c>
      <c r="V692" s="17">
        <f t="shared" si="1727"/>
        <v>0</v>
      </c>
      <c r="W692" s="17">
        <f t="shared" si="1728"/>
        <v>0</v>
      </c>
      <c r="X692" s="17">
        <f t="shared" si="1729"/>
        <v>0</v>
      </c>
      <c r="Y692" s="17">
        <f t="shared" si="1707"/>
        <v>100</v>
      </c>
      <c r="Z692" s="17">
        <f t="shared" si="1708"/>
        <v>100</v>
      </c>
      <c r="AA692" s="17">
        <f t="shared" si="1709"/>
        <v>100</v>
      </c>
      <c r="AB692" s="17">
        <f t="shared" si="1730"/>
        <v>0</v>
      </c>
      <c r="AC692" s="17">
        <f t="shared" si="1731"/>
        <v>0</v>
      </c>
      <c r="AD692" s="17">
        <f t="shared" si="1732"/>
        <v>0</v>
      </c>
      <c r="AE692" s="17">
        <f t="shared" si="1710"/>
        <v>100</v>
      </c>
      <c r="AF692" s="17">
        <f t="shared" si="1711"/>
        <v>100</v>
      </c>
      <c r="AG692" s="17">
        <f t="shared" si="1712"/>
        <v>100</v>
      </c>
      <c r="AH692" s="17">
        <f t="shared" si="1733"/>
        <v>0</v>
      </c>
      <c r="AI692" s="17">
        <f t="shared" si="1734"/>
        <v>0</v>
      </c>
      <c r="AJ692" s="17">
        <f t="shared" si="1735"/>
        <v>0</v>
      </c>
      <c r="AK692" s="17">
        <f t="shared" si="1736"/>
        <v>0</v>
      </c>
      <c r="AL692" s="17">
        <f t="shared" si="1737"/>
        <v>0</v>
      </c>
      <c r="AM692" s="17">
        <f t="shared" si="1738"/>
        <v>0</v>
      </c>
      <c r="AN692" s="17">
        <f t="shared" si="1739"/>
        <v>0</v>
      </c>
      <c r="AO692" s="17">
        <f t="shared" si="1740"/>
        <v>0</v>
      </c>
      <c r="AP692" s="17">
        <f t="shared" si="1741"/>
        <v>0</v>
      </c>
      <c r="AQ692" s="17">
        <f t="shared" si="1742"/>
        <v>0</v>
      </c>
      <c r="AR692" s="17">
        <f t="shared" si="1743"/>
        <v>0</v>
      </c>
      <c r="AS692" s="17">
        <f t="shared" si="1744"/>
        <v>0</v>
      </c>
      <c r="AT692" s="17">
        <f t="shared" si="1745"/>
        <v>0</v>
      </c>
      <c r="AU692" s="17">
        <f t="shared" si="1746"/>
        <v>0</v>
      </c>
      <c r="AV692" s="17">
        <f t="shared" si="1747"/>
        <v>0</v>
      </c>
      <c r="AW692" s="17">
        <f t="shared" si="1713"/>
        <v>100</v>
      </c>
      <c r="AX692" s="17">
        <f t="shared" si="1714"/>
        <v>100</v>
      </c>
      <c r="AY692" s="17">
        <f t="shared" si="1715"/>
        <v>100</v>
      </c>
      <c r="AZ692" s="17">
        <f t="shared" si="1748"/>
        <v>0</v>
      </c>
      <c r="BA692" s="32"/>
      <c r="BB692" s="32"/>
      <c r="BC692" s="1"/>
      <c r="BD692" s="1"/>
      <c r="BE692" s="1"/>
      <c r="BF692" s="1"/>
      <c r="BG692" s="1"/>
      <c r="BH692" s="1"/>
      <c r="BI692" s="1"/>
    </row>
    <row r="693" s="1" customFormat="1" hidden="1">
      <c r="A693" s="30" t="s">
        <v>411</v>
      </c>
      <c r="B693" s="30" t="s">
        <v>171</v>
      </c>
      <c r="C693" s="30" t="s">
        <v>171</v>
      </c>
      <c r="D693" s="30" t="s">
        <v>231</v>
      </c>
      <c r="E693" s="35"/>
      <c r="F693" s="31" t="s">
        <v>36</v>
      </c>
      <c r="G693" s="17">
        <f t="shared" si="1716"/>
        <v>100</v>
      </c>
      <c r="H693" s="17">
        <f t="shared" si="1569"/>
        <v>100</v>
      </c>
      <c r="I693" s="17">
        <f t="shared" si="1717"/>
        <v>100</v>
      </c>
      <c r="J693" s="17">
        <f t="shared" si="1718"/>
        <v>0</v>
      </c>
      <c r="K693" s="17">
        <f t="shared" si="1719"/>
        <v>0</v>
      </c>
      <c r="L693" s="17">
        <f t="shared" si="1720"/>
        <v>0</v>
      </c>
      <c r="M693" s="17">
        <f t="shared" si="1670"/>
        <v>100</v>
      </c>
      <c r="N693" s="17">
        <f t="shared" si="1671"/>
        <v>100</v>
      </c>
      <c r="O693" s="17">
        <f t="shared" si="1672"/>
        <v>100</v>
      </c>
      <c r="P693" s="17">
        <f t="shared" si="1721"/>
        <v>0</v>
      </c>
      <c r="Q693" s="17">
        <f t="shared" si="1722"/>
        <v>0</v>
      </c>
      <c r="R693" s="17">
        <f t="shared" si="1723"/>
        <v>0</v>
      </c>
      <c r="S693" s="17">
        <f t="shared" si="1724"/>
        <v>0</v>
      </c>
      <c r="T693" s="17">
        <f t="shared" si="1725"/>
        <v>0</v>
      </c>
      <c r="U693" s="17">
        <f t="shared" si="1726"/>
        <v>0</v>
      </c>
      <c r="V693" s="17">
        <f t="shared" si="1727"/>
        <v>0</v>
      </c>
      <c r="W693" s="17">
        <f t="shared" si="1728"/>
        <v>0</v>
      </c>
      <c r="X693" s="17">
        <f t="shared" si="1729"/>
        <v>0</v>
      </c>
      <c r="Y693" s="17">
        <f t="shared" si="1707"/>
        <v>100</v>
      </c>
      <c r="Z693" s="17">
        <f t="shared" si="1708"/>
        <v>100</v>
      </c>
      <c r="AA693" s="17">
        <f t="shared" si="1709"/>
        <v>100</v>
      </c>
      <c r="AB693" s="17">
        <f t="shared" si="1730"/>
        <v>0</v>
      </c>
      <c r="AC693" s="17">
        <f t="shared" si="1731"/>
        <v>0</v>
      </c>
      <c r="AD693" s="17">
        <f t="shared" si="1732"/>
        <v>0</v>
      </c>
      <c r="AE693" s="17">
        <f t="shared" si="1710"/>
        <v>100</v>
      </c>
      <c r="AF693" s="17">
        <f t="shared" si="1711"/>
        <v>100</v>
      </c>
      <c r="AG693" s="17">
        <f t="shared" si="1712"/>
        <v>100</v>
      </c>
      <c r="AH693" s="17">
        <f t="shared" si="1733"/>
        <v>0</v>
      </c>
      <c r="AI693" s="17">
        <f t="shared" si="1734"/>
        <v>0</v>
      </c>
      <c r="AJ693" s="17">
        <f t="shared" si="1735"/>
        <v>0</v>
      </c>
      <c r="AK693" s="17">
        <f t="shared" si="1736"/>
        <v>0</v>
      </c>
      <c r="AL693" s="17">
        <f t="shared" si="1737"/>
        <v>0</v>
      </c>
      <c r="AM693" s="17">
        <f t="shared" si="1738"/>
        <v>0</v>
      </c>
      <c r="AN693" s="17">
        <f t="shared" si="1739"/>
        <v>0</v>
      </c>
      <c r="AO693" s="17">
        <f t="shared" si="1740"/>
        <v>0</v>
      </c>
      <c r="AP693" s="17">
        <f t="shared" si="1741"/>
        <v>0</v>
      </c>
      <c r="AQ693" s="17">
        <f t="shared" si="1742"/>
        <v>0</v>
      </c>
      <c r="AR693" s="17">
        <f t="shared" si="1743"/>
        <v>0</v>
      </c>
      <c r="AS693" s="17">
        <f t="shared" si="1744"/>
        <v>0</v>
      </c>
      <c r="AT693" s="17">
        <f t="shared" si="1745"/>
        <v>0</v>
      </c>
      <c r="AU693" s="17">
        <f t="shared" si="1746"/>
        <v>0</v>
      </c>
      <c r="AV693" s="17">
        <f t="shared" si="1747"/>
        <v>0</v>
      </c>
      <c r="AW693" s="17">
        <f t="shared" si="1713"/>
        <v>100</v>
      </c>
      <c r="AX693" s="17">
        <f t="shared" si="1714"/>
        <v>100</v>
      </c>
      <c r="AY693" s="17">
        <f t="shared" si="1715"/>
        <v>100</v>
      </c>
      <c r="AZ693" s="17">
        <f t="shared" si="1748"/>
        <v>0</v>
      </c>
      <c r="BA693" s="32">
        <v>0</v>
      </c>
      <c r="BB693" s="32"/>
      <c r="BC693" s="1"/>
      <c r="BD693" s="1"/>
      <c r="BE693" s="1"/>
      <c r="BF693" s="1"/>
      <c r="BG693" s="1"/>
      <c r="BH693" s="1"/>
      <c r="BI693" s="1"/>
    </row>
    <row r="694" s="1" customFormat="1">
      <c r="A694" s="30" t="s">
        <v>411</v>
      </c>
      <c r="B694" s="30" t="s">
        <v>171</v>
      </c>
      <c r="C694" s="30" t="s">
        <v>171</v>
      </c>
      <c r="D694" s="30" t="s">
        <v>271</v>
      </c>
      <c r="E694" s="35"/>
      <c r="F694" s="31" t="s">
        <v>272</v>
      </c>
      <c r="G694" s="17">
        <f t="shared" si="1716"/>
        <v>100</v>
      </c>
      <c r="H694" s="17">
        <f t="shared" si="1569"/>
        <v>100</v>
      </c>
      <c r="I694" s="17">
        <f t="shared" si="1717"/>
        <v>100</v>
      </c>
      <c r="J694" s="17">
        <f t="shared" si="1718"/>
        <v>0</v>
      </c>
      <c r="K694" s="17">
        <f t="shared" si="1719"/>
        <v>0</v>
      </c>
      <c r="L694" s="17">
        <f t="shared" si="1720"/>
        <v>0</v>
      </c>
      <c r="M694" s="17">
        <f t="shared" si="1670"/>
        <v>100</v>
      </c>
      <c r="N694" s="17">
        <f t="shared" si="1671"/>
        <v>100</v>
      </c>
      <c r="O694" s="17">
        <f t="shared" si="1672"/>
        <v>100</v>
      </c>
      <c r="P694" s="17">
        <f t="shared" si="1721"/>
        <v>0</v>
      </c>
      <c r="Q694" s="17">
        <f t="shared" si="1722"/>
        <v>0</v>
      </c>
      <c r="R694" s="17">
        <f t="shared" si="1723"/>
        <v>0</v>
      </c>
      <c r="S694" s="17">
        <f t="shared" si="1724"/>
        <v>0</v>
      </c>
      <c r="T694" s="17">
        <f t="shared" si="1725"/>
        <v>0</v>
      </c>
      <c r="U694" s="17">
        <f t="shared" si="1726"/>
        <v>0</v>
      </c>
      <c r="V694" s="17">
        <f t="shared" si="1727"/>
        <v>0</v>
      </c>
      <c r="W694" s="17">
        <f t="shared" si="1728"/>
        <v>0</v>
      </c>
      <c r="X694" s="17">
        <f t="shared" si="1729"/>
        <v>0</v>
      </c>
      <c r="Y694" s="17">
        <f t="shared" si="1707"/>
        <v>100</v>
      </c>
      <c r="Z694" s="17">
        <f t="shared" si="1708"/>
        <v>100</v>
      </c>
      <c r="AA694" s="17">
        <f t="shared" si="1709"/>
        <v>100</v>
      </c>
      <c r="AB694" s="17">
        <f t="shared" si="1730"/>
        <v>0</v>
      </c>
      <c r="AC694" s="17">
        <f t="shared" si="1731"/>
        <v>0</v>
      </c>
      <c r="AD694" s="17">
        <f t="shared" si="1732"/>
        <v>0</v>
      </c>
      <c r="AE694" s="17">
        <f t="shared" si="1710"/>
        <v>100</v>
      </c>
      <c r="AF694" s="17">
        <f t="shared" si="1711"/>
        <v>100</v>
      </c>
      <c r="AG694" s="17">
        <f t="shared" si="1712"/>
        <v>100</v>
      </c>
      <c r="AH694" s="17">
        <f t="shared" si="1733"/>
        <v>0</v>
      </c>
      <c r="AI694" s="17">
        <f t="shared" si="1734"/>
        <v>0</v>
      </c>
      <c r="AJ694" s="17">
        <f t="shared" si="1735"/>
        <v>0</v>
      </c>
      <c r="AK694" s="17">
        <f t="shared" si="1736"/>
        <v>0</v>
      </c>
      <c r="AL694" s="17">
        <f t="shared" si="1737"/>
        <v>0</v>
      </c>
      <c r="AM694" s="17">
        <f t="shared" si="1738"/>
        <v>0</v>
      </c>
      <c r="AN694" s="17">
        <f t="shared" si="1739"/>
        <v>0</v>
      </c>
      <c r="AO694" s="17">
        <f t="shared" si="1740"/>
        <v>0</v>
      </c>
      <c r="AP694" s="17">
        <f t="shared" si="1741"/>
        <v>0</v>
      </c>
      <c r="AQ694" s="17">
        <f t="shared" si="1742"/>
        <v>0</v>
      </c>
      <c r="AR694" s="17">
        <f t="shared" si="1743"/>
        <v>0</v>
      </c>
      <c r="AS694" s="17">
        <f t="shared" si="1744"/>
        <v>0</v>
      </c>
      <c r="AT694" s="17">
        <f t="shared" si="1745"/>
        <v>0</v>
      </c>
      <c r="AU694" s="17">
        <f t="shared" si="1746"/>
        <v>0</v>
      </c>
      <c r="AV694" s="17">
        <f t="shared" si="1747"/>
        <v>0</v>
      </c>
      <c r="AW694" s="17">
        <f t="shared" si="1713"/>
        <v>100</v>
      </c>
      <c r="AX694" s="17">
        <f t="shared" si="1714"/>
        <v>100</v>
      </c>
      <c r="AY694" s="17">
        <f t="shared" si="1715"/>
        <v>100</v>
      </c>
      <c r="AZ694" s="17">
        <f t="shared" si="1748"/>
        <v>0</v>
      </c>
      <c r="BA694" s="32"/>
      <c r="BB694" s="32"/>
      <c r="BC694" s="1"/>
      <c r="BD694" s="1"/>
      <c r="BE694" s="1"/>
      <c r="BF694" s="1"/>
      <c r="BG694" s="1"/>
      <c r="BH694" s="1"/>
      <c r="BI694" s="1"/>
    </row>
    <row r="695" s="1" customFormat="1">
      <c r="A695" s="30" t="s">
        <v>411</v>
      </c>
      <c r="B695" s="30" t="s">
        <v>171</v>
      </c>
      <c r="C695" s="30" t="s">
        <v>171</v>
      </c>
      <c r="D695" s="30" t="s">
        <v>470</v>
      </c>
      <c r="E695" s="35"/>
      <c r="F695" s="31" t="s">
        <v>471</v>
      </c>
      <c r="G695" s="17">
        <f t="shared" si="1716"/>
        <v>100</v>
      </c>
      <c r="H695" s="17">
        <f t="shared" si="1569"/>
        <v>100</v>
      </c>
      <c r="I695" s="17">
        <f t="shared" si="1717"/>
        <v>100</v>
      </c>
      <c r="J695" s="17">
        <f t="shared" si="1718"/>
        <v>0</v>
      </c>
      <c r="K695" s="17">
        <f t="shared" si="1719"/>
        <v>0</v>
      </c>
      <c r="L695" s="17">
        <f t="shared" si="1720"/>
        <v>0</v>
      </c>
      <c r="M695" s="17">
        <f t="shared" si="1670"/>
        <v>100</v>
      </c>
      <c r="N695" s="17">
        <f t="shared" si="1671"/>
        <v>100</v>
      </c>
      <c r="O695" s="17">
        <f t="shared" si="1672"/>
        <v>100</v>
      </c>
      <c r="P695" s="17">
        <f t="shared" si="1721"/>
        <v>0</v>
      </c>
      <c r="Q695" s="17">
        <f t="shared" si="1722"/>
        <v>0</v>
      </c>
      <c r="R695" s="17">
        <f t="shared" si="1723"/>
        <v>0</v>
      </c>
      <c r="S695" s="17">
        <f t="shared" si="1724"/>
        <v>0</v>
      </c>
      <c r="T695" s="17">
        <f t="shared" si="1725"/>
        <v>0</v>
      </c>
      <c r="U695" s="17">
        <f t="shared" si="1726"/>
        <v>0</v>
      </c>
      <c r="V695" s="17">
        <f t="shared" si="1727"/>
        <v>0</v>
      </c>
      <c r="W695" s="17">
        <f t="shared" si="1728"/>
        <v>0</v>
      </c>
      <c r="X695" s="17">
        <f t="shared" si="1729"/>
        <v>0</v>
      </c>
      <c r="Y695" s="17">
        <f t="shared" si="1707"/>
        <v>100</v>
      </c>
      <c r="Z695" s="17">
        <f t="shared" si="1708"/>
        <v>100</v>
      </c>
      <c r="AA695" s="17">
        <f t="shared" si="1709"/>
        <v>100</v>
      </c>
      <c r="AB695" s="17">
        <f t="shared" si="1730"/>
        <v>0</v>
      </c>
      <c r="AC695" s="17">
        <f t="shared" si="1731"/>
        <v>0</v>
      </c>
      <c r="AD695" s="17">
        <f t="shared" si="1732"/>
        <v>0</v>
      </c>
      <c r="AE695" s="17">
        <f t="shared" si="1710"/>
        <v>100</v>
      </c>
      <c r="AF695" s="17">
        <f t="shared" si="1711"/>
        <v>100</v>
      </c>
      <c r="AG695" s="17">
        <f t="shared" si="1712"/>
        <v>100</v>
      </c>
      <c r="AH695" s="17">
        <f t="shared" si="1733"/>
        <v>0</v>
      </c>
      <c r="AI695" s="17">
        <f t="shared" si="1734"/>
        <v>0</v>
      </c>
      <c r="AJ695" s="17">
        <f t="shared" si="1735"/>
        <v>0</v>
      </c>
      <c r="AK695" s="17">
        <f t="shared" si="1736"/>
        <v>0</v>
      </c>
      <c r="AL695" s="17">
        <f t="shared" si="1737"/>
        <v>0</v>
      </c>
      <c r="AM695" s="17">
        <f t="shared" si="1738"/>
        <v>0</v>
      </c>
      <c r="AN695" s="17">
        <f t="shared" si="1739"/>
        <v>0</v>
      </c>
      <c r="AO695" s="17">
        <f t="shared" si="1740"/>
        <v>0</v>
      </c>
      <c r="AP695" s="17">
        <f t="shared" si="1741"/>
        <v>0</v>
      </c>
      <c r="AQ695" s="17">
        <f t="shared" si="1742"/>
        <v>0</v>
      </c>
      <c r="AR695" s="17">
        <f t="shared" si="1743"/>
        <v>0</v>
      </c>
      <c r="AS695" s="17">
        <f t="shared" si="1744"/>
        <v>0</v>
      </c>
      <c r="AT695" s="17">
        <f t="shared" si="1745"/>
        <v>0</v>
      </c>
      <c r="AU695" s="17">
        <f t="shared" si="1746"/>
        <v>0</v>
      </c>
      <c r="AV695" s="17">
        <f t="shared" si="1747"/>
        <v>0</v>
      </c>
      <c r="AW695" s="17">
        <f t="shared" si="1713"/>
        <v>100</v>
      </c>
      <c r="AX695" s="17">
        <f t="shared" si="1714"/>
        <v>100</v>
      </c>
      <c r="AY695" s="17">
        <f t="shared" si="1715"/>
        <v>100</v>
      </c>
      <c r="AZ695" s="17">
        <f t="shared" si="1748"/>
        <v>0</v>
      </c>
      <c r="BA695" s="32"/>
      <c r="BB695" s="32"/>
      <c r="BC695" s="1"/>
      <c r="BD695" s="1"/>
      <c r="BE695" s="1"/>
      <c r="BF695" s="1"/>
      <c r="BG695" s="1"/>
      <c r="BH695" s="1"/>
      <c r="BI695" s="1"/>
    </row>
    <row r="696" s="1" customFormat="1">
      <c r="A696" s="30" t="s">
        <v>411</v>
      </c>
      <c r="B696" s="30" t="s">
        <v>171</v>
      </c>
      <c r="C696" s="30" t="s">
        <v>171</v>
      </c>
      <c r="D696" s="30" t="s">
        <v>470</v>
      </c>
      <c r="E696" s="30" t="s">
        <v>41</v>
      </c>
      <c r="F696" s="31" t="s">
        <v>42</v>
      </c>
      <c r="G696" s="17">
        <v>100</v>
      </c>
      <c r="H696" s="17">
        <v>100</v>
      </c>
      <c r="I696" s="17">
        <v>100</v>
      </c>
      <c r="J696" s="17"/>
      <c r="K696" s="17"/>
      <c r="L696" s="17"/>
      <c r="M696" s="17">
        <f t="shared" si="1670"/>
        <v>100</v>
      </c>
      <c r="N696" s="17">
        <f t="shared" si="1671"/>
        <v>100</v>
      </c>
      <c r="O696" s="17">
        <f t="shared" si="1672"/>
        <v>100</v>
      </c>
      <c r="P696" s="17"/>
      <c r="Q696" s="17"/>
      <c r="R696" s="17"/>
      <c r="S696" s="17"/>
      <c r="T696" s="17"/>
      <c r="U696" s="17"/>
      <c r="V696" s="17"/>
      <c r="W696" s="17"/>
      <c r="X696" s="17"/>
      <c r="Y696" s="17">
        <f t="shared" si="1707"/>
        <v>100</v>
      </c>
      <c r="Z696" s="17">
        <f t="shared" si="1708"/>
        <v>100</v>
      </c>
      <c r="AA696" s="17">
        <f t="shared" si="1709"/>
        <v>100</v>
      </c>
      <c r="AB696" s="17"/>
      <c r="AC696" s="17"/>
      <c r="AD696" s="17"/>
      <c r="AE696" s="17">
        <f t="shared" si="1710"/>
        <v>100</v>
      </c>
      <c r="AF696" s="17">
        <f t="shared" si="1711"/>
        <v>100</v>
      </c>
      <c r="AG696" s="17">
        <f t="shared" si="1712"/>
        <v>100</v>
      </c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>
        <f t="shared" si="1713"/>
        <v>100</v>
      </c>
      <c r="AX696" s="17">
        <f t="shared" si="1714"/>
        <v>100</v>
      </c>
      <c r="AY696" s="17">
        <f t="shared" si="1715"/>
        <v>100</v>
      </c>
      <c r="AZ696" s="17"/>
      <c r="BA696" s="32"/>
      <c r="BB696" s="32"/>
      <c r="BC696" s="1"/>
      <c r="BD696" s="1"/>
      <c r="BE696" s="1"/>
      <c r="BF696" s="1"/>
      <c r="BG696" s="1"/>
      <c r="BH696" s="1"/>
      <c r="BI696" s="1"/>
    </row>
    <row r="697" s="20" customFormat="1">
      <c r="A697" s="21" t="s">
        <v>411</v>
      </c>
      <c r="B697" s="21" t="s">
        <v>74</v>
      </c>
      <c r="C697" s="21"/>
      <c r="D697" s="21"/>
      <c r="E697" s="21"/>
      <c r="F697" s="22" t="s">
        <v>75</v>
      </c>
      <c r="G697" s="23">
        <f t="shared" si="1716"/>
        <v>266</v>
      </c>
      <c r="H697" s="23">
        <f t="shared" si="1569"/>
        <v>966</v>
      </c>
      <c r="I697" s="23">
        <f t="shared" si="1717"/>
        <v>266</v>
      </c>
      <c r="J697" s="23">
        <f t="shared" si="1718"/>
        <v>0</v>
      </c>
      <c r="K697" s="23">
        <f t="shared" si="1719"/>
        <v>0</v>
      </c>
      <c r="L697" s="23">
        <f t="shared" si="1720"/>
        <v>0</v>
      </c>
      <c r="M697" s="23">
        <f t="shared" si="1670"/>
        <v>266</v>
      </c>
      <c r="N697" s="23">
        <f t="shared" si="1671"/>
        <v>966</v>
      </c>
      <c r="O697" s="23">
        <f t="shared" si="1672"/>
        <v>266</v>
      </c>
      <c r="P697" s="23">
        <f t="shared" si="1721"/>
        <v>0</v>
      </c>
      <c r="Q697" s="23">
        <f t="shared" si="1722"/>
        <v>0</v>
      </c>
      <c r="R697" s="23">
        <f t="shared" si="1723"/>
        <v>0</v>
      </c>
      <c r="S697" s="23">
        <f t="shared" si="1724"/>
        <v>0</v>
      </c>
      <c r="T697" s="23">
        <f t="shared" si="1725"/>
        <v>0</v>
      </c>
      <c r="U697" s="23">
        <f t="shared" si="1726"/>
        <v>0</v>
      </c>
      <c r="V697" s="23">
        <f t="shared" si="1727"/>
        <v>0</v>
      </c>
      <c r="W697" s="23">
        <f t="shared" si="1728"/>
        <v>0</v>
      </c>
      <c r="X697" s="23">
        <f t="shared" si="1729"/>
        <v>0</v>
      </c>
      <c r="Y697" s="23">
        <f t="shared" si="1707"/>
        <v>266</v>
      </c>
      <c r="Z697" s="23">
        <f t="shared" si="1708"/>
        <v>966</v>
      </c>
      <c r="AA697" s="23">
        <f t="shared" si="1709"/>
        <v>266</v>
      </c>
      <c r="AB697" s="23">
        <f t="shared" si="1730"/>
        <v>0</v>
      </c>
      <c r="AC697" s="23">
        <f t="shared" si="1731"/>
        <v>0</v>
      </c>
      <c r="AD697" s="23">
        <f t="shared" si="1732"/>
        <v>0</v>
      </c>
      <c r="AE697" s="23">
        <f t="shared" si="1710"/>
        <v>266</v>
      </c>
      <c r="AF697" s="23">
        <f t="shared" si="1711"/>
        <v>966</v>
      </c>
      <c r="AG697" s="23">
        <f t="shared" si="1712"/>
        <v>266</v>
      </c>
      <c r="AH697" s="23">
        <f t="shared" si="1733"/>
        <v>0</v>
      </c>
      <c r="AI697" s="23">
        <f t="shared" si="1734"/>
        <v>0</v>
      </c>
      <c r="AJ697" s="23">
        <f t="shared" si="1735"/>
        <v>0</v>
      </c>
      <c r="AK697" s="23">
        <f t="shared" si="1736"/>
        <v>0</v>
      </c>
      <c r="AL697" s="23">
        <f t="shared" si="1737"/>
        <v>0</v>
      </c>
      <c r="AM697" s="23">
        <f t="shared" si="1738"/>
        <v>0</v>
      </c>
      <c r="AN697" s="23">
        <f t="shared" si="1739"/>
        <v>0</v>
      </c>
      <c r="AO697" s="23">
        <f t="shared" si="1740"/>
        <v>0</v>
      </c>
      <c r="AP697" s="23">
        <f t="shared" si="1741"/>
        <v>0</v>
      </c>
      <c r="AQ697" s="23">
        <f t="shared" si="1742"/>
        <v>0</v>
      </c>
      <c r="AR697" s="23">
        <f t="shared" si="1743"/>
        <v>0</v>
      </c>
      <c r="AS697" s="23">
        <f t="shared" si="1744"/>
        <v>0</v>
      </c>
      <c r="AT697" s="23">
        <f t="shared" si="1745"/>
        <v>0</v>
      </c>
      <c r="AU697" s="23">
        <f t="shared" si="1746"/>
        <v>0</v>
      </c>
      <c r="AV697" s="23">
        <f t="shared" si="1747"/>
        <v>0</v>
      </c>
      <c r="AW697" s="23">
        <f t="shared" si="1713"/>
        <v>266</v>
      </c>
      <c r="AX697" s="23">
        <f t="shared" si="1714"/>
        <v>966</v>
      </c>
      <c r="AY697" s="23">
        <f t="shared" si="1715"/>
        <v>266</v>
      </c>
      <c r="AZ697" s="23">
        <f t="shared" si="1748"/>
        <v>0</v>
      </c>
      <c r="BA697" s="24"/>
      <c r="BB697" s="24"/>
      <c r="BC697" s="20"/>
      <c r="BD697" s="20"/>
      <c r="BE697" s="20"/>
      <c r="BF697" s="20"/>
      <c r="BG697" s="20"/>
      <c r="BH697" s="20"/>
      <c r="BI697" s="20"/>
    </row>
    <row r="698" s="25" customFormat="1">
      <c r="A698" s="26" t="s">
        <v>411</v>
      </c>
      <c r="B698" s="26" t="s">
        <v>74</v>
      </c>
      <c r="C698" s="26" t="s">
        <v>29</v>
      </c>
      <c r="D698" s="26"/>
      <c r="E698" s="26"/>
      <c r="F698" s="27" t="s">
        <v>76</v>
      </c>
      <c r="G698" s="28">
        <f t="shared" si="1716"/>
        <v>266</v>
      </c>
      <c r="H698" s="28">
        <f t="shared" si="1569"/>
        <v>966</v>
      </c>
      <c r="I698" s="28">
        <f t="shared" si="1717"/>
        <v>266</v>
      </c>
      <c r="J698" s="28">
        <f t="shared" si="1718"/>
        <v>0</v>
      </c>
      <c r="K698" s="28">
        <f t="shared" si="1719"/>
        <v>0</v>
      </c>
      <c r="L698" s="28">
        <f t="shared" si="1720"/>
        <v>0</v>
      </c>
      <c r="M698" s="28">
        <f t="shared" si="1670"/>
        <v>266</v>
      </c>
      <c r="N698" s="28">
        <f t="shared" si="1671"/>
        <v>966</v>
      </c>
      <c r="O698" s="28">
        <f t="shared" si="1672"/>
        <v>266</v>
      </c>
      <c r="P698" s="28">
        <f t="shared" si="1721"/>
        <v>0</v>
      </c>
      <c r="Q698" s="28">
        <f t="shared" si="1722"/>
        <v>0</v>
      </c>
      <c r="R698" s="28">
        <f t="shared" si="1723"/>
        <v>0</v>
      </c>
      <c r="S698" s="28">
        <f t="shared" si="1724"/>
        <v>0</v>
      </c>
      <c r="T698" s="28">
        <f t="shared" si="1725"/>
        <v>0</v>
      </c>
      <c r="U698" s="28">
        <f t="shared" si="1726"/>
        <v>0</v>
      </c>
      <c r="V698" s="28">
        <f t="shared" si="1727"/>
        <v>0</v>
      </c>
      <c r="W698" s="28">
        <f t="shared" si="1728"/>
        <v>0</v>
      </c>
      <c r="X698" s="28">
        <f t="shared" si="1729"/>
        <v>0</v>
      </c>
      <c r="Y698" s="28">
        <f t="shared" si="1707"/>
        <v>266</v>
      </c>
      <c r="Z698" s="28">
        <f t="shared" si="1708"/>
        <v>966</v>
      </c>
      <c r="AA698" s="28">
        <f t="shared" si="1709"/>
        <v>266</v>
      </c>
      <c r="AB698" s="28">
        <f t="shared" si="1730"/>
        <v>0</v>
      </c>
      <c r="AC698" s="28">
        <f t="shared" si="1731"/>
        <v>0</v>
      </c>
      <c r="AD698" s="28">
        <f t="shared" si="1732"/>
        <v>0</v>
      </c>
      <c r="AE698" s="28">
        <f t="shared" si="1710"/>
        <v>266</v>
      </c>
      <c r="AF698" s="28">
        <f t="shared" si="1711"/>
        <v>966</v>
      </c>
      <c r="AG698" s="28">
        <f t="shared" si="1712"/>
        <v>266</v>
      </c>
      <c r="AH698" s="28">
        <f t="shared" si="1733"/>
        <v>0</v>
      </c>
      <c r="AI698" s="28">
        <f t="shared" si="1734"/>
        <v>0</v>
      </c>
      <c r="AJ698" s="28">
        <f t="shared" si="1735"/>
        <v>0</v>
      </c>
      <c r="AK698" s="28">
        <f t="shared" si="1736"/>
        <v>0</v>
      </c>
      <c r="AL698" s="28">
        <f t="shared" si="1737"/>
        <v>0</v>
      </c>
      <c r="AM698" s="28">
        <f t="shared" si="1738"/>
        <v>0</v>
      </c>
      <c r="AN698" s="28">
        <f t="shared" si="1739"/>
        <v>0</v>
      </c>
      <c r="AO698" s="28">
        <f t="shared" si="1740"/>
        <v>0</v>
      </c>
      <c r="AP698" s="28">
        <f t="shared" si="1741"/>
        <v>0</v>
      </c>
      <c r="AQ698" s="28">
        <f t="shared" si="1742"/>
        <v>0</v>
      </c>
      <c r="AR698" s="28">
        <f t="shared" si="1743"/>
        <v>0</v>
      </c>
      <c r="AS698" s="28">
        <f t="shared" si="1744"/>
        <v>0</v>
      </c>
      <c r="AT698" s="28">
        <f t="shared" si="1745"/>
        <v>0</v>
      </c>
      <c r="AU698" s="28">
        <f t="shared" si="1746"/>
        <v>0</v>
      </c>
      <c r="AV698" s="28">
        <f t="shared" si="1747"/>
        <v>0</v>
      </c>
      <c r="AW698" s="28">
        <f t="shared" si="1713"/>
        <v>266</v>
      </c>
      <c r="AX698" s="28">
        <f t="shared" si="1714"/>
        <v>966</v>
      </c>
      <c r="AY698" s="28">
        <f t="shared" si="1715"/>
        <v>266</v>
      </c>
      <c r="AZ698" s="28">
        <f t="shared" si="1748"/>
        <v>0</v>
      </c>
      <c r="BA698" s="29"/>
      <c r="BB698" s="29"/>
      <c r="BC698" s="25"/>
      <c r="BD698" s="25"/>
      <c r="BE698" s="25"/>
      <c r="BF698" s="25"/>
      <c r="BG698" s="25"/>
      <c r="BH698" s="25"/>
      <c r="BI698" s="25"/>
    </row>
    <row r="699" s="1" customFormat="1" ht="63">
      <c r="A699" s="30" t="s">
        <v>411</v>
      </c>
      <c r="B699" s="30" t="s">
        <v>74</v>
      </c>
      <c r="C699" s="30" t="s">
        <v>29</v>
      </c>
      <c r="D699" s="30" t="s">
        <v>77</v>
      </c>
      <c r="E699" s="30"/>
      <c r="F699" s="31" t="s">
        <v>78</v>
      </c>
      <c r="G699" s="17">
        <f t="shared" si="1716"/>
        <v>266</v>
      </c>
      <c r="H699" s="17">
        <f t="shared" si="1569"/>
        <v>966</v>
      </c>
      <c r="I699" s="17">
        <f t="shared" si="1717"/>
        <v>266</v>
      </c>
      <c r="J699" s="17">
        <f t="shared" si="1718"/>
        <v>0</v>
      </c>
      <c r="K699" s="17">
        <f t="shared" si="1719"/>
        <v>0</v>
      </c>
      <c r="L699" s="17">
        <f t="shared" si="1720"/>
        <v>0</v>
      </c>
      <c r="M699" s="17">
        <f t="shared" si="1670"/>
        <v>266</v>
      </c>
      <c r="N699" s="17">
        <f t="shared" si="1671"/>
        <v>966</v>
      </c>
      <c r="O699" s="17">
        <f t="shared" si="1672"/>
        <v>266</v>
      </c>
      <c r="P699" s="17">
        <f t="shared" si="1721"/>
        <v>0</v>
      </c>
      <c r="Q699" s="17">
        <f t="shared" si="1722"/>
        <v>0</v>
      </c>
      <c r="R699" s="17">
        <f t="shared" si="1723"/>
        <v>0</v>
      </c>
      <c r="S699" s="17">
        <f t="shared" si="1724"/>
        <v>0</v>
      </c>
      <c r="T699" s="17">
        <f t="shared" si="1725"/>
        <v>0</v>
      </c>
      <c r="U699" s="17">
        <f t="shared" si="1726"/>
        <v>0</v>
      </c>
      <c r="V699" s="17">
        <f t="shared" si="1727"/>
        <v>0</v>
      </c>
      <c r="W699" s="17">
        <f t="shared" si="1728"/>
        <v>0</v>
      </c>
      <c r="X699" s="17">
        <f t="shared" si="1729"/>
        <v>0</v>
      </c>
      <c r="Y699" s="17">
        <f t="shared" si="1707"/>
        <v>266</v>
      </c>
      <c r="Z699" s="17">
        <f t="shared" si="1708"/>
        <v>966</v>
      </c>
      <c r="AA699" s="17">
        <f t="shared" si="1709"/>
        <v>266</v>
      </c>
      <c r="AB699" s="17">
        <f t="shared" si="1730"/>
        <v>0</v>
      </c>
      <c r="AC699" s="17">
        <f t="shared" si="1731"/>
        <v>0</v>
      </c>
      <c r="AD699" s="17">
        <f t="shared" si="1732"/>
        <v>0</v>
      </c>
      <c r="AE699" s="17">
        <f t="shared" si="1710"/>
        <v>266</v>
      </c>
      <c r="AF699" s="17">
        <f t="shared" si="1711"/>
        <v>966</v>
      </c>
      <c r="AG699" s="17">
        <f t="shared" si="1712"/>
        <v>266</v>
      </c>
      <c r="AH699" s="17">
        <f t="shared" si="1733"/>
        <v>0</v>
      </c>
      <c r="AI699" s="17">
        <f t="shared" si="1734"/>
        <v>0</v>
      </c>
      <c r="AJ699" s="17">
        <f t="shared" si="1735"/>
        <v>0</v>
      </c>
      <c r="AK699" s="17">
        <f t="shared" si="1736"/>
        <v>0</v>
      </c>
      <c r="AL699" s="17">
        <f t="shared" si="1737"/>
        <v>0</v>
      </c>
      <c r="AM699" s="17">
        <f t="shared" si="1738"/>
        <v>0</v>
      </c>
      <c r="AN699" s="17">
        <f t="shared" si="1739"/>
        <v>0</v>
      </c>
      <c r="AO699" s="17">
        <f t="shared" si="1740"/>
        <v>0</v>
      </c>
      <c r="AP699" s="17">
        <f t="shared" si="1741"/>
        <v>0</v>
      </c>
      <c r="AQ699" s="17">
        <f t="shared" si="1742"/>
        <v>0</v>
      </c>
      <c r="AR699" s="17">
        <f t="shared" si="1743"/>
        <v>0</v>
      </c>
      <c r="AS699" s="17">
        <f t="shared" si="1744"/>
        <v>0</v>
      </c>
      <c r="AT699" s="17">
        <f t="shared" si="1745"/>
        <v>0</v>
      </c>
      <c r="AU699" s="17">
        <f t="shared" si="1746"/>
        <v>0</v>
      </c>
      <c r="AV699" s="17">
        <f t="shared" si="1747"/>
        <v>0</v>
      </c>
      <c r="AW699" s="17">
        <f t="shared" si="1713"/>
        <v>266</v>
      </c>
      <c r="AX699" s="17">
        <f t="shared" si="1714"/>
        <v>966</v>
      </c>
      <c r="AY699" s="17">
        <f t="shared" si="1715"/>
        <v>266</v>
      </c>
      <c r="AZ699" s="17">
        <f t="shared" si="1748"/>
        <v>0</v>
      </c>
      <c r="BA699" s="32"/>
      <c r="BB699" s="32"/>
      <c r="BC699" s="1"/>
      <c r="BD699" s="1"/>
      <c r="BE699" s="1"/>
      <c r="BF699" s="1"/>
      <c r="BG699" s="1"/>
      <c r="BH699" s="1"/>
      <c r="BI699" s="1"/>
    </row>
    <row r="700" s="1" customFormat="1" ht="31.5" hidden="1">
      <c r="A700" s="30" t="s">
        <v>411</v>
      </c>
      <c r="B700" s="30" t="s">
        <v>74</v>
      </c>
      <c r="C700" s="30" t="s">
        <v>29</v>
      </c>
      <c r="D700" s="30" t="s">
        <v>146</v>
      </c>
      <c r="E700" s="30"/>
      <c r="F700" s="31" t="s">
        <v>36</v>
      </c>
      <c r="G700" s="17">
        <f t="shared" si="1716"/>
        <v>266</v>
      </c>
      <c r="H700" s="17">
        <f t="shared" si="1569"/>
        <v>966</v>
      </c>
      <c r="I700" s="17">
        <f t="shared" si="1717"/>
        <v>266</v>
      </c>
      <c r="J700" s="17">
        <f t="shared" si="1718"/>
        <v>0</v>
      </c>
      <c r="K700" s="17">
        <f t="shared" si="1719"/>
        <v>0</v>
      </c>
      <c r="L700" s="17">
        <f t="shared" si="1720"/>
        <v>0</v>
      </c>
      <c r="M700" s="17">
        <f t="shared" si="1670"/>
        <v>266</v>
      </c>
      <c r="N700" s="17">
        <f t="shared" si="1671"/>
        <v>966</v>
      </c>
      <c r="O700" s="17">
        <f t="shared" si="1672"/>
        <v>266</v>
      </c>
      <c r="P700" s="17">
        <f t="shared" si="1721"/>
        <v>0</v>
      </c>
      <c r="Q700" s="17">
        <f t="shared" si="1722"/>
        <v>0</v>
      </c>
      <c r="R700" s="17">
        <f t="shared" si="1723"/>
        <v>0</v>
      </c>
      <c r="S700" s="17">
        <f t="shared" si="1724"/>
        <v>0</v>
      </c>
      <c r="T700" s="17">
        <f t="shared" si="1725"/>
        <v>0</v>
      </c>
      <c r="U700" s="17">
        <f t="shared" si="1726"/>
        <v>0</v>
      </c>
      <c r="V700" s="17">
        <f t="shared" si="1727"/>
        <v>0</v>
      </c>
      <c r="W700" s="17">
        <f t="shared" si="1728"/>
        <v>0</v>
      </c>
      <c r="X700" s="17">
        <f t="shared" si="1729"/>
        <v>0</v>
      </c>
      <c r="Y700" s="17">
        <f t="shared" si="1707"/>
        <v>266</v>
      </c>
      <c r="Z700" s="17">
        <f t="shared" si="1708"/>
        <v>966</v>
      </c>
      <c r="AA700" s="17">
        <f t="shared" si="1709"/>
        <v>266</v>
      </c>
      <c r="AB700" s="17">
        <f t="shared" si="1730"/>
        <v>0</v>
      </c>
      <c r="AC700" s="17">
        <f t="shared" si="1731"/>
        <v>0</v>
      </c>
      <c r="AD700" s="17">
        <f t="shared" si="1732"/>
        <v>0</v>
      </c>
      <c r="AE700" s="17">
        <f t="shared" si="1710"/>
        <v>266</v>
      </c>
      <c r="AF700" s="17">
        <f t="shared" si="1711"/>
        <v>966</v>
      </c>
      <c r="AG700" s="17">
        <f t="shared" si="1712"/>
        <v>266</v>
      </c>
      <c r="AH700" s="17">
        <f t="shared" si="1733"/>
        <v>0</v>
      </c>
      <c r="AI700" s="17">
        <f t="shared" si="1734"/>
        <v>0</v>
      </c>
      <c r="AJ700" s="17">
        <f t="shared" si="1735"/>
        <v>0</v>
      </c>
      <c r="AK700" s="17">
        <f t="shared" si="1736"/>
        <v>0</v>
      </c>
      <c r="AL700" s="17">
        <f t="shared" si="1737"/>
        <v>0</v>
      </c>
      <c r="AM700" s="17">
        <f t="shared" si="1738"/>
        <v>0</v>
      </c>
      <c r="AN700" s="17">
        <f t="shared" si="1739"/>
        <v>0</v>
      </c>
      <c r="AO700" s="17">
        <f t="shared" si="1740"/>
        <v>0</v>
      </c>
      <c r="AP700" s="17">
        <f t="shared" si="1741"/>
        <v>0</v>
      </c>
      <c r="AQ700" s="17">
        <f t="shared" si="1742"/>
        <v>0</v>
      </c>
      <c r="AR700" s="17">
        <f t="shared" si="1743"/>
        <v>0</v>
      </c>
      <c r="AS700" s="17">
        <f t="shared" si="1744"/>
        <v>0</v>
      </c>
      <c r="AT700" s="17">
        <f t="shared" si="1745"/>
        <v>0</v>
      </c>
      <c r="AU700" s="17">
        <f t="shared" si="1746"/>
        <v>0</v>
      </c>
      <c r="AV700" s="17">
        <f t="shared" si="1747"/>
        <v>0</v>
      </c>
      <c r="AW700" s="17">
        <f t="shared" si="1713"/>
        <v>266</v>
      </c>
      <c r="AX700" s="17">
        <f t="shared" si="1714"/>
        <v>966</v>
      </c>
      <c r="AY700" s="17">
        <f t="shared" si="1715"/>
        <v>266</v>
      </c>
      <c r="AZ700" s="17">
        <f t="shared" si="1748"/>
        <v>0</v>
      </c>
      <c r="BA700" s="32">
        <v>0</v>
      </c>
      <c r="BB700" s="32"/>
      <c r="BC700" s="1"/>
      <c r="BD700" s="1"/>
      <c r="BE700" s="1"/>
      <c r="BF700" s="1"/>
      <c r="BG700" s="1"/>
      <c r="BH700" s="1"/>
      <c r="BI700" s="1"/>
    </row>
    <row r="701" s="1" customFormat="1" ht="63">
      <c r="A701" s="30" t="s">
        <v>411</v>
      </c>
      <c r="B701" s="30" t="s">
        <v>74</v>
      </c>
      <c r="C701" s="30" t="s">
        <v>29</v>
      </c>
      <c r="D701" s="30" t="s">
        <v>147</v>
      </c>
      <c r="E701" s="30"/>
      <c r="F701" s="31" t="s">
        <v>148</v>
      </c>
      <c r="G701" s="17">
        <f t="shared" si="1716"/>
        <v>266</v>
      </c>
      <c r="H701" s="17">
        <f t="shared" si="1569"/>
        <v>966</v>
      </c>
      <c r="I701" s="17">
        <f t="shared" si="1717"/>
        <v>266</v>
      </c>
      <c r="J701" s="17">
        <f t="shared" si="1718"/>
        <v>0</v>
      </c>
      <c r="K701" s="17">
        <f t="shared" si="1719"/>
        <v>0</v>
      </c>
      <c r="L701" s="17">
        <f t="shared" si="1720"/>
        <v>0</v>
      </c>
      <c r="M701" s="17">
        <f t="shared" si="1670"/>
        <v>266</v>
      </c>
      <c r="N701" s="17">
        <f t="shared" si="1671"/>
        <v>966</v>
      </c>
      <c r="O701" s="17">
        <f t="shared" si="1672"/>
        <v>266</v>
      </c>
      <c r="P701" s="17">
        <f t="shared" si="1721"/>
        <v>0</v>
      </c>
      <c r="Q701" s="17">
        <f t="shared" si="1722"/>
        <v>0</v>
      </c>
      <c r="R701" s="17">
        <f t="shared" si="1723"/>
        <v>0</v>
      </c>
      <c r="S701" s="17">
        <f t="shared" si="1724"/>
        <v>0</v>
      </c>
      <c r="T701" s="17">
        <f t="shared" si="1725"/>
        <v>0</v>
      </c>
      <c r="U701" s="17">
        <f t="shared" si="1726"/>
        <v>0</v>
      </c>
      <c r="V701" s="17">
        <f t="shared" si="1727"/>
        <v>0</v>
      </c>
      <c r="W701" s="17">
        <f t="shared" si="1728"/>
        <v>0</v>
      </c>
      <c r="X701" s="17">
        <f t="shared" si="1729"/>
        <v>0</v>
      </c>
      <c r="Y701" s="17">
        <f t="shared" si="1707"/>
        <v>266</v>
      </c>
      <c r="Z701" s="17">
        <f t="shared" si="1708"/>
        <v>966</v>
      </c>
      <c r="AA701" s="17">
        <f t="shared" si="1709"/>
        <v>266</v>
      </c>
      <c r="AB701" s="17">
        <f t="shared" si="1730"/>
        <v>0</v>
      </c>
      <c r="AC701" s="17">
        <f t="shared" si="1731"/>
        <v>0</v>
      </c>
      <c r="AD701" s="17">
        <f t="shared" si="1732"/>
        <v>0</v>
      </c>
      <c r="AE701" s="17">
        <f t="shared" si="1710"/>
        <v>266</v>
      </c>
      <c r="AF701" s="17">
        <f t="shared" si="1711"/>
        <v>966</v>
      </c>
      <c r="AG701" s="17">
        <f t="shared" si="1712"/>
        <v>266</v>
      </c>
      <c r="AH701" s="17">
        <f t="shared" si="1733"/>
        <v>0</v>
      </c>
      <c r="AI701" s="17">
        <f t="shared" si="1734"/>
        <v>0</v>
      </c>
      <c r="AJ701" s="17">
        <f t="shared" si="1735"/>
        <v>0</v>
      </c>
      <c r="AK701" s="17">
        <f t="shared" si="1736"/>
        <v>0</v>
      </c>
      <c r="AL701" s="17">
        <f t="shared" si="1737"/>
        <v>0</v>
      </c>
      <c r="AM701" s="17">
        <f t="shared" si="1738"/>
        <v>0</v>
      </c>
      <c r="AN701" s="17">
        <f t="shared" si="1739"/>
        <v>0</v>
      </c>
      <c r="AO701" s="17">
        <f t="shared" si="1740"/>
        <v>0</v>
      </c>
      <c r="AP701" s="17">
        <f t="shared" si="1741"/>
        <v>0</v>
      </c>
      <c r="AQ701" s="17">
        <f t="shared" si="1742"/>
        <v>0</v>
      </c>
      <c r="AR701" s="17">
        <f t="shared" si="1743"/>
        <v>0</v>
      </c>
      <c r="AS701" s="17">
        <f t="shared" si="1744"/>
        <v>0</v>
      </c>
      <c r="AT701" s="17">
        <f t="shared" si="1745"/>
        <v>0</v>
      </c>
      <c r="AU701" s="17">
        <f t="shared" si="1746"/>
        <v>0</v>
      </c>
      <c r="AV701" s="17">
        <f t="shared" si="1747"/>
        <v>0</v>
      </c>
      <c r="AW701" s="17">
        <f t="shared" si="1713"/>
        <v>266</v>
      </c>
      <c r="AX701" s="17">
        <f t="shared" si="1714"/>
        <v>966</v>
      </c>
      <c r="AY701" s="17">
        <f t="shared" si="1715"/>
        <v>266</v>
      </c>
      <c r="AZ701" s="17">
        <f t="shared" si="1748"/>
        <v>0</v>
      </c>
      <c r="BA701" s="32"/>
      <c r="BB701" s="32"/>
      <c r="BC701" s="1"/>
      <c r="BD701" s="1"/>
      <c r="BE701" s="1"/>
      <c r="BF701" s="1"/>
      <c r="BG701" s="1"/>
      <c r="BH701" s="1"/>
      <c r="BI701" s="1"/>
    </row>
    <row r="702" s="1" customFormat="1" ht="78.75">
      <c r="A702" s="30" t="s">
        <v>411</v>
      </c>
      <c r="B702" s="30" t="s">
        <v>74</v>
      </c>
      <c r="C702" s="30" t="s">
        <v>29</v>
      </c>
      <c r="D702" s="30" t="s">
        <v>149</v>
      </c>
      <c r="E702" s="30"/>
      <c r="F702" s="31" t="s">
        <v>150</v>
      </c>
      <c r="G702" s="17">
        <f t="shared" si="1716"/>
        <v>266</v>
      </c>
      <c r="H702" s="17">
        <f t="shared" si="1569"/>
        <v>966</v>
      </c>
      <c r="I702" s="17">
        <f t="shared" si="1717"/>
        <v>266</v>
      </c>
      <c r="J702" s="17">
        <f t="shared" si="1718"/>
        <v>0</v>
      </c>
      <c r="K702" s="17">
        <f t="shared" si="1719"/>
        <v>0</v>
      </c>
      <c r="L702" s="17">
        <f t="shared" si="1720"/>
        <v>0</v>
      </c>
      <c r="M702" s="17">
        <f t="shared" si="1670"/>
        <v>266</v>
      </c>
      <c r="N702" s="17">
        <f t="shared" si="1671"/>
        <v>966</v>
      </c>
      <c r="O702" s="17">
        <f t="shared" si="1672"/>
        <v>266</v>
      </c>
      <c r="P702" s="17">
        <f t="shared" si="1721"/>
        <v>0</v>
      </c>
      <c r="Q702" s="17">
        <f t="shared" si="1722"/>
        <v>0</v>
      </c>
      <c r="R702" s="17">
        <f t="shared" si="1723"/>
        <v>0</v>
      </c>
      <c r="S702" s="17">
        <f t="shared" si="1724"/>
        <v>0</v>
      </c>
      <c r="T702" s="17">
        <f t="shared" si="1725"/>
        <v>0</v>
      </c>
      <c r="U702" s="17">
        <f t="shared" si="1726"/>
        <v>0</v>
      </c>
      <c r="V702" s="17">
        <f t="shared" si="1727"/>
        <v>0</v>
      </c>
      <c r="W702" s="17">
        <f t="shared" si="1728"/>
        <v>0</v>
      </c>
      <c r="X702" s="17">
        <f t="shared" si="1729"/>
        <v>0</v>
      </c>
      <c r="Y702" s="17">
        <f t="shared" si="1707"/>
        <v>266</v>
      </c>
      <c r="Z702" s="17">
        <f t="shared" si="1708"/>
        <v>966</v>
      </c>
      <c r="AA702" s="17">
        <f t="shared" si="1709"/>
        <v>266</v>
      </c>
      <c r="AB702" s="17">
        <f t="shared" si="1730"/>
        <v>0</v>
      </c>
      <c r="AC702" s="17">
        <f t="shared" si="1731"/>
        <v>0</v>
      </c>
      <c r="AD702" s="17">
        <f t="shared" si="1732"/>
        <v>0</v>
      </c>
      <c r="AE702" s="17">
        <f t="shared" si="1710"/>
        <v>266</v>
      </c>
      <c r="AF702" s="17">
        <f t="shared" si="1711"/>
        <v>966</v>
      </c>
      <c r="AG702" s="17">
        <f t="shared" si="1712"/>
        <v>266</v>
      </c>
      <c r="AH702" s="17">
        <f t="shared" si="1733"/>
        <v>0</v>
      </c>
      <c r="AI702" s="17">
        <f t="shared" si="1734"/>
        <v>0</v>
      </c>
      <c r="AJ702" s="17">
        <f t="shared" si="1735"/>
        <v>0</v>
      </c>
      <c r="AK702" s="17">
        <f t="shared" si="1736"/>
        <v>0</v>
      </c>
      <c r="AL702" s="17">
        <f t="shared" si="1737"/>
        <v>0</v>
      </c>
      <c r="AM702" s="17">
        <f t="shared" si="1738"/>
        <v>0</v>
      </c>
      <c r="AN702" s="17">
        <f t="shared" si="1739"/>
        <v>0</v>
      </c>
      <c r="AO702" s="17">
        <f t="shared" si="1740"/>
        <v>0</v>
      </c>
      <c r="AP702" s="17">
        <f t="shared" si="1741"/>
        <v>0</v>
      </c>
      <c r="AQ702" s="17">
        <f t="shared" si="1742"/>
        <v>0</v>
      </c>
      <c r="AR702" s="17">
        <f t="shared" si="1743"/>
        <v>0</v>
      </c>
      <c r="AS702" s="17">
        <f t="shared" si="1744"/>
        <v>0</v>
      </c>
      <c r="AT702" s="17">
        <f t="shared" si="1745"/>
        <v>0</v>
      </c>
      <c r="AU702" s="17">
        <f t="shared" si="1746"/>
        <v>0</v>
      </c>
      <c r="AV702" s="17">
        <f t="shared" si="1747"/>
        <v>0</v>
      </c>
      <c r="AW702" s="17">
        <f t="shared" si="1713"/>
        <v>266</v>
      </c>
      <c r="AX702" s="17">
        <f t="shared" si="1714"/>
        <v>966</v>
      </c>
      <c r="AY702" s="17">
        <f t="shared" si="1715"/>
        <v>266</v>
      </c>
      <c r="AZ702" s="17">
        <f t="shared" si="1748"/>
        <v>0</v>
      </c>
      <c r="BA702" s="32"/>
      <c r="BB702" s="32"/>
      <c r="BC702" s="1"/>
      <c r="BD702" s="1"/>
      <c r="BE702" s="1"/>
      <c r="BF702" s="1"/>
      <c r="BG702" s="1"/>
      <c r="BH702" s="1"/>
      <c r="BI702" s="1"/>
    </row>
    <row r="703" s="1" customFormat="1">
      <c r="A703" s="30" t="s">
        <v>411</v>
      </c>
      <c r="B703" s="30" t="s">
        <v>74</v>
      </c>
      <c r="C703" s="30" t="s">
        <v>29</v>
      </c>
      <c r="D703" s="30" t="s">
        <v>149</v>
      </c>
      <c r="E703" s="30" t="s">
        <v>41</v>
      </c>
      <c r="F703" s="31" t="s">
        <v>42</v>
      </c>
      <c r="G703" s="17">
        <v>266</v>
      </c>
      <c r="H703" s="17">
        <v>966</v>
      </c>
      <c r="I703" s="17">
        <v>266</v>
      </c>
      <c r="J703" s="17"/>
      <c r="K703" s="17"/>
      <c r="L703" s="17"/>
      <c r="M703" s="17">
        <f t="shared" si="1670"/>
        <v>266</v>
      </c>
      <c r="N703" s="17">
        <f t="shared" si="1671"/>
        <v>966</v>
      </c>
      <c r="O703" s="17">
        <f t="shared" si="1672"/>
        <v>266</v>
      </c>
      <c r="P703" s="17"/>
      <c r="Q703" s="17"/>
      <c r="R703" s="17"/>
      <c r="S703" s="17"/>
      <c r="T703" s="17"/>
      <c r="U703" s="17"/>
      <c r="V703" s="17"/>
      <c r="W703" s="17"/>
      <c r="X703" s="17"/>
      <c r="Y703" s="17">
        <f t="shared" si="1707"/>
        <v>266</v>
      </c>
      <c r="Z703" s="17">
        <f t="shared" si="1708"/>
        <v>966</v>
      </c>
      <c r="AA703" s="17">
        <f t="shared" si="1709"/>
        <v>266</v>
      </c>
      <c r="AB703" s="17"/>
      <c r="AC703" s="17"/>
      <c r="AD703" s="17"/>
      <c r="AE703" s="17">
        <f t="shared" si="1710"/>
        <v>266</v>
      </c>
      <c r="AF703" s="17">
        <f t="shared" si="1711"/>
        <v>966</v>
      </c>
      <c r="AG703" s="17">
        <f t="shared" si="1712"/>
        <v>266</v>
      </c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>
        <f t="shared" si="1713"/>
        <v>266</v>
      </c>
      <c r="AX703" s="17">
        <f t="shared" si="1714"/>
        <v>966</v>
      </c>
      <c r="AY703" s="17">
        <f t="shared" si="1715"/>
        <v>266</v>
      </c>
      <c r="AZ703" s="17"/>
      <c r="BA703" s="32"/>
      <c r="BB703" s="32"/>
      <c r="BC703" s="1"/>
      <c r="BD703" s="1"/>
      <c r="BE703" s="1"/>
      <c r="BF703" s="1"/>
      <c r="BG703" s="1"/>
      <c r="BH703" s="1"/>
      <c r="BI703" s="1"/>
    </row>
    <row r="704" s="20" customFormat="1">
      <c r="A704" s="21" t="s">
        <v>411</v>
      </c>
      <c r="B704" s="21" t="s">
        <v>96</v>
      </c>
      <c r="C704" s="21"/>
      <c r="D704" s="21"/>
      <c r="E704" s="33"/>
      <c r="F704" s="22" t="s">
        <v>402</v>
      </c>
      <c r="G704" s="23">
        <f t="shared" si="1716"/>
        <v>732.29999999999995</v>
      </c>
      <c r="H704" s="23">
        <f t="shared" ref="H703:H709" si="1749">H705</f>
        <v>732.29999999999995</v>
      </c>
      <c r="I704" s="23">
        <f t="shared" si="1717"/>
        <v>732.29999999999995</v>
      </c>
      <c r="J704" s="23">
        <f t="shared" si="1718"/>
        <v>0</v>
      </c>
      <c r="K704" s="23">
        <f t="shared" si="1719"/>
        <v>0</v>
      </c>
      <c r="L704" s="23">
        <f t="shared" si="1720"/>
        <v>0</v>
      </c>
      <c r="M704" s="23">
        <f t="shared" si="1670"/>
        <v>732.29999999999995</v>
      </c>
      <c r="N704" s="23">
        <f t="shared" si="1671"/>
        <v>732.29999999999995</v>
      </c>
      <c r="O704" s="23">
        <f t="shared" si="1672"/>
        <v>732.29999999999995</v>
      </c>
      <c r="P704" s="23">
        <f t="shared" si="1721"/>
        <v>0</v>
      </c>
      <c r="Q704" s="23">
        <f t="shared" si="1722"/>
        <v>0</v>
      </c>
      <c r="R704" s="23">
        <f t="shared" si="1723"/>
        <v>0</v>
      </c>
      <c r="S704" s="23">
        <f t="shared" si="1724"/>
        <v>0</v>
      </c>
      <c r="T704" s="23">
        <f t="shared" si="1725"/>
        <v>0</v>
      </c>
      <c r="U704" s="23">
        <f t="shared" si="1726"/>
        <v>0</v>
      </c>
      <c r="V704" s="23">
        <f t="shared" si="1727"/>
        <v>0</v>
      </c>
      <c r="W704" s="23">
        <f t="shared" si="1728"/>
        <v>0</v>
      </c>
      <c r="X704" s="23">
        <f t="shared" si="1729"/>
        <v>0</v>
      </c>
      <c r="Y704" s="23">
        <f t="shared" si="1707"/>
        <v>732.29999999999995</v>
      </c>
      <c r="Z704" s="23">
        <f t="shared" si="1708"/>
        <v>732.29999999999995</v>
      </c>
      <c r="AA704" s="23">
        <f t="shared" si="1709"/>
        <v>732.29999999999995</v>
      </c>
      <c r="AB704" s="23">
        <f t="shared" si="1730"/>
        <v>0</v>
      </c>
      <c r="AC704" s="23">
        <f t="shared" si="1731"/>
        <v>0</v>
      </c>
      <c r="AD704" s="23">
        <f t="shared" si="1732"/>
        <v>0</v>
      </c>
      <c r="AE704" s="23">
        <f t="shared" si="1710"/>
        <v>732.29999999999995</v>
      </c>
      <c r="AF704" s="23">
        <f t="shared" si="1711"/>
        <v>732.29999999999995</v>
      </c>
      <c r="AG704" s="23">
        <f t="shared" si="1712"/>
        <v>732.29999999999995</v>
      </c>
      <c r="AH704" s="23">
        <f t="shared" si="1733"/>
        <v>0</v>
      </c>
      <c r="AI704" s="23">
        <f t="shared" si="1734"/>
        <v>0</v>
      </c>
      <c r="AJ704" s="23">
        <f t="shared" si="1735"/>
        <v>0</v>
      </c>
      <c r="AK704" s="23">
        <f t="shared" si="1736"/>
        <v>0</v>
      </c>
      <c r="AL704" s="23">
        <f t="shared" si="1737"/>
        <v>0</v>
      </c>
      <c r="AM704" s="23">
        <f t="shared" si="1738"/>
        <v>0</v>
      </c>
      <c r="AN704" s="23">
        <f t="shared" si="1739"/>
        <v>0</v>
      </c>
      <c r="AO704" s="23">
        <f t="shared" si="1740"/>
        <v>0</v>
      </c>
      <c r="AP704" s="23">
        <f t="shared" si="1741"/>
        <v>0</v>
      </c>
      <c r="AQ704" s="23">
        <f t="shared" si="1742"/>
        <v>0</v>
      </c>
      <c r="AR704" s="23">
        <f t="shared" si="1743"/>
        <v>0</v>
      </c>
      <c r="AS704" s="23">
        <f t="shared" si="1744"/>
        <v>0</v>
      </c>
      <c r="AT704" s="23">
        <f t="shared" si="1745"/>
        <v>0</v>
      </c>
      <c r="AU704" s="23">
        <f t="shared" si="1746"/>
        <v>0</v>
      </c>
      <c r="AV704" s="23">
        <f t="shared" si="1747"/>
        <v>0</v>
      </c>
      <c r="AW704" s="23">
        <f t="shared" si="1713"/>
        <v>732.29999999999995</v>
      </c>
      <c r="AX704" s="23">
        <f t="shared" si="1714"/>
        <v>732.29999999999995</v>
      </c>
      <c r="AY704" s="23">
        <f t="shared" si="1715"/>
        <v>732.29999999999995</v>
      </c>
      <c r="AZ704" s="23">
        <f t="shared" si="1748"/>
        <v>0</v>
      </c>
      <c r="BA704" s="24"/>
      <c r="BB704" s="24"/>
      <c r="BC704" s="20"/>
      <c r="BD704" s="20"/>
      <c r="BE704" s="20"/>
      <c r="BF704" s="20"/>
      <c r="BG704" s="20"/>
      <c r="BH704" s="20"/>
      <c r="BI704" s="20"/>
    </row>
    <row r="705" s="25" customFormat="1">
      <c r="A705" s="26" t="s">
        <v>411</v>
      </c>
      <c r="B705" s="26" t="s">
        <v>96</v>
      </c>
      <c r="C705" s="26" t="s">
        <v>29</v>
      </c>
      <c r="D705" s="26"/>
      <c r="E705" s="34"/>
      <c r="F705" s="27" t="s">
        <v>472</v>
      </c>
      <c r="G705" s="28">
        <f t="shared" si="1716"/>
        <v>732.29999999999995</v>
      </c>
      <c r="H705" s="28">
        <f t="shared" si="1749"/>
        <v>732.29999999999995</v>
      </c>
      <c r="I705" s="28">
        <f t="shared" si="1717"/>
        <v>732.29999999999995</v>
      </c>
      <c r="J705" s="28">
        <f t="shared" si="1718"/>
        <v>0</v>
      </c>
      <c r="K705" s="28">
        <f t="shared" si="1719"/>
        <v>0</v>
      </c>
      <c r="L705" s="28">
        <f t="shared" si="1720"/>
        <v>0</v>
      </c>
      <c r="M705" s="28">
        <f t="shared" si="1670"/>
        <v>732.29999999999995</v>
      </c>
      <c r="N705" s="28">
        <f t="shared" si="1671"/>
        <v>732.29999999999995</v>
      </c>
      <c r="O705" s="28">
        <f t="shared" si="1672"/>
        <v>732.29999999999995</v>
      </c>
      <c r="P705" s="28">
        <f t="shared" si="1721"/>
        <v>0</v>
      </c>
      <c r="Q705" s="28">
        <f t="shared" si="1722"/>
        <v>0</v>
      </c>
      <c r="R705" s="28">
        <f t="shared" si="1723"/>
        <v>0</v>
      </c>
      <c r="S705" s="28">
        <f t="shared" si="1724"/>
        <v>0</v>
      </c>
      <c r="T705" s="28">
        <f t="shared" si="1725"/>
        <v>0</v>
      </c>
      <c r="U705" s="28">
        <f t="shared" si="1726"/>
        <v>0</v>
      </c>
      <c r="V705" s="28">
        <f t="shared" si="1727"/>
        <v>0</v>
      </c>
      <c r="W705" s="28">
        <f t="shared" si="1728"/>
        <v>0</v>
      </c>
      <c r="X705" s="28">
        <f t="shared" si="1729"/>
        <v>0</v>
      </c>
      <c r="Y705" s="28">
        <f t="shared" si="1707"/>
        <v>732.29999999999995</v>
      </c>
      <c r="Z705" s="28">
        <f t="shared" si="1708"/>
        <v>732.29999999999995</v>
      </c>
      <c r="AA705" s="28">
        <f t="shared" si="1709"/>
        <v>732.29999999999995</v>
      </c>
      <c r="AB705" s="28">
        <f t="shared" si="1730"/>
        <v>0</v>
      </c>
      <c r="AC705" s="28">
        <f t="shared" si="1731"/>
        <v>0</v>
      </c>
      <c r="AD705" s="28">
        <f t="shared" si="1732"/>
        <v>0</v>
      </c>
      <c r="AE705" s="28">
        <f t="shared" si="1710"/>
        <v>732.29999999999995</v>
      </c>
      <c r="AF705" s="28">
        <f t="shared" si="1711"/>
        <v>732.29999999999995</v>
      </c>
      <c r="AG705" s="28">
        <f t="shared" si="1712"/>
        <v>732.29999999999995</v>
      </c>
      <c r="AH705" s="28">
        <f t="shared" si="1733"/>
        <v>0</v>
      </c>
      <c r="AI705" s="28">
        <f t="shared" si="1734"/>
        <v>0</v>
      </c>
      <c r="AJ705" s="28">
        <f t="shared" si="1735"/>
        <v>0</v>
      </c>
      <c r="AK705" s="28">
        <f t="shared" si="1736"/>
        <v>0</v>
      </c>
      <c r="AL705" s="28">
        <f t="shared" si="1737"/>
        <v>0</v>
      </c>
      <c r="AM705" s="28">
        <f t="shared" si="1738"/>
        <v>0</v>
      </c>
      <c r="AN705" s="28">
        <f t="shared" si="1739"/>
        <v>0</v>
      </c>
      <c r="AO705" s="28">
        <f t="shared" si="1740"/>
        <v>0</v>
      </c>
      <c r="AP705" s="28">
        <f t="shared" si="1741"/>
        <v>0</v>
      </c>
      <c r="AQ705" s="28">
        <f t="shared" si="1742"/>
        <v>0</v>
      </c>
      <c r="AR705" s="28">
        <f t="shared" si="1743"/>
        <v>0</v>
      </c>
      <c r="AS705" s="28">
        <f t="shared" si="1744"/>
        <v>0</v>
      </c>
      <c r="AT705" s="28">
        <f t="shared" si="1745"/>
        <v>0</v>
      </c>
      <c r="AU705" s="28">
        <f t="shared" si="1746"/>
        <v>0</v>
      </c>
      <c r="AV705" s="28">
        <f t="shared" si="1747"/>
        <v>0</v>
      </c>
      <c r="AW705" s="28">
        <f t="shared" si="1713"/>
        <v>732.29999999999995</v>
      </c>
      <c r="AX705" s="28">
        <f t="shared" si="1714"/>
        <v>732.29999999999995</v>
      </c>
      <c r="AY705" s="28">
        <f t="shared" si="1715"/>
        <v>732.29999999999995</v>
      </c>
      <c r="AZ705" s="28">
        <f t="shared" si="1748"/>
        <v>0</v>
      </c>
      <c r="BA705" s="29"/>
      <c r="BB705" s="29"/>
      <c r="BC705" s="25"/>
      <c r="BD705" s="25"/>
      <c r="BE705" s="25"/>
      <c r="BF705" s="25"/>
      <c r="BG705" s="25"/>
      <c r="BH705" s="25"/>
      <c r="BI705" s="25"/>
    </row>
    <row r="706" s="1" customFormat="1">
      <c r="A706" s="30" t="s">
        <v>411</v>
      </c>
      <c r="B706" s="30" t="s">
        <v>96</v>
      </c>
      <c r="C706" s="30" t="s">
        <v>29</v>
      </c>
      <c r="D706" s="30" t="s">
        <v>404</v>
      </c>
      <c r="E706" s="35"/>
      <c r="F706" s="31" t="s">
        <v>405</v>
      </c>
      <c r="G706" s="17">
        <f t="shared" si="1716"/>
        <v>732.29999999999995</v>
      </c>
      <c r="H706" s="17">
        <f t="shared" si="1749"/>
        <v>732.29999999999995</v>
      </c>
      <c r="I706" s="17">
        <f t="shared" si="1717"/>
        <v>732.29999999999995</v>
      </c>
      <c r="J706" s="17">
        <f t="shared" si="1718"/>
        <v>0</v>
      </c>
      <c r="K706" s="17">
        <f t="shared" si="1719"/>
        <v>0</v>
      </c>
      <c r="L706" s="17">
        <f t="shared" si="1720"/>
        <v>0</v>
      </c>
      <c r="M706" s="17">
        <f t="shared" si="1670"/>
        <v>732.29999999999995</v>
      </c>
      <c r="N706" s="17">
        <f t="shared" si="1671"/>
        <v>732.29999999999995</v>
      </c>
      <c r="O706" s="17">
        <f t="shared" si="1672"/>
        <v>732.29999999999995</v>
      </c>
      <c r="P706" s="17">
        <f t="shared" si="1721"/>
        <v>0</v>
      </c>
      <c r="Q706" s="17">
        <f t="shared" si="1722"/>
        <v>0</v>
      </c>
      <c r="R706" s="17">
        <f t="shared" si="1723"/>
        <v>0</v>
      </c>
      <c r="S706" s="17">
        <f t="shared" si="1724"/>
        <v>0</v>
      </c>
      <c r="T706" s="17">
        <f t="shared" si="1725"/>
        <v>0</v>
      </c>
      <c r="U706" s="17">
        <f t="shared" si="1726"/>
        <v>0</v>
      </c>
      <c r="V706" s="17">
        <f t="shared" si="1727"/>
        <v>0</v>
      </c>
      <c r="W706" s="17">
        <f t="shared" si="1728"/>
        <v>0</v>
      </c>
      <c r="X706" s="17">
        <f t="shared" si="1729"/>
        <v>0</v>
      </c>
      <c r="Y706" s="17">
        <f t="shared" si="1707"/>
        <v>732.29999999999995</v>
      </c>
      <c r="Z706" s="17">
        <f t="shared" si="1708"/>
        <v>732.29999999999995</v>
      </c>
      <c r="AA706" s="17">
        <f t="shared" si="1709"/>
        <v>732.29999999999995</v>
      </c>
      <c r="AB706" s="17">
        <f t="shared" si="1730"/>
        <v>0</v>
      </c>
      <c r="AC706" s="17">
        <f t="shared" si="1731"/>
        <v>0</v>
      </c>
      <c r="AD706" s="17">
        <f t="shared" si="1732"/>
        <v>0</v>
      </c>
      <c r="AE706" s="17">
        <f t="shared" si="1710"/>
        <v>732.29999999999995</v>
      </c>
      <c r="AF706" s="17">
        <f t="shared" si="1711"/>
        <v>732.29999999999995</v>
      </c>
      <c r="AG706" s="17">
        <f t="shared" si="1712"/>
        <v>732.29999999999995</v>
      </c>
      <c r="AH706" s="17">
        <f t="shared" si="1733"/>
        <v>0</v>
      </c>
      <c r="AI706" s="17">
        <f t="shared" si="1734"/>
        <v>0</v>
      </c>
      <c r="AJ706" s="17">
        <f t="shared" si="1735"/>
        <v>0</v>
      </c>
      <c r="AK706" s="17">
        <f t="shared" si="1736"/>
        <v>0</v>
      </c>
      <c r="AL706" s="17">
        <f t="shared" si="1737"/>
        <v>0</v>
      </c>
      <c r="AM706" s="17">
        <f t="shared" si="1738"/>
        <v>0</v>
      </c>
      <c r="AN706" s="17">
        <f t="shared" si="1739"/>
        <v>0</v>
      </c>
      <c r="AO706" s="17">
        <f t="shared" si="1740"/>
        <v>0</v>
      </c>
      <c r="AP706" s="17">
        <f t="shared" si="1741"/>
        <v>0</v>
      </c>
      <c r="AQ706" s="17">
        <f t="shared" si="1742"/>
        <v>0</v>
      </c>
      <c r="AR706" s="17">
        <f t="shared" si="1743"/>
        <v>0</v>
      </c>
      <c r="AS706" s="17">
        <f t="shared" si="1744"/>
        <v>0</v>
      </c>
      <c r="AT706" s="17">
        <f t="shared" si="1745"/>
        <v>0</v>
      </c>
      <c r="AU706" s="17">
        <f t="shared" si="1746"/>
        <v>0</v>
      </c>
      <c r="AV706" s="17">
        <f t="shared" si="1747"/>
        <v>0</v>
      </c>
      <c r="AW706" s="17">
        <f t="shared" si="1713"/>
        <v>732.29999999999995</v>
      </c>
      <c r="AX706" s="17">
        <f t="shared" si="1714"/>
        <v>732.29999999999995</v>
      </c>
      <c r="AY706" s="17">
        <f t="shared" si="1715"/>
        <v>732.29999999999995</v>
      </c>
      <c r="AZ706" s="17">
        <f t="shared" si="1748"/>
        <v>0</v>
      </c>
      <c r="BA706" s="32"/>
      <c r="BB706" s="32"/>
      <c r="BC706" s="1"/>
      <c r="BD706" s="1"/>
      <c r="BE706" s="1"/>
      <c r="BF706" s="1"/>
      <c r="BG706" s="1"/>
      <c r="BH706" s="1"/>
      <c r="BI706" s="1"/>
    </row>
    <row r="707" s="1" customFormat="1" hidden="1">
      <c r="A707" s="30" t="s">
        <v>411</v>
      </c>
      <c r="B707" s="30" t="s">
        <v>96</v>
      </c>
      <c r="C707" s="30" t="s">
        <v>29</v>
      </c>
      <c r="D707" s="30" t="s">
        <v>406</v>
      </c>
      <c r="E707" s="35"/>
      <c r="F707" s="31" t="s">
        <v>36</v>
      </c>
      <c r="G707" s="17">
        <f t="shared" si="1716"/>
        <v>732.29999999999995</v>
      </c>
      <c r="H707" s="17">
        <f t="shared" si="1749"/>
        <v>732.29999999999995</v>
      </c>
      <c r="I707" s="17">
        <f t="shared" si="1717"/>
        <v>732.29999999999995</v>
      </c>
      <c r="J707" s="17">
        <f t="shared" si="1718"/>
        <v>0</v>
      </c>
      <c r="K707" s="17">
        <f t="shared" si="1719"/>
        <v>0</v>
      </c>
      <c r="L707" s="17">
        <f t="shared" si="1720"/>
        <v>0</v>
      </c>
      <c r="M707" s="17">
        <f t="shared" si="1670"/>
        <v>732.29999999999995</v>
      </c>
      <c r="N707" s="17">
        <f t="shared" si="1671"/>
        <v>732.29999999999995</v>
      </c>
      <c r="O707" s="17">
        <f t="shared" si="1672"/>
        <v>732.29999999999995</v>
      </c>
      <c r="P707" s="17">
        <f t="shared" si="1721"/>
        <v>0</v>
      </c>
      <c r="Q707" s="17">
        <f t="shared" si="1722"/>
        <v>0</v>
      </c>
      <c r="R707" s="17">
        <f t="shared" si="1723"/>
        <v>0</v>
      </c>
      <c r="S707" s="17">
        <f t="shared" si="1724"/>
        <v>0</v>
      </c>
      <c r="T707" s="17">
        <f t="shared" si="1725"/>
        <v>0</v>
      </c>
      <c r="U707" s="17">
        <f t="shared" si="1726"/>
        <v>0</v>
      </c>
      <c r="V707" s="17">
        <f t="shared" si="1727"/>
        <v>0</v>
      </c>
      <c r="W707" s="17">
        <f t="shared" si="1728"/>
        <v>0</v>
      </c>
      <c r="X707" s="17">
        <f t="shared" si="1729"/>
        <v>0</v>
      </c>
      <c r="Y707" s="17">
        <f t="shared" si="1707"/>
        <v>732.29999999999995</v>
      </c>
      <c r="Z707" s="17">
        <f t="shared" si="1708"/>
        <v>732.29999999999995</v>
      </c>
      <c r="AA707" s="17">
        <f t="shared" si="1709"/>
        <v>732.29999999999995</v>
      </c>
      <c r="AB707" s="17">
        <f t="shared" si="1730"/>
        <v>0</v>
      </c>
      <c r="AC707" s="17">
        <f t="shared" si="1731"/>
        <v>0</v>
      </c>
      <c r="AD707" s="17">
        <f t="shared" si="1732"/>
        <v>0</v>
      </c>
      <c r="AE707" s="17">
        <f t="shared" si="1710"/>
        <v>732.29999999999995</v>
      </c>
      <c r="AF707" s="17">
        <f t="shared" si="1711"/>
        <v>732.29999999999995</v>
      </c>
      <c r="AG707" s="17">
        <f t="shared" si="1712"/>
        <v>732.29999999999995</v>
      </c>
      <c r="AH707" s="17">
        <f t="shared" si="1733"/>
        <v>0</v>
      </c>
      <c r="AI707" s="17">
        <f t="shared" si="1734"/>
        <v>0</v>
      </c>
      <c r="AJ707" s="17">
        <f t="shared" si="1735"/>
        <v>0</v>
      </c>
      <c r="AK707" s="17">
        <f t="shared" si="1736"/>
        <v>0</v>
      </c>
      <c r="AL707" s="17">
        <f t="shared" si="1737"/>
        <v>0</v>
      </c>
      <c r="AM707" s="17">
        <f t="shared" si="1738"/>
        <v>0</v>
      </c>
      <c r="AN707" s="17">
        <f t="shared" si="1739"/>
        <v>0</v>
      </c>
      <c r="AO707" s="17">
        <f t="shared" si="1740"/>
        <v>0</v>
      </c>
      <c r="AP707" s="17">
        <f t="shared" si="1741"/>
        <v>0</v>
      </c>
      <c r="AQ707" s="17">
        <f t="shared" si="1742"/>
        <v>0</v>
      </c>
      <c r="AR707" s="17">
        <f t="shared" si="1743"/>
        <v>0</v>
      </c>
      <c r="AS707" s="17">
        <f t="shared" si="1744"/>
        <v>0</v>
      </c>
      <c r="AT707" s="17">
        <f t="shared" si="1745"/>
        <v>0</v>
      </c>
      <c r="AU707" s="17">
        <f t="shared" si="1746"/>
        <v>0</v>
      </c>
      <c r="AV707" s="17">
        <f t="shared" si="1747"/>
        <v>0</v>
      </c>
      <c r="AW707" s="17">
        <f t="shared" si="1713"/>
        <v>732.29999999999995</v>
      </c>
      <c r="AX707" s="17">
        <f t="shared" si="1714"/>
        <v>732.29999999999995</v>
      </c>
      <c r="AY707" s="17">
        <f t="shared" si="1715"/>
        <v>732.29999999999995</v>
      </c>
      <c r="AZ707" s="17">
        <f t="shared" si="1748"/>
        <v>0</v>
      </c>
      <c r="BA707" s="32">
        <v>0</v>
      </c>
      <c r="BB707" s="32"/>
      <c r="BC707" s="1"/>
      <c r="BD707" s="1"/>
      <c r="BE707" s="1"/>
      <c r="BF707" s="1"/>
      <c r="BG707" s="1"/>
      <c r="BH707" s="1"/>
      <c r="BI707" s="1"/>
    </row>
    <row r="708" s="1" customFormat="1">
      <c r="A708" s="30" t="s">
        <v>411</v>
      </c>
      <c r="B708" s="30" t="s">
        <v>96</v>
      </c>
      <c r="C708" s="30" t="s">
        <v>29</v>
      </c>
      <c r="D708" s="30" t="s">
        <v>473</v>
      </c>
      <c r="E708" s="35"/>
      <c r="F708" s="31" t="s">
        <v>474</v>
      </c>
      <c r="G708" s="17">
        <f t="shared" si="1716"/>
        <v>732.29999999999995</v>
      </c>
      <c r="H708" s="17">
        <f t="shared" si="1749"/>
        <v>732.29999999999995</v>
      </c>
      <c r="I708" s="17">
        <f t="shared" si="1717"/>
        <v>732.29999999999995</v>
      </c>
      <c r="J708" s="17">
        <f t="shared" si="1718"/>
        <v>0</v>
      </c>
      <c r="K708" s="17">
        <f t="shared" si="1719"/>
        <v>0</v>
      </c>
      <c r="L708" s="17">
        <f t="shared" si="1720"/>
        <v>0</v>
      </c>
      <c r="M708" s="17">
        <f t="shared" si="1670"/>
        <v>732.29999999999995</v>
      </c>
      <c r="N708" s="17">
        <f t="shared" si="1671"/>
        <v>732.29999999999995</v>
      </c>
      <c r="O708" s="17">
        <f t="shared" si="1672"/>
        <v>732.29999999999995</v>
      </c>
      <c r="P708" s="17">
        <f t="shared" si="1721"/>
        <v>0</v>
      </c>
      <c r="Q708" s="17">
        <f t="shared" si="1722"/>
        <v>0</v>
      </c>
      <c r="R708" s="17">
        <f t="shared" si="1723"/>
        <v>0</v>
      </c>
      <c r="S708" s="17">
        <f t="shared" si="1724"/>
        <v>0</v>
      </c>
      <c r="T708" s="17">
        <f t="shared" si="1725"/>
        <v>0</v>
      </c>
      <c r="U708" s="17">
        <f t="shared" si="1726"/>
        <v>0</v>
      </c>
      <c r="V708" s="17">
        <f t="shared" si="1727"/>
        <v>0</v>
      </c>
      <c r="W708" s="17">
        <f t="shared" si="1728"/>
        <v>0</v>
      </c>
      <c r="X708" s="17">
        <f t="shared" si="1729"/>
        <v>0</v>
      </c>
      <c r="Y708" s="17">
        <f t="shared" si="1707"/>
        <v>732.29999999999995</v>
      </c>
      <c r="Z708" s="17">
        <f t="shared" si="1708"/>
        <v>732.29999999999995</v>
      </c>
      <c r="AA708" s="17">
        <f t="shared" si="1709"/>
        <v>732.29999999999995</v>
      </c>
      <c r="AB708" s="17">
        <f t="shared" si="1730"/>
        <v>0</v>
      </c>
      <c r="AC708" s="17">
        <f t="shared" si="1731"/>
        <v>0</v>
      </c>
      <c r="AD708" s="17">
        <f t="shared" si="1732"/>
        <v>0</v>
      </c>
      <c r="AE708" s="17">
        <f t="shared" si="1710"/>
        <v>732.29999999999995</v>
      </c>
      <c r="AF708" s="17">
        <f t="shared" si="1711"/>
        <v>732.29999999999995</v>
      </c>
      <c r="AG708" s="17">
        <f t="shared" si="1712"/>
        <v>732.29999999999995</v>
      </c>
      <c r="AH708" s="17">
        <f t="shared" si="1733"/>
        <v>0</v>
      </c>
      <c r="AI708" s="17">
        <f t="shared" si="1734"/>
        <v>0</v>
      </c>
      <c r="AJ708" s="17">
        <f t="shared" si="1735"/>
        <v>0</v>
      </c>
      <c r="AK708" s="17">
        <f t="shared" si="1736"/>
        <v>0</v>
      </c>
      <c r="AL708" s="17">
        <f t="shared" si="1737"/>
        <v>0</v>
      </c>
      <c r="AM708" s="17">
        <f t="shared" si="1738"/>
        <v>0</v>
      </c>
      <c r="AN708" s="17">
        <f t="shared" si="1739"/>
        <v>0</v>
      </c>
      <c r="AO708" s="17">
        <f t="shared" si="1740"/>
        <v>0</v>
      </c>
      <c r="AP708" s="17">
        <f t="shared" si="1741"/>
        <v>0</v>
      </c>
      <c r="AQ708" s="17">
        <f t="shared" si="1742"/>
        <v>0</v>
      </c>
      <c r="AR708" s="17">
        <f t="shared" si="1743"/>
        <v>0</v>
      </c>
      <c r="AS708" s="17">
        <f t="shared" si="1744"/>
        <v>0</v>
      </c>
      <c r="AT708" s="17">
        <f t="shared" si="1745"/>
        <v>0</v>
      </c>
      <c r="AU708" s="17">
        <f t="shared" si="1746"/>
        <v>0</v>
      </c>
      <c r="AV708" s="17">
        <f t="shared" si="1747"/>
        <v>0</v>
      </c>
      <c r="AW708" s="17">
        <f t="shared" si="1713"/>
        <v>732.29999999999995</v>
      </c>
      <c r="AX708" s="17">
        <f t="shared" si="1714"/>
        <v>732.29999999999995</v>
      </c>
      <c r="AY708" s="17">
        <f t="shared" si="1715"/>
        <v>732.29999999999995</v>
      </c>
      <c r="AZ708" s="17">
        <f t="shared" si="1748"/>
        <v>0</v>
      </c>
      <c r="BA708" s="32"/>
      <c r="BB708" s="32"/>
      <c r="BC708" s="1"/>
      <c r="BD708" s="1"/>
      <c r="BE708" s="1"/>
      <c r="BF708" s="1"/>
      <c r="BG708" s="1"/>
      <c r="BH708" s="1"/>
      <c r="BI708" s="1"/>
    </row>
    <row r="709" s="1" customFormat="1">
      <c r="A709" s="30" t="s">
        <v>411</v>
      </c>
      <c r="B709" s="30" t="s">
        <v>96</v>
      </c>
      <c r="C709" s="30" t="s">
        <v>29</v>
      </c>
      <c r="D709" s="30" t="s">
        <v>475</v>
      </c>
      <c r="E709" s="35"/>
      <c r="F709" s="31" t="s">
        <v>476</v>
      </c>
      <c r="G709" s="17">
        <f t="shared" si="1716"/>
        <v>732.29999999999995</v>
      </c>
      <c r="H709" s="17">
        <f t="shared" si="1749"/>
        <v>732.29999999999995</v>
      </c>
      <c r="I709" s="17">
        <f t="shared" si="1717"/>
        <v>732.29999999999995</v>
      </c>
      <c r="J709" s="17">
        <f t="shared" si="1718"/>
        <v>0</v>
      </c>
      <c r="K709" s="17">
        <f t="shared" si="1719"/>
        <v>0</v>
      </c>
      <c r="L709" s="17">
        <f t="shared" si="1720"/>
        <v>0</v>
      </c>
      <c r="M709" s="17">
        <f t="shared" si="1670"/>
        <v>732.29999999999995</v>
      </c>
      <c r="N709" s="17">
        <f t="shared" si="1671"/>
        <v>732.29999999999995</v>
      </c>
      <c r="O709" s="17">
        <f t="shared" si="1672"/>
        <v>732.29999999999995</v>
      </c>
      <c r="P709" s="17">
        <f t="shared" si="1721"/>
        <v>0</v>
      </c>
      <c r="Q709" s="17">
        <f t="shared" si="1722"/>
        <v>0</v>
      </c>
      <c r="R709" s="17">
        <f t="shared" si="1723"/>
        <v>0</v>
      </c>
      <c r="S709" s="17">
        <f t="shared" si="1724"/>
        <v>0</v>
      </c>
      <c r="T709" s="17">
        <f t="shared" si="1725"/>
        <v>0</v>
      </c>
      <c r="U709" s="17">
        <f t="shared" si="1726"/>
        <v>0</v>
      </c>
      <c r="V709" s="17">
        <f t="shared" si="1727"/>
        <v>0</v>
      </c>
      <c r="W709" s="17">
        <f t="shared" si="1728"/>
        <v>0</v>
      </c>
      <c r="X709" s="17">
        <f t="shared" si="1729"/>
        <v>0</v>
      </c>
      <c r="Y709" s="17">
        <f t="shared" si="1707"/>
        <v>732.29999999999995</v>
      </c>
      <c r="Z709" s="17">
        <f t="shared" si="1708"/>
        <v>732.29999999999995</v>
      </c>
      <c r="AA709" s="17">
        <f t="shared" si="1709"/>
        <v>732.29999999999995</v>
      </c>
      <c r="AB709" s="17">
        <f t="shared" si="1730"/>
        <v>0</v>
      </c>
      <c r="AC709" s="17">
        <f t="shared" si="1731"/>
        <v>0</v>
      </c>
      <c r="AD709" s="17">
        <f t="shared" si="1732"/>
        <v>0</v>
      </c>
      <c r="AE709" s="17">
        <f t="shared" si="1710"/>
        <v>732.29999999999995</v>
      </c>
      <c r="AF709" s="17">
        <f t="shared" si="1711"/>
        <v>732.29999999999995</v>
      </c>
      <c r="AG709" s="17">
        <f t="shared" si="1712"/>
        <v>732.29999999999995</v>
      </c>
      <c r="AH709" s="17">
        <f t="shared" si="1733"/>
        <v>0</v>
      </c>
      <c r="AI709" s="17">
        <f t="shared" si="1734"/>
        <v>0</v>
      </c>
      <c r="AJ709" s="17">
        <f t="shared" si="1735"/>
        <v>0</v>
      </c>
      <c r="AK709" s="17">
        <f t="shared" si="1736"/>
        <v>0</v>
      </c>
      <c r="AL709" s="17">
        <f t="shared" si="1737"/>
        <v>0</v>
      </c>
      <c r="AM709" s="17">
        <f t="shared" si="1738"/>
        <v>0</v>
      </c>
      <c r="AN709" s="17">
        <f t="shared" si="1739"/>
        <v>0</v>
      </c>
      <c r="AO709" s="17">
        <f t="shared" si="1740"/>
        <v>0</v>
      </c>
      <c r="AP709" s="17">
        <f t="shared" si="1741"/>
        <v>0</v>
      </c>
      <c r="AQ709" s="17">
        <f t="shared" si="1742"/>
        <v>0</v>
      </c>
      <c r="AR709" s="17">
        <f t="shared" si="1743"/>
        <v>0</v>
      </c>
      <c r="AS709" s="17">
        <f t="shared" si="1744"/>
        <v>0</v>
      </c>
      <c r="AT709" s="17">
        <f t="shared" si="1745"/>
        <v>0</v>
      </c>
      <c r="AU709" s="17">
        <f t="shared" si="1746"/>
        <v>0</v>
      </c>
      <c r="AV709" s="17">
        <f t="shared" si="1747"/>
        <v>0</v>
      </c>
      <c r="AW709" s="17">
        <f t="shared" si="1713"/>
        <v>732.29999999999995</v>
      </c>
      <c r="AX709" s="17">
        <f t="shared" si="1714"/>
        <v>732.29999999999995</v>
      </c>
      <c r="AY709" s="17">
        <f t="shared" si="1715"/>
        <v>732.29999999999995</v>
      </c>
      <c r="AZ709" s="17">
        <f t="shared" si="1748"/>
        <v>0</v>
      </c>
      <c r="BA709" s="32"/>
      <c r="BB709" s="32"/>
      <c r="BC709" s="1"/>
      <c r="BD709" s="1"/>
      <c r="BE709" s="1"/>
      <c r="BF709" s="1"/>
      <c r="BG709" s="1"/>
      <c r="BH709" s="1"/>
      <c r="BI709" s="1"/>
    </row>
    <row r="710" s="1" customFormat="1">
      <c r="A710" s="30" t="s">
        <v>411</v>
      </c>
      <c r="B710" s="30" t="s">
        <v>96</v>
      </c>
      <c r="C710" s="30" t="s">
        <v>29</v>
      </c>
      <c r="D710" s="30" t="s">
        <v>475</v>
      </c>
      <c r="E710" s="30" t="s">
        <v>41</v>
      </c>
      <c r="F710" s="31" t="s">
        <v>42</v>
      </c>
      <c r="G710" s="17">
        <v>732.29999999999995</v>
      </c>
      <c r="H710" s="17">
        <v>732.29999999999995</v>
      </c>
      <c r="I710" s="17">
        <v>732.29999999999995</v>
      </c>
      <c r="J710" s="17"/>
      <c r="K710" s="17"/>
      <c r="L710" s="17"/>
      <c r="M710" s="17">
        <f t="shared" si="1670"/>
        <v>732.29999999999995</v>
      </c>
      <c r="N710" s="17">
        <f t="shared" si="1671"/>
        <v>732.29999999999995</v>
      </c>
      <c r="O710" s="17">
        <f t="shared" si="1672"/>
        <v>732.29999999999995</v>
      </c>
      <c r="P710" s="17"/>
      <c r="Q710" s="17"/>
      <c r="R710" s="17"/>
      <c r="S710" s="17"/>
      <c r="T710" s="17"/>
      <c r="U710" s="17"/>
      <c r="V710" s="17"/>
      <c r="W710" s="17"/>
      <c r="X710" s="17"/>
      <c r="Y710" s="17">
        <f t="shared" si="1707"/>
        <v>732.29999999999995</v>
      </c>
      <c r="Z710" s="17">
        <f t="shared" si="1708"/>
        <v>732.29999999999995</v>
      </c>
      <c r="AA710" s="17">
        <f t="shared" si="1709"/>
        <v>732.29999999999995</v>
      </c>
      <c r="AB710" s="17"/>
      <c r="AC710" s="17"/>
      <c r="AD710" s="17"/>
      <c r="AE710" s="17">
        <f t="shared" si="1710"/>
        <v>732.29999999999995</v>
      </c>
      <c r="AF710" s="17">
        <f t="shared" si="1711"/>
        <v>732.29999999999995</v>
      </c>
      <c r="AG710" s="17">
        <f t="shared" si="1712"/>
        <v>732.29999999999995</v>
      </c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>
        <f t="shared" si="1713"/>
        <v>732.29999999999995</v>
      </c>
      <c r="AX710" s="17">
        <f t="shared" si="1714"/>
        <v>732.29999999999995</v>
      </c>
      <c r="AY710" s="17">
        <f t="shared" si="1715"/>
        <v>732.29999999999995</v>
      </c>
      <c r="AZ710" s="17"/>
      <c r="BA710" s="32"/>
      <c r="BB710" s="32"/>
      <c r="BC710" s="1"/>
      <c r="BD710" s="1"/>
      <c r="BE710" s="1"/>
      <c r="BF710" s="1"/>
      <c r="BG710" s="1"/>
      <c r="BH710" s="1"/>
      <c r="BI710" s="1"/>
    </row>
    <row r="711" s="20" customFormat="1">
      <c r="A711" s="21" t="s">
        <v>477</v>
      </c>
      <c r="B711" s="21"/>
      <c r="C711" s="21"/>
      <c r="D711" s="21"/>
      <c r="E711" s="21"/>
      <c r="F711" s="22" t="s">
        <v>478</v>
      </c>
      <c r="G711" s="23">
        <f>G712+G764+G827+G839+G787+G746+G846+G820</f>
        <v>170803</v>
      </c>
      <c r="H711" s="23">
        <f>H712+H764+H827+H839+H787+H746+H846+H820</f>
        <v>172006.19999999998</v>
      </c>
      <c r="I711" s="23">
        <f>I712+I764+I827+I839+I787+I746+I846+I820</f>
        <v>162106.49999999994</v>
      </c>
      <c r="J711" s="23">
        <f>J712+J764+J827+J839+J787+J746+J846+J820</f>
        <v>19447.700000000001</v>
      </c>
      <c r="K711" s="23">
        <f>K712+K764+K827+K839+K787+K746+K846+K820</f>
        <v>19469.600000000002</v>
      </c>
      <c r="L711" s="23">
        <f>L712+L764+L827+L839+L787+L746+L846+L820</f>
        <v>19469.600000000002</v>
      </c>
      <c r="M711" s="23">
        <f t="shared" si="1670"/>
        <v>190250.70000000001</v>
      </c>
      <c r="N711" s="23">
        <f t="shared" si="1671"/>
        <v>191475.79999999999</v>
      </c>
      <c r="O711" s="23">
        <f t="shared" si="1672"/>
        <v>181576.09999999995</v>
      </c>
      <c r="P711" s="23">
        <f>P712+P764+P827+P839+P787+P746+P846+P820</f>
        <v>9183.2000000000007</v>
      </c>
      <c r="Q711" s="23">
        <f>Q712+Q764+Q827+Q839+Q787+Q746+Q846+Q820</f>
        <v>0</v>
      </c>
      <c r="R711" s="23">
        <f>R712+R764+R827+R839+R787+R746+R846+R820</f>
        <v>0</v>
      </c>
      <c r="S711" s="23">
        <f>S712+S764+S827+S839+S787+S746+S846+S820</f>
        <v>3775.3446199999998</v>
      </c>
      <c r="T711" s="23">
        <f>T712+T764+T827+T839+T787+T746+T846+T820</f>
        <v>11279.799999999999</v>
      </c>
      <c r="U711" s="23">
        <f>U712+U764+U827+U839+U787+U746+U846+U820</f>
        <v>0</v>
      </c>
      <c r="V711" s="23">
        <f>V712+V764+V827+V839+V787+V746+V846+V820</f>
        <v>11279.799999999999</v>
      </c>
      <c r="W711" s="23">
        <f>W712+W764+W827+W839+W787+W746+W846+W820</f>
        <v>0</v>
      </c>
      <c r="X711" s="23">
        <f>X712+X764+X827+X839+X787+X746+X846+X820</f>
        <v>0</v>
      </c>
      <c r="Y711" s="23">
        <f t="shared" si="1707"/>
        <v>203209.24462000001</v>
      </c>
      <c r="Z711" s="23">
        <f t="shared" si="1708"/>
        <v>202755.59999999998</v>
      </c>
      <c r="AA711" s="23">
        <f t="shared" si="1709"/>
        <v>192855.89999999994</v>
      </c>
      <c r="AB711" s="23">
        <f>AB712+AB764+AB827+AB839+AB787+AB746+AB846+AB820</f>
        <v>0</v>
      </c>
      <c r="AC711" s="23">
        <f>AC712+AC764+AC827+AC839+AC787+AC746+AC846+AC820</f>
        <v>0</v>
      </c>
      <c r="AD711" s="23">
        <f>AD712+AD764+AD827+AD839+AD787+AD746+AD846+AD820</f>
        <v>0</v>
      </c>
      <c r="AE711" s="23">
        <f t="shared" si="1710"/>
        <v>203209.24462000001</v>
      </c>
      <c r="AF711" s="23">
        <f t="shared" si="1711"/>
        <v>202755.59999999998</v>
      </c>
      <c r="AG711" s="23">
        <f t="shared" si="1712"/>
        <v>192855.89999999994</v>
      </c>
      <c r="AH711" s="23">
        <f>AH712+AH764+AH827+AH839+AH787+AH746+AH846+AH820</f>
        <v>0</v>
      </c>
      <c r="AI711" s="23">
        <f>AI712+AI764+AI827+AI839+AI787+AI746+AI846+AI820</f>
        <v>0</v>
      </c>
      <c r="AJ711" s="23">
        <f>AJ712+AJ764+AJ827+AJ839+AJ787+AJ746+AJ846+AJ820</f>
        <v>0</v>
      </c>
      <c r="AK711" s="23">
        <f>AK712+AK764+AK827+AK839+AK787+AK746+AK846+AK820</f>
        <v>0</v>
      </c>
      <c r="AL711" s="23">
        <f>AL712+AL764+AL827+AL839+AL787+AL746+AL846+AL820</f>
        <v>0</v>
      </c>
      <c r="AM711" s="23">
        <f>AM712+AM764+AM827+AM839+AM787+AM746+AM846+AM820</f>
        <v>0</v>
      </c>
      <c r="AN711" s="23">
        <f>AN712+AN764+AN827+AN839+AN787+AN746+AN846+AN820</f>
        <v>0</v>
      </c>
      <c r="AO711" s="23">
        <f>AO712+AO764+AO827+AO839+AO787+AO746+AO846+AO820</f>
        <v>0</v>
      </c>
      <c r="AP711" s="23">
        <f>AP712+AP764+AP827+AP839+AP787+AP746+AP846+AP820</f>
        <v>0</v>
      </c>
      <c r="AQ711" s="23">
        <f>AQ712+AQ764+AQ827+AQ839+AQ787+AQ746+AQ846+AQ820</f>
        <v>0</v>
      </c>
      <c r="AR711" s="23">
        <f>AR712+AR764+AR827+AR839+AR787+AR746+AR846+AR820</f>
        <v>0</v>
      </c>
      <c r="AS711" s="23">
        <f>AS712+AS764+AS827+AS839+AS787+AS746+AS846+AS820</f>
        <v>0</v>
      </c>
      <c r="AT711" s="23">
        <f>AT712+AT764+AT827+AT839+AT787+AT746+AT846+AT820</f>
        <v>0</v>
      </c>
      <c r="AU711" s="23">
        <f>AU712+AU764+AU827+AU839+AU787+AU746+AU846+AU820</f>
        <v>0</v>
      </c>
      <c r="AV711" s="23">
        <f>AV712+AV764+AV827+AV839+AV787+AV746+AV846+AV820</f>
        <v>0</v>
      </c>
      <c r="AW711" s="23">
        <f t="shared" si="1713"/>
        <v>203209.24462000001</v>
      </c>
      <c r="AX711" s="23">
        <f t="shared" si="1714"/>
        <v>202755.59999999998</v>
      </c>
      <c r="AY711" s="23">
        <f t="shared" si="1715"/>
        <v>192855.89999999994</v>
      </c>
      <c r="AZ711" s="23">
        <f>AZ712+AZ764+AZ827+AZ839+AZ787+AZ746+AZ846+AZ820</f>
        <v>0</v>
      </c>
      <c r="BA711" s="24"/>
      <c r="BB711" s="24"/>
      <c r="BC711" s="20"/>
      <c r="BD711" s="20"/>
      <c r="BE711" s="20"/>
      <c r="BF711" s="20"/>
      <c r="BG711" s="20"/>
      <c r="BH711" s="20"/>
      <c r="BI711" s="20"/>
    </row>
    <row r="712" s="20" customFormat="1">
      <c r="A712" s="21" t="s">
        <v>477</v>
      </c>
      <c r="B712" s="21" t="s">
        <v>29</v>
      </c>
      <c r="C712" s="21"/>
      <c r="D712" s="21"/>
      <c r="E712" s="21"/>
      <c r="F712" s="22" t="s">
        <v>30</v>
      </c>
      <c r="G712" s="23">
        <f>G726+G713</f>
        <v>108831.3</v>
      </c>
      <c r="H712" s="23">
        <f>H726+H713</f>
        <v>112292.09999999999</v>
      </c>
      <c r="I712" s="23">
        <f>I726+I713</f>
        <v>108230.39999999998</v>
      </c>
      <c r="J712" s="23">
        <f>J726+J713</f>
        <v>709.5</v>
      </c>
      <c r="K712" s="23">
        <f>K726+K713</f>
        <v>731.39999999999998</v>
      </c>
      <c r="L712" s="23">
        <f>L726+L713</f>
        <v>731.39999999999998</v>
      </c>
      <c r="M712" s="23">
        <f t="shared" si="1670"/>
        <v>109540.8</v>
      </c>
      <c r="N712" s="23">
        <f t="shared" si="1671"/>
        <v>113023.49999999999</v>
      </c>
      <c r="O712" s="23">
        <f t="shared" si="1672"/>
        <v>108961.79999999997</v>
      </c>
      <c r="P712" s="23">
        <f>P726+P713</f>
        <v>9183.2000000000007</v>
      </c>
      <c r="Q712" s="23">
        <f>Q726+Q713</f>
        <v>0</v>
      </c>
      <c r="R712" s="23">
        <f>R726+R713</f>
        <v>0</v>
      </c>
      <c r="S712" s="23">
        <f>S726+S713</f>
        <v>111</v>
      </c>
      <c r="T712" s="23">
        <f>T726+T713</f>
        <v>11279.799999999999</v>
      </c>
      <c r="U712" s="23">
        <f>U726+U713</f>
        <v>0</v>
      </c>
      <c r="V712" s="23">
        <f>V726+V713</f>
        <v>11279.799999999999</v>
      </c>
      <c r="W712" s="23">
        <f>W726+W713</f>
        <v>0</v>
      </c>
      <c r="X712" s="23">
        <f>X726+X713</f>
        <v>0</v>
      </c>
      <c r="Y712" s="23">
        <f t="shared" si="1707"/>
        <v>118835</v>
      </c>
      <c r="Z712" s="23">
        <f t="shared" si="1708"/>
        <v>124303.29999999999</v>
      </c>
      <c r="AA712" s="23">
        <f t="shared" si="1709"/>
        <v>120241.59999999998</v>
      </c>
      <c r="AB712" s="23">
        <f>AB726+AB713</f>
        <v>0</v>
      </c>
      <c r="AC712" s="23">
        <f>AC726+AC713</f>
        <v>0</v>
      </c>
      <c r="AD712" s="23">
        <f>AD726+AD713</f>
        <v>0</v>
      </c>
      <c r="AE712" s="23">
        <f t="shared" si="1710"/>
        <v>118835</v>
      </c>
      <c r="AF712" s="23">
        <f t="shared" si="1711"/>
        <v>124303.29999999999</v>
      </c>
      <c r="AG712" s="23">
        <f t="shared" si="1712"/>
        <v>120241.59999999998</v>
      </c>
      <c r="AH712" s="23">
        <f>AH726+AH713</f>
        <v>0</v>
      </c>
      <c r="AI712" s="23">
        <f>AI726+AI713</f>
        <v>0</v>
      </c>
      <c r="AJ712" s="23">
        <f>AJ726+AJ713</f>
        <v>0</v>
      </c>
      <c r="AK712" s="23">
        <f>AK726+AK713</f>
        <v>0</v>
      </c>
      <c r="AL712" s="23">
        <f>AL726+AL713</f>
        <v>0</v>
      </c>
      <c r="AM712" s="23">
        <f>AM726+AM713</f>
        <v>0</v>
      </c>
      <c r="AN712" s="23">
        <f>AN726+AN713</f>
        <v>0</v>
      </c>
      <c r="AO712" s="23">
        <f>AO726+AO713</f>
        <v>0</v>
      </c>
      <c r="AP712" s="23">
        <f>AP726+AP713</f>
        <v>0</v>
      </c>
      <c r="AQ712" s="23">
        <f>AQ726+AQ713</f>
        <v>0</v>
      </c>
      <c r="AR712" s="23">
        <f>AR726+AR713</f>
        <v>0</v>
      </c>
      <c r="AS712" s="23">
        <f>AS726+AS713</f>
        <v>0</v>
      </c>
      <c r="AT712" s="23">
        <f>AT726+AT713</f>
        <v>0</v>
      </c>
      <c r="AU712" s="23">
        <f>AU726+AU713</f>
        <v>0</v>
      </c>
      <c r="AV712" s="23">
        <f>AV726+AV713</f>
        <v>0</v>
      </c>
      <c r="AW712" s="23">
        <f t="shared" si="1713"/>
        <v>118835</v>
      </c>
      <c r="AX712" s="23">
        <f t="shared" si="1714"/>
        <v>124303.29999999999</v>
      </c>
      <c r="AY712" s="23">
        <f t="shared" si="1715"/>
        <v>120241.59999999998</v>
      </c>
      <c r="AZ712" s="23">
        <f>AZ726+AZ713</f>
        <v>0</v>
      </c>
      <c r="BA712" s="24"/>
      <c r="BB712" s="24"/>
      <c r="BC712" s="20"/>
      <c r="BD712" s="20"/>
      <c r="BE712" s="20"/>
      <c r="BF712" s="20"/>
      <c r="BG712" s="20"/>
      <c r="BH712" s="20"/>
      <c r="BI712" s="20"/>
    </row>
    <row r="713" s="25" customFormat="1">
      <c r="A713" s="26" t="s">
        <v>477</v>
      </c>
      <c r="B713" s="26" t="s">
        <v>29</v>
      </c>
      <c r="C713" s="26" t="s">
        <v>121</v>
      </c>
      <c r="D713" s="26"/>
      <c r="E713" s="26"/>
      <c r="F713" s="27" t="s">
        <v>413</v>
      </c>
      <c r="G713" s="28">
        <f>G714+G720</f>
        <v>87066.5</v>
      </c>
      <c r="H713" s="28">
        <f>H714+H720</f>
        <v>87479.999999999985</v>
      </c>
      <c r="I713" s="28">
        <f>I714+I720</f>
        <v>87479.999999999985</v>
      </c>
      <c r="J713" s="28">
        <f>J714+J720</f>
        <v>709.5</v>
      </c>
      <c r="K713" s="28">
        <f>K714+K720</f>
        <v>731.39999999999998</v>
      </c>
      <c r="L713" s="28">
        <f>L714+L720</f>
        <v>731.39999999999998</v>
      </c>
      <c r="M713" s="28">
        <f t="shared" si="1670"/>
        <v>87776</v>
      </c>
      <c r="N713" s="28">
        <f t="shared" si="1671"/>
        <v>88211.39999999998</v>
      </c>
      <c r="O713" s="28">
        <f t="shared" si="1672"/>
        <v>88211.39999999998</v>
      </c>
      <c r="P713" s="28">
        <f>P714+P720</f>
        <v>9183.2000000000007</v>
      </c>
      <c r="Q713" s="28">
        <f>Q714+Q720</f>
        <v>0</v>
      </c>
      <c r="R713" s="28">
        <f>R714+R720</f>
        <v>0</v>
      </c>
      <c r="S713" s="28">
        <f>S714+S720</f>
        <v>0</v>
      </c>
      <c r="T713" s="28">
        <f>T714+T720</f>
        <v>11169.799999999999</v>
      </c>
      <c r="U713" s="28">
        <f>U714+U720</f>
        <v>0</v>
      </c>
      <c r="V713" s="28">
        <f>V714+V720</f>
        <v>11169.799999999999</v>
      </c>
      <c r="W713" s="28">
        <f>W714+W720</f>
        <v>0</v>
      </c>
      <c r="X713" s="28">
        <f>X714+X720</f>
        <v>0</v>
      </c>
      <c r="Y713" s="28">
        <f t="shared" si="1707"/>
        <v>96959.199999999997</v>
      </c>
      <c r="Z713" s="28">
        <f t="shared" si="1708"/>
        <v>99381.199999999983</v>
      </c>
      <c r="AA713" s="28">
        <f t="shared" si="1709"/>
        <v>99381.199999999983</v>
      </c>
      <c r="AB713" s="28">
        <f>AB714+AB720</f>
        <v>0</v>
      </c>
      <c r="AC713" s="28">
        <f>AC714+AC720</f>
        <v>0</v>
      </c>
      <c r="AD713" s="28">
        <f>AD714+AD720</f>
        <v>0</v>
      </c>
      <c r="AE713" s="28">
        <f t="shared" si="1710"/>
        <v>96959.199999999997</v>
      </c>
      <c r="AF713" s="28">
        <f t="shared" si="1711"/>
        <v>99381.199999999983</v>
      </c>
      <c r="AG713" s="28">
        <f t="shared" si="1712"/>
        <v>99381.199999999983</v>
      </c>
      <c r="AH713" s="28">
        <f>AH714+AH720</f>
        <v>0</v>
      </c>
      <c r="AI713" s="28">
        <f>AI714+AI720</f>
        <v>0</v>
      </c>
      <c r="AJ713" s="28">
        <f>AJ714+AJ720</f>
        <v>0</v>
      </c>
      <c r="AK713" s="28">
        <f>AK714+AK720</f>
        <v>0</v>
      </c>
      <c r="AL713" s="28">
        <f>AL714+AL720</f>
        <v>0</v>
      </c>
      <c r="AM713" s="28">
        <f>AM714+AM720</f>
        <v>0</v>
      </c>
      <c r="AN713" s="28">
        <f>AN714+AN720</f>
        <v>0</v>
      </c>
      <c r="AO713" s="28">
        <f>AO714+AO720</f>
        <v>0</v>
      </c>
      <c r="AP713" s="28">
        <f>AP714+AP720</f>
        <v>0</v>
      </c>
      <c r="AQ713" s="28">
        <f>AQ714+AQ720</f>
        <v>0</v>
      </c>
      <c r="AR713" s="28">
        <f>AR714+AR720</f>
        <v>0</v>
      </c>
      <c r="AS713" s="28">
        <f>AS714+AS720</f>
        <v>0</v>
      </c>
      <c r="AT713" s="28">
        <f>AT714+AT720</f>
        <v>0</v>
      </c>
      <c r="AU713" s="28">
        <f>AU714+AU720</f>
        <v>0</v>
      </c>
      <c r="AV713" s="28">
        <f>AV714+AV720</f>
        <v>0</v>
      </c>
      <c r="AW713" s="28">
        <f t="shared" si="1713"/>
        <v>96959.199999999997</v>
      </c>
      <c r="AX713" s="28">
        <f t="shared" si="1714"/>
        <v>99381.199999999983</v>
      </c>
      <c r="AY713" s="28">
        <f t="shared" si="1715"/>
        <v>99381.199999999983</v>
      </c>
      <c r="AZ713" s="28">
        <f>AZ714+AZ720</f>
        <v>0</v>
      </c>
      <c r="BA713" s="29"/>
      <c r="BB713" s="29"/>
      <c r="BC713" s="25"/>
      <c r="BD713" s="25"/>
      <c r="BE713" s="25"/>
      <c r="BF713" s="25"/>
      <c r="BG713" s="25"/>
      <c r="BH713" s="25"/>
      <c r="BI713" s="25"/>
    </row>
    <row r="714" s="1" customFormat="1">
      <c r="A714" s="30" t="s">
        <v>477</v>
      </c>
      <c r="B714" s="30" t="s">
        <v>29</v>
      </c>
      <c r="C714" s="30" t="s">
        <v>121</v>
      </c>
      <c r="D714" s="30" t="s">
        <v>229</v>
      </c>
      <c r="E714" s="35"/>
      <c r="F714" s="31" t="s">
        <v>230</v>
      </c>
      <c r="G714" s="17">
        <f t="shared" ref="G714:G716" si="1750">G715</f>
        <v>14230.799999999999</v>
      </c>
      <c r="H714" s="17">
        <f t="shared" ref="H714:H716" si="1751">H715</f>
        <v>14651.9</v>
      </c>
      <c r="I714" s="17">
        <f t="shared" ref="I714:I716" si="1752">I715</f>
        <v>14651.9</v>
      </c>
      <c r="J714" s="17">
        <f t="shared" ref="J714:J716" si="1753">J715</f>
        <v>0</v>
      </c>
      <c r="K714" s="17">
        <f t="shared" ref="K714:K716" si="1754">K715</f>
        <v>0</v>
      </c>
      <c r="L714" s="17">
        <f t="shared" ref="L714:L716" si="1755">L715</f>
        <v>0</v>
      </c>
      <c r="M714" s="17">
        <f t="shared" si="1670"/>
        <v>14230.799999999999</v>
      </c>
      <c r="N714" s="17">
        <f t="shared" si="1671"/>
        <v>14651.9</v>
      </c>
      <c r="O714" s="17">
        <f t="shared" si="1672"/>
        <v>14651.9</v>
      </c>
      <c r="P714" s="17">
        <f t="shared" ref="P714:P716" si="1756">P715</f>
        <v>0</v>
      </c>
      <c r="Q714" s="17">
        <f t="shared" ref="Q714:Q716" si="1757">Q715</f>
        <v>0</v>
      </c>
      <c r="R714" s="17">
        <f t="shared" ref="R714:R716" si="1758">R715</f>
        <v>0</v>
      </c>
      <c r="S714" s="17">
        <f t="shared" ref="S714:S716" si="1759">S715</f>
        <v>0</v>
      </c>
      <c r="T714" s="17">
        <f t="shared" ref="T714:T716" si="1760">T715</f>
        <v>0</v>
      </c>
      <c r="U714" s="17">
        <f t="shared" ref="U714:U716" si="1761">U715</f>
        <v>0</v>
      </c>
      <c r="V714" s="17">
        <f t="shared" ref="V714:V716" si="1762">V715</f>
        <v>0</v>
      </c>
      <c r="W714" s="17">
        <f t="shared" ref="W714:W716" si="1763">W715</f>
        <v>0</v>
      </c>
      <c r="X714" s="17">
        <f t="shared" ref="X714:X716" si="1764">X715</f>
        <v>0</v>
      </c>
      <c r="Y714" s="17">
        <f t="shared" si="1707"/>
        <v>14230.799999999999</v>
      </c>
      <c r="Z714" s="17">
        <f t="shared" si="1708"/>
        <v>14651.9</v>
      </c>
      <c r="AA714" s="17">
        <f t="shared" si="1709"/>
        <v>14651.9</v>
      </c>
      <c r="AB714" s="17">
        <f t="shared" ref="AB714:AB716" si="1765">AB715</f>
        <v>0</v>
      </c>
      <c r="AC714" s="17">
        <f t="shared" ref="AC714:AC716" si="1766">AC715</f>
        <v>0</v>
      </c>
      <c r="AD714" s="17">
        <f t="shared" ref="AD714:AD716" si="1767">AD715</f>
        <v>0</v>
      </c>
      <c r="AE714" s="17">
        <f t="shared" si="1710"/>
        <v>14230.799999999999</v>
      </c>
      <c r="AF714" s="17">
        <f t="shared" si="1711"/>
        <v>14651.9</v>
      </c>
      <c r="AG714" s="17">
        <f t="shared" si="1712"/>
        <v>14651.9</v>
      </c>
      <c r="AH714" s="17">
        <f t="shared" ref="AH714:AH716" si="1768">AH715</f>
        <v>0</v>
      </c>
      <c r="AI714" s="17">
        <f t="shared" ref="AI714:AI716" si="1769">AI715</f>
        <v>0</v>
      </c>
      <c r="AJ714" s="17">
        <f t="shared" ref="AJ714:AJ716" si="1770">AJ715</f>
        <v>0</v>
      </c>
      <c r="AK714" s="17">
        <f t="shared" ref="AK714:AK716" si="1771">AK715</f>
        <v>0</v>
      </c>
      <c r="AL714" s="17">
        <f t="shared" ref="AL714:AL716" si="1772">AL715</f>
        <v>0</v>
      </c>
      <c r="AM714" s="17">
        <f t="shared" ref="AM714:AM716" si="1773">AM715</f>
        <v>0</v>
      </c>
      <c r="AN714" s="17">
        <f t="shared" ref="AN714:AN716" si="1774">AN715</f>
        <v>0</v>
      </c>
      <c r="AO714" s="17">
        <f t="shared" ref="AO714:AO716" si="1775">AO715</f>
        <v>0</v>
      </c>
      <c r="AP714" s="17">
        <f t="shared" ref="AP714:AP716" si="1776">AP715</f>
        <v>0</v>
      </c>
      <c r="AQ714" s="17">
        <f t="shared" ref="AQ714:AQ716" si="1777">AQ715</f>
        <v>0</v>
      </c>
      <c r="AR714" s="17">
        <f t="shared" ref="AR714:AR716" si="1778">AR715</f>
        <v>0</v>
      </c>
      <c r="AS714" s="17">
        <f t="shared" ref="AS714:AS716" si="1779">AS715</f>
        <v>0</v>
      </c>
      <c r="AT714" s="17">
        <f t="shared" ref="AT714:AT716" si="1780">AT715</f>
        <v>0</v>
      </c>
      <c r="AU714" s="17">
        <f t="shared" ref="AU714:AU716" si="1781">AU715</f>
        <v>0</v>
      </c>
      <c r="AV714" s="17">
        <f t="shared" ref="AV714:AV716" si="1782">AV715</f>
        <v>0</v>
      </c>
      <c r="AW714" s="17">
        <f t="shared" si="1713"/>
        <v>14230.799999999999</v>
      </c>
      <c r="AX714" s="17">
        <f t="shared" si="1714"/>
        <v>14651.9</v>
      </c>
      <c r="AY714" s="17">
        <f t="shared" si="1715"/>
        <v>14651.9</v>
      </c>
      <c r="AZ714" s="17">
        <f t="shared" ref="AZ714:AZ716" si="1783">AZ715</f>
        <v>0</v>
      </c>
      <c r="BA714" s="32"/>
      <c r="BB714" s="32"/>
      <c r="BC714" s="1"/>
      <c r="BD714" s="1"/>
      <c r="BE714" s="1"/>
      <c r="BF714" s="1"/>
      <c r="BG714" s="1"/>
      <c r="BH714" s="1"/>
      <c r="BI714" s="1"/>
    </row>
    <row r="715" s="1" customFormat="1" hidden="1">
      <c r="A715" s="30" t="s">
        <v>477</v>
      </c>
      <c r="B715" s="30" t="s">
        <v>29</v>
      </c>
      <c r="C715" s="30" t="s">
        <v>121</v>
      </c>
      <c r="D715" s="30" t="s">
        <v>231</v>
      </c>
      <c r="E715" s="35"/>
      <c r="F715" s="31" t="s">
        <v>36</v>
      </c>
      <c r="G715" s="17">
        <f t="shared" si="1750"/>
        <v>14230.799999999999</v>
      </c>
      <c r="H715" s="17">
        <f t="shared" si="1751"/>
        <v>14651.9</v>
      </c>
      <c r="I715" s="17">
        <f t="shared" si="1752"/>
        <v>14651.9</v>
      </c>
      <c r="J715" s="17">
        <f t="shared" si="1753"/>
        <v>0</v>
      </c>
      <c r="K715" s="17">
        <f t="shared" si="1754"/>
        <v>0</v>
      </c>
      <c r="L715" s="17">
        <f t="shared" si="1755"/>
        <v>0</v>
      </c>
      <c r="M715" s="17">
        <f t="shared" si="1670"/>
        <v>14230.799999999999</v>
      </c>
      <c r="N715" s="17">
        <f t="shared" si="1671"/>
        <v>14651.9</v>
      </c>
      <c r="O715" s="17">
        <f t="shared" si="1672"/>
        <v>14651.9</v>
      </c>
      <c r="P715" s="17">
        <f t="shared" si="1756"/>
        <v>0</v>
      </c>
      <c r="Q715" s="17">
        <f t="shared" si="1757"/>
        <v>0</v>
      </c>
      <c r="R715" s="17">
        <f t="shared" si="1758"/>
        <v>0</v>
      </c>
      <c r="S715" s="17">
        <f t="shared" si="1759"/>
        <v>0</v>
      </c>
      <c r="T715" s="17">
        <f t="shared" si="1760"/>
        <v>0</v>
      </c>
      <c r="U715" s="17">
        <f t="shared" si="1761"/>
        <v>0</v>
      </c>
      <c r="V715" s="17">
        <f t="shared" si="1762"/>
        <v>0</v>
      </c>
      <c r="W715" s="17">
        <f t="shared" si="1763"/>
        <v>0</v>
      </c>
      <c r="X715" s="17">
        <f t="shared" si="1764"/>
        <v>0</v>
      </c>
      <c r="Y715" s="17">
        <f t="shared" si="1707"/>
        <v>14230.799999999999</v>
      </c>
      <c r="Z715" s="17">
        <f t="shared" si="1708"/>
        <v>14651.9</v>
      </c>
      <c r="AA715" s="17">
        <f t="shared" si="1709"/>
        <v>14651.9</v>
      </c>
      <c r="AB715" s="17">
        <f t="shared" si="1765"/>
        <v>0</v>
      </c>
      <c r="AC715" s="17">
        <f t="shared" si="1766"/>
        <v>0</v>
      </c>
      <c r="AD715" s="17">
        <f t="shared" si="1767"/>
        <v>0</v>
      </c>
      <c r="AE715" s="17">
        <f t="shared" si="1710"/>
        <v>14230.799999999999</v>
      </c>
      <c r="AF715" s="17">
        <f t="shared" si="1711"/>
        <v>14651.9</v>
      </c>
      <c r="AG715" s="17">
        <f t="shared" si="1712"/>
        <v>14651.9</v>
      </c>
      <c r="AH715" s="17">
        <f t="shared" si="1768"/>
        <v>0</v>
      </c>
      <c r="AI715" s="17">
        <f t="shared" si="1769"/>
        <v>0</v>
      </c>
      <c r="AJ715" s="17">
        <f t="shared" si="1770"/>
        <v>0</v>
      </c>
      <c r="AK715" s="17">
        <f t="shared" si="1771"/>
        <v>0</v>
      </c>
      <c r="AL715" s="17">
        <f t="shared" si="1772"/>
        <v>0</v>
      </c>
      <c r="AM715" s="17">
        <f t="shared" si="1773"/>
        <v>0</v>
      </c>
      <c r="AN715" s="17">
        <f t="shared" si="1774"/>
        <v>0</v>
      </c>
      <c r="AO715" s="17">
        <f t="shared" si="1775"/>
        <v>0</v>
      </c>
      <c r="AP715" s="17">
        <f t="shared" si="1776"/>
        <v>0</v>
      </c>
      <c r="AQ715" s="17">
        <f t="shared" si="1777"/>
        <v>0</v>
      </c>
      <c r="AR715" s="17">
        <f t="shared" si="1778"/>
        <v>0</v>
      </c>
      <c r="AS715" s="17">
        <f t="shared" si="1779"/>
        <v>0</v>
      </c>
      <c r="AT715" s="17">
        <f t="shared" si="1780"/>
        <v>0</v>
      </c>
      <c r="AU715" s="17">
        <f t="shared" si="1781"/>
        <v>0</v>
      </c>
      <c r="AV715" s="17">
        <f t="shared" si="1782"/>
        <v>0</v>
      </c>
      <c r="AW715" s="17">
        <f t="shared" si="1713"/>
        <v>14230.799999999999</v>
      </c>
      <c r="AX715" s="17">
        <f t="shared" si="1714"/>
        <v>14651.9</v>
      </c>
      <c r="AY715" s="17">
        <f t="shared" si="1715"/>
        <v>14651.9</v>
      </c>
      <c r="AZ715" s="17">
        <f t="shared" si="1783"/>
        <v>0</v>
      </c>
      <c r="BA715" s="32">
        <v>0</v>
      </c>
      <c r="BB715" s="32"/>
      <c r="BC715" s="1"/>
      <c r="BD715" s="1"/>
      <c r="BE715" s="1"/>
      <c r="BF715" s="1"/>
      <c r="BG715" s="1"/>
      <c r="BH715" s="1"/>
      <c r="BI715" s="1"/>
    </row>
    <row r="716" s="1" customFormat="1">
      <c r="A716" s="30" t="s">
        <v>477</v>
      </c>
      <c r="B716" s="30" t="s">
        <v>29</v>
      </c>
      <c r="C716" s="30" t="s">
        <v>121</v>
      </c>
      <c r="D716" s="30" t="s">
        <v>414</v>
      </c>
      <c r="E716" s="35"/>
      <c r="F716" s="31" t="s">
        <v>415</v>
      </c>
      <c r="G716" s="17">
        <f t="shared" si="1750"/>
        <v>14230.799999999999</v>
      </c>
      <c r="H716" s="17">
        <f t="shared" si="1751"/>
        <v>14651.9</v>
      </c>
      <c r="I716" s="17">
        <f t="shared" si="1752"/>
        <v>14651.9</v>
      </c>
      <c r="J716" s="17">
        <f t="shared" si="1753"/>
        <v>0</v>
      </c>
      <c r="K716" s="17">
        <f t="shared" si="1754"/>
        <v>0</v>
      </c>
      <c r="L716" s="17">
        <f t="shared" si="1755"/>
        <v>0</v>
      </c>
      <c r="M716" s="17">
        <f t="shared" si="1670"/>
        <v>14230.799999999999</v>
      </c>
      <c r="N716" s="17">
        <f t="shared" si="1671"/>
        <v>14651.9</v>
      </c>
      <c r="O716" s="17">
        <f t="shared" si="1672"/>
        <v>14651.9</v>
      </c>
      <c r="P716" s="17">
        <f t="shared" si="1756"/>
        <v>0</v>
      </c>
      <c r="Q716" s="17">
        <f t="shared" si="1757"/>
        <v>0</v>
      </c>
      <c r="R716" s="17">
        <f t="shared" si="1758"/>
        <v>0</v>
      </c>
      <c r="S716" s="17">
        <f t="shared" si="1759"/>
        <v>0</v>
      </c>
      <c r="T716" s="17">
        <f t="shared" si="1760"/>
        <v>0</v>
      </c>
      <c r="U716" s="17">
        <f t="shared" si="1761"/>
        <v>0</v>
      </c>
      <c r="V716" s="17">
        <f t="shared" si="1762"/>
        <v>0</v>
      </c>
      <c r="W716" s="17">
        <f t="shared" si="1763"/>
        <v>0</v>
      </c>
      <c r="X716" s="17">
        <f t="shared" si="1764"/>
        <v>0</v>
      </c>
      <c r="Y716" s="17">
        <f t="shared" si="1707"/>
        <v>14230.799999999999</v>
      </c>
      <c r="Z716" s="17">
        <f t="shared" si="1708"/>
        <v>14651.9</v>
      </c>
      <c r="AA716" s="17">
        <f t="shared" si="1709"/>
        <v>14651.9</v>
      </c>
      <c r="AB716" s="17">
        <f t="shared" si="1765"/>
        <v>0</v>
      </c>
      <c r="AC716" s="17">
        <f t="shared" si="1766"/>
        <v>0</v>
      </c>
      <c r="AD716" s="17">
        <f t="shared" si="1767"/>
        <v>0</v>
      </c>
      <c r="AE716" s="17">
        <f t="shared" si="1710"/>
        <v>14230.799999999999</v>
      </c>
      <c r="AF716" s="17">
        <f t="shared" si="1711"/>
        <v>14651.9</v>
      </c>
      <c r="AG716" s="17">
        <f t="shared" si="1712"/>
        <v>14651.9</v>
      </c>
      <c r="AH716" s="17">
        <f t="shared" si="1768"/>
        <v>0</v>
      </c>
      <c r="AI716" s="17">
        <f t="shared" si="1769"/>
        <v>0</v>
      </c>
      <c r="AJ716" s="17">
        <f t="shared" si="1770"/>
        <v>0</v>
      </c>
      <c r="AK716" s="17">
        <f t="shared" si="1771"/>
        <v>0</v>
      </c>
      <c r="AL716" s="17">
        <f t="shared" si="1772"/>
        <v>0</v>
      </c>
      <c r="AM716" s="17">
        <f t="shared" si="1773"/>
        <v>0</v>
      </c>
      <c r="AN716" s="17">
        <f t="shared" si="1774"/>
        <v>0</v>
      </c>
      <c r="AO716" s="17">
        <f t="shared" si="1775"/>
        <v>0</v>
      </c>
      <c r="AP716" s="17">
        <f t="shared" si="1776"/>
        <v>0</v>
      </c>
      <c r="AQ716" s="17">
        <f t="shared" si="1777"/>
        <v>0</v>
      </c>
      <c r="AR716" s="17">
        <f t="shared" si="1778"/>
        <v>0</v>
      </c>
      <c r="AS716" s="17">
        <f t="shared" si="1779"/>
        <v>0</v>
      </c>
      <c r="AT716" s="17">
        <f t="shared" si="1780"/>
        <v>0</v>
      </c>
      <c r="AU716" s="17">
        <f t="shared" si="1781"/>
        <v>0</v>
      </c>
      <c r="AV716" s="17">
        <f t="shared" si="1782"/>
        <v>0</v>
      </c>
      <c r="AW716" s="17">
        <f t="shared" si="1713"/>
        <v>14230.799999999999</v>
      </c>
      <c r="AX716" s="17">
        <f t="shared" si="1714"/>
        <v>14651.9</v>
      </c>
      <c r="AY716" s="17">
        <f t="shared" si="1715"/>
        <v>14651.9</v>
      </c>
      <c r="AZ716" s="17">
        <f t="shared" si="1783"/>
        <v>0</v>
      </c>
      <c r="BA716" s="32"/>
      <c r="BB716" s="32"/>
      <c r="BC716" s="1"/>
      <c r="BD716" s="1"/>
      <c r="BE716" s="1"/>
      <c r="BF716" s="1"/>
      <c r="BG716" s="1"/>
      <c r="BH716" s="1"/>
      <c r="BI716" s="1"/>
    </row>
    <row r="717" s="1" customFormat="1">
      <c r="A717" s="30" t="s">
        <v>477</v>
      </c>
      <c r="B717" s="30" t="s">
        <v>29</v>
      </c>
      <c r="C717" s="30" t="s">
        <v>121</v>
      </c>
      <c r="D717" s="30" t="s">
        <v>416</v>
      </c>
      <c r="E717" s="35"/>
      <c r="F717" s="31" t="s">
        <v>417</v>
      </c>
      <c r="G717" s="17">
        <f>G718+G719</f>
        <v>14230.799999999999</v>
      </c>
      <c r="H717" s="17">
        <f>H718+H719</f>
        <v>14651.9</v>
      </c>
      <c r="I717" s="17">
        <f>I718+I719</f>
        <v>14651.9</v>
      </c>
      <c r="J717" s="17">
        <f>J718+J719</f>
        <v>0</v>
      </c>
      <c r="K717" s="17">
        <f>K718+K719</f>
        <v>0</v>
      </c>
      <c r="L717" s="17">
        <f>L718+L719</f>
        <v>0</v>
      </c>
      <c r="M717" s="17">
        <f t="shared" si="1670"/>
        <v>14230.799999999999</v>
      </c>
      <c r="N717" s="17">
        <f t="shared" si="1671"/>
        <v>14651.9</v>
      </c>
      <c r="O717" s="17">
        <f t="shared" si="1672"/>
        <v>14651.9</v>
      </c>
      <c r="P717" s="17">
        <f>P718+P719</f>
        <v>0</v>
      </c>
      <c r="Q717" s="17">
        <f>Q718+Q719</f>
        <v>0</v>
      </c>
      <c r="R717" s="17">
        <f>R718+R719</f>
        <v>0</v>
      </c>
      <c r="S717" s="17">
        <f>S718+S719</f>
        <v>0</v>
      </c>
      <c r="T717" s="17">
        <f>T718+T719</f>
        <v>0</v>
      </c>
      <c r="U717" s="17">
        <f>U718+U719</f>
        <v>0</v>
      </c>
      <c r="V717" s="17">
        <f>V718+V719</f>
        <v>0</v>
      </c>
      <c r="W717" s="17">
        <f>W718+W719</f>
        <v>0</v>
      </c>
      <c r="X717" s="17">
        <f>X718+X719</f>
        <v>0</v>
      </c>
      <c r="Y717" s="17">
        <f t="shared" si="1707"/>
        <v>14230.799999999999</v>
      </c>
      <c r="Z717" s="17">
        <f t="shared" si="1708"/>
        <v>14651.9</v>
      </c>
      <c r="AA717" s="17">
        <f t="shared" si="1709"/>
        <v>14651.9</v>
      </c>
      <c r="AB717" s="17">
        <f>AB718+AB719</f>
        <v>0</v>
      </c>
      <c r="AC717" s="17">
        <f>AC718+AC719</f>
        <v>0</v>
      </c>
      <c r="AD717" s="17">
        <f>AD718+AD719</f>
        <v>0</v>
      </c>
      <c r="AE717" s="17">
        <f t="shared" si="1710"/>
        <v>14230.799999999999</v>
      </c>
      <c r="AF717" s="17">
        <f t="shared" si="1711"/>
        <v>14651.9</v>
      </c>
      <c r="AG717" s="17">
        <f t="shared" si="1712"/>
        <v>14651.9</v>
      </c>
      <c r="AH717" s="17">
        <f>AH718+AH719</f>
        <v>0</v>
      </c>
      <c r="AI717" s="17">
        <f>AI718+AI719</f>
        <v>0</v>
      </c>
      <c r="AJ717" s="17">
        <f>AJ718+AJ719</f>
        <v>0</v>
      </c>
      <c r="AK717" s="17">
        <f>AK718+AK719</f>
        <v>0</v>
      </c>
      <c r="AL717" s="17">
        <f>AL718+AL719</f>
        <v>0</v>
      </c>
      <c r="AM717" s="17">
        <f>AM718+AM719</f>
        <v>0</v>
      </c>
      <c r="AN717" s="17">
        <f>AN718+AN719</f>
        <v>0</v>
      </c>
      <c r="AO717" s="17">
        <f>AO718+AO719</f>
        <v>0</v>
      </c>
      <c r="AP717" s="17">
        <f>AP718+AP719</f>
        <v>0</v>
      </c>
      <c r="AQ717" s="17">
        <f>AQ718+AQ719</f>
        <v>0</v>
      </c>
      <c r="AR717" s="17">
        <f>AR718+AR719</f>
        <v>0</v>
      </c>
      <c r="AS717" s="17">
        <f>AS718+AS719</f>
        <v>0</v>
      </c>
      <c r="AT717" s="17">
        <f>AT718+AT719</f>
        <v>0</v>
      </c>
      <c r="AU717" s="17">
        <f>AU718+AU719</f>
        <v>0</v>
      </c>
      <c r="AV717" s="17">
        <f>AV718+AV719</f>
        <v>0</v>
      </c>
      <c r="AW717" s="17">
        <f t="shared" si="1713"/>
        <v>14230.799999999999</v>
      </c>
      <c r="AX717" s="17">
        <f t="shared" si="1714"/>
        <v>14651.9</v>
      </c>
      <c r="AY717" s="17">
        <f t="shared" si="1715"/>
        <v>14651.9</v>
      </c>
      <c r="AZ717" s="17">
        <f>AZ718+AZ719</f>
        <v>0</v>
      </c>
      <c r="BA717" s="32"/>
      <c r="BB717" s="32"/>
      <c r="BC717" s="1"/>
      <c r="BD717" s="1"/>
      <c r="BE717" s="1"/>
      <c r="BF717" s="1"/>
      <c r="BG717" s="1"/>
      <c r="BH717" s="1"/>
      <c r="BI717" s="1"/>
    </row>
    <row r="718" s="1" customFormat="1">
      <c r="A718" s="30" t="s">
        <v>477</v>
      </c>
      <c r="B718" s="30" t="s">
        <v>29</v>
      </c>
      <c r="C718" s="30" t="s">
        <v>121</v>
      </c>
      <c r="D718" s="30" t="s">
        <v>416</v>
      </c>
      <c r="E718" s="30" t="s">
        <v>53</v>
      </c>
      <c r="F718" s="31" t="s">
        <v>54</v>
      </c>
      <c r="G718" s="17">
        <v>13696.9</v>
      </c>
      <c r="H718" s="17">
        <v>14118</v>
      </c>
      <c r="I718" s="17">
        <v>14118</v>
      </c>
      <c r="J718" s="17"/>
      <c r="K718" s="17"/>
      <c r="L718" s="17"/>
      <c r="M718" s="17">
        <f t="shared" si="1670"/>
        <v>13696.9</v>
      </c>
      <c r="N718" s="17">
        <f t="shared" si="1671"/>
        <v>14118</v>
      </c>
      <c r="O718" s="17">
        <f t="shared" si="1672"/>
        <v>14118</v>
      </c>
      <c r="P718" s="17"/>
      <c r="Q718" s="17"/>
      <c r="R718" s="17"/>
      <c r="S718" s="17"/>
      <c r="T718" s="17"/>
      <c r="U718" s="17"/>
      <c r="V718" s="17"/>
      <c r="W718" s="17"/>
      <c r="X718" s="17"/>
      <c r="Y718" s="17">
        <f t="shared" si="1707"/>
        <v>13696.9</v>
      </c>
      <c r="Z718" s="17">
        <f t="shared" si="1708"/>
        <v>14118</v>
      </c>
      <c r="AA718" s="17">
        <f t="shared" si="1709"/>
        <v>14118</v>
      </c>
      <c r="AB718" s="17"/>
      <c r="AC718" s="17"/>
      <c r="AD718" s="17"/>
      <c r="AE718" s="17">
        <f t="shared" si="1710"/>
        <v>13696.9</v>
      </c>
      <c r="AF718" s="17">
        <f t="shared" si="1711"/>
        <v>14118</v>
      </c>
      <c r="AG718" s="17">
        <f t="shared" si="1712"/>
        <v>14118</v>
      </c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>
        <f t="shared" si="1713"/>
        <v>13696.9</v>
      </c>
      <c r="AX718" s="17">
        <f t="shared" si="1714"/>
        <v>14118</v>
      </c>
      <c r="AY718" s="17">
        <f t="shared" si="1715"/>
        <v>14118</v>
      </c>
      <c r="AZ718" s="17"/>
      <c r="BA718" s="32"/>
      <c r="BB718" s="32"/>
      <c r="BC718" s="1"/>
      <c r="BD718" s="1"/>
      <c r="BE718" s="1"/>
      <c r="BF718" s="1"/>
      <c r="BG718" s="1"/>
      <c r="BH718" s="1"/>
      <c r="BI718" s="1"/>
    </row>
    <row r="719" s="1" customFormat="1">
      <c r="A719" s="30" t="s">
        <v>477</v>
      </c>
      <c r="B719" s="30" t="s">
        <v>29</v>
      </c>
      <c r="C719" s="30" t="s">
        <v>121</v>
      </c>
      <c r="D719" s="30" t="s">
        <v>416</v>
      </c>
      <c r="E719" s="30" t="s">
        <v>41</v>
      </c>
      <c r="F719" s="31" t="s">
        <v>42</v>
      </c>
      <c r="G719" s="17">
        <v>533.89999999999998</v>
      </c>
      <c r="H719" s="17">
        <v>533.89999999999998</v>
      </c>
      <c r="I719" s="17">
        <v>533.89999999999998</v>
      </c>
      <c r="J719" s="17"/>
      <c r="K719" s="17"/>
      <c r="L719" s="17"/>
      <c r="M719" s="17">
        <f t="shared" si="1670"/>
        <v>533.89999999999998</v>
      </c>
      <c r="N719" s="17">
        <f t="shared" si="1671"/>
        <v>533.89999999999998</v>
      </c>
      <c r="O719" s="17">
        <f t="shared" si="1672"/>
        <v>533.89999999999998</v>
      </c>
      <c r="P719" s="17"/>
      <c r="Q719" s="17"/>
      <c r="R719" s="17"/>
      <c r="S719" s="17"/>
      <c r="T719" s="17"/>
      <c r="U719" s="17"/>
      <c r="V719" s="17"/>
      <c r="W719" s="17"/>
      <c r="X719" s="17"/>
      <c r="Y719" s="17">
        <f t="shared" si="1707"/>
        <v>533.89999999999998</v>
      </c>
      <c r="Z719" s="17">
        <f t="shared" si="1708"/>
        <v>533.89999999999998</v>
      </c>
      <c r="AA719" s="17">
        <f t="shared" si="1709"/>
        <v>533.89999999999998</v>
      </c>
      <c r="AB719" s="17"/>
      <c r="AC719" s="17"/>
      <c r="AD719" s="17"/>
      <c r="AE719" s="17">
        <f t="shared" si="1710"/>
        <v>533.89999999999998</v>
      </c>
      <c r="AF719" s="17">
        <f t="shared" si="1711"/>
        <v>533.89999999999998</v>
      </c>
      <c r="AG719" s="17">
        <f t="shared" si="1712"/>
        <v>533.89999999999998</v>
      </c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>
        <f t="shared" si="1713"/>
        <v>533.89999999999998</v>
      </c>
      <c r="AX719" s="17">
        <f t="shared" si="1714"/>
        <v>533.89999999999998</v>
      </c>
      <c r="AY719" s="17">
        <f t="shared" si="1715"/>
        <v>533.89999999999998</v>
      </c>
      <c r="AZ719" s="17"/>
      <c r="BA719" s="32"/>
      <c r="BB719" s="32"/>
      <c r="BC719" s="1"/>
      <c r="BD719" s="1"/>
      <c r="BE719" s="1"/>
      <c r="BF719" s="1"/>
      <c r="BG719" s="1"/>
      <c r="BH719" s="1"/>
      <c r="BI719" s="1"/>
    </row>
    <row r="720" s="1" customFormat="1">
      <c r="A720" s="30" t="s">
        <v>477</v>
      </c>
      <c r="B720" s="30" t="s">
        <v>29</v>
      </c>
      <c r="C720" s="30" t="s">
        <v>121</v>
      </c>
      <c r="D720" s="30" t="s">
        <v>91</v>
      </c>
      <c r="E720" s="35"/>
      <c r="F720" s="31" t="s">
        <v>92</v>
      </c>
      <c r="G720" s="17">
        <f t="shared" ref="G720:G721" si="1784">G721</f>
        <v>72835.699999999997</v>
      </c>
      <c r="H720" s="17">
        <f t="shared" ref="H720:H721" si="1785">H721</f>
        <v>72828.099999999991</v>
      </c>
      <c r="I720" s="17">
        <f t="shared" ref="I720:I721" si="1786">I721</f>
        <v>72828.099999999991</v>
      </c>
      <c r="J720" s="17">
        <f t="shared" ref="J720:J721" si="1787">J721</f>
        <v>709.5</v>
      </c>
      <c r="K720" s="17">
        <f t="shared" ref="K720:K721" si="1788">K721</f>
        <v>731.39999999999998</v>
      </c>
      <c r="L720" s="17">
        <f t="shared" ref="L720:L721" si="1789">L721</f>
        <v>731.39999999999998</v>
      </c>
      <c r="M720" s="17">
        <f t="shared" si="1670"/>
        <v>73545.199999999997</v>
      </c>
      <c r="N720" s="17">
        <f t="shared" si="1671"/>
        <v>73559.499999999985</v>
      </c>
      <c r="O720" s="17">
        <f t="shared" si="1672"/>
        <v>73559.499999999985</v>
      </c>
      <c r="P720" s="17">
        <f t="shared" ref="P720:P721" si="1790">P721</f>
        <v>9183.2000000000007</v>
      </c>
      <c r="Q720" s="17">
        <f t="shared" ref="Q720:Q721" si="1791">Q721</f>
        <v>0</v>
      </c>
      <c r="R720" s="17">
        <f t="shared" ref="R720:R721" si="1792">R721</f>
        <v>0</v>
      </c>
      <c r="S720" s="17">
        <f t="shared" ref="S720:S721" si="1793">S721</f>
        <v>0</v>
      </c>
      <c r="T720" s="17">
        <f t="shared" ref="T720:T721" si="1794">T721</f>
        <v>11169.799999999999</v>
      </c>
      <c r="U720" s="17">
        <f t="shared" ref="U720:U721" si="1795">U721</f>
        <v>0</v>
      </c>
      <c r="V720" s="17">
        <f t="shared" ref="V720:V721" si="1796">V721</f>
        <v>11169.799999999999</v>
      </c>
      <c r="W720" s="17">
        <f t="shared" ref="W720:W721" si="1797">W721</f>
        <v>0</v>
      </c>
      <c r="X720" s="17">
        <f t="shared" ref="X720:X721" si="1798">X721</f>
        <v>0</v>
      </c>
      <c r="Y720" s="17">
        <f t="shared" si="1707"/>
        <v>82728.399999999994</v>
      </c>
      <c r="Z720" s="17">
        <f t="shared" si="1708"/>
        <v>84729.299999999988</v>
      </c>
      <c r="AA720" s="17">
        <f t="shared" si="1709"/>
        <v>84729.299999999988</v>
      </c>
      <c r="AB720" s="17">
        <f t="shared" ref="AB720:AB721" si="1799">AB721</f>
        <v>0</v>
      </c>
      <c r="AC720" s="17">
        <f t="shared" ref="AC720:AC721" si="1800">AC721</f>
        <v>0</v>
      </c>
      <c r="AD720" s="17">
        <f t="shared" ref="AD720:AD721" si="1801">AD721</f>
        <v>0</v>
      </c>
      <c r="AE720" s="17">
        <f t="shared" si="1710"/>
        <v>82728.399999999994</v>
      </c>
      <c r="AF720" s="17">
        <f t="shared" si="1711"/>
        <v>84729.299999999988</v>
      </c>
      <c r="AG720" s="17">
        <f t="shared" si="1712"/>
        <v>84729.299999999988</v>
      </c>
      <c r="AH720" s="17">
        <f t="shared" ref="AH720:AH721" si="1802">AH721</f>
        <v>0</v>
      </c>
      <c r="AI720" s="17">
        <f t="shared" ref="AI720:AI721" si="1803">AI721</f>
        <v>0</v>
      </c>
      <c r="AJ720" s="17">
        <f t="shared" ref="AJ720:AJ721" si="1804">AJ721</f>
        <v>0</v>
      </c>
      <c r="AK720" s="17">
        <f t="shared" ref="AK720:AK721" si="1805">AK721</f>
        <v>0</v>
      </c>
      <c r="AL720" s="17">
        <f t="shared" ref="AL720:AL721" si="1806">AL721</f>
        <v>0</v>
      </c>
      <c r="AM720" s="17">
        <f t="shared" ref="AM720:AM721" si="1807">AM721</f>
        <v>0</v>
      </c>
      <c r="AN720" s="17">
        <f t="shared" ref="AN720:AN721" si="1808">AN721</f>
        <v>0</v>
      </c>
      <c r="AO720" s="17">
        <f t="shared" ref="AO720:AO721" si="1809">AO721</f>
        <v>0</v>
      </c>
      <c r="AP720" s="17">
        <f t="shared" ref="AP720:AP721" si="1810">AP721</f>
        <v>0</v>
      </c>
      <c r="AQ720" s="17">
        <f t="shared" ref="AQ720:AQ721" si="1811">AQ721</f>
        <v>0</v>
      </c>
      <c r="AR720" s="17">
        <f t="shared" ref="AR720:AR721" si="1812">AR721</f>
        <v>0</v>
      </c>
      <c r="AS720" s="17">
        <f t="shared" ref="AS720:AS721" si="1813">AS721</f>
        <v>0</v>
      </c>
      <c r="AT720" s="17">
        <f t="shared" ref="AT720:AT721" si="1814">AT721</f>
        <v>0</v>
      </c>
      <c r="AU720" s="17">
        <f t="shared" ref="AU720:AU721" si="1815">AU721</f>
        <v>0</v>
      </c>
      <c r="AV720" s="17">
        <f t="shared" ref="AV720:AV721" si="1816">AV721</f>
        <v>0</v>
      </c>
      <c r="AW720" s="17">
        <f t="shared" si="1713"/>
        <v>82728.399999999994</v>
      </c>
      <c r="AX720" s="17">
        <f t="shared" si="1714"/>
        <v>84729.299999999988</v>
      </c>
      <c r="AY720" s="17">
        <f t="shared" si="1715"/>
        <v>84729.299999999988</v>
      </c>
      <c r="AZ720" s="17">
        <f t="shared" ref="AZ720:AZ721" si="1817">AZ721</f>
        <v>0</v>
      </c>
      <c r="BA720" s="32"/>
      <c r="BB720" s="32"/>
      <c r="BC720" s="1"/>
      <c r="BD720" s="1"/>
      <c r="BE720" s="1"/>
      <c r="BF720" s="1"/>
      <c r="BG720" s="1"/>
      <c r="BH720" s="1"/>
      <c r="BI720" s="1"/>
    </row>
    <row r="721" s="1" customFormat="1">
      <c r="A721" s="30" t="s">
        <v>477</v>
      </c>
      <c r="B721" s="30" t="s">
        <v>29</v>
      </c>
      <c r="C721" s="30" t="s">
        <v>121</v>
      </c>
      <c r="D721" s="30" t="s">
        <v>418</v>
      </c>
      <c r="E721" s="35"/>
      <c r="F721" s="31" t="s">
        <v>419</v>
      </c>
      <c r="G721" s="17">
        <f t="shared" si="1784"/>
        <v>72835.699999999997</v>
      </c>
      <c r="H721" s="17">
        <f t="shared" si="1785"/>
        <v>72828.099999999991</v>
      </c>
      <c r="I721" s="17">
        <f t="shared" si="1786"/>
        <v>72828.099999999991</v>
      </c>
      <c r="J721" s="17">
        <f t="shared" si="1787"/>
        <v>709.5</v>
      </c>
      <c r="K721" s="17">
        <f t="shared" si="1788"/>
        <v>731.39999999999998</v>
      </c>
      <c r="L721" s="17">
        <f t="shared" si="1789"/>
        <v>731.39999999999998</v>
      </c>
      <c r="M721" s="17">
        <f t="shared" si="1670"/>
        <v>73545.199999999997</v>
      </c>
      <c r="N721" s="17">
        <f t="shared" si="1671"/>
        <v>73559.499999999985</v>
      </c>
      <c r="O721" s="17">
        <f t="shared" si="1672"/>
        <v>73559.499999999985</v>
      </c>
      <c r="P721" s="17">
        <f t="shared" si="1790"/>
        <v>9183.2000000000007</v>
      </c>
      <c r="Q721" s="17">
        <f t="shared" si="1791"/>
        <v>0</v>
      </c>
      <c r="R721" s="17">
        <f t="shared" si="1792"/>
        <v>0</v>
      </c>
      <c r="S721" s="17">
        <f t="shared" si="1793"/>
        <v>0</v>
      </c>
      <c r="T721" s="17">
        <f t="shared" si="1794"/>
        <v>11169.799999999999</v>
      </c>
      <c r="U721" s="17">
        <f t="shared" si="1795"/>
        <v>0</v>
      </c>
      <c r="V721" s="17">
        <f t="shared" si="1796"/>
        <v>11169.799999999999</v>
      </c>
      <c r="W721" s="17">
        <f t="shared" si="1797"/>
        <v>0</v>
      </c>
      <c r="X721" s="17">
        <f t="shared" si="1798"/>
        <v>0</v>
      </c>
      <c r="Y721" s="17">
        <f t="shared" si="1707"/>
        <v>82728.399999999994</v>
      </c>
      <c r="Z721" s="17">
        <f t="shared" si="1708"/>
        <v>84729.299999999988</v>
      </c>
      <c r="AA721" s="17">
        <f t="shared" si="1709"/>
        <v>84729.299999999988</v>
      </c>
      <c r="AB721" s="17">
        <f t="shared" si="1799"/>
        <v>0</v>
      </c>
      <c r="AC721" s="17">
        <f t="shared" si="1800"/>
        <v>0</v>
      </c>
      <c r="AD721" s="17">
        <f t="shared" si="1801"/>
        <v>0</v>
      </c>
      <c r="AE721" s="17">
        <f t="shared" si="1710"/>
        <v>82728.399999999994</v>
      </c>
      <c r="AF721" s="17">
        <f t="shared" si="1711"/>
        <v>84729.299999999988</v>
      </c>
      <c r="AG721" s="17">
        <f t="shared" si="1712"/>
        <v>84729.299999999988</v>
      </c>
      <c r="AH721" s="17">
        <f t="shared" si="1802"/>
        <v>0</v>
      </c>
      <c r="AI721" s="17">
        <f t="shared" si="1803"/>
        <v>0</v>
      </c>
      <c r="AJ721" s="17">
        <f t="shared" si="1804"/>
        <v>0</v>
      </c>
      <c r="AK721" s="17">
        <f t="shared" si="1805"/>
        <v>0</v>
      </c>
      <c r="AL721" s="17">
        <f t="shared" si="1806"/>
        <v>0</v>
      </c>
      <c r="AM721" s="17">
        <f t="shared" si="1807"/>
        <v>0</v>
      </c>
      <c r="AN721" s="17">
        <f t="shared" si="1808"/>
        <v>0</v>
      </c>
      <c r="AO721" s="17">
        <f t="shared" si="1809"/>
        <v>0</v>
      </c>
      <c r="AP721" s="17">
        <f t="shared" si="1810"/>
        <v>0</v>
      </c>
      <c r="AQ721" s="17">
        <f t="shared" si="1811"/>
        <v>0</v>
      </c>
      <c r="AR721" s="17">
        <f t="shared" si="1812"/>
        <v>0</v>
      </c>
      <c r="AS721" s="17">
        <f t="shared" si="1813"/>
        <v>0</v>
      </c>
      <c r="AT721" s="17">
        <f t="shared" si="1814"/>
        <v>0</v>
      </c>
      <c r="AU721" s="17">
        <f t="shared" si="1815"/>
        <v>0</v>
      </c>
      <c r="AV721" s="17">
        <f t="shared" si="1816"/>
        <v>0</v>
      </c>
      <c r="AW721" s="17">
        <f t="shared" si="1713"/>
        <v>82728.399999999994</v>
      </c>
      <c r="AX721" s="17">
        <f t="shared" si="1714"/>
        <v>84729.299999999988</v>
      </c>
      <c r="AY721" s="17">
        <f t="shared" si="1715"/>
        <v>84729.299999999988</v>
      </c>
      <c r="AZ721" s="17">
        <f t="shared" si="1817"/>
        <v>0</v>
      </c>
      <c r="BA721" s="32"/>
      <c r="BB721" s="32"/>
      <c r="BC721" s="1"/>
      <c r="BD721" s="1"/>
      <c r="BE721" s="1"/>
      <c r="BF721" s="1"/>
      <c r="BG721" s="1"/>
      <c r="BH721" s="1"/>
      <c r="BI721" s="1"/>
    </row>
    <row r="722" s="1" customFormat="1">
      <c r="A722" s="30" t="s">
        <v>477</v>
      </c>
      <c r="B722" s="30" t="s">
        <v>29</v>
      </c>
      <c r="C722" s="30" t="s">
        <v>121</v>
      </c>
      <c r="D722" s="30" t="s">
        <v>420</v>
      </c>
      <c r="E722" s="35"/>
      <c r="F722" s="31" t="s">
        <v>52</v>
      </c>
      <c r="G722" s="17">
        <f>G723+G724+G725</f>
        <v>72835.699999999997</v>
      </c>
      <c r="H722" s="17">
        <f>H723+H724+H725</f>
        <v>72828.099999999991</v>
      </c>
      <c r="I722" s="17">
        <f>I723+I724+I725</f>
        <v>72828.099999999991</v>
      </c>
      <c r="J722" s="17">
        <f>J723+J724+J725</f>
        <v>709.5</v>
      </c>
      <c r="K722" s="17">
        <f>K723+K724+K725</f>
        <v>731.39999999999998</v>
      </c>
      <c r="L722" s="17">
        <f>L723+L724+L725</f>
        <v>731.39999999999998</v>
      </c>
      <c r="M722" s="17">
        <f t="shared" si="1670"/>
        <v>73545.199999999997</v>
      </c>
      <c r="N722" s="17">
        <f t="shared" si="1671"/>
        <v>73559.499999999985</v>
      </c>
      <c r="O722" s="17">
        <f t="shared" si="1672"/>
        <v>73559.499999999985</v>
      </c>
      <c r="P722" s="17">
        <f>P723+P724+P725</f>
        <v>9183.2000000000007</v>
      </c>
      <c r="Q722" s="17">
        <f>Q723+Q724+Q725</f>
        <v>0</v>
      </c>
      <c r="R722" s="17">
        <f>R723+R724+R725</f>
        <v>0</v>
      </c>
      <c r="S722" s="17">
        <f>S723+S724+S725</f>
        <v>0</v>
      </c>
      <c r="T722" s="17">
        <f>T723+T724+T725</f>
        <v>11169.799999999999</v>
      </c>
      <c r="U722" s="17">
        <f>U723+U724+U725</f>
        <v>0</v>
      </c>
      <c r="V722" s="17">
        <f>V723+V724+V725</f>
        <v>11169.799999999999</v>
      </c>
      <c r="W722" s="17">
        <f>W723+W724+W725</f>
        <v>0</v>
      </c>
      <c r="X722" s="17">
        <f>X723+X724+X725</f>
        <v>0</v>
      </c>
      <c r="Y722" s="17">
        <f t="shared" si="1707"/>
        <v>82728.399999999994</v>
      </c>
      <c r="Z722" s="17">
        <f t="shared" si="1708"/>
        <v>84729.299999999988</v>
      </c>
      <c r="AA722" s="17">
        <f t="shared" si="1709"/>
        <v>84729.299999999988</v>
      </c>
      <c r="AB722" s="17">
        <f>AB723+AB724+AB725</f>
        <v>0</v>
      </c>
      <c r="AC722" s="17">
        <f>AC723+AC724+AC725</f>
        <v>0</v>
      </c>
      <c r="AD722" s="17">
        <f>AD723+AD724+AD725</f>
        <v>0</v>
      </c>
      <c r="AE722" s="17">
        <f t="shared" si="1710"/>
        <v>82728.399999999994</v>
      </c>
      <c r="AF722" s="17">
        <f t="shared" si="1711"/>
        <v>84729.299999999988</v>
      </c>
      <c r="AG722" s="17">
        <f t="shared" si="1712"/>
        <v>84729.299999999988</v>
      </c>
      <c r="AH722" s="17">
        <f>AH723+AH724+AH725</f>
        <v>0</v>
      </c>
      <c r="AI722" s="17">
        <f>AI723+AI724+AI725</f>
        <v>0</v>
      </c>
      <c r="AJ722" s="17">
        <f>AJ723+AJ724+AJ725</f>
        <v>0</v>
      </c>
      <c r="AK722" s="17">
        <f>AK723+AK724+AK725</f>
        <v>0</v>
      </c>
      <c r="AL722" s="17">
        <f>AL723+AL724+AL725</f>
        <v>0</v>
      </c>
      <c r="AM722" s="17">
        <f>AM723+AM724+AM725</f>
        <v>0</v>
      </c>
      <c r="AN722" s="17">
        <f>AN723+AN724+AN725</f>
        <v>0</v>
      </c>
      <c r="AO722" s="17">
        <f>AO723+AO724+AO725</f>
        <v>0</v>
      </c>
      <c r="AP722" s="17">
        <f>AP723+AP724+AP725</f>
        <v>0</v>
      </c>
      <c r="AQ722" s="17">
        <f>AQ723+AQ724+AQ725</f>
        <v>0</v>
      </c>
      <c r="AR722" s="17">
        <f>AR723+AR724+AR725</f>
        <v>0</v>
      </c>
      <c r="AS722" s="17">
        <f>AS723+AS724+AS725</f>
        <v>0</v>
      </c>
      <c r="AT722" s="17">
        <f>AT723+AT724+AT725</f>
        <v>0</v>
      </c>
      <c r="AU722" s="17">
        <f>AU723+AU724+AU725</f>
        <v>0</v>
      </c>
      <c r="AV722" s="17">
        <f>AV723+AV724+AV725</f>
        <v>0</v>
      </c>
      <c r="AW722" s="17">
        <f t="shared" si="1713"/>
        <v>82728.399999999994</v>
      </c>
      <c r="AX722" s="17">
        <f t="shared" si="1714"/>
        <v>84729.299999999988</v>
      </c>
      <c r="AY722" s="17">
        <f t="shared" si="1715"/>
        <v>84729.299999999988</v>
      </c>
      <c r="AZ722" s="17">
        <f>AZ723+AZ724+AZ725</f>
        <v>0</v>
      </c>
      <c r="BA722" s="32"/>
      <c r="BB722" s="32"/>
      <c r="BC722" s="1"/>
      <c r="BD722" s="1"/>
      <c r="BE722" s="1"/>
      <c r="BF722" s="1"/>
      <c r="BG722" s="1"/>
      <c r="BH722" s="1"/>
      <c r="BI722" s="1"/>
    </row>
    <row r="723" s="1" customFormat="1">
      <c r="A723" s="30" t="s">
        <v>477</v>
      </c>
      <c r="B723" s="30" t="s">
        <v>29</v>
      </c>
      <c r="C723" s="30" t="s">
        <v>121</v>
      </c>
      <c r="D723" s="30" t="s">
        <v>420</v>
      </c>
      <c r="E723" s="30" t="s">
        <v>53</v>
      </c>
      <c r="F723" s="31" t="s">
        <v>54</v>
      </c>
      <c r="G723" s="17">
        <v>62541.199999999997</v>
      </c>
      <c r="H723" s="17">
        <v>64464.699999999997</v>
      </c>
      <c r="I723" s="17">
        <v>64464.699999999997</v>
      </c>
      <c r="J723" s="17">
        <v>709.5</v>
      </c>
      <c r="K723" s="17">
        <v>731.39999999999998</v>
      </c>
      <c r="L723" s="17">
        <v>731.39999999999998</v>
      </c>
      <c r="M723" s="17">
        <f t="shared" si="1670"/>
        <v>63250.699999999997</v>
      </c>
      <c r="N723" s="17">
        <f t="shared" si="1671"/>
        <v>65196.099999999999</v>
      </c>
      <c r="O723" s="17">
        <f t="shared" si="1672"/>
        <v>65196.099999999999</v>
      </c>
      <c r="P723" s="17">
        <v>9183.2000000000007</v>
      </c>
      <c r="Q723" s="17"/>
      <c r="R723" s="17"/>
      <c r="S723" s="17"/>
      <c r="T723" s="17">
        <v>11169.799999999999</v>
      </c>
      <c r="U723" s="17"/>
      <c r="V723" s="17">
        <v>11169.799999999999</v>
      </c>
      <c r="W723" s="17"/>
      <c r="X723" s="17"/>
      <c r="Y723" s="17">
        <f t="shared" si="1707"/>
        <v>72433.899999999994</v>
      </c>
      <c r="Z723" s="17">
        <f t="shared" si="1708"/>
        <v>76365.899999999994</v>
      </c>
      <c r="AA723" s="17">
        <f t="shared" si="1709"/>
        <v>76365.899999999994</v>
      </c>
      <c r="AB723" s="17"/>
      <c r="AC723" s="17"/>
      <c r="AD723" s="17"/>
      <c r="AE723" s="17">
        <f t="shared" si="1710"/>
        <v>72433.899999999994</v>
      </c>
      <c r="AF723" s="17">
        <f t="shared" si="1711"/>
        <v>76365.899999999994</v>
      </c>
      <c r="AG723" s="17">
        <f t="shared" si="1712"/>
        <v>76365.899999999994</v>
      </c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>
        <f t="shared" si="1713"/>
        <v>72433.899999999994</v>
      </c>
      <c r="AX723" s="17">
        <f t="shared" si="1714"/>
        <v>76365.899999999994</v>
      </c>
      <c r="AY723" s="17">
        <f t="shared" si="1715"/>
        <v>76365.899999999994</v>
      </c>
      <c r="AZ723" s="17"/>
      <c r="BA723" s="32"/>
      <c r="BB723" s="32">
        <v>47</v>
      </c>
      <c r="BC723" s="1"/>
      <c r="BD723" s="1"/>
      <c r="BE723" s="1"/>
      <c r="BF723" s="1"/>
      <c r="BG723" s="1"/>
      <c r="BH723" s="1"/>
      <c r="BI723" s="1"/>
    </row>
    <row r="724" s="1" customFormat="1">
      <c r="A724" s="30" t="s">
        <v>477</v>
      </c>
      <c r="B724" s="30" t="s">
        <v>29</v>
      </c>
      <c r="C724" s="30" t="s">
        <v>121</v>
      </c>
      <c r="D724" s="30" t="s">
        <v>420</v>
      </c>
      <c r="E724" s="30" t="s">
        <v>41</v>
      </c>
      <c r="F724" s="31" t="s">
        <v>42</v>
      </c>
      <c r="G724" s="17">
        <v>10014.1</v>
      </c>
      <c r="H724" s="17">
        <v>8083</v>
      </c>
      <c r="I724" s="17">
        <v>8083</v>
      </c>
      <c r="J724" s="17"/>
      <c r="K724" s="17"/>
      <c r="L724" s="17"/>
      <c r="M724" s="17">
        <f t="shared" si="1670"/>
        <v>10014.1</v>
      </c>
      <c r="N724" s="17">
        <f t="shared" si="1671"/>
        <v>8083</v>
      </c>
      <c r="O724" s="17">
        <f t="shared" si="1672"/>
        <v>8083</v>
      </c>
      <c r="P724" s="17"/>
      <c r="Q724" s="17"/>
      <c r="R724" s="17"/>
      <c r="S724" s="17"/>
      <c r="T724" s="17"/>
      <c r="U724" s="17"/>
      <c r="V724" s="17"/>
      <c r="W724" s="17"/>
      <c r="X724" s="17"/>
      <c r="Y724" s="17">
        <f t="shared" si="1707"/>
        <v>10014.1</v>
      </c>
      <c r="Z724" s="17">
        <f t="shared" si="1708"/>
        <v>8083</v>
      </c>
      <c r="AA724" s="17">
        <f t="shared" si="1709"/>
        <v>8083</v>
      </c>
      <c r="AB724" s="17"/>
      <c r="AC724" s="17"/>
      <c r="AD724" s="17"/>
      <c r="AE724" s="17">
        <f t="shared" si="1710"/>
        <v>10014.1</v>
      </c>
      <c r="AF724" s="17">
        <f t="shared" si="1711"/>
        <v>8083</v>
      </c>
      <c r="AG724" s="17">
        <f t="shared" si="1712"/>
        <v>8083</v>
      </c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>
        <f t="shared" si="1713"/>
        <v>10014.1</v>
      </c>
      <c r="AX724" s="17">
        <f t="shared" si="1714"/>
        <v>8083</v>
      </c>
      <c r="AY724" s="17">
        <f t="shared" si="1715"/>
        <v>8083</v>
      </c>
      <c r="AZ724" s="17"/>
      <c r="BA724" s="32"/>
      <c r="BB724" s="32"/>
      <c r="BC724" s="1"/>
      <c r="BD724" s="1"/>
      <c r="BE724" s="1"/>
      <c r="BF724" s="1"/>
      <c r="BG724" s="1"/>
      <c r="BH724" s="1"/>
      <c r="BI724" s="1"/>
    </row>
    <row r="725" s="1" customFormat="1">
      <c r="A725" s="30" t="s">
        <v>477</v>
      </c>
      <c r="B725" s="30" t="s">
        <v>29</v>
      </c>
      <c r="C725" s="30" t="s">
        <v>121</v>
      </c>
      <c r="D725" s="30" t="s">
        <v>420</v>
      </c>
      <c r="E725" s="30" t="s">
        <v>43</v>
      </c>
      <c r="F725" s="31" t="s">
        <v>44</v>
      </c>
      <c r="G725" s="17">
        <v>280.39999999999998</v>
      </c>
      <c r="H725" s="17">
        <v>280.39999999999998</v>
      </c>
      <c r="I725" s="17">
        <v>280.39999999999998</v>
      </c>
      <c r="J725" s="17"/>
      <c r="K725" s="17"/>
      <c r="L725" s="17"/>
      <c r="M725" s="17">
        <f t="shared" si="1670"/>
        <v>280.39999999999998</v>
      </c>
      <c r="N725" s="17">
        <f t="shared" si="1671"/>
        <v>280.39999999999998</v>
      </c>
      <c r="O725" s="17">
        <f t="shared" si="1672"/>
        <v>280.39999999999998</v>
      </c>
      <c r="P725" s="17"/>
      <c r="Q725" s="17"/>
      <c r="R725" s="17"/>
      <c r="S725" s="17"/>
      <c r="T725" s="17"/>
      <c r="U725" s="17"/>
      <c r="V725" s="17"/>
      <c r="W725" s="17"/>
      <c r="X725" s="17"/>
      <c r="Y725" s="17">
        <f t="shared" si="1707"/>
        <v>280.39999999999998</v>
      </c>
      <c r="Z725" s="17">
        <f t="shared" si="1708"/>
        <v>280.39999999999998</v>
      </c>
      <c r="AA725" s="17">
        <f t="shared" si="1709"/>
        <v>280.39999999999998</v>
      </c>
      <c r="AB725" s="17"/>
      <c r="AC725" s="17"/>
      <c r="AD725" s="17"/>
      <c r="AE725" s="17">
        <f t="shared" si="1710"/>
        <v>280.39999999999998</v>
      </c>
      <c r="AF725" s="17">
        <f t="shared" si="1711"/>
        <v>280.39999999999998</v>
      </c>
      <c r="AG725" s="17">
        <f t="shared" si="1712"/>
        <v>280.39999999999998</v>
      </c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>
        <f t="shared" si="1713"/>
        <v>280.39999999999998</v>
      </c>
      <c r="AX725" s="17">
        <f t="shared" si="1714"/>
        <v>280.39999999999998</v>
      </c>
      <c r="AY725" s="17">
        <f t="shared" si="1715"/>
        <v>280.39999999999998</v>
      </c>
      <c r="AZ725" s="17"/>
      <c r="BA725" s="32"/>
      <c r="BB725" s="32"/>
      <c r="BC725" s="1"/>
      <c r="BD725" s="1"/>
      <c r="BE725" s="1"/>
      <c r="BF725" s="1"/>
      <c r="BG725" s="1"/>
      <c r="BH725" s="1"/>
      <c r="BI725" s="1"/>
    </row>
    <row r="726" s="25" customFormat="1">
      <c r="A726" s="26" t="s">
        <v>477</v>
      </c>
      <c r="B726" s="26" t="s">
        <v>29</v>
      </c>
      <c r="C726" s="26" t="s">
        <v>31</v>
      </c>
      <c r="D726" s="26"/>
      <c r="E726" s="26"/>
      <c r="F726" s="27" t="s">
        <v>32</v>
      </c>
      <c r="G726" s="28">
        <f t="shared" ref="G726:G732" si="1818">G727</f>
        <v>21764.799999999999</v>
      </c>
      <c r="H726" s="28">
        <f t="shared" ref="H726:H732" si="1819">H727</f>
        <v>24812.100000000002</v>
      </c>
      <c r="I726" s="28">
        <f t="shared" ref="I726:I732" si="1820">I727</f>
        <v>20750.399999999998</v>
      </c>
      <c r="J726" s="28">
        <f t="shared" ref="J726:J732" si="1821">J727</f>
        <v>0</v>
      </c>
      <c r="K726" s="28">
        <f t="shared" ref="K726:K732" si="1822">K727</f>
        <v>0</v>
      </c>
      <c r="L726" s="28">
        <f t="shared" ref="L726:L732" si="1823">L727</f>
        <v>0</v>
      </c>
      <c r="M726" s="28">
        <f t="shared" si="1670"/>
        <v>21764.799999999999</v>
      </c>
      <c r="N726" s="28">
        <f t="shared" si="1671"/>
        <v>24812.100000000002</v>
      </c>
      <c r="O726" s="28">
        <f t="shared" si="1672"/>
        <v>20750.399999999998</v>
      </c>
      <c r="P726" s="28">
        <f>P727+P743</f>
        <v>0</v>
      </c>
      <c r="Q726" s="28">
        <f>Q727+Q743</f>
        <v>0</v>
      </c>
      <c r="R726" s="28">
        <f>R727+R743</f>
        <v>0</v>
      </c>
      <c r="S726" s="28">
        <f>S727+S743</f>
        <v>111</v>
      </c>
      <c r="T726" s="28">
        <f>T727+T743</f>
        <v>110</v>
      </c>
      <c r="U726" s="28">
        <f>U727+U743</f>
        <v>0</v>
      </c>
      <c r="V726" s="28">
        <f>V727+V743</f>
        <v>110</v>
      </c>
      <c r="W726" s="28">
        <f>W727+W743</f>
        <v>0</v>
      </c>
      <c r="X726" s="28">
        <f>X727+X743</f>
        <v>0</v>
      </c>
      <c r="Y726" s="28">
        <f t="shared" si="1707"/>
        <v>21875.799999999999</v>
      </c>
      <c r="Z726" s="28">
        <f t="shared" si="1708"/>
        <v>24922.100000000002</v>
      </c>
      <c r="AA726" s="28">
        <f t="shared" si="1709"/>
        <v>20860.399999999998</v>
      </c>
      <c r="AB726" s="28">
        <f>AB727+AB743</f>
        <v>0</v>
      </c>
      <c r="AC726" s="28">
        <f>AC727+AC743</f>
        <v>0</v>
      </c>
      <c r="AD726" s="28">
        <f>AD727+AD743</f>
        <v>0</v>
      </c>
      <c r="AE726" s="28">
        <f t="shared" si="1710"/>
        <v>21875.799999999999</v>
      </c>
      <c r="AF726" s="28">
        <f t="shared" si="1711"/>
        <v>24922.100000000002</v>
      </c>
      <c r="AG726" s="28">
        <f t="shared" si="1712"/>
        <v>20860.399999999998</v>
      </c>
      <c r="AH726" s="28">
        <f>AH727+AH743</f>
        <v>0</v>
      </c>
      <c r="AI726" s="28">
        <f>AI727+AI743</f>
        <v>0</v>
      </c>
      <c r="AJ726" s="28">
        <f>AJ727+AJ743</f>
        <v>0</v>
      </c>
      <c r="AK726" s="28">
        <f>AK727+AK743</f>
        <v>0</v>
      </c>
      <c r="AL726" s="28">
        <f>AL727+AL743</f>
        <v>0</v>
      </c>
      <c r="AM726" s="28">
        <f>AM727+AM743</f>
        <v>0</v>
      </c>
      <c r="AN726" s="28">
        <f>AN727+AN743</f>
        <v>0</v>
      </c>
      <c r="AO726" s="28">
        <f>AO727+AO743</f>
        <v>0</v>
      </c>
      <c r="AP726" s="28">
        <f>AP727+AP743</f>
        <v>0</v>
      </c>
      <c r="AQ726" s="28">
        <f>AQ727+AQ743</f>
        <v>0</v>
      </c>
      <c r="AR726" s="28">
        <f>AR727+AR743</f>
        <v>0</v>
      </c>
      <c r="AS726" s="28">
        <f>AS727+AS743</f>
        <v>0</v>
      </c>
      <c r="AT726" s="28">
        <f>AT727+AT743</f>
        <v>0</v>
      </c>
      <c r="AU726" s="28">
        <f>AU727+AU743</f>
        <v>0</v>
      </c>
      <c r="AV726" s="28">
        <f>AV727+AV743</f>
        <v>0</v>
      </c>
      <c r="AW726" s="28">
        <f t="shared" si="1713"/>
        <v>21875.799999999999</v>
      </c>
      <c r="AX726" s="28">
        <f t="shared" si="1714"/>
        <v>24922.100000000002</v>
      </c>
      <c r="AY726" s="28">
        <f t="shared" si="1715"/>
        <v>20860.399999999998</v>
      </c>
      <c r="AZ726" s="28">
        <f>AZ727+AZ743</f>
        <v>0</v>
      </c>
      <c r="BA726" s="29"/>
      <c r="BB726" s="29"/>
      <c r="BC726" s="25"/>
      <c r="BD726" s="25"/>
      <c r="BE726" s="25"/>
      <c r="BF726" s="25"/>
      <c r="BG726" s="25"/>
      <c r="BH726" s="25"/>
      <c r="BI726" s="25"/>
    </row>
    <row r="727" s="1" customFormat="1" ht="47.25">
      <c r="A727" s="30" t="s">
        <v>477</v>
      </c>
      <c r="B727" s="30" t="s">
        <v>29</v>
      </c>
      <c r="C727" s="30" t="s">
        <v>31</v>
      </c>
      <c r="D727" s="30" t="s">
        <v>237</v>
      </c>
      <c r="E727" s="30"/>
      <c r="F727" s="31" t="s">
        <v>238</v>
      </c>
      <c r="G727" s="17">
        <f>G732</f>
        <v>21764.799999999999</v>
      </c>
      <c r="H727" s="17">
        <f>H732</f>
        <v>24812.100000000002</v>
      </c>
      <c r="I727" s="17">
        <f>I732</f>
        <v>20750.399999999998</v>
      </c>
      <c r="J727" s="17">
        <f>J732</f>
        <v>0</v>
      </c>
      <c r="K727" s="17">
        <f>K732</f>
        <v>0</v>
      </c>
      <c r="L727" s="17">
        <f>L732</f>
        <v>0</v>
      </c>
      <c r="M727" s="17">
        <f t="shared" si="1670"/>
        <v>21764.799999999999</v>
      </c>
      <c r="N727" s="17">
        <f t="shared" si="1671"/>
        <v>24812.100000000002</v>
      </c>
      <c r="O727" s="17">
        <f t="shared" si="1672"/>
        <v>20750.399999999998</v>
      </c>
      <c r="P727" s="17">
        <f>P732</f>
        <v>0</v>
      </c>
      <c r="Q727" s="17">
        <f>Q732</f>
        <v>0</v>
      </c>
      <c r="R727" s="17">
        <f>R732</f>
        <v>0</v>
      </c>
      <c r="S727" s="17">
        <f>S732</f>
        <v>110</v>
      </c>
      <c r="T727" s="17">
        <f>T732</f>
        <v>110</v>
      </c>
      <c r="U727" s="17">
        <f>U732</f>
        <v>0</v>
      </c>
      <c r="V727" s="17">
        <f>V732</f>
        <v>110</v>
      </c>
      <c r="W727" s="17">
        <f>W732</f>
        <v>0</v>
      </c>
      <c r="X727" s="17">
        <f>X732</f>
        <v>0</v>
      </c>
      <c r="Y727" s="17">
        <f t="shared" si="1707"/>
        <v>21874.799999999999</v>
      </c>
      <c r="Z727" s="17">
        <f t="shared" si="1708"/>
        <v>24922.100000000002</v>
      </c>
      <c r="AA727" s="17">
        <f t="shared" si="1709"/>
        <v>20860.399999999998</v>
      </c>
      <c r="AB727" s="17">
        <f>AB732</f>
        <v>0</v>
      </c>
      <c r="AC727" s="17">
        <f>AC732</f>
        <v>0</v>
      </c>
      <c r="AD727" s="17">
        <f>AD732</f>
        <v>0</v>
      </c>
      <c r="AE727" s="17">
        <f t="shared" si="1710"/>
        <v>21874.799999999999</v>
      </c>
      <c r="AF727" s="17">
        <f t="shared" si="1711"/>
        <v>24922.100000000002</v>
      </c>
      <c r="AG727" s="17">
        <f t="shared" si="1712"/>
        <v>20860.399999999998</v>
      </c>
      <c r="AH727" s="17">
        <f>AH732+AH728</f>
        <v>0</v>
      </c>
      <c r="AI727" s="17">
        <f>AI732+AI728</f>
        <v>0</v>
      </c>
      <c r="AJ727" s="17">
        <f>AJ732+AJ728</f>
        <v>0</v>
      </c>
      <c r="AK727" s="17">
        <f>AK732+AK728</f>
        <v>0</v>
      </c>
      <c r="AL727" s="17">
        <f>AL732+AL728</f>
        <v>0</v>
      </c>
      <c r="AM727" s="17">
        <f>AM732+AM728</f>
        <v>0</v>
      </c>
      <c r="AN727" s="17">
        <f>AN732+AN728</f>
        <v>0</v>
      </c>
      <c r="AO727" s="17">
        <f>AO732+AO728</f>
        <v>0</v>
      </c>
      <c r="AP727" s="17">
        <f>AP732+AP728</f>
        <v>0</v>
      </c>
      <c r="AQ727" s="17">
        <f>AQ732+AQ728</f>
        <v>0</v>
      </c>
      <c r="AR727" s="17">
        <f>AR732+AR728</f>
        <v>0</v>
      </c>
      <c r="AS727" s="17">
        <f>AS732+AS728</f>
        <v>0</v>
      </c>
      <c r="AT727" s="17">
        <f>AT732+AT728</f>
        <v>0</v>
      </c>
      <c r="AU727" s="17">
        <f>AU732+AU728</f>
        <v>0</v>
      </c>
      <c r="AV727" s="17">
        <f>AV732+AV728</f>
        <v>0</v>
      </c>
      <c r="AW727" s="17">
        <f t="shared" si="1713"/>
        <v>21874.799999999999</v>
      </c>
      <c r="AX727" s="17">
        <f t="shared" si="1714"/>
        <v>24922.100000000002</v>
      </c>
      <c r="AY727" s="17">
        <f t="shared" si="1715"/>
        <v>20860.399999999998</v>
      </c>
      <c r="AZ727" s="17">
        <f>AZ732+AZ728</f>
        <v>0</v>
      </c>
      <c r="BA727" s="32"/>
      <c r="BB727" s="32"/>
      <c r="BC727" s="1"/>
      <c r="BD727" s="1"/>
      <c r="BE727" s="1"/>
      <c r="BF727" s="1"/>
      <c r="BG727" s="1"/>
      <c r="BH727" s="1"/>
      <c r="BI727" s="1"/>
    </row>
    <row r="728" s="1" customFormat="1" ht="47.25">
      <c r="A728" s="30" t="s">
        <v>477</v>
      </c>
      <c r="B728" s="30" t="s">
        <v>29</v>
      </c>
      <c r="C728" s="30" t="s">
        <v>31</v>
      </c>
      <c r="D728" s="30" t="s">
        <v>421</v>
      </c>
      <c r="E728" s="30"/>
      <c r="F728" s="31" t="s">
        <v>80</v>
      </c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>
        <f t="shared" ref="AH728:AH732" si="1824">AH729</f>
        <v>0</v>
      </c>
      <c r="AI728" s="17">
        <f t="shared" ref="AI728:AI732" si="1825">AI729</f>
        <v>0</v>
      </c>
      <c r="AJ728" s="17">
        <f t="shared" ref="AJ728:AJ732" si="1826">AJ729</f>
        <v>0</v>
      </c>
      <c r="AK728" s="17">
        <f t="shared" ref="AK728:AK732" si="1827">AK729</f>
        <v>665</v>
      </c>
      <c r="AL728" s="17">
        <f t="shared" ref="AL728:AL732" si="1828">AL729</f>
        <v>0</v>
      </c>
      <c r="AM728" s="17">
        <f t="shared" ref="AM728:AM732" si="1829">AM729</f>
        <v>0</v>
      </c>
      <c r="AN728" s="17">
        <f t="shared" ref="AN728:AN732" si="1830">AN729</f>
        <v>0</v>
      </c>
      <c r="AO728" s="17">
        <f t="shared" ref="AO728:AO732" si="1831">AO729</f>
        <v>0</v>
      </c>
      <c r="AP728" s="17">
        <f t="shared" ref="AP728:AP732" si="1832">AP729</f>
        <v>665</v>
      </c>
      <c r="AQ728" s="17">
        <f t="shared" ref="AQ728:AQ732" si="1833">AQ729</f>
        <v>0</v>
      </c>
      <c r="AR728" s="17">
        <f t="shared" ref="AR728:AR732" si="1834">AR729</f>
        <v>0</v>
      </c>
      <c r="AS728" s="17">
        <f t="shared" ref="AS728:AS732" si="1835">AS729</f>
        <v>0</v>
      </c>
      <c r="AT728" s="17">
        <f t="shared" ref="AT728:AT732" si="1836">AT729</f>
        <v>0</v>
      </c>
      <c r="AU728" s="17">
        <f t="shared" ref="AU728:AU732" si="1837">AU729</f>
        <v>665</v>
      </c>
      <c r="AV728" s="17">
        <f t="shared" ref="AV728:AV732" si="1838">AV729</f>
        <v>0</v>
      </c>
      <c r="AW728" s="17">
        <f t="shared" si="1713"/>
        <v>665</v>
      </c>
      <c r="AX728" s="17">
        <f t="shared" si="1714"/>
        <v>665</v>
      </c>
      <c r="AY728" s="17">
        <f t="shared" si="1715"/>
        <v>665</v>
      </c>
      <c r="AZ728" s="17">
        <f t="shared" ref="AZ728:AZ732" si="1839">AZ729</f>
        <v>0</v>
      </c>
      <c r="BA728" s="32"/>
      <c r="BB728" s="32"/>
      <c r="BC728" s="1"/>
      <c r="BD728" s="1"/>
      <c r="BE728" s="1"/>
      <c r="BF728" s="1"/>
      <c r="BG728" s="1"/>
      <c r="BH728" s="1"/>
      <c r="BI728" s="1"/>
    </row>
    <row r="729" s="1" customFormat="1" ht="47.25">
      <c r="A729" s="30" t="s">
        <v>477</v>
      </c>
      <c r="B729" s="30" t="s">
        <v>29</v>
      </c>
      <c r="C729" s="30" t="s">
        <v>31</v>
      </c>
      <c r="D729" s="30" t="s">
        <v>422</v>
      </c>
      <c r="E729" s="30"/>
      <c r="F729" s="31" t="s">
        <v>423</v>
      </c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>
        <f t="shared" si="1824"/>
        <v>0</v>
      </c>
      <c r="AI729" s="17">
        <f t="shared" si="1825"/>
        <v>0</v>
      </c>
      <c r="AJ729" s="17">
        <f t="shared" si="1826"/>
        <v>0</v>
      </c>
      <c r="AK729" s="17">
        <f t="shared" si="1827"/>
        <v>665</v>
      </c>
      <c r="AL729" s="17">
        <f t="shared" si="1828"/>
        <v>0</v>
      </c>
      <c r="AM729" s="17">
        <f t="shared" si="1829"/>
        <v>0</v>
      </c>
      <c r="AN729" s="17">
        <f t="shared" si="1830"/>
        <v>0</v>
      </c>
      <c r="AO729" s="17">
        <f t="shared" si="1831"/>
        <v>0</v>
      </c>
      <c r="AP729" s="17">
        <f t="shared" si="1832"/>
        <v>665</v>
      </c>
      <c r="AQ729" s="17">
        <f t="shared" si="1833"/>
        <v>0</v>
      </c>
      <c r="AR729" s="17">
        <f t="shared" si="1834"/>
        <v>0</v>
      </c>
      <c r="AS729" s="17">
        <f t="shared" si="1835"/>
        <v>0</v>
      </c>
      <c r="AT729" s="17">
        <f t="shared" si="1836"/>
        <v>0</v>
      </c>
      <c r="AU729" s="17">
        <f t="shared" si="1837"/>
        <v>665</v>
      </c>
      <c r="AV729" s="17">
        <f t="shared" si="1838"/>
        <v>0</v>
      </c>
      <c r="AW729" s="17">
        <f t="shared" si="1713"/>
        <v>665</v>
      </c>
      <c r="AX729" s="17">
        <f t="shared" si="1714"/>
        <v>665</v>
      </c>
      <c r="AY729" s="17">
        <f t="shared" si="1715"/>
        <v>665</v>
      </c>
      <c r="AZ729" s="17">
        <f t="shared" si="1839"/>
        <v>0</v>
      </c>
      <c r="BA729" s="32"/>
      <c r="BB729" s="32"/>
      <c r="BC729" s="1"/>
      <c r="BD729" s="1"/>
      <c r="BE729" s="1"/>
      <c r="BF729" s="1"/>
      <c r="BG729" s="1"/>
      <c r="BH729" s="1"/>
      <c r="BI729" s="1"/>
    </row>
    <row r="730" s="1" customFormat="1" ht="47.25">
      <c r="A730" s="30" t="s">
        <v>477</v>
      </c>
      <c r="B730" s="30" t="s">
        <v>29</v>
      </c>
      <c r="C730" s="30" t="s">
        <v>31</v>
      </c>
      <c r="D730" s="30" t="s">
        <v>424</v>
      </c>
      <c r="E730" s="30"/>
      <c r="F730" s="31" t="s">
        <v>425</v>
      </c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>
        <f t="shared" si="1824"/>
        <v>0</v>
      </c>
      <c r="AI730" s="17">
        <f t="shared" si="1825"/>
        <v>0</v>
      </c>
      <c r="AJ730" s="17">
        <f t="shared" si="1826"/>
        <v>0</v>
      </c>
      <c r="AK730" s="17">
        <f t="shared" si="1827"/>
        <v>665</v>
      </c>
      <c r="AL730" s="17">
        <f t="shared" si="1828"/>
        <v>0</v>
      </c>
      <c r="AM730" s="17">
        <f t="shared" si="1829"/>
        <v>0</v>
      </c>
      <c r="AN730" s="17">
        <f t="shared" si="1830"/>
        <v>0</v>
      </c>
      <c r="AO730" s="17">
        <f t="shared" si="1831"/>
        <v>0</v>
      </c>
      <c r="AP730" s="17">
        <f t="shared" si="1832"/>
        <v>665</v>
      </c>
      <c r="AQ730" s="17">
        <f t="shared" si="1833"/>
        <v>0</v>
      </c>
      <c r="AR730" s="17">
        <f t="shared" si="1834"/>
        <v>0</v>
      </c>
      <c r="AS730" s="17">
        <f t="shared" si="1835"/>
        <v>0</v>
      </c>
      <c r="AT730" s="17">
        <f t="shared" si="1836"/>
        <v>0</v>
      </c>
      <c r="AU730" s="17">
        <f t="shared" si="1837"/>
        <v>665</v>
      </c>
      <c r="AV730" s="17">
        <f t="shared" si="1838"/>
        <v>0</v>
      </c>
      <c r="AW730" s="17">
        <f t="shared" si="1713"/>
        <v>665</v>
      </c>
      <c r="AX730" s="17">
        <f t="shared" si="1714"/>
        <v>665</v>
      </c>
      <c r="AY730" s="17">
        <f t="shared" si="1715"/>
        <v>665</v>
      </c>
      <c r="AZ730" s="17">
        <f t="shared" si="1839"/>
        <v>0</v>
      </c>
      <c r="BA730" s="32"/>
      <c r="BB730" s="32"/>
      <c r="BC730" s="1"/>
      <c r="BD730" s="1"/>
      <c r="BE730" s="1"/>
      <c r="BF730" s="1"/>
      <c r="BG730" s="1"/>
      <c r="BH730" s="1"/>
      <c r="BI730" s="1"/>
    </row>
    <row r="731" s="1" customFormat="1" ht="47.25">
      <c r="A731" s="30" t="s">
        <v>477</v>
      </c>
      <c r="B731" s="30" t="s">
        <v>29</v>
      </c>
      <c r="C731" s="30" t="s">
        <v>31</v>
      </c>
      <c r="D731" s="30" t="s">
        <v>424</v>
      </c>
      <c r="E731" s="30" t="s">
        <v>134</v>
      </c>
      <c r="F731" s="31" t="s">
        <v>135</v>
      </c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>
        <v>665</v>
      </c>
      <c r="AL731" s="17"/>
      <c r="AM731" s="17"/>
      <c r="AN731" s="17"/>
      <c r="AO731" s="17"/>
      <c r="AP731" s="17">
        <v>665</v>
      </c>
      <c r="AQ731" s="17"/>
      <c r="AR731" s="17"/>
      <c r="AS731" s="17"/>
      <c r="AT731" s="17"/>
      <c r="AU731" s="17">
        <v>665</v>
      </c>
      <c r="AV731" s="17"/>
      <c r="AW731" s="17">
        <f t="shared" si="1713"/>
        <v>665</v>
      </c>
      <c r="AX731" s="17">
        <f t="shared" si="1714"/>
        <v>665</v>
      </c>
      <c r="AY731" s="17">
        <f t="shared" si="1715"/>
        <v>665</v>
      </c>
      <c r="AZ731" s="17"/>
      <c r="BA731" s="32"/>
      <c r="BB731" s="32"/>
      <c r="BC731" s="1"/>
      <c r="BD731" s="1"/>
      <c r="BE731" s="1"/>
      <c r="BF731" s="1"/>
      <c r="BG731" s="1"/>
      <c r="BH731" s="1"/>
      <c r="BI731" s="1"/>
    </row>
    <row r="732" s="1" customFormat="1" ht="31.5" hidden="1">
      <c r="A732" s="30" t="s">
        <v>477</v>
      </c>
      <c r="B732" s="30" t="s">
        <v>29</v>
      </c>
      <c r="C732" s="30" t="s">
        <v>31</v>
      </c>
      <c r="D732" s="30" t="s">
        <v>239</v>
      </c>
      <c r="E732" s="30"/>
      <c r="F732" s="31" t="s">
        <v>36</v>
      </c>
      <c r="G732" s="17">
        <f t="shared" si="1818"/>
        <v>21764.799999999999</v>
      </c>
      <c r="H732" s="17">
        <f t="shared" si="1819"/>
        <v>24812.100000000002</v>
      </c>
      <c r="I732" s="17">
        <f t="shared" si="1820"/>
        <v>20750.399999999998</v>
      </c>
      <c r="J732" s="17">
        <f t="shared" si="1821"/>
        <v>0</v>
      </c>
      <c r="K732" s="17">
        <f t="shared" si="1822"/>
        <v>0</v>
      </c>
      <c r="L732" s="17">
        <f t="shared" si="1823"/>
        <v>0</v>
      </c>
      <c r="M732" s="17">
        <f t="shared" ref="M728:M791" si="1840">G732+J732</f>
        <v>21764.799999999999</v>
      </c>
      <c r="N732" s="17">
        <f t="shared" ref="N728:N791" si="1841">H732+K732</f>
        <v>24812.100000000002</v>
      </c>
      <c r="O732" s="17">
        <f t="shared" ref="O728:O791" si="1842">I732+L732</f>
        <v>20750.399999999998</v>
      </c>
      <c r="P732" s="17">
        <f>P733</f>
        <v>0</v>
      </c>
      <c r="Q732" s="17">
        <f>Q733</f>
        <v>0</v>
      </c>
      <c r="R732" s="17">
        <f>R733</f>
        <v>0</v>
      </c>
      <c r="S732" s="17">
        <f>S733</f>
        <v>110</v>
      </c>
      <c r="T732" s="17">
        <f>T733</f>
        <v>110</v>
      </c>
      <c r="U732" s="17">
        <f>U733</f>
        <v>0</v>
      </c>
      <c r="V732" s="17">
        <f>V733</f>
        <v>110</v>
      </c>
      <c r="W732" s="17">
        <f>W733</f>
        <v>0</v>
      </c>
      <c r="X732" s="17">
        <f>X733</f>
        <v>0</v>
      </c>
      <c r="Y732" s="17">
        <f t="shared" si="1707"/>
        <v>21874.799999999999</v>
      </c>
      <c r="Z732" s="17">
        <f t="shared" si="1708"/>
        <v>24922.100000000002</v>
      </c>
      <c r="AA732" s="17">
        <f t="shared" si="1709"/>
        <v>20860.399999999998</v>
      </c>
      <c r="AB732" s="17">
        <f>AB733</f>
        <v>0</v>
      </c>
      <c r="AC732" s="17">
        <f>AC733</f>
        <v>0</v>
      </c>
      <c r="AD732" s="17">
        <f>AD733</f>
        <v>0</v>
      </c>
      <c r="AE732" s="17">
        <f t="shared" si="1710"/>
        <v>21874.799999999999</v>
      </c>
      <c r="AF732" s="17">
        <f t="shared" si="1711"/>
        <v>24922.100000000002</v>
      </c>
      <c r="AG732" s="17">
        <f t="shared" si="1712"/>
        <v>20860.399999999998</v>
      </c>
      <c r="AH732" s="17">
        <f t="shared" si="1824"/>
        <v>0</v>
      </c>
      <c r="AI732" s="17">
        <f t="shared" si="1825"/>
        <v>0</v>
      </c>
      <c r="AJ732" s="17">
        <f t="shared" si="1826"/>
        <v>0</v>
      </c>
      <c r="AK732" s="17">
        <f t="shared" si="1827"/>
        <v>-665</v>
      </c>
      <c r="AL732" s="17">
        <f t="shared" si="1828"/>
        <v>0</v>
      </c>
      <c r="AM732" s="17">
        <f t="shared" si="1829"/>
        <v>0</v>
      </c>
      <c r="AN732" s="17">
        <f t="shared" si="1830"/>
        <v>0</v>
      </c>
      <c r="AO732" s="17">
        <f t="shared" si="1831"/>
        <v>0</v>
      </c>
      <c r="AP732" s="17">
        <f t="shared" si="1832"/>
        <v>-665</v>
      </c>
      <c r="AQ732" s="17">
        <f t="shared" si="1833"/>
        <v>0</v>
      </c>
      <c r="AR732" s="17">
        <f t="shared" si="1834"/>
        <v>0</v>
      </c>
      <c r="AS732" s="17">
        <f t="shared" si="1835"/>
        <v>0</v>
      </c>
      <c r="AT732" s="17">
        <f t="shared" si="1836"/>
        <v>0</v>
      </c>
      <c r="AU732" s="17">
        <f t="shared" si="1837"/>
        <v>-665</v>
      </c>
      <c r="AV732" s="17">
        <f t="shared" si="1838"/>
        <v>0</v>
      </c>
      <c r="AW732" s="17">
        <f t="shared" si="1713"/>
        <v>21209.799999999999</v>
      </c>
      <c r="AX732" s="17">
        <f t="shared" si="1714"/>
        <v>24257.100000000002</v>
      </c>
      <c r="AY732" s="17">
        <f t="shared" si="1715"/>
        <v>20195.399999999998</v>
      </c>
      <c r="AZ732" s="17">
        <f t="shared" si="1839"/>
        <v>0</v>
      </c>
      <c r="BA732" s="32">
        <v>0</v>
      </c>
      <c r="BB732" s="32"/>
      <c r="BC732" s="1"/>
      <c r="BD732" s="1"/>
      <c r="BE732" s="1"/>
      <c r="BF732" s="1"/>
      <c r="BG732" s="1"/>
      <c r="BH732" s="1"/>
      <c r="BI732" s="1"/>
    </row>
    <row r="733" s="1" customFormat="1" ht="141.75">
      <c r="A733" s="30" t="s">
        <v>477</v>
      </c>
      <c r="B733" s="30" t="s">
        <v>29</v>
      </c>
      <c r="C733" s="30" t="s">
        <v>31</v>
      </c>
      <c r="D733" s="30" t="s">
        <v>240</v>
      </c>
      <c r="E733" s="30"/>
      <c r="F733" s="31" t="s">
        <v>241</v>
      </c>
      <c r="G733" s="17">
        <f>G734+G737+G741+G739</f>
        <v>21764.799999999999</v>
      </c>
      <c r="H733" s="17">
        <f>H734+H737+H741+H739</f>
        <v>24812.100000000002</v>
      </c>
      <c r="I733" s="17">
        <f>I734+I737+I741+I739</f>
        <v>20750.399999999998</v>
      </c>
      <c r="J733" s="17">
        <f>J734+J737+J741+J739</f>
        <v>0</v>
      </c>
      <c r="K733" s="17">
        <f>K734+K737+K741+K739</f>
        <v>0</v>
      </c>
      <c r="L733" s="17">
        <f>L734+L737+L741+L739</f>
        <v>0</v>
      </c>
      <c r="M733" s="17">
        <f t="shared" si="1840"/>
        <v>21764.799999999999</v>
      </c>
      <c r="N733" s="17">
        <f t="shared" si="1841"/>
        <v>24812.100000000002</v>
      </c>
      <c r="O733" s="17">
        <f t="shared" si="1842"/>
        <v>20750.399999999998</v>
      </c>
      <c r="P733" s="17">
        <f>P734+P737+P741+P739</f>
        <v>0</v>
      </c>
      <c r="Q733" s="17">
        <f>Q734+Q737+Q741+Q739</f>
        <v>0</v>
      </c>
      <c r="R733" s="17">
        <f>R734+R737+R741+R739</f>
        <v>0</v>
      </c>
      <c r="S733" s="17">
        <f>S734+S737+S741+S739</f>
        <v>110</v>
      </c>
      <c r="T733" s="17">
        <f>T734+T737+T741+T739</f>
        <v>110</v>
      </c>
      <c r="U733" s="17">
        <f>U734+U737+U741+U739</f>
        <v>0</v>
      </c>
      <c r="V733" s="17">
        <f>V734+V737+V741+V739</f>
        <v>110</v>
      </c>
      <c r="W733" s="17">
        <f>W734+W737+W741+W739</f>
        <v>0</v>
      </c>
      <c r="X733" s="17">
        <f>X734+X737+X741+X739</f>
        <v>0</v>
      </c>
      <c r="Y733" s="17">
        <f t="shared" si="1707"/>
        <v>21874.799999999999</v>
      </c>
      <c r="Z733" s="17">
        <f t="shared" si="1708"/>
        <v>24922.100000000002</v>
      </c>
      <c r="AA733" s="17">
        <f t="shared" si="1709"/>
        <v>20860.399999999998</v>
      </c>
      <c r="AB733" s="17">
        <f>AB734+AB737+AB741+AB739</f>
        <v>0</v>
      </c>
      <c r="AC733" s="17">
        <f>AC734+AC737+AC741+AC739</f>
        <v>0</v>
      </c>
      <c r="AD733" s="17">
        <f>AD734+AD737+AD741+AD739</f>
        <v>0</v>
      </c>
      <c r="AE733" s="17">
        <f t="shared" si="1710"/>
        <v>21874.799999999999</v>
      </c>
      <c r="AF733" s="17">
        <f t="shared" si="1711"/>
        <v>24922.100000000002</v>
      </c>
      <c r="AG733" s="17">
        <f t="shared" si="1712"/>
        <v>20860.399999999998</v>
      </c>
      <c r="AH733" s="17">
        <f>AH734+AH737+AH741+AH739</f>
        <v>0</v>
      </c>
      <c r="AI733" s="17">
        <f>AI734+AI737+AI741+AI739</f>
        <v>0</v>
      </c>
      <c r="AJ733" s="17">
        <f>AJ734+AJ737+AJ741+AJ739</f>
        <v>0</v>
      </c>
      <c r="AK733" s="17">
        <f>AK734+AK737+AK741+AK739</f>
        <v>-665</v>
      </c>
      <c r="AL733" s="17">
        <f>AL734+AL737+AL741+AL739</f>
        <v>0</v>
      </c>
      <c r="AM733" s="17">
        <f>AM734+AM737+AM741+AM739</f>
        <v>0</v>
      </c>
      <c r="AN733" s="17">
        <f>AN734+AN737+AN741+AN739</f>
        <v>0</v>
      </c>
      <c r="AO733" s="17">
        <f>AO734+AO737+AO741+AO739</f>
        <v>0</v>
      </c>
      <c r="AP733" s="17">
        <f>AP734+AP737+AP741+AP739</f>
        <v>-665</v>
      </c>
      <c r="AQ733" s="17">
        <f>AQ734+AQ737+AQ741+AQ739</f>
        <v>0</v>
      </c>
      <c r="AR733" s="17">
        <f>AR734+AR737+AR741+AR739</f>
        <v>0</v>
      </c>
      <c r="AS733" s="17">
        <f>AS734+AS737+AS741+AS739</f>
        <v>0</v>
      </c>
      <c r="AT733" s="17">
        <f>AT734+AT737+AT741+AT739</f>
        <v>0</v>
      </c>
      <c r="AU733" s="17">
        <f>AU734+AU737+AU741+AU739</f>
        <v>-665</v>
      </c>
      <c r="AV733" s="17">
        <f>AV734+AV737+AV741+AV739</f>
        <v>0</v>
      </c>
      <c r="AW733" s="17">
        <f t="shared" si="1713"/>
        <v>21209.799999999999</v>
      </c>
      <c r="AX733" s="17">
        <f t="shared" si="1714"/>
        <v>24257.100000000002</v>
      </c>
      <c r="AY733" s="17">
        <f t="shared" si="1715"/>
        <v>20195.399999999998</v>
      </c>
      <c r="AZ733" s="17">
        <f>AZ734+AZ737+AZ741+AZ739</f>
        <v>0</v>
      </c>
      <c r="BA733" s="32"/>
      <c r="BB733" s="32"/>
      <c r="BC733" s="1"/>
      <c r="BD733" s="1"/>
      <c r="BE733" s="1"/>
      <c r="BF733" s="1"/>
      <c r="BG733" s="1"/>
      <c r="BH733" s="1"/>
      <c r="BI733" s="1"/>
    </row>
    <row r="734" s="1" customFormat="1" ht="63">
      <c r="A734" s="30" t="s">
        <v>477</v>
      </c>
      <c r="B734" s="30" t="s">
        <v>29</v>
      </c>
      <c r="C734" s="30" t="s">
        <v>31</v>
      </c>
      <c r="D734" s="30" t="s">
        <v>426</v>
      </c>
      <c r="E734" s="30"/>
      <c r="F734" s="31" t="s">
        <v>427</v>
      </c>
      <c r="G734" s="17">
        <f>G735+G736</f>
        <v>10439.299999999999</v>
      </c>
      <c r="H734" s="17">
        <f>H735+H736</f>
        <v>13486.6</v>
      </c>
      <c r="I734" s="17">
        <f>I735+I736</f>
        <v>9424.8999999999996</v>
      </c>
      <c r="J734" s="17">
        <f>J735+J736</f>
        <v>0</v>
      </c>
      <c r="K734" s="17">
        <f>K735+K736</f>
        <v>0</v>
      </c>
      <c r="L734" s="17">
        <f>L735+L736</f>
        <v>0</v>
      </c>
      <c r="M734" s="17">
        <f t="shared" si="1840"/>
        <v>10439.299999999999</v>
      </c>
      <c r="N734" s="17">
        <f t="shared" si="1841"/>
        <v>13486.6</v>
      </c>
      <c r="O734" s="17">
        <f t="shared" si="1842"/>
        <v>9424.8999999999996</v>
      </c>
      <c r="P734" s="17">
        <f>P735+P736</f>
        <v>0</v>
      </c>
      <c r="Q734" s="17">
        <f>Q735+Q736</f>
        <v>0</v>
      </c>
      <c r="R734" s="17">
        <f>R735+R736</f>
        <v>0</v>
      </c>
      <c r="S734" s="17">
        <f>S735+S736</f>
        <v>0</v>
      </c>
      <c r="T734" s="17">
        <f>T735+T736</f>
        <v>0</v>
      </c>
      <c r="U734" s="17">
        <f>U735+U736</f>
        <v>0</v>
      </c>
      <c r="V734" s="17">
        <f>V735+V736</f>
        <v>0</v>
      </c>
      <c r="W734" s="17">
        <f>W735+W736</f>
        <v>0</v>
      </c>
      <c r="X734" s="17">
        <f>X735+X736</f>
        <v>0</v>
      </c>
      <c r="Y734" s="17">
        <f t="shared" si="1707"/>
        <v>10439.299999999999</v>
      </c>
      <c r="Z734" s="17">
        <f t="shared" si="1708"/>
        <v>13486.6</v>
      </c>
      <c r="AA734" s="17">
        <f t="shared" si="1709"/>
        <v>9424.8999999999996</v>
      </c>
      <c r="AB734" s="17">
        <f>AB735+AB736</f>
        <v>0</v>
      </c>
      <c r="AC734" s="17">
        <f>AC735+AC736</f>
        <v>0</v>
      </c>
      <c r="AD734" s="17">
        <f>AD735+AD736</f>
        <v>0</v>
      </c>
      <c r="AE734" s="17">
        <f t="shared" si="1710"/>
        <v>10439.299999999999</v>
      </c>
      <c r="AF734" s="17">
        <f t="shared" si="1711"/>
        <v>13486.6</v>
      </c>
      <c r="AG734" s="17">
        <f t="shared" si="1712"/>
        <v>9424.8999999999996</v>
      </c>
      <c r="AH734" s="17">
        <f>AH735+AH736</f>
        <v>0</v>
      </c>
      <c r="AI734" s="17">
        <f>AI735+AI736</f>
        <v>0</v>
      </c>
      <c r="AJ734" s="17">
        <f>AJ735+AJ736</f>
        <v>0</v>
      </c>
      <c r="AK734" s="17">
        <f>AK735+AK736</f>
        <v>0</v>
      </c>
      <c r="AL734" s="17">
        <f>AL735+AL736</f>
        <v>0</v>
      </c>
      <c r="AM734" s="17">
        <f>AM735+AM736</f>
        <v>0</v>
      </c>
      <c r="AN734" s="17">
        <f>AN735+AN736</f>
        <v>0</v>
      </c>
      <c r="AO734" s="17">
        <f>AO735+AO736</f>
        <v>0</v>
      </c>
      <c r="AP734" s="17">
        <f>AP735+AP736</f>
        <v>0</v>
      </c>
      <c r="AQ734" s="17">
        <f>AQ735+AQ736</f>
        <v>0</v>
      </c>
      <c r="AR734" s="17">
        <f>AR735+AR736</f>
        <v>0</v>
      </c>
      <c r="AS734" s="17">
        <f>AS735+AS736</f>
        <v>0</v>
      </c>
      <c r="AT734" s="17">
        <f>AT735+AT736</f>
        <v>0</v>
      </c>
      <c r="AU734" s="17">
        <f>AU735+AU736</f>
        <v>0</v>
      </c>
      <c r="AV734" s="17">
        <f>AV735+AV736</f>
        <v>0</v>
      </c>
      <c r="AW734" s="17">
        <f t="shared" si="1713"/>
        <v>10439.299999999999</v>
      </c>
      <c r="AX734" s="17">
        <f t="shared" si="1714"/>
        <v>13486.6</v>
      </c>
      <c r="AY734" s="17">
        <f t="shared" si="1715"/>
        <v>9424.8999999999996</v>
      </c>
      <c r="AZ734" s="17">
        <f>AZ735+AZ736</f>
        <v>0</v>
      </c>
      <c r="BA734" s="32"/>
      <c r="BB734" s="32"/>
      <c r="BC734" s="1"/>
      <c r="BD734" s="1"/>
      <c r="BE734" s="1"/>
      <c r="BF734" s="1"/>
      <c r="BG734" s="1"/>
      <c r="BH734" s="1"/>
      <c r="BI734" s="1"/>
    </row>
    <row r="735" s="1" customFormat="1">
      <c r="A735" s="30" t="s">
        <v>477</v>
      </c>
      <c r="B735" s="30" t="s">
        <v>29</v>
      </c>
      <c r="C735" s="30" t="s">
        <v>31</v>
      </c>
      <c r="D735" s="30" t="s">
        <v>426</v>
      </c>
      <c r="E735" s="30" t="s">
        <v>41</v>
      </c>
      <c r="F735" s="31" t="s">
        <v>42</v>
      </c>
      <c r="G735" s="17">
        <v>10239.299999999999</v>
      </c>
      <c r="H735" s="17">
        <v>13286.6</v>
      </c>
      <c r="I735" s="17">
        <v>9224.8999999999996</v>
      </c>
      <c r="J735" s="17"/>
      <c r="K735" s="17"/>
      <c r="L735" s="17"/>
      <c r="M735" s="17">
        <f t="shared" si="1840"/>
        <v>10239.299999999999</v>
      </c>
      <c r="N735" s="17">
        <f t="shared" si="1841"/>
        <v>13286.6</v>
      </c>
      <c r="O735" s="17">
        <f t="shared" si="1842"/>
        <v>9224.8999999999996</v>
      </c>
      <c r="P735" s="17"/>
      <c r="Q735" s="17"/>
      <c r="R735" s="17"/>
      <c r="S735" s="17"/>
      <c r="T735" s="17"/>
      <c r="U735" s="17"/>
      <c r="V735" s="17"/>
      <c r="W735" s="17"/>
      <c r="X735" s="17"/>
      <c r="Y735" s="17">
        <f t="shared" si="1707"/>
        <v>10239.299999999999</v>
      </c>
      <c r="Z735" s="17">
        <f t="shared" si="1708"/>
        <v>13286.6</v>
      </c>
      <c r="AA735" s="17">
        <f t="shared" si="1709"/>
        <v>9224.8999999999996</v>
      </c>
      <c r="AB735" s="17"/>
      <c r="AC735" s="17"/>
      <c r="AD735" s="17"/>
      <c r="AE735" s="17">
        <f t="shared" si="1710"/>
        <v>10239.299999999999</v>
      </c>
      <c r="AF735" s="17">
        <f t="shared" si="1711"/>
        <v>13286.6</v>
      </c>
      <c r="AG735" s="17">
        <f t="shared" si="1712"/>
        <v>9224.8999999999996</v>
      </c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>
        <f t="shared" si="1713"/>
        <v>10239.299999999999</v>
      </c>
      <c r="AX735" s="17">
        <f t="shared" si="1714"/>
        <v>13286.6</v>
      </c>
      <c r="AY735" s="17">
        <f t="shared" si="1715"/>
        <v>9224.8999999999996</v>
      </c>
      <c r="AZ735" s="17"/>
      <c r="BA735" s="32"/>
      <c r="BB735" s="32"/>
      <c r="BC735" s="1"/>
      <c r="BD735" s="1"/>
      <c r="BE735" s="1"/>
      <c r="BF735" s="1"/>
      <c r="BG735" s="1"/>
      <c r="BH735" s="1"/>
      <c r="BI735" s="1"/>
    </row>
    <row r="736" s="1" customFormat="1">
      <c r="A736" s="30" t="s">
        <v>477</v>
      </c>
      <c r="B736" s="30" t="s">
        <v>29</v>
      </c>
      <c r="C736" s="30" t="s">
        <v>31</v>
      </c>
      <c r="D736" s="30" t="s">
        <v>426</v>
      </c>
      <c r="E736" s="30" t="s">
        <v>43</v>
      </c>
      <c r="F736" s="31" t="s">
        <v>44</v>
      </c>
      <c r="G736" s="17">
        <v>200</v>
      </c>
      <c r="H736" s="17">
        <v>200</v>
      </c>
      <c r="I736" s="17">
        <v>200</v>
      </c>
      <c r="J736" s="17"/>
      <c r="K736" s="17"/>
      <c r="L736" s="17"/>
      <c r="M736" s="17">
        <f t="shared" si="1840"/>
        <v>200</v>
      </c>
      <c r="N736" s="17">
        <f t="shared" si="1841"/>
        <v>200</v>
      </c>
      <c r="O736" s="17">
        <f t="shared" si="1842"/>
        <v>200</v>
      </c>
      <c r="P736" s="17"/>
      <c r="Q736" s="17"/>
      <c r="R736" s="17"/>
      <c r="S736" s="17"/>
      <c r="T736" s="17"/>
      <c r="U736" s="17"/>
      <c r="V736" s="17"/>
      <c r="W736" s="17"/>
      <c r="X736" s="17"/>
      <c r="Y736" s="17">
        <f t="shared" si="1707"/>
        <v>200</v>
      </c>
      <c r="Z736" s="17">
        <f t="shared" si="1708"/>
        <v>200</v>
      </c>
      <c r="AA736" s="17">
        <f t="shared" si="1709"/>
        <v>200</v>
      </c>
      <c r="AB736" s="17"/>
      <c r="AC736" s="17"/>
      <c r="AD736" s="17"/>
      <c r="AE736" s="17">
        <f t="shared" si="1710"/>
        <v>200</v>
      </c>
      <c r="AF736" s="17">
        <f t="shared" si="1711"/>
        <v>200</v>
      </c>
      <c r="AG736" s="17">
        <f t="shared" si="1712"/>
        <v>200</v>
      </c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>
        <f t="shared" si="1713"/>
        <v>200</v>
      </c>
      <c r="AX736" s="17">
        <f t="shared" si="1714"/>
        <v>200</v>
      </c>
      <c r="AY736" s="17">
        <f t="shared" si="1715"/>
        <v>200</v>
      </c>
      <c r="AZ736" s="17"/>
      <c r="BA736" s="32"/>
      <c r="BB736" s="32"/>
      <c r="BC736" s="1"/>
      <c r="BD736" s="1"/>
      <c r="BE736" s="1"/>
      <c r="BF736" s="1"/>
      <c r="BG736" s="1"/>
      <c r="BH736" s="1"/>
      <c r="BI736" s="1"/>
    </row>
    <row r="737" s="1" customFormat="1" ht="94.5">
      <c r="A737" s="30" t="s">
        <v>477</v>
      </c>
      <c r="B737" s="30" t="s">
        <v>29</v>
      </c>
      <c r="C737" s="30" t="s">
        <v>31</v>
      </c>
      <c r="D737" s="30" t="s">
        <v>428</v>
      </c>
      <c r="E737" s="35"/>
      <c r="F737" s="31" t="s">
        <v>429</v>
      </c>
      <c r="G737" s="17">
        <f>G738</f>
        <v>9393.7999999999993</v>
      </c>
      <c r="H737" s="17">
        <f>H738</f>
        <v>9393.7999999999993</v>
      </c>
      <c r="I737" s="17">
        <f>I738</f>
        <v>9393.7999999999993</v>
      </c>
      <c r="J737" s="17">
        <f>J738</f>
        <v>0</v>
      </c>
      <c r="K737" s="17">
        <f>K738</f>
        <v>0</v>
      </c>
      <c r="L737" s="17">
        <f>L738</f>
        <v>0</v>
      </c>
      <c r="M737" s="17">
        <f t="shared" si="1840"/>
        <v>9393.7999999999993</v>
      </c>
      <c r="N737" s="17">
        <f t="shared" si="1841"/>
        <v>9393.7999999999993</v>
      </c>
      <c r="O737" s="17">
        <f t="shared" si="1842"/>
        <v>9393.7999999999993</v>
      </c>
      <c r="P737" s="17">
        <f>P738</f>
        <v>0</v>
      </c>
      <c r="Q737" s="17">
        <f>Q738</f>
        <v>0</v>
      </c>
      <c r="R737" s="17">
        <f>R738</f>
        <v>0</v>
      </c>
      <c r="S737" s="17">
        <f>S738</f>
        <v>0</v>
      </c>
      <c r="T737" s="17">
        <f>T738</f>
        <v>0</v>
      </c>
      <c r="U737" s="17">
        <f>U738</f>
        <v>0</v>
      </c>
      <c r="V737" s="17">
        <f>V738</f>
        <v>0</v>
      </c>
      <c r="W737" s="17">
        <f>W738</f>
        <v>0</v>
      </c>
      <c r="X737" s="17">
        <f>X738</f>
        <v>0</v>
      </c>
      <c r="Y737" s="17">
        <f t="shared" si="1707"/>
        <v>9393.7999999999993</v>
      </c>
      <c r="Z737" s="17">
        <f t="shared" si="1708"/>
        <v>9393.7999999999993</v>
      </c>
      <c r="AA737" s="17">
        <f t="shared" si="1709"/>
        <v>9393.7999999999993</v>
      </c>
      <c r="AB737" s="17">
        <f>AB738</f>
        <v>0</v>
      </c>
      <c r="AC737" s="17">
        <f>AC738</f>
        <v>0</v>
      </c>
      <c r="AD737" s="17">
        <f>AD738</f>
        <v>0</v>
      </c>
      <c r="AE737" s="17">
        <f t="shared" si="1710"/>
        <v>9393.7999999999993</v>
      </c>
      <c r="AF737" s="17">
        <f t="shared" si="1711"/>
        <v>9393.7999999999993</v>
      </c>
      <c r="AG737" s="17">
        <f t="shared" si="1712"/>
        <v>9393.7999999999993</v>
      </c>
      <c r="AH737" s="17">
        <f>AH738</f>
        <v>0</v>
      </c>
      <c r="AI737" s="17">
        <f>AI738</f>
        <v>0</v>
      </c>
      <c r="AJ737" s="17">
        <f>AJ738</f>
        <v>0</v>
      </c>
      <c r="AK737" s="17">
        <f>AK738</f>
        <v>0</v>
      </c>
      <c r="AL737" s="17">
        <f>AL738</f>
        <v>0</v>
      </c>
      <c r="AM737" s="17">
        <f>AM738</f>
        <v>0</v>
      </c>
      <c r="AN737" s="17">
        <f>AN738</f>
        <v>0</v>
      </c>
      <c r="AO737" s="17">
        <f>AO738</f>
        <v>0</v>
      </c>
      <c r="AP737" s="17">
        <f>AP738</f>
        <v>0</v>
      </c>
      <c r="AQ737" s="17">
        <f>AQ738</f>
        <v>0</v>
      </c>
      <c r="AR737" s="17">
        <f>AR738</f>
        <v>0</v>
      </c>
      <c r="AS737" s="17">
        <f>AS738</f>
        <v>0</v>
      </c>
      <c r="AT737" s="17">
        <f>AT738</f>
        <v>0</v>
      </c>
      <c r="AU737" s="17">
        <f>AU738</f>
        <v>0</v>
      </c>
      <c r="AV737" s="17">
        <f>AV738</f>
        <v>0</v>
      </c>
      <c r="AW737" s="17">
        <f t="shared" si="1713"/>
        <v>9393.7999999999993</v>
      </c>
      <c r="AX737" s="17">
        <f t="shared" si="1714"/>
        <v>9393.7999999999993</v>
      </c>
      <c r="AY737" s="17">
        <f t="shared" si="1715"/>
        <v>9393.7999999999993</v>
      </c>
      <c r="AZ737" s="17">
        <f>AZ738</f>
        <v>0</v>
      </c>
      <c r="BA737" s="32"/>
      <c r="BB737" s="32"/>
      <c r="BC737" s="1"/>
      <c r="BD737" s="1"/>
      <c r="BE737" s="1"/>
      <c r="BF737" s="1"/>
      <c r="BG737" s="1"/>
      <c r="BH737" s="1"/>
      <c r="BI737" s="1"/>
    </row>
    <row r="738" s="1" customFormat="1">
      <c r="A738" s="30" t="s">
        <v>477</v>
      </c>
      <c r="B738" s="30" t="s">
        <v>29</v>
      </c>
      <c r="C738" s="30" t="s">
        <v>31</v>
      </c>
      <c r="D738" s="30" t="s">
        <v>428</v>
      </c>
      <c r="E738" s="30" t="s">
        <v>134</v>
      </c>
      <c r="F738" s="31" t="s">
        <v>135</v>
      </c>
      <c r="G738" s="17">
        <v>9393.7999999999993</v>
      </c>
      <c r="H738" s="17">
        <v>9393.7999999999993</v>
      </c>
      <c r="I738" s="17">
        <v>9393.7999999999993</v>
      </c>
      <c r="J738" s="17"/>
      <c r="K738" s="17"/>
      <c r="L738" s="17"/>
      <c r="M738" s="17">
        <f t="shared" si="1840"/>
        <v>9393.7999999999993</v>
      </c>
      <c r="N738" s="17">
        <f t="shared" si="1841"/>
        <v>9393.7999999999993</v>
      </c>
      <c r="O738" s="17">
        <f t="shared" si="1842"/>
        <v>9393.7999999999993</v>
      </c>
      <c r="P738" s="17"/>
      <c r="Q738" s="17"/>
      <c r="R738" s="17"/>
      <c r="S738" s="17"/>
      <c r="T738" s="17"/>
      <c r="U738" s="17"/>
      <c r="V738" s="17"/>
      <c r="W738" s="17"/>
      <c r="X738" s="17"/>
      <c r="Y738" s="17">
        <f t="shared" si="1707"/>
        <v>9393.7999999999993</v>
      </c>
      <c r="Z738" s="17">
        <f t="shared" si="1708"/>
        <v>9393.7999999999993</v>
      </c>
      <c r="AA738" s="17">
        <f t="shared" si="1709"/>
        <v>9393.7999999999993</v>
      </c>
      <c r="AB738" s="17"/>
      <c r="AC738" s="17"/>
      <c r="AD738" s="17"/>
      <c r="AE738" s="17">
        <f t="shared" si="1710"/>
        <v>9393.7999999999993</v>
      </c>
      <c r="AF738" s="17">
        <f t="shared" si="1711"/>
        <v>9393.7999999999993</v>
      </c>
      <c r="AG738" s="17">
        <f t="shared" si="1712"/>
        <v>9393.7999999999993</v>
      </c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>
        <f t="shared" si="1713"/>
        <v>9393.7999999999993</v>
      </c>
      <c r="AX738" s="17">
        <f t="shared" si="1714"/>
        <v>9393.7999999999993</v>
      </c>
      <c r="AY738" s="17">
        <f t="shared" si="1715"/>
        <v>9393.7999999999993</v>
      </c>
      <c r="AZ738" s="17"/>
      <c r="BA738" s="32"/>
      <c r="BB738" s="32"/>
      <c r="BC738" s="1"/>
      <c r="BD738" s="1"/>
      <c r="BE738" s="1"/>
      <c r="BF738" s="1"/>
      <c r="BG738" s="1"/>
      <c r="BH738" s="1"/>
      <c r="BI738" s="1"/>
    </row>
    <row r="739" s="1" customFormat="1">
      <c r="A739" s="30" t="s">
        <v>477</v>
      </c>
      <c r="B739" s="30" t="s">
        <v>29</v>
      </c>
      <c r="C739" s="30" t="s">
        <v>31</v>
      </c>
      <c r="D739" s="30" t="s">
        <v>479</v>
      </c>
      <c r="E739" s="30"/>
      <c r="F739" s="31" t="s">
        <v>480</v>
      </c>
      <c r="G739" s="17">
        <f>G740</f>
        <v>1105.2</v>
      </c>
      <c r="H739" s="17">
        <f>H740</f>
        <v>1105.2</v>
      </c>
      <c r="I739" s="17">
        <f>I740</f>
        <v>1105.2</v>
      </c>
      <c r="J739" s="17">
        <f>J740</f>
        <v>0</v>
      </c>
      <c r="K739" s="17">
        <f>K740</f>
        <v>0</v>
      </c>
      <c r="L739" s="17">
        <f>L740</f>
        <v>0</v>
      </c>
      <c r="M739" s="17">
        <f t="shared" si="1840"/>
        <v>1105.2</v>
      </c>
      <c r="N739" s="17">
        <f t="shared" si="1841"/>
        <v>1105.2</v>
      </c>
      <c r="O739" s="17">
        <f t="shared" si="1842"/>
        <v>1105.2</v>
      </c>
      <c r="P739" s="17">
        <f>P740</f>
        <v>0</v>
      </c>
      <c r="Q739" s="17">
        <f>Q740</f>
        <v>0</v>
      </c>
      <c r="R739" s="17">
        <f>R740</f>
        <v>0</v>
      </c>
      <c r="S739" s="17">
        <f>S740</f>
        <v>0</v>
      </c>
      <c r="T739" s="17">
        <f>T740</f>
        <v>0</v>
      </c>
      <c r="U739" s="17">
        <f>U740</f>
        <v>0</v>
      </c>
      <c r="V739" s="17">
        <f>V740</f>
        <v>0</v>
      </c>
      <c r="W739" s="17">
        <f>W740</f>
        <v>0</v>
      </c>
      <c r="X739" s="17">
        <f>X740</f>
        <v>0</v>
      </c>
      <c r="Y739" s="17">
        <f t="shared" si="1707"/>
        <v>1105.2</v>
      </c>
      <c r="Z739" s="17">
        <f t="shared" si="1708"/>
        <v>1105.2</v>
      </c>
      <c r="AA739" s="17">
        <f t="shared" si="1709"/>
        <v>1105.2</v>
      </c>
      <c r="AB739" s="17">
        <f>AB740</f>
        <v>0</v>
      </c>
      <c r="AC739" s="17">
        <f>AC740</f>
        <v>0</v>
      </c>
      <c r="AD739" s="17">
        <f>AD740</f>
        <v>0</v>
      </c>
      <c r="AE739" s="17">
        <f t="shared" si="1710"/>
        <v>1105.2</v>
      </c>
      <c r="AF739" s="17">
        <f t="shared" si="1711"/>
        <v>1105.2</v>
      </c>
      <c r="AG739" s="17">
        <f t="shared" si="1712"/>
        <v>1105.2</v>
      </c>
      <c r="AH739" s="17">
        <f>AH740</f>
        <v>0</v>
      </c>
      <c r="AI739" s="17">
        <f>AI740</f>
        <v>0</v>
      </c>
      <c r="AJ739" s="17">
        <f>AJ740</f>
        <v>0</v>
      </c>
      <c r="AK739" s="17">
        <f>AK740</f>
        <v>0</v>
      </c>
      <c r="AL739" s="17">
        <f>AL740</f>
        <v>0</v>
      </c>
      <c r="AM739" s="17">
        <f>AM740</f>
        <v>0</v>
      </c>
      <c r="AN739" s="17">
        <f>AN740</f>
        <v>0</v>
      </c>
      <c r="AO739" s="17">
        <f>AO740</f>
        <v>0</v>
      </c>
      <c r="AP739" s="17">
        <f>AP740</f>
        <v>0</v>
      </c>
      <c r="AQ739" s="17">
        <f>AQ740</f>
        <v>0</v>
      </c>
      <c r="AR739" s="17">
        <f>AR740</f>
        <v>0</v>
      </c>
      <c r="AS739" s="17">
        <f>AS740</f>
        <v>0</v>
      </c>
      <c r="AT739" s="17">
        <f>AT740</f>
        <v>0</v>
      </c>
      <c r="AU739" s="17">
        <f>AU740</f>
        <v>0</v>
      </c>
      <c r="AV739" s="17">
        <f>AV740</f>
        <v>0</v>
      </c>
      <c r="AW739" s="17">
        <f t="shared" si="1713"/>
        <v>1105.2</v>
      </c>
      <c r="AX739" s="17">
        <f t="shared" si="1714"/>
        <v>1105.2</v>
      </c>
      <c r="AY739" s="17">
        <f t="shared" si="1715"/>
        <v>1105.2</v>
      </c>
      <c r="AZ739" s="17">
        <f>AZ740</f>
        <v>0</v>
      </c>
      <c r="BA739" s="32"/>
      <c r="BB739" s="32"/>
      <c r="BC739" s="1"/>
      <c r="BD739" s="1"/>
      <c r="BE739" s="1"/>
      <c r="BF739" s="1"/>
      <c r="BG739" s="1"/>
      <c r="BH739" s="1"/>
      <c r="BI739" s="1"/>
    </row>
    <row r="740" s="1" customFormat="1">
      <c r="A740" s="30" t="s">
        <v>477</v>
      </c>
      <c r="B740" s="30" t="s">
        <v>29</v>
      </c>
      <c r="C740" s="30" t="s">
        <v>31</v>
      </c>
      <c r="D740" s="30" t="s">
        <v>479</v>
      </c>
      <c r="E740" s="30" t="s">
        <v>134</v>
      </c>
      <c r="F740" s="31" t="s">
        <v>135</v>
      </c>
      <c r="G740" s="17">
        <v>1105.2</v>
      </c>
      <c r="H740" s="17">
        <v>1105.2</v>
      </c>
      <c r="I740" s="17">
        <v>1105.2</v>
      </c>
      <c r="J740" s="17"/>
      <c r="K740" s="17"/>
      <c r="L740" s="17"/>
      <c r="M740" s="17">
        <f t="shared" si="1840"/>
        <v>1105.2</v>
      </c>
      <c r="N740" s="17">
        <f t="shared" si="1841"/>
        <v>1105.2</v>
      </c>
      <c r="O740" s="17">
        <f t="shared" si="1842"/>
        <v>1105.2</v>
      </c>
      <c r="P740" s="17"/>
      <c r="Q740" s="17"/>
      <c r="R740" s="17"/>
      <c r="S740" s="17"/>
      <c r="T740" s="17"/>
      <c r="U740" s="17"/>
      <c r="V740" s="17"/>
      <c r="W740" s="17"/>
      <c r="X740" s="17"/>
      <c r="Y740" s="17">
        <f t="shared" si="1707"/>
        <v>1105.2</v>
      </c>
      <c r="Z740" s="17">
        <f t="shared" si="1708"/>
        <v>1105.2</v>
      </c>
      <c r="AA740" s="17">
        <f t="shared" si="1709"/>
        <v>1105.2</v>
      </c>
      <c r="AB740" s="17"/>
      <c r="AC740" s="17"/>
      <c r="AD740" s="17"/>
      <c r="AE740" s="17">
        <f t="shared" si="1710"/>
        <v>1105.2</v>
      </c>
      <c r="AF740" s="17">
        <f t="shared" si="1711"/>
        <v>1105.2</v>
      </c>
      <c r="AG740" s="17">
        <f t="shared" si="1712"/>
        <v>1105.2</v>
      </c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>
        <f t="shared" si="1713"/>
        <v>1105.2</v>
      </c>
      <c r="AX740" s="17">
        <f t="shared" si="1714"/>
        <v>1105.2</v>
      </c>
      <c r="AY740" s="17">
        <f t="shared" si="1715"/>
        <v>1105.2</v>
      </c>
      <c r="AZ740" s="17"/>
      <c r="BA740" s="32"/>
      <c r="BB740" s="32"/>
      <c r="BC740" s="1"/>
      <c r="BD740" s="1"/>
      <c r="BE740" s="1"/>
      <c r="BF740" s="1"/>
      <c r="BG740" s="1"/>
      <c r="BH740" s="1"/>
      <c r="BI740" s="1"/>
    </row>
    <row r="741" s="1" customFormat="1" ht="173.25">
      <c r="A741" s="30" t="s">
        <v>477</v>
      </c>
      <c r="B741" s="30" t="s">
        <v>29</v>
      </c>
      <c r="C741" s="30" t="s">
        <v>31</v>
      </c>
      <c r="D741" s="30" t="s">
        <v>244</v>
      </c>
      <c r="E741" s="35"/>
      <c r="F741" s="31" t="s">
        <v>245</v>
      </c>
      <c r="G741" s="17">
        <f>G742</f>
        <v>826.5</v>
      </c>
      <c r="H741" s="17">
        <f>H742</f>
        <v>826.5</v>
      </c>
      <c r="I741" s="17">
        <f>I742</f>
        <v>826.5</v>
      </c>
      <c r="J741" s="17">
        <f>J742</f>
        <v>0</v>
      </c>
      <c r="K741" s="17">
        <f>K742</f>
        <v>0</v>
      </c>
      <c r="L741" s="17">
        <f>L742</f>
        <v>0</v>
      </c>
      <c r="M741" s="17">
        <f t="shared" si="1840"/>
        <v>826.5</v>
      </c>
      <c r="N741" s="17">
        <f t="shared" si="1841"/>
        <v>826.5</v>
      </c>
      <c r="O741" s="17">
        <f t="shared" si="1842"/>
        <v>826.5</v>
      </c>
      <c r="P741" s="17">
        <f>P742</f>
        <v>0</v>
      </c>
      <c r="Q741" s="17">
        <f>Q742</f>
        <v>0</v>
      </c>
      <c r="R741" s="17">
        <f>R742</f>
        <v>0</v>
      </c>
      <c r="S741" s="17">
        <f>S742</f>
        <v>110</v>
      </c>
      <c r="T741" s="17">
        <f>T742</f>
        <v>110</v>
      </c>
      <c r="U741" s="17">
        <f>U742</f>
        <v>0</v>
      </c>
      <c r="V741" s="17">
        <f>V742</f>
        <v>110</v>
      </c>
      <c r="W741" s="17">
        <f>W742</f>
        <v>0</v>
      </c>
      <c r="X741" s="17">
        <f>X742</f>
        <v>0</v>
      </c>
      <c r="Y741" s="17">
        <f t="shared" si="1707"/>
        <v>936.5</v>
      </c>
      <c r="Z741" s="17">
        <f t="shared" si="1708"/>
        <v>936.5</v>
      </c>
      <c r="AA741" s="17">
        <f t="shared" si="1709"/>
        <v>936.5</v>
      </c>
      <c r="AB741" s="17">
        <f>AB742</f>
        <v>0</v>
      </c>
      <c r="AC741" s="17">
        <f>AC742</f>
        <v>0</v>
      </c>
      <c r="AD741" s="17">
        <f>AD742</f>
        <v>0</v>
      </c>
      <c r="AE741" s="17">
        <f t="shared" si="1710"/>
        <v>936.5</v>
      </c>
      <c r="AF741" s="17">
        <f t="shared" si="1711"/>
        <v>936.5</v>
      </c>
      <c r="AG741" s="17">
        <f t="shared" si="1712"/>
        <v>936.5</v>
      </c>
      <c r="AH741" s="17">
        <f>AH742</f>
        <v>0</v>
      </c>
      <c r="AI741" s="17">
        <f>AI742</f>
        <v>0</v>
      </c>
      <c r="AJ741" s="17">
        <f>AJ742</f>
        <v>0</v>
      </c>
      <c r="AK741" s="17">
        <f>AK742</f>
        <v>-665</v>
      </c>
      <c r="AL741" s="17">
        <f>AL742</f>
        <v>0</v>
      </c>
      <c r="AM741" s="17">
        <f>AM742</f>
        <v>0</v>
      </c>
      <c r="AN741" s="17">
        <f>AN742</f>
        <v>0</v>
      </c>
      <c r="AO741" s="17">
        <f>AO742</f>
        <v>0</v>
      </c>
      <c r="AP741" s="17">
        <f>AP742</f>
        <v>-665</v>
      </c>
      <c r="AQ741" s="17">
        <f>AQ742</f>
        <v>0</v>
      </c>
      <c r="AR741" s="17">
        <f>AR742</f>
        <v>0</v>
      </c>
      <c r="AS741" s="17">
        <f>AS742</f>
        <v>0</v>
      </c>
      <c r="AT741" s="17">
        <f>AT742</f>
        <v>0</v>
      </c>
      <c r="AU741" s="17">
        <f>AU742</f>
        <v>-665</v>
      </c>
      <c r="AV741" s="17">
        <f>AV742</f>
        <v>0</v>
      </c>
      <c r="AW741" s="17">
        <f t="shared" si="1713"/>
        <v>271.5</v>
      </c>
      <c r="AX741" s="17">
        <f t="shared" si="1714"/>
        <v>271.5</v>
      </c>
      <c r="AY741" s="17">
        <f t="shared" si="1715"/>
        <v>271.5</v>
      </c>
      <c r="AZ741" s="17">
        <f>AZ742</f>
        <v>0</v>
      </c>
      <c r="BA741" s="32"/>
      <c r="BB741" s="32"/>
      <c r="BC741" s="1"/>
      <c r="BD741" s="1"/>
      <c r="BE741" s="1"/>
      <c r="BF741" s="1"/>
      <c r="BG741" s="1"/>
      <c r="BH741" s="1"/>
      <c r="BI741" s="1"/>
    </row>
    <row r="742" s="1" customFormat="1">
      <c r="A742" s="30" t="s">
        <v>477</v>
      </c>
      <c r="B742" s="30" t="s">
        <v>29</v>
      </c>
      <c r="C742" s="30" t="s">
        <v>31</v>
      </c>
      <c r="D742" s="30" t="s">
        <v>244</v>
      </c>
      <c r="E742" s="30" t="s">
        <v>134</v>
      </c>
      <c r="F742" s="31" t="s">
        <v>135</v>
      </c>
      <c r="G742" s="17">
        <v>826.5</v>
      </c>
      <c r="H742" s="17">
        <v>826.5</v>
      </c>
      <c r="I742" s="17">
        <v>826.5</v>
      </c>
      <c r="J742" s="17"/>
      <c r="K742" s="17"/>
      <c r="L742" s="17"/>
      <c r="M742" s="17">
        <f t="shared" si="1840"/>
        <v>826.5</v>
      </c>
      <c r="N742" s="17">
        <f t="shared" si="1841"/>
        <v>826.5</v>
      </c>
      <c r="O742" s="17">
        <f t="shared" si="1842"/>
        <v>826.5</v>
      </c>
      <c r="P742" s="17"/>
      <c r="Q742" s="17"/>
      <c r="R742" s="17"/>
      <c r="S742" s="17">
        <v>110</v>
      </c>
      <c r="T742" s="17">
        <v>110</v>
      </c>
      <c r="U742" s="17"/>
      <c r="V742" s="17">
        <v>110</v>
      </c>
      <c r="W742" s="17"/>
      <c r="X742" s="17"/>
      <c r="Y742" s="17">
        <f t="shared" si="1707"/>
        <v>936.5</v>
      </c>
      <c r="Z742" s="17">
        <f t="shared" si="1708"/>
        <v>936.5</v>
      </c>
      <c r="AA742" s="17">
        <f t="shared" si="1709"/>
        <v>936.5</v>
      </c>
      <c r="AB742" s="17"/>
      <c r="AC742" s="17"/>
      <c r="AD742" s="17"/>
      <c r="AE742" s="17">
        <f t="shared" si="1710"/>
        <v>936.5</v>
      </c>
      <c r="AF742" s="17">
        <f t="shared" si="1711"/>
        <v>936.5</v>
      </c>
      <c r="AG742" s="17">
        <f t="shared" si="1712"/>
        <v>936.5</v>
      </c>
      <c r="AH742" s="17"/>
      <c r="AI742" s="17"/>
      <c r="AJ742" s="17"/>
      <c r="AK742" s="17">
        <v>-665</v>
      </c>
      <c r="AL742" s="17"/>
      <c r="AM742" s="17"/>
      <c r="AN742" s="17"/>
      <c r="AO742" s="17"/>
      <c r="AP742" s="17">
        <v>-665</v>
      </c>
      <c r="AQ742" s="17"/>
      <c r="AR742" s="17"/>
      <c r="AS742" s="17"/>
      <c r="AT742" s="17"/>
      <c r="AU742" s="17">
        <v>-665</v>
      </c>
      <c r="AV742" s="17"/>
      <c r="AW742" s="17">
        <f t="shared" si="1713"/>
        <v>271.5</v>
      </c>
      <c r="AX742" s="17">
        <f t="shared" si="1714"/>
        <v>271.5</v>
      </c>
      <c r="AY742" s="17">
        <f t="shared" si="1715"/>
        <v>271.5</v>
      </c>
      <c r="AZ742" s="17"/>
      <c r="BA742" s="32"/>
      <c r="BB742" s="32"/>
      <c r="BC742" s="1"/>
      <c r="BD742" s="1"/>
      <c r="BE742" s="1"/>
      <c r="BF742" s="1"/>
      <c r="BG742" s="1"/>
      <c r="BH742" s="1"/>
      <c r="BI742" s="1"/>
    </row>
    <row r="743" s="1" customFormat="1">
      <c r="A743" s="30" t="s">
        <v>477</v>
      </c>
      <c r="B743" s="30" t="s">
        <v>29</v>
      </c>
      <c r="C743" s="30" t="s">
        <v>31</v>
      </c>
      <c r="D743" s="30" t="s">
        <v>57</v>
      </c>
      <c r="E743" s="35"/>
      <c r="F743" s="31" t="s">
        <v>58</v>
      </c>
      <c r="G743" s="17"/>
      <c r="H743" s="17"/>
      <c r="I743" s="17"/>
      <c r="J743" s="17"/>
      <c r="K743" s="17"/>
      <c r="L743" s="17"/>
      <c r="M743" s="17"/>
      <c r="N743" s="17"/>
      <c r="O743" s="17"/>
      <c r="P743" s="17">
        <f t="shared" ref="P743:P744" si="1843">P744</f>
        <v>0</v>
      </c>
      <c r="Q743" s="17">
        <f t="shared" ref="Q743:Q744" si="1844">Q744</f>
        <v>0</v>
      </c>
      <c r="R743" s="17">
        <f t="shared" ref="R743:R744" si="1845">R744</f>
        <v>0</v>
      </c>
      <c r="S743" s="17">
        <f t="shared" ref="S743:S744" si="1846">S744</f>
        <v>1</v>
      </c>
      <c r="T743" s="17">
        <f t="shared" ref="T743:T744" si="1847">T744</f>
        <v>0</v>
      </c>
      <c r="U743" s="17">
        <f t="shared" ref="U743:U744" si="1848">U744</f>
        <v>0</v>
      </c>
      <c r="V743" s="17">
        <f t="shared" ref="V743:V744" si="1849">V744</f>
        <v>0</v>
      </c>
      <c r="W743" s="17">
        <f t="shared" ref="W743:W744" si="1850">W744</f>
        <v>0</v>
      </c>
      <c r="X743" s="17">
        <f t="shared" ref="X743:X744" si="1851">X744</f>
        <v>0</v>
      </c>
      <c r="Y743" s="17">
        <f t="shared" si="1707"/>
        <v>1</v>
      </c>
      <c r="Z743" s="17">
        <f t="shared" si="1708"/>
        <v>0</v>
      </c>
      <c r="AA743" s="17">
        <f t="shared" si="1709"/>
        <v>0</v>
      </c>
      <c r="AB743" s="17">
        <f t="shared" ref="AB743:AB744" si="1852">AB744</f>
        <v>0</v>
      </c>
      <c r="AC743" s="17">
        <f t="shared" ref="AC743:AC744" si="1853">AC744</f>
        <v>0</v>
      </c>
      <c r="AD743" s="17">
        <f t="shared" ref="AD743:AD744" si="1854">AD744</f>
        <v>0</v>
      </c>
      <c r="AE743" s="17">
        <f t="shared" si="1710"/>
        <v>1</v>
      </c>
      <c r="AF743" s="17">
        <f t="shared" si="1711"/>
        <v>0</v>
      </c>
      <c r="AG743" s="17">
        <f t="shared" si="1712"/>
        <v>0</v>
      </c>
      <c r="AH743" s="17">
        <f t="shared" ref="AH743:AH744" si="1855">AH744</f>
        <v>0</v>
      </c>
      <c r="AI743" s="17">
        <f t="shared" ref="AI743:AI744" si="1856">AI744</f>
        <v>0</v>
      </c>
      <c r="AJ743" s="17">
        <f t="shared" ref="AJ743:AJ744" si="1857">AJ744</f>
        <v>0</v>
      </c>
      <c r="AK743" s="17">
        <f t="shared" ref="AK743:AK744" si="1858">AK744</f>
        <v>0</v>
      </c>
      <c r="AL743" s="17">
        <f t="shared" ref="AL743:AL744" si="1859">AL744</f>
        <v>0</v>
      </c>
      <c r="AM743" s="17">
        <f t="shared" ref="AM743:AM744" si="1860">AM744</f>
        <v>0</v>
      </c>
      <c r="AN743" s="17">
        <f t="shared" ref="AN743:AN744" si="1861">AN744</f>
        <v>0</v>
      </c>
      <c r="AO743" s="17">
        <f t="shared" ref="AO743:AO744" si="1862">AO744</f>
        <v>0</v>
      </c>
      <c r="AP743" s="17">
        <f t="shared" ref="AP743:AP744" si="1863">AP744</f>
        <v>0</v>
      </c>
      <c r="AQ743" s="17">
        <f t="shared" ref="AQ743:AQ744" si="1864">AQ744</f>
        <v>0</v>
      </c>
      <c r="AR743" s="17">
        <f t="shared" ref="AR743:AR744" si="1865">AR744</f>
        <v>0</v>
      </c>
      <c r="AS743" s="17">
        <f t="shared" ref="AS743:AS744" si="1866">AS744</f>
        <v>0</v>
      </c>
      <c r="AT743" s="17">
        <f t="shared" ref="AT743:AT744" si="1867">AT744</f>
        <v>0</v>
      </c>
      <c r="AU743" s="17">
        <f t="shared" ref="AU743:AU744" si="1868">AU744</f>
        <v>0</v>
      </c>
      <c r="AV743" s="17">
        <f t="shared" ref="AV743:AV744" si="1869">AV744</f>
        <v>0</v>
      </c>
      <c r="AW743" s="17">
        <f t="shared" si="1713"/>
        <v>1</v>
      </c>
      <c r="AX743" s="17">
        <f t="shared" si="1714"/>
        <v>0</v>
      </c>
      <c r="AY743" s="17">
        <f t="shared" si="1715"/>
        <v>0</v>
      </c>
      <c r="AZ743" s="17">
        <f t="shared" ref="AZ743:AZ744" si="1870">AZ744</f>
        <v>0</v>
      </c>
      <c r="BA743" s="32"/>
      <c r="BB743" s="32"/>
      <c r="BC743" s="1"/>
      <c r="BD743" s="1"/>
      <c r="BE743" s="1"/>
      <c r="BF743" s="1"/>
      <c r="BG743" s="1"/>
      <c r="BH743" s="1"/>
      <c r="BI743" s="1"/>
    </row>
    <row r="744" s="1" customFormat="1">
      <c r="A744" s="30" t="s">
        <v>477</v>
      </c>
      <c r="B744" s="30" t="s">
        <v>29</v>
      </c>
      <c r="C744" s="30" t="s">
        <v>31</v>
      </c>
      <c r="D744" s="30" t="s">
        <v>481</v>
      </c>
      <c r="E744" s="35"/>
      <c r="F744" s="31" t="s">
        <v>482</v>
      </c>
      <c r="G744" s="17"/>
      <c r="H744" s="17"/>
      <c r="I744" s="17"/>
      <c r="J744" s="17"/>
      <c r="K744" s="17"/>
      <c r="L744" s="17"/>
      <c r="M744" s="17"/>
      <c r="N744" s="17"/>
      <c r="O744" s="17"/>
      <c r="P744" s="17">
        <f t="shared" si="1843"/>
        <v>0</v>
      </c>
      <c r="Q744" s="17">
        <f t="shared" si="1844"/>
        <v>0</v>
      </c>
      <c r="R744" s="17">
        <f t="shared" si="1845"/>
        <v>0</v>
      </c>
      <c r="S744" s="17">
        <f t="shared" si="1846"/>
        <v>1</v>
      </c>
      <c r="T744" s="17">
        <f t="shared" si="1847"/>
        <v>0</v>
      </c>
      <c r="U744" s="17">
        <f t="shared" si="1848"/>
        <v>0</v>
      </c>
      <c r="V744" s="17">
        <f t="shared" si="1849"/>
        <v>0</v>
      </c>
      <c r="W744" s="17">
        <f t="shared" si="1850"/>
        <v>0</v>
      </c>
      <c r="X744" s="17">
        <f t="shared" si="1851"/>
        <v>0</v>
      </c>
      <c r="Y744" s="17">
        <f t="shared" ref="Y744:Y807" si="1871">M744+P744+Q744+R744+S744</f>
        <v>1</v>
      </c>
      <c r="Z744" s="17">
        <f t="shared" ref="Z744:Z807" si="1872">N744+T744+U744</f>
        <v>0</v>
      </c>
      <c r="AA744" s="17">
        <f t="shared" ref="AA744:AA807" si="1873">O744+V744+X744+W744</f>
        <v>0</v>
      </c>
      <c r="AB744" s="17">
        <f t="shared" si="1852"/>
        <v>0</v>
      </c>
      <c r="AC744" s="17">
        <f t="shared" si="1853"/>
        <v>0</v>
      </c>
      <c r="AD744" s="17">
        <f t="shared" si="1854"/>
        <v>0</v>
      </c>
      <c r="AE744" s="17">
        <f t="shared" ref="AE744:AE807" si="1874">Y744+AB744</f>
        <v>1</v>
      </c>
      <c r="AF744" s="17">
        <f t="shared" ref="AF744:AF807" si="1875">Z744+AC744</f>
        <v>0</v>
      </c>
      <c r="AG744" s="17">
        <f t="shared" ref="AG744:AG807" si="1876">AA744+AD744</f>
        <v>0</v>
      </c>
      <c r="AH744" s="17">
        <f t="shared" si="1855"/>
        <v>0</v>
      </c>
      <c r="AI744" s="17">
        <f t="shared" si="1856"/>
        <v>0</v>
      </c>
      <c r="AJ744" s="17">
        <f t="shared" si="1857"/>
        <v>0</v>
      </c>
      <c r="AK744" s="17">
        <f t="shared" si="1858"/>
        <v>0</v>
      </c>
      <c r="AL744" s="17">
        <f t="shared" si="1859"/>
        <v>0</v>
      </c>
      <c r="AM744" s="17">
        <f t="shared" si="1860"/>
        <v>0</v>
      </c>
      <c r="AN744" s="17">
        <f t="shared" si="1861"/>
        <v>0</v>
      </c>
      <c r="AO744" s="17">
        <f t="shared" si="1862"/>
        <v>0</v>
      </c>
      <c r="AP744" s="17">
        <f t="shared" si="1863"/>
        <v>0</v>
      </c>
      <c r="AQ744" s="17">
        <f t="shared" si="1864"/>
        <v>0</v>
      </c>
      <c r="AR744" s="17">
        <f t="shared" si="1865"/>
        <v>0</v>
      </c>
      <c r="AS744" s="17">
        <f t="shared" si="1866"/>
        <v>0</v>
      </c>
      <c r="AT744" s="17">
        <f t="shared" si="1867"/>
        <v>0</v>
      </c>
      <c r="AU744" s="17">
        <f t="shared" si="1868"/>
        <v>0</v>
      </c>
      <c r="AV744" s="17">
        <f t="shared" si="1869"/>
        <v>0</v>
      </c>
      <c r="AW744" s="17">
        <f t="shared" ref="AW744:AW807" si="1877">AE744+AH744+AI744+AJ744+AK744+AL744</f>
        <v>1</v>
      </c>
      <c r="AX744" s="17">
        <f t="shared" ref="AX744:AX807" si="1878">AF744+AM744+AN744+AO744+AP744+AQ744</f>
        <v>0</v>
      </c>
      <c r="AY744" s="17">
        <f t="shared" ref="AY744:AY807" si="1879">AG744+AR744+AS744+AT744+AU744+AV744</f>
        <v>0</v>
      </c>
      <c r="AZ744" s="17">
        <f t="shared" si="1870"/>
        <v>0</v>
      </c>
      <c r="BA744" s="32"/>
      <c r="BB744" s="32"/>
      <c r="BC744" s="1"/>
      <c r="BD744" s="1"/>
      <c r="BE744" s="1"/>
      <c r="BF744" s="1"/>
      <c r="BG744" s="1"/>
      <c r="BH744" s="1"/>
      <c r="BI744" s="1"/>
    </row>
    <row r="745" s="1" customFormat="1">
      <c r="A745" s="30" t="s">
        <v>477</v>
      </c>
      <c r="B745" s="30" t="s">
        <v>29</v>
      </c>
      <c r="C745" s="30" t="s">
        <v>31</v>
      </c>
      <c r="D745" s="30" t="s">
        <v>481</v>
      </c>
      <c r="E745" s="30" t="s">
        <v>41</v>
      </c>
      <c r="F745" s="31" t="s">
        <v>42</v>
      </c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>
        <v>1</v>
      </c>
      <c r="T745" s="17"/>
      <c r="U745" s="17"/>
      <c r="V745" s="17"/>
      <c r="W745" s="17"/>
      <c r="X745" s="17"/>
      <c r="Y745" s="17">
        <f t="shared" si="1871"/>
        <v>1</v>
      </c>
      <c r="Z745" s="17">
        <f t="shared" si="1872"/>
        <v>0</v>
      </c>
      <c r="AA745" s="17">
        <f t="shared" si="1873"/>
        <v>0</v>
      </c>
      <c r="AB745" s="17"/>
      <c r="AC745" s="17"/>
      <c r="AD745" s="17"/>
      <c r="AE745" s="17">
        <f t="shared" si="1874"/>
        <v>1</v>
      </c>
      <c r="AF745" s="17">
        <f t="shared" si="1875"/>
        <v>0</v>
      </c>
      <c r="AG745" s="17">
        <f t="shared" si="1876"/>
        <v>0</v>
      </c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>
        <f t="shared" si="1877"/>
        <v>1</v>
      </c>
      <c r="AX745" s="17">
        <f t="shared" si="1878"/>
        <v>0</v>
      </c>
      <c r="AY745" s="17">
        <f t="shared" si="1879"/>
        <v>0</v>
      </c>
      <c r="AZ745" s="17"/>
      <c r="BA745" s="32"/>
      <c r="BB745" s="32"/>
      <c r="BC745" s="1"/>
      <c r="BD745" s="1"/>
      <c r="BE745" s="1"/>
      <c r="BF745" s="1"/>
      <c r="BG745" s="1"/>
      <c r="BH745" s="1"/>
      <c r="BI745" s="1"/>
    </row>
    <row r="746" s="20" customFormat="1">
      <c r="A746" s="21" t="s">
        <v>477</v>
      </c>
      <c r="B746" s="21" t="s">
        <v>65</v>
      </c>
      <c r="C746" s="21"/>
      <c r="D746" s="21"/>
      <c r="E746" s="33"/>
      <c r="F746" s="22" t="s">
        <v>153</v>
      </c>
      <c r="G746" s="23">
        <f>G747+G756</f>
        <v>2948.4000000000001</v>
      </c>
      <c r="H746" s="23">
        <f>H747+H756</f>
        <v>3039.9000000000001</v>
      </c>
      <c r="I746" s="23">
        <f>I747+I756</f>
        <v>3039.9000000000001</v>
      </c>
      <c r="J746" s="23">
        <f>J747+J756</f>
        <v>0</v>
      </c>
      <c r="K746" s="23">
        <f>K747+K756</f>
        <v>0</v>
      </c>
      <c r="L746" s="23">
        <f>L747+L756</f>
        <v>0</v>
      </c>
      <c r="M746" s="23">
        <f t="shared" si="1840"/>
        <v>2948.4000000000001</v>
      </c>
      <c r="N746" s="23">
        <f t="shared" si="1841"/>
        <v>3039.9000000000001</v>
      </c>
      <c r="O746" s="23">
        <f t="shared" si="1842"/>
        <v>3039.9000000000001</v>
      </c>
      <c r="P746" s="23">
        <f>P747+P756</f>
        <v>0</v>
      </c>
      <c r="Q746" s="23">
        <f>Q747+Q756</f>
        <v>0</v>
      </c>
      <c r="R746" s="23">
        <f>R747+R756</f>
        <v>0</v>
      </c>
      <c r="S746" s="23">
        <f>S747+S756</f>
        <v>6.7000000000000002</v>
      </c>
      <c r="T746" s="23">
        <f>T747+T756</f>
        <v>0</v>
      </c>
      <c r="U746" s="23">
        <f>U747+U756</f>
        <v>0</v>
      </c>
      <c r="V746" s="23">
        <f>V747+V756</f>
        <v>0</v>
      </c>
      <c r="W746" s="23">
        <f>W747+W756</f>
        <v>0</v>
      </c>
      <c r="X746" s="23">
        <f>X747+X756</f>
        <v>0</v>
      </c>
      <c r="Y746" s="23">
        <f t="shared" si="1871"/>
        <v>2955.0999999999999</v>
      </c>
      <c r="Z746" s="23">
        <f t="shared" si="1872"/>
        <v>3039.9000000000001</v>
      </c>
      <c r="AA746" s="23">
        <f t="shared" si="1873"/>
        <v>3039.9000000000001</v>
      </c>
      <c r="AB746" s="23">
        <f>AB747+AB756</f>
        <v>0</v>
      </c>
      <c r="AC746" s="23">
        <f>AC747+AC756</f>
        <v>0</v>
      </c>
      <c r="AD746" s="23">
        <f>AD747+AD756</f>
        <v>0</v>
      </c>
      <c r="AE746" s="23">
        <f t="shared" si="1874"/>
        <v>2955.0999999999999</v>
      </c>
      <c r="AF746" s="23">
        <f t="shared" si="1875"/>
        <v>3039.9000000000001</v>
      </c>
      <c r="AG746" s="23">
        <f t="shared" si="1876"/>
        <v>3039.9000000000001</v>
      </c>
      <c r="AH746" s="23">
        <f>AH747+AH756</f>
        <v>0</v>
      </c>
      <c r="AI746" s="23">
        <f>AI747+AI756</f>
        <v>0</v>
      </c>
      <c r="AJ746" s="23">
        <f>AJ747+AJ756</f>
        <v>0</v>
      </c>
      <c r="AK746" s="23">
        <f>AK747+AK756</f>
        <v>0</v>
      </c>
      <c r="AL746" s="23">
        <f>AL747+AL756</f>
        <v>0</v>
      </c>
      <c r="AM746" s="23">
        <f>AM747+AM756</f>
        <v>0</v>
      </c>
      <c r="AN746" s="23">
        <f>AN747+AN756</f>
        <v>0</v>
      </c>
      <c r="AO746" s="23">
        <f>AO747+AO756</f>
        <v>0</v>
      </c>
      <c r="AP746" s="23">
        <f>AP747+AP756</f>
        <v>0</v>
      </c>
      <c r="AQ746" s="23">
        <f>AQ747+AQ756</f>
        <v>0</v>
      </c>
      <c r="AR746" s="23">
        <f>AR747+AR756</f>
        <v>0</v>
      </c>
      <c r="AS746" s="23">
        <f>AS747+AS756</f>
        <v>0</v>
      </c>
      <c r="AT746" s="23">
        <f>AT747+AT756</f>
        <v>0</v>
      </c>
      <c r="AU746" s="23">
        <f>AU747+AU756</f>
        <v>0</v>
      </c>
      <c r="AV746" s="23">
        <f>AV747+AV756</f>
        <v>0</v>
      </c>
      <c r="AW746" s="23">
        <f t="shared" si="1877"/>
        <v>2955.0999999999999</v>
      </c>
      <c r="AX746" s="23">
        <f t="shared" si="1878"/>
        <v>3039.9000000000001</v>
      </c>
      <c r="AY746" s="23">
        <f t="shared" si="1879"/>
        <v>3039.9000000000001</v>
      </c>
      <c r="AZ746" s="23">
        <f>AZ747+AZ756</f>
        <v>0</v>
      </c>
      <c r="BA746" s="24"/>
      <c r="BB746" s="24"/>
      <c r="BC746" s="20"/>
      <c r="BD746" s="20"/>
      <c r="BE746" s="20"/>
      <c r="BF746" s="20"/>
      <c r="BG746" s="20"/>
      <c r="BH746" s="20"/>
      <c r="BI746" s="20"/>
    </row>
    <row r="747" s="25" customFormat="1">
      <c r="A747" s="26" t="s">
        <v>477</v>
      </c>
      <c r="B747" s="26" t="s">
        <v>65</v>
      </c>
      <c r="C747" s="26" t="s">
        <v>297</v>
      </c>
      <c r="D747" s="26"/>
      <c r="E747" s="34"/>
      <c r="F747" s="27" t="s">
        <v>434</v>
      </c>
      <c r="G747" s="28">
        <f t="shared" ref="G747:G749" si="1880">G748</f>
        <v>436.90000000000003</v>
      </c>
      <c r="H747" s="28">
        <f t="shared" ref="H747:H749" si="1881">H748</f>
        <v>436.90000000000003</v>
      </c>
      <c r="I747" s="28">
        <f t="shared" ref="I747:I749" si="1882">I748</f>
        <v>436.90000000000003</v>
      </c>
      <c r="J747" s="28">
        <f t="shared" ref="J747:J749" si="1883">J748</f>
        <v>0</v>
      </c>
      <c r="K747" s="28">
        <f t="shared" ref="K747:K749" si="1884">K748</f>
        <v>0</v>
      </c>
      <c r="L747" s="28">
        <f t="shared" ref="L747:L749" si="1885">L748</f>
        <v>0</v>
      </c>
      <c r="M747" s="28">
        <f t="shared" si="1840"/>
        <v>436.90000000000003</v>
      </c>
      <c r="N747" s="28">
        <f t="shared" si="1841"/>
        <v>436.90000000000003</v>
      </c>
      <c r="O747" s="28">
        <f t="shared" si="1842"/>
        <v>436.90000000000003</v>
      </c>
      <c r="P747" s="28">
        <f t="shared" ref="P747:P749" si="1886">P748</f>
        <v>0</v>
      </c>
      <c r="Q747" s="28">
        <f t="shared" ref="Q747:Q749" si="1887">Q748</f>
        <v>0</v>
      </c>
      <c r="R747" s="28">
        <f t="shared" ref="R747:R749" si="1888">R748</f>
        <v>0</v>
      </c>
      <c r="S747" s="28">
        <f t="shared" ref="S747:S749" si="1889">S748</f>
        <v>6.7000000000000002</v>
      </c>
      <c r="T747" s="28">
        <f t="shared" ref="T747:T749" si="1890">T748</f>
        <v>0</v>
      </c>
      <c r="U747" s="28">
        <f t="shared" ref="U747:U749" si="1891">U748</f>
        <v>0</v>
      </c>
      <c r="V747" s="28">
        <f t="shared" ref="V747:V749" si="1892">V748</f>
        <v>0</v>
      </c>
      <c r="W747" s="28">
        <f t="shared" ref="W747:W749" si="1893">W748</f>
        <v>0</v>
      </c>
      <c r="X747" s="28">
        <f t="shared" ref="X747:X749" si="1894">X748</f>
        <v>0</v>
      </c>
      <c r="Y747" s="28">
        <f t="shared" si="1871"/>
        <v>443.60000000000002</v>
      </c>
      <c r="Z747" s="28">
        <f t="shared" si="1872"/>
        <v>436.90000000000003</v>
      </c>
      <c r="AA747" s="28">
        <f t="shared" si="1873"/>
        <v>436.90000000000003</v>
      </c>
      <c r="AB747" s="28">
        <f t="shared" ref="AB747:AB749" si="1895">AB748</f>
        <v>0</v>
      </c>
      <c r="AC747" s="28">
        <f t="shared" ref="AC747:AC749" si="1896">AC748</f>
        <v>0</v>
      </c>
      <c r="AD747" s="28">
        <f t="shared" ref="AD747:AD749" si="1897">AD748</f>
        <v>0</v>
      </c>
      <c r="AE747" s="28">
        <f t="shared" si="1874"/>
        <v>443.60000000000002</v>
      </c>
      <c r="AF747" s="28">
        <f t="shared" si="1875"/>
        <v>436.90000000000003</v>
      </c>
      <c r="AG747" s="28">
        <f t="shared" si="1876"/>
        <v>436.90000000000003</v>
      </c>
      <c r="AH747" s="28">
        <f t="shared" ref="AH747:AH749" si="1898">AH748</f>
        <v>0</v>
      </c>
      <c r="AI747" s="28">
        <f t="shared" ref="AI747:AI749" si="1899">AI748</f>
        <v>0</v>
      </c>
      <c r="AJ747" s="28">
        <f t="shared" ref="AJ747:AJ749" si="1900">AJ748</f>
        <v>0</v>
      </c>
      <c r="AK747" s="28">
        <f t="shared" ref="AK747:AK749" si="1901">AK748</f>
        <v>0</v>
      </c>
      <c r="AL747" s="28">
        <f t="shared" ref="AL747:AL749" si="1902">AL748</f>
        <v>0</v>
      </c>
      <c r="AM747" s="28">
        <f t="shared" ref="AM747:AM749" si="1903">AM748</f>
        <v>0</v>
      </c>
      <c r="AN747" s="28">
        <f t="shared" ref="AN747:AN749" si="1904">AN748</f>
        <v>0</v>
      </c>
      <c r="AO747" s="28">
        <f t="shared" ref="AO747:AO749" si="1905">AO748</f>
        <v>0</v>
      </c>
      <c r="AP747" s="28">
        <f t="shared" ref="AP747:AP749" si="1906">AP748</f>
        <v>0</v>
      </c>
      <c r="AQ747" s="28">
        <f t="shared" ref="AQ747:AQ749" si="1907">AQ748</f>
        <v>0</v>
      </c>
      <c r="AR747" s="28">
        <f t="shared" ref="AR747:AR749" si="1908">AR748</f>
        <v>0</v>
      </c>
      <c r="AS747" s="28">
        <f t="shared" ref="AS747:AS749" si="1909">AS748</f>
        <v>0</v>
      </c>
      <c r="AT747" s="28">
        <f t="shared" ref="AT747:AT749" si="1910">AT748</f>
        <v>0</v>
      </c>
      <c r="AU747" s="28">
        <f t="shared" ref="AU747:AU749" si="1911">AU748</f>
        <v>0</v>
      </c>
      <c r="AV747" s="28">
        <f t="shared" ref="AV747:AV749" si="1912">AV748</f>
        <v>0</v>
      </c>
      <c r="AW747" s="28">
        <f t="shared" si="1877"/>
        <v>443.60000000000002</v>
      </c>
      <c r="AX747" s="28">
        <f t="shared" si="1878"/>
        <v>436.90000000000003</v>
      </c>
      <c r="AY747" s="28">
        <f t="shared" si="1879"/>
        <v>436.90000000000003</v>
      </c>
      <c r="AZ747" s="28">
        <f t="shared" ref="AZ747:AZ749" si="1913">AZ748</f>
        <v>0</v>
      </c>
      <c r="BA747" s="29"/>
      <c r="BB747" s="29"/>
      <c r="BC747" s="25"/>
      <c r="BD747" s="25"/>
      <c r="BE747" s="25"/>
      <c r="BF747" s="25"/>
      <c r="BG747" s="25"/>
      <c r="BH747" s="25"/>
      <c r="BI747" s="25"/>
    </row>
    <row r="748" s="1" customFormat="1" ht="15">
      <c r="A748" s="30" t="s">
        <v>477</v>
      </c>
      <c r="B748" s="30" t="s">
        <v>65</v>
      </c>
      <c r="C748" s="30" t="s">
        <v>297</v>
      </c>
      <c r="D748" s="30" t="s">
        <v>246</v>
      </c>
      <c r="E748" s="35"/>
      <c r="F748" s="31" t="s">
        <v>247</v>
      </c>
      <c r="G748" s="17">
        <f t="shared" si="1880"/>
        <v>436.90000000000003</v>
      </c>
      <c r="H748" s="17">
        <f t="shared" si="1881"/>
        <v>436.90000000000003</v>
      </c>
      <c r="I748" s="17">
        <f t="shared" si="1882"/>
        <v>436.90000000000003</v>
      </c>
      <c r="J748" s="17">
        <f t="shared" si="1883"/>
        <v>0</v>
      </c>
      <c r="K748" s="17">
        <f t="shared" si="1884"/>
        <v>0</v>
      </c>
      <c r="L748" s="17">
        <f t="shared" si="1885"/>
        <v>0</v>
      </c>
      <c r="M748" s="17">
        <f t="shared" si="1840"/>
        <v>436.90000000000003</v>
      </c>
      <c r="N748" s="17">
        <f t="shared" si="1841"/>
        <v>436.90000000000003</v>
      </c>
      <c r="O748" s="17">
        <f t="shared" si="1842"/>
        <v>436.90000000000003</v>
      </c>
      <c r="P748" s="17">
        <f t="shared" si="1886"/>
        <v>0</v>
      </c>
      <c r="Q748" s="17">
        <f t="shared" si="1887"/>
        <v>0</v>
      </c>
      <c r="R748" s="17">
        <f t="shared" si="1888"/>
        <v>0</v>
      </c>
      <c r="S748" s="17">
        <f t="shared" si="1889"/>
        <v>6.7000000000000002</v>
      </c>
      <c r="T748" s="17">
        <f t="shared" si="1890"/>
        <v>0</v>
      </c>
      <c r="U748" s="17">
        <f t="shared" si="1891"/>
        <v>0</v>
      </c>
      <c r="V748" s="17">
        <f t="shared" si="1892"/>
        <v>0</v>
      </c>
      <c r="W748" s="17">
        <f t="shared" si="1893"/>
        <v>0</v>
      </c>
      <c r="X748" s="17">
        <f t="shared" si="1894"/>
        <v>0</v>
      </c>
      <c r="Y748" s="17">
        <f t="shared" si="1871"/>
        <v>443.60000000000002</v>
      </c>
      <c r="Z748" s="17">
        <f t="shared" si="1872"/>
        <v>436.90000000000003</v>
      </c>
      <c r="AA748" s="17">
        <f t="shared" si="1873"/>
        <v>436.90000000000003</v>
      </c>
      <c r="AB748" s="17">
        <f t="shared" si="1895"/>
        <v>0</v>
      </c>
      <c r="AC748" s="17">
        <f t="shared" si="1896"/>
        <v>0</v>
      </c>
      <c r="AD748" s="17">
        <f t="shared" si="1897"/>
        <v>0</v>
      </c>
      <c r="AE748" s="17">
        <f t="shared" si="1874"/>
        <v>443.60000000000002</v>
      </c>
      <c r="AF748" s="17">
        <f t="shared" si="1875"/>
        <v>436.90000000000003</v>
      </c>
      <c r="AG748" s="17">
        <f t="shared" si="1876"/>
        <v>436.90000000000003</v>
      </c>
      <c r="AH748" s="17">
        <f t="shared" si="1898"/>
        <v>0</v>
      </c>
      <c r="AI748" s="17">
        <f t="shared" si="1899"/>
        <v>0</v>
      </c>
      <c r="AJ748" s="17">
        <f t="shared" si="1900"/>
        <v>0</v>
      </c>
      <c r="AK748" s="17">
        <f t="shared" si="1901"/>
        <v>0</v>
      </c>
      <c r="AL748" s="17">
        <f t="shared" si="1902"/>
        <v>0</v>
      </c>
      <c r="AM748" s="17">
        <f t="shared" si="1903"/>
        <v>0</v>
      </c>
      <c r="AN748" s="17">
        <f t="shared" si="1904"/>
        <v>0</v>
      </c>
      <c r="AO748" s="17">
        <f t="shared" si="1905"/>
        <v>0</v>
      </c>
      <c r="AP748" s="17">
        <f t="shared" si="1906"/>
        <v>0</v>
      </c>
      <c r="AQ748" s="17">
        <f t="shared" si="1907"/>
        <v>0</v>
      </c>
      <c r="AR748" s="17">
        <f t="shared" si="1908"/>
        <v>0</v>
      </c>
      <c r="AS748" s="17">
        <f t="shared" si="1909"/>
        <v>0</v>
      </c>
      <c r="AT748" s="17">
        <f t="shared" si="1910"/>
        <v>0</v>
      </c>
      <c r="AU748" s="17">
        <f t="shared" si="1911"/>
        <v>0</v>
      </c>
      <c r="AV748" s="17">
        <f t="shared" si="1912"/>
        <v>0</v>
      </c>
      <c r="AW748" s="17">
        <f t="shared" si="1877"/>
        <v>443.60000000000002</v>
      </c>
      <c r="AX748" s="17">
        <f t="shared" si="1878"/>
        <v>436.90000000000003</v>
      </c>
      <c r="AY748" s="17">
        <f t="shared" si="1879"/>
        <v>436.90000000000003</v>
      </c>
      <c r="AZ748" s="17">
        <f t="shared" si="1913"/>
        <v>0</v>
      </c>
      <c r="BA748" s="32"/>
      <c r="BB748" s="32"/>
      <c r="BC748" s="1"/>
      <c r="BD748" s="1"/>
      <c r="BE748" s="1"/>
      <c r="BF748" s="1"/>
      <c r="BG748" s="1"/>
      <c r="BH748" s="1"/>
      <c r="BI748" s="1"/>
    </row>
    <row r="749" s="1" customFormat="1" ht="15" hidden="1">
      <c r="A749" s="30" t="s">
        <v>477</v>
      </c>
      <c r="B749" s="30" t="s">
        <v>65</v>
      </c>
      <c r="C749" s="30" t="s">
        <v>297</v>
      </c>
      <c r="D749" s="30" t="s">
        <v>248</v>
      </c>
      <c r="E749" s="35"/>
      <c r="F749" s="31" t="s">
        <v>36</v>
      </c>
      <c r="G749" s="17">
        <f t="shared" si="1880"/>
        <v>436.90000000000003</v>
      </c>
      <c r="H749" s="17">
        <f t="shared" si="1881"/>
        <v>436.90000000000003</v>
      </c>
      <c r="I749" s="17">
        <f t="shared" si="1882"/>
        <v>436.90000000000003</v>
      </c>
      <c r="J749" s="17">
        <f t="shared" si="1883"/>
        <v>0</v>
      </c>
      <c r="K749" s="17">
        <f t="shared" si="1884"/>
        <v>0</v>
      </c>
      <c r="L749" s="17">
        <f t="shared" si="1885"/>
        <v>0</v>
      </c>
      <c r="M749" s="17">
        <f t="shared" si="1840"/>
        <v>436.90000000000003</v>
      </c>
      <c r="N749" s="17">
        <f t="shared" si="1841"/>
        <v>436.90000000000003</v>
      </c>
      <c r="O749" s="17">
        <f t="shared" si="1842"/>
        <v>436.90000000000003</v>
      </c>
      <c r="P749" s="17">
        <f t="shared" si="1886"/>
        <v>0</v>
      </c>
      <c r="Q749" s="17">
        <f t="shared" si="1887"/>
        <v>0</v>
      </c>
      <c r="R749" s="17">
        <f t="shared" si="1888"/>
        <v>0</v>
      </c>
      <c r="S749" s="17">
        <f t="shared" si="1889"/>
        <v>6.7000000000000002</v>
      </c>
      <c r="T749" s="17">
        <f t="shared" si="1890"/>
        <v>0</v>
      </c>
      <c r="U749" s="17">
        <f t="shared" si="1891"/>
        <v>0</v>
      </c>
      <c r="V749" s="17">
        <f t="shared" si="1892"/>
        <v>0</v>
      </c>
      <c r="W749" s="17">
        <f t="shared" si="1893"/>
        <v>0</v>
      </c>
      <c r="X749" s="17">
        <f t="shared" si="1894"/>
        <v>0</v>
      </c>
      <c r="Y749" s="17">
        <f t="shared" si="1871"/>
        <v>443.60000000000002</v>
      </c>
      <c r="Z749" s="17">
        <f t="shared" si="1872"/>
        <v>436.90000000000003</v>
      </c>
      <c r="AA749" s="17">
        <f t="shared" si="1873"/>
        <v>436.90000000000003</v>
      </c>
      <c r="AB749" s="17">
        <f t="shared" si="1895"/>
        <v>0</v>
      </c>
      <c r="AC749" s="17">
        <f t="shared" si="1896"/>
        <v>0</v>
      </c>
      <c r="AD749" s="17">
        <f t="shared" si="1897"/>
        <v>0</v>
      </c>
      <c r="AE749" s="17">
        <f t="shared" si="1874"/>
        <v>443.60000000000002</v>
      </c>
      <c r="AF749" s="17">
        <f t="shared" si="1875"/>
        <v>436.90000000000003</v>
      </c>
      <c r="AG749" s="17">
        <f t="shared" si="1876"/>
        <v>436.90000000000003</v>
      </c>
      <c r="AH749" s="17">
        <f t="shared" si="1898"/>
        <v>0</v>
      </c>
      <c r="AI749" s="17">
        <f t="shared" si="1899"/>
        <v>0</v>
      </c>
      <c r="AJ749" s="17">
        <f t="shared" si="1900"/>
        <v>0</v>
      </c>
      <c r="AK749" s="17">
        <f t="shared" si="1901"/>
        <v>0</v>
      </c>
      <c r="AL749" s="17">
        <f t="shared" si="1902"/>
        <v>0</v>
      </c>
      <c r="AM749" s="17">
        <f t="shared" si="1903"/>
        <v>0</v>
      </c>
      <c r="AN749" s="17">
        <f t="shared" si="1904"/>
        <v>0</v>
      </c>
      <c r="AO749" s="17">
        <f t="shared" si="1905"/>
        <v>0</v>
      </c>
      <c r="AP749" s="17">
        <f t="shared" si="1906"/>
        <v>0</v>
      </c>
      <c r="AQ749" s="17">
        <f t="shared" si="1907"/>
        <v>0</v>
      </c>
      <c r="AR749" s="17">
        <f t="shared" si="1908"/>
        <v>0</v>
      </c>
      <c r="AS749" s="17">
        <f t="shared" si="1909"/>
        <v>0</v>
      </c>
      <c r="AT749" s="17">
        <f t="shared" si="1910"/>
        <v>0</v>
      </c>
      <c r="AU749" s="17">
        <f t="shared" si="1911"/>
        <v>0</v>
      </c>
      <c r="AV749" s="17">
        <f t="shared" si="1912"/>
        <v>0</v>
      </c>
      <c r="AW749" s="17">
        <f t="shared" si="1877"/>
        <v>443.60000000000002</v>
      </c>
      <c r="AX749" s="17">
        <f t="shared" si="1878"/>
        <v>436.90000000000003</v>
      </c>
      <c r="AY749" s="17">
        <f t="shared" si="1879"/>
        <v>436.90000000000003</v>
      </c>
      <c r="AZ749" s="17">
        <f t="shared" si="1913"/>
        <v>0</v>
      </c>
      <c r="BA749" s="32">
        <v>0</v>
      </c>
      <c r="BB749" s="32"/>
      <c r="BC749" s="1"/>
      <c r="BD749" s="1"/>
      <c r="BE749" s="1"/>
      <c r="BF749" s="1"/>
      <c r="BG749" s="1"/>
      <c r="BH749" s="1"/>
      <c r="BI749" s="1"/>
    </row>
    <row r="750" s="1" customFormat="1" ht="90">
      <c r="A750" s="30" t="s">
        <v>477</v>
      </c>
      <c r="B750" s="30" t="s">
        <v>65</v>
      </c>
      <c r="C750" s="30" t="s">
        <v>297</v>
      </c>
      <c r="D750" s="30" t="s">
        <v>435</v>
      </c>
      <c r="E750" s="35"/>
      <c r="F750" s="31" t="s">
        <v>436</v>
      </c>
      <c r="G750" s="17">
        <f>G751+G753</f>
        <v>436.90000000000003</v>
      </c>
      <c r="H750" s="17">
        <f>H751+H753</f>
        <v>436.90000000000003</v>
      </c>
      <c r="I750" s="17">
        <f>I751+I753</f>
        <v>436.90000000000003</v>
      </c>
      <c r="J750" s="17">
        <f>J751+J753</f>
        <v>0</v>
      </c>
      <c r="K750" s="17">
        <f>K751+K753</f>
        <v>0</v>
      </c>
      <c r="L750" s="17">
        <f>L751+L753</f>
        <v>0</v>
      </c>
      <c r="M750" s="17">
        <f t="shared" si="1840"/>
        <v>436.90000000000003</v>
      </c>
      <c r="N750" s="17">
        <f t="shared" si="1841"/>
        <v>436.90000000000003</v>
      </c>
      <c r="O750" s="17">
        <f t="shared" si="1842"/>
        <v>436.90000000000003</v>
      </c>
      <c r="P750" s="17">
        <f>P751+P753</f>
        <v>0</v>
      </c>
      <c r="Q750" s="17">
        <f>Q751+Q753</f>
        <v>0</v>
      </c>
      <c r="R750" s="17">
        <f>R751+R753</f>
        <v>0</v>
      </c>
      <c r="S750" s="17">
        <f>S751+S753</f>
        <v>6.7000000000000002</v>
      </c>
      <c r="T750" s="17">
        <f>T751+T753</f>
        <v>0</v>
      </c>
      <c r="U750" s="17">
        <f>U751+U753</f>
        <v>0</v>
      </c>
      <c r="V750" s="17">
        <f>V751+V753</f>
        <v>0</v>
      </c>
      <c r="W750" s="17">
        <f>W751+W753</f>
        <v>0</v>
      </c>
      <c r="X750" s="17">
        <f>X751+X753</f>
        <v>0</v>
      </c>
      <c r="Y750" s="17">
        <f t="shared" si="1871"/>
        <v>443.60000000000002</v>
      </c>
      <c r="Z750" s="17">
        <f t="shared" si="1872"/>
        <v>436.90000000000003</v>
      </c>
      <c r="AA750" s="17">
        <f t="shared" si="1873"/>
        <v>436.90000000000003</v>
      </c>
      <c r="AB750" s="17">
        <f>AB751+AB753</f>
        <v>0</v>
      </c>
      <c r="AC750" s="17">
        <f>AC751+AC753</f>
        <v>0</v>
      </c>
      <c r="AD750" s="17">
        <f>AD751+AD753</f>
        <v>0</v>
      </c>
      <c r="AE750" s="17">
        <f t="shared" si="1874"/>
        <v>443.60000000000002</v>
      </c>
      <c r="AF750" s="17">
        <f t="shared" si="1875"/>
        <v>436.90000000000003</v>
      </c>
      <c r="AG750" s="17">
        <f t="shared" si="1876"/>
        <v>436.90000000000003</v>
      </c>
      <c r="AH750" s="17">
        <f>AH751+AH753</f>
        <v>0</v>
      </c>
      <c r="AI750" s="17">
        <f>AI751+AI753</f>
        <v>0</v>
      </c>
      <c r="AJ750" s="17">
        <f>AJ751+AJ753</f>
        <v>0</v>
      </c>
      <c r="AK750" s="17">
        <f>AK751+AK753</f>
        <v>0</v>
      </c>
      <c r="AL750" s="17">
        <f>AL751+AL753</f>
        <v>0</v>
      </c>
      <c r="AM750" s="17">
        <f>AM751+AM753</f>
        <v>0</v>
      </c>
      <c r="AN750" s="17">
        <f>AN751+AN753</f>
        <v>0</v>
      </c>
      <c r="AO750" s="17">
        <f>AO751+AO753</f>
        <v>0</v>
      </c>
      <c r="AP750" s="17">
        <f>AP751+AP753</f>
        <v>0</v>
      </c>
      <c r="AQ750" s="17">
        <f>AQ751+AQ753</f>
        <v>0</v>
      </c>
      <c r="AR750" s="17">
        <f>AR751+AR753</f>
        <v>0</v>
      </c>
      <c r="AS750" s="17">
        <f>AS751+AS753</f>
        <v>0</v>
      </c>
      <c r="AT750" s="17">
        <f>AT751+AT753</f>
        <v>0</v>
      </c>
      <c r="AU750" s="17">
        <f>AU751+AU753</f>
        <v>0</v>
      </c>
      <c r="AV750" s="17">
        <f>AV751+AV753</f>
        <v>0</v>
      </c>
      <c r="AW750" s="17">
        <f t="shared" si="1877"/>
        <v>443.60000000000002</v>
      </c>
      <c r="AX750" s="17">
        <f t="shared" si="1878"/>
        <v>436.90000000000003</v>
      </c>
      <c r="AY750" s="17">
        <f t="shared" si="1879"/>
        <v>436.90000000000003</v>
      </c>
      <c r="AZ750" s="17">
        <f>AZ751+AZ753</f>
        <v>0</v>
      </c>
      <c r="BA750" s="32"/>
      <c r="BB750" s="32"/>
      <c r="BC750" s="1"/>
      <c r="BD750" s="1"/>
      <c r="BE750" s="1"/>
      <c r="BF750" s="1"/>
      <c r="BG750" s="1"/>
      <c r="BH750" s="1"/>
      <c r="BI750" s="1"/>
    </row>
    <row r="751" s="1" customFormat="1" ht="45">
      <c r="A751" s="30" t="s">
        <v>477</v>
      </c>
      <c r="B751" s="30" t="s">
        <v>65</v>
      </c>
      <c r="C751" s="30" t="s">
        <v>297</v>
      </c>
      <c r="D751" s="30" t="s">
        <v>437</v>
      </c>
      <c r="E751" s="35"/>
      <c r="F751" s="31" t="s">
        <v>438</v>
      </c>
      <c r="G751" s="17">
        <f>G752</f>
        <v>4.7999999999999998</v>
      </c>
      <c r="H751" s="17">
        <f>H752</f>
        <v>4.7999999999999998</v>
      </c>
      <c r="I751" s="17">
        <f>I752</f>
        <v>4.7999999999999998</v>
      </c>
      <c r="J751" s="17">
        <f>J752</f>
        <v>0</v>
      </c>
      <c r="K751" s="17">
        <f>K752</f>
        <v>0</v>
      </c>
      <c r="L751" s="17">
        <f>L752</f>
        <v>0</v>
      </c>
      <c r="M751" s="17">
        <f t="shared" si="1840"/>
        <v>4.7999999999999998</v>
      </c>
      <c r="N751" s="17">
        <f t="shared" si="1841"/>
        <v>4.7999999999999998</v>
      </c>
      <c r="O751" s="17">
        <f t="shared" si="1842"/>
        <v>4.7999999999999998</v>
      </c>
      <c r="P751" s="17">
        <f>P752</f>
        <v>0</v>
      </c>
      <c r="Q751" s="17">
        <f>Q752</f>
        <v>0</v>
      </c>
      <c r="R751" s="17">
        <f>R752</f>
        <v>0</v>
      </c>
      <c r="S751" s="17">
        <f>S752</f>
        <v>0</v>
      </c>
      <c r="T751" s="17">
        <f>T752</f>
        <v>0</v>
      </c>
      <c r="U751" s="17">
        <f>U752</f>
        <v>0</v>
      </c>
      <c r="V751" s="17">
        <f>V752</f>
        <v>0</v>
      </c>
      <c r="W751" s="17">
        <f>W752</f>
        <v>0</v>
      </c>
      <c r="X751" s="17">
        <f>X752</f>
        <v>0</v>
      </c>
      <c r="Y751" s="17">
        <f t="shared" si="1871"/>
        <v>4.7999999999999998</v>
      </c>
      <c r="Z751" s="17">
        <f t="shared" si="1872"/>
        <v>4.7999999999999998</v>
      </c>
      <c r="AA751" s="17">
        <f t="shared" si="1873"/>
        <v>4.7999999999999998</v>
      </c>
      <c r="AB751" s="17">
        <f>AB752</f>
        <v>0</v>
      </c>
      <c r="AC751" s="17">
        <f>AC752</f>
        <v>0</v>
      </c>
      <c r="AD751" s="17">
        <f>AD752</f>
        <v>0</v>
      </c>
      <c r="AE751" s="17">
        <f t="shared" si="1874"/>
        <v>4.7999999999999998</v>
      </c>
      <c r="AF751" s="17">
        <f t="shared" si="1875"/>
        <v>4.7999999999999998</v>
      </c>
      <c r="AG751" s="17">
        <f t="shared" si="1876"/>
        <v>4.7999999999999998</v>
      </c>
      <c r="AH751" s="17">
        <f>AH752</f>
        <v>0</v>
      </c>
      <c r="AI751" s="17">
        <f>AI752</f>
        <v>0</v>
      </c>
      <c r="AJ751" s="17">
        <f>AJ752</f>
        <v>0</v>
      </c>
      <c r="AK751" s="17">
        <f>AK752</f>
        <v>0</v>
      </c>
      <c r="AL751" s="17">
        <f>AL752</f>
        <v>0</v>
      </c>
      <c r="AM751" s="17">
        <f>AM752</f>
        <v>0</v>
      </c>
      <c r="AN751" s="17">
        <f>AN752</f>
        <v>0</v>
      </c>
      <c r="AO751" s="17">
        <f>AO752</f>
        <v>0</v>
      </c>
      <c r="AP751" s="17">
        <f>AP752</f>
        <v>0</v>
      </c>
      <c r="AQ751" s="17">
        <f>AQ752</f>
        <v>0</v>
      </c>
      <c r="AR751" s="17">
        <f>AR752</f>
        <v>0</v>
      </c>
      <c r="AS751" s="17">
        <f>AS752</f>
        <v>0</v>
      </c>
      <c r="AT751" s="17">
        <f>AT752</f>
        <v>0</v>
      </c>
      <c r="AU751" s="17">
        <f>AU752</f>
        <v>0</v>
      </c>
      <c r="AV751" s="17">
        <f>AV752</f>
        <v>0</v>
      </c>
      <c r="AW751" s="17">
        <f t="shared" si="1877"/>
        <v>4.7999999999999998</v>
      </c>
      <c r="AX751" s="17">
        <f t="shared" si="1878"/>
        <v>4.7999999999999998</v>
      </c>
      <c r="AY751" s="17">
        <f t="shared" si="1879"/>
        <v>4.7999999999999998</v>
      </c>
      <c r="AZ751" s="17">
        <f>AZ752</f>
        <v>0</v>
      </c>
      <c r="BA751" s="32"/>
      <c r="BB751" s="32"/>
      <c r="BC751" s="1"/>
      <c r="BD751" s="1"/>
      <c r="BE751" s="1"/>
      <c r="BF751" s="1"/>
      <c r="BG751" s="1"/>
      <c r="BH751" s="1"/>
      <c r="BI751" s="1"/>
    </row>
    <row r="752" s="1" customFormat="1" ht="30">
      <c r="A752" s="30" t="s">
        <v>477</v>
      </c>
      <c r="B752" s="30" t="s">
        <v>65</v>
      </c>
      <c r="C752" s="30" t="s">
        <v>297</v>
      </c>
      <c r="D752" s="30" t="s">
        <v>437</v>
      </c>
      <c r="E752" s="30" t="s">
        <v>41</v>
      </c>
      <c r="F752" s="31" t="s">
        <v>42</v>
      </c>
      <c r="G752" s="17">
        <v>4.7999999999999998</v>
      </c>
      <c r="H752" s="17">
        <v>4.7999999999999998</v>
      </c>
      <c r="I752" s="17">
        <v>4.7999999999999998</v>
      </c>
      <c r="J752" s="17"/>
      <c r="K752" s="17"/>
      <c r="L752" s="17"/>
      <c r="M752" s="17">
        <f t="shared" si="1840"/>
        <v>4.7999999999999998</v>
      </c>
      <c r="N752" s="17">
        <f t="shared" si="1841"/>
        <v>4.7999999999999998</v>
      </c>
      <c r="O752" s="17">
        <f t="shared" si="1842"/>
        <v>4.7999999999999998</v>
      </c>
      <c r="P752" s="17"/>
      <c r="Q752" s="17"/>
      <c r="R752" s="17"/>
      <c r="S752" s="17"/>
      <c r="T752" s="17"/>
      <c r="U752" s="17"/>
      <c r="V752" s="17"/>
      <c r="W752" s="17"/>
      <c r="X752" s="17"/>
      <c r="Y752" s="17">
        <f t="shared" si="1871"/>
        <v>4.7999999999999998</v>
      </c>
      <c r="Z752" s="17">
        <f t="shared" si="1872"/>
        <v>4.7999999999999998</v>
      </c>
      <c r="AA752" s="17">
        <f t="shared" si="1873"/>
        <v>4.7999999999999998</v>
      </c>
      <c r="AB752" s="17"/>
      <c r="AC752" s="17"/>
      <c r="AD752" s="17"/>
      <c r="AE752" s="17">
        <f t="shared" si="1874"/>
        <v>4.7999999999999998</v>
      </c>
      <c r="AF752" s="17">
        <f t="shared" si="1875"/>
        <v>4.7999999999999998</v>
      </c>
      <c r="AG752" s="17">
        <f t="shared" si="1876"/>
        <v>4.7999999999999998</v>
      </c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>
        <f t="shared" si="1877"/>
        <v>4.7999999999999998</v>
      </c>
      <c r="AX752" s="17">
        <f t="shared" si="1878"/>
        <v>4.7999999999999998</v>
      </c>
      <c r="AY752" s="17">
        <f t="shared" si="1879"/>
        <v>4.7999999999999998</v>
      </c>
      <c r="AZ752" s="17"/>
      <c r="BA752" s="32"/>
      <c r="BB752" s="32"/>
      <c r="BC752" s="1"/>
      <c r="BD752" s="1"/>
      <c r="BE752" s="1"/>
      <c r="BF752" s="1"/>
      <c r="BG752" s="1"/>
      <c r="BH752" s="1"/>
      <c r="BI752" s="1"/>
    </row>
    <row r="753" s="1" customFormat="1" ht="45">
      <c r="A753" s="30" t="s">
        <v>477</v>
      </c>
      <c r="B753" s="30" t="s">
        <v>65</v>
      </c>
      <c r="C753" s="30" t="s">
        <v>297</v>
      </c>
      <c r="D753" s="30" t="s">
        <v>439</v>
      </c>
      <c r="E753" s="35"/>
      <c r="F753" s="31" t="s">
        <v>440</v>
      </c>
      <c r="G753" s="17">
        <f>G754+G755</f>
        <v>432.10000000000002</v>
      </c>
      <c r="H753" s="17">
        <f>H754+H755</f>
        <v>432.10000000000002</v>
      </c>
      <c r="I753" s="17">
        <f>I754+I755</f>
        <v>432.10000000000002</v>
      </c>
      <c r="J753" s="17">
        <f>J754+J755</f>
        <v>0</v>
      </c>
      <c r="K753" s="17">
        <f>K754+K755</f>
        <v>0</v>
      </c>
      <c r="L753" s="17">
        <f>L754+L755</f>
        <v>0</v>
      </c>
      <c r="M753" s="17">
        <f t="shared" si="1840"/>
        <v>432.10000000000002</v>
      </c>
      <c r="N753" s="17">
        <f t="shared" si="1841"/>
        <v>432.10000000000002</v>
      </c>
      <c r="O753" s="17">
        <f t="shared" si="1842"/>
        <v>432.10000000000002</v>
      </c>
      <c r="P753" s="17">
        <f>P754+P755</f>
        <v>0</v>
      </c>
      <c r="Q753" s="17">
        <f>Q754+Q755</f>
        <v>0</v>
      </c>
      <c r="R753" s="17">
        <f>R754+R755</f>
        <v>0</v>
      </c>
      <c r="S753" s="17">
        <f>S754+S755</f>
        <v>6.7000000000000002</v>
      </c>
      <c r="T753" s="17">
        <f>T754+T755</f>
        <v>0</v>
      </c>
      <c r="U753" s="17">
        <f>U754+U755</f>
        <v>0</v>
      </c>
      <c r="V753" s="17">
        <f>V754+V755</f>
        <v>0</v>
      </c>
      <c r="W753" s="17">
        <f>W754+W755</f>
        <v>0</v>
      </c>
      <c r="X753" s="17">
        <f>X754+X755</f>
        <v>0</v>
      </c>
      <c r="Y753" s="17">
        <f t="shared" si="1871"/>
        <v>438.80000000000001</v>
      </c>
      <c r="Z753" s="17">
        <f t="shared" si="1872"/>
        <v>432.10000000000002</v>
      </c>
      <c r="AA753" s="17">
        <f t="shared" si="1873"/>
        <v>432.10000000000002</v>
      </c>
      <c r="AB753" s="17">
        <f>AB754+AB755</f>
        <v>0</v>
      </c>
      <c r="AC753" s="17">
        <f>AC754+AC755</f>
        <v>0</v>
      </c>
      <c r="AD753" s="17">
        <f>AD754+AD755</f>
        <v>0</v>
      </c>
      <c r="AE753" s="17">
        <f t="shared" si="1874"/>
        <v>438.80000000000001</v>
      </c>
      <c r="AF753" s="17">
        <f t="shared" si="1875"/>
        <v>432.10000000000002</v>
      </c>
      <c r="AG753" s="17">
        <f t="shared" si="1876"/>
        <v>432.10000000000002</v>
      </c>
      <c r="AH753" s="17">
        <f>AH754+AH755</f>
        <v>0</v>
      </c>
      <c r="AI753" s="17">
        <f>AI754+AI755</f>
        <v>0</v>
      </c>
      <c r="AJ753" s="17">
        <f>AJ754+AJ755</f>
        <v>0</v>
      </c>
      <c r="AK753" s="17">
        <f>AK754+AK755</f>
        <v>0</v>
      </c>
      <c r="AL753" s="17">
        <f>AL754+AL755</f>
        <v>0</v>
      </c>
      <c r="AM753" s="17">
        <f>AM754+AM755</f>
        <v>0</v>
      </c>
      <c r="AN753" s="17">
        <f>AN754+AN755</f>
        <v>0</v>
      </c>
      <c r="AO753" s="17">
        <f>AO754+AO755</f>
        <v>0</v>
      </c>
      <c r="AP753" s="17">
        <f>AP754+AP755</f>
        <v>0</v>
      </c>
      <c r="AQ753" s="17">
        <f>AQ754+AQ755</f>
        <v>0</v>
      </c>
      <c r="AR753" s="17">
        <f>AR754+AR755</f>
        <v>0</v>
      </c>
      <c r="AS753" s="17">
        <f>AS754+AS755</f>
        <v>0</v>
      </c>
      <c r="AT753" s="17">
        <f>AT754+AT755</f>
        <v>0</v>
      </c>
      <c r="AU753" s="17">
        <f>AU754+AU755</f>
        <v>0</v>
      </c>
      <c r="AV753" s="17">
        <f>AV754+AV755</f>
        <v>0</v>
      </c>
      <c r="AW753" s="17">
        <f t="shared" si="1877"/>
        <v>438.80000000000001</v>
      </c>
      <c r="AX753" s="17">
        <f t="shared" si="1878"/>
        <v>432.10000000000002</v>
      </c>
      <c r="AY753" s="17">
        <f t="shared" si="1879"/>
        <v>432.10000000000002</v>
      </c>
      <c r="AZ753" s="17">
        <f>AZ754+AZ755</f>
        <v>0</v>
      </c>
      <c r="BA753" s="32"/>
      <c r="BB753" s="32"/>
      <c r="BC753" s="1"/>
      <c r="BD753" s="1"/>
      <c r="BE753" s="1"/>
      <c r="BF753" s="1"/>
      <c r="BG753" s="1"/>
      <c r="BH753" s="1"/>
      <c r="BI753" s="1"/>
    </row>
    <row r="754" s="1" customFormat="1" ht="30">
      <c r="A754" s="30" t="s">
        <v>477</v>
      </c>
      <c r="B754" s="30" t="s">
        <v>65</v>
      </c>
      <c r="C754" s="30" t="s">
        <v>297</v>
      </c>
      <c r="D754" s="30" t="s">
        <v>439</v>
      </c>
      <c r="E754" s="30" t="s">
        <v>41</v>
      </c>
      <c r="F754" s="31" t="s">
        <v>42</v>
      </c>
      <c r="G754" s="17">
        <v>314</v>
      </c>
      <c r="H754" s="17">
        <v>314</v>
      </c>
      <c r="I754" s="17">
        <v>314</v>
      </c>
      <c r="J754" s="17"/>
      <c r="K754" s="17"/>
      <c r="L754" s="17"/>
      <c r="M754" s="17">
        <f t="shared" si="1840"/>
        <v>314</v>
      </c>
      <c r="N754" s="17">
        <f t="shared" si="1841"/>
        <v>314</v>
      </c>
      <c r="O754" s="17">
        <f t="shared" si="1842"/>
        <v>314</v>
      </c>
      <c r="P754" s="17"/>
      <c r="Q754" s="17"/>
      <c r="R754" s="17"/>
      <c r="S754" s="17">
        <v>6.7000000000000002</v>
      </c>
      <c r="T754" s="17"/>
      <c r="U754" s="17"/>
      <c r="V754" s="17"/>
      <c r="W754" s="17"/>
      <c r="X754" s="17"/>
      <c r="Y754" s="17">
        <f t="shared" si="1871"/>
        <v>320.69999999999999</v>
      </c>
      <c r="Z754" s="17">
        <f t="shared" si="1872"/>
        <v>314</v>
      </c>
      <c r="AA754" s="17">
        <f t="shared" si="1873"/>
        <v>314</v>
      </c>
      <c r="AB754" s="17"/>
      <c r="AC754" s="17"/>
      <c r="AD754" s="17"/>
      <c r="AE754" s="17">
        <f t="shared" si="1874"/>
        <v>320.69999999999999</v>
      </c>
      <c r="AF754" s="17">
        <f t="shared" si="1875"/>
        <v>314</v>
      </c>
      <c r="AG754" s="17">
        <f t="shared" si="1876"/>
        <v>314</v>
      </c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>
        <f t="shared" si="1877"/>
        <v>320.69999999999999</v>
      </c>
      <c r="AX754" s="17">
        <f t="shared" si="1878"/>
        <v>314</v>
      </c>
      <c r="AY754" s="17">
        <f t="shared" si="1879"/>
        <v>314</v>
      </c>
      <c r="AZ754" s="17"/>
      <c r="BA754" s="32"/>
      <c r="BB754" s="32"/>
      <c r="BC754" s="1"/>
      <c r="BD754" s="1"/>
      <c r="BE754" s="1"/>
      <c r="BF754" s="1"/>
      <c r="BG754" s="1"/>
      <c r="BH754" s="1"/>
      <c r="BI754" s="1"/>
    </row>
    <row r="755" s="1" customFormat="1" ht="15">
      <c r="A755" s="30" t="s">
        <v>477</v>
      </c>
      <c r="B755" s="30" t="s">
        <v>65</v>
      </c>
      <c r="C755" s="30" t="s">
        <v>297</v>
      </c>
      <c r="D755" s="30" t="s">
        <v>439</v>
      </c>
      <c r="E755" s="30" t="s">
        <v>43</v>
      </c>
      <c r="F755" s="31" t="s">
        <v>44</v>
      </c>
      <c r="G755" s="17">
        <v>118.09999999999999</v>
      </c>
      <c r="H755" s="17">
        <v>118.09999999999999</v>
      </c>
      <c r="I755" s="17">
        <v>118.09999999999999</v>
      </c>
      <c r="J755" s="17"/>
      <c r="K755" s="17"/>
      <c r="L755" s="17"/>
      <c r="M755" s="17">
        <f t="shared" si="1840"/>
        <v>118.09999999999999</v>
      </c>
      <c r="N755" s="17">
        <f t="shared" si="1841"/>
        <v>118.09999999999999</v>
      </c>
      <c r="O755" s="17">
        <f t="shared" si="1842"/>
        <v>118.09999999999999</v>
      </c>
      <c r="P755" s="17"/>
      <c r="Q755" s="17"/>
      <c r="R755" s="17"/>
      <c r="S755" s="17"/>
      <c r="T755" s="17"/>
      <c r="U755" s="17"/>
      <c r="V755" s="17"/>
      <c r="W755" s="17"/>
      <c r="X755" s="17"/>
      <c r="Y755" s="17">
        <f t="shared" si="1871"/>
        <v>118.09999999999999</v>
      </c>
      <c r="Z755" s="17">
        <f t="shared" si="1872"/>
        <v>118.09999999999999</v>
      </c>
      <c r="AA755" s="17">
        <f t="shared" si="1873"/>
        <v>118.09999999999999</v>
      </c>
      <c r="AB755" s="17"/>
      <c r="AC755" s="17"/>
      <c r="AD755" s="17"/>
      <c r="AE755" s="17">
        <f t="shared" si="1874"/>
        <v>118.09999999999999</v>
      </c>
      <c r="AF755" s="17">
        <f t="shared" si="1875"/>
        <v>118.09999999999999</v>
      </c>
      <c r="AG755" s="17">
        <f t="shared" si="1876"/>
        <v>118.09999999999999</v>
      </c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>
        <f t="shared" si="1877"/>
        <v>118.09999999999999</v>
      </c>
      <c r="AX755" s="17">
        <f t="shared" si="1878"/>
        <v>118.09999999999999</v>
      </c>
      <c r="AY755" s="17">
        <f t="shared" si="1879"/>
        <v>118.09999999999999</v>
      </c>
      <c r="AZ755" s="17"/>
      <c r="BA755" s="32"/>
      <c r="BB755" s="32"/>
      <c r="BC755" s="1"/>
      <c r="BD755" s="1"/>
      <c r="BE755" s="1"/>
      <c r="BF755" s="1"/>
      <c r="BG755" s="1"/>
      <c r="BH755" s="1"/>
      <c r="BI755" s="1"/>
    </row>
    <row r="756" s="25" customFormat="1" ht="30">
      <c r="A756" s="26" t="s">
        <v>477</v>
      </c>
      <c r="B756" s="26" t="s">
        <v>65</v>
      </c>
      <c r="C756" s="26" t="s">
        <v>154</v>
      </c>
      <c r="D756" s="26"/>
      <c r="E756" s="34"/>
      <c r="F756" s="27" t="s">
        <v>155</v>
      </c>
      <c r="G756" s="28">
        <f t="shared" ref="G756:G757" si="1914">G757</f>
        <v>2511.5</v>
      </c>
      <c r="H756" s="28">
        <f t="shared" ref="H756:H757" si="1915">H757</f>
        <v>2603</v>
      </c>
      <c r="I756" s="28">
        <f t="shared" ref="I756:I757" si="1916">I757</f>
        <v>2603</v>
      </c>
      <c r="J756" s="28">
        <f t="shared" ref="J756:J757" si="1917">J757</f>
        <v>0</v>
      </c>
      <c r="K756" s="28">
        <f t="shared" ref="K756:K757" si="1918">K757</f>
        <v>0</v>
      </c>
      <c r="L756" s="28">
        <f t="shared" ref="L756:L757" si="1919">L757</f>
        <v>0</v>
      </c>
      <c r="M756" s="28">
        <f t="shared" si="1840"/>
        <v>2511.5</v>
      </c>
      <c r="N756" s="28">
        <f t="shared" si="1841"/>
        <v>2603</v>
      </c>
      <c r="O756" s="28">
        <f t="shared" si="1842"/>
        <v>2603</v>
      </c>
      <c r="P756" s="28">
        <f t="shared" ref="P756:P757" si="1920">P757</f>
        <v>0</v>
      </c>
      <c r="Q756" s="28">
        <f t="shared" ref="Q756:Q757" si="1921">Q757</f>
        <v>0</v>
      </c>
      <c r="R756" s="28">
        <f t="shared" ref="R756:R757" si="1922">R757</f>
        <v>0</v>
      </c>
      <c r="S756" s="28">
        <f t="shared" ref="S756:S757" si="1923">S757</f>
        <v>0</v>
      </c>
      <c r="T756" s="28">
        <f t="shared" ref="T756:T757" si="1924">T757</f>
        <v>0</v>
      </c>
      <c r="U756" s="28">
        <f t="shared" ref="U756:U757" si="1925">U757</f>
        <v>0</v>
      </c>
      <c r="V756" s="28">
        <f t="shared" ref="V756:V757" si="1926">V757</f>
        <v>0</v>
      </c>
      <c r="W756" s="28">
        <f t="shared" ref="W756:W757" si="1927">W757</f>
        <v>0</v>
      </c>
      <c r="X756" s="28">
        <f t="shared" ref="X756:X757" si="1928">X757</f>
        <v>0</v>
      </c>
      <c r="Y756" s="28">
        <f t="shared" si="1871"/>
        <v>2511.5</v>
      </c>
      <c r="Z756" s="28">
        <f t="shared" si="1872"/>
        <v>2603</v>
      </c>
      <c r="AA756" s="28">
        <f t="shared" si="1873"/>
        <v>2603</v>
      </c>
      <c r="AB756" s="28">
        <f t="shared" ref="AB756:AB757" si="1929">AB757</f>
        <v>0</v>
      </c>
      <c r="AC756" s="28">
        <f t="shared" ref="AC756:AC757" si="1930">AC757</f>
        <v>0</v>
      </c>
      <c r="AD756" s="28">
        <f t="shared" ref="AD756:AD757" si="1931">AD757</f>
        <v>0</v>
      </c>
      <c r="AE756" s="28">
        <f t="shared" si="1874"/>
        <v>2511.5</v>
      </c>
      <c r="AF756" s="28">
        <f t="shared" si="1875"/>
        <v>2603</v>
      </c>
      <c r="AG756" s="28">
        <f t="shared" si="1876"/>
        <v>2603</v>
      </c>
      <c r="AH756" s="28">
        <f t="shared" ref="AH756:AH757" si="1932">AH757</f>
        <v>0</v>
      </c>
      <c r="AI756" s="28">
        <f t="shared" ref="AI756:AI757" si="1933">AI757</f>
        <v>0</v>
      </c>
      <c r="AJ756" s="28">
        <f t="shared" ref="AJ756:AJ757" si="1934">AJ757</f>
        <v>0</v>
      </c>
      <c r="AK756" s="28">
        <f t="shared" ref="AK756:AK757" si="1935">AK757</f>
        <v>0</v>
      </c>
      <c r="AL756" s="28">
        <f t="shared" ref="AL756:AL757" si="1936">AL757</f>
        <v>0</v>
      </c>
      <c r="AM756" s="28">
        <f t="shared" ref="AM756:AM757" si="1937">AM757</f>
        <v>0</v>
      </c>
      <c r="AN756" s="28">
        <f t="shared" ref="AN756:AN757" si="1938">AN757</f>
        <v>0</v>
      </c>
      <c r="AO756" s="28">
        <f t="shared" ref="AO756:AO757" si="1939">AO757</f>
        <v>0</v>
      </c>
      <c r="AP756" s="28">
        <f t="shared" ref="AP756:AP757" si="1940">AP757</f>
        <v>0</v>
      </c>
      <c r="AQ756" s="28">
        <f t="shared" ref="AQ756:AQ757" si="1941">AQ757</f>
        <v>0</v>
      </c>
      <c r="AR756" s="28">
        <f t="shared" ref="AR756:AR757" si="1942">AR757</f>
        <v>0</v>
      </c>
      <c r="AS756" s="28">
        <f t="shared" ref="AS756:AS757" si="1943">AS757</f>
        <v>0</v>
      </c>
      <c r="AT756" s="28">
        <f t="shared" ref="AT756:AT757" si="1944">AT757</f>
        <v>0</v>
      </c>
      <c r="AU756" s="28">
        <f t="shared" ref="AU756:AU757" si="1945">AU757</f>
        <v>0</v>
      </c>
      <c r="AV756" s="28">
        <f t="shared" ref="AV756:AV757" si="1946">AV757</f>
        <v>0</v>
      </c>
      <c r="AW756" s="28">
        <f t="shared" si="1877"/>
        <v>2511.5</v>
      </c>
      <c r="AX756" s="28">
        <f t="shared" si="1878"/>
        <v>2603</v>
      </c>
      <c r="AY756" s="28">
        <f t="shared" si="1879"/>
        <v>2603</v>
      </c>
      <c r="AZ756" s="28">
        <f t="shared" ref="AZ756:AZ757" si="1947">AZ757</f>
        <v>0</v>
      </c>
      <c r="BA756" s="29"/>
      <c r="BB756" s="29"/>
      <c r="BC756" s="25"/>
      <c r="BD756" s="25"/>
      <c r="BE756" s="25"/>
      <c r="BF756" s="25"/>
      <c r="BG756" s="25"/>
      <c r="BH756" s="25"/>
      <c r="BI756" s="25"/>
    </row>
    <row r="757" s="1" customFormat="1" ht="30">
      <c r="A757" s="30" t="s">
        <v>477</v>
      </c>
      <c r="B757" s="30" t="s">
        <v>65</v>
      </c>
      <c r="C757" s="30" t="s">
        <v>154</v>
      </c>
      <c r="D757" s="30" t="s">
        <v>57</v>
      </c>
      <c r="E757" s="35"/>
      <c r="F757" s="31" t="s">
        <v>58</v>
      </c>
      <c r="G757" s="17">
        <f t="shared" si="1914"/>
        <v>2511.5</v>
      </c>
      <c r="H757" s="17">
        <f t="shared" si="1915"/>
        <v>2603</v>
      </c>
      <c r="I757" s="17">
        <f t="shared" si="1916"/>
        <v>2603</v>
      </c>
      <c r="J757" s="17">
        <f t="shared" si="1917"/>
        <v>0</v>
      </c>
      <c r="K757" s="17">
        <f t="shared" si="1918"/>
        <v>0</v>
      </c>
      <c r="L757" s="17">
        <f t="shared" si="1919"/>
        <v>0</v>
      </c>
      <c r="M757" s="17">
        <f t="shared" si="1840"/>
        <v>2511.5</v>
      </c>
      <c r="N757" s="17">
        <f t="shared" si="1841"/>
        <v>2603</v>
      </c>
      <c r="O757" s="17">
        <f t="shared" si="1842"/>
        <v>2603</v>
      </c>
      <c r="P757" s="17">
        <f t="shared" si="1920"/>
        <v>0</v>
      </c>
      <c r="Q757" s="17">
        <f t="shared" si="1921"/>
        <v>0</v>
      </c>
      <c r="R757" s="17">
        <f t="shared" si="1922"/>
        <v>0</v>
      </c>
      <c r="S757" s="17">
        <f t="shared" si="1923"/>
        <v>0</v>
      </c>
      <c r="T757" s="17">
        <f t="shared" si="1924"/>
        <v>0</v>
      </c>
      <c r="U757" s="17">
        <f t="shared" si="1925"/>
        <v>0</v>
      </c>
      <c r="V757" s="17">
        <f t="shared" si="1926"/>
        <v>0</v>
      </c>
      <c r="W757" s="17">
        <f t="shared" si="1927"/>
        <v>0</v>
      </c>
      <c r="X757" s="17">
        <f t="shared" si="1928"/>
        <v>0</v>
      </c>
      <c r="Y757" s="17">
        <f t="shared" si="1871"/>
        <v>2511.5</v>
      </c>
      <c r="Z757" s="17">
        <f t="shared" si="1872"/>
        <v>2603</v>
      </c>
      <c r="AA757" s="17">
        <f t="shared" si="1873"/>
        <v>2603</v>
      </c>
      <c r="AB757" s="17">
        <f t="shared" si="1929"/>
        <v>0</v>
      </c>
      <c r="AC757" s="17">
        <f t="shared" si="1930"/>
        <v>0</v>
      </c>
      <c r="AD757" s="17">
        <f t="shared" si="1931"/>
        <v>0</v>
      </c>
      <c r="AE757" s="17">
        <f t="shared" si="1874"/>
        <v>2511.5</v>
      </c>
      <c r="AF757" s="17">
        <f t="shared" si="1875"/>
        <v>2603</v>
      </c>
      <c r="AG757" s="17">
        <f t="shared" si="1876"/>
        <v>2603</v>
      </c>
      <c r="AH757" s="17">
        <f t="shared" si="1932"/>
        <v>0</v>
      </c>
      <c r="AI757" s="17">
        <f t="shared" si="1933"/>
        <v>0</v>
      </c>
      <c r="AJ757" s="17">
        <f t="shared" si="1934"/>
        <v>0</v>
      </c>
      <c r="AK757" s="17">
        <f t="shared" si="1935"/>
        <v>0</v>
      </c>
      <c r="AL757" s="17">
        <f t="shared" si="1936"/>
        <v>0</v>
      </c>
      <c r="AM757" s="17">
        <f t="shared" si="1937"/>
        <v>0</v>
      </c>
      <c r="AN757" s="17">
        <f t="shared" si="1938"/>
        <v>0</v>
      </c>
      <c r="AO757" s="17">
        <f t="shared" si="1939"/>
        <v>0</v>
      </c>
      <c r="AP757" s="17">
        <f t="shared" si="1940"/>
        <v>0</v>
      </c>
      <c r="AQ757" s="17">
        <f t="shared" si="1941"/>
        <v>0</v>
      </c>
      <c r="AR757" s="17">
        <f t="shared" si="1942"/>
        <v>0</v>
      </c>
      <c r="AS757" s="17">
        <f t="shared" si="1943"/>
        <v>0</v>
      </c>
      <c r="AT757" s="17">
        <f t="shared" si="1944"/>
        <v>0</v>
      </c>
      <c r="AU757" s="17">
        <f t="shared" si="1945"/>
        <v>0</v>
      </c>
      <c r="AV757" s="17">
        <f t="shared" si="1946"/>
        <v>0</v>
      </c>
      <c r="AW757" s="17">
        <f t="shared" si="1877"/>
        <v>2511.5</v>
      </c>
      <c r="AX757" s="17">
        <f t="shared" si="1878"/>
        <v>2603</v>
      </c>
      <c r="AY757" s="17">
        <f t="shared" si="1879"/>
        <v>2603</v>
      </c>
      <c r="AZ757" s="17">
        <f t="shared" si="1947"/>
        <v>0</v>
      </c>
      <c r="BA757" s="32"/>
      <c r="BB757" s="32"/>
      <c r="BC757" s="1"/>
      <c r="BD757" s="1"/>
      <c r="BE757" s="1"/>
      <c r="BF757" s="1"/>
      <c r="BG757" s="1"/>
      <c r="BH757" s="1"/>
      <c r="BI757" s="1"/>
    </row>
    <row r="758" s="1" customFormat="1" ht="15">
      <c r="A758" s="30" t="s">
        <v>477</v>
      </c>
      <c r="B758" s="30" t="s">
        <v>65</v>
      </c>
      <c r="C758" s="30" t="s">
        <v>154</v>
      </c>
      <c r="D758" s="30" t="s">
        <v>59</v>
      </c>
      <c r="E758" s="35"/>
      <c r="F758" s="31" t="s">
        <v>60</v>
      </c>
      <c r="G758" s="17">
        <f>G759+G761</f>
        <v>2511.5</v>
      </c>
      <c r="H758" s="17">
        <f>H759+H761</f>
        <v>2603</v>
      </c>
      <c r="I758" s="17">
        <f>I759+I761</f>
        <v>2603</v>
      </c>
      <c r="J758" s="17">
        <f>J759+J761</f>
        <v>0</v>
      </c>
      <c r="K758" s="17">
        <f>K759+K761</f>
        <v>0</v>
      </c>
      <c r="L758" s="17">
        <f>L759+L761</f>
        <v>0</v>
      </c>
      <c r="M758" s="17">
        <f t="shared" si="1840"/>
        <v>2511.5</v>
      </c>
      <c r="N758" s="17">
        <f t="shared" si="1841"/>
        <v>2603</v>
      </c>
      <c r="O758" s="17">
        <f t="shared" si="1842"/>
        <v>2603</v>
      </c>
      <c r="P758" s="17">
        <f>P759+P761</f>
        <v>0</v>
      </c>
      <c r="Q758" s="17">
        <f>Q759+Q761</f>
        <v>0</v>
      </c>
      <c r="R758" s="17">
        <f>R759+R761</f>
        <v>0</v>
      </c>
      <c r="S758" s="17">
        <f>S759+S761</f>
        <v>0</v>
      </c>
      <c r="T758" s="17">
        <f>T759+T761</f>
        <v>0</v>
      </c>
      <c r="U758" s="17">
        <f>U759+U761</f>
        <v>0</v>
      </c>
      <c r="V758" s="17">
        <f>V759+V761</f>
        <v>0</v>
      </c>
      <c r="W758" s="17">
        <f>W759+W761</f>
        <v>0</v>
      </c>
      <c r="X758" s="17">
        <f>X759+X761</f>
        <v>0</v>
      </c>
      <c r="Y758" s="17">
        <f t="shared" si="1871"/>
        <v>2511.5</v>
      </c>
      <c r="Z758" s="17">
        <f t="shared" si="1872"/>
        <v>2603</v>
      </c>
      <c r="AA758" s="17">
        <f t="shared" si="1873"/>
        <v>2603</v>
      </c>
      <c r="AB758" s="17">
        <f>AB759+AB761</f>
        <v>0</v>
      </c>
      <c r="AC758" s="17">
        <f>AC759+AC761</f>
        <v>0</v>
      </c>
      <c r="AD758" s="17">
        <f>AD759+AD761</f>
        <v>0</v>
      </c>
      <c r="AE758" s="17">
        <f t="shared" si="1874"/>
        <v>2511.5</v>
      </c>
      <c r="AF758" s="17">
        <f t="shared" si="1875"/>
        <v>2603</v>
      </c>
      <c r="AG758" s="17">
        <f t="shared" si="1876"/>
        <v>2603</v>
      </c>
      <c r="AH758" s="17">
        <f>AH759+AH761</f>
        <v>0</v>
      </c>
      <c r="AI758" s="17">
        <f>AI759+AI761</f>
        <v>0</v>
      </c>
      <c r="AJ758" s="17">
        <f>AJ759+AJ761</f>
        <v>0</v>
      </c>
      <c r="AK758" s="17">
        <f>AK759+AK761</f>
        <v>0</v>
      </c>
      <c r="AL758" s="17">
        <f>AL759+AL761</f>
        <v>0</v>
      </c>
      <c r="AM758" s="17">
        <f>AM759+AM761</f>
        <v>0</v>
      </c>
      <c r="AN758" s="17">
        <f>AN759+AN761</f>
        <v>0</v>
      </c>
      <c r="AO758" s="17">
        <f>AO759+AO761</f>
        <v>0</v>
      </c>
      <c r="AP758" s="17">
        <f>AP759+AP761</f>
        <v>0</v>
      </c>
      <c r="AQ758" s="17">
        <f>AQ759+AQ761</f>
        <v>0</v>
      </c>
      <c r="AR758" s="17">
        <f>AR759+AR761</f>
        <v>0</v>
      </c>
      <c r="AS758" s="17">
        <f>AS759+AS761</f>
        <v>0</v>
      </c>
      <c r="AT758" s="17">
        <f>AT759+AT761</f>
        <v>0</v>
      </c>
      <c r="AU758" s="17">
        <f>AU759+AU761</f>
        <v>0</v>
      </c>
      <c r="AV758" s="17">
        <f>AV759+AV761</f>
        <v>0</v>
      </c>
      <c r="AW758" s="17">
        <f t="shared" si="1877"/>
        <v>2511.5</v>
      </c>
      <c r="AX758" s="17">
        <f t="shared" si="1878"/>
        <v>2603</v>
      </c>
      <c r="AY758" s="17">
        <f t="shared" si="1879"/>
        <v>2603</v>
      </c>
      <c r="AZ758" s="17">
        <f>AZ759+AZ761</f>
        <v>0</v>
      </c>
      <c r="BA758" s="32"/>
      <c r="BB758" s="32"/>
      <c r="BC758" s="1"/>
      <c r="BD758" s="1"/>
      <c r="BE758" s="1"/>
      <c r="BF758" s="1"/>
      <c r="BG758" s="1"/>
      <c r="BH758" s="1"/>
      <c r="BI758" s="1"/>
    </row>
    <row r="759" s="1" customFormat="1" ht="30">
      <c r="A759" s="30" t="s">
        <v>477</v>
      </c>
      <c r="B759" s="30" t="s">
        <v>65</v>
      </c>
      <c r="C759" s="30" t="s">
        <v>154</v>
      </c>
      <c r="D759" s="30" t="s">
        <v>156</v>
      </c>
      <c r="E759" s="35"/>
      <c r="F759" s="31" t="s">
        <v>157</v>
      </c>
      <c r="G759" s="17">
        <f>G760</f>
        <v>416.5</v>
      </c>
      <c r="H759" s="17">
        <f>H760</f>
        <v>416.5</v>
      </c>
      <c r="I759" s="17">
        <f>I760</f>
        <v>416.5</v>
      </c>
      <c r="J759" s="17">
        <f>J760</f>
        <v>0</v>
      </c>
      <c r="K759" s="17">
        <f>K760</f>
        <v>0</v>
      </c>
      <c r="L759" s="17">
        <f>L760</f>
        <v>0</v>
      </c>
      <c r="M759" s="17">
        <f t="shared" si="1840"/>
        <v>416.5</v>
      </c>
      <c r="N759" s="17">
        <f t="shared" si="1841"/>
        <v>416.5</v>
      </c>
      <c r="O759" s="17">
        <f t="shared" si="1842"/>
        <v>416.5</v>
      </c>
      <c r="P759" s="17">
        <f>P760</f>
        <v>0</v>
      </c>
      <c r="Q759" s="17">
        <f>Q760</f>
        <v>0</v>
      </c>
      <c r="R759" s="17">
        <f>R760</f>
        <v>0</v>
      </c>
      <c r="S759" s="17">
        <f>S760</f>
        <v>0</v>
      </c>
      <c r="T759" s="17">
        <f>T760</f>
        <v>0</v>
      </c>
      <c r="U759" s="17">
        <f>U760</f>
        <v>0</v>
      </c>
      <c r="V759" s="17">
        <f>V760</f>
        <v>0</v>
      </c>
      <c r="W759" s="17">
        <f>W760</f>
        <v>0</v>
      </c>
      <c r="X759" s="17">
        <f>X760</f>
        <v>0</v>
      </c>
      <c r="Y759" s="17">
        <f t="shared" si="1871"/>
        <v>416.5</v>
      </c>
      <c r="Z759" s="17">
        <f t="shared" si="1872"/>
        <v>416.5</v>
      </c>
      <c r="AA759" s="17">
        <f t="shared" si="1873"/>
        <v>416.5</v>
      </c>
      <c r="AB759" s="17">
        <f>AB760</f>
        <v>0</v>
      </c>
      <c r="AC759" s="17">
        <f>AC760</f>
        <v>0</v>
      </c>
      <c r="AD759" s="17">
        <f>AD760</f>
        <v>0</v>
      </c>
      <c r="AE759" s="17">
        <f t="shared" si="1874"/>
        <v>416.5</v>
      </c>
      <c r="AF759" s="17">
        <f t="shared" si="1875"/>
        <v>416.5</v>
      </c>
      <c r="AG759" s="17">
        <f t="shared" si="1876"/>
        <v>416.5</v>
      </c>
      <c r="AH759" s="17">
        <f>AH760</f>
        <v>0</v>
      </c>
      <c r="AI759" s="17">
        <f>AI760</f>
        <v>0</v>
      </c>
      <c r="AJ759" s="17">
        <f>AJ760</f>
        <v>0</v>
      </c>
      <c r="AK759" s="17">
        <f>AK760</f>
        <v>0</v>
      </c>
      <c r="AL759" s="17">
        <f>AL760</f>
        <v>0</v>
      </c>
      <c r="AM759" s="17">
        <f>AM760</f>
        <v>0</v>
      </c>
      <c r="AN759" s="17">
        <f>AN760</f>
        <v>0</v>
      </c>
      <c r="AO759" s="17">
        <f>AO760</f>
        <v>0</v>
      </c>
      <c r="AP759" s="17">
        <f>AP760</f>
        <v>0</v>
      </c>
      <c r="AQ759" s="17">
        <f>AQ760</f>
        <v>0</v>
      </c>
      <c r="AR759" s="17">
        <f>AR760</f>
        <v>0</v>
      </c>
      <c r="AS759" s="17">
        <f>AS760</f>
        <v>0</v>
      </c>
      <c r="AT759" s="17">
        <f>AT760</f>
        <v>0</v>
      </c>
      <c r="AU759" s="17">
        <f>AU760</f>
        <v>0</v>
      </c>
      <c r="AV759" s="17">
        <f>AV760</f>
        <v>0</v>
      </c>
      <c r="AW759" s="17">
        <f t="shared" si="1877"/>
        <v>416.5</v>
      </c>
      <c r="AX759" s="17">
        <f t="shared" si="1878"/>
        <v>416.5</v>
      </c>
      <c r="AY759" s="17">
        <f t="shared" si="1879"/>
        <v>416.5</v>
      </c>
      <c r="AZ759" s="17">
        <f>AZ760</f>
        <v>0</v>
      </c>
      <c r="BA759" s="32"/>
      <c r="BB759" s="32"/>
      <c r="BC759" s="1"/>
      <c r="BD759" s="1"/>
      <c r="BE759" s="1"/>
      <c r="BF759" s="1"/>
      <c r="BG759" s="1"/>
      <c r="BH759" s="1"/>
      <c r="BI759" s="1"/>
    </row>
    <row r="760" s="1" customFormat="1" ht="30">
      <c r="A760" s="30" t="s">
        <v>477</v>
      </c>
      <c r="B760" s="30" t="s">
        <v>65</v>
      </c>
      <c r="C760" s="30" t="s">
        <v>154</v>
      </c>
      <c r="D760" s="30" t="s">
        <v>156</v>
      </c>
      <c r="E760" s="30" t="s">
        <v>41</v>
      </c>
      <c r="F760" s="31" t="s">
        <v>42</v>
      </c>
      <c r="G760" s="17">
        <v>416.5</v>
      </c>
      <c r="H760" s="17">
        <v>416.5</v>
      </c>
      <c r="I760" s="17">
        <v>416.5</v>
      </c>
      <c r="J760" s="17"/>
      <c r="K760" s="17"/>
      <c r="L760" s="17"/>
      <c r="M760" s="17">
        <f t="shared" si="1840"/>
        <v>416.5</v>
      </c>
      <c r="N760" s="17">
        <f t="shared" si="1841"/>
        <v>416.5</v>
      </c>
      <c r="O760" s="17">
        <f t="shared" si="1842"/>
        <v>416.5</v>
      </c>
      <c r="P760" s="17"/>
      <c r="Q760" s="17"/>
      <c r="R760" s="17"/>
      <c r="S760" s="17"/>
      <c r="T760" s="17"/>
      <c r="U760" s="17"/>
      <c r="V760" s="17"/>
      <c r="W760" s="17"/>
      <c r="X760" s="17"/>
      <c r="Y760" s="17">
        <f t="shared" si="1871"/>
        <v>416.5</v>
      </c>
      <c r="Z760" s="17">
        <f t="shared" si="1872"/>
        <v>416.5</v>
      </c>
      <c r="AA760" s="17">
        <f t="shared" si="1873"/>
        <v>416.5</v>
      </c>
      <c r="AB760" s="17"/>
      <c r="AC760" s="17"/>
      <c r="AD760" s="17"/>
      <c r="AE760" s="17">
        <f t="shared" si="1874"/>
        <v>416.5</v>
      </c>
      <c r="AF760" s="17">
        <f t="shared" si="1875"/>
        <v>416.5</v>
      </c>
      <c r="AG760" s="17">
        <f t="shared" si="1876"/>
        <v>416.5</v>
      </c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>
        <f t="shared" si="1877"/>
        <v>416.5</v>
      </c>
      <c r="AX760" s="17">
        <f t="shared" si="1878"/>
        <v>416.5</v>
      </c>
      <c r="AY760" s="17">
        <f t="shared" si="1879"/>
        <v>416.5</v>
      </c>
      <c r="AZ760" s="17"/>
      <c r="BA760" s="32"/>
      <c r="BB760" s="32"/>
      <c r="BC760" s="1"/>
      <c r="BD760" s="1"/>
      <c r="BE760" s="1"/>
      <c r="BF760" s="1"/>
      <c r="BG760" s="1"/>
      <c r="BH760" s="1"/>
      <c r="BI760" s="1"/>
    </row>
    <row r="761" s="1" customFormat="1" ht="45">
      <c r="A761" s="30" t="s">
        <v>477</v>
      </c>
      <c r="B761" s="30" t="s">
        <v>65</v>
      </c>
      <c r="C761" s="30" t="s">
        <v>154</v>
      </c>
      <c r="D761" s="30" t="s">
        <v>441</v>
      </c>
      <c r="E761" s="35"/>
      <c r="F761" s="31" t="s">
        <v>442</v>
      </c>
      <c r="G761" s="17">
        <f>G762+G763</f>
        <v>2095</v>
      </c>
      <c r="H761" s="17">
        <f>H762+H763</f>
        <v>2186.5</v>
      </c>
      <c r="I761" s="17">
        <f>I762+I763</f>
        <v>2186.5</v>
      </c>
      <c r="J761" s="17">
        <f>J762+J763</f>
        <v>0</v>
      </c>
      <c r="K761" s="17">
        <f>K762+K763</f>
        <v>0</v>
      </c>
      <c r="L761" s="17">
        <f>L762+L763</f>
        <v>0</v>
      </c>
      <c r="M761" s="17">
        <f t="shared" si="1840"/>
        <v>2095</v>
      </c>
      <c r="N761" s="17">
        <f t="shared" si="1841"/>
        <v>2186.5</v>
      </c>
      <c r="O761" s="17">
        <f t="shared" si="1842"/>
        <v>2186.5</v>
      </c>
      <c r="P761" s="17">
        <f>P762+P763</f>
        <v>0</v>
      </c>
      <c r="Q761" s="17">
        <f>Q762+Q763</f>
        <v>0</v>
      </c>
      <c r="R761" s="17">
        <f>R762+R763</f>
        <v>0</v>
      </c>
      <c r="S761" s="17">
        <f>S762+S763</f>
        <v>0</v>
      </c>
      <c r="T761" s="17">
        <f>T762+T763</f>
        <v>0</v>
      </c>
      <c r="U761" s="17">
        <f>U762+U763</f>
        <v>0</v>
      </c>
      <c r="V761" s="17">
        <f>V762+V763</f>
        <v>0</v>
      </c>
      <c r="W761" s="17">
        <f>W762+W763</f>
        <v>0</v>
      </c>
      <c r="X761" s="17">
        <f>X762+X763</f>
        <v>0</v>
      </c>
      <c r="Y761" s="17">
        <f t="shared" si="1871"/>
        <v>2095</v>
      </c>
      <c r="Z761" s="17">
        <f t="shared" si="1872"/>
        <v>2186.5</v>
      </c>
      <c r="AA761" s="17">
        <f t="shared" si="1873"/>
        <v>2186.5</v>
      </c>
      <c r="AB761" s="17">
        <f>AB762+AB763</f>
        <v>0</v>
      </c>
      <c r="AC761" s="17">
        <f>AC762+AC763</f>
        <v>0</v>
      </c>
      <c r="AD761" s="17">
        <f>AD762+AD763</f>
        <v>0</v>
      </c>
      <c r="AE761" s="17">
        <f t="shared" si="1874"/>
        <v>2095</v>
      </c>
      <c r="AF761" s="17">
        <f t="shared" si="1875"/>
        <v>2186.5</v>
      </c>
      <c r="AG761" s="17">
        <f t="shared" si="1876"/>
        <v>2186.5</v>
      </c>
      <c r="AH761" s="17">
        <f>AH762+AH763</f>
        <v>0</v>
      </c>
      <c r="AI761" s="17">
        <f>AI762+AI763</f>
        <v>0</v>
      </c>
      <c r="AJ761" s="17">
        <f>AJ762+AJ763</f>
        <v>0</v>
      </c>
      <c r="AK761" s="17">
        <f>AK762+AK763</f>
        <v>0</v>
      </c>
      <c r="AL761" s="17">
        <f>AL762+AL763</f>
        <v>0</v>
      </c>
      <c r="AM761" s="17">
        <f>AM762+AM763</f>
        <v>0</v>
      </c>
      <c r="AN761" s="17">
        <f>AN762+AN763</f>
        <v>0</v>
      </c>
      <c r="AO761" s="17">
        <f>AO762+AO763</f>
        <v>0</v>
      </c>
      <c r="AP761" s="17">
        <f>AP762+AP763</f>
        <v>0</v>
      </c>
      <c r="AQ761" s="17">
        <f>AQ762+AQ763</f>
        <v>0</v>
      </c>
      <c r="AR761" s="17">
        <f>AR762+AR763</f>
        <v>0</v>
      </c>
      <c r="AS761" s="17">
        <f>AS762+AS763</f>
        <v>0</v>
      </c>
      <c r="AT761" s="17">
        <f>AT762+AT763</f>
        <v>0</v>
      </c>
      <c r="AU761" s="17">
        <f>AU762+AU763</f>
        <v>0</v>
      </c>
      <c r="AV761" s="17">
        <f>AV762+AV763</f>
        <v>0</v>
      </c>
      <c r="AW761" s="17">
        <f t="shared" si="1877"/>
        <v>2095</v>
      </c>
      <c r="AX761" s="17">
        <f t="shared" si="1878"/>
        <v>2186.5</v>
      </c>
      <c r="AY761" s="17">
        <f t="shared" si="1879"/>
        <v>2186.5</v>
      </c>
      <c r="AZ761" s="17">
        <f>AZ762+AZ763</f>
        <v>0</v>
      </c>
      <c r="BA761" s="32"/>
      <c r="BB761" s="32"/>
      <c r="BC761" s="1"/>
      <c r="BD761" s="1"/>
      <c r="BE761" s="1"/>
      <c r="BF761" s="1"/>
      <c r="BG761" s="1"/>
      <c r="BH761" s="1"/>
      <c r="BI761" s="1"/>
    </row>
    <row r="762" s="1" customFormat="1" ht="75">
      <c r="A762" s="30" t="s">
        <v>477</v>
      </c>
      <c r="B762" s="30" t="s">
        <v>65</v>
      </c>
      <c r="C762" s="30" t="s">
        <v>154</v>
      </c>
      <c r="D762" s="30" t="s">
        <v>441</v>
      </c>
      <c r="E762" s="30" t="s">
        <v>53</v>
      </c>
      <c r="F762" s="31" t="s">
        <v>54</v>
      </c>
      <c r="G762" s="17">
        <v>1048.8</v>
      </c>
      <c r="H762" s="17">
        <v>1140</v>
      </c>
      <c r="I762" s="17">
        <v>1140</v>
      </c>
      <c r="J762" s="17"/>
      <c r="K762" s="17"/>
      <c r="L762" s="17"/>
      <c r="M762" s="17">
        <f t="shared" si="1840"/>
        <v>1048.8</v>
      </c>
      <c r="N762" s="17">
        <f t="shared" si="1841"/>
        <v>1140</v>
      </c>
      <c r="O762" s="17">
        <f t="shared" si="1842"/>
        <v>1140</v>
      </c>
      <c r="P762" s="17"/>
      <c r="Q762" s="17"/>
      <c r="R762" s="17"/>
      <c r="S762" s="17"/>
      <c r="T762" s="17"/>
      <c r="U762" s="17"/>
      <c r="V762" s="17"/>
      <c r="W762" s="17"/>
      <c r="X762" s="17"/>
      <c r="Y762" s="17">
        <f t="shared" si="1871"/>
        <v>1048.8</v>
      </c>
      <c r="Z762" s="17">
        <f t="shared" si="1872"/>
        <v>1140</v>
      </c>
      <c r="AA762" s="17">
        <f t="shared" si="1873"/>
        <v>1140</v>
      </c>
      <c r="AB762" s="17"/>
      <c r="AC762" s="17"/>
      <c r="AD762" s="17"/>
      <c r="AE762" s="17">
        <f t="shared" si="1874"/>
        <v>1048.8</v>
      </c>
      <c r="AF762" s="17">
        <f t="shared" si="1875"/>
        <v>1140</v>
      </c>
      <c r="AG762" s="17">
        <f t="shared" si="1876"/>
        <v>1140</v>
      </c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>
        <f t="shared" si="1877"/>
        <v>1048.8</v>
      </c>
      <c r="AX762" s="17">
        <f t="shared" si="1878"/>
        <v>1140</v>
      </c>
      <c r="AY762" s="17">
        <f t="shared" si="1879"/>
        <v>1140</v>
      </c>
      <c r="AZ762" s="17"/>
      <c r="BA762" s="32"/>
      <c r="BB762" s="32"/>
      <c r="BC762" s="1"/>
      <c r="BD762" s="1"/>
      <c r="BE762" s="1"/>
      <c r="BF762" s="1"/>
      <c r="BG762" s="1"/>
      <c r="BH762" s="1"/>
      <c r="BI762" s="1"/>
    </row>
    <row r="763" s="1" customFormat="1" ht="30">
      <c r="A763" s="30" t="s">
        <v>477</v>
      </c>
      <c r="B763" s="30" t="s">
        <v>65</v>
      </c>
      <c r="C763" s="30" t="s">
        <v>154</v>
      </c>
      <c r="D763" s="30" t="s">
        <v>441</v>
      </c>
      <c r="E763" s="30" t="s">
        <v>41</v>
      </c>
      <c r="F763" s="31" t="s">
        <v>42</v>
      </c>
      <c r="G763" s="17">
        <v>1046.2</v>
      </c>
      <c r="H763" s="17">
        <v>1046.5</v>
      </c>
      <c r="I763" s="17">
        <v>1046.5</v>
      </c>
      <c r="J763" s="17"/>
      <c r="K763" s="17"/>
      <c r="L763" s="17"/>
      <c r="M763" s="17">
        <f t="shared" si="1840"/>
        <v>1046.2</v>
      </c>
      <c r="N763" s="17">
        <f t="shared" si="1841"/>
        <v>1046.5</v>
      </c>
      <c r="O763" s="17">
        <f t="shared" si="1842"/>
        <v>1046.5</v>
      </c>
      <c r="P763" s="17"/>
      <c r="Q763" s="17"/>
      <c r="R763" s="17"/>
      <c r="S763" s="17"/>
      <c r="T763" s="17"/>
      <c r="U763" s="17"/>
      <c r="V763" s="17"/>
      <c r="W763" s="17"/>
      <c r="X763" s="17"/>
      <c r="Y763" s="17">
        <f t="shared" si="1871"/>
        <v>1046.2</v>
      </c>
      <c r="Z763" s="17">
        <f t="shared" si="1872"/>
        <v>1046.5</v>
      </c>
      <c r="AA763" s="17">
        <f t="shared" si="1873"/>
        <v>1046.5</v>
      </c>
      <c r="AB763" s="17"/>
      <c r="AC763" s="17"/>
      <c r="AD763" s="17"/>
      <c r="AE763" s="17">
        <f t="shared" si="1874"/>
        <v>1046.2</v>
      </c>
      <c r="AF763" s="17">
        <f t="shared" si="1875"/>
        <v>1046.5</v>
      </c>
      <c r="AG763" s="17">
        <f t="shared" si="1876"/>
        <v>1046.5</v>
      </c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>
        <f t="shared" si="1877"/>
        <v>1046.2</v>
      </c>
      <c r="AX763" s="17">
        <f t="shared" si="1878"/>
        <v>1046.5</v>
      </c>
      <c r="AY763" s="17">
        <f t="shared" si="1879"/>
        <v>1046.5</v>
      </c>
      <c r="AZ763" s="17"/>
      <c r="BA763" s="32"/>
      <c r="BB763" s="32"/>
      <c r="BC763" s="1"/>
      <c r="BD763" s="1"/>
      <c r="BE763" s="1"/>
      <c r="BF763" s="1"/>
      <c r="BG763" s="1"/>
      <c r="BH763" s="1"/>
      <c r="BI763" s="1"/>
    </row>
    <row r="764" s="20" customFormat="1" ht="15">
      <c r="A764" s="21" t="s">
        <v>477</v>
      </c>
      <c r="B764" s="21" t="s">
        <v>121</v>
      </c>
      <c r="C764" s="21"/>
      <c r="D764" s="21"/>
      <c r="E764" s="33"/>
      <c r="F764" s="22" t="s">
        <v>122</v>
      </c>
      <c r="G764" s="23">
        <f>G780+G765</f>
        <v>22708.899999999998</v>
      </c>
      <c r="H764" s="23">
        <f>H780+H765</f>
        <v>22314.899999999998</v>
      </c>
      <c r="I764" s="23">
        <f>I780+I765</f>
        <v>22314.899999999998</v>
      </c>
      <c r="J764" s="23">
        <f>J780+J765</f>
        <v>0</v>
      </c>
      <c r="K764" s="23">
        <f>K780+K765</f>
        <v>0</v>
      </c>
      <c r="L764" s="23">
        <f>L780+L765</f>
        <v>0</v>
      </c>
      <c r="M764" s="23">
        <f t="shared" si="1840"/>
        <v>22708.899999999998</v>
      </c>
      <c r="N764" s="23">
        <f t="shared" si="1841"/>
        <v>22314.899999999998</v>
      </c>
      <c r="O764" s="23">
        <f t="shared" si="1842"/>
        <v>22314.899999999998</v>
      </c>
      <c r="P764" s="23">
        <f>P780+P765</f>
        <v>0</v>
      </c>
      <c r="Q764" s="23">
        <f>Q780+Q765</f>
        <v>0</v>
      </c>
      <c r="R764" s="23">
        <f>R780+R765</f>
        <v>0</v>
      </c>
      <c r="S764" s="23">
        <f>S780+S765</f>
        <v>1920</v>
      </c>
      <c r="T764" s="23">
        <f>T780+T765</f>
        <v>0</v>
      </c>
      <c r="U764" s="23">
        <f>U780+U765</f>
        <v>0</v>
      </c>
      <c r="V764" s="23">
        <f>V780+V765</f>
        <v>0</v>
      </c>
      <c r="W764" s="23">
        <f>W780+W765</f>
        <v>0</v>
      </c>
      <c r="X764" s="23">
        <f>X780+X765</f>
        <v>0</v>
      </c>
      <c r="Y764" s="23">
        <f t="shared" si="1871"/>
        <v>24628.899999999998</v>
      </c>
      <c r="Z764" s="23">
        <f t="shared" si="1872"/>
        <v>22314.899999999998</v>
      </c>
      <c r="AA764" s="23">
        <f t="shared" si="1873"/>
        <v>22314.899999999998</v>
      </c>
      <c r="AB764" s="23">
        <f>AB780+AB765</f>
        <v>0</v>
      </c>
      <c r="AC764" s="23">
        <f>AC780+AC765</f>
        <v>0</v>
      </c>
      <c r="AD764" s="23">
        <f>AD780+AD765</f>
        <v>0</v>
      </c>
      <c r="AE764" s="23">
        <f t="shared" si="1874"/>
        <v>24628.899999999998</v>
      </c>
      <c r="AF764" s="23">
        <f t="shared" si="1875"/>
        <v>22314.899999999998</v>
      </c>
      <c r="AG764" s="23">
        <f t="shared" si="1876"/>
        <v>22314.899999999998</v>
      </c>
      <c r="AH764" s="23">
        <f>AH780+AH765</f>
        <v>0</v>
      </c>
      <c r="AI764" s="23">
        <f>AI780+AI765</f>
        <v>0</v>
      </c>
      <c r="AJ764" s="23">
        <f>AJ780+AJ765</f>
        <v>0</v>
      </c>
      <c r="AK764" s="23">
        <f>AK780+AK765</f>
        <v>0</v>
      </c>
      <c r="AL764" s="23">
        <f>AL780+AL765</f>
        <v>0</v>
      </c>
      <c r="AM764" s="23">
        <f>AM780+AM765</f>
        <v>0</v>
      </c>
      <c r="AN764" s="23">
        <f>AN780+AN765</f>
        <v>0</v>
      </c>
      <c r="AO764" s="23">
        <f>AO780+AO765</f>
        <v>0</v>
      </c>
      <c r="AP764" s="23">
        <f>AP780+AP765</f>
        <v>0</v>
      </c>
      <c r="AQ764" s="23">
        <f>AQ780+AQ765</f>
        <v>0</v>
      </c>
      <c r="AR764" s="23">
        <f>AR780+AR765</f>
        <v>0</v>
      </c>
      <c r="AS764" s="23">
        <f>AS780+AS765</f>
        <v>0</v>
      </c>
      <c r="AT764" s="23">
        <f>AT780+AT765</f>
        <v>0</v>
      </c>
      <c r="AU764" s="23">
        <f>AU780+AU765</f>
        <v>0</v>
      </c>
      <c r="AV764" s="23">
        <f>AV780+AV765</f>
        <v>0</v>
      </c>
      <c r="AW764" s="23">
        <f t="shared" si="1877"/>
        <v>24628.899999999998</v>
      </c>
      <c r="AX764" s="23">
        <f t="shared" si="1878"/>
        <v>22314.899999999998</v>
      </c>
      <c r="AY764" s="23">
        <f t="shared" si="1879"/>
        <v>22314.899999999998</v>
      </c>
      <c r="AZ764" s="23">
        <f>AZ780+AZ765</f>
        <v>0</v>
      </c>
      <c r="BA764" s="24"/>
      <c r="BB764" s="24"/>
      <c r="BC764" s="20"/>
      <c r="BD764" s="20"/>
      <c r="BE764" s="20"/>
      <c r="BF764" s="20"/>
      <c r="BG764" s="20"/>
      <c r="BH764" s="20"/>
      <c r="BI764" s="20"/>
    </row>
    <row r="765" s="25" customFormat="1" ht="15">
      <c r="A765" s="26" t="s">
        <v>477</v>
      </c>
      <c r="B765" s="26" t="s">
        <v>121</v>
      </c>
      <c r="C765" s="26" t="s">
        <v>267</v>
      </c>
      <c r="D765" s="26"/>
      <c r="E765" s="34"/>
      <c r="F765" s="27" t="s">
        <v>443</v>
      </c>
      <c r="G765" s="28">
        <f>G766+G771</f>
        <v>22098.899999999998</v>
      </c>
      <c r="H765" s="28">
        <f>H766+H771</f>
        <v>22098.899999999998</v>
      </c>
      <c r="I765" s="28">
        <f>I766+I771</f>
        <v>22098.899999999998</v>
      </c>
      <c r="J765" s="28">
        <f>J766+J771</f>
        <v>0</v>
      </c>
      <c r="K765" s="28">
        <f>K766+K771</f>
        <v>0</v>
      </c>
      <c r="L765" s="28">
        <f>L766+L771</f>
        <v>0</v>
      </c>
      <c r="M765" s="28">
        <f t="shared" si="1840"/>
        <v>22098.899999999998</v>
      </c>
      <c r="N765" s="28">
        <f t="shared" si="1841"/>
        <v>22098.899999999998</v>
      </c>
      <c r="O765" s="28">
        <f t="shared" si="1842"/>
        <v>22098.899999999998</v>
      </c>
      <c r="P765" s="28">
        <f>P766+P771</f>
        <v>0</v>
      </c>
      <c r="Q765" s="28">
        <f>Q766+Q771</f>
        <v>0</v>
      </c>
      <c r="R765" s="28">
        <f>R766+R771</f>
        <v>0</v>
      </c>
      <c r="S765" s="28">
        <f>S766+S771</f>
        <v>1920</v>
      </c>
      <c r="T765" s="28">
        <f>T766+T771</f>
        <v>0</v>
      </c>
      <c r="U765" s="28">
        <f>U766+U771</f>
        <v>0</v>
      </c>
      <c r="V765" s="28">
        <f>V766+V771</f>
        <v>0</v>
      </c>
      <c r="W765" s="28">
        <f>W766+W771</f>
        <v>0</v>
      </c>
      <c r="X765" s="28">
        <f>X766+X771</f>
        <v>0</v>
      </c>
      <c r="Y765" s="28">
        <f t="shared" si="1871"/>
        <v>24018.899999999998</v>
      </c>
      <c r="Z765" s="28">
        <f t="shared" si="1872"/>
        <v>22098.899999999998</v>
      </c>
      <c r="AA765" s="28">
        <f t="shared" si="1873"/>
        <v>22098.899999999998</v>
      </c>
      <c r="AB765" s="28">
        <f>AB766+AB771</f>
        <v>0</v>
      </c>
      <c r="AC765" s="28">
        <f>AC766+AC771</f>
        <v>0</v>
      </c>
      <c r="AD765" s="28">
        <f>AD766+AD771</f>
        <v>0</v>
      </c>
      <c r="AE765" s="28">
        <f t="shared" si="1874"/>
        <v>24018.899999999998</v>
      </c>
      <c r="AF765" s="28">
        <f t="shared" si="1875"/>
        <v>22098.899999999998</v>
      </c>
      <c r="AG765" s="28">
        <f t="shared" si="1876"/>
        <v>22098.899999999998</v>
      </c>
      <c r="AH765" s="28">
        <f>AH766+AH771</f>
        <v>0</v>
      </c>
      <c r="AI765" s="28">
        <f>AI766+AI771</f>
        <v>0</v>
      </c>
      <c r="AJ765" s="28">
        <f>AJ766+AJ771</f>
        <v>0</v>
      </c>
      <c r="AK765" s="28">
        <f>AK766+AK771</f>
        <v>0</v>
      </c>
      <c r="AL765" s="28">
        <f>AL766+AL771</f>
        <v>0</v>
      </c>
      <c r="AM765" s="28">
        <f>AM766+AM771</f>
        <v>0</v>
      </c>
      <c r="AN765" s="28">
        <f>AN766+AN771</f>
        <v>0</v>
      </c>
      <c r="AO765" s="28">
        <f>AO766+AO771</f>
        <v>0</v>
      </c>
      <c r="AP765" s="28">
        <f>AP766+AP771</f>
        <v>0</v>
      </c>
      <c r="AQ765" s="28">
        <f>AQ766+AQ771</f>
        <v>0</v>
      </c>
      <c r="AR765" s="28">
        <f>AR766+AR771</f>
        <v>0</v>
      </c>
      <c r="AS765" s="28">
        <f>AS766+AS771</f>
        <v>0</v>
      </c>
      <c r="AT765" s="28">
        <f>AT766+AT771</f>
        <v>0</v>
      </c>
      <c r="AU765" s="28">
        <f>AU766+AU771</f>
        <v>0</v>
      </c>
      <c r="AV765" s="28">
        <f>AV766+AV771</f>
        <v>0</v>
      </c>
      <c r="AW765" s="28">
        <f t="shared" si="1877"/>
        <v>24018.899999999998</v>
      </c>
      <c r="AX765" s="28">
        <f t="shared" si="1878"/>
        <v>22098.899999999998</v>
      </c>
      <c r="AY765" s="28">
        <f t="shared" si="1879"/>
        <v>22098.899999999998</v>
      </c>
      <c r="AZ765" s="28">
        <f>AZ766+AZ771</f>
        <v>0</v>
      </c>
      <c r="BA765" s="29"/>
      <c r="BB765" s="29"/>
      <c r="BC765" s="25"/>
      <c r="BD765" s="25"/>
      <c r="BE765" s="25"/>
      <c r="BF765" s="25"/>
      <c r="BG765" s="25"/>
      <c r="BH765" s="25"/>
      <c r="BI765" s="25"/>
    </row>
    <row r="766" s="1" customFormat="1" ht="30">
      <c r="A766" s="30" t="s">
        <v>477</v>
      </c>
      <c r="B766" s="30" t="s">
        <v>121</v>
      </c>
      <c r="C766" s="30" t="s">
        <v>267</v>
      </c>
      <c r="D766" s="30" t="s">
        <v>67</v>
      </c>
      <c r="E766" s="35"/>
      <c r="F766" s="31" t="s">
        <v>68</v>
      </c>
      <c r="G766" s="17">
        <f t="shared" ref="G766:G783" si="1948">G767</f>
        <v>3465.8000000000002</v>
      </c>
      <c r="H766" s="17">
        <f t="shared" ref="H766:H783" si="1949">H767</f>
        <v>3465.8000000000002</v>
      </c>
      <c r="I766" s="17">
        <f t="shared" ref="I766:I783" si="1950">I767</f>
        <v>3465.8000000000002</v>
      </c>
      <c r="J766" s="17">
        <f t="shared" ref="J766:J783" si="1951">J767</f>
        <v>0</v>
      </c>
      <c r="K766" s="17">
        <f t="shared" ref="K766:K783" si="1952">K767</f>
        <v>0</v>
      </c>
      <c r="L766" s="17">
        <f t="shared" ref="L766:L783" si="1953">L767</f>
        <v>0</v>
      </c>
      <c r="M766" s="17">
        <f t="shared" si="1840"/>
        <v>3465.8000000000002</v>
      </c>
      <c r="N766" s="17">
        <f t="shared" si="1841"/>
        <v>3465.8000000000002</v>
      </c>
      <c r="O766" s="17">
        <f t="shared" si="1842"/>
        <v>3465.8000000000002</v>
      </c>
      <c r="P766" s="17">
        <f t="shared" ref="P766:P783" si="1954">P767</f>
        <v>0</v>
      </c>
      <c r="Q766" s="17">
        <f t="shared" ref="Q766:Q783" si="1955">Q767</f>
        <v>0</v>
      </c>
      <c r="R766" s="17">
        <f t="shared" ref="R766:R783" si="1956">R767</f>
        <v>0</v>
      </c>
      <c r="S766" s="17">
        <f t="shared" ref="S766:S783" si="1957">S767</f>
        <v>0</v>
      </c>
      <c r="T766" s="17">
        <f t="shared" ref="T766:T783" si="1958">T767</f>
        <v>0</v>
      </c>
      <c r="U766" s="17">
        <f t="shared" ref="U766:U783" si="1959">U767</f>
        <v>0</v>
      </c>
      <c r="V766" s="17">
        <f t="shared" ref="V766:V783" si="1960">V767</f>
        <v>0</v>
      </c>
      <c r="W766" s="17">
        <f t="shared" ref="W766:W783" si="1961">W767</f>
        <v>0</v>
      </c>
      <c r="X766" s="17">
        <f t="shared" ref="X766:X783" si="1962">X767</f>
        <v>0</v>
      </c>
      <c r="Y766" s="17">
        <f t="shared" si="1871"/>
        <v>3465.8000000000002</v>
      </c>
      <c r="Z766" s="17">
        <f t="shared" si="1872"/>
        <v>3465.8000000000002</v>
      </c>
      <c r="AA766" s="17">
        <f t="shared" si="1873"/>
        <v>3465.8000000000002</v>
      </c>
      <c r="AB766" s="17">
        <f t="shared" ref="AB766:AB769" si="1963">AB767</f>
        <v>0</v>
      </c>
      <c r="AC766" s="17">
        <f t="shared" ref="AC766:AC769" si="1964">AC767</f>
        <v>0</v>
      </c>
      <c r="AD766" s="17">
        <f t="shared" ref="AD766:AD769" si="1965">AD767</f>
        <v>0</v>
      </c>
      <c r="AE766" s="17">
        <f t="shared" si="1874"/>
        <v>3465.8000000000002</v>
      </c>
      <c r="AF766" s="17">
        <f t="shared" si="1875"/>
        <v>3465.8000000000002</v>
      </c>
      <c r="AG766" s="17">
        <f t="shared" si="1876"/>
        <v>3465.8000000000002</v>
      </c>
      <c r="AH766" s="17">
        <f t="shared" ref="AH766:AH769" si="1966">AH767</f>
        <v>0</v>
      </c>
      <c r="AI766" s="17">
        <f t="shared" ref="AI766:AI769" si="1967">AI767</f>
        <v>0</v>
      </c>
      <c r="AJ766" s="17">
        <f t="shared" ref="AJ766:AJ769" si="1968">AJ767</f>
        <v>0</v>
      </c>
      <c r="AK766" s="17">
        <f t="shared" ref="AK766:AK769" si="1969">AK767</f>
        <v>0</v>
      </c>
      <c r="AL766" s="17">
        <f t="shared" ref="AL766:AL769" si="1970">AL767</f>
        <v>0</v>
      </c>
      <c r="AM766" s="17">
        <f t="shared" ref="AM766:AM769" si="1971">AM767</f>
        <v>0</v>
      </c>
      <c r="AN766" s="17">
        <f t="shared" ref="AN766:AN769" si="1972">AN767</f>
        <v>0</v>
      </c>
      <c r="AO766" s="17">
        <f t="shared" ref="AO766:AO769" si="1973">AO767</f>
        <v>0</v>
      </c>
      <c r="AP766" s="17">
        <f t="shared" ref="AP766:AP769" si="1974">AP767</f>
        <v>0</v>
      </c>
      <c r="AQ766" s="17">
        <f t="shared" ref="AQ766:AQ769" si="1975">AQ767</f>
        <v>0</v>
      </c>
      <c r="AR766" s="17">
        <f t="shared" ref="AR766:AR769" si="1976">AR767</f>
        <v>0</v>
      </c>
      <c r="AS766" s="17">
        <f t="shared" ref="AS766:AS769" si="1977">AS767</f>
        <v>0</v>
      </c>
      <c r="AT766" s="17">
        <f t="shared" ref="AT766:AT769" si="1978">AT767</f>
        <v>0</v>
      </c>
      <c r="AU766" s="17">
        <f t="shared" ref="AU766:AU769" si="1979">AU767</f>
        <v>0</v>
      </c>
      <c r="AV766" s="17">
        <f t="shared" ref="AV766:AV769" si="1980">AV767</f>
        <v>0</v>
      </c>
      <c r="AW766" s="17">
        <f t="shared" si="1877"/>
        <v>3465.8000000000002</v>
      </c>
      <c r="AX766" s="17">
        <f t="shared" si="1878"/>
        <v>3465.8000000000002</v>
      </c>
      <c r="AY766" s="17">
        <f t="shared" si="1879"/>
        <v>3465.8000000000002</v>
      </c>
      <c r="AZ766" s="17">
        <f t="shared" ref="AZ766:AZ769" si="1981">AZ767</f>
        <v>0</v>
      </c>
      <c r="BA766" s="32"/>
      <c r="BB766" s="32"/>
      <c r="BC766" s="1"/>
      <c r="BD766" s="1"/>
      <c r="BE766" s="1"/>
      <c r="BF766" s="1"/>
      <c r="BG766" s="1"/>
      <c r="BH766" s="1"/>
      <c r="BI766" s="1"/>
    </row>
    <row r="767" s="1" customFormat="1" ht="15" hidden="1">
      <c r="A767" s="30" t="s">
        <v>477</v>
      </c>
      <c r="B767" s="30" t="s">
        <v>121</v>
      </c>
      <c r="C767" s="30" t="s">
        <v>267</v>
      </c>
      <c r="D767" s="30" t="s">
        <v>69</v>
      </c>
      <c r="E767" s="35"/>
      <c r="F767" s="31" t="s">
        <v>36</v>
      </c>
      <c r="G767" s="17">
        <f t="shared" si="1948"/>
        <v>3465.8000000000002</v>
      </c>
      <c r="H767" s="17">
        <f t="shared" si="1949"/>
        <v>3465.8000000000002</v>
      </c>
      <c r="I767" s="17">
        <f t="shared" si="1950"/>
        <v>3465.8000000000002</v>
      </c>
      <c r="J767" s="17">
        <f t="shared" si="1951"/>
        <v>0</v>
      </c>
      <c r="K767" s="17">
        <f t="shared" si="1952"/>
        <v>0</v>
      </c>
      <c r="L767" s="17">
        <f t="shared" si="1953"/>
        <v>0</v>
      </c>
      <c r="M767" s="17">
        <f t="shared" si="1840"/>
        <v>3465.8000000000002</v>
      </c>
      <c r="N767" s="17">
        <f t="shared" si="1841"/>
        <v>3465.8000000000002</v>
      </c>
      <c r="O767" s="17">
        <f t="shared" si="1842"/>
        <v>3465.8000000000002</v>
      </c>
      <c r="P767" s="17">
        <f t="shared" si="1954"/>
        <v>0</v>
      </c>
      <c r="Q767" s="17">
        <f t="shared" si="1955"/>
        <v>0</v>
      </c>
      <c r="R767" s="17">
        <f t="shared" si="1956"/>
        <v>0</v>
      </c>
      <c r="S767" s="17">
        <f t="shared" si="1957"/>
        <v>0</v>
      </c>
      <c r="T767" s="17">
        <f t="shared" si="1958"/>
        <v>0</v>
      </c>
      <c r="U767" s="17">
        <f t="shared" si="1959"/>
        <v>0</v>
      </c>
      <c r="V767" s="17">
        <f t="shared" si="1960"/>
        <v>0</v>
      </c>
      <c r="W767" s="17">
        <f t="shared" si="1961"/>
        <v>0</v>
      </c>
      <c r="X767" s="17">
        <f t="shared" si="1962"/>
        <v>0</v>
      </c>
      <c r="Y767" s="17">
        <f t="shared" si="1871"/>
        <v>3465.8000000000002</v>
      </c>
      <c r="Z767" s="17">
        <f t="shared" si="1872"/>
        <v>3465.8000000000002</v>
      </c>
      <c r="AA767" s="17">
        <f t="shared" si="1873"/>
        <v>3465.8000000000002</v>
      </c>
      <c r="AB767" s="17">
        <f t="shared" si="1963"/>
        <v>0</v>
      </c>
      <c r="AC767" s="17">
        <f t="shared" si="1964"/>
        <v>0</v>
      </c>
      <c r="AD767" s="17">
        <f t="shared" si="1965"/>
        <v>0</v>
      </c>
      <c r="AE767" s="17">
        <f t="shared" si="1874"/>
        <v>3465.8000000000002</v>
      </c>
      <c r="AF767" s="17">
        <f t="shared" si="1875"/>
        <v>3465.8000000000002</v>
      </c>
      <c r="AG767" s="17">
        <f t="shared" si="1876"/>
        <v>3465.8000000000002</v>
      </c>
      <c r="AH767" s="17">
        <f t="shared" si="1966"/>
        <v>0</v>
      </c>
      <c r="AI767" s="17">
        <f t="shared" si="1967"/>
        <v>0</v>
      </c>
      <c r="AJ767" s="17">
        <f t="shared" si="1968"/>
        <v>0</v>
      </c>
      <c r="AK767" s="17">
        <f t="shared" si="1969"/>
        <v>0</v>
      </c>
      <c r="AL767" s="17">
        <f t="shared" si="1970"/>
        <v>0</v>
      </c>
      <c r="AM767" s="17">
        <f t="shared" si="1971"/>
        <v>0</v>
      </c>
      <c r="AN767" s="17">
        <f t="shared" si="1972"/>
        <v>0</v>
      </c>
      <c r="AO767" s="17">
        <f t="shared" si="1973"/>
        <v>0</v>
      </c>
      <c r="AP767" s="17">
        <f t="shared" si="1974"/>
        <v>0</v>
      </c>
      <c r="AQ767" s="17">
        <f t="shared" si="1975"/>
        <v>0</v>
      </c>
      <c r="AR767" s="17">
        <f t="shared" si="1976"/>
        <v>0</v>
      </c>
      <c r="AS767" s="17">
        <f t="shared" si="1977"/>
        <v>0</v>
      </c>
      <c r="AT767" s="17">
        <f t="shared" si="1978"/>
        <v>0</v>
      </c>
      <c r="AU767" s="17">
        <f t="shared" si="1979"/>
        <v>0</v>
      </c>
      <c r="AV767" s="17">
        <f t="shared" si="1980"/>
        <v>0</v>
      </c>
      <c r="AW767" s="17">
        <f t="shared" si="1877"/>
        <v>3465.8000000000002</v>
      </c>
      <c r="AX767" s="17">
        <f t="shared" si="1878"/>
        <v>3465.8000000000002</v>
      </c>
      <c r="AY767" s="17">
        <f t="shared" si="1879"/>
        <v>3465.8000000000002</v>
      </c>
      <c r="AZ767" s="17">
        <f t="shared" si="1981"/>
        <v>0</v>
      </c>
      <c r="BA767" s="32">
        <v>0</v>
      </c>
      <c r="BB767" s="32"/>
      <c r="BC767" s="1"/>
      <c r="BD767" s="1"/>
      <c r="BE767" s="1"/>
      <c r="BF767" s="1"/>
      <c r="BG767" s="1"/>
      <c r="BH767" s="1"/>
      <c r="BI767" s="1"/>
    </row>
    <row r="768" s="1" customFormat="1" ht="30">
      <c r="A768" s="30" t="s">
        <v>477</v>
      </c>
      <c r="B768" s="30" t="s">
        <v>121</v>
      </c>
      <c r="C768" s="30" t="s">
        <v>267</v>
      </c>
      <c r="D768" s="30" t="s">
        <v>444</v>
      </c>
      <c r="E768" s="35"/>
      <c r="F768" s="31" t="s">
        <v>445</v>
      </c>
      <c r="G768" s="17">
        <f t="shared" si="1948"/>
        <v>3465.8000000000002</v>
      </c>
      <c r="H768" s="17">
        <f t="shared" si="1949"/>
        <v>3465.8000000000002</v>
      </c>
      <c r="I768" s="17">
        <f t="shared" si="1950"/>
        <v>3465.8000000000002</v>
      </c>
      <c r="J768" s="17">
        <f t="shared" si="1951"/>
        <v>0</v>
      </c>
      <c r="K768" s="17">
        <f t="shared" si="1952"/>
        <v>0</v>
      </c>
      <c r="L768" s="17">
        <f t="shared" si="1953"/>
        <v>0</v>
      </c>
      <c r="M768" s="17">
        <f t="shared" si="1840"/>
        <v>3465.8000000000002</v>
      </c>
      <c r="N768" s="17">
        <f t="shared" si="1841"/>
        <v>3465.8000000000002</v>
      </c>
      <c r="O768" s="17">
        <f t="shared" si="1842"/>
        <v>3465.8000000000002</v>
      </c>
      <c r="P768" s="17">
        <f t="shared" si="1954"/>
        <v>0</v>
      </c>
      <c r="Q768" s="17">
        <f t="shared" si="1955"/>
        <v>0</v>
      </c>
      <c r="R768" s="17">
        <f t="shared" si="1956"/>
        <v>0</v>
      </c>
      <c r="S768" s="17">
        <f t="shared" si="1957"/>
        <v>0</v>
      </c>
      <c r="T768" s="17">
        <f t="shared" si="1958"/>
        <v>0</v>
      </c>
      <c r="U768" s="17">
        <f t="shared" si="1959"/>
        <v>0</v>
      </c>
      <c r="V768" s="17">
        <f t="shared" si="1960"/>
        <v>0</v>
      </c>
      <c r="W768" s="17">
        <f t="shared" si="1961"/>
        <v>0</v>
      </c>
      <c r="X768" s="17">
        <f t="shared" si="1962"/>
        <v>0</v>
      </c>
      <c r="Y768" s="17">
        <f t="shared" si="1871"/>
        <v>3465.8000000000002</v>
      </c>
      <c r="Z768" s="17">
        <f t="shared" si="1872"/>
        <v>3465.8000000000002</v>
      </c>
      <c r="AA768" s="17">
        <f t="shared" si="1873"/>
        <v>3465.8000000000002</v>
      </c>
      <c r="AB768" s="17">
        <f t="shared" si="1963"/>
        <v>0</v>
      </c>
      <c r="AC768" s="17">
        <f t="shared" si="1964"/>
        <v>0</v>
      </c>
      <c r="AD768" s="17">
        <f t="shared" si="1965"/>
        <v>0</v>
      </c>
      <c r="AE768" s="17">
        <f t="shared" si="1874"/>
        <v>3465.8000000000002</v>
      </c>
      <c r="AF768" s="17">
        <f t="shared" si="1875"/>
        <v>3465.8000000000002</v>
      </c>
      <c r="AG768" s="17">
        <f t="shared" si="1876"/>
        <v>3465.8000000000002</v>
      </c>
      <c r="AH768" s="17">
        <f t="shared" si="1966"/>
        <v>0</v>
      </c>
      <c r="AI768" s="17">
        <f t="shared" si="1967"/>
        <v>0</v>
      </c>
      <c r="AJ768" s="17">
        <f t="shared" si="1968"/>
        <v>0</v>
      </c>
      <c r="AK768" s="17">
        <f t="shared" si="1969"/>
        <v>0</v>
      </c>
      <c r="AL768" s="17">
        <f t="shared" si="1970"/>
        <v>0</v>
      </c>
      <c r="AM768" s="17">
        <f t="shared" si="1971"/>
        <v>0</v>
      </c>
      <c r="AN768" s="17">
        <f t="shared" si="1972"/>
        <v>0</v>
      </c>
      <c r="AO768" s="17">
        <f t="shared" si="1973"/>
        <v>0</v>
      </c>
      <c r="AP768" s="17">
        <f t="shared" si="1974"/>
        <v>0</v>
      </c>
      <c r="AQ768" s="17">
        <f t="shared" si="1975"/>
        <v>0</v>
      </c>
      <c r="AR768" s="17">
        <f t="shared" si="1976"/>
        <v>0</v>
      </c>
      <c r="AS768" s="17">
        <f t="shared" si="1977"/>
        <v>0</v>
      </c>
      <c r="AT768" s="17">
        <f t="shared" si="1978"/>
        <v>0</v>
      </c>
      <c r="AU768" s="17">
        <f t="shared" si="1979"/>
        <v>0</v>
      </c>
      <c r="AV768" s="17">
        <f t="shared" si="1980"/>
        <v>0</v>
      </c>
      <c r="AW768" s="17">
        <f t="shared" si="1877"/>
        <v>3465.8000000000002</v>
      </c>
      <c r="AX768" s="17">
        <f t="shared" si="1878"/>
        <v>3465.8000000000002</v>
      </c>
      <c r="AY768" s="17">
        <f t="shared" si="1879"/>
        <v>3465.8000000000002</v>
      </c>
      <c r="AZ768" s="17">
        <f t="shared" si="1981"/>
        <v>0</v>
      </c>
      <c r="BA768" s="32"/>
      <c r="BB768" s="32"/>
      <c r="BC768" s="1"/>
      <c r="BD768" s="1"/>
      <c r="BE768" s="1"/>
      <c r="BF768" s="1"/>
      <c r="BG768" s="1"/>
      <c r="BH768" s="1"/>
      <c r="BI768" s="1"/>
    </row>
    <row r="769" s="1" customFormat="1" ht="15">
      <c r="A769" s="30" t="s">
        <v>477</v>
      </c>
      <c r="B769" s="30" t="s">
        <v>121</v>
      </c>
      <c r="C769" s="30" t="s">
        <v>267</v>
      </c>
      <c r="D769" s="30" t="s">
        <v>446</v>
      </c>
      <c r="E769" s="35"/>
      <c r="F769" s="31" t="s">
        <v>447</v>
      </c>
      <c r="G769" s="17">
        <f t="shared" si="1948"/>
        <v>3465.8000000000002</v>
      </c>
      <c r="H769" s="17">
        <f t="shared" si="1949"/>
        <v>3465.8000000000002</v>
      </c>
      <c r="I769" s="17">
        <f t="shared" si="1950"/>
        <v>3465.8000000000002</v>
      </c>
      <c r="J769" s="17">
        <f t="shared" si="1951"/>
        <v>0</v>
      </c>
      <c r="K769" s="17">
        <f t="shared" si="1952"/>
        <v>0</v>
      </c>
      <c r="L769" s="17">
        <f t="shared" si="1953"/>
        <v>0</v>
      </c>
      <c r="M769" s="17">
        <f t="shared" si="1840"/>
        <v>3465.8000000000002</v>
      </c>
      <c r="N769" s="17">
        <f t="shared" si="1841"/>
        <v>3465.8000000000002</v>
      </c>
      <c r="O769" s="17">
        <f t="shared" si="1842"/>
        <v>3465.8000000000002</v>
      </c>
      <c r="P769" s="17">
        <f t="shared" si="1954"/>
        <v>0</v>
      </c>
      <c r="Q769" s="17">
        <f t="shared" si="1955"/>
        <v>0</v>
      </c>
      <c r="R769" s="17">
        <f t="shared" si="1956"/>
        <v>0</v>
      </c>
      <c r="S769" s="17">
        <f t="shared" si="1957"/>
        <v>0</v>
      </c>
      <c r="T769" s="17">
        <f t="shared" si="1958"/>
        <v>0</v>
      </c>
      <c r="U769" s="17">
        <f t="shared" si="1959"/>
        <v>0</v>
      </c>
      <c r="V769" s="17">
        <f t="shared" si="1960"/>
        <v>0</v>
      </c>
      <c r="W769" s="17">
        <f t="shared" si="1961"/>
        <v>0</v>
      </c>
      <c r="X769" s="17">
        <f t="shared" si="1962"/>
        <v>0</v>
      </c>
      <c r="Y769" s="17">
        <f t="shared" si="1871"/>
        <v>3465.8000000000002</v>
      </c>
      <c r="Z769" s="17">
        <f t="shared" si="1872"/>
        <v>3465.8000000000002</v>
      </c>
      <c r="AA769" s="17">
        <f t="shared" si="1873"/>
        <v>3465.8000000000002</v>
      </c>
      <c r="AB769" s="17">
        <f t="shared" si="1963"/>
        <v>0</v>
      </c>
      <c r="AC769" s="17">
        <f t="shared" si="1964"/>
        <v>0</v>
      </c>
      <c r="AD769" s="17">
        <f t="shared" si="1965"/>
        <v>0</v>
      </c>
      <c r="AE769" s="17">
        <f t="shared" si="1874"/>
        <v>3465.8000000000002</v>
      </c>
      <c r="AF769" s="17">
        <f t="shared" si="1875"/>
        <v>3465.8000000000002</v>
      </c>
      <c r="AG769" s="17">
        <f t="shared" si="1876"/>
        <v>3465.8000000000002</v>
      </c>
      <c r="AH769" s="17">
        <f t="shared" si="1966"/>
        <v>0</v>
      </c>
      <c r="AI769" s="17">
        <f t="shared" si="1967"/>
        <v>0</v>
      </c>
      <c r="AJ769" s="17">
        <f t="shared" si="1968"/>
        <v>0</v>
      </c>
      <c r="AK769" s="17">
        <f t="shared" si="1969"/>
        <v>0</v>
      </c>
      <c r="AL769" s="17">
        <f t="shared" si="1970"/>
        <v>0</v>
      </c>
      <c r="AM769" s="17">
        <f t="shared" si="1971"/>
        <v>0</v>
      </c>
      <c r="AN769" s="17">
        <f t="shared" si="1972"/>
        <v>0</v>
      </c>
      <c r="AO769" s="17">
        <f t="shared" si="1973"/>
        <v>0</v>
      </c>
      <c r="AP769" s="17">
        <f t="shared" si="1974"/>
        <v>0</v>
      </c>
      <c r="AQ769" s="17">
        <f t="shared" si="1975"/>
        <v>0</v>
      </c>
      <c r="AR769" s="17">
        <f t="shared" si="1976"/>
        <v>0</v>
      </c>
      <c r="AS769" s="17">
        <f t="shared" si="1977"/>
        <v>0</v>
      </c>
      <c r="AT769" s="17">
        <f t="shared" si="1978"/>
        <v>0</v>
      </c>
      <c r="AU769" s="17">
        <f t="shared" si="1979"/>
        <v>0</v>
      </c>
      <c r="AV769" s="17">
        <f t="shared" si="1980"/>
        <v>0</v>
      </c>
      <c r="AW769" s="17">
        <f t="shared" si="1877"/>
        <v>3465.8000000000002</v>
      </c>
      <c r="AX769" s="17">
        <f t="shared" si="1878"/>
        <v>3465.8000000000002</v>
      </c>
      <c r="AY769" s="17">
        <f t="shared" si="1879"/>
        <v>3465.8000000000002</v>
      </c>
      <c r="AZ769" s="17">
        <f t="shared" si="1981"/>
        <v>0</v>
      </c>
      <c r="BA769" s="32"/>
      <c r="BB769" s="32"/>
      <c r="BC769" s="1"/>
      <c r="BD769" s="1"/>
      <c r="BE769" s="1"/>
      <c r="BF769" s="1"/>
      <c r="BG769" s="1"/>
      <c r="BH769" s="1"/>
      <c r="BI769" s="1"/>
    </row>
    <row r="770" s="1" customFormat="1" ht="30">
      <c r="A770" s="30" t="s">
        <v>477</v>
      </c>
      <c r="B770" s="30" t="s">
        <v>121</v>
      </c>
      <c r="C770" s="30" t="s">
        <v>267</v>
      </c>
      <c r="D770" s="30" t="s">
        <v>446</v>
      </c>
      <c r="E770" s="30" t="s">
        <v>41</v>
      </c>
      <c r="F770" s="31" t="s">
        <v>42</v>
      </c>
      <c r="G770" s="17">
        <v>3465.8000000000002</v>
      </c>
      <c r="H770" s="17">
        <v>3465.8000000000002</v>
      </c>
      <c r="I770" s="17">
        <v>3465.8000000000002</v>
      </c>
      <c r="J770" s="17"/>
      <c r="K770" s="17"/>
      <c r="L770" s="17"/>
      <c r="M770" s="17">
        <f t="shared" si="1840"/>
        <v>3465.8000000000002</v>
      </c>
      <c r="N770" s="17">
        <f t="shared" si="1841"/>
        <v>3465.8000000000002</v>
      </c>
      <c r="O770" s="17">
        <f t="shared" si="1842"/>
        <v>3465.8000000000002</v>
      </c>
      <c r="P770" s="17"/>
      <c r="Q770" s="17"/>
      <c r="R770" s="17"/>
      <c r="S770" s="17"/>
      <c r="T770" s="17"/>
      <c r="U770" s="17"/>
      <c r="V770" s="17"/>
      <c r="W770" s="17"/>
      <c r="X770" s="17"/>
      <c r="Y770" s="17">
        <f t="shared" si="1871"/>
        <v>3465.8000000000002</v>
      </c>
      <c r="Z770" s="17">
        <f t="shared" si="1872"/>
        <v>3465.8000000000002</v>
      </c>
      <c r="AA770" s="17">
        <f t="shared" si="1873"/>
        <v>3465.8000000000002</v>
      </c>
      <c r="AB770" s="17"/>
      <c r="AC770" s="17"/>
      <c r="AD770" s="17"/>
      <c r="AE770" s="17">
        <f t="shared" si="1874"/>
        <v>3465.8000000000002</v>
      </c>
      <c r="AF770" s="17">
        <f t="shared" si="1875"/>
        <v>3465.8000000000002</v>
      </c>
      <c r="AG770" s="17">
        <f t="shared" si="1876"/>
        <v>3465.8000000000002</v>
      </c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>
        <f t="shared" si="1877"/>
        <v>3465.8000000000002</v>
      </c>
      <c r="AX770" s="17">
        <f t="shared" si="1878"/>
        <v>3465.8000000000002</v>
      </c>
      <c r="AY770" s="17">
        <f t="shared" si="1879"/>
        <v>3465.8000000000002</v>
      </c>
      <c r="AZ770" s="17"/>
      <c r="BA770" s="32"/>
      <c r="BB770" s="32"/>
      <c r="BC770" s="1"/>
      <c r="BD770" s="1"/>
      <c r="BE770" s="1"/>
      <c r="BF770" s="1"/>
      <c r="BG770" s="1"/>
      <c r="BH770" s="1"/>
      <c r="BI770" s="1"/>
    </row>
    <row r="771" s="1" customFormat="1" ht="30">
      <c r="A771" s="30" t="s">
        <v>477</v>
      </c>
      <c r="B771" s="30" t="s">
        <v>121</v>
      </c>
      <c r="C771" s="30" t="s">
        <v>267</v>
      </c>
      <c r="D771" s="30" t="s">
        <v>448</v>
      </c>
      <c r="E771" s="35"/>
      <c r="F771" s="31" t="s">
        <v>449</v>
      </c>
      <c r="G771" s="17">
        <f t="shared" si="1948"/>
        <v>18633.099999999999</v>
      </c>
      <c r="H771" s="17">
        <f t="shared" si="1949"/>
        <v>18633.099999999999</v>
      </c>
      <c r="I771" s="17">
        <f t="shared" si="1950"/>
        <v>18633.099999999999</v>
      </c>
      <c r="J771" s="17">
        <f t="shared" si="1951"/>
        <v>0</v>
      </c>
      <c r="K771" s="17">
        <f t="shared" si="1952"/>
        <v>0</v>
      </c>
      <c r="L771" s="17">
        <f t="shared" si="1953"/>
        <v>0</v>
      </c>
      <c r="M771" s="17">
        <f t="shared" si="1840"/>
        <v>18633.099999999999</v>
      </c>
      <c r="N771" s="17">
        <f t="shared" si="1841"/>
        <v>18633.099999999999</v>
      </c>
      <c r="O771" s="17">
        <f t="shared" si="1842"/>
        <v>18633.099999999999</v>
      </c>
      <c r="P771" s="17">
        <f>P772+P776</f>
        <v>0</v>
      </c>
      <c r="Q771" s="17">
        <f>Q772+Q776</f>
        <v>0</v>
      </c>
      <c r="R771" s="17">
        <f>R772+R776</f>
        <v>0</v>
      </c>
      <c r="S771" s="17">
        <f>S772+S776</f>
        <v>1920</v>
      </c>
      <c r="T771" s="17">
        <f>T772+T776</f>
        <v>0</v>
      </c>
      <c r="U771" s="17">
        <f>U772+U776</f>
        <v>0</v>
      </c>
      <c r="V771" s="17">
        <f>V772+V776</f>
        <v>0</v>
      </c>
      <c r="W771" s="17">
        <f>W772+W776</f>
        <v>0</v>
      </c>
      <c r="X771" s="17">
        <f>X772+X776</f>
        <v>0</v>
      </c>
      <c r="Y771" s="17">
        <f t="shared" si="1871"/>
        <v>20553.099999999999</v>
      </c>
      <c r="Z771" s="17">
        <f t="shared" si="1872"/>
        <v>18633.099999999999</v>
      </c>
      <c r="AA771" s="17">
        <f t="shared" si="1873"/>
        <v>18633.099999999999</v>
      </c>
      <c r="AB771" s="17">
        <f>AB772+AB776</f>
        <v>0</v>
      </c>
      <c r="AC771" s="17">
        <f>AC772+AC776</f>
        <v>0</v>
      </c>
      <c r="AD771" s="17">
        <f>AD772+AD776</f>
        <v>0</v>
      </c>
      <c r="AE771" s="17">
        <f t="shared" si="1874"/>
        <v>20553.099999999999</v>
      </c>
      <c r="AF771" s="17">
        <f t="shared" si="1875"/>
        <v>18633.099999999999</v>
      </c>
      <c r="AG771" s="17">
        <f t="shared" si="1876"/>
        <v>18633.099999999999</v>
      </c>
      <c r="AH771" s="17">
        <f>AH772+AH776</f>
        <v>0</v>
      </c>
      <c r="AI771" s="17">
        <f>AI772+AI776</f>
        <v>0</v>
      </c>
      <c r="AJ771" s="17">
        <f>AJ772+AJ776</f>
        <v>0</v>
      </c>
      <c r="AK771" s="17">
        <f>AK772+AK776</f>
        <v>0</v>
      </c>
      <c r="AL771" s="17">
        <f>AL772+AL776</f>
        <v>0</v>
      </c>
      <c r="AM771" s="17">
        <f>AM772+AM776</f>
        <v>0</v>
      </c>
      <c r="AN771" s="17">
        <f>AN772+AN776</f>
        <v>0</v>
      </c>
      <c r="AO771" s="17">
        <f>AO772+AO776</f>
        <v>0</v>
      </c>
      <c r="AP771" s="17">
        <f>AP772+AP776</f>
        <v>0</v>
      </c>
      <c r="AQ771" s="17">
        <f>AQ772+AQ776</f>
        <v>0</v>
      </c>
      <c r="AR771" s="17">
        <f>AR772+AR776</f>
        <v>0</v>
      </c>
      <c r="AS771" s="17">
        <f>AS772+AS776</f>
        <v>0</v>
      </c>
      <c r="AT771" s="17">
        <f>AT772+AT776</f>
        <v>0</v>
      </c>
      <c r="AU771" s="17">
        <f>AU772+AU776</f>
        <v>0</v>
      </c>
      <c r="AV771" s="17">
        <f>AV772+AV776</f>
        <v>0</v>
      </c>
      <c r="AW771" s="17">
        <f t="shared" si="1877"/>
        <v>20553.099999999999</v>
      </c>
      <c r="AX771" s="17">
        <f t="shared" si="1878"/>
        <v>18633.099999999999</v>
      </c>
      <c r="AY771" s="17">
        <f t="shared" si="1879"/>
        <v>18633.099999999999</v>
      </c>
      <c r="AZ771" s="17">
        <f>AZ772+AZ776</f>
        <v>0</v>
      </c>
      <c r="BA771" s="32"/>
      <c r="BB771" s="32"/>
      <c r="BC771" s="1"/>
      <c r="BD771" s="1"/>
      <c r="BE771" s="1"/>
      <c r="BF771" s="1"/>
      <c r="BG771" s="1"/>
      <c r="BH771" s="1"/>
      <c r="BI771" s="1"/>
    </row>
    <row r="772" s="1" customFormat="1" ht="15">
      <c r="A772" s="30" t="s">
        <v>477</v>
      </c>
      <c r="B772" s="30" t="s">
        <v>121</v>
      </c>
      <c r="C772" s="30" t="s">
        <v>267</v>
      </c>
      <c r="D772" s="30" t="s">
        <v>450</v>
      </c>
      <c r="E772" s="35"/>
      <c r="F772" s="31" t="s">
        <v>80</v>
      </c>
      <c r="G772" s="17">
        <f t="shared" si="1948"/>
        <v>18633.099999999999</v>
      </c>
      <c r="H772" s="17">
        <f t="shared" si="1949"/>
        <v>18633.099999999999</v>
      </c>
      <c r="I772" s="17">
        <f t="shared" si="1950"/>
        <v>18633.099999999999</v>
      </c>
      <c r="J772" s="17">
        <f t="shared" si="1951"/>
        <v>0</v>
      </c>
      <c r="K772" s="17">
        <f t="shared" si="1952"/>
        <v>0</v>
      </c>
      <c r="L772" s="17">
        <f t="shared" si="1953"/>
        <v>0</v>
      </c>
      <c r="M772" s="17">
        <f t="shared" si="1840"/>
        <v>18633.099999999999</v>
      </c>
      <c r="N772" s="17">
        <f t="shared" si="1841"/>
        <v>18633.099999999999</v>
      </c>
      <c r="O772" s="17">
        <f t="shared" si="1842"/>
        <v>18633.099999999999</v>
      </c>
      <c r="P772" s="17">
        <f t="shared" si="1954"/>
        <v>0</v>
      </c>
      <c r="Q772" s="17">
        <f t="shared" si="1955"/>
        <v>0</v>
      </c>
      <c r="R772" s="17">
        <f t="shared" si="1956"/>
        <v>0</v>
      </c>
      <c r="S772" s="17">
        <f t="shared" si="1957"/>
        <v>0</v>
      </c>
      <c r="T772" s="17">
        <f t="shared" si="1958"/>
        <v>0</v>
      </c>
      <c r="U772" s="17">
        <f t="shared" si="1959"/>
        <v>0</v>
      </c>
      <c r="V772" s="17">
        <f t="shared" si="1960"/>
        <v>0</v>
      </c>
      <c r="W772" s="17">
        <f t="shared" si="1961"/>
        <v>0</v>
      </c>
      <c r="X772" s="17">
        <f t="shared" si="1962"/>
        <v>0</v>
      </c>
      <c r="Y772" s="17">
        <f t="shared" si="1871"/>
        <v>18633.099999999999</v>
      </c>
      <c r="Z772" s="17">
        <f t="shared" si="1872"/>
        <v>18633.099999999999</v>
      </c>
      <c r="AA772" s="17">
        <f t="shared" si="1873"/>
        <v>18633.099999999999</v>
      </c>
      <c r="AB772" s="17">
        <f t="shared" ref="AB772:AB783" si="1982">AB773</f>
        <v>0</v>
      </c>
      <c r="AC772" s="17">
        <f t="shared" ref="AC772:AC783" si="1983">AC773</f>
        <v>0</v>
      </c>
      <c r="AD772" s="17">
        <f t="shared" ref="AD772:AD783" si="1984">AD773</f>
        <v>0</v>
      </c>
      <c r="AE772" s="17">
        <f t="shared" si="1874"/>
        <v>18633.099999999999</v>
      </c>
      <c r="AF772" s="17">
        <f t="shared" si="1875"/>
        <v>18633.099999999999</v>
      </c>
      <c r="AG772" s="17">
        <f t="shared" si="1876"/>
        <v>18633.099999999999</v>
      </c>
      <c r="AH772" s="17">
        <f t="shared" ref="AH772:AH783" si="1985">AH773</f>
        <v>0</v>
      </c>
      <c r="AI772" s="17">
        <f t="shared" ref="AI772:AI783" si="1986">AI773</f>
        <v>0</v>
      </c>
      <c r="AJ772" s="17">
        <f t="shared" ref="AJ772:AJ783" si="1987">AJ773</f>
        <v>0</v>
      </c>
      <c r="AK772" s="17">
        <f t="shared" ref="AK772:AK783" si="1988">AK773</f>
        <v>0</v>
      </c>
      <c r="AL772" s="17">
        <f t="shared" ref="AL772:AL783" si="1989">AL773</f>
        <v>0</v>
      </c>
      <c r="AM772" s="17">
        <f t="shared" ref="AM772:AM783" si="1990">AM773</f>
        <v>0</v>
      </c>
      <c r="AN772" s="17">
        <f t="shared" ref="AN772:AN783" si="1991">AN773</f>
        <v>0</v>
      </c>
      <c r="AO772" s="17">
        <f t="shared" ref="AO772:AO783" si="1992">AO773</f>
        <v>0</v>
      </c>
      <c r="AP772" s="17">
        <f t="shared" ref="AP772:AP783" si="1993">AP773</f>
        <v>0</v>
      </c>
      <c r="AQ772" s="17">
        <f t="shared" ref="AQ772:AQ783" si="1994">AQ773</f>
        <v>0</v>
      </c>
      <c r="AR772" s="17">
        <f t="shared" ref="AR772:AR783" si="1995">AR773</f>
        <v>0</v>
      </c>
      <c r="AS772" s="17">
        <f t="shared" ref="AS772:AS783" si="1996">AS773</f>
        <v>0</v>
      </c>
      <c r="AT772" s="17">
        <f t="shared" ref="AT772:AT783" si="1997">AT773</f>
        <v>0</v>
      </c>
      <c r="AU772" s="17">
        <f t="shared" ref="AU772:AU783" si="1998">AU773</f>
        <v>0</v>
      </c>
      <c r="AV772" s="17">
        <f t="shared" ref="AV772:AV783" si="1999">AV773</f>
        <v>0</v>
      </c>
      <c r="AW772" s="17">
        <f t="shared" si="1877"/>
        <v>18633.099999999999</v>
      </c>
      <c r="AX772" s="17">
        <f t="shared" si="1878"/>
        <v>18633.099999999999</v>
      </c>
      <c r="AY772" s="17">
        <f t="shared" si="1879"/>
        <v>18633.099999999999</v>
      </c>
      <c r="AZ772" s="17">
        <f t="shared" ref="AZ772:AZ783" si="2000">AZ773</f>
        <v>0</v>
      </c>
      <c r="BA772" s="32"/>
      <c r="BB772" s="32"/>
      <c r="BC772" s="1"/>
      <c r="BD772" s="1"/>
      <c r="BE772" s="1"/>
      <c r="BF772" s="1"/>
      <c r="BG772" s="1"/>
      <c r="BH772" s="1"/>
      <c r="BI772" s="1"/>
    </row>
    <row r="773" s="1" customFormat="1" ht="30">
      <c r="A773" s="30" t="s">
        <v>477</v>
      </c>
      <c r="B773" s="30" t="s">
        <v>121</v>
      </c>
      <c r="C773" s="30" t="s">
        <v>267</v>
      </c>
      <c r="D773" s="30" t="s">
        <v>451</v>
      </c>
      <c r="E773" s="35"/>
      <c r="F773" s="31" t="s">
        <v>452</v>
      </c>
      <c r="G773" s="17">
        <f t="shared" si="1948"/>
        <v>18633.099999999999</v>
      </c>
      <c r="H773" s="17">
        <f t="shared" si="1949"/>
        <v>18633.099999999999</v>
      </c>
      <c r="I773" s="17">
        <f t="shared" si="1950"/>
        <v>18633.099999999999</v>
      </c>
      <c r="J773" s="17">
        <f t="shared" si="1951"/>
        <v>0</v>
      </c>
      <c r="K773" s="17">
        <f t="shared" si="1952"/>
        <v>0</v>
      </c>
      <c r="L773" s="17">
        <f t="shared" si="1953"/>
        <v>0</v>
      </c>
      <c r="M773" s="17">
        <f t="shared" si="1840"/>
        <v>18633.099999999999</v>
      </c>
      <c r="N773" s="17">
        <f t="shared" si="1841"/>
        <v>18633.099999999999</v>
      </c>
      <c r="O773" s="17">
        <f t="shared" si="1842"/>
        <v>18633.099999999999</v>
      </c>
      <c r="P773" s="17">
        <f t="shared" si="1954"/>
        <v>0</v>
      </c>
      <c r="Q773" s="17">
        <f t="shared" si="1955"/>
        <v>0</v>
      </c>
      <c r="R773" s="17">
        <f t="shared" si="1956"/>
        <v>0</v>
      </c>
      <c r="S773" s="17">
        <f t="shared" si="1957"/>
        <v>0</v>
      </c>
      <c r="T773" s="17">
        <f t="shared" si="1958"/>
        <v>0</v>
      </c>
      <c r="U773" s="17">
        <f t="shared" si="1959"/>
        <v>0</v>
      </c>
      <c r="V773" s="17">
        <f t="shared" si="1960"/>
        <v>0</v>
      </c>
      <c r="W773" s="17">
        <f t="shared" si="1961"/>
        <v>0</v>
      </c>
      <c r="X773" s="17">
        <f t="shared" si="1962"/>
        <v>0</v>
      </c>
      <c r="Y773" s="17">
        <f t="shared" si="1871"/>
        <v>18633.099999999999</v>
      </c>
      <c r="Z773" s="17">
        <f t="shared" si="1872"/>
        <v>18633.099999999999</v>
      </c>
      <c r="AA773" s="17">
        <f t="shared" si="1873"/>
        <v>18633.099999999999</v>
      </c>
      <c r="AB773" s="17">
        <f t="shared" si="1982"/>
        <v>0</v>
      </c>
      <c r="AC773" s="17">
        <f t="shared" si="1983"/>
        <v>0</v>
      </c>
      <c r="AD773" s="17">
        <f t="shared" si="1984"/>
        <v>0</v>
      </c>
      <c r="AE773" s="17">
        <f t="shared" si="1874"/>
        <v>18633.099999999999</v>
      </c>
      <c r="AF773" s="17">
        <f t="shared" si="1875"/>
        <v>18633.099999999999</v>
      </c>
      <c r="AG773" s="17">
        <f t="shared" si="1876"/>
        <v>18633.099999999999</v>
      </c>
      <c r="AH773" s="17">
        <f t="shared" si="1985"/>
        <v>0</v>
      </c>
      <c r="AI773" s="17">
        <f t="shared" si="1986"/>
        <v>0</v>
      </c>
      <c r="AJ773" s="17">
        <f t="shared" si="1987"/>
        <v>0</v>
      </c>
      <c r="AK773" s="17">
        <f t="shared" si="1988"/>
        <v>0</v>
      </c>
      <c r="AL773" s="17">
        <f t="shared" si="1989"/>
        <v>0</v>
      </c>
      <c r="AM773" s="17">
        <f t="shared" si="1990"/>
        <v>0</v>
      </c>
      <c r="AN773" s="17">
        <f t="shared" si="1991"/>
        <v>0</v>
      </c>
      <c r="AO773" s="17">
        <f t="shared" si="1992"/>
        <v>0</v>
      </c>
      <c r="AP773" s="17">
        <f t="shared" si="1993"/>
        <v>0</v>
      </c>
      <c r="AQ773" s="17">
        <f t="shared" si="1994"/>
        <v>0</v>
      </c>
      <c r="AR773" s="17">
        <f t="shared" si="1995"/>
        <v>0</v>
      </c>
      <c r="AS773" s="17">
        <f t="shared" si="1996"/>
        <v>0</v>
      </c>
      <c r="AT773" s="17">
        <f t="shared" si="1997"/>
        <v>0</v>
      </c>
      <c r="AU773" s="17">
        <f t="shared" si="1998"/>
        <v>0</v>
      </c>
      <c r="AV773" s="17">
        <f t="shared" si="1999"/>
        <v>0</v>
      </c>
      <c r="AW773" s="17">
        <f t="shared" si="1877"/>
        <v>18633.099999999999</v>
      </c>
      <c r="AX773" s="17">
        <f t="shared" si="1878"/>
        <v>18633.099999999999</v>
      </c>
      <c r="AY773" s="17">
        <f t="shared" si="1879"/>
        <v>18633.099999999999</v>
      </c>
      <c r="AZ773" s="17">
        <f t="shared" si="2000"/>
        <v>0</v>
      </c>
      <c r="BA773" s="32"/>
      <c r="BB773" s="32"/>
      <c r="BC773" s="1"/>
      <c r="BD773" s="1"/>
      <c r="BE773" s="1"/>
      <c r="BF773" s="1"/>
      <c r="BG773" s="1"/>
      <c r="BH773" s="1"/>
      <c r="BI773" s="1"/>
    </row>
    <row r="774" s="1" customFormat="1" ht="30">
      <c r="A774" s="30" t="s">
        <v>477</v>
      </c>
      <c r="B774" s="30" t="s">
        <v>121</v>
      </c>
      <c r="C774" s="30" t="s">
        <v>267</v>
      </c>
      <c r="D774" s="30" t="s">
        <v>453</v>
      </c>
      <c r="E774" s="35"/>
      <c r="F774" s="31" t="s">
        <v>454</v>
      </c>
      <c r="G774" s="17">
        <f t="shared" si="1948"/>
        <v>18633.099999999999</v>
      </c>
      <c r="H774" s="17">
        <f t="shared" si="1949"/>
        <v>18633.099999999999</v>
      </c>
      <c r="I774" s="17">
        <f t="shared" si="1950"/>
        <v>18633.099999999999</v>
      </c>
      <c r="J774" s="17">
        <f t="shared" si="1951"/>
        <v>0</v>
      </c>
      <c r="K774" s="17">
        <f t="shared" si="1952"/>
        <v>0</v>
      </c>
      <c r="L774" s="17">
        <f t="shared" si="1953"/>
        <v>0</v>
      </c>
      <c r="M774" s="17">
        <f t="shared" si="1840"/>
        <v>18633.099999999999</v>
      </c>
      <c r="N774" s="17">
        <f t="shared" si="1841"/>
        <v>18633.099999999999</v>
      </c>
      <c r="O774" s="17">
        <f t="shared" si="1842"/>
        <v>18633.099999999999</v>
      </c>
      <c r="P774" s="17">
        <f t="shared" si="1954"/>
        <v>0</v>
      </c>
      <c r="Q774" s="17">
        <f t="shared" si="1955"/>
        <v>0</v>
      </c>
      <c r="R774" s="17">
        <f t="shared" si="1956"/>
        <v>0</v>
      </c>
      <c r="S774" s="17">
        <f t="shared" si="1957"/>
        <v>0</v>
      </c>
      <c r="T774" s="17">
        <f t="shared" si="1958"/>
        <v>0</v>
      </c>
      <c r="U774" s="17">
        <f t="shared" si="1959"/>
        <v>0</v>
      </c>
      <c r="V774" s="17">
        <f t="shared" si="1960"/>
        <v>0</v>
      </c>
      <c r="W774" s="17">
        <f t="shared" si="1961"/>
        <v>0</v>
      </c>
      <c r="X774" s="17">
        <f t="shared" si="1962"/>
        <v>0</v>
      </c>
      <c r="Y774" s="17">
        <f t="shared" si="1871"/>
        <v>18633.099999999999</v>
      </c>
      <c r="Z774" s="17">
        <f t="shared" si="1872"/>
        <v>18633.099999999999</v>
      </c>
      <c r="AA774" s="17">
        <f t="shared" si="1873"/>
        <v>18633.099999999999</v>
      </c>
      <c r="AB774" s="17">
        <f t="shared" si="1982"/>
        <v>0</v>
      </c>
      <c r="AC774" s="17">
        <f t="shared" si="1983"/>
        <v>0</v>
      </c>
      <c r="AD774" s="17">
        <f t="shared" si="1984"/>
        <v>0</v>
      </c>
      <c r="AE774" s="17">
        <f t="shared" si="1874"/>
        <v>18633.099999999999</v>
      </c>
      <c r="AF774" s="17">
        <f t="shared" si="1875"/>
        <v>18633.099999999999</v>
      </c>
      <c r="AG774" s="17">
        <f t="shared" si="1876"/>
        <v>18633.099999999999</v>
      </c>
      <c r="AH774" s="17">
        <f t="shared" si="1985"/>
        <v>0</v>
      </c>
      <c r="AI774" s="17">
        <f t="shared" si="1986"/>
        <v>0</v>
      </c>
      <c r="AJ774" s="17">
        <f t="shared" si="1987"/>
        <v>0</v>
      </c>
      <c r="AK774" s="17">
        <f t="shared" si="1988"/>
        <v>0</v>
      </c>
      <c r="AL774" s="17">
        <f t="shared" si="1989"/>
        <v>0</v>
      </c>
      <c r="AM774" s="17">
        <f t="shared" si="1990"/>
        <v>0</v>
      </c>
      <c r="AN774" s="17">
        <f t="shared" si="1991"/>
        <v>0</v>
      </c>
      <c r="AO774" s="17">
        <f t="shared" si="1992"/>
        <v>0</v>
      </c>
      <c r="AP774" s="17">
        <f t="shared" si="1993"/>
        <v>0</v>
      </c>
      <c r="AQ774" s="17">
        <f t="shared" si="1994"/>
        <v>0</v>
      </c>
      <c r="AR774" s="17">
        <f t="shared" si="1995"/>
        <v>0</v>
      </c>
      <c r="AS774" s="17">
        <f t="shared" si="1996"/>
        <v>0</v>
      </c>
      <c r="AT774" s="17">
        <f t="shared" si="1997"/>
        <v>0</v>
      </c>
      <c r="AU774" s="17">
        <f t="shared" si="1998"/>
        <v>0</v>
      </c>
      <c r="AV774" s="17">
        <f t="shared" si="1999"/>
        <v>0</v>
      </c>
      <c r="AW774" s="17">
        <f t="shared" si="1877"/>
        <v>18633.099999999999</v>
      </c>
      <c r="AX774" s="17">
        <f t="shared" si="1878"/>
        <v>18633.099999999999</v>
      </c>
      <c r="AY774" s="17">
        <f t="shared" si="1879"/>
        <v>18633.099999999999</v>
      </c>
      <c r="AZ774" s="17">
        <f t="shared" si="2000"/>
        <v>0</v>
      </c>
      <c r="BA774" s="32"/>
      <c r="BB774" s="32"/>
      <c r="BC774" s="1"/>
      <c r="BD774" s="1"/>
      <c r="BE774" s="1"/>
      <c r="BF774" s="1"/>
      <c r="BG774" s="1"/>
      <c r="BH774" s="1"/>
      <c r="BI774" s="1"/>
    </row>
    <row r="775" s="1" customFormat="1" ht="15">
      <c r="A775" s="30" t="s">
        <v>477</v>
      </c>
      <c r="B775" s="30" t="s">
        <v>121</v>
      </c>
      <c r="C775" s="30" t="s">
        <v>267</v>
      </c>
      <c r="D775" s="30" t="s">
        <v>453</v>
      </c>
      <c r="E775" s="30" t="s">
        <v>43</v>
      </c>
      <c r="F775" s="31" t="s">
        <v>44</v>
      </c>
      <c r="G775" s="17">
        <v>18633.099999999999</v>
      </c>
      <c r="H775" s="17">
        <v>18633.099999999999</v>
      </c>
      <c r="I775" s="17">
        <v>18633.099999999999</v>
      </c>
      <c r="J775" s="17"/>
      <c r="K775" s="17"/>
      <c r="L775" s="17"/>
      <c r="M775" s="17">
        <f t="shared" si="1840"/>
        <v>18633.099999999999</v>
      </c>
      <c r="N775" s="17">
        <f t="shared" si="1841"/>
        <v>18633.099999999999</v>
      </c>
      <c r="O775" s="17">
        <f t="shared" si="1842"/>
        <v>18633.099999999999</v>
      </c>
      <c r="P775" s="17"/>
      <c r="Q775" s="17"/>
      <c r="R775" s="17"/>
      <c r="S775" s="17"/>
      <c r="T775" s="17"/>
      <c r="U775" s="17"/>
      <c r="V775" s="17"/>
      <c r="W775" s="17"/>
      <c r="X775" s="17"/>
      <c r="Y775" s="17">
        <f t="shared" si="1871"/>
        <v>18633.099999999999</v>
      </c>
      <c r="Z775" s="17">
        <f t="shared" si="1872"/>
        <v>18633.099999999999</v>
      </c>
      <c r="AA775" s="17">
        <f t="shared" si="1873"/>
        <v>18633.099999999999</v>
      </c>
      <c r="AB775" s="17"/>
      <c r="AC775" s="17"/>
      <c r="AD775" s="17"/>
      <c r="AE775" s="17">
        <f t="shared" si="1874"/>
        <v>18633.099999999999</v>
      </c>
      <c r="AF775" s="17">
        <f t="shared" si="1875"/>
        <v>18633.099999999999</v>
      </c>
      <c r="AG775" s="17">
        <f t="shared" si="1876"/>
        <v>18633.099999999999</v>
      </c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>
        <f t="shared" si="1877"/>
        <v>18633.099999999999</v>
      </c>
      <c r="AX775" s="17">
        <f t="shared" si="1878"/>
        <v>18633.099999999999</v>
      </c>
      <c r="AY775" s="17">
        <f t="shared" si="1879"/>
        <v>18633.099999999999</v>
      </c>
      <c r="AZ775" s="17"/>
      <c r="BA775" s="32"/>
      <c r="BB775" s="32"/>
      <c r="BC775" s="1"/>
      <c r="BD775" s="1"/>
      <c r="BE775" s="1"/>
      <c r="BF775" s="1"/>
      <c r="BG775" s="1"/>
      <c r="BH775" s="1"/>
      <c r="BI775" s="1"/>
    </row>
    <row r="776" s="1" customFormat="1" ht="15">
      <c r="A776" s="30" t="s">
        <v>477</v>
      </c>
      <c r="B776" s="30" t="s">
        <v>121</v>
      </c>
      <c r="C776" s="30" t="s">
        <v>267</v>
      </c>
      <c r="D776" s="30" t="s">
        <v>461</v>
      </c>
      <c r="E776" s="30"/>
      <c r="F776" s="31" t="s">
        <v>36</v>
      </c>
      <c r="G776" s="17"/>
      <c r="H776" s="17"/>
      <c r="I776" s="17"/>
      <c r="J776" s="17"/>
      <c r="K776" s="17"/>
      <c r="L776" s="17"/>
      <c r="M776" s="17"/>
      <c r="N776" s="17"/>
      <c r="O776" s="17"/>
      <c r="P776" s="17">
        <f t="shared" si="1954"/>
        <v>0</v>
      </c>
      <c r="Q776" s="17">
        <f t="shared" si="1955"/>
        <v>0</v>
      </c>
      <c r="R776" s="17">
        <f t="shared" si="1956"/>
        <v>0</v>
      </c>
      <c r="S776" s="17">
        <f t="shared" si="1957"/>
        <v>1920</v>
      </c>
      <c r="T776" s="17">
        <f t="shared" si="1958"/>
        <v>0</v>
      </c>
      <c r="U776" s="17">
        <f t="shared" si="1959"/>
        <v>0</v>
      </c>
      <c r="V776" s="17">
        <f t="shared" si="1960"/>
        <v>0</v>
      </c>
      <c r="W776" s="17">
        <f t="shared" si="1961"/>
        <v>0</v>
      </c>
      <c r="X776" s="17">
        <f t="shared" si="1962"/>
        <v>0</v>
      </c>
      <c r="Y776" s="17">
        <f t="shared" si="1871"/>
        <v>1920</v>
      </c>
      <c r="Z776" s="17">
        <f t="shared" si="1872"/>
        <v>0</v>
      </c>
      <c r="AA776" s="17">
        <f t="shared" si="1873"/>
        <v>0</v>
      </c>
      <c r="AB776" s="17">
        <f t="shared" si="1982"/>
        <v>0</v>
      </c>
      <c r="AC776" s="17">
        <f t="shared" si="1983"/>
        <v>0</v>
      </c>
      <c r="AD776" s="17">
        <f t="shared" si="1984"/>
        <v>0</v>
      </c>
      <c r="AE776" s="17">
        <f t="shared" si="1874"/>
        <v>1920</v>
      </c>
      <c r="AF776" s="17">
        <f t="shared" si="1875"/>
        <v>0</v>
      </c>
      <c r="AG776" s="17">
        <f t="shared" si="1876"/>
        <v>0</v>
      </c>
      <c r="AH776" s="17">
        <f t="shared" si="1985"/>
        <v>0</v>
      </c>
      <c r="AI776" s="17">
        <f t="shared" si="1986"/>
        <v>0</v>
      </c>
      <c r="AJ776" s="17">
        <f t="shared" si="1987"/>
        <v>0</v>
      </c>
      <c r="AK776" s="17">
        <f t="shared" si="1988"/>
        <v>0</v>
      </c>
      <c r="AL776" s="17">
        <f t="shared" si="1989"/>
        <v>0</v>
      </c>
      <c r="AM776" s="17">
        <f t="shared" si="1990"/>
        <v>0</v>
      </c>
      <c r="AN776" s="17">
        <f t="shared" si="1991"/>
        <v>0</v>
      </c>
      <c r="AO776" s="17">
        <f t="shared" si="1992"/>
        <v>0</v>
      </c>
      <c r="AP776" s="17">
        <f t="shared" si="1993"/>
        <v>0</v>
      </c>
      <c r="AQ776" s="17">
        <f t="shared" si="1994"/>
        <v>0</v>
      </c>
      <c r="AR776" s="17">
        <f t="shared" si="1995"/>
        <v>0</v>
      </c>
      <c r="AS776" s="17">
        <f t="shared" si="1996"/>
        <v>0</v>
      </c>
      <c r="AT776" s="17">
        <f t="shared" si="1997"/>
        <v>0</v>
      </c>
      <c r="AU776" s="17">
        <f t="shared" si="1998"/>
        <v>0</v>
      </c>
      <c r="AV776" s="17">
        <f t="shared" si="1999"/>
        <v>0</v>
      </c>
      <c r="AW776" s="17">
        <f t="shared" si="1877"/>
        <v>1920</v>
      </c>
      <c r="AX776" s="17">
        <f t="shared" si="1878"/>
        <v>0</v>
      </c>
      <c r="AY776" s="17">
        <f t="shared" si="1879"/>
        <v>0</v>
      </c>
      <c r="AZ776" s="17">
        <f t="shared" si="2000"/>
        <v>0</v>
      </c>
      <c r="BA776" s="32"/>
      <c r="BB776" s="32"/>
      <c r="BC776" s="1"/>
      <c r="BD776" s="1"/>
      <c r="BE776" s="1"/>
      <c r="BF776" s="1"/>
      <c r="BG776" s="1"/>
      <c r="BH776" s="1"/>
      <c r="BI776" s="1"/>
    </row>
    <row r="777" s="1" customFormat="1" ht="15">
      <c r="A777" s="30" t="s">
        <v>477</v>
      </c>
      <c r="B777" s="30" t="s">
        <v>121</v>
      </c>
      <c r="C777" s="30" t="s">
        <v>267</v>
      </c>
      <c r="D777" s="30" t="s">
        <v>483</v>
      </c>
      <c r="E777" s="30"/>
      <c r="F777" s="31" t="s">
        <v>484</v>
      </c>
      <c r="G777" s="17"/>
      <c r="H777" s="17"/>
      <c r="I777" s="17"/>
      <c r="J777" s="17"/>
      <c r="K777" s="17"/>
      <c r="L777" s="17"/>
      <c r="M777" s="17"/>
      <c r="N777" s="17"/>
      <c r="O777" s="17"/>
      <c r="P777" s="17">
        <f t="shared" si="1954"/>
        <v>0</v>
      </c>
      <c r="Q777" s="17">
        <f t="shared" si="1955"/>
        <v>0</v>
      </c>
      <c r="R777" s="17">
        <f t="shared" si="1956"/>
        <v>0</v>
      </c>
      <c r="S777" s="17">
        <f t="shared" si="1957"/>
        <v>1920</v>
      </c>
      <c r="T777" s="17">
        <f t="shared" si="1958"/>
        <v>0</v>
      </c>
      <c r="U777" s="17">
        <f t="shared" si="1959"/>
        <v>0</v>
      </c>
      <c r="V777" s="17">
        <f t="shared" si="1960"/>
        <v>0</v>
      </c>
      <c r="W777" s="17">
        <f t="shared" si="1961"/>
        <v>0</v>
      </c>
      <c r="X777" s="17">
        <f t="shared" si="1962"/>
        <v>0</v>
      </c>
      <c r="Y777" s="17">
        <f t="shared" si="1871"/>
        <v>1920</v>
      </c>
      <c r="Z777" s="17">
        <f t="shared" si="1872"/>
        <v>0</v>
      </c>
      <c r="AA777" s="17">
        <f t="shared" si="1873"/>
        <v>0</v>
      </c>
      <c r="AB777" s="17">
        <f t="shared" si="1982"/>
        <v>0</v>
      </c>
      <c r="AC777" s="17">
        <f t="shared" si="1983"/>
        <v>0</v>
      </c>
      <c r="AD777" s="17">
        <f t="shared" si="1984"/>
        <v>0</v>
      </c>
      <c r="AE777" s="17">
        <f t="shared" si="1874"/>
        <v>1920</v>
      </c>
      <c r="AF777" s="17">
        <f t="shared" si="1875"/>
        <v>0</v>
      </c>
      <c r="AG777" s="17">
        <f t="shared" si="1876"/>
        <v>0</v>
      </c>
      <c r="AH777" s="17">
        <f t="shared" si="1985"/>
        <v>0</v>
      </c>
      <c r="AI777" s="17">
        <f t="shared" si="1986"/>
        <v>0</v>
      </c>
      <c r="AJ777" s="17">
        <f t="shared" si="1987"/>
        <v>0</v>
      </c>
      <c r="AK777" s="17">
        <f t="shared" si="1988"/>
        <v>0</v>
      </c>
      <c r="AL777" s="17">
        <f t="shared" si="1989"/>
        <v>0</v>
      </c>
      <c r="AM777" s="17">
        <f t="shared" si="1990"/>
        <v>0</v>
      </c>
      <c r="AN777" s="17">
        <f t="shared" si="1991"/>
        <v>0</v>
      </c>
      <c r="AO777" s="17">
        <f t="shared" si="1992"/>
        <v>0</v>
      </c>
      <c r="AP777" s="17">
        <f t="shared" si="1993"/>
        <v>0</v>
      </c>
      <c r="AQ777" s="17">
        <f t="shared" si="1994"/>
        <v>0</v>
      </c>
      <c r="AR777" s="17">
        <f t="shared" si="1995"/>
        <v>0</v>
      </c>
      <c r="AS777" s="17">
        <f t="shared" si="1996"/>
        <v>0</v>
      </c>
      <c r="AT777" s="17">
        <f t="shared" si="1997"/>
        <v>0</v>
      </c>
      <c r="AU777" s="17">
        <f t="shared" si="1998"/>
        <v>0</v>
      </c>
      <c r="AV777" s="17">
        <f t="shared" si="1999"/>
        <v>0</v>
      </c>
      <c r="AW777" s="17">
        <f t="shared" si="1877"/>
        <v>1920</v>
      </c>
      <c r="AX777" s="17">
        <f t="shared" si="1878"/>
        <v>0</v>
      </c>
      <c r="AY777" s="17">
        <f t="shared" si="1879"/>
        <v>0</v>
      </c>
      <c r="AZ777" s="17">
        <f t="shared" si="2000"/>
        <v>0</v>
      </c>
      <c r="BA777" s="32"/>
      <c r="BB777" s="32"/>
      <c r="BC777" s="1"/>
      <c r="BD777" s="1"/>
      <c r="BE777" s="1"/>
      <c r="BF777" s="1"/>
      <c r="BG777" s="1"/>
      <c r="BH777" s="1"/>
      <c r="BI777" s="1"/>
    </row>
    <row r="778" s="1" customFormat="1" ht="15">
      <c r="A778" s="30" t="s">
        <v>477</v>
      </c>
      <c r="B778" s="30" t="s">
        <v>121</v>
      </c>
      <c r="C778" s="30" t="s">
        <v>267</v>
      </c>
      <c r="D778" s="30" t="s">
        <v>485</v>
      </c>
      <c r="E778" s="30"/>
      <c r="F778" s="31" t="s">
        <v>486</v>
      </c>
      <c r="G778" s="17"/>
      <c r="H778" s="17"/>
      <c r="I778" s="17"/>
      <c r="J778" s="17"/>
      <c r="K778" s="17"/>
      <c r="L778" s="17"/>
      <c r="M778" s="17"/>
      <c r="N778" s="17"/>
      <c r="O778" s="17"/>
      <c r="P778" s="17">
        <f t="shared" si="1954"/>
        <v>0</v>
      </c>
      <c r="Q778" s="17">
        <f t="shared" si="1955"/>
        <v>0</v>
      </c>
      <c r="R778" s="17">
        <f t="shared" si="1956"/>
        <v>0</v>
      </c>
      <c r="S778" s="17">
        <f t="shared" si="1957"/>
        <v>1920</v>
      </c>
      <c r="T778" s="17">
        <f t="shared" si="1958"/>
        <v>0</v>
      </c>
      <c r="U778" s="17">
        <f t="shared" si="1959"/>
        <v>0</v>
      </c>
      <c r="V778" s="17">
        <f t="shared" si="1960"/>
        <v>0</v>
      </c>
      <c r="W778" s="17">
        <f t="shared" si="1961"/>
        <v>0</v>
      </c>
      <c r="X778" s="17">
        <f t="shared" si="1962"/>
        <v>0</v>
      </c>
      <c r="Y778" s="17">
        <f t="shared" si="1871"/>
        <v>1920</v>
      </c>
      <c r="Z778" s="17">
        <f t="shared" si="1872"/>
        <v>0</v>
      </c>
      <c r="AA778" s="17">
        <f t="shared" si="1873"/>
        <v>0</v>
      </c>
      <c r="AB778" s="17">
        <f t="shared" si="1982"/>
        <v>0</v>
      </c>
      <c r="AC778" s="17">
        <f t="shared" si="1983"/>
        <v>0</v>
      </c>
      <c r="AD778" s="17">
        <f t="shared" si="1984"/>
        <v>0</v>
      </c>
      <c r="AE778" s="17">
        <f t="shared" si="1874"/>
        <v>1920</v>
      </c>
      <c r="AF778" s="17">
        <f t="shared" si="1875"/>
        <v>0</v>
      </c>
      <c r="AG778" s="17">
        <f t="shared" si="1876"/>
        <v>0</v>
      </c>
      <c r="AH778" s="17">
        <f t="shared" si="1985"/>
        <v>0</v>
      </c>
      <c r="AI778" s="17">
        <f t="shared" si="1986"/>
        <v>0</v>
      </c>
      <c r="AJ778" s="17">
        <f t="shared" si="1987"/>
        <v>0</v>
      </c>
      <c r="AK778" s="17">
        <f t="shared" si="1988"/>
        <v>0</v>
      </c>
      <c r="AL778" s="17">
        <f t="shared" si="1989"/>
        <v>0</v>
      </c>
      <c r="AM778" s="17">
        <f t="shared" si="1990"/>
        <v>0</v>
      </c>
      <c r="AN778" s="17">
        <f t="shared" si="1991"/>
        <v>0</v>
      </c>
      <c r="AO778" s="17">
        <f t="shared" si="1992"/>
        <v>0</v>
      </c>
      <c r="AP778" s="17">
        <f t="shared" si="1993"/>
        <v>0</v>
      </c>
      <c r="AQ778" s="17">
        <f t="shared" si="1994"/>
        <v>0</v>
      </c>
      <c r="AR778" s="17">
        <f t="shared" si="1995"/>
        <v>0</v>
      </c>
      <c r="AS778" s="17">
        <f t="shared" si="1996"/>
        <v>0</v>
      </c>
      <c r="AT778" s="17">
        <f t="shared" si="1997"/>
        <v>0</v>
      </c>
      <c r="AU778" s="17">
        <f t="shared" si="1998"/>
        <v>0</v>
      </c>
      <c r="AV778" s="17">
        <f t="shared" si="1999"/>
        <v>0</v>
      </c>
      <c r="AW778" s="17">
        <f t="shared" si="1877"/>
        <v>1920</v>
      </c>
      <c r="AX778" s="17">
        <f t="shared" si="1878"/>
        <v>0</v>
      </c>
      <c r="AY778" s="17">
        <f t="shared" si="1879"/>
        <v>0</v>
      </c>
      <c r="AZ778" s="17">
        <f t="shared" si="2000"/>
        <v>0</v>
      </c>
      <c r="BA778" s="32"/>
      <c r="BB778" s="32"/>
      <c r="BC778" s="1"/>
      <c r="BD778" s="1"/>
      <c r="BE778" s="1"/>
      <c r="BF778" s="1"/>
      <c r="BG778" s="1"/>
      <c r="BH778" s="1"/>
      <c r="BI778" s="1"/>
    </row>
    <row r="779" s="1" customFormat="1" ht="15">
      <c r="A779" s="30" t="s">
        <v>477</v>
      </c>
      <c r="B779" s="30" t="s">
        <v>121</v>
      </c>
      <c r="C779" s="30" t="s">
        <v>267</v>
      </c>
      <c r="D779" s="30" t="s">
        <v>485</v>
      </c>
      <c r="E779" s="30" t="s">
        <v>41</v>
      </c>
      <c r="F779" s="31" t="s">
        <v>42</v>
      </c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>
        <v>1920</v>
      </c>
      <c r="T779" s="17"/>
      <c r="U779" s="17"/>
      <c r="V779" s="17"/>
      <c r="W779" s="17"/>
      <c r="X779" s="17"/>
      <c r="Y779" s="17">
        <f t="shared" si="1871"/>
        <v>1920</v>
      </c>
      <c r="Z779" s="17">
        <f t="shared" si="1872"/>
        <v>0</v>
      </c>
      <c r="AA779" s="17">
        <f t="shared" si="1873"/>
        <v>0</v>
      </c>
      <c r="AB779" s="17"/>
      <c r="AC779" s="17"/>
      <c r="AD779" s="17"/>
      <c r="AE779" s="17">
        <f t="shared" si="1874"/>
        <v>1920</v>
      </c>
      <c r="AF779" s="17">
        <f t="shared" si="1875"/>
        <v>0</v>
      </c>
      <c r="AG779" s="17">
        <f t="shared" si="1876"/>
        <v>0</v>
      </c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>
        <f t="shared" si="1877"/>
        <v>1920</v>
      </c>
      <c r="AX779" s="17">
        <f t="shared" si="1878"/>
        <v>0</v>
      </c>
      <c r="AY779" s="17">
        <f t="shared" si="1879"/>
        <v>0</v>
      </c>
      <c r="AZ779" s="17"/>
      <c r="BA779" s="32"/>
      <c r="BB779" s="32"/>
      <c r="BC779" s="1"/>
      <c r="BD779" s="1"/>
      <c r="BE779" s="1"/>
      <c r="BF779" s="1"/>
      <c r="BG779" s="1"/>
      <c r="BH779" s="1"/>
      <c r="BI779" s="1"/>
    </row>
    <row r="780" s="25" customFormat="1" ht="15">
      <c r="A780" s="26" t="s">
        <v>477</v>
      </c>
      <c r="B780" s="26" t="s">
        <v>121</v>
      </c>
      <c r="C780" s="26" t="s">
        <v>123</v>
      </c>
      <c r="D780" s="26"/>
      <c r="E780" s="34"/>
      <c r="F780" s="27" t="s">
        <v>124</v>
      </c>
      <c r="G780" s="28">
        <f t="shared" si="1948"/>
        <v>610</v>
      </c>
      <c r="H780" s="28">
        <f t="shared" si="1949"/>
        <v>216</v>
      </c>
      <c r="I780" s="28">
        <f t="shared" si="1950"/>
        <v>216</v>
      </c>
      <c r="J780" s="28">
        <f t="shared" si="1951"/>
        <v>0</v>
      </c>
      <c r="K780" s="28">
        <f t="shared" si="1952"/>
        <v>0</v>
      </c>
      <c r="L780" s="28">
        <f t="shared" si="1953"/>
        <v>0</v>
      </c>
      <c r="M780" s="28">
        <f t="shared" si="1840"/>
        <v>610</v>
      </c>
      <c r="N780" s="28">
        <f t="shared" si="1841"/>
        <v>216</v>
      </c>
      <c r="O780" s="28">
        <f t="shared" si="1842"/>
        <v>216</v>
      </c>
      <c r="P780" s="28">
        <f t="shared" si="1954"/>
        <v>0</v>
      </c>
      <c r="Q780" s="28">
        <f t="shared" si="1955"/>
        <v>0</v>
      </c>
      <c r="R780" s="28">
        <f t="shared" si="1956"/>
        <v>0</v>
      </c>
      <c r="S780" s="28">
        <f t="shared" si="1957"/>
        <v>0</v>
      </c>
      <c r="T780" s="28">
        <f t="shared" si="1958"/>
        <v>0</v>
      </c>
      <c r="U780" s="28">
        <f t="shared" si="1959"/>
        <v>0</v>
      </c>
      <c r="V780" s="28">
        <f t="shared" si="1960"/>
        <v>0</v>
      </c>
      <c r="W780" s="28">
        <f t="shared" si="1961"/>
        <v>0</v>
      </c>
      <c r="X780" s="28">
        <f t="shared" si="1962"/>
        <v>0</v>
      </c>
      <c r="Y780" s="28">
        <f t="shared" si="1871"/>
        <v>610</v>
      </c>
      <c r="Z780" s="28">
        <f t="shared" si="1872"/>
        <v>216</v>
      </c>
      <c r="AA780" s="28">
        <f t="shared" si="1873"/>
        <v>216</v>
      </c>
      <c r="AB780" s="28">
        <f t="shared" si="1982"/>
        <v>0</v>
      </c>
      <c r="AC780" s="28">
        <f t="shared" si="1983"/>
        <v>0</v>
      </c>
      <c r="AD780" s="28">
        <f t="shared" si="1984"/>
        <v>0</v>
      </c>
      <c r="AE780" s="28">
        <f t="shared" si="1874"/>
        <v>610</v>
      </c>
      <c r="AF780" s="28">
        <f t="shared" si="1875"/>
        <v>216</v>
      </c>
      <c r="AG780" s="28">
        <f t="shared" si="1876"/>
        <v>216</v>
      </c>
      <c r="AH780" s="28">
        <f t="shared" si="1985"/>
        <v>0</v>
      </c>
      <c r="AI780" s="28">
        <f t="shared" si="1986"/>
        <v>0</v>
      </c>
      <c r="AJ780" s="28">
        <f t="shared" si="1987"/>
        <v>0</v>
      </c>
      <c r="AK780" s="28">
        <f t="shared" si="1988"/>
        <v>0</v>
      </c>
      <c r="AL780" s="28">
        <f t="shared" si="1989"/>
        <v>0</v>
      </c>
      <c r="AM780" s="28">
        <f t="shared" si="1990"/>
        <v>0</v>
      </c>
      <c r="AN780" s="28">
        <f t="shared" si="1991"/>
        <v>0</v>
      </c>
      <c r="AO780" s="28">
        <f t="shared" si="1992"/>
        <v>0</v>
      </c>
      <c r="AP780" s="28">
        <f t="shared" si="1993"/>
        <v>0</v>
      </c>
      <c r="AQ780" s="28">
        <f t="shared" si="1994"/>
        <v>0</v>
      </c>
      <c r="AR780" s="28">
        <f t="shared" si="1995"/>
        <v>0</v>
      </c>
      <c r="AS780" s="28">
        <f t="shared" si="1996"/>
        <v>0</v>
      </c>
      <c r="AT780" s="28">
        <f t="shared" si="1997"/>
        <v>0</v>
      </c>
      <c r="AU780" s="28">
        <f t="shared" si="1998"/>
        <v>0</v>
      </c>
      <c r="AV780" s="28">
        <f t="shared" si="1999"/>
        <v>0</v>
      </c>
      <c r="AW780" s="28">
        <f t="shared" si="1877"/>
        <v>610</v>
      </c>
      <c r="AX780" s="28">
        <f t="shared" si="1878"/>
        <v>216</v>
      </c>
      <c r="AY780" s="28">
        <f t="shared" si="1879"/>
        <v>216</v>
      </c>
      <c r="AZ780" s="28">
        <f t="shared" si="2000"/>
        <v>0</v>
      </c>
      <c r="BA780" s="29"/>
      <c r="BB780" s="29"/>
      <c r="BC780" s="25"/>
      <c r="BD780" s="25"/>
      <c r="BE780" s="25"/>
      <c r="BF780" s="25"/>
      <c r="BG780" s="25"/>
      <c r="BH780" s="25"/>
      <c r="BI780" s="25"/>
    </row>
    <row r="781" s="1" customFormat="1" ht="30">
      <c r="A781" s="30" t="s">
        <v>477</v>
      </c>
      <c r="B781" s="30" t="s">
        <v>121</v>
      </c>
      <c r="C781" s="30" t="s">
        <v>123</v>
      </c>
      <c r="D781" s="30" t="s">
        <v>125</v>
      </c>
      <c r="E781" s="35"/>
      <c r="F781" s="31" t="s">
        <v>126</v>
      </c>
      <c r="G781" s="17">
        <f t="shared" si="1948"/>
        <v>610</v>
      </c>
      <c r="H781" s="17">
        <f t="shared" si="1949"/>
        <v>216</v>
      </c>
      <c r="I781" s="17">
        <f t="shared" si="1950"/>
        <v>216</v>
      </c>
      <c r="J781" s="17">
        <f t="shared" si="1951"/>
        <v>0</v>
      </c>
      <c r="K781" s="17">
        <f t="shared" si="1952"/>
        <v>0</v>
      </c>
      <c r="L781" s="17">
        <f t="shared" si="1953"/>
        <v>0</v>
      </c>
      <c r="M781" s="17">
        <f t="shared" si="1840"/>
        <v>610</v>
      </c>
      <c r="N781" s="17">
        <f t="shared" si="1841"/>
        <v>216</v>
      </c>
      <c r="O781" s="17">
        <f t="shared" si="1842"/>
        <v>216</v>
      </c>
      <c r="P781" s="17">
        <f t="shared" si="1954"/>
        <v>0</v>
      </c>
      <c r="Q781" s="17">
        <f t="shared" si="1955"/>
        <v>0</v>
      </c>
      <c r="R781" s="17">
        <f t="shared" si="1956"/>
        <v>0</v>
      </c>
      <c r="S781" s="17">
        <f t="shared" si="1957"/>
        <v>0</v>
      </c>
      <c r="T781" s="17">
        <f t="shared" si="1958"/>
        <v>0</v>
      </c>
      <c r="U781" s="17">
        <f t="shared" si="1959"/>
        <v>0</v>
      </c>
      <c r="V781" s="17">
        <f t="shared" si="1960"/>
        <v>0</v>
      </c>
      <c r="W781" s="17">
        <f t="shared" si="1961"/>
        <v>0</v>
      </c>
      <c r="X781" s="17">
        <f t="shared" si="1962"/>
        <v>0</v>
      </c>
      <c r="Y781" s="17">
        <f t="shared" si="1871"/>
        <v>610</v>
      </c>
      <c r="Z781" s="17">
        <f t="shared" si="1872"/>
        <v>216</v>
      </c>
      <c r="AA781" s="17">
        <f t="shared" si="1873"/>
        <v>216</v>
      </c>
      <c r="AB781" s="17">
        <f t="shared" si="1982"/>
        <v>0</v>
      </c>
      <c r="AC781" s="17">
        <f t="shared" si="1983"/>
        <v>0</v>
      </c>
      <c r="AD781" s="17">
        <f t="shared" si="1984"/>
        <v>0</v>
      </c>
      <c r="AE781" s="17">
        <f t="shared" si="1874"/>
        <v>610</v>
      </c>
      <c r="AF781" s="17">
        <f t="shared" si="1875"/>
        <v>216</v>
      </c>
      <c r="AG781" s="17">
        <f t="shared" si="1876"/>
        <v>216</v>
      </c>
      <c r="AH781" s="17">
        <f t="shared" si="1985"/>
        <v>0</v>
      </c>
      <c r="AI781" s="17">
        <f t="shared" si="1986"/>
        <v>0</v>
      </c>
      <c r="AJ781" s="17">
        <f t="shared" si="1987"/>
        <v>0</v>
      </c>
      <c r="AK781" s="17">
        <f t="shared" si="1988"/>
        <v>0</v>
      </c>
      <c r="AL781" s="17">
        <f t="shared" si="1989"/>
        <v>0</v>
      </c>
      <c r="AM781" s="17">
        <f t="shared" si="1990"/>
        <v>0</v>
      </c>
      <c r="AN781" s="17">
        <f t="shared" si="1991"/>
        <v>0</v>
      </c>
      <c r="AO781" s="17">
        <f t="shared" si="1992"/>
        <v>0</v>
      </c>
      <c r="AP781" s="17">
        <f t="shared" si="1993"/>
        <v>0</v>
      </c>
      <c r="AQ781" s="17">
        <f t="shared" si="1994"/>
        <v>0</v>
      </c>
      <c r="AR781" s="17">
        <f t="shared" si="1995"/>
        <v>0</v>
      </c>
      <c r="AS781" s="17">
        <f t="shared" si="1996"/>
        <v>0</v>
      </c>
      <c r="AT781" s="17">
        <f t="shared" si="1997"/>
        <v>0</v>
      </c>
      <c r="AU781" s="17">
        <f t="shared" si="1998"/>
        <v>0</v>
      </c>
      <c r="AV781" s="17">
        <f t="shared" si="1999"/>
        <v>0</v>
      </c>
      <c r="AW781" s="17">
        <f t="shared" si="1877"/>
        <v>610</v>
      </c>
      <c r="AX781" s="17">
        <f t="shared" si="1878"/>
        <v>216</v>
      </c>
      <c r="AY781" s="17">
        <f t="shared" si="1879"/>
        <v>216</v>
      </c>
      <c r="AZ781" s="17">
        <f t="shared" si="2000"/>
        <v>0</v>
      </c>
      <c r="BA781" s="32"/>
      <c r="BB781" s="32"/>
      <c r="BC781" s="1"/>
      <c r="BD781" s="1"/>
      <c r="BE781" s="1"/>
      <c r="BF781" s="1"/>
      <c r="BG781" s="1"/>
      <c r="BH781" s="1"/>
      <c r="BI781" s="1"/>
    </row>
    <row r="782" s="1" customFormat="1" ht="15" hidden="1">
      <c r="A782" s="30" t="s">
        <v>477</v>
      </c>
      <c r="B782" s="30" t="s">
        <v>121</v>
      </c>
      <c r="C782" s="30" t="s">
        <v>123</v>
      </c>
      <c r="D782" s="30" t="s">
        <v>127</v>
      </c>
      <c r="E782" s="35"/>
      <c r="F782" s="31" t="s">
        <v>36</v>
      </c>
      <c r="G782" s="17">
        <f t="shared" si="1948"/>
        <v>610</v>
      </c>
      <c r="H782" s="17">
        <f t="shared" si="1949"/>
        <v>216</v>
      </c>
      <c r="I782" s="17">
        <f t="shared" si="1950"/>
        <v>216</v>
      </c>
      <c r="J782" s="17">
        <f t="shared" si="1951"/>
        <v>0</v>
      </c>
      <c r="K782" s="17">
        <f t="shared" si="1952"/>
        <v>0</v>
      </c>
      <c r="L782" s="17">
        <f t="shared" si="1953"/>
        <v>0</v>
      </c>
      <c r="M782" s="17">
        <f t="shared" si="1840"/>
        <v>610</v>
      </c>
      <c r="N782" s="17">
        <f t="shared" si="1841"/>
        <v>216</v>
      </c>
      <c r="O782" s="17">
        <f t="shared" si="1842"/>
        <v>216</v>
      </c>
      <c r="P782" s="17">
        <f t="shared" si="1954"/>
        <v>0</v>
      </c>
      <c r="Q782" s="17">
        <f t="shared" si="1955"/>
        <v>0</v>
      </c>
      <c r="R782" s="17">
        <f t="shared" si="1956"/>
        <v>0</v>
      </c>
      <c r="S782" s="17">
        <f t="shared" si="1957"/>
        <v>0</v>
      </c>
      <c r="T782" s="17">
        <f t="shared" si="1958"/>
        <v>0</v>
      </c>
      <c r="U782" s="17">
        <f t="shared" si="1959"/>
        <v>0</v>
      </c>
      <c r="V782" s="17">
        <f t="shared" si="1960"/>
        <v>0</v>
      </c>
      <c r="W782" s="17">
        <f t="shared" si="1961"/>
        <v>0</v>
      </c>
      <c r="X782" s="17">
        <f t="shared" si="1962"/>
        <v>0</v>
      </c>
      <c r="Y782" s="17">
        <f t="shared" si="1871"/>
        <v>610</v>
      </c>
      <c r="Z782" s="17">
        <f t="shared" si="1872"/>
        <v>216</v>
      </c>
      <c r="AA782" s="17">
        <f t="shared" si="1873"/>
        <v>216</v>
      </c>
      <c r="AB782" s="17">
        <f t="shared" si="1982"/>
        <v>0</v>
      </c>
      <c r="AC782" s="17">
        <f t="shared" si="1983"/>
        <v>0</v>
      </c>
      <c r="AD782" s="17">
        <f t="shared" si="1984"/>
        <v>0</v>
      </c>
      <c r="AE782" s="17">
        <f t="shared" si="1874"/>
        <v>610</v>
      </c>
      <c r="AF782" s="17">
        <f t="shared" si="1875"/>
        <v>216</v>
      </c>
      <c r="AG782" s="17">
        <f t="shared" si="1876"/>
        <v>216</v>
      </c>
      <c r="AH782" s="17">
        <f t="shared" si="1985"/>
        <v>0</v>
      </c>
      <c r="AI782" s="17">
        <f t="shared" si="1986"/>
        <v>0</v>
      </c>
      <c r="AJ782" s="17">
        <f t="shared" si="1987"/>
        <v>0</v>
      </c>
      <c r="AK782" s="17">
        <f t="shared" si="1988"/>
        <v>0</v>
      </c>
      <c r="AL782" s="17">
        <f t="shared" si="1989"/>
        <v>0</v>
      </c>
      <c r="AM782" s="17">
        <f t="shared" si="1990"/>
        <v>0</v>
      </c>
      <c r="AN782" s="17">
        <f t="shared" si="1991"/>
        <v>0</v>
      </c>
      <c r="AO782" s="17">
        <f t="shared" si="1992"/>
        <v>0</v>
      </c>
      <c r="AP782" s="17">
        <f t="shared" si="1993"/>
        <v>0</v>
      </c>
      <c r="AQ782" s="17">
        <f t="shared" si="1994"/>
        <v>0</v>
      </c>
      <c r="AR782" s="17">
        <f t="shared" si="1995"/>
        <v>0</v>
      </c>
      <c r="AS782" s="17">
        <f t="shared" si="1996"/>
        <v>0</v>
      </c>
      <c r="AT782" s="17">
        <f t="shared" si="1997"/>
        <v>0</v>
      </c>
      <c r="AU782" s="17">
        <f t="shared" si="1998"/>
        <v>0</v>
      </c>
      <c r="AV782" s="17">
        <f t="shared" si="1999"/>
        <v>0</v>
      </c>
      <c r="AW782" s="17">
        <f t="shared" si="1877"/>
        <v>610</v>
      </c>
      <c r="AX782" s="17">
        <f t="shared" si="1878"/>
        <v>216</v>
      </c>
      <c r="AY782" s="17">
        <f t="shared" si="1879"/>
        <v>216</v>
      </c>
      <c r="AZ782" s="17">
        <f t="shared" si="2000"/>
        <v>0</v>
      </c>
      <c r="BA782" s="32">
        <v>0</v>
      </c>
      <c r="BB782" s="32"/>
      <c r="BC782" s="1"/>
      <c r="BD782" s="1"/>
      <c r="BE782" s="1"/>
      <c r="BF782" s="1"/>
      <c r="BG782" s="1"/>
      <c r="BH782" s="1"/>
      <c r="BI782" s="1"/>
    </row>
    <row r="783" s="1" customFormat="1" ht="45">
      <c r="A783" s="30" t="s">
        <v>477</v>
      </c>
      <c r="B783" s="30" t="s">
        <v>121</v>
      </c>
      <c r="C783" s="30" t="s">
        <v>123</v>
      </c>
      <c r="D783" s="30" t="s">
        <v>128</v>
      </c>
      <c r="E783" s="35"/>
      <c r="F783" s="31" t="s">
        <v>129</v>
      </c>
      <c r="G783" s="17">
        <f t="shared" si="1948"/>
        <v>610</v>
      </c>
      <c r="H783" s="17">
        <f t="shared" si="1949"/>
        <v>216</v>
      </c>
      <c r="I783" s="17">
        <f t="shared" si="1950"/>
        <v>216</v>
      </c>
      <c r="J783" s="17">
        <f t="shared" si="1951"/>
        <v>0</v>
      </c>
      <c r="K783" s="17">
        <f t="shared" si="1952"/>
        <v>0</v>
      </c>
      <c r="L783" s="17">
        <f t="shared" si="1953"/>
        <v>0</v>
      </c>
      <c r="M783" s="17">
        <f t="shared" si="1840"/>
        <v>610</v>
      </c>
      <c r="N783" s="17">
        <f t="shared" si="1841"/>
        <v>216</v>
      </c>
      <c r="O783" s="17">
        <f t="shared" si="1842"/>
        <v>216</v>
      </c>
      <c r="P783" s="17">
        <f t="shared" si="1954"/>
        <v>0</v>
      </c>
      <c r="Q783" s="17">
        <f t="shared" si="1955"/>
        <v>0</v>
      </c>
      <c r="R783" s="17">
        <f t="shared" si="1956"/>
        <v>0</v>
      </c>
      <c r="S783" s="17">
        <f t="shared" si="1957"/>
        <v>0</v>
      </c>
      <c r="T783" s="17">
        <f t="shared" si="1958"/>
        <v>0</v>
      </c>
      <c r="U783" s="17">
        <f t="shared" si="1959"/>
        <v>0</v>
      </c>
      <c r="V783" s="17">
        <f t="shared" si="1960"/>
        <v>0</v>
      </c>
      <c r="W783" s="17">
        <f t="shared" si="1961"/>
        <v>0</v>
      </c>
      <c r="X783" s="17">
        <f t="shared" si="1962"/>
        <v>0</v>
      </c>
      <c r="Y783" s="17">
        <f t="shared" si="1871"/>
        <v>610</v>
      </c>
      <c r="Z783" s="17">
        <f t="shared" si="1872"/>
        <v>216</v>
      </c>
      <c r="AA783" s="17">
        <f t="shared" si="1873"/>
        <v>216</v>
      </c>
      <c r="AB783" s="17">
        <f t="shared" si="1982"/>
        <v>0</v>
      </c>
      <c r="AC783" s="17">
        <f t="shared" si="1983"/>
        <v>0</v>
      </c>
      <c r="AD783" s="17">
        <f t="shared" si="1984"/>
        <v>0</v>
      </c>
      <c r="AE783" s="17">
        <f t="shared" si="1874"/>
        <v>610</v>
      </c>
      <c r="AF783" s="17">
        <f t="shared" si="1875"/>
        <v>216</v>
      </c>
      <c r="AG783" s="17">
        <f t="shared" si="1876"/>
        <v>216</v>
      </c>
      <c r="AH783" s="17">
        <f t="shared" si="1985"/>
        <v>0</v>
      </c>
      <c r="AI783" s="17">
        <f t="shared" si="1986"/>
        <v>0</v>
      </c>
      <c r="AJ783" s="17">
        <f t="shared" si="1987"/>
        <v>0</v>
      </c>
      <c r="AK783" s="17">
        <f t="shared" si="1988"/>
        <v>0</v>
      </c>
      <c r="AL783" s="17">
        <f t="shared" si="1989"/>
        <v>0</v>
      </c>
      <c r="AM783" s="17">
        <f t="shared" si="1990"/>
        <v>0</v>
      </c>
      <c r="AN783" s="17">
        <f t="shared" si="1991"/>
        <v>0</v>
      </c>
      <c r="AO783" s="17">
        <f t="shared" si="1992"/>
        <v>0</v>
      </c>
      <c r="AP783" s="17">
        <f t="shared" si="1993"/>
        <v>0</v>
      </c>
      <c r="AQ783" s="17">
        <f t="shared" si="1994"/>
        <v>0</v>
      </c>
      <c r="AR783" s="17">
        <f t="shared" si="1995"/>
        <v>0</v>
      </c>
      <c r="AS783" s="17">
        <f t="shared" si="1996"/>
        <v>0</v>
      </c>
      <c r="AT783" s="17">
        <f t="shared" si="1997"/>
        <v>0</v>
      </c>
      <c r="AU783" s="17">
        <f t="shared" si="1998"/>
        <v>0</v>
      </c>
      <c r="AV783" s="17">
        <f t="shared" si="1999"/>
        <v>0</v>
      </c>
      <c r="AW783" s="17">
        <f t="shared" si="1877"/>
        <v>610</v>
      </c>
      <c r="AX783" s="17">
        <f t="shared" si="1878"/>
        <v>216</v>
      </c>
      <c r="AY783" s="17">
        <f t="shared" si="1879"/>
        <v>216</v>
      </c>
      <c r="AZ783" s="17">
        <f t="shared" si="2000"/>
        <v>0</v>
      </c>
      <c r="BA783" s="32"/>
      <c r="BB783" s="32"/>
      <c r="BC783" s="1"/>
      <c r="BD783" s="1"/>
      <c r="BE783" s="1"/>
      <c r="BF783" s="1"/>
      <c r="BG783" s="1"/>
      <c r="BH783" s="1"/>
      <c r="BI783" s="1"/>
    </row>
    <row r="784" s="1" customFormat="1" ht="60">
      <c r="A784" s="30" t="s">
        <v>477</v>
      </c>
      <c r="B784" s="30" t="s">
        <v>121</v>
      </c>
      <c r="C784" s="30" t="s">
        <v>123</v>
      </c>
      <c r="D784" s="30" t="s">
        <v>455</v>
      </c>
      <c r="E784" s="35"/>
      <c r="F784" s="31" t="s">
        <v>456</v>
      </c>
      <c r="G784" s="17">
        <f>G785+G786</f>
        <v>610</v>
      </c>
      <c r="H784" s="17">
        <f>H785+H786</f>
        <v>216</v>
      </c>
      <c r="I784" s="17">
        <f>I785+I786</f>
        <v>216</v>
      </c>
      <c r="J784" s="17">
        <f>J785+J786</f>
        <v>0</v>
      </c>
      <c r="K784" s="17">
        <f>K785+K786</f>
        <v>0</v>
      </c>
      <c r="L784" s="17">
        <f>L785+L786</f>
        <v>0</v>
      </c>
      <c r="M784" s="17">
        <f t="shared" si="1840"/>
        <v>610</v>
      </c>
      <c r="N784" s="17">
        <f t="shared" si="1841"/>
        <v>216</v>
      </c>
      <c r="O784" s="17">
        <f t="shared" si="1842"/>
        <v>216</v>
      </c>
      <c r="P784" s="17">
        <f>P785+P786</f>
        <v>0</v>
      </c>
      <c r="Q784" s="17">
        <f>Q785+Q786</f>
        <v>0</v>
      </c>
      <c r="R784" s="17">
        <f>R785+R786</f>
        <v>0</v>
      </c>
      <c r="S784" s="17">
        <f>S785+S786</f>
        <v>0</v>
      </c>
      <c r="T784" s="17">
        <f>T785+T786</f>
        <v>0</v>
      </c>
      <c r="U784" s="17">
        <f>U785+U786</f>
        <v>0</v>
      </c>
      <c r="V784" s="17">
        <f>V785+V786</f>
        <v>0</v>
      </c>
      <c r="W784" s="17">
        <f>W785+W786</f>
        <v>0</v>
      </c>
      <c r="X784" s="17">
        <f>X785+X786</f>
        <v>0</v>
      </c>
      <c r="Y784" s="17">
        <f t="shared" si="1871"/>
        <v>610</v>
      </c>
      <c r="Z784" s="17">
        <f t="shared" si="1872"/>
        <v>216</v>
      </c>
      <c r="AA784" s="17">
        <f t="shared" si="1873"/>
        <v>216</v>
      </c>
      <c r="AB784" s="17">
        <f>AB785+AB786</f>
        <v>0</v>
      </c>
      <c r="AC784" s="17">
        <f>AC785+AC786</f>
        <v>0</v>
      </c>
      <c r="AD784" s="17">
        <f>AD785+AD786</f>
        <v>0</v>
      </c>
      <c r="AE784" s="17">
        <f t="shared" si="1874"/>
        <v>610</v>
      </c>
      <c r="AF784" s="17">
        <f t="shared" si="1875"/>
        <v>216</v>
      </c>
      <c r="AG784" s="17">
        <f t="shared" si="1876"/>
        <v>216</v>
      </c>
      <c r="AH784" s="17">
        <f>AH785+AH786</f>
        <v>0</v>
      </c>
      <c r="AI784" s="17">
        <f>AI785+AI786</f>
        <v>0</v>
      </c>
      <c r="AJ784" s="17">
        <f>AJ785+AJ786</f>
        <v>0</v>
      </c>
      <c r="AK784" s="17">
        <f>AK785+AK786</f>
        <v>0</v>
      </c>
      <c r="AL784" s="17">
        <f>AL785+AL786</f>
        <v>0</v>
      </c>
      <c r="AM784" s="17">
        <f>AM785+AM786</f>
        <v>0</v>
      </c>
      <c r="AN784" s="17">
        <f>AN785+AN786</f>
        <v>0</v>
      </c>
      <c r="AO784" s="17">
        <f>AO785+AO786</f>
        <v>0</v>
      </c>
      <c r="AP784" s="17">
        <f>AP785+AP786</f>
        <v>0</v>
      </c>
      <c r="AQ784" s="17">
        <f>AQ785+AQ786</f>
        <v>0</v>
      </c>
      <c r="AR784" s="17">
        <f>AR785+AR786</f>
        <v>0</v>
      </c>
      <c r="AS784" s="17">
        <f>AS785+AS786</f>
        <v>0</v>
      </c>
      <c r="AT784" s="17">
        <f>AT785+AT786</f>
        <v>0</v>
      </c>
      <c r="AU784" s="17">
        <f>AU785+AU786</f>
        <v>0</v>
      </c>
      <c r="AV784" s="17">
        <f>AV785+AV786</f>
        <v>0</v>
      </c>
      <c r="AW784" s="17">
        <f t="shared" si="1877"/>
        <v>610</v>
      </c>
      <c r="AX784" s="17">
        <f t="shared" si="1878"/>
        <v>216</v>
      </c>
      <c r="AY784" s="17">
        <f t="shared" si="1879"/>
        <v>216</v>
      </c>
      <c r="AZ784" s="17">
        <f>AZ785+AZ786</f>
        <v>0</v>
      </c>
      <c r="BA784" s="32"/>
      <c r="BB784" s="32"/>
      <c r="BC784" s="1"/>
      <c r="BD784" s="1"/>
      <c r="BE784" s="1"/>
      <c r="BF784" s="1"/>
      <c r="BG784" s="1"/>
      <c r="BH784" s="1"/>
      <c r="BI784" s="1"/>
    </row>
    <row r="785" s="1" customFormat="1" ht="30">
      <c r="A785" s="30" t="s">
        <v>477</v>
      </c>
      <c r="B785" s="30" t="s">
        <v>121</v>
      </c>
      <c r="C785" s="30" t="s">
        <v>123</v>
      </c>
      <c r="D785" s="30" t="s">
        <v>455</v>
      </c>
      <c r="E785" s="30" t="s">
        <v>41</v>
      </c>
      <c r="F785" s="31" t="s">
        <v>42</v>
      </c>
      <c r="G785" s="17">
        <v>250</v>
      </c>
      <c r="H785" s="17">
        <v>0</v>
      </c>
      <c r="I785" s="17">
        <v>0</v>
      </c>
      <c r="J785" s="17"/>
      <c r="K785" s="17"/>
      <c r="L785" s="17"/>
      <c r="M785" s="17">
        <f t="shared" si="1840"/>
        <v>250</v>
      </c>
      <c r="N785" s="17">
        <f t="shared" si="1841"/>
        <v>0</v>
      </c>
      <c r="O785" s="17">
        <f t="shared" si="1842"/>
        <v>0</v>
      </c>
      <c r="P785" s="17"/>
      <c r="Q785" s="17"/>
      <c r="R785" s="17"/>
      <c r="S785" s="17"/>
      <c r="T785" s="17"/>
      <c r="U785" s="17"/>
      <c r="V785" s="17"/>
      <c r="W785" s="17"/>
      <c r="X785" s="17"/>
      <c r="Y785" s="17">
        <f t="shared" si="1871"/>
        <v>250</v>
      </c>
      <c r="Z785" s="17">
        <f t="shared" si="1872"/>
        <v>0</v>
      </c>
      <c r="AA785" s="17">
        <f t="shared" si="1873"/>
        <v>0</v>
      </c>
      <c r="AB785" s="17"/>
      <c r="AC785" s="17"/>
      <c r="AD785" s="17"/>
      <c r="AE785" s="17">
        <f t="shared" si="1874"/>
        <v>250</v>
      </c>
      <c r="AF785" s="17">
        <f t="shared" si="1875"/>
        <v>0</v>
      </c>
      <c r="AG785" s="17">
        <f t="shared" si="1876"/>
        <v>0</v>
      </c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>
        <f t="shared" si="1877"/>
        <v>250</v>
      </c>
      <c r="AX785" s="17">
        <f t="shared" si="1878"/>
        <v>0</v>
      </c>
      <c r="AY785" s="17">
        <f t="shared" si="1879"/>
        <v>0</v>
      </c>
      <c r="AZ785" s="17"/>
      <c r="BA785" s="32"/>
      <c r="BB785" s="32"/>
      <c r="BC785" s="1"/>
      <c r="BD785" s="1"/>
      <c r="BE785" s="1"/>
      <c r="BF785" s="1"/>
      <c r="BG785" s="1"/>
      <c r="BH785" s="1"/>
      <c r="BI785" s="1"/>
    </row>
    <row r="786" s="1" customFormat="1" ht="15">
      <c r="A786" s="30" t="s">
        <v>477</v>
      </c>
      <c r="B786" s="30" t="s">
        <v>121</v>
      </c>
      <c r="C786" s="30" t="s">
        <v>123</v>
      </c>
      <c r="D786" s="30" t="s">
        <v>455</v>
      </c>
      <c r="E786" s="30" t="s">
        <v>43</v>
      </c>
      <c r="F786" s="31" t="s">
        <v>44</v>
      </c>
      <c r="G786" s="17">
        <v>360</v>
      </c>
      <c r="H786" s="17">
        <v>216</v>
      </c>
      <c r="I786" s="17">
        <v>216</v>
      </c>
      <c r="J786" s="17"/>
      <c r="K786" s="17"/>
      <c r="L786" s="17"/>
      <c r="M786" s="17">
        <f t="shared" si="1840"/>
        <v>360</v>
      </c>
      <c r="N786" s="17">
        <f t="shared" si="1841"/>
        <v>216</v>
      </c>
      <c r="O786" s="17">
        <f t="shared" si="1842"/>
        <v>216</v>
      </c>
      <c r="P786" s="17"/>
      <c r="Q786" s="17"/>
      <c r="R786" s="17"/>
      <c r="S786" s="17"/>
      <c r="T786" s="17"/>
      <c r="U786" s="17"/>
      <c r="V786" s="17"/>
      <c r="W786" s="17"/>
      <c r="X786" s="17"/>
      <c r="Y786" s="17">
        <f t="shared" si="1871"/>
        <v>360</v>
      </c>
      <c r="Z786" s="17">
        <f t="shared" si="1872"/>
        <v>216</v>
      </c>
      <c r="AA786" s="17">
        <f t="shared" si="1873"/>
        <v>216</v>
      </c>
      <c r="AB786" s="17"/>
      <c r="AC786" s="17"/>
      <c r="AD786" s="17"/>
      <c r="AE786" s="17">
        <f t="shared" si="1874"/>
        <v>360</v>
      </c>
      <c r="AF786" s="17">
        <f t="shared" si="1875"/>
        <v>216</v>
      </c>
      <c r="AG786" s="17">
        <f t="shared" si="1876"/>
        <v>216</v>
      </c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>
        <f t="shared" si="1877"/>
        <v>360</v>
      </c>
      <c r="AX786" s="17">
        <f t="shared" si="1878"/>
        <v>216</v>
      </c>
      <c r="AY786" s="17">
        <f t="shared" si="1879"/>
        <v>216</v>
      </c>
      <c r="AZ786" s="17"/>
      <c r="BA786" s="32"/>
      <c r="BB786" s="32"/>
      <c r="BC786" s="1"/>
      <c r="BD786" s="1"/>
      <c r="BE786" s="1"/>
      <c r="BF786" s="1"/>
      <c r="BG786" s="1"/>
      <c r="BH786" s="1"/>
      <c r="BI786" s="1"/>
    </row>
    <row r="787" s="20" customFormat="1" ht="15">
      <c r="A787" s="37" t="s">
        <v>477</v>
      </c>
      <c r="B787" s="37" t="s">
        <v>63</v>
      </c>
      <c r="C787" s="37"/>
      <c r="D787" s="21"/>
      <c r="E787" s="21"/>
      <c r="F787" s="22" t="s">
        <v>64</v>
      </c>
      <c r="G787" s="23">
        <f>G794</f>
        <v>25789.5</v>
      </c>
      <c r="H787" s="23">
        <f>H794</f>
        <v>23134.400000000001</v>
      </c>
      <c r="I787" s="23">
        <f>I794</f>
        <v>17996.400000000005</v>
      </c>
      <c r="J787" s="23">
        <f>J794</f>
        <v>18738.200000000001</v>
      </c>
      <c r="K787" s="23">
        <f>K794</f>
        <v>18738.200000000001</v>
      </c>
      <c r="L787" s="23">
        <f>L794</f>
        <v>18738.200000000001</v>
      </c>
      <c r="M787" s="23">
        <f t="shared" si="1840"/>
        <v>44527.699999999997</v>
      </c>
      <c r="N787" s="23">
        <f t="shared" si="1841"/>
        <v>41872.600000000006</v>
      </c>
      <c r="O787" s="23">
        <f t="shared" si="1842"/>
        <v>36734.600000000006</v>
      </c>
      <c r="P787" s="23">
        <f>P794+P788</f>
        <v>0</v>
      </c>
      <c r="Q787" s="23">
        <f>Q794+Q788</f>
        <v>0</v>
      </c>
      <c r="R787" s="23">
        <f>R794+R788</f>
        <v>0</v>
      </c>
      <c r="S787" s="23">
        <f>S794+S788</f>
        <v>1737.64462</v>
      </c>
      <c r="T787" s="23">
        <f>T794+T788</f>
        <v>0</v>
      </c>
      <c r="U787" s="23">
        <f>U794+U788</f>
        <v>0</v>
      </c>
      <c r="V787" s="23">
        <f>V794+V788</f>
        <v>0</v>
      </c>
      <c r="W787" s="23">
        <f>W794+W788</f>
        <v>0</v>
      </c>
      <c r="X787" s="23">
        <f>X794+X788</f>
        <v>0</v>
      </c>
      <c r="Y787" s="23">
        <f t="shared" si="1871"/>
        <v>46265.344619999996</v>
      </c>
      <c r="Z787" s="23">
        <f t="shared" si="1872"/>
        <v>41872.600000000006</v>
      </c>
      <c r="AA787" s="23">
        <f t="shared" si="1873"/>
        <v>36734.600000000006</v>
      </c>
      <c r="AB787" s="23">
        <f>AB794+AB788</f>
        <v>0</v>
      </c>
      <c r="AC787" s="23">
        <f>AC794+AC788</f>
        <v>0</v>
      </c>
      <c r="AD787" s="23">
        <f>AD794+AD788</f>
        <v>0</v>
      </c>
      <c r="AE787" s="23">
        <f t="shared" si="1874"/>
        <v>46265.344619999996</v>
      </c>
      <c r="AF787" s="23">
        <f t="shared" si="1875"/>
        <v>41872.600000000006</v>
      </c>
      <c r="AG787" s="23">
        <f t="shared" si="1876"/>
        <v>36734.600000000006</v>
      </c>
      <c r="AH787" s="23">
        <f>AH794+AH788</f>
        <v>0</v>
      </c>
      <c r="AI787" s="23">
        <f>AI794+AI788</f>
        <v>0</v>
      </c>
      <c r="AJ787" s="23">
        <f>AJ794+AJ788</f>
        <v>0</v>
      </c>
      <c r="AK787" s="23">
        <f>AK794+AK788</f>
        <v>0</v>
      </c>
      <c r="AL787" s="23">
        <f>AL794+AL788</f>
        <v>0</v>
      </c>
      <c r="AM787" s="23">
        <f>AM794+AM788</f>
        <v>0</v>
      </c>
      <c r="AN787" s="23">
        <f>AN794+AN788</f>
        <v>0</v>
      </c>
      <c r="AO787" s="23">
        <f>AO794+AO788</f>
        <v>0</v>
      </c>
      <c r="AP787" s="23">
        <f>AP794+AP788</f>
        <v>0</v>
      </c>
      <c r="AQ787" s="23">
        <f>AQ794+AQ788</f>
        <v>0</v>
      </c>
      <c r="AR787" s="23">
        <f>AR794+AR788</f>
        <v>0</v>
      </c>
      <c r="AS787" s="23">
        <f>AS794+AS788</f>
        <v>0</v>
      </c>
      <c r="AT787" s="23">
        <f>AT794+AT788</f>
        <v>0</v>
      </c>
      <c r="AU787" s="23">
        <f>AU794+AU788</f>
        <v>0</v>
      </c>
      <c r="AV787" s="23">
        <f>AV794+AV788</f>
        <v>0</v>
      </c>
      <c r="AW787" s="23">
        <f t="shared" si="1877"/>
        <v>46265.344619999996</v>
      </c>
      <c r="AX787" s="23">
        <f t="shared" si="1878"/>
        <v>41872.600000000006</v>
      </c>
      <c r="AY787" s="23">
        <f t="shared" si="1879"/>
        <v>36734.600000000006</v>
      </c>
      <c r="AZ787" s="23">
        <f>AZ794+AZ788</f>
        <v>0</v>
      </c>
      <c r="BA787" s="24"/>
      <c r="BB787" s="24"/>
      <c r="BC787" s="20"/>
      <c r="BD787" s="20"/>
      <c r="BE787" s="20"/>
      <c r="BF787" s="20"/>
      <c r="BG787" s="20"/>
      <c r="BH787" s="20"/>
      <c r="BI787" s="20"/>
    </row>
    <row r="788" s="36" customFormat="1" ht="15">
      <c r="A788" s="26" t="s">
        <v>477</v>
      </c>
      <c r="B788" s="26" t="s">
        <v>63</v>
      </c>
      <c r="C788" s="26" t="s">
        <v>325</v>
      </c>
      <c r="D788" s="26"/>
      <c r="E788" s="26"/>
      <c r="F788" s="27" t="s">
        <v>487</v>
      </c>
      <c r="G788" s="44"/>
      <c r="H788" s="44"/>
      <c r="I788" s="44"/>
      <c r="J788" s="44"/>
      <c r="K788" s="44"/>
      <c r="L788" s="44"/>
      <c r="M788" s="44"/>
      <c r="N788" s="44"/>
      <c r="O788" s="44"/>
      <c r="P788" s="28">
        <f t="shared" ref="P788:P792" si="2001">P789</f>
        <v>0</v>
      </c>
      <c r="Q788" s="28">
        <f t="shared" ref="Q788:Q792" si="2002">Q789</f>
        <v>0</v>
      </c>
      <c r="R788" s="28">
        <f t="shared" ref="R788:R792" si="2003">R789</f>
        <v>0</v>
      </c>
      <c r="S788" s="28">
        <f t="shared" ref="S788:S792" si="2004">S789</f>
        <v>1402.64462</v>
      </c>
      <c r="T788" s="28">
        <f t="shared" ref="T788:T792" si="2005">T789</f>
        <v>0</v>
      </c>
      <c r="U788" s="28">
        <f t="shared" ref="U788:U792" si="2006">U789</f>
        <v>0</v>
      </c>
      <c r="V788" s="28">
        <f t="shared" ref="V788:V792" si="2007">V789</f>
        <v>0</v>
      </c>
      <c r="W788" s="28">
        <f t="shared" ref="W788:W792" si="2008">W789</f>
        <v>0</v>
      </c>
      <c r="X788" s="28">
        <f t="shared" ref="X788:X792" si="2009">X789</f>
        <v>0</v>
      </c>
      <c r="Y788" s="28">
        <f t="shared" si="1871"/>
        <v>1402.64462</v>
      </c>
      <c r="Z788" s="28">
        <f t="shared" si="1872"/>
        <v>0</v>
      </c>
      <c r="AA788" s="28">
        <f t="shared" si="1873"/>
        <v>0</v>
      </c>
      <c r="AB788" s="28">
        <f t="shared" ref="AB788:AB792" si="2010">AB789</f>
        <v>0</v>
      </c>
      <c r="AC788" s="28">
        <f t="shared" ref="AC788:AC792" si="2011">AC789</f>
        <v>0</v>
      </c>
      <c r="AD788" s="28">
        <f t="shared" ref="AD788:AD792" si="2012">AD789</f>
        <v>0</v>
      </c>
      <c r="AE788" s="28">
        <f t="shared" si="1874"/>
        <v>1402.64462</v>
      </c>
      <c r="AF788" s="28">
        <f t="shared" si="1875"/>
        <v>0</v>
      </c>
      <c r="AG788" s="28">
        <f t="shared" si="1876"/>
        <v>0</v>
      </c>
      <c r="AH788" s="28">
        <f t="shared" ref="AH788:AH792" si="2013">AH789</f>
        <v>0</v>
      </c>
      <c r="AI788" s="28">
        <f t="shared" ref="AI788:AI792" si="2014">AI789</f>
        <v>0</v>
      </c>
      <c r="AJ788" s="28">
        <f t="shared" ref="AJ788:AJ792" si="2015">AJ789</f>
        <v>0</v>
      </c>
      <c r="AK788" s="28">
        <f t="shared" ref="AK788:AK792" si="2016">AK789</f>
        <v>0</v>
      </c>
      <c r="AL788" s="28">
        <f t="shared" ref="AL788:AL792" si="2017">AL789</f>
        <v>0</v>
      </c>
      <c r="AM788" s="28">
        <f t="shared" ref="AM788:AM792" si="2018">AM789</f>
        <v>0</v>
      </c>
      <c r="AN788" s="28">
        <f t="shared" ref="AN788:AN792" si="2019">AN789</f>
        <v>0</v>
      </c>
      <c r="AO788" s="28">
        <f t="shared" ref="AO788:AO792" si="2020">AO789</f>
        <v>0</v>
      </c>
      <c r="AP788" s="28">
        <f t="shared" ref="AP788:AP792" si="2021">AP789</f>
        <v>0</v>
      </c>
      <c r="AQ788" s="28">
        <f t="shared" ref="AQ788:AQ792" si="2022">AQ789</f>
        <v>0</v>
      </c>
      <c r="AR788" s="28">
        <f t="shared" ref="AR788:AR792" si="2023">AR789</f>
        <v>0</v>
      </c>
      <c r="AS788" s="28">
        <f t="shared" ref="AS788:AS792" si="2024">AS789</f>
        <v>0</v>
      </c>
      <c r="AT788" s="28">
        <f t="shared" ref="AT788:AT792" si="2025">AT789</f>
        <v>0</v>
      </c>
      <c r="AU788" s="28">
        <f t="shared" ref="AU788:AU792" si="2026">AU789</f>
        <v>0</v>
      </c>
      <c r="AV788" s="28">
        <f t="shared" ref="AV788:AV792" si="2027">AV789</f>
        <v>0</v>
      </c>
      <c r="AW788" s="28">
        <f t="shared" si="1877"/>
        <v>1402.64462</v>
      </c>
      <c r="AX788" s="28">
        <f t="shared" si="1878"/>
        <v>0</v>
      </c>
      <c r="AY788" s="28">
        <f t="shared" si="1879"/>
        <v>0</v>
      </c>
      <c r="AZ788" s="28">
        <f t="shared" ref="AZ788:AZ792" si="2028">AZ789</f>
        <v>0</v>
      </c>
      <c r="BA788" s="45"/>
      <c r="BB788" s="45"/>
      <c r="BC788" s="36"/>
      <c r="BD788" s="36"/>
      <c r="BE788" s="36"/>
      <c r="BF788" s="36"/>
      <c r="BG788" s="36"/>
      <c r="BH788" s="36"/>
      <c r="BI788" s="36"/>
    </row>
    <row r="789" s="1" customFormat="1" ht="15">
      <c r="A789" s="30" t="s">
        <v>477</v>
      </c>
      <c r="B789" s="30" t="s">
        <v>63</v>
      </c>
      <c r="C789" s="30" t="s">
        <v>325</v>
      </c>
      <c r="D789" s="30" t="s">
        <v>448</v>
      </c>
      <c r="E789" s="30"/>
      <c r="F789" s="31" t="s">
        <v>449</v>
      </c>
      <c r="G789" s="17"/>
      <c r="H789" s="17"/>
      <c r="I789" s="17"/>
      <c r="J789" s="17"/>
      <c r="K789" s="17"/>
      <c r="L789" s="17"/>
      <c r="M789" s="17"/>
      <c r="N789" s="17"/>
      <c r="O789" s="17"/>
      <c r="P789" s="17">
        <f t="shared" si="2001"/>
        <v>0</v>
      </c>
      <c r="Q789" s="17">
        <f t="shared" si="2002"/>
        <v>0</v>
      </c>
      <c r="R789" s="17">
        <f t="shared" si="2003"/>
        <v>0</v>
      </c>
      <c r="S789" s="17">
        <f t="shared" si="2004"/>
        <v>1402.64462</v>
      </c>
      <c r="T789" s="17">
        <f t="shared" si="2005"/>
        <v>0</v>
      </c>
      <c r="U789" s="17">
        <f t="shared" si="2006"/>
        <v>0</v>
      </c>
      <c r="V789" s="17">
        <f t="shared" si="2007"/>
        <v>0</v>
      </c>
      <c r="W789" s="17">
        <f t="shared" si="2008"/>
        <v>0</v>
      </c>
      <c r="X789" s="17">
        <f t="shared" si="2009"/>
        <v>0</v>
      </c>
      <c r="Y789" s="17">
        <f t="shared" si="1871"/>
        <v>1402.64462</v>
      </c>
      <c r="Z789" s="17">
        <f t="shared" si="1872"/>
        <v>0</v>
      </c>
      <c r="AA789" s="17">
        <f t="shared" si="1873"/>
        <v>0</v>
      </c>
      <c r="AB789" s="17">
        <f t="shared" si="2010"/>
        <v>0</v>
      </c>
      <c r="AC789" s="17">
        <f t="shared" si="2011"/>
        <v>0</v>
      </c>
      <c r="AD789" s="17">
        <f t="shared" si="2012"/>
        <v>0</v>
      </c>
      <c r="AE789" s="17">
        <f t="shared" si="1874"/>
        <v>1402.64462</v>
      </c>
      <c r="AF789" s="17">
        <f t="shared" si="1875"/>
        <v>0</v>
      </c>
      <c r="AG789" s="17">
        <f t="shared" si="1876"/>
        <v>0</v>
      </c>
      <c r="AH789" s="17">
        <f t="shared" si="2013"/>
        <v>0</v>
      </c>
      <c r="AI789" s="17">
        <f t="shared" si="2014"/>
        <v>0</v>
      </c>
      <c r="AJ789" s="17">
        <f t="shared" si="2015"/>
        <v>0</v>
      </c>
      <c r="AK789" s="17">
        <f t="shared" si="2016"/>
        <v>0</v>
      </c>
      <c r="AL789" s="17">
        <f t="shared" si="2017"/>
        <v>0</v>
      </c>
      <c r="AM789" s="17">
        <f t="shared" si="2018"/>
        <v>0</v>
      </c>
      <c r="AN789" s="17">
        <f t="shared" si="2019"/>
        <v>0</v>
      </c>
      <c r="AO789" s="17">
        <f t="shared" si="2020"/>
        <v>0</v>
      </c>
      <c r="AP789" s="17">
        <f t="shared" si="2021"/>
        <v>0</v>
      </c>
      <c r="AQ789" s="17">
        <f t="shared" si="2022"/>
        <v>0</v>
      </c>
      <c r="AR789" s="17">
        <f t="shared" si="2023"/>
        <v>0</v>
      </c>
      <c r="AS789" s="17">
        <f t="shared" si="2024"/>
        <v>0</v>
      </c>
      <c r="AT789" s="17">
        <f t="shared" si="2025"/>
        <v>0</v>
      </c>
      <c r="AU789" s="17">
        <f t="shared" si="2026"/>
        <v>0</v>
      </c>
      <c r="AV789" s="17">
        <f t="shared" si="2027"/>
        <v>0</v>
      </c>
      <c r="AW789" s="17">
        <f t="shared" si="1877"/>
        <v>1402.64462</v>
      </c>
      <c r="AX789" s="17">
        <f t="shared" si="1878"/>
        <v>0</v>
      </c>
      <c r="AY789" s="17">
        <f t="shared" si="1879"/>
        <v>0</v>
      </c>
      <c r="AZ789" s="17">
        <f t="shared" si="2028"/>
        <v>0</v>
      </c>
      <c r="BA789" s="32"/>
      <c r="BB789" s="32"/>
      <c r="BC789" s="1"/>
      <c r="BD789" s="1"/>
      <c r="BE789" s="1"/>
      <c r="BF789" s="1"/>
      <c r="BG789" s="1"/>
      <c r="BH789" s="1"/>
      <c r="BI789" s="1"/>
    </row>
    <row r="790" s="1" customFormat="1" ht="15">
      <c r="A790" s="30" t="s">
        <v>477</v>
      </c>
      <c r="B790" s="30" t="s">
        <v>63</v>
      </c>
      <c r="C790" s="30" t="s">
        <v>325</v>
      </c>
      <c r="D790" s="30" t="s">
        <v>461</v>
      </c>
      <c r="E790" s="30"/>
      <c r="F790" s="31" t="s">
        <v>36</v>
      </c>
      <c r="G790" s="17"/>
      <c r="H790" s="17"/>
      <c r="I790" s="17"/>
      <c r="J790" s="17"/>
      <c r="K790" s="17"/>
      <c r="L790" s="17"/>
      <c r="M790" s="17"/>
      <c r="N790" s="17"/>
      <c r="O790" s="17"/>
      <c r="P790" s="17">
        <f t="shared" si="2001"/>
        <v>0</v>
      </c>
      <c r="Q790" s="17">
        <f t="shared" si="2002"/>
        <v>0</v>
      </c>
      <c r="R790" s="17">
        <f t="shared" si="2003"/>
        <v>0</v>
      </c>
      <c r="S790" s="17">
        <f t="shared" si="2004"/>
        <v>1402.64462</v>
      </c>
      <c r="T790" s="17">
        <f t="shared" si="2005"/>
        <v>0</v>
      </c>
      <c r="U790" s="17">
        <f t="shared" si="2006"/>
        <v>0</v>
      </c>
      <c r="V790" s="17">
        <f t="shared" si="2007"/>
        <v>0</v>
      </c>
      <c r="W790" s="17">
        <f t="shared" si="2008"/>
        <v>0</v>
      </c>
      <c r="X790" s="17">
        <f t="shared" si="2009"/>
        <v>0</v>
      </c>
      <c r="Y790" s="17">
        <f t="shared" si="1871"/>
        <v>1402.64462</v>
      </c>
      <c r="Z790" s="17">
        <f t="shared" si="1872"/>
        <v>0</v>
      </c>
      <c r="AA790" s="17">
        <f t="shared" si="1873"/>
        <v>0</v>
      </c>
      <c r="AB790" s="17">
        <f t="shared" si="2010"/>
        <v>0</v>
      </c>
      <c r="AC790" s="17">
        <f t="shared" si="2011"/>
        <v>0</v>
      </c>
      <c r="AD790" s="17">
        <f t="shared" si="2012"/>
        <v>0</v>
      </c>
      <c r="AE790" s="17">
        <f t="shared" si="1874"/>
        <v>1402.64462</v>
      </c>
      <c r="AF790" s="17">
        <f t="shared" si="1875"/>
        <v>0</v>
      </c>
      <c r="AG790" s="17">
        <f t="shared" si="1876"/>
        <v>0</v>
      </c>
      <c r="AH790" s="17">
        <f t="shared" si="2013"/>
        <v>0</v>
      </c>
      <c r="AI790" s="17">
        <f t="shared" si="2014"/>
        <v>0</v>
      </c>
      <c r="AJ790" s="17">
        <f t="shared" si="2015"/>
        <v>0</v>
      </c>
      <c r="AK790" s="17">
        <f t="shared" si="2016"/>
        <v>0</v>
      </c>
      <c r="AL790" s="17">
        <f t="shared" si="2017"/>
        <v>0</v>
      </c>
      <c r="AM790" s="17">
        <f t="shared" si="2018"/>
        <v>0</v>
      </c>
      <c r="AN790" s="17">
        <f t="shared" si="2019"/>
        <v>0</v>
      </c>
      <c r="AO790" s="17">
        <f t="shared" si="2020"/>
        <v>0</v>
      </c>
      <c r="AP790" s="17">
        <f t="shared" si="2021"/>
        <v>0</v>
      </c>
      <c r="AQ790" s="17">
        <f t="shared" si="2022"/>
        <v>0</v>
      </c>
      <c r="AR790" s="17">
        <f t="shared" si="2023"/>
        <v>0</v>
      </c>
      <c r="AS790" s="17">
        <f t="shared" si="2024"/>
        <v>0</v>
      </c>
      <c r="AT790" s="17">
        <f t="shared" si="2025"/>
        <v>0</v>
      </c>
      <c r="AU790" s="17">
        <f t="shared" si="2026"/>
        <v>0</v>
      </c>
      <c r="AV790" s="17">
        <f t="shared" si="2027"/>
        <v>0</v>
      </c>
      <c r="AW790" s="17">
        <f t="shared" si="1877"/>
        <v>1402.64462</v>
      </c>
      <c r="AX790" s="17">
        <f t="shared" si="1878"/>
        <v>0</v>
      </c>
      <c r="AY790" s="17">
        <f t="shared" si="1879"/>
        <v>0</v>
      </c>
      <c r="AZ790" s="17">
        <f t="shared" si="2028"/>
        <v>0</v>
      </c>
      <c r="BA790" s="32"/>
      <c r="BB790" s="32"/>
      <c r="BC790" s="1"/>
      <c r="BD790" s="1"/>
      <c r="BE790" s="1"/>
      <c r="BF790" s="1"/>
      <c r="BG790" s="1"/>
      <c r="BH790" s="1"/>
      <c r="BI790" s="1"/>
    </row>
    <row r="791" s="1" customFormat="1" ht="15">
      <c r="A791" s="30" t="s">
        <v>477</v>
      </c>
      <c r="B791" s="30" t="s">
        <v>63</v>
      </c>
      <c r="C791" s="30" t="s">
        <v>325</v>
      </c>
      <c r="D791" s="30" t="s">
        <v>483</v>
      </c>
      <c r="E791" s="30"/>
      <c r="F791" s="31" t="s">
        <v>484</v>
      </c>
      <c r="G791" s="17"/>
      <c r="H791" s="17"/>
      <c r="I791" s="17"/>
      <c r="J791" s="17"/>
      <c r="K791" s="17"/>
      <c r="L791" s="17"/>
      <c r="M791" s="17"/>
      <c r="N791" s="17"/>
      <c r="O791" s="17"/>
      <c r="P791" s="17">
        <f t="shared" si="2001"/>
        <v>0</v>
      </c>
      <c r="Q791" s="17">
        <f t="shared" si="2002"/>
        <v>0</v>
      </c>
      <c r="R791" s="17">
        <f t="shared" si="2003"/>
        <v>0</v>
      </c>
      <c r="S791" s="17">
        <f t="shared" si="2004"/>
        <v>1402.64462</v>
      </c>
      <c r="T791" s="17">
        <f t="shared" si="2005"/>
        <v>0</v>
      </c>
      <c r="U791" s="17">
        <f t="shared" si="2006"/>
        <v>0</v>
      </c>
      <c r="V791" s="17">
        <f t="shared" si="2007"/>
        <v>0</v>
      </c>
      <c r="W791" s="17">
        <f t="shared" si="2008"/>
        <v>0</v>
      </c>
      <c r="X791" s="17">
        <f t="shared" si="2009"/>
        <v>0</v>
      </c>
      <c r="Y791" s="17">
        <f t="shared" si="1871"/>
        <v>1402.64462</v>
      </c>
      <c r="Z791" s="17">
        <f t="shared" si="1872"/>
        <v>0</v>
      </c>
      <c r="AA791" s="17">
        <f t="shared" si="1873"/>
        <v>0</v>
      </c>
      <c r="AB791" s="17">
        <f t="shared" si="2010"/>
        <v>0</v>
      </c>
      <c r="AC791" s="17">
        <f t="shared" si="2011"/>
        <v>0</v>
      </c>
      <c r="AD791" s="17">
        <f t="shared" si="2012"/>
        <v>0</v>
      </c>
      <c r="AE791" s="17">
        <f t="shared" si="1874"/>
        <v>1402.64462</v>
      </c>
      <c r="AF791" s="17">
        <f t="shared" si="1875"/>
        <v>0</v>
      </c>
      <c r="AG791" s="17">
        <f t="shared" si="1876"/>
        <v>0</v>
      </c>
      <c r="AH791" s="17">
        <f t="shared" si="2013"/>
        <v>0</v>
      </c>
      <c r="AI791" s="17">
        <f t="shared" si="2014"/>
        <v>0</v>
      </c>
      <c r="AJ791" s="17">
        <f t="shared" si="2015"/>
        <v>0</v>
      </c>
      <c r="AK791" s="17">
        <f t="shared" si="2016"/>
        <v>0</v>
      </c>
      <c r="AL791" s="17">
        <f t="shared" si="2017"/>
        <v>0</v>
      </c>
      <c r="AM791" s="17">
        <f t="shared" si="2018"/>
        <v>0</v>
      </c>
      <c r="AN791" s="17">
        <f t="shared" si="2019"/>
        <v>0</v>
      </c>
      <c r="AO791" s="17">
        <f t="shared" si="2020"/>
        <v>0</v>
      </c>
      <c r="AP791" s="17">
        <f t="shared" si="2021"/>
        <v>0</v>
      </c>
      <c r="AQ791" s="17">
        <f t="shared" si="2022"/>
        <v>0</v>
      </c>
      <c r="AR791" s="17">
        <f t="shared" si="2023"/>
        <v>0</v>
      </c>
      <c r="AS791" s="17">
        <f t="shared" si="2024"/>
        <v>0</v>
      </c>
      <c r="AT791" s="17">
        <f t="shared" si="2025"/>
        <v>0</v>
      </c>
      <c r="AU791" s="17">
        <f t="shared" si="2026"/>
        <v>0</v>
      </c>
      <c r="AV791" s="17">
        <f t="shared" si="2027"/>
        <v>0</v>
      </c>
      <c r="AW791" s="17">
        <f t="shared" si="1877"/>
        <v>1402.64462</v>
      </c>
      <c r="AX791" s="17">
        <f t="shared" si="1878"/>
        <v>0</v>
      </c>
      <c r="AY791" s="17">
        <f t="shared" si="1879"/>
        <v>0</v>
      </c>
      <c r="AZ791" s="17">
        <f t="shared" si="2028"/>
        <v>0</v>
      </c>
      <c r="BA791" s="32"/>
      <c r="BB791" s="32"/>
      <c r="BC791" s="1"/>
      <c r="BD791" s="1"/>
      <c r="BE791" s="1"/>
      <c r="BF791" s="1"/>
      <c r="BG791" s="1"/>
      <c r="BH791" s="1"/>
      <c r="BI791" s="1"/>
    </row>
    <row r="792" s="1" customFormat="1" ht="15">
      <c r="A792" s="30" t="s">
        <v>477</v>
      </c>
      <c r="B792" s="30" t="s">
        <v>63</v>
      </c>
      <c r="C792" s="30" t="s">
        <v>325</v>
      </c>
      <c r="D792" s="30" t="s">
        <v>485</v>
      </c>
      <c r="E792" s="30"/>
      <c r="F792" s="31" t="s">
        <v>486</v>
      </c>
      <c r="G792" s="17"/>
      <c r="H792" s="17"/>
      <c r="I792" s="17"/>
      <c r="J792" s="17"/>
      <c r="K792" s="17"/>
      <c r="L792" s="17"/>
      <c r="M792" s="17"/>
      <c r="N792" s="17"/>
      <c r="O792" s="17"/>
      <c r="P792" s="17">
        <f t="shared" si="2001"/>
        <v>0</v>
      </c>
      <c r="Q792" s="17">
        <f t="shared" si="2002"/>
        <v>0</v>
      </c>
      <c r="R792" s="17">
        <f t="shared" si="2003"/>
        <v>0</v>
      </c>
      <c r="S792" s="17">
        <f t="shared" si="2004"/>
        <v>1402.64462</v>
      </c>
      <c r="T792" s="17">
        <f t="shared" si="2005"/>
        <v>0</v>
      </c>
      <c r="U792" s="17">
        <f t="shared" si="2006"/>
        <v>0</v>
      </c>
      <c r="V792" s="17">
        <f t="shared" si="2007"/>
        <v>0</v>
      </c>
      <c r="W792" s="17">
        <f t="shared" si="2008"/>
        <v>0</v>
      </c>
      <c r="X792" s="17">
        <f t="shared" si="2009"/>
        <v>0</v>
      </c>
      <c r="Y792" s="17">
        <f t="shared" si="1871"/>
        <v>1402.64462</v>
      </c>
      <c r="Z792" s="17">
        <f t="shared" si="1872"/>
        <v>0</v>
      </c>
      <c r="AA792" s="17">
        <f t="shared" si="1873"/>
        <v>0</v>
      </c>
      <c r="AB792" s="17">
        <f t="shared" si="2010"/>
        <v>0</v>
      </c>
      <c r="AC792" s="17">
        <f t="shared" si="2011"/>
        <v>0</v>
      </c>
      <c r="AD792" s="17">
        <f t="shared" si="2012"/>
        <v>0</v>
      </c>
      <c r="AE792" s="17">
        <f t="shared" si="1874"/>
        <v>1402.64462</v>
      </c>
      <c r="AF792" s="17">
        <f t="shared" si="1875"/>
        <v>0</v>
      </c>
      <c r="AG792" s="17">
        <f t="shared" si="1876"/>
        <v>0</v>
      </c>
      <c r="AH792" s="17">
        <f t="shared" si="2013"/>
        <v>0</v>
      </c>
      <c r="AI792" s="17">
        <f t="shared" si="2014"/>
        <v>0</v>
      </c>
      <c r="AJ792" s="17">
        <f t="shared" si="2015"/>
        <v>0</v>
      </c>
      <c r="AK792" s="17">
        <f t="shared" si="2016"/>
        <v>0</v>
      </c>
      <c r="AL792" s="17">
        <f t="shared" si="2017"/>
        <v>0</v>
      </c>
      <c r="AM792" s="17">
        <f t="shared" si="2018"/>
        <v>0</v>
      </c>
      <c r="AN792" s="17">
        <f t="shared" si="2019"/>
        <v>0</v>
      </c>
      <c r="AO792" s="17">
        <f t="shared" si="2020"/>
        <v>0</v>
      </c>
      <c r="AP792" s="17">
        <f t="shared" si="2021"/>
        <v>0</v>
      </c>
      <c r="AQ792" s="17">
        <f t="shared" si="2022"/>
        <v>0</v>
      </c>
      <c r="AR792" s="17">
        <f t="shared" si="2023"/>
        <v>0</v>
      </c>
      <c r="AS792" s="17">
        <f t="shared" si="2024"/>
        <v>0</v>
      </c>
      <c r="AT792" s="17">
        <f t="shared" si="2025"/>
        <v>0</v>
      </c>
      <c r="AU792" s="17">
        <f t="shared" si="2026"/>
        <v>0</v>
      </c>
      <c r="AV792" s="17">
        <f t="shared" si="2027"/>
        <v>0</v>
      </c>
      <c r="AW792" s="17">
        <f t="shared" si="1877"/>
        <v>1402.64462</v>
      </c>
      <c r="AX792" s="17">
        <f t="shared" si="1878"/>
        <v>0</v>
      </c>
      <c r="AY792" s="17">
        <f t="shared" si="1879"/>
        <v>0</v>
      </c>
      <c r="AZ792" s="17">
        <f t="shared" si="2028"/>
        <v>0</v>
      </c>
      <c r="BA792" s="32"/>
      <c r="BB792" s="32"/>
      <c r="BC792" s="1"/>
      <c r="BD792" s="1"/>
      <c r="BE792" s="1"/>
      <c r="BF792" s="1"/>
      <c r="BG792" s="1"/>
      <c r="BH792" s="1"/>
      <c r="BI792" s="1"/>
    </row>
    <row r="793" s="1" customFormat="1" ht="15">
      <c r="A793" s="30" t="s">
        <v>477</v>
      </c>
      <c r="B793" s="30" t="s">
        <v>63</v>
      </c>
      <c r="C793" s="30" t="s">
        <v>325</v>
      </c>
      <c r="D793" s="30" t="s">
        <v>485</v>
      </c>
      <c r="E793" s="30" t="s">
        <v>41</v>
      </c>
      <c r="F793" s="31" t="s">
        <v>42</v>
      </c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>
        <f>392.812+1009.83262</f>
        <v>1402.64462</v>
      </c>
      <c r="T793" s="17"/>
      <c r="U793" s="17"/>
      <c r="V793" s="17"/>
      <c r="W793" s="17"/>
      <c r="X793" s="17"/>
      <c r="Y793" s="17">
        <f t="shared" si="1871"/>
        <v>1402.64462</v>
      </c>
      <c r="Z793" s="17">
        <f t="shared" si="1872"/>
        <v>0</v>
      </c>
      <c r="AA793" s="17">
        <f t="shared" si="1873"/>
        <v>0</v>
      </c>
      <c r="AB793" s="17"/>
      <c r="AC793" s="17"/>
      <c r="AD793" s="17"/>
      <c r="AE793" s="17">
        <f t="shared" si="1874"/>
        <v>1402.64462</v>
      </c>
      <c r="AF793" s="17">
        <f t="shared" si="1875"/>
        <v>0</v>
      </c>
      <c r="AG793" s="17">
        <f t="shared" si="1876"/>
        <v>0</v>
      </c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>
        <f t="shared" si="1877"/>
        <v>1402.64462</v>
      </c>
      <c r="AX793" s="17">
        <f t="shared" si="1878"/>
        <v>0</v>
      </c>
      <c r="AY793" s="17">
        <f t="shared" si="1879"/>
        <v>0</v>
      </c>
      <c r="AZ793" s="17"/>
      <c r="BA793" s="32"/>
      <c r="BB793" s="32"/>
      <c r="BC793" s="1"/>
      <c r="BD793" s="1"/>
      <c r="BE793" s="1"/>
      <c r="BF793" s="1"/>
      <c r="BG793" s="1"/>
      <c r="BH793" s="1"/>
      <c r="BI793" s="1"/>
    </row>
    <row r="794" s="25" customFormat="1" ht="15">
      <c r="A794" s="26" t="s">
        <v>477</v>
      </c>
      <c r="B794" s="26" t="s">
        <v>63</v>
      </c>
      <c r="C794" s="26" t="s">
        <v>65</v>
      </c>
      <c r="D794" s="26"/>
      <c r="E794" s="26"/>
      <c r="F794" s="27" t="s">
        <v>66</v>
      </c>
      <c r="G794" s="28">
        <f>G795+G800+G811</f>
        <v>25789.5</v>
      </c>
      <c r="H794" s="28">
        <f>H795+H800+H811</f>
        <v>23134.400000000001</v>
      </c>
      <c r="I794" s="28">
        <f>I795+I800+I811</f>
        <v>17996.400000000005</v>
      </c>
      <c r="J794" s="28">
        <f>J795+J800+J811</f>
        <v>18738.200000000001</v>
      </c>
      <c r="K794" s="28">
        <f>K795+K800+K811</f>
        <v>18738.200000000001</v>
      </c>
      <c r="L794" s="28">
        <f>L795+L800+L811</f>
        <v>18738.200000000001</v>
      </c>
      <c r="M794" s="28">
        <f t="shared" ref="M792:M855" si="2029">G794+J794</f>
        <v>44527.699999999997</v>
      </c>
      <c r="N794" s="28">
        <f t="shared" ref="N792:N855" si="2030">H794+K794</f>
        <v>41872.600000000006</v>
      </c>
      <c r="O794" s="28">
        <f t="shared" ref="O792:O855" si="2031">I794+L794</f>
        <v>36734.600000000006</v>
      </c>
      <c r="P794" s="28">
        <f>P795+P800+P811+P816</f>
        <v>0</v>
      </c>
      <c r="Q794" s="28">
        <f>Q795+Q800+Q811+Q816</f>
        <v>0</v>
      </c>
      <c r="R794" s="28">
        <f>R795+R800+R811+R816</f>
        <v>0</v>
      </c>
      <c r="S794" s="28">
        <f>S795+S800+S811+S816</f>
        <v>335</v>
      </c>
      <c r="T794" s="28">
        <f>T795+T800+T811+T816</f>
        <v>0</v>
      </c>
      <c r="U794" s="28">
        <f>U795+U800+U811+U816</f>
        <v>0</v>
      </c>
      <c r="V794" s="28">
        <f>V795+V800+V811+V816</f>
        <v>0</v>
      </c>
      <c r="W794" s="28">
        <f>W795+W800+W811+W816</f>
        <v>0</v>
      </c>
      <c r="X794" s="28">
        <f>X795+X800+X811+X816</f>
        <v>0</v>
      </c>
      <c r="Y794" s="28">
        <f t="shared" si="1871"/>
        <v>44862.699999999997</v>
      </c>
      <c r="Z794" s="28">
        <f t="shared" si="1872"/>
        <v>41872.600000000006</v>
      </c>
      <c r="AA794" s="28">
        <f t="shared" si="1873"/>
        <v>36734.600000000006</v>
      </c>
      <c r="AB794" s="28">
        <f>AB795+AB800+AB811+AB816</f>
        <v>0</v>
      </c>
      <c r="AC794" s="28">
        <f>AC795+AC800+AC811+AC816</f>
        <v>0</v>
      </c>
      <c r="AD794" s="28">
        <f>AD795+AD800+AD811+AD816</f>
        <v>0</v>
      </c>
      <c r="AE794" s="28">
        <f t="shared" si="1874"/>
        <v>44862.699999999997</v>
      </c>
      <c r="AF794" s="28">
        <f t="shared" si="1875"/>
        <v>41872.600000000006</v>
      </c>
      <c r="AG794" s="28">
        <f t="shared" si="1876"/>
        <v>36734.600000000006</v>
      </c>
      <c r="AH794" s="28">
        <f>AH795+AH800+AH811+AH816</f>
        <v>0</v>
      </c>
      <c r="AI794" s="28">
        <f>AI795+AI800+AI811+AI816</f>
        <v>0</v>
      </c>
      <c r="AJ794" s="28">
        <f>AJ795+AJ800+AJ811+AJ816</f>
        <v>0</v>
      </c>
      <c r="AK794" s="28">
        <f>AK795+AK800+AK811+AK816</f>
        <v>0</v>
      </c>
      <c r="AL794" s="28">
        <f>AL795+AL800+AL811+AL816</f>
        <v>0</v>
      </c>
      <c r="AM794" s="28">
        <f>AM795+AM800+AM811+AM816</f>
        <v>0</v>
      </c>
      <c r="AN794" s="28">
        <f>AN795+AN800+AN811+AN816</f>
        <v>0</v>
      </c>
      <c r="AO794" s="28">
        <f>AO795+AO800+AO811+AO816</f>
        <v>0</v>
      </c>
      <c r="AP794" s="28">
        <f>AP795+AP800+AP811+AP816</f>
        <v>0</v>
      </c>
      <c r="AQ794" s="28">
        <f>AQ795+AQ800+AQ811+AQ816</f>
        <v>0</v>
      </c>
      <c r="AR794" s="28">
        <f>AR795+AR800+AR811+AR816</f>
        <v>0</v>
      </c>
      <c r="AS794" s="28">
        <f>AS795+AS800+AS811+AS816</f>
        <v>0</v>
      </c>
      <c r="AT794" s="28">
        <f>AT795+AT800+AT811+AT816</f>
        <v>0</v>
      </c>
      <c r="AU794" s="28">
        <f>AU795+AU800+AU811+AU816</f>
        <v>0</v>
      </c>
      <c r="AV794" s="28">
        <f>AV795+AV800+AV811+AV816</f>
        <v>0</v>
      </c>
      <c r="AW794" s="28">
        <f t="shared" si="1877"/>
        <v>44862.699999999997</v>
      </c>
      <c r="AX794" s="28">
        <f t="shared" si="1878"/>
        <v>41872.600000000006</v>
      </c>
      <c r="AY794" s="28">
        <f t="shared" si="1879"/>
        <v>36734.600000000006</v>
      </c>
      <c r="AZ794" s="28">
        <f>AZ795+AZ800+AZ811+AZ816</f>
        <v>0</v>
      </c>
      <c r="BA794" s="29"/>
      <c r="BB794" s="29"/>
      <c r="BC794" s="25"/>
      <c r="BD794" s="25"/>
      <c r="BE794" s="25"/>
      <c r="BF794" s="25"/>
      <c r="BG794" s="25"/>
      <c r="BH794" s="25"/>
      <c r="BI794" s="25"/>
    </row>
    <row r="795" s="1" customFormat="1" ht="30">
      <c r="A795" s="30" t="s">
        <v>477</v>
      </c>
      <c r="B795" s="30" t="s">
        <v>63</v>
      </c>
      <c r="C795" s="30" t="s">
        <v>65</v>
      </c>
      <c r="D795" s="30" t="s">
        <v>67</v>
      </c>
      <c r="E795" s="35"/>
      <c r="F795" s="31" t="s">
        <v>68</v>
      </c>
      <c r="G795" s="17">
        <f t="shared" ref="G795:G798" si="2032">G796</f>
        <v>267.60000000000002</v>
      </c>
      <c r="H795" s="17">
        <f t="shared" ref="H795:H851" si="2033">H796</f>
        <v>265.89999999999998</v>
      </c>
      <c r="I795" s="17">
        <f t="shared" ref="I795:I798" si="2034">I796</f>
        <v>272.89999999999998</v>
      </c>
      <c r="J795" s="17">
        <f t="shared" ref="J795:J798" si="2035">J796</f>
        <v>0</v>
      </c>
      <c r="K795" s="17">
        <f t="shared" ref="K795:K798" si="2036">K796</f>
        <v>0</v>
      </c>
      <c r="L795" s="17">
        <f t="shared" ref="L795:L798" si="2037">L796</f>
        <v>0</v>
      </c>
      <c r="M795" s="17">
        <f t="shared" si="2029"/>
        <v>267.60000000000002</v>
      </c>
      <c r="N795" s="17">
        <f t="shared" si="2030"/>
        <v>265.89999999999998</v>
      </c>
      <c r="O795" s="17">
        <f t="shared" si="2031"/>
        <v>272.89999999999998</v>
      </c>
      <c r="P795" s="17">
        <f t="shared" ref="P795:P798" si="2038">P796</f>
        <v>0</v>
      </c>
      <c r="Q795" s="17">
        <f t="shared" ref="Q795:Q798" si="2039">Q796</f>
        <v>0</v>
      </c>
      <c r="R795" s="17">
        <f t="shared" ref="R795:R798" si="2040">R796</f>
        <v>0</v>
      </c>
      <c r="S795" s="17">
        <f t="shared" ref="S795:S798" si="2041">S796</f>
        <v>0</v>
      </c>
      <c r="T795" s="17">
        <f t="shared" ref="T795:T798" si="2042">T796</f>
        <v>0</v>
      </c>
      <c r="U795" s="17">
        <f t="shared" ref="U795:U798" si="2043">U796</f>
        <v>0</v>
      </c>
      <c r="V795" s="17">
        <f t="shared" ref="V795:V798" si="2044">V796</f>
        <v>0</v>
      </c>
      <c r="W795" s="17">
        <f t="shared" ref="W795:W798" si="2045">W796</f>
        <v>0</v>
      </c>
      <c r="X795" s="17">
        <f t="shared" ref="X795:X798" si="2046">X796</f>
        <v>0</v>
      </c>
      <c r="Y795" s="17">
        <f t="shared" si="1871"/>
        <v>267.60000000000002</v>
      </c>
      <c r="Z795" s="17">
        <f t="shared" si="1872"/>
        <v>265.89999999999998</v>
      </c>
      <c r="AA795" s="17">
        <f t="shared" si="1873"/>
        <v>272.89999999999998</v>
      </c>
      <c r="AB795" s="17">
        <f t="shared" ref="AB795:AB798" si="2047">AB796</f>
        <v>0</v>
      </c>
      <c r="AC795" s="17">
        <f t="shared" ref="AC795:AC798" si="2048">AC796</f>
        <v>0</v>
      </c>
      <c r="AD795" s="17">
        <f t="shared" ref="AD795:AD798" si="2049">AD796</f>
        <v>0</v>
      </c>
      <c r="AE795" s="17">
        <f t="shared" si="1874"/>
        <v>267.60000000000002</v>
      </c>
      <c r="AF795" s="17">
        <f t="shared" si="1875"/>
        <v>265.89999999999998</v>
      </c>
      <c r="AG795" s="17">
        <f t="shared" si="1876"/>
        <v>272.89999999999998</v>
      </c>
      <c r="AH795" s="17">
        <f t="shared" ref="AH795:AH798" si="2050">AH796</f>
        <v>0</v>
      </c>
      <c r="AI795" s="17">
        <f t="shared" ref="AI795:AI798" si="2051">AI796</f>
        <v>0</v>
      </c>
      <c r="AJ795" s="17">
        <f t="shared" ref="AJ795:AJ798" si="2052">AJ796</f>
        <v>0</v>
      </c>
      <c r="AK795" s="17">
        <f t="shared" ref="AK795:AK798" si="2053">AK796</f>
        <v>0</v>
      </c>
      <c r="AL795" s="17">
        <f t="shared" ref="AL795:AL798" si="2054">AL796</f>
        <v>0</v>
      </c>
      <c r="AM795" s="17">
        <f t="shared" ref="AM795:AM798" si="2055">AM796</f>
        <v>0</v>
      </c>
      <c r="AN795" s="17">
        <f t="shared" ref="AN795:AN798" si="2056">AN796</f>
        <v>0</v>
      </c>
      <c r="AO795" s="17">
        <f t="shared" ref="AO795:AO798" si="2057">AO796</f>
        <v>0</v>
      </c>
      <c r="AP795" s="17">
        <f t="shared" ref="AP795:AP798" si="2058">AP796</f>
        <v>0</v>
      </c>
      <c r="AQ795" s="17">
        <f t="shared" ref="AQ795:AQ798" si="2059">AQ796</f>
        <v>0</v>
      </c>
      <c r="AR795" s="17">
        <f t="shared" ref="AR795:AR798" si="2060">AR796</f>
        <v>0</v>
      </c>
      <c r="AS795" s="17">
        <f t="shared" ref="AS795:AS798" si="2061">AS796</f>
        <v>0</v>
      </c>
      <c r="AT795" s="17">
        <f t="shared" ref="AT795:AT798" si="2062">AT796</f>
        <v>0</v>
      </c>
      <c r="AU795" s="17">
        <f t="shared" ref="AU795:AU798" si="2063">AU796</f>
        <v>0</v>
      </c>
      <c r="AV795" s="17">
        <f t="shared" ref="AV795:AV798" si="2064">AV796</f>
        <v>0</v>
      </c>
      <c r="AW795" s="17">
        <f t="shared" si="1877"/>
        <v>267.60000000000002</v>
      </c>
      <c r="AX795" s="17">
        <f t="shared" si="1878"/>
        <v>265.89999999999998</v>
      </c>
      <c r="AY795" s="17">
        <f t="shared" si="1879"/>
        <v>272.89999999999998</v>
      </c>
      <c r="AZ795" s="17">
        <f t="shared" ref="AZ795:AZ798" si="2065">AZ796</f>
        <v>0</v>
      </c>
      <c r="BA795" s="32"/>
      <c r="BB795" s="32"/>
      <c r="BC795" s="1"/>
      <c r="BD795" s="1"/>
      <c r="BE795" s="1"/>
      <c r="BF795" s="1"/>
      <c r="BG795" s="1"/>
      <c r="BH795" s="1"/>
      <c r="BI795" s="1"/>
    </row>
    <row r="796" s="1" customFormat="1" ht="15" hidden="1">
      <c r="A796" s="30" t="s">
        <v>477</v>
      </c>
      <c r="B796" s="30" t="s">
        <v>63</v>
      </c>
      <c r="C796" s="30" t="s">
        <v>65</v>
      </c>
      <c r="D796" s="30" t="s">
        <v>69</v>
      </c>
      <c r="E796" s="35"/>
      <c r="F796" s="31" t="s">
        <v>36</v>
      </c>
      <c r="G796" s="17">
        <f t="shared" si="2032"/>
        <v>267.60000000000002</v>
      </c>
      <c r="H796" s="17">
        <f t="shared" si="2033"/>
        <v>265.89999999999998</v>
      </c>
      <c r="I796" s="17">
        <f t="shared" si="2034"/>
        <v>272.89999999999998</v>
      </c>
      <c r="J796" s="17">
        <f t="shared" si="2035"/>
        <v>0</v>
      </c>
      <c r="K796" s="17">
        <f t="shared" si="2036"/>
        <v>0</v>
      </c>
      <c r="L796" s="17">
        <f t="shared" si="2037"/>
        <v>0</v>
      </c>
      <c r="M796" s="17">
        <f t="shared" si="2029"/>
        <v>267.60000000000002</v>
      </c>
      <c r="N796" s="17">
        <f t="shared" si="2030"/>
        <v>265.89999999999998</v>
      </c>
      <c r="O796" s="17">
        <f t="shared" si="2031"/>
        <v>272.89999999999998</v>
      </c>
      <c r="P796" s="17">
        <f t="shared" si="2038"/>
        <v>0</v>
      </c>
      <c r="Q796" s="17">
        <f t="shared" si="2039"/>
        <v>0</v>
      </c>
      <c r="R796" s="17">
        <f t="shared" si="2040"/>
        <v>0</v>
      </c>
      <c r="S796" s="17">
        <f t="shared" si="2041"/>
        <v>0</v>
      </c>
      <c r="T796" s="17">
        <f t="shared" si="2042"/>
        <v>0</v>
      </c>
      <c r="U796" s="17">
        <f t="shared" si="2043"/>
        <v>0</v>
      </c>
      <c r="V796" s="17">
        <f t="shared" si="2044"/>
        <v>0</v>
      </c>
      <c r="W796" s="17">
        <f t="shared" si="2045"/>
        <v>0</v>
      </c>
      <c r="X796" s="17">
        <f t="shared" si="2046"/>
        <v>0</v>
      </c>
      <c r="Y796" s="17">
        <f t="shared" si="1871"/>
        <v>267.60000000000002</v>
      </c>
      <c r="Z796" s="17">
        <f t="shared" si="1872"/>
        <v>265.89999999999998</v>
      </c>
      <c r="AA796" s="17">
        <f t="shared" si="1873"/>
        <v>272.89999999999998</v>
      </c>
      <c r="AB796" s="17">
        <f t="shared" si="2047"/>
        <v>0</v>
      </c>
      <c r="AC796" s="17">
        <f t="shared" si="2048"/>
        <v>0</v>
      </c>
      <c r="AD796" s="17">
        <f t="shared" si="2049"/>
        <v>0</v>
      </c>
      <c r="AE796" s="17">
        <f t="shared" si="1874"/>
        <v>267.60000000000002</v>
      </c>
      <c r="AF796" s="17">
        <f t="shared" si="1875"/>
        <v>265.89999999999998</v>
      </c>
      <c r="AG796" s="17">
        <f t="shared" si="1876"/>
        <v>272.89999999999998</v>
      </c>
      <c r="AH796" s="17">
        <f t="shared" si="2050"/>
        <v>0</v>
      </c>
      <c r="AI796" s="17">
        <f t="shared" si="2051"/>
        <v>0</v>
      </c>
      <c r="AJ796" s="17">
        <f t="shared" si="2052"/>
        <v>0</v>
      </c>
      <c r="AK796" s="17">
        <f t="shared" si="2053"/>
        <v>0</v>
      </c>
      <c r="AL796" s="17">
        <f t="shared" si="2054"/>
        <v>0</v>
      </c>
      <c r="AM796" s="17">
        <f t="shared" si="2055"/>
        <v>0</v>
      </c>
      <c r="AN796" s="17">
        <f t="shared" si="2056"/>
        <v>0</v>
      </c>
      <c r="AO796" s="17">
        <f t="shared" si="2057"/>
        <v>0</v>
      </c>
      <c r="AP796" s="17">
        <f t="shared" si="2058"/>
        <v>0</v>
      </c>
      <c r="AQ796" s="17">
        <f t="shared" si="2059"/>
        <v>0</v>
      </c>
      <c r="AR796" s="17">
        <f t="shared" si="2060"/>
        <v>0</v>
      </c>
      <c r="AS796" s="17">
        <f t="shared" si="2061"/>
        <v>0</v>
      </c>
      <c r="AT796" s="17">
        <f t="shared" si="2062"/>
        <v>0</v>
      </c>
      <c r="AU796" s="17">
        <f t="shared" si="2063"/>
        <v>0</v>
      </c>
      <c r="AV796" s="17">
        <f t="shared" si="2064"/>
        <v>0</v>
      </c>
      <c r="AW796" s="17">
        <f t="shared" si="1877"/>
        <v>267.60000000000002</v>
      </c>
      <c r="AX796" s="17">
        <f t="shared" si="1878"/>
        <v>265.89999999999998</v>
      </c>
      <c r="AY796" s="17">
        <f t="shared" si="1879"/>
        <v>272.89999999999998</v>
      </c>
      <c r="AZ796" s="17">
        <f t="shared" si="2065"/>
        <v>0</v>
      </c>
      <c r="BA796" s="32">
        <v>0</v>
      </c>
      <c r="BB796" s="32"/>
      <c r="BC796" s="1"/>
      <c r="BD796" s="1"/>
      <c r="BE796" s="1"/>
      <c r="BF796" s="1"/>
      <c r="BG796" s="1"/>
      <c r="BH796" s="1"/>
      <c r="BI796" s="1"/>
    </row>
    <row r="797" s="1" customFormat="1" ht="30">
      <c r="A797" s="30" t="s">
        <v>477</v>
      </c>
      <c r="B797" s="30" t="s">
        <v>63</v>
      </c>
      <c r="C797" s="30" t="s">
        <v>65</v>
      </c>
      <c r="D797" s="30" t="s">
        <v>70</v>
      </c>
      <c r="E797" s="35"/>
      <c r="F797" s="31" t="s">
        <v>71</v>
      </c>
      <c r="G797" s="17">
        <f t="shared" si="2032"/>
        <v>267.60000000000002</v>
      </c>
      <c r="H797" s="17">
        <f t="shared" si="2033"/>
        <v>265.89999999999998</v>
      </c>
      <c r="I797" s="17">
        <f t="shared" si="2034"/>
        <v>272.89999999999998</v>
      </c>
      <c r="J797" s="17">
        <f t="shared" si="2035"/>
        <v>0</v>
      </c>
      <c r="K797" s="17">
        <f t="shared" si="2036"/>
        <v>0</v>
      </c>
      <c r="L797" s="17">
        <f t="shared" si="2037"/>
        <v>0</v>
      </c>
      <c r="M797" s="17">
        <f t="shared" si="2029"/>
        <v>267.60000000000002</v>
      </c>
      <c r="N797" s="17">
        <f t="shared" si="2030"/>
        <v>265.89999999999998</v>
      </c>
      <c r="O797" s="17">
        <f t="shared" si="2031"/>
        <v>272.89999999999998</v>
      </c>
      <c r="P797" s="17">
        <f t="shared" si="2038"/>
        <v>0</v>
      </c>
      <c r="Q797" s="17">
        <f t="shared" si="2039"/>
        <v>0</v>
      </c>
      <c r="R797" s="17">
        <f t="shared" si="2040"/>
        <v>0</v>
      </c>
      <c r="S797" s="17">
        <f t="shared" si="2041"/>
        <v>0</v>
      </c>
      <c r="T797" s="17">
        <f t="shared" si="2042"/>
        <v>0</v>
      </c>
      <c r="U797" s="17">
        <f t="shared" si="2043"/>
        <v>0</v>
      </c>
      <c r="V797" s="17">
        <f t="shared" si="2044"/>
        <v>0</v>
      </c>
      <c r="W797" s="17">
        <f t="shared" si="2045"/>
        <v>0</v>
      </c>
      <c r="X797" s="17">
        <f t="shared" si="2046"/>
        <v>0</v>
      </c>
      <c r="Y797" s="17">
        <f t="shared" si="1871"/>
        <v>267.60000000000002</v>
      </c>
      <c r="Z797" s="17">
        <f t="shared" si="1872"/>
        <v>265.89999999999998</v>
      </c>
      <c r="AA797" s="17">
        <f t="shared" si="1873"/>
        <v>272.89999999999998</v>
      </c>
      <c r="AB797" s="17">
        <f t="shared" si="2047"/>
        <v>0</v>
      </c>
      <c r="AC797" s="17">
        <f t="shared" si="2048"/>
        <v>0</v>
      </c>
      <c r="AD797" s="17">
        <f t="shared" si="2049"/>
        <v>0</v>
      </c>
      <c r="AE797" s="17">
        <f t="shared" si="1874"/>
        <v>267.60000000000002</v>
      </c>
      <c r="AF797" s="17">
        <f t="shared" si="1875"/>
        <v>265.89999999999998</v>
      </c>
      <c r="AG797" s="17">
        <f t="shared" si="1876"/>
        <v>272.89999999999998</v>
      </c>
      <c r="AH797" s="17">
        <f t="shared" si="2050"/>
        <v>0</v>
      </c>
      <c r="AI797" s="17">
        <f t="shared" si="2051"/>
        <v>0</v>
      </c>
      <c r="AJ797" s="17">
        <f t="shared" si="2052"/>
        <v>0</v>
      </c>
      <c r="AK797" s="17">
        <f t="shared" si="2053"/>
        <v>0</v>
      </c>
      <c r="AL797" s="17">
        <f t="shared" si="2054"/>
        <v>0</v>
      </c>
      <c r="AM797" s="17">
        <f t="shared" si="2055"/>
        <v>0</v>
      </c>
      <c r="AN797" s="17">
        <f t="shared" si="2056"/>
        <v>0</v>
      </c>
      <c r="AO797" s="17">
        <f t="shared" si="2057"/>
        <v>0</v>
      </c>
      <c r="AP797" s="17">
        <f t="shared" si="2058"/>
        <v>0</v>
      </c>
      <c r="AQ797" s="17">
        <f t="shared" si="2059"/>
        <v>0</v>
      </c>
      <c r="AR797" s="17">
        <f t="shared" si="2060"/>
        <v>0</v>
      </c>
      <c r="AS797" s="17">
        <f t="shared" si="2061"/>
        <v>0</v>
      </c>
      <c r="AT797" s="17">
        <f t="shared" si="2062"/>
        <v>0</v>
      </c>
      <c r="AU797" s="17">
        <f t="shared" si="2063"/>
        <v>0</v>
      </c>
      <c r="AV797" s="17">
        <f t="shared" si="2064"/>
        <v>0</v>
      </c>
      <c r="AW797" s="17">
        <f t="shared" si="1877"/>
        <v>267.60000000000002</v>
      </c>
      <c r="AX797" s="17">
        <f t="shared" si="1878"/>
        <v>265.89999999999998</v>
      </c>
      <c r="AY797" s="17">
        <f t="shared" si="1879"/>
        <v>272.89999999999998</v>
      </c>
      <c r="AZ797" s="17">
        <f t="shared" si="2065"/>
        <v>0</v>
      </c>
      <c r="BA797" s="32"/>
      <c r="BB797" s="32"/>
      <c r="BC797" s="1"/>
      <c r="BD797" s="1"/>
      <c r="BE797" s="1"/>
      <c r="BF797" s="1"/>
      <c r="BG797" s="1"/>
      <c r="BH797" s="1"/>
      <c r="BI797" s="1"/>
    </row>
    <row r="798" s="1" customFormat="1" ht="30">
      <c r="A798" s="30" t="s">
        <v>477</v>
      </c>
      <c r="B798" s="30" t="s">
        <v>63</v>
      </c>
      <c r="C798" s="30" t="s">
        <v>65</v>
      </c>
      <c r="D798" s="30" t="s">
        <v>457</v>
      </c>
      <c r="E798" s="35"/>
      <c r="F798" s="31" t="s">
        <v>458</v>
      </c>
      <c r="G798" s="17">
        <f t="shared" si="2032"/>
        <v>267.60000000000002</v>
      </c>
      <c r="H798" s="17">
        <f t="shared" si="2033"/>
        <v>265.89999999999998</v>
      </c>
      <c r="I798" s="17">
        <f t="shared" si="2034"/>
        <v>272.89999999999998</v>
      </c>
      <c r="J798" s="17">
        <f t="shared" si="2035"/>
        <v>0</v>
      </c>
      <c r="K798" s="17">
        <f t="shared" si="2036"/>
        <v>0</v>
      </c>
      <c r="L798" s="17">
        <f t="shared" si="2037"/>
        <v>0</v>
      </c>
      <c r="M798" s="17">
        <f t="shared" si="2029"/>
        <v>267.60000000000002</v>
      </c>
      <c r="N798" s="17">
        <f t="shared" si="2030"/>
        <v>265.89999999999998</v>
      </c>
      <c r="O798" s="17">
        <f t="shared" si="2031"/>
        <v>272.89999999999998</v>
      </c>
      <c r="P798" s="17">
        <f t="shared" si="2038"/>
        <v>0</v>
      </c>
      <c r="Q798" s="17">
        <f t="shared" si="2039"/>
        <v>0</v>
      </c>
      <c r="R798" s="17">
        <f t="shared" si="2040"/>
        <v>0</v>
      </c>
      <c r="S798" s="17">
        <f t="shared" si="2041"/>
        <v>0</v>
      </c>
      <c r="T798" s="17">
        <f t="shared" si="2042"/>
        <v>0</v>
      </c>
      <c r="U798" s="17">
        <f t="shared" si="2043"/>
        <v>0</v>
      </c>
      <c r="V798" s="17">
        <f t="shared" si="2044"/>
        <v>0</v>
      </c>
      <c r="W798" s="17">
        <f t="shared" si="2045"/>
        <v>0</v>
      </c>
      <c r="X798" s="17">
        <f t="shared" si="2046"/>
        <v>0</v>
      </c>
      <c r="Y798" s="17">
        <f t="shared" si="1871"/>
        <v>267.60000000000002</v>
      </c>
      <c r="Z798" s="17">
        <f t="shared" si="1872"/>
        <v>265.89999999999998</v>
      </c>
      <c r="AA798" s="17">
        <f t="shared" si="1873"/>
        <v>272.89999999999998</v>
      </c>
      <c r="AB798" s="17">
        <f t="shared" si="2047"/>
        <v>0</v>
      </c>
      <c r="AC798" s="17">
        <f t="shared" si="2048"/>
        <v>0</v>
      </c>
      <c r="AD798" s="17">
        <f t="shared" si="2049"/>
        <v>0</v>
      </c>
      <c r="AE798" s="17">
        <f t="shared" si="1874"/>
        <v>267.60000000000002</v>
      </c>
      <c r="AF798" s="17">
        <f t="shared" si="1875"/>
        <v>265.89999999999998</v>
      </c>
      <c r="AG798" s="17">
        <f t="shared" si="1876"/>
        <v>272.89999999999998</v>
      </c>
      <c r="AH798" s="17">
        <f t="shared" si="2050"/>
        <v>0</v>
      </c>
      <c r="AI798" s="17">
        <f t="shared" si="2051"/>
        <v>0</v>
      </c>
      <c r="AJ798" s="17">
        <f t="shared" si="2052"/>
        <v>0</v>
      </c>
      <c r="AK798" s="17">
        <f t="shared" si="2053"/>
        <v>0</v>
      </c>
      <c r="AL798" s="17">
        <f t="shared" si="2054"/>
        <v>0</v>
      </c>
      <c r="AM798" s="17">
        <f t="shared" si="2055"/>
        <v>0</v>
      </c>
      <c r="AN798" s="17">
        <f t="shared" si="2056"/>
        <v>0</v>
      </c>
      <c r="AO798" s="17">
        <f t="shared" si="2057"/>
        <v>0</v>
      </c>
      <c r="AP798" s="17">
        <f t="shared" si="2058"/>
        <v>0</v>
      </c>
      <c r="AQ798" s="17">
        <f t="shared" si="2059"/>
        <v>0</v>
      </c>
      <c r="AR798" s="17">
        <f t="shared" si="2060"/>
        <v>0</v>
      </c>
      <c r="AS798" s="17">
        <f t="shared" si="2061"/>
        <v>0</v>
      </c>
      <c r="AT798" s="17">
        <f t="shared" si="2062"/>
        <v>0</v>
      </c>
      <c r="AU798" s="17">
        <f t="shared" si="2063"/>
        <v>0</v>
      </c>
      <c r="AV798" s="17">
        <f t="shared" si="2064"/>
        <v>0</v>
      </c>
      <c r="AW798" s="17">
        <f t="shared" si="1877"/>
        <v>267.60000000000002</v>
      </c>
      <c r="AX798" s="17">
        <f t="shared" si="1878"/>
        <v>265.89999999999998</v>
      </c>
      <c r="AY798" s="17">
        <f t="shared" si="1879"/>
        <v>272.89999999999998</v>
      </c>
      <c r="AZ798" s="17">
        <f t="shared" si="2065"/>
        <v>0</v>
      </c>
      <c r="BA798" s="32"/>
      <c r="BB798" s="32"/>
      <c r="BC798" s="1"/>
      <c r="BD798" s="1"/>
      <c r="BE798" s="1"/>
      <c r="BF798" s="1"/>
      <c r="BG798" s="1"/>
      <c r="BH798" s="1"/>
      <c r="BI798" s="1"/>
    </row>
    <row r="799" s="1" customFormat="1" ht="30">
      <c r="A799" s="30" t="s">
        <v>477</v>
      </c>
      <c r="B799" s="30" t="s">
        <v>63</v>
      </c>
      <c r="C799" s="30" t="s">
        <v>65</v>
      </c>
      <c r="D799" s="30" t="s">
        <v>457</v>
      </c>
      <c r="E799" s="30" t="s">
        <v>41</v>
      </c>
      <c r="F799" s="31" t="s">
        <v>42</v>
      </c>
      <c r="G799" s="17">
        <v>267.60000000000002</v>
      </c>
      <c r="H799" s="17">
        <v>265.89999999999998</v>
      </c>
      <c r="I799" s="17">
        <v>272.89999999999998</v>
      </c>
      <c r="J799" s="17"/>
      <c r="K799" s="17"/>
      <c r="L799" s="17"/>
      <c r="M799" s="17">
        <f t="shared" si="2029"/>
        <v>267.60000000000002</v>
      </c>
      <c r="N799" s="17">
        <f t="shared" si="2030"/>
        <v>265.89999999999998</v>
      </c>
      <c r="O799" s="17">
        <f t="shared" si="2031"/>
        <v>272.89999999999998</v>
      </c>
      <c r="P799" s="17"/>
      <c r="Q799" s="17"/>
      <c r="R799" s="17"/>
      <c r="S799" s="17"/>
      <c r="T799" s="17"/>
      <c r="U799" s="17"/>
      <c r="V799" s="17"/>
      <c r="W799" s="17"/>
      <c r="X799" s="17"/>
      <c r="Y799" s="17">
        <f t="shared" si="1871"/>
        <v>267.60000000000002</v>
      </c>
      <c r="Z799" s="17">
        <f t="shared" si="1872"/>
        <v>265.89999999999998</v>
      </c>
      <c r="AA799" s="17">
        <f t="shared" si="1873"/>
        <v>272.89999999999998</v>
      </c>
      <c r="AB799" s="17"/>
      <c r="AC799" s="17"/>
      <c r="AD799" s="17"/>
      <c r="AE799" s="17">
        <f t="shared" si="1874"/>
        <v>267.60000000000002</v>
      </c>
      <c r="AF799" s="17">
        <f t="shared" si="1875"/>
        <v>265.89999999999998</v>
      </c>
      <c r="AG799" s="17">
        <f t="shared" si="1876"/>
        <v>272.89999999999998</v>
      </c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>
        <f t="shared" si="1877"/>
        <v>267.60000000000002</v>
      </c>
      <c r="AX799" s="17">
        <f t="shared" si="1878"/>
        <v>265.89999999999998</v>
      </c>
      <c r="AY799" s="17">
        <f t="shared" si="1879"/>
        <v>272.89999999999998</v>
      </c>
      <c r="AZ799" s="17"/>
      <c r="BA799" s="32"/>
      <c r="BB799" s="32"/>
      <c r="BC799" s="1"/>
      <c r="BD799" s="1"/>
      <c r="BE799" s="1"/>
      <c r="BF799" s="1"/>
      <c r="BG799" s="1"/>
      <c r="BH799" s="1"/>
      <c r="BI799" s="1"/>
    </row>
    <row r="800" s="1" customFormat="1" ht="30">
      <c r="A800" s="30" t="s">
        <v>477</v>
      </c>
      <c r="B800" s="30" t="s">
        <v>63</v>
      </c>
      <c r="C800" s="30" t="s">
        <v>65</v>
      </c>
      <c r="D800" s="30" t="s">
        <v>448</v>
      </c>
      <c r="E800" s="35"/>
      <c r="F800" s="31" t="s">
        <v>449</v>
      </c>
      <c r="G800" s="17">
        <f>G801+G805</f>
        <v>24313.5</v>
      </c>
      <c r="H800" s="17">
        <f>H801+H805</f>
        <v>21660.099999999999</v>
      </c>
      <c r="I800" s="17">
        <f>I801+I805</f>
        <v>16515.100000000002</v>
      </c>
      <c r="J800" s="17">
        <f>J801+J805</f>
        <v>18738.200000000001</v>
      </c>
      <c r="K800" s="17">
        <f>K801+K805</f>
        <v>18738.200000000001</v>
      </c>
      <c r="L800" s="17">
        <f>L801+L805</f>
        <v>18738.200000000001</v>
      </c>
      <c r="M800" s="17">
        <f t="shared" si="2029"/>
        <v>43051.699999999997</v>
      </c>
      <c r="N800" s="17">
        <f t="shared" si="2030"/>
        <v>40398.300000000003</v>
      </c>
      <c r="O800" s="17">
        <f t="shared" si="2031"/>
        <v>35253.300000000003</v>
      </c>
      <c r="P800" s="17">
        <f>P801+P805</f>
        <v>0</v>
      </c>
      <c r="Q800" s="17">
        <f>Q801+Q805</f>
        <v>0</v>
      </c>
      <c r="R800" s="17">
        <f>R801+R805</f>
        <v>0</v>
      </c>
      <c r="S800" s="17">
        <f>S801+S805</f>
        <v>0</v>
      </c>
      <c r="T800" s="17">
        <f>T801+T805</f>
        <v>0</v>
      </c>
      <c r="U800" s="17">
        <f>U801+U805</f>
        <v>0</v>
      </c>
      <c r="V800" s="17">
        <f>V801+V805</f>
        <v>0</v>
      </c>
      <c r="W800" s="17">
        <f>W801+W805</f>
        <v>0</v>
      </c>
      <c r="X800" s="17">
        <f>X801+X805</f>
        <v>0</v>
      </c>
      <c r="Y800" s="17">
        <f t="shared" si="1871"/>
        <v>43051.699999999997</v>
      </c>
      <c r="Z800" s="17">
        <f t="shared" si="1872"/>
        <v>40398.300000000003</v>
      </c>
      <c r="AA800" s="17">
        <f t="shared" si="1873"/>
        <v>35253.300000000003</v>
      </c>
      <c r="AB800" s="17">
        <f>AB801+AB805</f>
        <v>0</v>
      </c>
      <c r="AC800" s="17">
        <f>AC801+AC805</f>
        <v>0</v>
      </c>
      <c r="AD800" s="17">
        <f>AD801+AD805</f>
        <v>0</v>
      </c>
      <c r="AE800" s="17">
        <f t="shared" si="1874"/>
        <v>43051.699999999997</v>
      </c>
      <c r="AF800" s="17">
        <f t="shared" si="1875"/>
        <v>40398.300000000003</v>
      </c>
      <c r="AG800" s="17">
        <f t="shared" si="1876"/>
        <v>35253.300000000003</v>
      </c>
      <c r="AH800" s="17">
        <f>AH801+AH805</f>
        <v>0</v>
      </c>
      <c r="AI800" s="17">
        <f>AI801+AI805</f>
        <v>0</v>
      </c>
      <c r="AJ800" s="17">
        <f>AJ801+AJ805</f>
        <v>0</v>
      </c>
      <c r="AK800" s="17">
        <f>AK801+AK805</f>
        <v>0</v>
      </c>
      <c r="AL800" s="17">
        <f>AL801+AL805</f>
        <v>0</v>
      </c>
      <c r="AM800" s="17">
        <f>AM801+AM805</f>
        <v>0</v>
      </c>
      <c r="AN800" s="17">
        <f>AN801+AN805</f>
        <v>0</v>
      </c>
      <c r="AO800" s="17">
        <f>AO801+AO805</f>
        <v>0</v>
      </c>
      <c r="AP800" s="17">
        <f>AP801+AP805</f>
        <v>0</v>
      </c>
      <c r="AQ800" s="17">
        <f>AQ801+AQ805</f>
        <v>0</v>
      </c>
      <c r="AR800" s="17">
        <f>AR801+AR805</f>
        <v>0</v>
      </c>
      <c r="AS800" s="17">
        <f>AS801+AS805</f>
        <v>0</v>
      </c>
      <c r="AT800" s="17">
        <f>AT801+AT805</f>
        <v>0</v>
      </c>
      <c r="AU800" s="17">
        <f>AU801+AU805</f>
        <v>0</v>
      </c>
      <c r="AV800" s="17">
        <f>AV801+AV805</f>
        <v>0</v>
      </c>
      <c r="AW800" s="17">
        <f t="shared" si="1877"/>
        <v>43051.699999999997</v>
      </c>
      <c r="AX800" s="17">
        <f t="shared" si="1878"/>
        <v>40398.300000000003</v>
      </c>
      <c r="AY800" s="17">
        <f t="shared" si="1879"/>
        <v>35253.300000000003</v>
      </c>
      <c r="AZ800" s="17">
        <f>AZ801+AZ805</f>
        <v>0</v>
      </c>
      <c r="BA800" s="32"/>
      <c r="BB800" s="32"/>
      <c r="BC800" s="1"/>
      <c r="BD800" s="1"/>
      <c r="BE800" s="1"/>
      <c r="BF800" s="1"/>
      <c r="BG800" s="1"/>
      <c r="BH800" s="1"/>
      <c r="BI800" s="1"/>
    </row>
    <row r="801" s="1" customFormat="1" ht="15">
      <c r="A801" s="30" t="s">
        <v>477</v>
      </c>
      <c r="B801" s="30" t="s">
        <v>63</v>
      </c>
      <c r="C801" s="30" t="s">
        <v>65</v>
      </c>
      <c r="D801" s="30" t="s">
        <v>450</v>
      </c>
      <c r="E801" s="35"/>
      <c r="F801" s="31" t="s">
        <v>80</v>
      </c>
      <c r="G801" s="17">
        <f t="shared" ref="G801:G805" si="2066">G802</f>
        <v>12492.200000000001</v>
      </c>
      <c r="H801" s="17">
        <f t="shared" ref="H801:H805" si="2067">H802</f>
        <v>12492.200000000001</v>
      </c>
      <c r="I801" s="17">
        <f t="shared" ref="I801:I805" si="2068">I802</f>
        <v>12492.200000000001</v>
      </c>
      <c r="J801" s="17">
        <f t="shared" ref="J801:J805" si="2069">J802</f>
        <v>18738.200000000001</v>
      </c>
      <c r="K801" s="17">
        <f t="shared" ref="K801:K805" si="2070">K802</f>
        <v>18738.200000000001</v>
      </c>
      <c r="L801" s="17">
        <f t="shared" ref="L801:L805" si="2071">L802</f>
        <v>18738.200000000001</v>
      </c>
      <c r="M801" s="17">
        <f t="shared" si="2029"/>
        <v>31230.400000000001</v>
      </c>
      <c r="N801" s="17">
        <f t="shared" si="2030"/>
        <v>31230.400000000001</v>
      </c>
      <c r="O801" s="17">
        <f t="shared" si="2031"/>
        <v>31230.400000000001</v>
      </c>
      <c r="P801" s="17">
        <f t="shared" ref="P801:P805" si="2072">P802</f>
        <v>0</v>
      </c>
      <c r="Q801" s="17">
        <f t="shared" ref="Q801:Q805" si="2073">Q802</f>
        <v>0</v>
      </c>
      <c r="R801" s="17">
        <f t="shared" ref="R801:R805" si="2074">R802</f>
        <v>0</v>
      </c>
      <c r="S801" s="17">
        <f t="shared" ref="S801:S805" si="2075">S802</f>
        <v>0</v>
      </c>
      <c r="T801" s="17">
        <f t="shared" ref="T801:T805" si="2076">T802</f>
        <v>0</v>
      </c>
      <c r="U801" s="17">
        <f t="shared" ref="U801:U805" si="2077">U802</f>
        <v>0</v>
      </c>
      <c r="V801" s="17">
        <f t="shared" ref="V801:V805" si="2078">V802</f>
        <v>0</v>
      </c>
      <c r="W801" s="17">
        <f t="shared" ref="W801:W805" si="2079">W802</f>
        <v>0</v>
      </c>
      <c r="X801" s="17">
        <f t="shared" ref="X801:X805" si="2080">X802</f>
        <v>0</v>
      </c>
      <c r="Y801" s="17">
        <f t="shared" si="1871"/>
        <v>31230.400000000001</v>
      </c>
      <c r="Z801" s="17">
        <f t="shared" si="1872"/>
        <v>31230.400000000001</v>
      </c>
      <c r="AA801" s="17">
        <f t="shared" si="1873"/>
        <v>31230.400000000001</v>
      </c>
      <c r="AB801" s="17">
        <f t="shared" ref="AB801:AB805" si="2081">AB802</f>
        <v>0</v>
      </c>
      <c r="AC801" s="17">
        <f t="shared" ref="AC801:AC805" si="2082">AC802</f>
        <v>0</v>
      </c>
      <c r="AD801" s="17">
        <f t="shared" ref="AD801:AD805" si="2083">AD802</f>
        <v>0</v>
      </c>
      <c r="AE801" s="17">
        <f t="shared" si="1874"/>
        <v>31230.400000000001</v>
      </c>
      <c r="AF801" s="17">
        <f t="shared" si="1875"/>
        <v>31230.400000000001</v>
      </c>
      <c r="AG801" s="17">
        <f t="shared" si="1876"/>
        <v>31230.400000000001</v>
      </c>
      <c r="AH801" s="17">
        <f t="shared" ref="AH801:AH805" si="2084">AH802</f>
        <v>0</v>
      </c>
      <c r="AI801" s="17">
        <f t="shared" ref="AI801:AI805" si="2085">AI802</f>
        <v>0</v>
      </c>
      <c r="AJ801" s="17">
        <f t="shared" ref="AJ801:AJ805" si="2086">AJ802</f>
        <v>0</v>
      </c>
      <c r="AK801" s="17">
        <f t="shared" ref="AK801:AK805" si="2087">AK802</f>
        <v>0</v>
      </c>
      <c r="AL801" s="17">
        <f t="shared" ref="AL801:AL805" si="2088">AL802</f>
        <v>0</v>
      </c>
      <c r="AM801" s="17">
        <f t="shared" ref="AM801:AM805" si="2089">AM802</f>
        <v>0</v>
      </c>
      <c r="AN801" s="17">
        <f t="shared" ref="AN801:AN805" si="2090">AN802</f>
        <v>0</v>
      </c>
      <c r="AO801" s="17">
        <f t="shared" ref="AO801:AO805" si="2091">AO802</f>
        <v>0</v>
      </c>
      <c r="AP801" s="17">
        <f t="shared" ref="AP801:AP805" si="2092">AP802</f>
        <v>0</v>
      </c>
      <c r="AQ801" s="17">
        <f t="shared" ref="AQ801:AQ805" si="2093">AQ802</f>
        <v>0</v>
      </c>
      <c r="AR801" s="17">
        <f t="shared" ref="AR801:AR805" si="2094">AR802</f>
        <v>0</v>
      </c>
      <c r="AS801" s="17">
        <f t="shared" ref="AS801:AS805" si="2095">AS802</f>
        <v>0</v>
      </c>
      <c r="AT801" s="17">
        <f t="shared" ref="AT801:AT805" si="2096">AT802</f>
        <v>0</v>
      </c>
      <c r="AU801" s="17">
        <f t="shared" ref="AU801:AU805" si="2097">AU802</f>
        <v>0</v>
      </c>
      <c r="AV801" s="17">
        <f t="shared" ref="AV801:AV805" si="2098">AV802</f>
        <v>0</v>
      </c>
      <c r="AW801" s="17">
        <f t="shared" si="1877"/>
        <v>31230.400000000001</v>
      </c>
      <c r="AX801" s="17">
        <f t="shared" si="1878"/>
        <v>31230.400000000001</v>
      </c>
      <c r="AY801" s="17">
        <f t="shared" si="1879"/>
        <v>31230.400000000001</v>
      </c>
      <c r="AZ801" s="17">
        <f t="shared" ref="AZ801:AZ805" si="2099">AZ802</f>
        <v>0</v>
      </c>
      <c r="BA801" s="32"/>
      <c r="BB801" s="32"/>
      <c r="BC801" s="1"/>
      <c r="BD801" s="1"/>
      <c r="BE801" s="1"/>
      <c r="BF801" s="1"/>
      <c r="BG801" s="1"/>
      <c r="BH801" s="1"/>
      <c r="BI801" s="1"/>
    </row>
    <row r="802" s="1" customFormat="1" ht="30">
      <c r="A802" s="30" t="s">
        <v>477</v>
      </c>
      <c r="B802" s="30" t="s">
        <v>63</v>
      </c>
      <c r="C802" s="30" t="s">
        <v>65</v>
      </c>
      <c r="D802" s="30" t="s">
        <v>451</v>
      </c>
      <c r="E802" s="35"/>
      <c r="F802" s="31" t="s">
        <v>452</v>
      </c>
      <c r="G802" s="17">
        <f t="shared" si="2066"/>
        <v>12492.200000000001</v>
      </c>
      <c r="H802" s="17">
        <f t="shared" si="2067"/>
        <v>12492.200000000001</v>
      </c>
      <c r="I802" s="17">
        <f t="shared" si="2068"/>
        <v>12492.200000000001</v>
      </c>
      <c r="J802" s="17">
        <f t="shared" si="2069"/>
        <v>18738.200000000001</v>
      </c>
      <c r="K802" s="17">
        <f t="shared" si="2070"/>
        <v>18738.200000000001</v>
      </c>
      <c r="L802" s="17">
        <f t="shared" si="2071"/>
        <v>18738.200000000001</v>
      </c>
      <c r="M802" s="17">
        <f t="shared" si="2029"/>
        <v>31230.400000000001</v>
      </c>
      <c r="N802" s="17">
        <f t="shared" si="2030"/>
        <v>31230.400000000001</v>
      </c>
      <c r="O802" s="17">
        <f t="shared" si="2031"/>
        <v>31230.400000000001</v>
      </c>
      <c r="P802" s="17">
        <f t="shared" si="2072"/>
        <v>0</v>
      </c>
      <c r="Q802" s="17">
        <f t="shared" si="2073"/>
        <v>0</v>
      </c>
      <c r="R802" s="17">
        <f t="shared" si="2074"/>
        <v>0</v>
      </c>
      <c r="S802" s="17">
        <f t="shared" si="2075"/>
        <v>0</v>
      </c>
      <c r="T802" s="17">
        <f t="shared" si="2076"/>
        <v>0</v>
      </c>
      <c r="U802" s="17">
        <f t="shared" si="2077"/>
        <v>0</v>
      </c>
      <c r="V802" s="17">
        <f t="shared" si="2078"/>
        <v>0</v>
      </c>
      <c r="W802" s="17">
        <f t="shared" si="2079"/>
        <v>0</v>
      </c>
      <c r="X802" s="17">
        <f t="shared" si="2080"/>
        <v>0</v>
      </c>
      <c r="Y802" s="17">
        <f t="shared" si="1871"/>
        <v>31230.400000000001</v>
      </c>
      <c r="Z802" s="17">
        <f t="shared" si="1872"/>
        <v>31230.400000000001</v>
      </c>
      <c r="AA802" s="17">
        <f t="shared" si="1873"/>
        <v>31230.400000000001</v>
      </c>
      <c r="AB802" s="17">
        <f t="shared" si="2081"/>
        <v>0</v>
      </c>
      <c r="AC802" s="17">
        <f t="shared" si="2082"/>
        <v>0</v>
      </c>
      <c r="AD802" s="17">
        <f t="shared" si="2083"/>
        <v>0</v>
      </c>
      <c r="AE802" s="17">
        <f t="shared" si="1874"/>
        <v>31230.400000000001</v>
      </c>
      <c r="AF802" s="17">
        <f t="shared" si="1875"/>
        <v>31230.400000000001</v>
      </c>
      <c r="AG802" s="17">
        <f t="shared" si="1876"/>
        <v>31230.400000000001</v>
      </c>
      <c r="AH802" s="17">
        <f t="shared" si="2084"/>
        <v>0</v>
      </c>
      <c r="AI802" s="17">
        <f t="shared" si="2085"/>
        <v>0</v>
      </c>
      <c r="AJ802" s="17">
        <f t="shared" si="2086"/>
        <v>0</v>
      </c>
      <c r="AK802" s="17">
        <f t="shared" si="2087"/>
        <v>0</v>
      </c>
      <c r="AL802" s="17">
        <f t="shared" si="2088"/>
        <v>0</v>
      </c>
      <c r="AM802" s="17">
        <f t="shared" si="2089"/>
        <v>0</v>
      </c>
      <c r="AN802" s="17">
        <f t="shared" si="2090"/>
        <v>0</v>
      </c>
      <c r="AO802" s="17">
        <f t="shared" si="2091"/>
        <v>0</v>
      </c>
      <c r="AP802" s="17">
        <f t="shared" si="2092"/>
        <v>0</v>
      </c>
      <c r="AQ802" s="17">
        <f t="shared" si="2093"/>
        <v>0</v>
      </c>
      <c r="AR802" s="17">
        <f t="shared" si="2094"/>
        <v>0</v>
      </c>
      <c r="AS802" s="17">
        <f t="shared" si="2095"/>
        <v>0</v>
      </c>
      <c r="AT802" s="17">
        <f t="shared" si="2096"/>
        <v>0</v>
      </c>
      <c r="AU802" s="17">
        <f t="shared" si="2097"/>
        <v>0</v>
      </c>
      <c r="AV802" s="17">
        <f t="shared" si="2098"/>
        <v>0</v>
      </c>
      <c r="AW802" s="17">
        <f t="shared" si="1877"/>
        <v>31230.400000000001</v>
      </c>
      <c r="AX802" s="17">
        <f t="shared" si="1878"/>
        <v>31230.400000000001</v>
      </c>
      <c r="AY802" s="17">
        <f t="shared" si="1879"/>
        <v>31230.400000000001</v>
      </c>
      <c r="AZ802" s="17">
        <f t="shared" si="2099"/>
        <v>0</v>
      </c>
      <c r="BA802" s="32"/>
      <c r="BB802" s="32"/>
      <c r="BC802" s="1"/>
      <c r="BD802" s="1"/>
      <c r="BE802" s="1"/>
      <c r="BF802" s="1"/>
      <c r="BG802" s="1"/>
      <c r="BH802" s="1"/>
      <c r="BI802" s="1"/>
    </row>
    <row r="803" s="1" customFormat="1" ht="30">
      <c r="A803" s="30" t="s">
        <v>477</v>
      </c>
      <c r="B803" s="30" t="s">
        <v>63</v>
      </c>
      <c r="C803" s="30" t="s">
        <v>65</v>
      </c>
      <c r="D803" s="30" t="s">
        <v>459</v>
      </c>
      <c r="E803" s="35"/>
      <c r="F803" s="31" t="s">
        <v>460</v>
      </c>
      <c r="G803" s="17">
        <f t="shared" si="2066"/>
        <v>12492.200000000001</v>
      </c>
      <c r="H803" s="17">
        <f t="shared" si="2067"/>
        <v>12492.200000000001</v>
      </c>
      <c r="I803" s="17">
        <f t="shared" si="2068"/>
        <v>12492.200000000001</v>
      </c>
      <c r="J803" s="17">
        <f t="shared" si="2069"/>
        <v>18738.200000000001</v>
      </c>
      <c r="K803" s="17">
        <f t="shared" si="2070"/>
        <v>18738.200000000001</v>
      </c>
      <c r="L803" s="17">
        <f t="shared" si="2071"/>
        <v>18738.200000000001</v>
      </c>
      <c r="M803" s="17">
        <f t="shared" si="2029"/>
        <v>31230.400000000001</v>
      </c>
      <c r="N803" s="17">
        <f t="shared" si="2030"/>
        <v>31230.400000000001</v>
      </c>
      <c r="O803" s="17">
        <f t="shared" si="2031"/>
        <v>31230.400000000001</v>
      </c>
      <c r="P803" s="17">
        <f t="shared" si="2072"/>
        <v>0</v>
      </c>
      <c r="Q803" s="17">
        <f t="shared" si="2073"/>
        <v>0</v>
      </c>
      <c r="R803" s="17">
        <f t="shared" si="2074"/>
        <v>0</v>
      </c>
      <c r="S803" s="17">
        <f t="shared" si="2075"/>
        <v>0</v>
      </c>
      <c r="T803" s="17">
        <f t="shared" si="2076"/>
        <v>0</v>
      </c>
      <c r="U803" s="17">
        <f t="shared" si="2077"/>
        <v>0</v>
      </c>
      <c r="V803" s="17">
        <f t="shared" si="2078"/>
        <v>0</v>
      </c>
      <c r="W803" s="17">
        <f t="shared" si="2079"/>
        <v>0</v>
      </c>
      <c r="X803" s="17">
        <f t="shared" si="2080"/>
        <v>0</v>
      </c>
      <c r="Y803" s="17">
        <f t="shared" si="1871"/>
        <v>31230.400000000001</v>
      </c>
      <c r="Z803" s="17">
        <f t="shared" si="1872"/>
        <v>31230.400000000001</v>
      </c>
      <c r="AA803" s="17">
        <f t="shared" si="1873"/>
        <v>31230.400000000001</v>
      </c>
      <c r="AB803" s="17">
        <f t="shared" si="2081"/>
        <v>0</v>
      </c>
      <c r="AC803" s="17">
        <f t="shared" si="2082"/>
        <v>0</v>
      </c>
      <c r="AD803" s="17">
        <f t="shared" si="2083"/>
        <v>0</v>
      </c>
      <c r="AE803" s="17">
        <f t="shared" si="1874"/>
        <v>31230.400000000001</v>
      </c>
      <c r="AF803" s="17">
        <f t="shared" si="1875"/>
        <v>31230.400000000001</v>
      </c>
      <c r="AG803" s="17">
        <f t="shared" si="1876"/>
        <v>31230.400000000001</v>
      </c>
      <c r="AH803" s="17">
        <f t="shared" si="2084"/>
        <v>0</v>
      </c>
      <c r="AI803" s="17">
        <f t="shared" si="2085"/>
        <v>0</v>
      </c>
      <c r="AJ803" s="17">
        <f t="shared" si="2086"/>
        <v>0</v>
      </c>
      <c r="AK803" s="17">
        <f t="shared" si="2087"/>
        <v>0</v>
      </c>
      <c r="AL803" s="17">
        <f t="shared" si="2088"/>
        <v>0</v>
      </c>
      <c r="AM803" s="17">
        <f t="shared" si="2089"/>
        <v>0</v>
      </c>
      <c r="AN803" s="17">
        <f t="shared" si="2090"/>
        <v>0</v>
      </c>
      <c r="AO803" s="17">
        <f t="shared" si="2091"/>
        <v>0</v>
      </c>
      <c r="AP803" s="17">
        <f t="shared" si="2092"/>
        <v>0</v>
      </c>
      <c r="AQ803" s="17">
        <f t="shared" si="2093"/>
        <v>0</v>
      </c>
      <c r="AR803" s="17">
        <f t="shared" si="2094"/>
        <v>0</v>
      </c>
      <c r="AS803" s="17">
        <f t="shared" si="2095"/>
        <v>0</v>
      </c>
      <c r="AT803" s="17">
        <f t="shared" si="2096"/>
        <v>0</v>
      </c>
      <c r="AU803" s="17">
        <f t="shared" si="2097"/>
        <v>0</v>
      </c>
      <c r="AV803" s="17">
        <f t="shared" si="2098"/>
        <v>0</v>
      </c>
      <c r="AW803" s="17">
        <f t="shared" si="1877"/>
        <v>31230.400000000001</v>
      </c>
      <c r="AX803" s="17">
        <f t="shared" si="1878"/>
        <v>31230.400000000001</v>
      </c>
      <c r="AY803" s="17">
        <f t="shared" si="1879"/>
        <v>31230.400000000001</v>
      </c>
      <c r="AZ803" s="17">
        <f t="shared" si="2099"/>
        <v>0</v>
      </c>
      <c r="BA803" s="32"/>
      <c r="BB803" s="32"/>
      <c r="BC803" s="1"/>
      <c r="BD803" s="1"/>
      <c r="BE803" s="1"/>
      <c r="BF803" s="1"/>
      <c r="BG803" s="1"/>
      <c r="BH803" s="1"/>
      <c r="BI803" s="1"/>
    </row>
    <row r="804" s="1" customFormat="1" ht="15">
      <c r="A804" s="30" t="s">
        <v>477</v>
      </c>
      <c r="B804" s="30" t="s">
        <v>63</v>
      </c>
      <c r="C804" s="30" t="s">
        <v>65</v>
      </c>
      <c r="D804" s="30" t="s">
        <v>459</v>
      </c>
      <c r="E804" s="30" t="s">
        <v>43</v>
      </c>
      <c r="F804" s="31" t="s">
        <v>44</v>
      </c>
      <c r="G804" s="17">
        <v>12492.200000000001</v>
      </c>
      <c r="H804" s="17">
        <v>12492.200000000001</v>
      </c>
      <c r="I804" s="17">
        <v>12492.200000000001</v>
      </c>
      <c r="J804" s="17">
        <v>18738.200000000001</v>
      </c>
      <c r="K804" s="17">
        <v>18738.200000000001</v>
      </c>
      <c r="L804" s="17">
        <v>18738.200000000001</v>
      </c>
      <c r="M804" s="17">
        <f t="shared" si="2029"/>
        <v>31230.400000000001</v>
      </c>
      <c r="N804" s="17">
        <f t="shared" si="2030"/>
        <v>31230.400000000001</v>
      </c>
      <c r="O804" s="17">
        <f t="shared" si="2031"/>
        <v>31230.400000000001</v>
      </c>
      <c r="P804" s="17"/>
      <c r="Q804" s="17"/>
      <c r="R804" s="17"/>
      <c r="S804" s="17"/>
      <c r="T804" s="17"/>
      <c r="U804" s="17"/>
      <c r="V804" s="17"/>
      <c r="W804" s="17"/>
      <c r="X804" s="17"/>
      <c r="Y804" s="17">
        <f t="shared" si="1871"/>
        <v>31230.400000000001</v>
      </c>
      <c r="Z804" s="17">
        <f t="shared" si="1872"/>
        <v>31230.400000000001</v>
      </c>
      <c r="AA804" s="17">
        <f t="shared" si="1873"/>
        <v>31230.400000000001</v>
      </c>
      <c r="AB804" s="17"/>
      <c r="AC804" s="17"/>
      <c r="AD804" s="17"/>
      <c r="AE804" s="17">
        <f t="shared" si="1874"/>
        <v>31230.400000000001</v>
      </c>
      <c r="AF804" s="17">
        <f t="shared" si="1875"/>
        <v>31230.400000000001</v>
      </c>
      <c r="AG804" s="17">
        <f t="shared" si="1876"/>
        <v>31230.400000000001</v>
      </c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>
        <f t="shared" si="1877"/>
        <v>31230.400000000001</v>
      </c>
      <c r="AX804" s="17">
        <f t="shared" si="1878"/>
        <v>31230.400000000001</v>
      </c>
      <c r="AY804" s="17">
        <f t="shared" si="1879"/>
        <v>31230.400000000001</v>
      </c>
      <c r="AZ804" s="17"/>
      <c r="BA804" s="32"/>
      <c r="BB804" s="32">
        <v>46</v>
      </c>
      <c r="BC804" s="1"/>
      <c r="BD804" s="1"/>
      <c r="BE804" s="1"/>
      <c r="BF804" s="1"/>
      <c r="BG804" s="1"/>
      <c r="BH804" s="1"/>
      <c r="BI804" s="1"/>
    </row>
    <row r="805" s="1" customFormat="1" ht="15" hidden="1">
      <c r="A805" s="30" t="s">
        <v>477</v>
      </c>
      <c r="B805" s="30" t="s">
        <v>63</v>
      </c>
      <c r="C805" s="30" t="s">
        <v>65</v>
      </c>
      <c r="D805" s="30" t="s">
        <v>461</v>
      </c>
      <c r="E805" s="35"/>
      <c r="F805" s="31" t="s">
        <v>36</v>
      </c>
      <c r="G805" s="17">
        <f t="shared" si="2066"/>
        <v>11821.299999999999</v>
      </c>
      <c r="H805" s="17">
        <f t="shared" si="2067"/>
        <v>9167.8999999999996</v>
      </c>
      <c r="I805" s="17">
        <f t="shared" si="2068"/>
        <v>4022.9000000000001</v>
      </c>
      <c r="J805" s="17">
        <f t="shared" si="2069"/>
        <v>0</v>
      </c>
      <c r="K805" s="17">
        <f t="shared" si="2070"/>
        <v>0</v>
      </c>
      <c r="L805" s="17">
        <f t="shared" si="2071"/>
        <v>0</v>
      </c>
      <c r="M805" s="17">
        <f t="shared" si="2029"/>
        <v>11821.299999999999</v>
      </c>
      <c r="N805" s="17">
        <f t="shared" si="2030"/>
        <v>9167.8999999999996</v>
      </c>
      <c r="O805" s="17">
        <f t="shared" si="2031"/>
        <v>4022.9000000000001</v>
      </c>
      <c r="P805" s="17">
        <f t="shared" si="2072"/>
        <v>0</v>
      </c>
      <c r="Q805" s="17">
        <f t="shared" si="2073"/>
        <v>0</v>
      </c>
      <c r="R805" s="17">
        <f t="shared" si="2074"/>
        <v>0</v>
      </c>
      <c r="S805" s="17">
        <f t="shared" si="2075"/>
        <v>0</v>
      </c>
      <c r="T805" s="17">
        <f t="shared" si="2076"/>
        <v>0</v>
      </c>
      <c r="U805" s="17">
        <f t="shared" si="2077"/>
        <v>0</v>
      </c>
      <c r="V805" s="17">
        <f t="shared" si="2078"/>
        <v>0</v>
      </c>
      <c r="W805" s="17">
        <f t="shared" si="2079"/>
        <v>0</v>
      </c>
      <c r="X805" s="17">
        <f t="shared" si="2080"/>
        <v>0</v>
      </c>
      <c r="Y805" s="17">
        <f t="shared" si="1871"/>
        <v>11821.299999999999</v>
      </c>
      <c r="Z805" s="17">
        <f t="shared" si="1872"/>
        <v>9167.8999999999996</v>
      </c>
      <c r="AA805" s="17">
        <f t="shared" si="1873"/>
        <v>4022.9000000000001</v>
      </c>
      <c r="AB805" s="17">
        <f t="shared" si="2081"/>
        <v>0</v>
      </c>
      <c r="AC805" s="17">
        <f t="shared" si="2082"/>
        <v>0</v>
      </c>
      <c r="AD805" s="17">
        <f t="shared" si="2083"/>
        <v>0</v>
      </c>
      <c r="AE805" s="17">
        <f t="shared" si="1874"/>
        <v>11821.299999999999</v>
      </c>
      <c r="AF805" s="17">
        <f t="shared" si="1875"/>
        <v>9167.8999999999996</v>
      </c>
      <c r="AG805" s="17">
        <f t="shared" si="1876"/>
        <v>4022.9000000000001</v>
      </c>
      <c r="AH805" s="17">
        <f t="shared" si="2084"/>
        <v>0</v>
      </c>
      <c r="AI805" s="17">
        <f t="shared" si="2085"/>
        <v>0</v>
      </c>
      <c r="AJ805" s="17">
        <f t="shared" si="2086"/>
        <v>0</v>
      </c>
      <c r="AK805" s="17">
        <f t="shared" si="2087"/>
        <v>0</v>
      </c>
      <c r="AL805" s="17">
        <f t="shared" si="2088"/>
        <v>0</v>
      </c>
      <c r="AM805" s="17">
        <f t="shared" si="2089"/>
        <v>0</v>
      </c>
      <c r="AN805" s="17">
        <f t="shared" si="2090"/>
        <v>0</v>
      </c>
      <c r="AO805" s="17">
        <f t="shared" si="2091"/>
        <v>0</v>
      </c>
      <c r="AP805" s="17">
        <f t="shared" si="2092"/>
        <v>0</v>
      </c>
      <c r="AQ805" s="17">
        <f t="shared" si="2093"/>
        <v>0</v>
      </c>
      <c r="AR805" s="17">
        <f t="shared" si="2094"/>
        <v>0</v>
      </c>
      <c r="AS805" s="17">
        <f t="shared" si="2095"/>
        <v>0</v>
      </c>
      <c r="AT805" s="17">
        <f t="shared" si="2096"/>
        <v>0</v>
      </c>
      <c r="AU805" s="17">
        <f t="shared" si="2097"/>
        <v>0</v>
      </c>
      <c r="AV805" s="17">
        <f t="shared" si="2098"/>
        <v>0</v>
      </c>
      <c r="AW805" s="17">
        <f t="shared" si="1877"/>
        <v>11821.299999999999</v>
      </c>
      <c r="AX805" s="17">
        <f t="shared" si="1878"/>
        <v>9167.8999999999996</v>
      </c>
      <c r="AY805" s="17">
        <f t="shared" si="1879"/>
        <v>4022.9000000000001</v>
      </c>
      <c r="AZ805" s="17">
        <f t="shared" si="2099"/>
        <v>0</v>
      </c>
      <c r="BA805" s="32">
        <v>0</v>
      </c>
      <c r="BB805" s="32"/>
      <c r="BC805" s="1"/>
      <c r="BD805" s="1"/>
      <c r="BE805" s="1"/>
      <c r="BF805" s="1"/>
      <c r="BG805" s="1"/>
      <c r="BH805" s="1"/>
      <c r="BI805" s="1"/>
    </row>
    <row r="806" s="1" customFormat="1" ht="45">
      <c r="A806" s="30" t="s">
        <v>477</v>
      </c>
      <c r="B806" s="30" t="s">
        <v>63</v>
      </c>
      <c r="C806" s="30" t="s">
        <v>65</v>
      </c>
      <c r="D806" s="30" t="s">
        <v>462</v>
      </c>
      <c r="E806" s="35"/>
      <c r="F806" s="31" t="s">
        <v>463</v>
      </c>
      <c r="G806" s="17">
        <f>G807+G809</f>
        <v>11821.299999999999</v>
      </c>
      <c r="H806" s="17">
        <f>H807+H809</f>
        <v>9167.8999999999996</v>
      </c>
      <c r="I806" s="17">
        <f>I807+I809</f>
        <v>4022.9000000000001</v>
      </c>
      <c r="J806" s="17">
        <f>J807+J809</f>
        <v>0</v>
      </c>
      <c r="K806" s="17">
        <f>K807+K809</f>
        <v>0</v>
      </c>
      <c r="L806" s="17">
        <f>L807+L809</f>
        <v>0</v>
      </c>
      <c r="M806" s="17">
        <f t="shared" si="2029"/>
        <v>11821.299999999999</v>
      </c>
      <c r="N806" s="17">
        <f t="shared" si="2030"/>
        <v>9167.8999999999996</v>
      </c>
      <c r="O806" s="17">
        <f t="shared" si="2031"/>
        <v>4022.9000000000001</v>
      </c>
      <c r="P806" s="17">
        <f>P807+P809</f>
        <v>0</v>
      </c>
      <c r="Q806" s="17">
        <f>Q807+Q809</f>
        <v>0</v>
      </c>
      <c r="R806" s="17">
        <f>R807+R809</f>
        <v>0</v>
      </c>
      <c r="S806" s="17">
        <f>S807+S809</f>
        <v>0</v>
      </c>
      <c r="T806" s="17">
        <f>T807+T809</f>
        <v>0</v>
      </c>
      <c r="U806" s="17">
        <f>U807+U809</f>
        <v>0</v>
      </c>
      <c r="V806" s="17">
        <f>V807+V809</f>
        <v>0</v>
      </c>
      <c r="W806" s="17">
        <f>W807+W809</f>
        <v>0</v>
      </c>
      <c r="X806" s="17">
        <f>X807+X809</f>
        <v>0</v>
      </c>
      <c r="Y806" s="17">
        <f t="shared" si="1871"/>
        <v>11821.299999999999</v>
      </c>
      <c r="Z806" s="17">
        <f t="shared" si="1872"/>
        <v>9167.8999999999996</v>
      </c>
      <c r="AA806" s="17">
        <f t="shared" si="1873"/>
        <v>4022.9000000000001</v>
      </c>
      <c r="AB806" s="17">
        <f>AB807+AB809</f>
        <v>0</v>
      </c>
      <c r="AC806" s="17">
        <f>AC807+AC809</f>
        <v>0</v>
      </c>
      <c r="AD806" s="17">
        <f>AD807+AD809</f>
        <v>0</v>
      </c>
      <c r="AE806" s="17">
        <f t="shared" si="1874"/>
        <v>11821.299999999999</v>
      </c>
      <c r="AF806" s="17">
        <f t="shared" si="1875"/>
        <v>9167.8999999999996</v>
      </c>
      <c r="AG806" s="17">
        <f t="shared" si="1876"/>
        <v>4022.9000000000001</v>
      </c>
      <c r="AH806" s="17">
        <f>AH807+AH809</f>
        <v>0</v>
      </c>
      <c r="AI806" s="17">
        <f>AI807+AI809</f>
        <v>0</v>
      </c>
      <c r="AJ806" s="17">
        <f>AJ807+AJ809</f>
        <v>0</v>
      </c>
      <c r="AK806" s="17">
        <f>AK807+AK809</f>
        <v>0</v>
      </c>
      <c r="AL806" s="17">
        <f>AL807+AL809</f>
        <v>0</v>
      </c>
      <c r="AM806" s="17">
        <f>AM807+AM809</f>
        <v>0</v>
      </c>
      <c r="AN806" s="17">
        <f>AN807+AN809</f>
        <v>0</v>
      </c>
      <c r="AO806" s="17">
        <f>AO807+AO809</f>
        <v>0</v>
      </c>
      <c r="AP806" s="17">
        <f>AP807+AP809</f>
        <v>0</v>
      </c>
      <c r="AQ806" s="17">
        <f>AQ807+AQ809</f>
        <v>0</v>
      </c>
      <c r="AR806" s="17">
        <f>AR807+AR809</f>
        <v>0</v>
      </c>
      <c r="AS806" s="17">
        <f>AS807+AS809</f>
        <v>0</v>
      </c>
      <c r="AT806" s="17">
        <f>AT807+AT809</f>
        <v>0</v>
      </c>
      <c r="AU806" s="17">
        <f>AU807+AU809</f>
        <v>0</v>
      </c>
      <c r="AV806" s="17">
        <f>AV807+AV809</f>
        <v>0</v>
      </c>
      <c r="AW806" s="17">
        <f t="shared" si="1877"/>
        <v>11821.299999999999</v>
      </c>
      <c r="AX806" s="17">
        <f t="shared" si="1878"/>
        <v>9167.8999999999996</v>
      </c>
      <c r="AY806" s="17">
        <f t="shared" si="1879"/>
        <v>4022.9000000000001</v>
      </c>
      <c r="AZ806" s="17">
        <f>AZ807+AZ809</f>
        <v>0</v>
      </c>
      <c r="BA806" s="32"/>
      <c r="BB806" s="32"/>
      <c r="BC806" s="1"/>
      <c r="BD806" s="1"/>
      <c r="BE806" s="1"/>
      <c r="BF806" s="1"/>
      <c r="BG806" s="1"/>
      <c r="BH806" s="1"/>
      <c r="BI806" s="1"/>
    </row>
    <row r="807" s="1" customFormat="1" ht="30">
      <c r="A807" s="30" t="s">
        <v>477</v>
      </c>
      <c r="B807" s="30" t="s">
        <v>63</v>
      </c>
      <c r="C807" s="30" t="s">
        <v>65</v>
      </c>
      <c r="D807" s="30" t="s">
        <v>464</v>
      </c>
      <c r="E807" s="35"/>
      <c r="F807" s="31" t="s">
        <v>465</v>
      </c>
      <c r="G807" s="17">
        <f>G808</f>
        <v>6571.3000000000002</v>
      </c>
      <c r="H807" s="17">
        <f>H808</f>
        <v>4022.9000000000001</v>
      </c>
      <c r="I807" s="17">
        <f>I808</f>
        <v>4022.9000000000001</v>
      </c>
      <c r="J807" s="17">
        <f>J808</f>
        <v>0</v>
      </c>
      <c r="K807" s="17">
        <f>K808</f>
        <v>0</v>
      </c>
      <c r="L807" s="17">
        <f>L808</f>
        <v>0</v>
      </c>
      <c r="M807" s="17">
        <f t="shared" si="2029"/>
        <v>6571.3000000000002</v>
      </c>
      <c r="N807" s="17">
        <f t="shared" si="2030"/>
        <v>4022.9000000000001</v>
      </c>
      <c r="O807" s="17">
        <f t="shared" si="2031"/>
        <v>4022.9000000000001</v>
      </c>
      <c r="P807" s="17">
        <f>P808</f>
        <v>0</v>
      </c>
      <c r="Q807" s="17">
        <f>Q808</f>
        <v>0</v>
      </c>
      <c r="R807" s="17">
        <f>R808</f>
        <v>0</v>
      </c>
      <c r="S807" s="17">
        <f>S808</f>
        <v>0</v>
      </c>
      <c r="T807" s="17">
        <f>T808</f>
        <v>0</v>
      </c>
      <c r="U807" s="17">
        <f>U808</f>
        <v>0</v>
      </c>
      <c r="V807" s="17">
        <f>V808</f>
        <v>0</v>
      </c>
      <c r="W807" s="17">
        <f>W808</f>
        <v>0</v>
      </c>
      <c r="X807" s="17">
        <f>X808</f>
        <v>0</v>
      </c>
      <c r="Y807" s="17">
        <f t="shared" si="1871"/>
        <v>6571.3000000000002</v>
      </c>
      <c r="Z807" s="17">
        <f t="shared" si="1872"/>
        <v>4022.9000000000001</v>
      </c>
      <c r="AA807" s="17">
        <f t="shared" si="1873"/>
        <v>4022.9000000000001</v>
      </c>
      <c r="AB807" s="17">
        <f>AB808</f>
        <v>0</v>
      </c>
      <c r="AC807" s="17">
        <f>AC808</f>
        <v>0</v>
      </c>
      <c r="AD807" s="17">
        <f>AD808</f>
        <v>0</v>
      </c>
      <c r="AE807" s="17">
        <f t="shared" si="1874"/>
        <v>6571.3000000000002</v>
      </c>
      <c r="AF807" s="17">
        <f t="shared" si="1875"/>
        <v>4022.9000000000001</v>
      </c>
      <c r="AG807" s="17">
        <f t="shared" si="1876"/>
        <v>4022.9000000000001</v>
      </c>
      <c r="AH807" s="17">
        <f>AH808</f>
        <v>0</v>
      </c>
      <c r="AI807" s="17">
        <f>AI808</f>
        <v>0</v>
      </c>
      <c r="AJ807" s="17">
        <f>AJ808</f>
        <v>0</v>
      </c>
      <c r="AK807" s="17">
        <f>AK808</f>
        <v>0</v>
      </c>
      <c r="AL807" s="17">
        <f>AL808</f>
        <v>0</v>
      </c>
      <c r="AM807" s="17">
        <f>AM808</f>
        <v>0</v>
      </c>
      <c r="AN807" s="17">
        <f>AN808</f>
        <v>0</v>
      </c>
      <c r="AO807" s="17">
        <f>AO808</f>
        <v>0</v>
      </c>
      <c r="AP807" s="17">
        <f>AP808</f>
        <v>0</v>
      </c>
      <c r="AQ807" s="17">
        <f>AQ808</f>
        <v>0</v>
      </c>
      <c r="AR807" s="17">
        <f>AR808</f>
        <v>0</v>
      </c>
      <c r="AS807" s="17">
        <f>AS808</f>
        <v>0</v>
      </c>
      <c r="AT807" s="17">
        <f>AT808</f>
        <v>0</v>
      </c>
      <c r="AU807" s="17">
        <f>AU808</f>
        <v>0</v>
      </c>
      <c r="AV807" s="17">
        <f>AV808</f>
        <v>0</v>
      </c>
      <c r="AW807" s="17">
        <f t="shared" si="1877"/>
        <v>6571.3000000000002</v>
      </c>
      <c r="AX807" s="17">
        <f t="shared" si="1878"/>
        <v>4022.9000000000001</v>
      </c>
      <c r="AY807" s="17">
        <f t="shared" si="1879"/>
        <v>4022.9000000000001</v>
      </c>
      <c r="AZ807" s="17">
        <f>AZ808</f>
        <v>0</v>
      </c>
      <c r="BA807" s="32"/>
      <c r="BB807" s="32"/>
      <c r="BC807" s="1"/>
      <c r="BD807" s="1"/>
      <c r="BE807" s="1"/>
      <c r="BF807" s="1"/>
      <c r="BG807" s="1"/>
      <c r="BH807" s="1"/>
      <c r="BI807" s="1"/>
    </row>
    <row r="808" s="1" customFormat="1" ht="30">
      <c r="A808" s="30" t="s">
        <v>477</v>
      </c>
      <c r="B808" s="30" t="s">
        <v>63</v>
      </c>
      <c r="C808" s="30" t="s">
        <v>65</v>
      </c>
      <c r="D808" s="30" t="s">
        <v>464</v>
      </c>
      <c r="E808" s="30" t="s">
        <v>41</v>
      </c>
      <c r="F808" s="31" t="s">
        <v>42</v>
      </c>
      <c r="G808" s="17">
        <v>6571.3000000000002</v>
      </c>
      <c r="H808" s="17">
        <v>4022.9000000000001</v>
      </c>
      <c r="I808" s="17">
        <v>4022.9000000000001</v>
      </c>
      <c r="J808" s="17"/>
      <c r="K808" s="17"/>
      <c r="L808" s="17"/>
      <c r="M808" s="17">
        <f t="shared" si="2029"/>
        <v>6571.3000000000002</v>
      </c>
      <c r="N808" s="17">
        <f t="shared" si="2030"/>
        <v>4022.9000000000001</v>
      </c>
      <c r="O808" s="17">
        <f t="shared" si="2031"/>
        <v>4022.9000000000001</v>
      </c>
      <c r="P808" s="17"/>
      <c r="Q808" s="17"/>
      <c r="R808" s="17"/>
      <c r="S808" s="17"/>
      <c r="T808" s="17"/>
      <c r="U808" s="17"/>
      <c r="V808" s="17"/>
      <c r="W808" s="17"/>
      <c r="X808" s="17"/>
      <c r="Y808" s="17">
        <f t="shared" ref="Y808:Y871" si="2100">M808+P808+Q808+R808+S808</f>
        <v>6571.3000000000002</v>
      </c>
      <c r="Z808" s="17">
        <f t="shared" ref="Z808:Z871" si="2101">N808+T808+U808</f>
        <v>4022.9000000000001</v>
      </c>
      <c r="AA808" s="17">
        <f t="shared" ref="AA808:AA871" si="2102">O808+V808+X808+W808</f>
        <v>4022.9000000000001</v>
      </c>
      <c r="AB808" s="17"/>
      <c r="AC808" s="17"/>
      <c r="AD808" s="17"/>
      <c r="AE808" s="17">
        <f t="shared" ref="AE808:AE871" si="2103">Y808+AB808</f>
        <v>6571.3000000000002</v>
      </c>
      <c r="AF808" s="17">
        <f t="shared" ref="AF808:AF871" si="2104">Z808+AC808</f>
        <v>4022.9000000000001</v>
      </c>
      <c r="AG808" s="17">
        <f t="shared" ref="AG808:AG871" si="2105">AA808+AD808</f>
        <v>4022.9000000000001</v>
      </c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>
        <f t="shared" ref="AW808:AW871" si="2106">AE808+AH808+AI808+AJ808+AK808+AL808</f>
        <v>6571.3000000000002</v>
      </c>
      <c r="AX808" s="17">
        <f t="shared" ref="AX808:AX871" si="2107">AF808+AM808+AN808+AO808+AP808+AQ808</f>
        <v>4022.9000000000001</v>
      </c>
      <c r="AY808" s="17">
        <f t="shared" ref="AY808:AY871" si="2108">AG808+AR808+AS808+AT808+AU808+AV808</f>
        <v>4022.9000000000001</v>
      </c>
      <c r="AZ808" s="17"/>
      <c r="BA808" s="32"/>
      <c r="BB808" s="32"/>
      <c r="BC808" s="1"/>
      <c r="BD808" s="1"/>
      <c r="BE808" s="1"/>
      <c r="BF808" s="1"/>
      <c r="BG808" s="1"/>
      <c r="BH808" s="1"/>
      <c r="BI808" s="1"/>
    </row>
    <row r="809" s="1" customFormat="1" ht="30">
      <c r="A809" s="30" t="s">
        <v>477</v>
      </c>
      <c r="B809" s="30" t="s">
        <v>63</v>
      </c>
      <c r="C809" s="30" t="s">
        <v>65</v>
      </c>
      <c r="D809" s="30" t="s">
        <v>466</v>
      </c>
      <c r="E809" s="35"/>
      <c r="F809" s="31" t="s">
        <v>467</v>
      </c>
      <c r="G809" s="17">
        <f>G810</f>
        <v>5250</v>
      </c>
      <c r="H809" s="17">
        <f>H810</f>
        <v>5145</v>
      </c>
      <c r="I809" s="17">
        <f>I810</f>
        <v>0</v>
      </c>
      <c r="J809" s="17">
        <f>J810</f>
        <v>0</v>
      </c>
      <c r="K809" s="17">
        <f>K810</f>
        <v>0</v>
      </c>
      <c r="L809" s="17">
        <f>L810</f>
        <v>0</v>
      </c>
      <c r="M809" s="17">
        <f t="shared" si="2029"/>
        <v>5250</v>
      </c>
      <c r="N809" s="17">
        <f t="shared" si="2030"/>
        <v>5145</v>
      </c>
      <c r="O809" s="17">
        <f t="shared" si="2031"/>
        <v>0</v>
      </c>
      <c r="P809" s="17">
        <f>P810</f>
        <v>0</v>
      </c>
      <c r="Q809" s="17">
        <f>Q810</f>
        <v>0</v>
      </c>
      <c r="R809" s="17">
        <f>R810</f>
        <v>0</v>
      </c>
      <c r="S809" s="17">
        <f>S810</f>
        <v>0</v>
      </c>
      <c r="T809" s="17">
        <f>T810</f>
        <v>0</v>
      </c>
      <c r="U809" s="17">
        <f>U810</f>
        <v>0</v>
      </c>
      <c r="V809" s="17">
        <f>V810</f>
        <v>0</v>
      </c>
      <c r="W809" s="17">
        <f>W810</f>
        <v>0</v>
      </c>
      <c r="X809" s="17">
        <f>X810</f>
        <v>0</v>
      </c>
      <c r="Y809" s="17">
        <f t="shared" si="2100"/>
        <v>5250</v>
      </c>
      <c r="Z809" s="17">
        <f t="shared" si="2101"/>
        <v>5145</v>
      </c>
      <c r="AA809" s="17">
        <f t="shared" si="2102"/>
        <v>0</v>
      </c>
      <c r="AB809" s="17">
        <f>AB810</f>
        <v>0</v>
      </c>
      <c r="AC809" s="17">
        <f>AC810</f>
        <v>0</v>
      </c>
      <c r="AD809" s="17">
        <f>AD810</f>
        <v>0</v>
      </c>
      <c r="AE809" s="17">
        <f t="shared" si="2103"/>
        <v>5250</v>
      </c>
      <c r="AF809" s="17">
        <f t="shared" si="2104"/>
        <v>5145</v>
      </c>
      <c r="AG809" s="17">
        <f t="shared" si="2105"/>
        <v>0</v>
      </c>
      <c r="AH809" s="17">
        <f>AH810</f>
        <v>0</v>
      </c>
      <c r="AI809" s="17">
        <f>AI810</f>
        <v>0</v>
      </c>
      <c r="AJ809" s="17">
        <f>AJ810</f>
        <v>0</v>
      </c>
      <c r="AK809" s="17">
        <f>AK810</f>
        <v>0</v>
      </c>
      <c r="AL809" s="17">
        <f>AL810</f>
        <v>0</v>
      </c>
      <c r="AM809" s="17">
        <f>AM810</f>
        <v>0</v>
      </c>
      <c r="AN809" s="17">
        <f>AN810</f>
        <v>0</v>
      </c>
      <c r="AO809" s="17">
        <f>AO810</f>
        <v>0</v>
      </c>
      <c r="AP809" s="17">
        <f>AP810</f>
        <v>0</v>
      </c>
      <c r="AQ809" s="17">
        <f>AQ810</f>
        <v>0</v>
      </c>
      <c r="AR809" s="17">
        <f>AR810</f>
        <v>0</v>
      </c>
      <c r="AS809" s="17">
        <f>AS810</f>
        <v>0</v>
      </c>
      <c r="AT809" s="17">
        <f>AT810</f>
        <v>0</v>
      </c>
      <c r="AU809" s="17">
        <f>AU810</f>
        <v>0</v>
      </c>
      <c r="AV809" s="17">
        <f>AV810</f>
        <v>0</v>
      </c>
      <c r="AW809" s="17">
        <f t="shared" si="2106"/>
        <v>5250</v>
      </c>
      <c r="AX809" s="17">
        <f t="shared" si="2107"/>
        <v>5145</v>
      </c>
      <c r="AY809" s="17">
        <f t="shared" si="2108"/>
        <v>0</v>
      </c>
      <c r="AZ809" s="17">
        <f>AZ810</f>
        <v>0</v>
      </c>
      <c r="BA809" s="32"/>
      <c r="BB809" s="32"/>
      <c r="BC809" s="1"/>
      <c r="BD809" s="1"/>
      <c r="BE809" s="1"/>
      <c r="BF809" s="1"/>
      <c r="BG809" s="1"/>
      <c r="BH809" s="1"/>
      <c r="BI809" s="1"/>
    </row>
    <row r="810" s="1" customFormat="1" ht="15">
      <c r="A810" s="30" t="s">
        <v>477</v>
      </c>
      <c r="B810" s="30" t="s">
        <v>63</v>
      </c>
      <c r="C810" s="30" t="s">
        <v>65</v>
      </c>
      <c r="D810" s="30" t="s">
        <v>466</v>
      </c>
      <c r="E810" s="30" t="s">
        <v>43</v>
      </c>
      <c r="F810" s="31" t="s">
        <v>44</v>
      </c>
      <c r="G810" s="17">
        <v>5250</v>
      </c>
      <c r="H810" s="17">
        <v>5145</v>
      </c>
      <c r="I810" s="17">
        <v>0</v>
      </c>
      <c r="J810" s="17"/>
      <c r="K810" s="17"/>
      <c r="L810" s="17"/>
      <c r="M810" s="17">
        <f t="shared" si="2029"/>
        <v>5250</v>
      </c>
      <c r="N810" s="17">
        <f t="shared" si="2030"/>
        <v>5145</v>
      </c>
      <c r="O810" s="17">
        <f t="shared" si="2031"/>
        <v>0</v>
      </c>
      <c r="P810" s="17"/>
      <c r="Q810" s="17"/>
      <c r="R810" s="17"/>
      <c r="S810" s="17"/>
      <c r="T810" s="17"/>
      <c r="U810" s="17"/>
      <c r="V810" s="17"/>
      <c r="W810" s="17"/>
      <c r="X810" s="17"/>
      <c r="Y810" s="17">
        <f t="shared" si="2100"/>
        <v>5250</v>
      </c>
      <c r="Z810" s="17">
        <f t="shared" si="2101"/>
        <v>5145</v>
      </c>
      <c r="AA810" s="17">
        <f t="shared" si="2102"/>
        <v>0</v>
      </c>
      <c r="AB810" s="17"/>
      <c r="AC810" s="17"/>
      <c r="AD810" s="17"/>
      <c r="AE810" s="17">
        <f t="shared" si="2103"/>
        <v>5250</v>
      </c>
      <c r="AF810" s="17">
        <f t="shared" si="2104"/>
        <v>5145</v>
      </c>
      <c r="AG810" s="17">
        <f t="shared" si="2105"/>
        <v>0</v>
      </c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>
        <f t="shared" si="2106"/>
        <v>5250</v>
      </c>
      <c r="AX810" s="17">
        <f t="shared" si="2107"/>
        <v>5145</v>
      </c>
      <c r="AY810" s="17">
        <f t="shared" si="2108"/>
        <v>0</v>
      </c>
      <c r="AZ810" s="17"/>
      <c r="BA810" s="32"/>
      <c r="BB810" s="32"/>
      <c r="BC810" s="1"/>
      <c r="BD810" s="1"/>
      <c r="BE810" s="1"/>
      <c r="BF810" s="1"/>
      <c r="BG810" s="1"/>
      <c r="BH810" s="1"/>
      <c r="BI810" s="1"/>
    </row>
    <row r="811" s="1" customFormat="1" ht="30">
      <c r="A811" s="30" t="s">
        <v>477</v>
      </c>
      <c r="B811" s="30" t="s">
        <v>63</v>
      </c>
      <c r="C811" s="30" t="s">
        <v>65</v>
      </c>
      <c r="D811" s="30" t="s">
        <v>159</v>
      </c>
      <c r="E811" s="35"/>
      <c r="F811" s="31" t="s">
        <v>160</v>
      </c>
      <c r="G811" s="17">
        <f t="shared" ref="G811:G827" si="2109">G812</f>
        <v>1208.4000000000001</v>
      </c>
      <c r="H811" s="17">
        <f t="shared" ref="H811:H825" si="2110">H812</f>
        <v>1208.4000000000001</v>
      </c>
      <c r="I811" s="17">
        <f t="shared" ref="I811:I827" si="2111">I812</f>
        <v>1208.4000000000001</v>
      </c>
      <c r="J811" s="17">
        <f t="shared" ref="J811:J827" si="2112">J812</f>
        <v>0</v>
      </c>
      <c r="K811" s="17">
        <f t="shared" ref="K811:K827" si="2113">K812</f>
        <v>0</v>
      </c>
      <c r="L811" s="17">
        <f t="shared" ref="L811:L827" si="2114">L812</f>
        <v>0</v>
      </c>
      <c r="M811" s="17">
        <f t="shared" si="2029"/>
        <v>1208.4000000000001</v>
      </c>
      <c r="N811" s="17">
        <f t="shared" si="2030"/>
        <v>1208.4000000000001</v>
      </c>
      <c r="O811" s="17">
        <f t="shared" si="2031"/>
        <v>1208.4000000000001</v>
      </c>
      <c r="P811" s="17">
        <f t="shared" ref="P811:P827" si="2115">P812</f>
        <v>0</v>
      </c>
      <c r="Q811" s="17">
        <f t="shared" ref="Q811:Q827" si="2116">Q812</f>
        <v>0</v>
      </c>
      <c r="R811" s="17">
        <f t="shared" ref="R811:R827" si="2117">R812</f>
        <v>0</v>
      </c>
      <c r="S811" s="17">
        <f t="shared" ref="S811:S827" si="2118">S812</f>
        <v>0</v>
      </c>
      <c r="T811" s="17">
        <f t="shared" ref="T811:T827" si="2119">T812</f>
        <v>0</v>
      </c>
      <c r="U811" s="17">
        <f t="shared" ref="U811:U827" si="2120">U812</f>
        <v>0</v>
      </c>
      <c r="V811" s="17">
        <f t="shared" ref="V811:V827" si="2121">V812</f>
        <v>0</v>
      </c>
      <c r="W811" s="17">
        <f t="shared" ref="W811:W816" si="2122">W812</f>
        <v>0</v>
      </c>
      <c r="X811" s="17">
        <f t="shared" ref="X811:X816" si="2123">X812</f>
        <v>0</v>
      </c>
      <c r="Y811" s="17">
        <f t="shared" si="2100"/>
        <v>1208.4000000000001</v>
      </c>
      <c r="Z811" s="17">
        <f t="shared" si="2101"/>
        <v>1208.4000000000001</v>
      </c>
      <c r="AA811" s="17">
        <f t="shared" si="2102"/>
        <v>1208.4000000000001</v>
      </c>
      <c r="AB811" s="17">
        <f t="shared" ref="AB811:AB816" si="2124">AB812</f>
        <v>0</v>
      </c>
      <c r="AC811" s="17">
        <f t="shared" ref="AC811:AC816" si="2125">AC812</f>
        <v>0</v>
      </c>
      <c r="AD811" s="17">
        <f t="shared" ref="AD811:AD816" si="2126">AD812</f>
        <v>0</v>
      </c>
      <c r="AE811" s="17">
        <f t="shared" si="2103"/>
        <v>1208.4000000000001</v>
      </c>
      <c r="AF811" s="17">
        <f t="shared" si="2104"/>
        <v>1208.4000000000001</v>
      </c>
      <c r="AG811" s="17">
        <f t="shared" si="2105"/>
        <v>1208.4000000000001</v>
      </c>
      <c r="AH811" s="17">
        <f t="shared" ref="AH811:AH816" si="2127">AH812</f>
        <v>0</v>
      </c>
      <c r="AI811" s="17">
        <f t="shared" ref="AI811:AI816" si="2128">AI812</f>
        <v>0</v>
      </c>
      <c r="AJ811" s="17">
        <f t="shared" ref="AJ811:AJ816" si="2129">AJ812</f>
        <v>0</v>
      </c>
      <c r="AK811" s="17">
        <f t="shared" ref="AK811:AK816" si="2130">AK812</f>
        <v>0</v>
      </c>
      <c r="AL811" s="17">
        <f t="shared" ref="AL811:AL816" si="2131">AL812</f>
        <v>0</v>
      </c>
      <c r="AM811" s="17">
        <f t="shared" ref="AM811:AM816" si="2132">AM812</f>
        <v>0</v>
      </c>
      <c r="AN811" s="17">
        <f t="shared" ref="AN811:AN816" si="2133">AN812</f>
        <v>0</v>
      </c>
      <c r="AO811" s="17">
        <f t="shared" ref="AO811:AO816" si="2134">AO812</f>
        <v>0</v>
      </c>
      <c r="AP811" s="17">
        <f t="shared" ref="AP811:AP816" si="2135">AP812</f>
        <v>0</v>
      </c>
      <c r="AQ811" s="17">
        <f t="shared" ref="AQ811:AQ816" si="2136">AQ812</f>
        <v>0</v>
      </c>
      <c r="AR811" s="17">
        <f t="shared" ref="AR811:AR816" si="2137">AR812</f>
        <v>0</v>
      </c>
      <c r="AS811" s="17">
        <f t="shared" ref="AS811:AS816" si="2138">AS812</f>
        <v>0</v>
      </c>
      <c r="AT811" s="17">
        <f t="shared" ref="AT811:AT816" si="2139">AT812</f>
        <v>0</v>
      </c>
      <c r="AU811" s="17">
        <f t="shared" ref="AU811:AU816" si="2140">AU812</f>
        <v>0</v>
      </c>
      <c r="AV811" s="17">
        <f t="shared" ref="AV811:AV816" si="2141">AV812</f>
        <v>0</v>
      </c>
      <c r="AW811" s="17">
        <f t="shared" si="2106"/>
        <v>1208.4000000000001</v>
      </c>
      <c r="AX811" s="17">
        <f t="shared" si="2107"/>
        <v>1208.4000000000001</v>
      </c>
      <c r="AY811" s="17">
        <f t="shared" si="2108"/>
        <v>1208.4000000000001</v>
      </c>
      <c r="AZ811" s="17">
        <f t="shared" ref="AZ811:AZ816" si="2142">AZ812</f>
        <v>0</v>
      </c>
      <c r="BA811" s="32"/>
      <c r="BB811" s="32"/>
      <c r="BC811" s="1"/>
      <c r="BD811" s="1"/>
      <c r="BE811" s="1"/>
      <c r="BF811" s="1"/>
      <c r="BG811" s="1"/>
      <c r="BH811" s="1"/>
      <c r="BI811" s="1"/>
    </row>
    <row r="812" s="1" customFormat="1" ht="15" hidden="1">
      <c r="A812" s="30" t="s">
        <v>477</v>
      </c>
      <c r="B812" s="30" t="s">
        <v>63</v>
      </c>
      <c r="C812" s="30" t="s">
        <v>65</v>
      </c>
      <c r="D812" s="30" t="s">
        <v>161</v>
      </c>
      <c r="E812" s="35"/>
      <c r="F812" s="31" t="s">
        <v>36</v>
      </c>
      <c r="G812" s="17">
        <f t="shared" si="2109"/>
        <v>1208.4000000000001</v>
      </c>
      <c r="H812" s="17">
        <f t="shared" si="2110"/>
        <v>1208.4000000000001</v>
      </c>
      <c r="I812" s="17">
        <f t="shared" si="2111"/>
        <v>1208.4000000000001</v>
      </c>
      <c r="J812" s="17">
        <f t="shared" si="2112"/>
        <v>0</v>
      </c>
      <c r="K812" s="17">
        <f t="shared" si="2113"/>
        <v>0</v>
      </c>
      <c r="L812" s="17">
        <f t="shared" si="2114"/>
        <v>0</v>
      </c>
      <c r="M812" s="17">
        <f t="shared" si="2029"/>
        <v>1208.4000000000001</v>
      </c>
      <c r="N812" s="17">
        <f t="shared" si="2030"/>
        <v>1208.4000000000001</v>
      </c>
      <c r="O812" s="17">
        <f t="shared" si="2031"/>
        <v>1208.4000000000001</v>
      </c>
      <c r="P812" s="17">
        <f t="shared" si="2115"/>
        <v>0</v>
      </c>
      <c r="Q812" s="17">
        <f t="shared" si="2116"/>
        <v>0</v>
      </c>
      <c r="R812" s="17">
        <f t="shared" si="2117"/>
        <v>0</v>
      </c>
      <c r="S812" s="17">
        <f t="shared" si="2118"/>
        <v>0</v>
      </c>
      <c r="T812" s="17">
        <f t="shared" si="2119"/>
        <v>0</v>
      </c>
      <c r="U812" s="17">
        <f t="shared" si="2120"/>
        <v>0</v>
      </c>
      <c r="V812" s="17">
        <f t="shared" si="2121"/>
        <v>0</v>
      </c>
      <c r="W812" s="17">
        <f t="shared" si="2122"/>
        <v>0</v>
      </c>
      <c r="X812" s="17">
        <f t="shared" si="2123"/>
        <v>0</v>
      </c>
      <c r="Y812" s="17">
        <f t="shared" si="2100"/>
        <v>1208.4000000000001</v>
      </c>
      <c r="Z812" s="17">
        <f t="shared" si="2101"/>
        <v>1208.4000000000001</v>
      </c>
      <c r="AA812" s="17">
        <f t="shared" si="2102"/>
        <v>1208.4000000000001</v>
      </c>
      <c r="AB812" s="17">
        <f t="shared" si="2124"/>
        <v>0</v>
      </c>
      <c r="AC812" s="17">
        <f t="shared" si="2125"/>
        <v>0</v>
      </c>
      <c r="AD812" s="17">
        <f t="shared" si="2126"/>
        <v>0</v>
      </c>
      <c r="AE812" s="17">
        <f t="shared" si="2103"/>
        <v>1208.4000000000001</v>
      </c>
      <c r="AF812" s="17">
        <f t="shared" si="2104"/>
        <v>1208.4000000000001</v>
      </c>
      <c r="AG812" s="17">
        <f t="shared" si="2105"/>
        <v>1208.4000000000001</v>
      </c>
      <c r="AH812" s="17">
        <f t="shared" si="2127"/>
        <v>0</v>
      </c>
      <c r="AI812" s="17">
        <f t="shared" si="2128"/>
        <v>0</v>
      </c>
      <c r="AJ812" s="17">
        <f t="shared" si="2129"/>
        <v>0</v>
      </c>
      <c r="AK812" s="17">
        <f t="shared" si="2130"/>
        <v>0</v>
      </c>
      <c r="AL812" s="17">
        <f t="shared" si="2131"/>
        <v>0</v>
      </c>
      <c r="AM812" s="17">
        <f t="shared" si="2132"/>
        <v>0</v>
      </c>
      <c r="AN812" s="17">
        <f t="shared" si="2133"/>
        <v>0</v>
      </c>
      <c r="AO812" s="17">
        <f t="shared" si="2134"/>
        <v>0</v>
      </c>
      <c r="AP812" s="17">
        <f t="shared" si="2135"/>
        <v>0</v>
      </c>
      <c r="AQ812" s="17">
        <f t="shared" si="2136"/>
        <v>0</v>
      </c>
      <c r="AR812" s="17">
        <f t="shared" si="2137"/>
        <v>0</v>
      </c>
      <c r="AS812" s="17">
        <f t="shared" si="2138"/>
        <v>0</v>
      </c>
      <c r="AT812" s="17">
        <f t="shared" si="2139"/>
        <v>0</v>
      </c>
      <c r="AU812" s="17">
        <f t="shared" si="2140"/>
        <v>0</v>
      </c>
      <c r="AV812" s="17">
        <f t="shared" si="2141"/>
        <v>0</v>
      </c>
      <c r="AW812" s="17">
        <f t="shared" si="2106"/>
        <v>1208.4000000000001</v>
      </c>
      <c r="AX812" s="17">
        <f t="shared" si="2107"/>
        <v>1208.4000000000001</v>
      </c>
      <c r="AY812" s="17">
        <f t="shared" si="2108"/>
        <v>1208.4000000000001</v>
      </c>
      <c r="AZ812" s="17">
        <f t="shared" si="2142"/>
        <v>0</v>
      </c>
      <c r="BA812" s="32">
        <v>0</v>
      </c>
      <c r="BB812" s="32"/>
      <c r="BC812" s="1"/>
      <c r="BD812" s="1"/>
      <c r="BE812" s="1"/>
      <c r="BF812" s="1"/>
      <c r="BG812" s="1"/>
      <c r="BH812" s="1"/>
      <c r="BI812" s="1"/>
    </row>
    <row r="813" s="1" customFormat="1" ht="30">
      <c r="A813" s="30" t="s">
        <v>477</v>
      </c>
      <c r="B813" s="30" t="s">
        <v>63</v>
      </c>
      <c r="C813" s="30" t="s">
        <v>65</v>
      </c>
      <c r="D813" s="30" t="s">
        <v>162</v>
      </c>
      <c r="E813" s="35"/>
      <c r="F813" s="31" t="s">
        <v>163</v>
      </c>
      <c r="G813" s="17">
        <f t="shared" si="2109"/>
        <v>1208.4000000000001</v>
      </c>
      <c r="H813" s="17">
        <f t="shared" si="2110"/>
        <v>1208.4000000000001</v>
      </c>
      <c r="I813" s="17">
        <f t="shared" si="2111"/>
        <v>1208.4000000000001</v>
      </c>
      <c r="J813" s="17">
        <f t="shared" si="2112"/>
        <v>0</v>
      </c>
      <c r="K813" s="17">
        <f t="shared" si="2113"/>
        <v>0</v>
      </c>
      <c r="L813" s="17">
        <f t="shared" si="2114"/>
        <v>0</v>
      </c>
      <c r="M813" s="17">
        <f t="shared" si="2029"/>
        <v>1208.4000000000001</v>
      </c>
      <c r="N813" s="17">
        <f t="shared" si="2030"/>
        <v>1208.4000000000001</v>
      </c>
      <c r="O813" s="17">
        <f t="shared" si="2031"/>
        <v>1208.4000000000001</v>
      </c>
      <c r="P813" s="17">
        <f t="shared" si="2115"/>
        <v>0</v>
      </c>
      <c r="Q813" s="17">
        <f t="shared" si="2116"/>
        <v>0</v>
      </c>
      <c r="R813" s="17">
        <f t="shared" si="2117"/>
        <v>0</v>
      </c>
      <c r="S813" s="17">
        <f t="shared" si="2118"/>
        <v>0</v>
      </c>
      <c r="T813" s="17">
        <f t="shared" si="2119"/>
        <v>0</v>
      </c>
      <c r="U813" s="17">
        <f t="shared" si="2120"/>
        <v>0</v>
      </c>
      <c r="V813" s="17">
        <f t="shared" si="2121"/>
        <v>0</v>
      </c>
      <c r="W813" s="17">
        <f t="shared" si="2122"/>
        <v>0</v>
      </c>
      <c r="X813" s="17">
        <f t="shared" si="2123"/>
        <v>0</v>
      </c>
      <c r="Y813" s="17">
        <f t="shared" si="2100"/>
        <v>1208.4000000000001</v>
      </c>
      <c r="Z813" s="17">
        <f t="shared" si="2101"/>
        <v>1208.4000000000001</v>
      </c>
      <c r="AA813" s="17">
        <f t="shared" si="2102"/>
        <v>1208.4000000000001</v>
      </c>
      <c r="AB813" s="17">
        <f t="shared" si="2124"/>
        <v>0</v>
      </c>
      <c r="AC813" s="17">
        <f t="shared" si="2125"/>
        <v>0</v>
      </c>
      <c r="AD813" s="17">
        <f t="shared" si="2126"/>
        <v>0</v>
      </c>
      <c r="AE813" s="17">
        <f t="shared" si="2103"/>
        <v>1208.4000000000001</v>
      </c>
      <c r="AF813" s="17">
        <f t="shared" si="2104"/>
        <v>1208.4000000000001</v>
      </c>
      <c r="AG813" s="17">
        <f t="shared" si="2105"/>
        <v>1208.4000000000001</v>
      </c>
      <c r="AH813" s="17">
        <f t="shared" si="2127"/>
        <v>0</v>
      </c>
      <c r="AI813" s="17">
        <f t="shared" si="2128"/>
        <v>0</v>
      </c>
      <c r="AJ813" s="17">
        <f t="shared" si="2129"/>
        <v>0</v>
      </c>
      <c r="AK813" s="17">
        <f t="shared" si="2130"/>
        <v>0</v>
      </c>
      <c r="AL813" s="17">
        <f t="shared" si="2131"/>
        <v>0</v>
      </c>
      <c r="AM813" s="17">
        <f t="shared" si="2132"/>
        <v>0</v>
      </c>
      <c r="AN813" s="17">
        <f t="shared" si="2133"/>
        <v>0</v>
      </c>
      <c r="AO813" s="17">
        <f t="shared" si="2134"/>
        <v>0</v>
      </c>
      <c r="AP813" s="17">
        <f t="shared" si="2135"/>
        <v>0</v>
      </c>
      <c r="AQ813" s="17">
        <f t="shared" si="2136"/>
        <v>0</v>
      </c>
      <c r="AR813" s="17">
        <f t="shared" si="2137"/>
        <v>0</v>
      </c>
      <c r="AS813" s="17">
        <f t="shared" si="2138"/>
        <v>0</v>
      </c>
      <c r="AT813" s="17">
        <f t="shared" si="2139"/>
        <v>0</v>
      </c>
      <c r="AU813" s="17">
        <f t="shared" si="2140"/>
        <v>0</v>
      </c>
      <c r="AV813" s="17">
        <f t="shared" si="2141"/>
        <v>0</v>
      </c>
      <c r="AW813" s="17">
        <f t="shared" si="2106"/>
        <v>1208.4000000000001</v>
      </c>
      <c r="AX813" s="17">
        <f t="shared" si="2107"/>
        <v>1208.4000000000001</v>
      </c>
      <c r="AY813" s="17">
        <f t="shared" si="2108"/>
        <v>1208.4000000000001</v>
      </c>
      <c r="AZ813" s="17">
        <f t="shared" si="2142"/>
        <v>0</v>
      </c>
      <c r="BA813" s="32"/>
      <c r="BB813" s="32"/>
      <c r="BC813" s="1"/>
      <c r="BD813" s="1"/>
      <c r="BE813" s="1"/>
      <c r="BF813" s="1"/>
      <c r="BG813" s="1"/>
      <c r="BH813" s="1"/>
      <c r="BI813" s="1"/>
    </row>
    <row r="814" s="1" customFormat="1" ht="30">
      <c r="A814" s="30" t="s">
        <v>477</v>
      </c>
      <c r="B814" s="30" t="s">
        <v>63</v>
      </c>
      <c r="C814" s="30" t="s">
        <v>65</v>
      </c>
      <c r="D814" s="30" t="s">
        <v>196</v>
      </c>
      <c r="E814" s="35"/>
      <c r="F814" s="31" t="s">
        <v>197</v>
      </c>
      <c r="G814" s="17">
        <f t="shared" si="2109"/>
        <v>1208.4000000000001</v>
      </c>
      <c r="H814" s="17">
        <f t="shared" si="2110"/>
        <v>1208.4000000000001</v>
      </c>
      <c r="I814" s="17">
        <f t="shared" si="2111"/>
        <v>1208.4000000000001</v>
      </c>
      <c r="J814" s="17">
        <f t="shared" si="2112"/>
        <v>0</v>
      </c>
      <c r="K814" s="17">
        <f t="shared" si="2113"/>
        <v>0</v>
      </c>
      <c r="L814" s="17">
        <f t="shared" si="2114"/>
        <v>0</v>
      </c>
      <c r="M814" s="17">
        <f t="shared" si="2029"/>
        <v>1208.4000000000001</v>
      </c>
      <c r="N814" s="17">
        <f t="shared" si="2030"/>
        <v>1208.4000000000001</v>
      </c>
      <c r="O814" s="17">
        <f t="shared" si="2031"/>
        <v>1208.4000000000001</v>
      </c>
      <c r="P814" s="17">
        <f t="shared" si="2115"/>
        <v>0</v>
      </c>
      <c r="Q814" s="17">
        <f t="shared" si="2116"/>
        <v>0</v>
      </c>
      <c r="R814" s="17">
        <f t="shared" si="2117"/>
        <v>0</v>
      </c>
      <c r="S814" s="17">
        <f t="shared" si="2118"/>
        <v>0</v>
      </c>
      <c r="T814" s="17">
        <f t="shared" si="2119"/>
        <v>0</v>
      </c>
      <c r="U814" s="17">
        <f t="shared" si="2120"/>
        <v>0</v>
      </c>
      <c r="V814" s="17">
        <f t="shared" si="2121"/>
        <v>0</v>
      </c>
      <c r="W814" s="17">
        <f t="shared" si="2122"/>
        <v>0</v>
      </c>
      <c r="X814" s="17">
        <f t="shared" si="2123"/>
        <v>0</v>
      </c>
      <c r="Y814" s="17">
        <f t="shared" si="2100"/>
        <v>1208.4000000000001</v>
      </c>
      <c r="Z814" s="17">
        <f t="shared" si="2101"/>
        <v>1208.4000000000001</v>
      </c>
      <c r="AA814" s="17">
        <f t="shared" si="2102"/>
        <v>1208.4000000000001</v>
      </c>
      <c r="AB814" s="17">
        <f t="shared" si="2124"/>
        <v>0</v>
      </c>
      <c r="AC814" s="17">
        <f t="shared" si="2125"/>
        <v>0</v>
      </c>
      <c r="AD814" s="17">
        <f t="shared" si="2126"/>
        <v>0</v>
      </c>
      <c r="AE814" s="17">
        <f t="shared" si="2103"/>
        <v>1208.4000000000001</v>
      </c>
      <c r="AF814" s="17">
        <f t="shared" si="2104"/>
        <v>1208.4000000000001</v>
      </c>
      <c r="AG814" s="17">
        <f t="shared" si="2105"/>
        <v>1208.4000000000001</v>
      </c>
      <c r="AH814" s="17">
        <f t="shared" si="2127"/>
        <v>0</v>
      </c>
      <c r="AI814" s="17">
        <f t="shared" si="2128"/>
        <v>0</v>
      </c>
      <c r="AJ814" s="17">
        <f t="shared" si="2129"/>
        <v>0</v>
      </c>
      <c r="AK814" s="17">
        <f t="shared" si="2130"/>
        <v>0</v>
      </c>
      <c r="AL814" s="17">
        <f t="shared" si="2131"/>
        <v>0</v>
      </c>
      <c r="AM814" s="17">
        <f t="shared" si="2132"/>
        <v>0</v>
      </c>
      <c r="AN814" s="17">
        <f t="shared" si="2133"/>
        <v>0</v>
      </c>
      <c r="AO814" s="17">
        <f t="shared" si="2134"/>
        <v>0</v>
      </c>
      <c r="AP814" s="17">
        <f t="shared" si="2135"/>
        <v>0</v>
      </c>
      <c r="AQ814" s="17">
        <f t="shared" si="2136"/>
        <v>0</v>
      </c>
      <c r="AR814" s="17">
        <f t="shared" si="2137"/>
        <v>0</v>
      </c>
      <c r="AS814" s="17">
        <f t="shared" si="2138"/>
        <v>0</v>
      </c>
      <c r="AT814" s="17">
        <f t="shared" si="2139"/>
        <v>0</v>
      </c>
      <c r="AU814" s="17">
        <f t="shared" si="2140"/>
        <v>0</v>
      </c>
      <c r="AV814" s="17">
        <f t="shared" si="2141"/>
        <v>0</v>
      </c>
      <c r="AW814" s="17">
        <f t="shared" si="2106"/>
        <v>1208.4000000000001</v>
      </c>
      <c r="AX814" s="17">
        <f t="shared" si="2107"/>
        <v>1208.4000000000001</v>
      </c>
      <c r="AY814" s="17">
        <f t="shared" si="2108"/>
        <v>1208.4000000000001</v>
      </c>
      <c r="AZ814" s="17">
        <f t="shared" si="2142"/>
        <v>0</v>
      </c>
      <c r="BA814" s="32"/>
      <c r="BB814" s="32"/>
      <c r="BC814" s="1"/>
      <c r="BD814" s="1"/>
      <c r="BE814" s="1"/>
      <c r="BF814" s="1"/>
      <c r="BG814" s="1"/>
      <c r="BH814" s="1"/>
      <c r="BI814" s="1"/>
    </row>
    <row r="815" s="1" customFormat="1" ht="30">
      <c r="A815" s="30" t="s">
        <v>477</v>
      </c>
      <c r="B815" s="30" t="s">
        <v>63</v>
      </c>
      <c r="C815" s="30" t="s">
        <v>65</v>
      </c>
      <c r="D815" s="30" t="s">
        <v>196</v>
      </c>
      <c r="E815" s="30" t="s">
        <v>41</v>
      </c>
      <c r="F815" s="31" t="s">
        <v>42</v>
      </c>
      <c r="G815" s="17">
        <v>1208.4000000000001</v>
      </c>
      <c r="H815" s="17">
        <v>1208.4000000000001</v>
      </c>
      <c r="I815" s="17">
        <v>1208.4000000000001</v>
      </c>
      <c r="J815" s="17"/>
      <c r="K815" s="17"/>
      <c r="L815" s="17"/>
      <c r="M815" s="17">
        <f t="shared" si="2029"/>
        <v>1208.4000000000001</v>
      </c>
      <c r="N815" s="17">
        <f t="shared" si="2030"/>
        <v>1208.4000000000001</v>
      </c>
      <c r="O815" s="17">
        <f t="shared" si="2031"/>
        <v>1208.4000000000001</v>
      </c>
      <c r="P815" s="17"/>
      <c r="Q815" s="17"/>
      <c r="R815" s="17"/>
      <c r="S815" s="17"/>
      <c r="T815" s="17"/>
      <c r="U815" s="17"/>
      <c r="V815" s="17"/>
      <c r="W815" s="17"/>
      <c r="X815" s="17"/>
      <c r="Y815" s="17">
        <f t="shared" si="2100"/>
        <v>1208.4000000000001</v>
      </c>
      <c r="Z815" s="17">
        <f t="shared" si="2101"/>
        <v>1208.4000000000001</v>
      </c>
      <c r="AA815" s="17">
        <f t="shared" si="2102"/>
        <v>1208.4000000000001</v>
      </c>
      <c r="AB815" s="17"/>
      <c r="AC815" s="17"/>
      <c r="AD815" s="17"/>
      <c r="AE815" s="17">
        <f t="shared" si="2103"/>
        <v>1208.4000000000001</v>
      </c>
      <c r="AF815" s="17">
        <f t="shared" si="2104"/>
        <v>1208.4000000000001</v>
      </c>
      <c r="AG815" s="17">
        <f t="shared" si="2105"/>
        <v>1208.4000000000001</v>
      </c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>
        <f t="shared" si="2106"/>
        <v>1208.4000000000001</v>
      </c>
      <c r="AX815" s="17">
        <f t="shared" si="2107"/>
        <v>1208.4000000000001</v>
      </c>
      <c r="AY815" s="17">
        <f t="shared" si="2108"/>
        <v>1208.4000000000001</v>
      </c>
      <c r="AZ815" s="17"/>
      <c r="BA815" s="32"/>
      <c r="BB815" s="32"/>
      <c r="BC815" s="1"/>
      <c r="BD815" s="1"/>
      <c r="BE815" s="1"/>
      <c r="BF815" s="1"/>
      <c r="BG815" s="1"/>
      <c r="BH815" s="1"/>
      <c r="BI815" s="1"/>
    </row>
    <row r="816" s="1" customFormat="1" ht="30">
      <c r="A816" s="30" t="s">
        <v>477</v>
      </c>
      <c r="B816" s="30" t="s">
        <v>63</v>
      </c>
      <c r="C816" s="30" t="s">
        <v>65</v>
      </c>
      <c r="D816" s="30" t="s">
        <v>57</v>
      </c>
      <c r="E816" s="35"/>
      <c r="F816" s="31" t="s">
        <v>58</v>
      </c>
      <c r="G816" s="17"/>
      <c r="H816" s="17"/>
      <c r="I816" s="17"/>
      <c r="J816" s="17"/>
      <c r="K816" s="17"/>
      <c r="L816" s="17"/>
      <c r="M816" s="17"/>
      <c r="N816" s="17"/>
      <c r="O816" s="17"/>
      <c r="P816" s="17">
        <f t="shared" si="2115"/>
        <v>0</v>
      </c>
      <c r="Q816" s="17">
        <f t="shared" si="2116"/>
        <v>0</v>
      </c>
      <c r="R816" s="17">
        <f t="shared" si="2117"/>
        <v>0</v>
      </c>
      <c r="S816" s="17">
        <f t="shared" si="2118"/>
        <v>335</v>
      </c>
      <c r="T816" s="17">
        <f t="shared" si="2119"/>
        <v>0</v>
      </c>
      <c r="U816" s="17">
        <f t="shared" si="2120"/>
        <v>0</v>
      </c>
      <c r="V816" s="17">
        <f t="shared" si="2121"/>
        <v>0</v>
      </c>
      <c r="W816" s="17">
        <f t="shared" si="2122"/>
        <v>0</v>
      </c>
      <c r="X816" s="17">
        <f t="shared" si="2123"/>
        <v>0</v>
      </c>
      <c r="Y816" s="17">
        <f t="shared" si="2100"/>
        <v>335</v>
      </c>
      <c r="Z816" s="17">
        <f t="shared" si="2101"/>
        <v>0</v>
      </c>
      <c r="AA816" s="17">
        <f t="shared" si="2102"/>
        <v>0</v>
      </c>
      <c r="AB816" s="17">
        <f t="shared" si="2124"/>
        <v>0</v>
      </c>
      <c r="AC816" s="17">
        <f t="shared" si="2125"/>
        <v>0</v>
      </c>
      <c r="AD816" s="17">
        <f t="shared" si="2126"/>
        <v>0</v>
      </c>
      <c r="AE816" s="17">
        <f t="shared" si="2103"/>
        <v>335</v>
      </c>
      <c r="AF816" s="17">
        <f t="shared" si="2104"/>
        <v>0</v>
      </c>
      <c r="AG816" s="17">
        <f t="shared" si="2105"/>
        <v>0</v>
      </c>
      <c r="AH816" s="17">
        <f t="shared" si="2127"/>
        <v>0</v>
      </c>
      <c r="AI816" s="17">
        <f t="shared" si="2128"/>
        <v>0</v>
      </c>
      <c r="AJ816" s="17">
        <f t="shared" si="2129"/>
        <v>0</v>
      </c>
      <c r="AK816" s="17">
        <f t="shared" si="2130"/>
        <v>0</v>
      </c>
      <c r="AL816" s="17">
        <f t="shared" si="2131"/>
        <v>0</v>
      </c>
      <c r="AM816" s="17">
        <f t="shared" si="2132"/>
        <v>0</v>
      </c>
      <c r="AN816" s="17">
        <f t="shared" si="2133"/>
        <v>0</v>
      </c>
      <c r="AO816" s="17">
        <f t="shared" si="2134"/>
        <v>0</v>
      </c>
      <c r="AP816" s="17">
        <f t="shared" si="2135"/>
        <v>0</v>
      </c>
      <c r="AQ816" s="17">
        <f t="shared" si="2136"/>
        <v>0</v>
      </c>
      <c r="AR816" s="17">
        <f t="shared" si="2137"/>
        <v>0</v>
      </c>
      <c r="AS816" s="17">
        <f t="shared" si="2138"/>
        <v>0</v>
      </c>
      <c r="AT816" s="17">
        <f t="shared" si="2139"/>
        <v>0</v>
      </c>
      <c r="AU816" s="17">
        <f t="shared" si="2140"/>
        <v>0</v>
      </c>
      <c r="AV816" s="17">
        <f t="shared" si="2141"/>
        <v>0</v>
      </c>
      <c r="AW816" s="17">
        <f t="shared" si="2106"/>
        <v>335</v>
      </c>
      <c r="AX816" s="17">
        <f t="shared" si="2107"/>
        <v>0</v>
      </c>
      <c r="AY816" s="17">
        <f t="shared" si="2108"/>
        <v>0</v>
      </c>
      <c r="AZ816" s="17">
        <f t="shared" si="2142"/>
        <v>0</v>
      </c>
      <c r="BA816" s="32"/>
      <c r="BB816" s="32"/>
      <c r="BC816" s="1"/>
      <c r="BD816" s="1"/>
      <c r="BE816" s="1"/>
      <c r="BF816" s="1"/>
      <c r="BG816" s="1"/>
      <c r="BH816" s="1"/>
      <c r="BI816" s="1"/>
    </row>
    <row r="817" s="1" customFormat="1" ht="30">
      <c r="A817" s="30" t="s">
        <v>477</v>
      </c>
      <c r="B817" s="30" t="s">
        <v>63</v>
      </c>
      <c r="C817" s="30" t="s">
        <v>65</v>
      </c>
      <c r="D817" s="30" t="s">
        <v>481</v>
      </c>
      <c r="E817" s="35"/>
      <c r="F817" s="31" t="s">
        <v>482</v>
      </c>
      <c r="G817" s="17"/>
      <c r="H817" s="17"/>
      <c r="I817" s="17"/>
      <c r="J817" s="17"/>
      <c r="K817" s="17"/>
      <c r="L817" s="17"/>
      <c r="M817" s="17"/>
      <c r="N817" s="17"/>
      <c r="O817" s="17"/>
      <c r="P817" s="17">
        <f>P819+P818</f>
        <v>0</v>
      </c>
      <c r="Q817" s="17">
        <f>Q819+Q818</f>
        <v>0</v>
      </c>
      <c r="R817" s="17">
        <f>R819+R818</f>
        <v>0</v>
      </c>
      <c r="S817" s="17">
        <f>S819+S818</f>
        <v>335</v>
      </c>
      <c r="T817" s="17">
        <f>T819+T818</f>
        <v>0</v>
      </c>
      <c r="U817" s="17">
        <f>U819+U818</f>
        <v>0</v>
      </c>
      <c r="V817" s="17">
        <f>V819+V818</f>
        <v>0</v>
      </c>
      <c r="W817" s="17">
        <f>W819+W818</f>
        <v>0</v>
      </c>
      <c r="X817" s="17">
        <f>X819+X818</f>
        <v>0</v>
      </c>
      <c r="Y817" s="17">
        <f t="shared" si="2100"/>
        <v>335</v>
      </c>
      <c r="Z817" s="17">
        <f t="shared" si="2101"/>
        <v>0</v>
      </c>
      <c r="AA817" s="17">
        <f t="shared" si="2102"/>
        <v>0</v>
      </c>
      <c r="AB817" s="17">
        <f>AB819+AB818</f>
        <v>0</v>
      </c>
      <c r="AC817" s="17">
        <f>AC819+AC818</f>
        <v>0</v>
      </c>
      <c r="AD817" s="17">
        <f>AD819+AD818</f>
        <v>0</v>
      </c>
      <c r="AE817" s="17">
        <f t="shared" si="2103"/>
        <v>335</v>
      </c>
      <c r="AF817" s="17">
        <f t="shared" si="2104"/>
        <v>0</v>
      </c>
      <c r="AG817" s="17">
        <f t="shared" si="2105"/>
        <v>0</v>
      </c>
      <c r="AH817" s="17">
        <f>AH819+AH818</f>
        <v>0</v>
      </c>
      <c r="AI817" s="17">
        <f>AI819+AI818</f>
        <v>0</v>
      </c>
      <c r="AJ817" s="17">
        <f>AJ819+AJ818</f>
        <v>0</v>
      </c>
      <c r="AK817" s="17">
        <f>AK819+AK818</f>
        <v>0</v>
      </c>
      <c r="AL817" s="17">
        <f>AL819+AL818</f>
        <v>0</v>
      </c>
      <c r="AM817" s="17">
        <f>AM819+AM818</f>
        <v>0</v>
      </c>
      <c r="AN817" s="17">
        <f>AN819+AN818</f>
        <v>0</v>
      </c>
      <c r="AO817" s="17">
        <f>AO819+AO818</f>
        <v>0</v>
      </c>
      <c r="AP817" s="17">
        <f>AP819+AP818</f>
        <v>0</v>
      </c>
      <c r="AQ817" s="17">
        <f>AQ819+AQ818</f>
        <v>0</v>
      </c>
      <c r="AR817" s="17">
        <f>AR819+AR818</f>
        <v>0</v>
      </c>
      <c r="AS817" s="17">
        <f>AS819+AS818</f>
        <v>0</v>
      </c>
      <c r="AT817" s="17">
        <f>AT819+AT818</f>
        <v>0</v>
      </c>
      <c r="AU817" s="17">
        <f>AU819+AU818</f>
        <v>0</v>
      </c>
      <c r="AV817" s="17">
        <f>AV819+AV818</f>
        <v>0</v>
      </c>
      <c r="AW817" s="17">
        <f t="shared" si="2106"/>
        <v>335</v>
      </c>
      <c r="AX817" s="17">
        <f t="shared" si="2107"/>
        <v>0</v>
      </c>
      <c r="AY817" s="17">
        <f t="shared" si="2108"/>
        <v>0</v>
      </c>
      <c r="AZ817" s="17">
        <f>AZ819+AZ818</f>
        <v>0</v>
      </c>
      <c r="BA817" s="32"/>
      <c r="BB817" s="32"/>
      <c r="BC817" s="1"/>
      <c r="BD817" s="1"/>
      <c r="BE817" s="1"/>
      <c r="BF817" s="1"/>
      <c r="BG817" s="1"/>
      <c r="BH817" s="1"/>
      <c r="BI817" s="1"/>
    </row>
    <row r="818" s="1" customFormat="1" ht="30">
      <c r="A818" s="30" t="s">
        <v>477</v>
      </c>
      <c r="B818" s="30" t="s">
        <v>63</v>
      </c>
      <c r="C818" s="30" t="s">
        <v>65</v>
      </c>
      <c r="D818" s="30" t="s">
        <v>481</v>
      </c>
      <c r="E818" s="30" t="s">
        <v>41</v>
      </c>
      <c r="F818" s="31" t="s">
        <v>42</v>
      </c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>
        <v>30</v>
      </c>
      <c r="T818" s="17"/>
      <c r="U818" s="17"/>
      <c r="V818" s="17"/>
      <c r="W818" s="17"/>
      <c r="X818" s="17"/>
      <c r="Y818" s="17">
        <f t="shared" si="2100"/>
        <v>30</v>
      </c>
      <c r="Z818" s="17">
        <f t="shared" si="2101"/>
        <v>0</v>
      </c>
      <c r="AA818" s="17">
        <f t="shared" si="2102"/>
        <v>0</v>
      </c>
      <c r="AB818" s="17"/>
      <c r="AC818" s="17"/>
      <c r="AD818" s="17"/>
      <c r="AE818" s="17">
        <f t="shared" si="2103"/>
        <v>30</v>
      </c>
      <c r="AF818" s="17">
        <f t="shared" si="2104"/>
        <v>0</v>
      </c>
      <c r="AG818" s="17">
        <f t="shared" si="2105"/>
        <v>0</v>
      </c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>
        <f t="shared" si="2106"/>
        <v>30</v>
      </c>
      <c r="AX818" s="17">
        <f t="shared" si="2107"/>
        <v>0</v>
      </c>
      <c r="AY818" s="17">
        <f t="shared" si="2108"/>
        <v>0</v>
      </c>
      <c r="AZ818" s="17"/>
      <c r="BA818" s="32"/>
      <c r="BB818" s="32"/>
      <c r="BC818" s="1"/>
      <c r="BD818" s="1"/>
      <c r="BE818" s="1"/>
      <c r="BF818" s="1"/>
      <c r="BG818" s="1"/>
      <c r="BH818" s="1"/>
      <c r="BI818" s="1"/>
    </row>
    <row r="819" s="1" customFormat="1" ht="30">
      <c r="A819" s="30" t="s">
        <v>477</v>
      </c>
      <c r="B819" s="30" t="s">
        <v>63</v>
      </c>
      <c r="C819" s="30" t="s">
        <v>65</v>
      </c>
      <c r="D819" s="30" t="s">
        <v>481</v>
      </c>
      <c r="E819" s="30" t="s">
        <v>43</v>
      </c>
      <c r="F819" s="31" t="s">
        <v>44</v>
      </c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>
        <v>305</v>
      </c>
      <c r="T819" s="17"/>
      <c r="U819" s="17"/>
      <c r="V819" s="17"/>
      <c r="W819" s="17"/>
      <c r="X819" s="17"/>
      <c r="Y819" s="17">
        <f t="shared" si="2100"/>
        <v>305</v>
      </c>
      <c r="Z819" s="17">
        <f t="shared" si="2101"/>
        <v>0</v>
      </c>
      <c r="AA819" s="17">
        <f t="shared" si="2102"/>
        <v>0</v>
      </c>
      <c r="AB819" s="17"/>
      <c r="AC819" s="17"/>
      <c r="AD819" s="17"/>
      <c r="AE819" s="17">
        <f t="shared" si="2103"/>
        <v>305</v>
      </c>
      <c r="AF819" s="17">
        <f t="shared" si="2104"/>
        <v>0</v>
      </c>
      <c r="AG819" s="17">
        <f t="shared" si="2105"/>
        <v>0</v>
      </c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>
        <f t="shared" si="2106"/>
        <v>305</v>
      </c>
      <c r="AX819" s="17">
        <f t="shared" si="2107"/>
        <v>0</v>
      </c>
      <c r="AY819" s="17">
        <f t="shared" si="2108"/>
        <v>0</v>
      </c>
      <c r="AZ819" s="17"/>
      <c r="BA819" s="32"/>
      <c r="BB819" s="32"/>
      <c r="BC819" s="1"/>
      <c r="BD819" s="1"/>
      <c r="BE819" s="1"/>
      <c r="BF819" s="1"/>
      <c r="BG819" s="1"/>
      <c r="BH819" s="1"/>
      <c r="BI819" s="1"/>
    </row>
    <row r="820" s="20" customFormat="1" ht="15">
      <c r="A820" s="37" t="s">
        <v>477</v>
      </c>
      <c r="B820" s="21" t="s">
        <v>89</v>
      </c>
      <c r="C820" s="21"/>
      <c r="D820" s="21"/>
      <c r="E820" s="33"/>
      <c r="F820" s="22" t="s">
        <v>200</v>
      </c>
      <c r="G820" s="23">
        <f t="shared" si="2109"/>
        <v>125.90000000000001</v>
      </c>
      <c r="H820" s="23">
        <f t="shared" si="2110"/>
        <v>125.90000000000001</v>
      </c>
      <c r="I820" s="23">
        <f t="shared" si="2111"/>
        <v>125.90000000000001</v>
      </c>
      <c r="J820" s="23">
        <f t="shared" si="2112"/>
        <v>0</v>
      </c>
      <c r="K820" s="23">
        <f t="shared" si="2113"/>
        <v>0</v>
      </c>
      <c r="L820" s="23">
        <f t="shared" si="2114"/>
        <v>0</v>
      </c>
      <c r="M820" s="23">
        <f t="shared" si="2029"/>
        <v>125.90000000000001</v>
      </c>
      <c r="N820" s="23">
        <f t="shared" si="2030"/>
        <v>125.90000000000001</v>
      </c>
      <c r="O820" s="23">
        <f t="shared" si="2031"/>
        <v>125.90000000000001</v>
      </c>
      <c r="P820" s="23">
        <f t="shared" si="2115"/>
        <v>0</v>
      </c>
      <c r="Q820" s="23">
        <f t="shared" si="2116"/>
        <v>0</v>
      </c>
      <c r="R820" s="23">
        <f t="shared" si="2117"/>
        <v>0</v>
      </c>
      <c r="S820" s="23">
        <f t="shared" si="2118"/>
        <v>0</v>
      </c>
      <c r="T820" s="23">
        <f t="shared" si="2119"/>
        <v>0</v>
      </c>
      <c r="U820" s="23">
        <f t="shared" si="2120"/>
        <v>0</v>
      </c>
      <c r="V820" s="23">
        <f t="shared" si="2121"/>
        <v>0</v>
      </c>
      <c r="W820" s="23">
        <f t="shared" ref="W820:W827" si="2143">W821</f>
        <v>0</v>
      </c>
      <c r="X820" s="23">
        <f t="shared" ref="X820:X827" si="2144">X821</f>
        <v>0</v>
      </c>
      <c r="Y820" s="23">
        <f t="shared" si="2100"/>
        <v>125.90000000000001</v>
      </c>
      <c r="Z820" s="23">
        <f t="shared" si="2101"/>
        <v>125.90000000000001</v>
      </c>
      <c r="AA820" s="23">
        <f t="shared" si="2102"/>
        <v>125.90000000000001</v>
      </c>
      <c r="AB820" s="23">
        <f t="shared" ref="AB820:AB827" si="2145">AB821</f>
        <v>0</v>
      </c>
      <c r="AC820" s="23">
        <f t="shared" ref="AC820:AC827" si="2146">AC821</f>
        <v>0</v>
      </c>
      <c r="AD820" s="23">
        <f t="shared" ref="AD820:AD827" si="2147">AD821</f>
        <v>0</v>
      </c>
      <c r="AE820" s="23">
        <f t="shared" si="2103"/>
        <v>125.90000000000001</v>
      </c>
      <c r="AF820" s="23">
        <f t="shared" si="2104"/>
        <v>125.90000000000001</v>
      </c>
      <c r="AG820" s="23">
        <f t="shared" si="2105"/>
        <v>125.90000000000001</v>
      </c>
      <c r="AH820" s="23">
        <f t="shared" ref="AH820:AH827" si="2148">AH821</f>
        <v>0</v>
      </c>
      <c r="AI820" s="23">
        <f t="shared" ref="AI820:AI827" si="2149">AI821</f>
        <v>0</v>
      </c>
      <c r="AJ820" s="23">
        <f t="shared" ref="AJ820:AJ827" si="2150">AJ821</f>
        <v>0</v>
      </c>
      <c r="AK820" s="23">
        <f t="shared" ref="AK820:AK827" si="2151">AK821</f>
        <v>0</v>
      </c>
      <c r="AL820" s="23">
        <f t="shared" ref="AL820:AL827" si="2152">AL821</f>
        <v>0</v>
      </c>
      <c r="AM820" s="23">
        <f t="shared" ref="AM820:AM827" si="2153">AM821</f>
        <v>0</v>
      </c>
      <c r="AN820" s="23">
        <f t="shared" ref="AN820:AN827" si="2154">AN821</f>
        <v>0</v>
      </c>
      <c r="AO820" s="23">
        <f t="shared" ref="AO820:AO827" si="2155">AO821</f>
        <v>0</v>
      </c>
      <c r="AP820" s="23">
        <f t="shared" ref="AP820:AP827" si="2156">AP821</f>
        <v>0</v>
      </c>
      <c r="AQ820" s="23">
        <f t="shared" ref="AQ820:AQ827" si="2157">AQ821</f>
        <v>0</v>
      </c>
      <c r="AR820" s="23">
        <f t="shared" ref="AR820:AR827" si="2158">AR821</f>
        <v>0</v>
      </c>
      <c r="AS820" s="23">
        <f t="shared" ref="AS820:AS827" si="2159">AS821</f>
        <v>0</v>
      </c>
      <c r="AT820" s="23">
        <f t="shared" ref="AT820:AT827" si="2160">AT821</f>
        <v>0</v>
      </c>
      <c r="AU820" s="23">
        <f t="shared" ref="AU820:AU827" si="2161">AU821</f>
        <v>0</v>
      </c>
      <c r="AV820" s="23">
        <f t="shared" ref="AV820:AV827" si="2162">AV821</f>
        <v>0</v>
      </c>
      <c r="AW820" s="23">
        <f t="shared" si="2106"/>
        <v>125.90000000000001</v>
      </c>
      <c r="AX820" s="23">
        <f t="shared" si="2107"/>
        <v>125.90000000000001</v>
      </c>
      <c r="AY820" s="23">
        <f t="shared" si="2108"/>
        <v>125.90000000000001</v>
      </c>
      <c r="AZ820" s="23">
        <f t="shared" ref="AZ820:AZ827" si="2163">AZ821</f>
        <v>0</v>
      </c>
      <c r="BA820" s="24"/>
      <c r="BB820" s="24"/>
      <c r="BC820" s="20"/>
      <c r="BD820" s="20"/>
      <c r="BE820" s="20"/>
      <c r="BF820" s="20"/>
      <c r="BG820" s="20"/>
      <c r="BH820" s="20"/>
      <c r="BI820" s="20"/>
    </row>
    <row r="821" s="25" customFormat="1" ht="30">
      <c r="A821" s="26" t="s">
        <v>477</v>
      </c>
      <c r="B821" s="26" t="s">
        <v>89</v>
      </c>
      <c r="C821" s="26" t="s">
        <v>65</v>
      </c>
      <c r="D821" s="26"/>
      <c r="E821" s="34"/>
      <c r="F821" s="27" t="s">
        <v>201</v>
      </c>
      <c r="G821" s="28">
        <f t="shared" si="2109"/>
        <v>125.90000000000001</v>
      </c>
      <c r="H821" s="28">
        <f t="shared" si="2110"/>
        <v>125.90000000000001</v>
      </c>
      <c r="I821" s="28">
        <f t="shared" si="2111"/>
        <v>125.90000000000001</v>
      </c>
      <c r="J821" s="28">
        <f t="shared" si="2112"/>
        <v>0</v>
      </c>
      <c r="K821" s="28">
        <f t="shared" si="2113"/>
        <v>0</v>
      </c>
      <c r="L821" s="28">
        <f t="shared" si="2114"/>
        <v>0</v>
      </c>
      <c r="M821" s="28">
        <f t="shared" si="2029"/>
        <v>125.90000000000001</v>
      </c>
      <c r="N821" s="28">
        <f t="shared" si="2030"/>
        <v>125.90000000000001</v>
      </c>
      <c r="O821" s="28">
        <f t="shared" si="2031"/>
        <v>125.90000000000001</v>
      </c>
      <c r="P821" s="28">
        <f t="shared" si="2115"/>
        <v>0</v>
      </c>
      <c r="Q821" s="28">
        <f t="shared" si="2116"/>
        <v>0</v>
      </c>
      <c r="R821" s="28">
        <f t="shared" si="2117"/>
        <v>0</v>
      </c>
      <c r="S821" s="28">
        <f t="shared" si="2118"/>
        <v>0</v>
      </c>
      <c r="T821" s="28">
        <f t="shared" si="2119"/>
        <v>0</v>
      </c>
      <c r="U821" s="28">
        <f t="shared" si="2120"/>
        <v>0</v>
      </c>
      <c r="V821" s="28">
        <f t="shared" si="2121"/>
        <v>0</v>
      </c>
      <c r="W821" s="28">
        <f t="shared" si="2143"/>
        <v>0</v>
      </c>
      <c r="X821" s="28">
        <f t="shared" si="2144"/>
        <v>0</v>
      </c>
      <c r="Y821" s="28">
        <f t="shared" si="2100"/>
        <v>125.90000000000001</v>
      </c>
      <c r="Z821" s="28">
        <f t="shared" si="2101"/>
        <v>125.90000000000001</v>
      </c>
      <c r="AA821" s="28">
        <f t="shared" si="2102"/>
        <v>125.90000000000001</v>
      </c>
      <c r="AB821" s="28">
        <f t="shared" si="2145"/>
        <v>0</v>
      </c>
      <c r="AC821" s="28">
        <f t="shared" si="2146"/>
        <v>0</v>
      </c>
      <c r="AD821" s="28">
        <f t="shared" si="2147"/>
        <v>0</v>
      </c>
      <c r="AE821" s="28">
        <f t="shared" si="2103"/>
        <v>125.90000000000001</v>
      </c>
      <c r="AF821" s="28">
        <f t="shared" si="2104"/>
        <v>125.90000000000001</v>
      </c>
      <c r="AG821" s="28">
        <f t="shared" si="2105"/>
        <v>125.90000000000001</v>
      </c>
      <c r="AH821" s="28">
        <f t="shared" si="2148"/>
        <v>0</v>
      </c>
      <c r="AI821" s="28">
        <f t="shared" si="2149"/>
        <v>0</v>
      </c>
      <c r="AJ821" s="28">
        <f t="shared" si="2150"/>
        <v>0</v>
      </c>
      <c r="AK821" s="28">
        <f t="shared" si="2151"/>
        <v>0</v>
      </c>
      <c r="AL821" s="28">
        <f t="shared" si="2152"/>
        <v>0</v>
      </c>
      <c r="AM821" s="28">
        <f t="shared" si="2153"/>
        <v>0</v>
      </c>
      <c r="AN821" s="28">
        <f t="shared" si="2154"/>
        <v>0</v>
      </c>
      <c r="AO821" s="28">
        <f t="shared" si="2155"/>
        <v>0</v>
      </c>
      <c r="AP821" s="28">
        <f t="shared" si="2156"/>
        <v>0</v>
      </c>
      <c r="AQ821" s="28">
        <f t="shared" si="2157"/>
        <v>0</v>
      </c>
      <c r="AR821" s="28">
        <f t="shared" si="2158"/>
        <v>0</v>
      </c>
      <c r="AS821" s="28">
        <f t="shared" si="2159"/>
        <v>0</v>
      </c>
      <c r="AT821" s="28">
        <f t="shared" si="2160"/>
        <v>0</v>
      </c>
      <c r="AU821" s="28">
        <f t="shared" si="2161"/>
        <v>0</v>
      </c>
      <c r="AV821" s="28">
        <f t="shared" si="2162"/>
        <v>0</v>
      </c>
      <c r="AW821" s="28">
        <f t="shared" si="2106"/>
        <v>125.90000000000001</v>
      </c>
      <c r="AX821" s="28">
        <f t="shared" si="2107"/>
        <v>125.90000000000001</v>
      </c>
      <c r="AY821" s="28">
        <f t="shared" si="2108"/>
        <v>125.90000000000001</v>
      </c>
      <c r="AZ821" s="28">
        <f t="shared" si="2163"/>
        <v>0</v>
      </c>
      <c r="BA821" s="29"/>
      <c r="BB821" s="29"/>
      <c r="BC821" s="25"/>
      <c r="BD821" s="25"/>
      <c r="BE821" s="25"/>
      <c r="BF821" s="25"/>
      <c r="BG821" s="25"/>
      <c r="BH821" s="25"/>
      <c r="BI821" s="25"/>
    </row>
    <row r="822" s="1" customFormat="1" ht="30">
      <c r="A822" s="30" t="s">
        <v>477</v>
      </c>
      <c r="B822" s="30" t="s">
        <v>89</v>
      </c>
      <c r="C822" s="30" t="s">
        <v>65</v>
      </c>
      <c r="D822" s="30" t="s">
        <v>159</v>
      </c>
      <c r="E822" s="35"/>
      <c r="F822" s="31" t="s">
        <v>160</v>
      </c>
      <c r="G822" s="17">
        <f t="shared" si="2109"/>
        <v>125.90000000000001</v>
      </c>
      <c r="H822" s="17">
        <f t="shared" si="2110"/>
        <v>125.90000000000001</v>
      </c>
      <c r="I822" s="17">
        <f t="shared" si="2111"/>
        <v>125.90000000000001</v>
      </c>
      <c r="J822" s="17">
        <f t="shared" si="2112"/>
        <v>0</v>
      </c>
      <c r="K822" s="17">
        <f t="shared" si="2113"/>
        <v>0</v>
      </c>
      <c r="L822" s="17">
        <f t="shared" si="2114"/>
        <v>0</v>
      </c>
      <c r="M822" s="17">
        <f t="shared" si="2029"/>
        <v>125.90000000000001</v>
      </c>
      <c r="N822" s="17">
        <f t="shared" si="2030"/>
        <v>125.90000000000001</v>
      </c>
      <c r="O822" s="17">
        <f t="shared" si="2031"/>
        <v>125.90000000000001</v>
      </c>
      <c r="P822" s="17">
        <f t="shared" si="2115"/>
        <v>0</v>
      </c>
      <c r="Q822" s="17">
        <f t="shared" si="2116"/>
        <v>0</v>
      </c>
      <c r="R822" s="17">
        <f t="shared" si="2117"/>
        <v>0</v>
      </c>
      <c r="S822" s="17">
        <f t="shared" si="2118"/>
        <v>0</v>
      </c>
      <c r="T822" s="17">
        <f t="shared" si="2119"/>
        <v>0</v>
      </c>
      <c r="U822" s="17">
        <f t="shared" si="2120"/>
        <v>0</v>
      </c>
      <c r="V822" s="17">
        <f t="shared" si="2121"/>
        <v>0</v>
      </c>
      <c r="W822" s="17">
        <f t="shared" si="2143"/>
        <v>0</v>
      </c>
      <c r="X822" s="17">
        <f t="shared" si="2144"/>
        <v>0</v>
      </c>
      <c r="Y822" s="17">
        <f t="shared" si="2100"/>
        <v>125.90000000000001</v>
      </c>
      <c r="Z822" s="17">
        <f t="shared" si="2101"/>
        <v>125.90000000000001</v>
      </c>
      <c r="AA822" s="17">
        <f t="shared" si="2102"/>
        <v>125.90000000000001</v>
      </c>
      <c r="AB822" s="17">
        <f t="shared" si="2145"/>
        <v>0</v>
      </c>
      <c r="AC822" s="17">
        <f t="shared" si="2146"/>
        <v>0</v>
      </c>
      <c r="AD822" s="17">
        <f t="shared" si="2147"/>
        <v>0</v>
      </c>
      <c r="AE822" s="17">
        <f t="shared" si="2103"/>
        <v>125.90000000000001</v>
      </c>
      <c r="AF822" s="17">
        <f t="shared" si="2104"/>
        <v>125.90000000000001</v>
      </c>
      <c r="AG822" s="17">
        <f t="shared" si="2105"/>
        <v>125.90000000000001</v>
      </c>
      <c r="AH822" s="17">
        <f t="shared" si="2148"/>
        <v>0</v>
      </c>
      <c r="AI822" s="17">
        <f t="shared" si="2149"/>
        <v>0</v>
      </c>
      <c r="AJ822" s="17">
        <f t="shared" si="2150"/>
        <v>0</v>
      </c>
      <c r="AK822" s="17">
        <f t="shared" si="2151"/>
        <v>0</v>
      </c>
      <c r="AL822" s="17">
        <f t="shared" si="2152"/>
        <v>0</v>
      </c>
      <c r="AM822" s="17">
        <f t="shared" si="2153"/>
        <v>0</v>
      </c>
      <c r="AN822" s="17">
        <f t="shared" si="2154"/>
        <v>0</v>
      </c>
      <c r="AO822" s="17">
        <f t="shared" si="2155"/>
        <v>0</v>
      </c>
      <c r="AP822" s="17">
        <f t="shared" si="2156"/>
        <v>0</v>
      </c>
      <c r="AQ822" s="17">
        <f t="shared" si="2157"/>
        <v>0</v>
      </c>
      <c r="AR822" s="17">
        <f t="shared" si="2158"/>
        <v>0</v>
      </c>
      <c r="AS822" s="17">
        <f t="shared" si="2159"/>
        <v>0</v>
      </c>
      <c r="AT822" s="17">
        <f t="shared" si="2160"/>
        <v>0</v>
      </c>
      <c r="AU822" s="17">
        <f t="shared" si="2161"/>
        <v>0</v>
      </c>
      <c r="AV822" s="17">
        <f t="shared" si="2162"/>
        <v>0</v>
      </c>
      <c r="AW822" s="17">
        <f t="shared" si="2106"/>
        <v>125.90000000000001</v>
      </c>
      <c r="AX822" s="17">
        <f t="shared" si="2107"/>
        <v>125.90000000000001</v>
      </c>
      <c r="AY822" s="17">
        <f t="shared" si="2108"/>
        <v>125.90000000000001</v>
      </c>
      <c r="AZ822" s="17">
        <f t="shared" si="2163"/>
        <v>0</v>
      </c>
      <c r="BA822" s="32"/>
      <c r="BB822" s="32"/>
      <c r="BC822" s="1"/>
      <c r="BD822" s="1"/>
      <c r="BE822" s="1"/>
      <c r="BF822" s="1"/>
      <c r="BG822" s="1"/>
      <c r="BH822" s="1"/>
      <c r="BI822" s="1"/>
    </row>
    <row r="823" s="1" customFormat="1" ht="15" hidden="1">
      <c r="A823" s="30" t="s">
        <v>477</v>
      </c>
      <c r="B823" s="30" t="s">
        <v>89</v>
      </c>
      <c r="C823" s="30" t="s">
        <v>65</v>
      </c>
      <c r="D823" s="30" t="s">
        <v>161</v>
      </c>
      <c r="E823" s="35"/>
      <c r="F823" s="31" t="s">
        <v>36</v>
      </c>
      <c r="G823" s="17">
        <f t="shared" si="2109"/>
        <v>125.90000000000001</v>
      </c>
      <c r="H823" s="17">
        <f t="shared" si="2110"/>
        <v>125.90000000000001</v>
      </c>
      <c r="I823" s="17">
        <f t="shared" si="2111"/>
        <v>125.90000000000001</v>
      </c>
      <c r="J823" s="17">
        <f t="shared" si="2112"/>
        <v>0</v>
      </c>
      <c r="K823" s="17">
        <f t="shared" si="2113"/>
        <v>0</v>
      </c>
      <c r="L823" s="17">
        <f t="shared" si="2114"/>
        <v>0</v>
      </c>
      <c r="M823" s="17">
        <f t="shared" si="2029"/>
        <v>125.90000000000001</v>
      </c>
      <c r="N823" s="17">
        <f t="shared" si="2030"/>
        <v>125.90000000000001</v>
      </c>
      <c r="O823" s="17">
        <f t="shared" si="2031"/>
        <v>125.90000000000001</v>
      </c>
      <c r="P823" s="17">
        <f t="shared" si="2115"/>
        <v>0</v>
      </c>
      <c r="Q823" s="17">
        <f t="shared" si="2116"/>
        <v>0</v>
      </c>
      <c r="R823" s="17">
        <f t="shared" si="2117"/>
        <v>0</v>
      </c>
      <c r="S823" s="17">
        <f t="shared" si="2118"/>
        <v>0</v>
      </c>
      <c r="T823" s="17">
        <f t="shared" si="2119"/>
        <v>0</v>
      </c>
      <c r="U823" s="17">
        <f t="shared" si="2120"/>
        <v>0</v>
      </c>
      <c r="V823" s="17">
        <f t="shared" si="2121"/>
        <v>0</v>
      </c>
      <c r="W823" s="17">
        <f t="shared" si="2143"/>
        <v>0</v>
      </c>
      <c r="X823" s="17">
        <f t="shared" si="2144"/>
        <v>0</v>
      </c>
      <c r="Y823" s="17">
        <f t="shared" si="2100"/>
        <v>125.90000000000001</v>
      </c>
      <c r="Z823" s="17">
        <f t="shared" si="2101"/>
        <v>125.90000000000001</v>
      </c>
      <c r="AA823" s="17">
        <f t="shared" si="2102"/>
        <v>125.90000000000001</v>
      </c>
      <c r="AB823" s="17">
        <f t="shared" si="2145"/>
        <v>0</v>
      </c>
      <c r="AC823" s="17">
        <f t="shared" si="2146"/>
        <v>0</v>
      </c>
      <c r="AD823" s="17">
        <f t="shared" si="2147"/>
        <v>0</v>
      </c>
      <c r="AE823" s="17">
        <f t="shared" si="2103"/>
        <v>125.90000000000001</v>
      </c>
      <c r="AF823" s="17">
        <f t="shared" si="2104"/>
        <v>125.90000000000001</v>
      </c>
      <c r="AG823" s="17">
        <f t="shared" si="2105"/>
        <v>125.90000000000001</v>
      </c>
      <c r="AH823" s="17">
        <f t="shared" si="2148"/>
        <v>0</v>
      </c>
      <c r="AI823" s="17">
        <f t="shared" si="2149"/>
        <v>0</v>
      </c>
      <c r="AJ823" s="17">
        <f t="shared" si="2150"/>
        <v>0</v>
      </c>
      <c r="AK823" s="17">
        <f t="shared" si="2151"/>
        <v>0</v>
      </c>
      <c r="AL823" s="17">
        <f t="shared" si="2152"/>
        <v>0</v>
      </c>
      <c r="AM823" s="17">
        <f t="shared" si="2153"/>
        <v>0</v>
      </c>
      <c r="AN823" s="17">
        <f t="shared" si="2154"/>
        <v>0</v>
      </c>
      <c r="AO823" s="17">
        <f t="shared" si="2155"/>
        <v>0</v>
      </c>
      <c r="AP823" s="17">
        <f t="shared" si="2156"/>
        <v>0</v>
      </c>
      <c r="AQ823" s="17">
        <f t="shared" si="2157"/>
        <v>0</v>
      </c>
      <c r="AR823" s="17">
        <f t="shared" si="2158"/>
        <v>0</v>
      </c>
      <c r="AS823" s="17">
        <f t="shared" si="2159"/>
        <v>0</v>
      </c>
      <c r="AT823" s="17">
        <f t="shared" si="2160"/>
        <v>0</v>
      </c>
      <c r="AU823" s="17">
        <f t="shared" si="2161"/>
        <v>0</v>
      </c>
      <c r="AV823" s="17">
        <f t="shared" si="2162"/>
        <v>0</v>
      </c>
      <c r="AW823" s="17">
        <f t="shared" si="2106"/>
        <v>125.90000000000001</v>
      </c>
      <c r="AX823" s="17">
        <f t="shared" si="2107"/>
        <v>125.90000000000001</v>
      </c>
      <c r="AY823" s="17">
        <f t="shared" si="2108"/>
        <v>125.90000000000001</v>
      </c>
      <c r="AZ823" s="17">
        <f t="shared" si="2163"/>
        <v>0</v>
      </c>
      <c r="BA823" s="32">
        <v>0</v>
      </c>
      <c r="BB823" s="32"/>
      <c r="BC823" s="1"/>
      <c r="BD823" s="1"/>
      <c r="BE823" s="1"/>
      <c r="BF823" s="1"/>
      <c r="BG823" s="1"/>
      <c r="BH823" s="1"/>
      <c r="BI823" s="1"/>
    </row>
    <row r="824" s="1" customFormat="1" ht="45">
      <c r="A824" s="30" t="s">
        <v>477</v>
      </c>
      <c r="B824" s="30" t="s">
        <v>89</v>
      </c>
      <c r="C824" s="30" t="s">
        <v>65</v>
      </c>
      <c r="D824" s="30" t="s">
        <v>186</v>
      </c>
      <c r="E824" s="35"/>
      <c r="F824" s="31" t="s">
        <v>187</v>
      </c>
      <c r="G824" s="17">
        <f t="shared" si="2109"/>
        <v>125.90000000000001</v>
      </c>
      <c r="H824" s="17">
        <f t="shared" si="2110"/>
        <v>125.90000000000001</v>
      </c>
      <c r="I824" s="17">
        <f t="shared" si="2111"/>
        <v>125.90000000000001</v>
      </c>
      <c r="J824" s="17">
        <f t="shared" si="2112"/>
        <v>0</v>
      </c>
      <c r="K824" s="17">
        <f t="shared" si="2113"/>
        <v>0</v>
      </c>
      <c r="L824" s="17">
        <f t="shared" si="2114"/>
        <v>0</v>
      </c>
      <c r="M824" s="17">
        <f t="shared" si="2029"/>
        <v>125.90000000000001</v>
      </c>
      <c r="N824" s="17">
        <f t="shared" si="2030"/>
        <v>125.90000000000001</v>
      </c>
      <c r="O824" s="17">
        <f t="shared" si="2031"/>
        <v>125.90000000000001</v>
      </c>
      <c r="P824" s="17">
        <f t="shared" si="2115"/>
        <v>0</v>
      </c>
      <c r="Q824" s="17">
        <f t="shared" si="2116"/>
        <v>0</v>
      </c>
      <c r="R824" s="17">
        <f t="shared" si="2117"/>
        <v>0</v>
      </c>
      <c r="S824" s="17">
        <f t="shared" si="2118"/>
        <v>0</v>
      </c>
      <c r="T824" s="17">
        <f t="shared" si="2119"/>
        <v>0</v>
      </c>
      <c r="U824" s="17">
        <f t="shared" si="2120"/>
        <v>0</v>
      </c>
      <c r="V824" s="17">
        <f t="shared" si="2121"/>
        <v>0</v>
      </c>
      <c r="W824" s="17">
        <f t="shared" si="2143"/>
        <v>0</v>
      </c>
      <c r="X824" s="17">
        <f t="shared" si="2144"/>
        <v>0</v>
      </c>
      <c r="Y824" s="17">
        <f t="shared" si="2100"/>
        <v>125.90000000000001</v>
      </c>
      <c r="Z824" s="17">
        <f t="shared" si="2101"/>
        <v>125.90000000000001</v>
      </c>
      <c r="AA824" s="17">
        <f t="shared" si="2102"/>
        <v>125.90000000000001</v>
      </c>
      <c r="AB824" s="17">
        <f t="shared" si="2145"/>
        <v>0</v>
      </c>
      <c r="AC824" s="17">
        <f t="shared" si="2146"/>
        <v>0</v>
      </c>
      <c r="AD824" s="17">
        <f t="shared" si="2147"/>
        <v>0</v>
      </c>
      <c r="AE824" s="17">
        <f t="shared" si="2103"/>
        <v>125.90000000000001</v>
      </c>
      <c r="AF824" s="17">
        <f t="shared" si="2104"/>
        <v>125.90000000000001</v>
      </c>
      <c r="AG824" s="17">
        <f t="shared" si="2105"/>
        <v>125.90000000000001</v>
      </c>
      <c r="AH824" s="17">
        <f t="shared" si="2148"/>
        <v>0</v>
      </c>
      <c r="AI824" s="17">
        <f t="shared" si="2149"/>
        <v>0</v>
      </c>
      <c r="AJ824" s="17">
        <f t="shared" si="2150"/>
        <v>0</v>
      </c>
      <c r="AK824" s="17">
        <f t="shared" si="2151"/>
        <v>0</v>
      </c>
      <c r="AL824" s="17">
        <f t="shared" si="2152"/>
        <v>0</v>
      </c>
      <c r="AM824" s="17">
        <f t="shared" si="2153"/>
        <v>0</v>
      </c>
      <c r="AN824" s="17">
        <f t="shared" si="2154"/>
        <v>0</v>
      </c>
      <c r="AO824" s="17">
        <f t="shared" si="2155"/>
        <v>0</v>
      </c>
      <c r="AP824" s="17">
        <f t="shared" si="2156"/>
        <v>0</v>
      </c>
      <c r="AQ824" s="17">
        <f t="shared" si="2157"/>
        <v>0</v>
      </c>
      <c r="AR824" s="17">
        <f t="shared" si="2158"/>
        <v>0</v>
      </c>
      <c r="AS824" s="17">
        <f t="shared" si="2159"/>
        <v>0</v>
      </c>
      <c r="AT824" s="17">
        <f t="shared" si="2160"/>
        <v>0</v>
      </c>
      <c r="AU824" s="17">
        <f t="shared" si="2161"/>
        <v>0</v>
      </c>
      <c r="AV824" s="17">
        <f t="shared" si="2162"/>
        <v>0</v>
      </c>
      <c r="AW824" s="17">
        <f t="shared" si="2106"/>
        <v>125.90000000000001</v>
      </c>
      <c r="AX824" s="17">
        <f t="shared" si="2107"/>
        <v>125.90000000000001</v>
      </c>
      <c r="AY824" s="17">
        <f t="shared" si="2108"/>
        <v>125.90000000000001</v>
      </c>
      <c r="AZ824" s="17">
        <f t="shared" si="2163"/>
        <v>0</v>
      </c>
      <c r="BA824" s="32"/>
      <c r="BB824" s="32"/>
      <c r="BC824" s="1"/>
      <c r="BD824" s="1"/>
      <c r="BE824" s="1"/>
      <c r="BF824" s="1"/>
      <c r="BG824" s="1"/>
      <c r="BH824" s="1"/>
      <c r="BI824" s="1"/>
    </row>
    <row r="825" s="1" customFormat="1" ht="15">
      <c r="A825" s="30" t="s">
        <v>477</v>
      </c>
      <c r="B825" s="30" t="s">
        <v>89</v>
      </c>
      <c r="C825" s="30" t="s">
        <v>65</v>
      </c>
      <c r="D825" s="30" t="s">
        <v>202</v>
      </c>
      <c r="E825" s="35"/>
      <c r="F825" s="31" t="s">
        <v>203</v>
      </c>
      <c r="G825" s="17">
        <f t="shared" si="2109"/>
        <v>125.90000000000001</v>
      </c>
      <c r="H825" s="17">
        <f t="shared" si="2110"/>
        <v>125.90000000000001</v>
      </c>
      <c r="I825" s="17">
        <f t="shared" si="2111"/>
        <v>125.90000000000001</v>
      </c>
      <c r="J825" s="17">
        <f t="shared" si="2112"/>
        <v>0</v>
      </c>
      <c r="K825" s="17">
        <f t="shared" si="2113"/>
        <v>0</v>
      </c>
      <c r="L825" s="17">
        <f t="shared" si="2114"/>
        <v>0</v>
      </c>
      <c r="M825" s="17">
        <f t="shared" si="2029"/>
        <v>125.90000000000001</v>
      </c>
      <c r="N825" s="17">
        <f t="shared" si="2030"/>
        <v>125.90000000000001</v>
      </c>
      <c r="O825" s="17">
        <f t="shared" si="2031"/>
        <v>125.90000000000001</v>
      </c>
      <c r="P825" s="17">
        <f t="shared" si="2115"/>
        <v>0</v>
      </c>
      <c r="Q825" s="17">
        <f t="shared" si="2116"/>
        <v>0</v>
      </c>
      <c r="R825" s="17">
        <f t="shared" si="2117"/>
        <v>0</v>
      </c>
      <c r="S825" s="17">
        <f t="shared" si="2118"/>
        <v>0</v>
      </c>
      <c r="T825" s="17">
        <f t="shared" si="2119"/>
        <v>0</v>
      </c>
      <c r="U825" s="17">
        <f t="shared" si="2120"/>
        <v>0</v>
      </c>
      <c r="V825" s="17">
        <f t="shared" si="2121"/>
        <v>0</v>
      </c>
      <c r="W825" s="17">
        <f t="shared" si="2143"/>
        <v>0</v>
      </c>
      <c r="X825" s="17">
        <f t="shared" si="2144"/>
        <v>0</v>
      </c>
      <c r="Y825" s="17">
        <f t="shared" si="2100"/>
        <v>125.90000000000001</v>
      </c>
      <c r="Z825" s="17">
        <f t="shared" si="2101"/>
        <v>125.90000000000001</v>
      </c>
      <c r="AA825" s="17">
        <f t="shared" si="2102"/>
        <v>125.90000000000001</v>
      </c>
      <c r="AB825" s="17">
        <f t="shared" si="2145"/>
        <v>0</v>
      </c>
      <c r="AC825" s="17">
        <f t="shared" si="2146"/>
        <v>0</v>
      </c>
      <c r="AD825" s="17">
        <f t="shared" si="2147"/>
        <v>0</v>
      </c>
      <c r="AE825" s="17">
        <f t="shared" si="2103"/>
        <v>125.90000000000001</v>
      </c>
      <c r="AF825" s="17">
        <f t="shared" si="2104"/>
        <v>125.90000000000001</v>
      </c>
      <c r="AG825" s="17">
        <f t="shared" si="2105"/>
        <v>125.90000000000001</v>
      </c>
      <c r="AH825" s="17">
        <f t="shared" si="2148"/>
        <v>0</v>
      </c>
      <c r="AI825" s="17">
        <f t="shared" si="2149"/>
        <v>0</v>
      </c>
      <c r="AJ825" s="17">
        <f t="shared" si="2150"/>
        <v>0</v>
      </c>
      <c r="AK825" s="17">
        <f t="shared" si="2151"/>
        <v>0</v>
      </c>
      <c r="AL825" s="17">
        <f t="shared" si="2152"/>
        <v>0</v>
      </c>
      <c r="AM825" s="17">
        <f t="shared" si="2153"/>
        <v>0</v>
      </c>
      <c r="AN825" s="17">
        <f t="shared" si="2154"/>
        <v>0</v>
      </c>
      <c r="AO825" s="17">
        <f t="shared" si="2155"/>
        <v>0</v>
      </c>
      <c r="AP825" s="17">
        <f t="shared" si="2156"/>
        <v>0</v>
      </c>
      <c r="AQ825" s="17">
        <f t="shared" si="2157"/>
        <v>0</v>
      </c>
      <c r="AR825" s="17">
        <f t="shared" si="2158"/>
        <v>0</v>
      </c>
      <c r="AS825" s="17">
        <f t="shared" si="2159"/>
        <v>0</v>
      </c>
      <c r="AT825" s="17">
        <f t="shared" si="2160"/>
        <v>0</v>
      </c>
      <c r="AU825" s="17">
        <f t="shared" si="2161"/>
        <v>0</v>
      </c>
      <c r="AV825" s="17">
        <f t="shared" si="2162"/>
        <v>0</v>
      </c>
      <c r="AW825" s="17">
        <f t="shared" si="2106"/>
        <v>125.90000000000001</v>
      </c>
      <c r="AX825" s="17">
        <f t="shared" si="2107"/>
        <v>125.90000000000001</v>
      </c>
      <c r="AY825" s="17">
        <f t="shared" si="2108"/>
        <v>125.90000000000001</v>
      </c>
      <c r="AZ825" s="17">
        <f t="shared" si="2163"/>
        <v>0</v>
      </c>
      <c r="BA825" s="32"/>
      <c r="BB825" s="32"/>
      <c r="BC825" s="1"/>
      <c r="BD825" s="1"/>
      <c r="BE825" s="1"/>
      <c r="BF825" s="1"/>
      <c r="BG825" s="1"/>
      <c r="BH825" s="1"/>
      <c r="BI825" s="1"/>
    </row>
    <row r="826" s="1" customFormat="1">
      <c r="A826" s="30" t="s">
        <v>477</v>
      </c>
      <c r="B826" s="30" t="s">
        <v>89</v>
      </c>
      <c r="C826" s="30" t="s">
        <v>65</v>
      </c>
      <c r="D826" s="30" t="s">
        <v>202</v>
      </c>
      <c r="E826" s="30" t="s">
        <v>41</v>
      </c>
      <c r="F826" s="31" t="s">
        <v>42</v>
      </c>
      <c r="G826" s="42">
        <v>125.90000000000001</v>
      </c>
      <c r="H826" s="42">
        <v>125.90000000000001</v>
      </c>
      <c r="I826" s="42">
        <v>125.90000000000001</v>
      </c>
      <c r="J826" s="42"/>
      <c r="K826" s="42"/>
      <c r="L826" s="42"/>
      <c r="M826" s="42">
        <f t="shared" si="2029"/>
        <v>125.90000000000001</v>
      </c>
      <c r="N826" s="42">
        <f t="shared" si="2030"/>
        <v>125.90000000000001</v>
      </c>
      <c r="O826" s="42">
        <f t="shared" si="2031"/>
        <v>125.90000000000001</v>
      </c>
      <c r="P826" s="42"/>
      <c r="Q826" s="42"/>
      <c r="R826" s="42"/>
      <c r="S826" s="42"/>
      <c r="T826" s="42"/>
      <c r="U826" s="42"/>
      <c r="V826" s="42"/>
      <c r="W826" s="42"/>
      <c r="X826" s="42"/>
      <c r="Y826" s="17">
        <f t="shared" si="2100"/>
        <v>125.90000000000001</v>
      </c>
      <c r="Z826" s="17">
        <f t="shared" si="2101"/>
        <v>125.90000000000001</v>
      </c>
      <c r="AA826" s="17">
        <f t="shared" si="2102"/>
        <v>125.90000000000001</v>
      </c>
      <c r="AB826" s="42"/>
      <c r="AC826" s="42"/>
      <c r="AD826" s="42"/>
      <c r="AE826" s="17">
        <f t="shared" si="2103"/>
        <v>125.90000000000001</v>
      </c>
      <c r="AF826" s="17">
        <f t="shared" si="2104"/>
        <v>125.90000000000001</v>
      </c>
      <c r="AG826" s="17">
        <f t="shared" si="2105"/>
        <v>125.90000000000001</v>
      </c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>
        <f t="shared" si="2106"/>
        <v>125.90000000000001</v>
      </c>
      <c r="AX826" s="42">
        <f t="shared" si="2107"/>
        <v>125.90000000000001</v>
      </c>
      <c r="AY826" s="42">
        <f t="shared" si="2108"/>
        <v>125.90000000000001</v>
      </c>
      <c r="AZ826" s="42"/>
      <c r="BA826" s="43"/>
      <c r="BB826" s="43"/>
      <c r="BC826" s="1"/>
      <c r="BD826" s="1"/>
      <c r="BE826" s="1"/>
      <c r="BF826" s="1"/>
      <c r="BG826" s="1"/>
      <c r="BH826" s="1"/>
      <c r="BI826" s="1"/>
    </row>
    <row r="827" s="20" customFormat="1">
      <c r="A827" s="37" t="s">
        <v>477</v>
      </c>
      <c r="B827" s="21" t="s">
        <v>171</v>
      </c>
      <c r="C827" s="21"/>
      <c r="D827" s="21"/>
      <c r="E827" s="21"/>
      <c r="F827" s="22" t="s">
        <v>212</v>
      </c>
      <c r="G827" s="23">
        <f t="shared" si="2109"/>
        <v>5845.6999999999998</v>
      </c>
      <c r="H827" s="23">
        <f t="shared" si="2033"/>
        <v>5845.6999999999998</v>
      </c>
      <c r="I827" s="23">
        <f t="shared" si="2111"/>
        <v>5845.6999999999998</v>
      </c>
      <c r="J827" s="23">
        <f t="shared" si="2112"/>
        <v>0</v>
      </c>
      <c r="K827" s="23">
        <f t="shared" si="2113"/>
        <v>0</v>
      </c>
      <c r="L827" s="23">
        <f t="shared" si="2114"/>
        <v>0</v>
      </c>
      <c r="M827" s="23">
        <f t="shared" si="2029"/>
        <v>5845.6999999999998</v>
      </c>
      <c r="N827" s="23">
        <f t="shared" si="2030"/>
        <v>5845.6999999999998</v>
      </c>
      <c r="O827" s="23">
        <f t="shared" si="2031"/>
        <v>5845.6999999999998</v>
      </c>
      <c r="P827" s="23">
        <f t="shared" si="2115"/>
        <v>0</v>
      </c>
      <c r="Q827" s="23">
        <f t="shared" si="2116"/>
        <v>0</v>
      </c>
      <c r="R827" s="23">
        <f t="shared" si="2117"/>
        <v>0</v>
      </c>
      <c r="S827" s="23">
        <f t="shared" si="2118"/>
        <v>0</v>
      </c>
      <c r="T827" s="23">
        <f t="shared" si="2119"/>
        <v>0</v>
      </c>
      <c r="U827" s="23">
        <f t="shared" si="2120"/>
        <v>0</v>
      </c>
      <c r="V827" s="23">
        <f t="shared" si="2121"/>
        <v>0</v>
      </c>
      <c r="W827" s="23">
        <f t="shared" si="2143"/>
        <v>0</v>
      </c>
      <c r="X827" s="23">
        <f t="shared" si="2144"/>
        <v>0</v>
      </c>
      <c r="Y827" s="23">
        <f t="shared" si="2100"/>
        <v>5845.6999999999998</v>
      </c>
      <c r="Z827" s="23">
        <f t="shared" si="2101"/>
        <v>5845.6999999999998</v>
      </c>
      <c r="AA827" s="23">
        <f t="shared" si="2102"/>
        <v>5845.6999999999998</v>
      </c>
      <c r="AB827" s="23">
        <f t="shared" si="2145"/>
        <v>0</v>
      </c>
      <c r="AC827" s="23">
        <f t="shared" si="2146"/>
        <v>0</v>
      </c>
      <c r="AD827" s="23">
        <f t="shared" si="2147"/>
        <v>0</v>
      </c>
      <c r="AE827" s="23">
        <f t="shared" si="2103"/>
        <v>5845.6999999999998</v>
      </c>
      <c r="AF827" s="23">
        <f t="shared" si="2104"/>
        <v>5845.6999999999998</v>
      </c>
      <c r="AG827" s="23">
        <f t="shared" si="2105"/>
        <v>5845.6999999999998</v>
      </c>
      <c r="AH827" s="23">
        <f t="shared" si="2148"/>
        <v>0</v>
      </c>
      <c r="AI827" s="23">
        <f t="shared" si="2149"/>
        <v>0</v>
      </c>
      <c r="AJ827" s="23">
        <f t="shared" si="2150"/>
        <v>0</v>
      </c>
      <c r="AK827" s="23">
        <f t="shared" si="2151"/>
        <v>0</v>
      </c>
      <c r="AL827" s="23">
        <f t="shared" si="2152"/>
        <v>0</v>
      </c>
      <c r="AM827" s="23">
        <f t="shared" si="2153"/>
        <v>0</v>
      </c>
      <c r="AN827" s="23">
        <f t="shared" si="2154"/>
        <v>0</v>
      </c>
      <c r="AO827" s="23">
        <f t="shared" si="2155"/>
        <v>0</v>
      </c>
      <c r="AP827" s="23">
        <f t="shared" si="2156"/>
        <v>0</v>
      </c>
      <c r="AQ827" s="23">
        <f t="shared" si="2157"/>
        <v>0</v>
      </c>
      <c r="AR827" s="23">
        <f t="shared" si="2158"/>
        <v>0</v>
      </c>
      <c r="AS827" s="23">
        <f t="shared" si="2159"/>
        <v>0</v>
      </c>
      <c r="AT827" s="23">
        <f t="shared" si="2160"/>
        <v>0</v>
      </c>
      <c r="AU827" s="23">
        <f t="shared" si="2161"/>
        <v>0</v>
      </c>
      <c r="AV827" s="23">
        <f t="shared" si="2162"/>
        <v>0</v>
      </c>
      <c r="AW827" s="23">
        <f t="shared" si="2106"/>
        <v>5845.6999999999998</v>
      </c>
      <c r="AX827" s="23">
        <f t="shared" si="2107"/>
        <v>5845.6999999999998</v>
      </c>
      <c r="AY827" s="23">
        <f t="shared" si="2108"/>
        <v>5845.6999999999998</v>
      </c>
      <c r="AZ827" s="23">
        <f t="shared" si="2163"/>
        <v>0</v>
      </c>
      <c r="BA827" s="24"/>
      <c r="BB827" s="24"/>
      <c r="BC827" s="20"/>
      <c r="BD827" s="20"/>
      <c r="BE827" s="20"/>
      <c r="BF827" s="20"/>
      <c r="BG827" s="20"/>
      <c r="BH827" s="20"/>
      <c r="BI827" s="20"/>
    </row>
    <row r="828" s="25" customFormat="1">
      <c r="A828" s="26" t="s">
        <v>477</v>
      </c>
      <c r="B828" s="26" t="s">
        <v>171</v>
      </c>
      <c r="C828" s="26" t="s">
        <v>171</v>
      </c>
      <c r="D828" s="26"/>
      <c r="E828" s="26"/>
      <c r="F828" s="27" t="s">
        <v>236</v>
      </c>
      <c r="G828" s="28">
        <f>G829+G834</f>
        <v>5845.6999999999998</v>
      </c>
      <c r="H828" s="28">
        <f>H829+H834</f>
        <v>5845.6999999999998</v>
      </c>
      <c r="I828" s="28">
        <f>I829+I834</f>
        <v>5845.6999999999998</v>
      </c>
      <c r="J828" s="28">
        <f>J829+J834</f>
        <v>0</v>
      </c>
      <c r="K828" s="28">
        <f>K829+K834</f>
        <v>0</v>
      </c>
      <c r="L828" s="28">
        <f>L829+L834</f>
        <v>0</v>
      </c>
      <c r="M828" s="28">
        <f t="shared" si="2029"/>
        <v>5845.6999999999998</v>
      </c>
      <c r="N828" s="28">
        <f t="shared" si="2030"/>
        <v>5845.6999999999998</v>
      </c>
      <c r="O828" s="28">
        <f t="shared" si="2031"/>
        <v>5845.6999999999998</v>
      </c>
      <c r="P828" s="28">
        <f>P829+P834</f>
        <v>0</v>
      </c>
      <c r="Q828" s="28">
        <f>Q829+Q834</f>
        <v>0</v>
      </c>
      <c r="R828" s="28">
        <f>R829+R834</f>
        <v>0</v>
      </c>
      <c r="S828" s="28">
        <f>S829+S834</f>
        <v>0</v>
      </c>
      <c r="T828" s="28">
        <f>T829+T834</f>
        <v>0</v>
      </c>
      <c r="U828" s="28">
        <f>U829+U834</f>
        <v>0</v>
      </c>
      <c r="V828" s="28">
        <f>V829+V834</f>
        <v>0</v>
      </c>
      <c r="W828" s="28">
        <f>W829+W834</f>
        <v>0</v>
      </c>
      <c r="X828" s="28">
        <f>X829+X834</f>
        <v>0</v>
      </c>
      <c r="Y828" s="28">
        <f t="shared" si="2100"/>
        <v>5845.6999999999998</v>
      </c>
      <c r="Z828" s="28">
        <f t="shared" si="2101"/>
        <v>5845.6999999999998</v>
      </c>
      <c r="AA828" s="28">
        <f t="shared" si="2102"/>
        <v>5845.6999999999998</v>
      </c>
      <c r="AB828" s="28">
        <f>AB829+AB834</f>
        <v>0</v>
      </c>
      <c r="AC828" s="28">
        <f>AC829+AC834</f>
        <v>0</v>
      </c>
      <c r="AD828" s="28">
        <f>AD829+AD834</f>
        <v>0</v>
      </c>
      <c r="AE828" s="28">
        <f t="shared" si="2103"/>
        <v>5845.6999999999998</v>
      </c>
      <c r="AF828" s="28">
        <f t="shared" si="2104"/>
        <v>5845.6999999999998</v>
      </c>
      <c r="AG828" s="28">
        <f t="shared" si="2105"/>
        <v>5845.6999999999998</v>
      </c>
      <c r="AH828" s="28">
        <f>AH829+AH834</f>
        <v>0</v>
      </c>
      <c r="AI828" s="28">
        <f>AI829+AI834</f>
        <v>0</v>
      </c>
      <c r="AJ828" s="28">
        <f>AJ829+AJ834</f>
        <v>0</v>
      </c>
      <c r="AK828" s="28">
        <f>AK829+AK834</f>
        <v>0</v>
      </c>
      <c r="AL828" s="28">
        <f>AL829+AL834</f>
        <v>0</v>
      </c>
      <c r="AM828" s="28">
        <f>AM829+AM834</f>
        <v>0</v>
      </c>
      <c r="AN828" s="28">
        <f>AN829+AN834</f>
        <v>0</v>
      </c>
      <c r="AO828" s="28">
        <f>AO829+AO834</f>
        <v>0</v>
      </c>
      <c r="AP828" s="28">
        <f>AP829+AP834</f>
        <v>0</v>
      </c>
      <c r="AQ828" s="28">
        <f>AQ829+AQ834</f>
        <v>0</v>
      </c>
      <c r="AR828" s="28">
        <f>AR829+AR834</f>
        <v>0</v>
      </c>
      <c r="AS828" s="28">
        <f>AS829+AS834</f>
        <v>0</v>
      </c>
      <c r="AT828" s="28">
        <f>AT829+AT834</f>
        <v>0</v>
      </c>
      <c r="AU828" s="28">
        <f>AU829+AU834</f>
        <v>0</v>
      </c>
      <c r="AV828" s="28">
        <f>AV829+AV834</f>
        <v>0</v>
      </c>
      <c r="AW828" s="28">
        <f t="shared" si="2106"/>
        <v>5845.6999999999998</v>
      </c>
      <c r="AX828" s="28">
        <f t="shared" si="2107"/>
        <v>5845.6999999999998</v>
      </c>
      <c r="AY828" s="28">
        <f t="shared" si="2108"/>
        <v>5845.6999999999998</v>
      </c>
      <c r="AZ828" s="28">
        <f>AZ829+AZ834</f>
        <v>0</v>
      </c>
      <c r="BA828" s="29"/>
      <c r="BB828" s="29"/>
      <c r="BC828" s="25"/>
      <c r="BD828" s="25"/>
      <c r="BE828" s="25"/>
      <c r="BF828" s="25"/>
      <c r="BG828" s="25"/>
      <c r="BH828" s="25"/>
      <c r="BI828" s="25"/>
    </row>
    <row r="829" s="1" customFormat="1" ht="30">
      <c r="A829" s="30" t="s">
        <v>477</v>
      </c>
      <c r="B829" s="30" t="s">
        <v>171</v>
      </c>
      <c r="C829" s="30" t="s">
        <v>171</v>
      </c>
      <c r="D829" s="30" t="s">
        <v>77</v>
      </c>
      <c r="E829" s="35"/>
      <c r="F829" s="31" t="s">
        <v>78</v>
      </c>
      <c r="G829" s="17">
        <f t="shared" ref="G829:G851" si="2164">G830</f>
        <v>5215.6999999999998</v>
      </c>
      <c r="H829" s="17">
        <f t="shared" si="2033"/>
        <v>5215.6999999999998</v>
      </c>
      <c r="I829" s="17">
        <f t="shared" ref="I829:I851" si="2165">I830</f>
        <v>5215.6999999999998</v>
      </c>
      <c r="J829" s="17">
        <f t="shared" ref="J829:J851" si="2166">J830</f>
        <v>0</v>
      </c>
      <c r="K829" s="17">
        <f t="shared" ref="K829:K851" si="2167">K830</f>
        <v>0</v>
      </c>
      <c r="L829" s="17">
        <f t="shared" ref="L829:L851" si="2168">L830</f>
        <v>0</v>
      </c>
      <c r="M829" s="17">
        <f t="shared" si="2029"/>
        <v>5215.6999999999998</v>
      </c>
      <c r="N829" s="17">
        <f t="shared" si="2030"/>
        <v>5215.6999999999998</v>
      </c>
      <c r="O829" s="17">
        <f t="shared" si="2031"/>
        <v>5215.6999999999998</v>
      </c>
      <c r="P829" s="17">
        <f t="shared" ref="P829:P851" si="2169">P830</f>
        <v>0</v>
      </c>
      <c r="Q829" s="17">
        <f t="shared" ref="Q829:Q851" si="2170">Q830</f>
        <v>0</v>
      </c>
      <c r="R829" s="17">
        <f t="shared" ref="R829:R851" si="2171">R830</f>
        <v>0</v>
      </c>
      <c r="S829" s="17">
        <f t="shared" ref="S829:S851" si="2172">S830</f>
        <v>0</v>
      </c>
      <c r="T829" s="17">
        <f t="shared" ref="T829:T851" si="2173">T830</f>
        <v>0</v>
      </c>
      <c r="U829" s="17">
        <f t="shared" ref="U829:U851" si="2174">U830</f>
        <v>0</v>
      </c>
      <c r="V829" s="17">
        <f t="shared" ref="V829:V851" si="2175">V830</f>
        <v>0</v>
      </c>
      <c r="W829" s="17">
        <f t="shared" ref="W829:W851" si="2176">W830</f>
        <v>0</v>
      </c>
      <c r="X829" s="17">
        <f t="shared" ref="X829:X851" si="2177">X830</f>
        <v>0</v>
      </c>
      <c r="Y829" s="17">
        <f t="shared" si="2100"/>
        <v>5215.6999999999998</v>
      </c>
      <c r="Z829" s="17">
        <f t="shared" si="2101"/>
        <v>5215.6999999999998</v>
      </c>
      <c r="AA829" s="17">
        <f t="shared" si="2102"/>
        <v>5215.6999999999998</v>
      </c>
      <c r="AB829" s="17">
        <f t="shared" ref="AB829:AB851" si="2178">AB830</f>
        <v>0</v>
      </c>
      <c r="AC829" s="17">
        <f t="shared" ref="AC829:AC851" si="2179">AC830</f>
        <v>0</v>
      </c>
      <c r="AD829" s="17">
        <f t="shared" ref="AD829:AD851" si="2180">AD830</f>
        <v>0</v>
      </c>
      <c r="AE829" s="17">
        <f t="shared" si="2103"/>
        <v>5215.6999999999998</v>
      </c>
      <c r="AF829" s="17">
        <f t="shared" si="2104"/>
        <v>5215.6999999999998</v>
      </c>
      <c r="AG829" s="17">
        <f t="shared" si="2105"/>
        <v>5215.6999999999998</v>
      </c>
      <c r="AH829" s="17">
        <f t="shared" ref="AH829:AH851" si="2181">AH830</f>
        <v>0</v>
      </c>
      <c r="AI829" s="17">
        <f t="shared" ref="AI829:AI851" si="2182">AI830</f>
        <v>0</v>
      </c>
      <c r="AJ829" s="17">
        <f t="shared" ref="AJ829:AJ851" si="2183">AJ830</f>
        <v>0</v>
      </c>
      <c r="AK829" s="17">
        <f t="shared" ref="AK829:AK851" si="2184">AK830</f>
        <v>0</v>
      </c>
      <c r="AL829" s="17">
        <f t="shared" ref="AL829:AL851" si="2185">AL830</f>
        <v>0</v>
      </c>
      <c r="AM829" s="17">
        <f t="shared" ref="AM829:AM851" si="2186">AM830</f>
        <v>0</v>
      </c>
      <c r="AN829" s="17">
        <f t="shared" ref="AN829:AN851" si="2187">AN830</f>
        <v>0</v>
      </c>
      <c r="AO829" s="17">
        <f t="shared" ref="AO829:AO851" si="2188">AO830</f>
        <v>0</v>
      </c>
      <c r="AP829" s="17">
        <f t="shared" ref="AP829:AP851" si="2189">AP830</f>
        <v>0</v>
      </c>
      <c r="AQ829" s="17">
        <f t="shared" ref="AQ829:AQ851" si="2190">AQ830</f>
        <v>0</v>
      </c>
      <c r="AR829" s="17">
        <f t="shared" ref="AR829:AR851" si="2191">AR830</f>
        <v>0</v>
      </c>
      <c r="AS829" s="17">
        <f t="shared" ref="AS829:AS851" si="2192">AS830</f>
        <v>0</v>
      </c>
      <c r="AT829" s="17">
        <f t="shared" ref="AT829:AT851" si="2193">AT830</f>
        <v>0</v>
      </c>
      <c r="AU829" s="17">
        <f t="shared" ref="AU829:AU851" si="2194">AU830</f>
        <v>0</v>
      </c>
      <c r="AV829" s="17">
        <f t="shared" ref="AV829:AV851" si="2195">AV830</f>
        <v>0</v>
      </c>
      <c r="AW829" s="17">
        <f t="shared" si="2106"/>
        <v>5215.6999999999998</v>
      </c>
      <c r="AX829" s="17">
        <f t="shared" si="2107"/>
        <v>5215.6999999999998</v>
      </c>
      <c r="AY829" s="17">
        <f t="shared" si="2108"/>
        <v>5215.6999999999998</v>
      </c>
      <c r="AZ829" s="17">
        <f t="shared" ref="AZ829:AZ851" si="2196">AZ830</f>
        <v>0</v>
      </c>
      <c r="BA829" s="32"/>
      <c r="BB829" s="32"/>
      <c r="BC829" s="1"/>
      <c r="BD829" s="1"/>
      <c r="BE829" s="1"/>
      <c r="BF829" s="1"/>
      <c r="BG829" s="1"/>
      <c r="BH829" s="1"/>
      <c r="BI829" s="1"/>
    </row>
    <row r="830" s="1" customFormat="1" ht="15" hidden="1">
      <c r="A830" s="30" t="s">
        <v>477</v>
      </c>
      <c r="B830" s="30" t="s">
        <v>171</v>
      </c>
      <c r="C830" s="30" t="s">
        <v>171</v>
      </c>
      <c r="D830" s="30" t="s">
        <v>146</v>
      </c>
      <c r="E830" s="35"/>
      <c r="F830" s="31" t="s">
        <v>36</v>
      </c>
      <c r="G830" s="17">
        <f t="shared" si="2164"/>
        <v>5215.6999999999998</v>
      </c>
      <c r="H830" s="17">
        <f t="shared" si="2033"/>
        <v>5215.6999999999998</v>
      </c>
      <c r="I830" s="17">
        <f t="shared" si="2165"/>
        <v>5215.6999999999998</v>
      </c>
      <c r="J830" s="17">
        <f t="shared" si="2166"/>
        <v>0</v>
      </c>
      <c r="K830" s="17">
        <f t="shared" si="2167"/>
        <v>0</v>
      </c>
      <c r="L830" s="17">
        <f t="shared" si="2168"/>
        <v>0</v>
      </c>
      <c r="M830" s="17">
        <f t="shared" si="2029"/>
        <v>5215.6999999999998</v>
      </c>
      <c r="N830" s="17">
        <f t="shared" si="2030"/>
        <v>5215.6999999999998</v>
      </c>
      <c r="O830" s="17">
        <f t="shared" si="2031"/>
        <v>5215.6999999999998</v>
      </c>
      <c r="P830" s="17">
        <f t="shared" si="2169"/>
        <v>0</v>
      </c>
      <c r="Q830" s="17">
        <f t="shared" si="2170"/>
        <v>0</v>
      </c>
      <c r="R830" s="17">
        <f t="shared" si="2171"/>
        <v>0</v>
      </c>
      <c r="S830" s="17">
        <f t="shared" si="2172"/>
        <v>0</v>
      </c>
      <c r="T830" s="17">
        <f t="shared" si="2173"/>
        <v>0</v>
      </c>
      <c r="U830" s="17">
        <f t="shared" si="2174"/>
        <v>0</v>
      </c>
      <c r="V830" s="17">
        <f t="shared" si="2175"/>
        <v>0</v>
      </c>
      <c r="W830" s="17">
        <f t="shared" si="2176"/>
        <v>0</v>
      </c>
      <c r="X830" s="17">
        <f t="shared" si="2177"/>
        <v>0</v>
      </c>
      <c r="Y830" s="17">
        <f t="shared" si="2100"/>
        <v>5215.6999999999998</v>
      </c>
      <c r="Z830" s="17">
        <f t="shared" si="2101"/>
        <v>5215.6999999999998</v>
      </c>
      <c r="AA830" s="17">
        <f t="shared" si="2102"/>
        <v>5215.6999999999998</v>
      </c>
      <c r="AB830" s="17">
        <f t="shared" si="2178"/>
        <v>0</v>
      </c>
      <c r="AC830" s="17">
        <f t="shared" si="2179"/>
        <v>0</v>
      </c>
      <c r="AD830" s="17">
        <f t="shared" si="2180"/>
        <v>0</v>
      </c>
      <c r="AE830" s="17">
        <f t="shared" si="2103"/>
        <v>5215.6999999999998</v>
      </c>
      <c r="AF830" s="17">
        <f t="shared" si="2104"/>
        <v>5215.6999999999998</v>
      </c>
      <c r="AG830" s="17">
        <f t="shared" si="2105"/>
        <v>5215.6999999999998</v>
      </c>
      <c r="AH830" s="17">
        <f t="shared" si="2181"/>
        <v>0</v>
      </c>
      <c r="AI830" s="17">
        <f t="shared" si="2182"/>
        <v>0</v>
      </c>
      <c r="AJ830" s="17">
        <f t="shared" si="2183"/>
        <v>0</v>
      </c>
      <c r="AK830" s="17">
        <f t="shared" si="2184"/>
        <v>0</v>
      </c>
      <c r="AL830" s="17">
        <f t="shared" si="2185"/>
        <v>0</v>
      </c>
      <c r="AM830" s="17">
        <f t="shared" si="2186"/>
        <v>0</v>
      </c>
      <c r="AN830" s="17">
        <f t="shared" si="2187"/>
        <v>0</v>
      </c>
      <c r="AO830" s="17">
        <f t="shared" si="2188"/>
        <v>0</v>
      </c>
      <c r="AP830" s="17">
        <f t="shared" si="2189"/>
        <v>0</v>
      </c>
      <c r="AQ830" s="17">
        <f t="shared" si="2190"/>
        <v>0</v>
      </c>
      <c r="AR830" s="17">
        <f t="shared" si="2191"/>
        <v>0</v>
      </c>
      <c r="AS830" s="17">
        <f t="shared" si="2192"/>
        <v>0</v>
      </c>
      <c r="AT830" s="17">
        <f t="shared" si="2193"/>
        <v>0</v>
      </c>
      <c r="AU830" s="17">
        <f t="shared" si="2194"/>
        <v>0</v>
      </c>
      <c r="AV830" s="17">
        <f t="shared" si="2195"/>
        <v>0</v>
      </c>
      <c r="AW830" s="17">
        <f t="shared" si="2106"/>
        <v>5215.6999999999998</v>
      </c>
      <c r="AX830" s="17">
        <f t="shared" si="2107"/>
        <v>5215.6999999999998</v>
      </c>
      <c r="AY830" s="17">
        <f t="shared" si="2108"/>
        <v>5215.6999999999998</v>
      </c>
      <c r="AZ830" s="17">
        <f t="shared" si="2196"/>
        <v>0</v>
      </c>
      <c r="BA830" s="32">
        <v>0</v>
      </c>
      <c r="BB830" s="32"/>
      <c r="BC830" s="1"/>
      <c r="BD830" s="1"/>
      <c r="BE830" s="1"/>
      <c r="BF830" s="1"/>
      <c r="BG830" s="1"/>
      <c r="BH830" s="1"/>
      <c r="BI830" s="1"/>
    </row>
    <row r="831" s="1" customFormat="1" ht="45">
      <c r="A831" s="30" t="s">
        <v>477</v>
      </c>
      <c r="B831" s="30" t="s">
        <v>171</v>
      </c>
      <c r="C831" s="30" t="s">
        <v>171</v>
      </c>
      <c r="D831" s="30" t="s">
        <v>253</v>
      </c>
      <c r="E831" s="35"/>
      <c r="F831" s="31" t="s">
        <v>254</v>
      </c>
      <c r="G831" s="17">
        <f t="shared" si="2164"/>
        <v>5215.6999999999998</v>
      </c>
      <c r="H831" s="17">
        <f t="shared" si="2033"/>
        <v>5215.6999999999998</v>
      </c>
      <c r="I831" s="17">
        <f t="shared" si="2165"/>
        <v>5215.6999999999998</v>
      </c>
      <c r="J831" s="17">
        <f t="shared" si="2166"/>
        <v>0</v>
      </c>
      <c r="K831" s="17">
        <f t="shared" si="2167"/>
        <v>0</v>
      </c>
      <c r="L831" s="17">
        <f t="shared" si="2168"/>
        <v>0</v>
      </c>
      <c r="M831" s="17">
        <f t="shared" si="2029"/>
        <v>5215.6999999999998</v>
      </c>
      <c r="N831" s="17">
        <f t="shared" si="2030"/>
        <v>5215.6999999999998</v>
      </c>
      <c r="O831" s="17">
        <f t="shared" si="2031"/>
        <v>5215.6999999999998</v>
      </c>
      <c r="P831" s="17">
        <f t="shared" si="2169"/>
        <v>0</v>
      </c>
      <c r="Q831" s="17">
        <f t="shared" si="2170"/>
        <v>0</v>
      </c>
      <c r="R831" s="17">
        <f t="shared" si="2171"/>
        <v>0</v>
      </c>
      <c r="S831" s="17">
        <f t="shared" si="2172"/>
        <v>0</v>
      </c>
      <c r="T831" s="17">
        <f t="shared" si="2173"/>
        <v>0</v>
      </c>
      <c r="U831" s="17">
        <f t="shared" si="2174"/>
        <v>0</v>
      </c>
      <c r="V831" s="17">
        <f t="shared" si="2175"/>
        <v>0</v>
      </c>
      <c r="W831" s="17">
        <f t="shared" si="2176"/>
        <v>0</v>
      </c>
      <c r="X831" s="17">
        <f t="shared" si="2177"/>
        <v>0</v>
      </c>
      <c r="Y831" s="17">
        <f t="shared" si="2100"/>
        <v>5215.6999999999998</v>
      </c>
      <c r="Z831" s="17">
        <f t="shared" si="2101"/>
        <v>5215.6999999999998</v>
      </c>
      <c r="AA831" s="17">
        <f t="shared" si="2102"/>
        <v>5215.6999999999998</v>
      </c>
      <c r="AB831" s="17">
        <f t="shared" si="2178"/>
        <v>0</v>
      </c>
      <c r="AC831" s="17">
        <f t="shared" si="2179"/>
        <v>0</v>
      </c>
      <c r="AD831" s="17">
        <f t="shared" si="2180"/>
        <v>0</v>
      </c>
      <c r="AE831" s="17">
        <f t="shared" si="2103"/>
        <v>5215.6999999999998</v>
      </c>
      <c r="AF831" s="17">
        <f t="shared" si="2104"/>
        <v>5215.6999999999998</v>
      </c>
      <c r="AG831" s="17">
        <f t="shared" si="2105"/>
        <v>5215.6999999999998</v>
      </c>
      <c r="AH831" s="17">
        <f t="shared" si="2181"/>
        <v>0</v>
      </c>
      <c r="AI831" s="17">
        <f t="shared" si="2182"/>
        <v>0</v>
      </c>
      <c r="AJ831" s="17">
        <f t="shared" si="2183"/>
        <v>0</v>
      </c>
      <c r="AK831" s="17">
        <f t="shared" si="2184"/>
        <v>0</v>
      </c>
      <c r="AL831" s="17">
        <f t="shared" si="2185"/>
        <v>0</v>
      </c>
      <c r="AM831" s="17">
        <f t="shared" si="2186"/>
        <v>0</v>
      </c>
      <c r="AN831" s="17">
        <f t="shared" si="2187"/>
        <v>0</v>
      </c>
      <c r="AO831" s="17">
        <f t="shared" si="2188"/>
        <v>0</v>
      </c>
      <c r="AP831" s="17">
        <f t="shared" si="2189"/>
        <v>0</v>
      </c>
      <c r="AQ831" s="17">
        <f t="shared" si="2190"/>
        <v>0</v>
      </c>
      <c r="AR831" s="17">
        <f t="shared" si="2191"/>
        <v>0</v>
      </c>
      <c r="AS831" s="17">
        <f t="shared" si="2192"/>
        <v>0</v>
      </c>
      <c r="AT831" s="17">
        <f t="shared" si="2193"/>
        <v>0</v>
      </c>
      <c r="AU831" s="17">
        <f t="shared" si="2194"/>
        <v>0</v>
      </c>
      <c r="AV831" s="17">
        <f t="shared" si="2195"/>
        <v>0</v>
      </c>
      <c r="AW831" s="17">
        <f t="shared" si="2106"/>
        <v>5215.6999999999998</v>
      </c>
      <c r="AX831" s="17">
        <f t="shared" si="2107"/>
        <v>5215.6999999999998</v>
      </c>
      <c r="AY831" s="17">
        <f t="shared" si="2108"/>
        <v>5215.6999999999998</v>
      </c>
      <c r="AZ831" s="17">
        <f t="shared" si="2196"/>
        <v>0</v>
      </c>
      <c r="BA831" s="32"/>
      <c r="BB831" s="32"/>
      <c r="BC831" s="1"/>
      <c r="BD831" s="1"/>
      <c r="BE831" s="1"/>
      <c r="BF831" s="1"/>
      <c r="BG831" s="1"/>
      <c r="BH831" s="1"/>
      <c r="BI831" s="1"/>
    </row>
    <row r="832" s="1" customFormat="1" ht="60">
      <c r="A832" s="30" t="s">
        <v>477</v>
      </c>
      <c r="B832" s="30" t="s">
        <v>171</v>
      </c>
      <c r="C832" s="30" t="s">
        <v>171</v>
      </c>
      <c r="D832" s="30" t="s">
        <v>468</v>
      </c>
      <c r="E832" s="35"/>
      <c r="F832" s="31" t="s">
        <v>469</v>
      </c>
      <c r="G832" s="17">
        <f t="shared" si="2164"/>
        <v>5215.6999999999998</v>
      </c>
      <c r="H832" s="17">
        <f t="shared" si="2033"/>
        <v>5215.6999999999998</v>
      </c>
      <c r="I832" s="17">
        <f t="shared" si="2165"/>
        <v>5215.6999999999998</v>
      </c>
      <c r="J832" s="17">
        <f t="shared" si="2166"/>
        <v>0</v>
      </c>
      <c r="K832" s="17">
        <f t="shared" si="2167"/>
        <v>0</v>
      </c>
      <c r="L832" s="17">
        <f t="shared" si="2168"/>
        <v>0</v>
      </c>
      <c r="M832" s="17">
        <f t="shared" si="2029"/>
        <v>5215.6999999999998</v>
      </c>
      <c r="N832" s="17">
        <f t="shared" si="2030"/>
        <v>5215.6999999999998</v>
      </c>
      <c r="O832" s="17">
        <f t="shared" si="2031"/>
        <v>5215.6999999999998</v>
      </c>
      <c r="P832" s="17">
        <f t="shared" si="2169"/>
        <v>0</v>
      </c>
      <c r="Q832" s="17">
        <f t="shared" si="2170"/>
        <v>0</v>
      </c>
      <c r="R832" s="17">
        <f t="shared" si="2171"/>
        <v>0</v>
      </c>
      <c r="S832" s="17">
        <f t="shared" si="2172"/>
        <v>0</v>
      </c>
      <c r="T832" s="17">
        <f t="shared" si="2173"/>
        <v>0</v>
      </c>
      <c r="U832" s="17">
        <f t="shared" si="2174"/>
        <v>0</v>
      </c>
      <c r="V832" s="17">
        <f t="shared" si="2175"/>
        <v>0</v>
      </c>
      <c r="W832" s="17">
        <f t="shared" si="2176"/>
        <v>0</v>
      </c>
      <c r="X832" s="17">
        <f t="shared" si="2177"/>
        <v>0</v>
      </c>
      <c r="Y832" s="17">
        <f t="shared" si="2100"/>
        <v>5215.6999999999998</v>
      </c>
      <c r="Z832" s="17">
        <f t="shared" si="2101"/>
        <v>5215.6999999999998</v>
      </c>
      <c r="AA832" s="17">
        <f t="shared" si="2102"/>
        <v>5215.6999999999998</v>
      </c>
      <c r="AB832" s="17">
        <f t="shared" si="2178"/>
        <v>0</v>
      </c>
      <c r="AC832" s="17">
        <f t="shared" si="2179"/>
        <v>0</v>
      </c>
      <c r="AD832" s="17">
        <f t="shared" si="2180"/>
        <v>0</v>
      </c>
      <c r="AE832" s="17">
        <f t="shared" si="2103"/>
        <v>5215.6999999999998</v>
      </c>
      <c r="AF832" s="17">
        <f t="shared" si="2104"/>
        <v>5215.6999999999998</v>
      </c>
      <c r="AG832" s="17">
        <f t="shared" si="2105"/>
        <v>5215.6999999999998</v>
      </c>
      <c r="AH832" s="17">
        <f t="shared" si="2181"/>
        <v>0</v>
      </c>
      <c r="AI832" s="17">
        <f t="shared" si="2182"/>
        <v>0</v>
      </c>
      <c r="AJ832" s="17">
        <f t="shared" si="2183"/>
        <v>0</v>
      </c>
      <c r="AK832" s="17">
        <f t="shared" si="2184"/>
        <v>0</v>
      </c>
      <c r="AL832" s="17">
        <f t="shared" si="2185"/>
        <v>0</v>
      </c>
      <c r="AM832" s="17">
        <f t="shared" si="2186"/>
        <v>0</v>
      </c>
      <c r="AN832" s="17">
        <f t="shared" si="2187"/>
        <v>0</v>
      </c>
      <c r="AO832" s="17">
        <f t="shared" si="2188"/>
        <v>0</v>
      </c>
      <c r="AP832" s="17">
        <f t="shared" si="2189"/>
        <v>0</v>
      </c>
      <c r="AQ832" s="17">
        <f t="shared" si="2190"/>
        <v>0</v>
      </c>
      <c r="AR832" s="17">
        <f t="shared" si="2191"/>
        <v>0</v>
      </c>
      <c r="AS832" s="17">
        <f t="shared" si="2192"/>
        <v>0</v>
      </c>
      <c r="AT832" s="17">
        <f t="shared" si="2193"/>
        <v>0</v>
      </c>
      <c r="AU832" s="17">
        <f t="shared" si="2194"/>
        <v>0</v>
      </c>
      <c r="AV832" s="17">
        <f t="shared" si="2195"/>
        <v>0</v>
      </c>
      <c r="AW832" s="17">
        <f t="shared" si="2106"/>
        <v>5215.6999999999998</v>
      </c>
      <c r="AX832" s="17">
        <f t="shared" si="2107"/>
        <v>5215.6999999999998</v>
      </c>
      <c r="AY832" s="17">
        <f t="shared" si="2108"/>
        <v>5215.6999999999998</v>
      </c>
      <c r="AZ832" s="17">
        <f t="shared" si="2196"/>
        <v>0</v>
      </c>
      <c r="BA832" s="32"/>
      <c r="BB832" s="32"/>
      <c r="BC832" s="1"/>
      <c r="BD832" s="1"/>
      <c r="BE832" s="1"/>
      <c r="BF832" s="1"/>
      <c r="BG832" s="1"/>
      <c r="BH832" s="1"/>
      <c r="BI832" s="1"/>
    </row>
    <row r="833" s="1" customFormat="1" ht="30">
      <c r="A833" s="30" t="s">
        <v>477</v>
      </c>
      <c r="B833" s="30" t="s">
        <v>171</v>
      </c>
      <c r="C833" s="30" t="s">
        <v>171</v>
      </c>
      <c r="D833" s="30" t="s">
        <v>468</v>
      </c>
      <c r="E833" s="30" t="s">
        <v>134</v>
      </c>
      <c r="F833" s="31" t="s">
        <v>135</v>
      </c>
      <c r="G833" s="17">
        <v>5215.6999999999998</v>
      </c>
      <c r="H833" s="17">
        <v>5215.6999999999998</v>
      </c>
      <c r="I833" s="17">
        <v>5215.6999999999998</v>
      </c>
      <c r="J833" s="17"/>
      <c r="K833" s="17"/>
      <c r="L833" s="17"/>
      <c r="M833" s="17">
        <f t="shared" si="2029"/>
        <v>5215.6999999999998</v>
      </c>
      <c r="N833" s="17">
        <f t="shared" si="2030"/>
        <v>5215.6999999999998</v>
      </c>
      <c r="O833" s="17">
        <f t="shared" si="2031"/>
        <v>5215.6999999999998</v>
      </c>
      <c r="P833" s="17"/>
      <c r="Q833" s="17"/>
      <c r="R833" s="17"/>
      <c r="S833" s="17"/>
      <c r="T833" s="17"/>
      <c r="U833" s="17"/>
      <c r="V833" s="17"/>
      <c r="W833" s="17"/>
      <c r="X833" s="17"/>
      <c r="Y833" s="17">
        <f t="shared" si="2100"/>
        <v>5215.6999999999998</v>
      </c>
      <c r="Z833" s="17">
        <f t="shared" si="2101"/>
        <v>5215.6999999999998</v>
      </c>
      <c r="AA833" s="17">
        <f t="shared" si="2102"/>
        <v>5215.6999999999998</v>
      </c>
      <c r="AB833" s="17"/>
      <c r="AC833" s="17"/>
      <c r="AD833" s="17"/>
      <c r="AE833" s="17">
        <f t="shared" si="2103"/>
        <v>5215.6999999999998</v>
      </c>
      <c r="AF833" s="17">
        <f t="shared" si="2104"/>
        <v>5215.6999999999998</v>
      </c>
      <c r="AG833" s="17">
        <f t="shared" si="2105"/>
        <v>5215.6999999999998</v>
      </c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>
        <f t="shared" si="2106"/>
        <v>5215.6999999999998</v>
      </c>
      <c r="AX833" s="17">
        <f t="shared" si="2107"/>
        <v>5215.6999999999998</v>
      </c>
      <c r="AY833" s="17">
        <f t="shared" si="2108"/>
        <v>5215.6999999999998</v>
      </c>
      <c r="AZ833" s="17"/>
      <c r="BA833" s="32"/>
      <c r="BB833" s="32"/>
      <c r="BC833" s="1"/>
      <c r="BD833" s="1"/>
      <c r="BE833" s="1"/>
      <c r="BF833" s="1"/>
      <c r="BG833" s="1"/>
      <c r="BH833" s="1"/>
      <c r="BI833" s="1"/>
    </row>
    <row r="834" s="1" customFormat="1" ht="45">
      <c r="A834" s="30" t="s">
        <v>477</v>
      </c>
      <c r="B834" s="30" t="s">
        <v>171</v>
      </c>
      <c r="C834" s="30" t="s">
        <v>171</v>
      </c>
      <c r="D834" s="30" t="s">
        <v>229</v>
      </c>
      <c r="E834" s="35"/>
      <c r="F834" s="31" t="s">
        <v>230</v>
      </c>
      <c r="G834" s="17">
        <f t="shared" si="2164"/>
        <v>630</v>
      </c>
      <c r="H834" s="17">
        <f t="shared" si="2033"/>
        <v>630</v>
      </c>
      <c r="I834" s="17">
        <f t="shared" si="2165"/>
        <v>630</v>
      </c>
      <c r="J834" s="17">
        <f t="shared" si="2166"/>
        <v>0</v>
      </c>
      <c r="K834" s="17">
        <f t="shared" si="2167"/>
        <v>0</v>
      </c>
      <c r="L834" s="17">
        <f t="shared" si="2168"/>
        <v>0</v>
      </c>
      <c r="M834" s="17">
        <f t="shared" si="2029"/>
        <v>630</v>
      </c>
      <c r="N834" s="17">
        <f t="shared" si="2030"/>
        <v>630</v>
      </c>
      <c r="O834" s="17">
        <f t="shared" si="2031"/>
        <v>630</v>
      </c>
      <c r="P834" s="17">
        <f t="shared" si="2169"/>
        <v>0</v>
      </c>
      <c r="Q834" s="17">
        <f t="shared" si="2170"/>
        <v>0</v>
      </c>
      <c r="R834" s="17">
        <f t="shared" si="2171"/>
        <v>0</v>
      </c>
      <c r="S834" s="17">
        <f t="shared" si="2172"/>
        <v>0</v>
      </c>
      <c r="T834" s="17">
        <f t="shared" si="2173"/>
        <v>0</v>
      </c>
      <c r="U834" s="17">
        <f t="shared" si="2174"/>
        <v>0</v>
      </c>
      <c r="V834" s="17">
        <f t="shared" si="2175"/>
        <v>0</v>
      </c>
      <c r="W834" s="17">
        <f t="shared" si="2176"/>
        <v>0</v>
      </c>
      <c r="X834" s="17">
        <f t="shared" si="2177"/>
        <v>0</v>
      </c>
      <c r="Y834" s="17">
        <f t="shared" si="2100"/>
        <v>630</v>
      </c>
      <c r="Z834" s="17">
        <f t="shared" si="2101"/>
        <v>630</v>
      </c>
      <c r="AA834" s="17">
        <f t="shared" si="2102"/>
        <v>630</v>
      </c>
      <c r="AB834" s="17">
        <f t="shared" si="2178"/>
        <v>0</v>
      </c>
      <c r="AC834" s="17">
        <f t="shared" si="2179"/>
        <v>0</v>
      </c>
      <c r="AD834" s="17">
        <f t="shared" si="2180"/>
        <v>0</v>
      </c>
      <c r="AE834" s="17">
        <f t="shared" si="2103"/>
        <v>630</v>
      </c>
      <c r="AF834" s="17">
        <f t="shared" si="2104"/>
        <v>630</v>
      </c>
      <c r="AG834" s="17">
        <f t="shared" si="2105"/>
        <v>630</v>
      </c>
      <c r="AH834" s="17">
        <f t="shared" si="2181"/>
        <v>0</v>
      </c>
      <c r="AI834" s="17">
        <f t="shared" si="2182"/>
        <v>0</v>
      </c>
      <c r="AJ834" s="17">
        <f t="shared" si="2183"/>
        <v>0</v>
      </c>
      <c r="AK834" s="17">
        <f t="shared" si="2184"/>
        <v>0</v>
      </c>
      <c r="AL834" s="17">
        <f t="shared" si="2185"/>
        <v>0</v>
      </c>
      <c r="AM834" s="17">
        <f t="shared" si="2186"/>
        <v>0</v>
      </c>
      <c r="AN834" s="17">
        <f t="shared" si="2187"/>
        <v>0</v>
      </c>
      <c r="AO834" s="17">
        <f t="shared" si="2188"/>
        <v>0</v>
      </c>
      <c r="AP834" s="17">
        <f t="shared" si="2189"/>
        <v>0</v>
      </c>
      <c r="AQ834" s="17">
        <f t="shared" si="2190"/>
        <v>0</v>
      </c>
      <c r="AR834" s="17">
        <f t="shared" si="2191"/>
        <v>0</v>
      </c>
      <c r="AS834" s="17">
        <f t="shared" si="2192"/>
        <v>0</v>
      </c>
      <c r="AT834" s="17">
        <f t="shared" si="2193"/>
        <v>0</v>
      </c>
      <c r="AU834" s="17">
        <f t="shared" si="2194"/>
        <v>0</v>
      </c>
      <c r="AV834" s="17">
        <f t="shared" si="2195"/>
        <v>0</v>
      </c>
      <c r="AW834" s="17">
        <f t="shared" si="2106"/>
        <v>630</v>
      </c>
      <c r="AX834" s="17">
        <f t="shared" si="2107"/>
        <v>630</v>
      </c>
      <c r="AY834" s="17">
        <f t="shared" si="2108"/>
        <v>630</v>
      </c>
      <c r="AZ834" s="17">
        <f t="shared" si="2196"/>
        <v>0</v>
      </c>
      <c r="BA834" s="32"/>
      <c r="BB834" s="32"/>
      <c r="BC834" s="1"/>
      <c r="BD834" s="1"/>
      <c r="BE834" s="1"/>
      <c r="BF834" s="1"/>
      <c r="BG834" s="1"/>
      <c r="BH834" s="1"/>
      <c r="BI834" s="1"/>
    </row>
    <row r="835" s="1" customFormat="1" ht="15" hidden="1">
      <c r="A835" s="30" t="s">
        <v>477</v>
      </c>
      <c r="B835" s="30" t="s">
        <v>171</v>
      </c>
      <c r="C835" s="30" t="s">
        <v>171</v>
      </c>
      <c r="D835" s="30" t="s">
        <v>231</v>
      </c>
      <c r="E835" s="35"/>
      <c r="F835" s="31" t="s">
        <v>36</v>
      </c>
      <c r="G835" s="17">
        <f t="shared" si="2164"/>
        <v>630</v>
      </c>
      <c r="H835" s="17">
        <f t="shared" si="2033"/>
        <v>630</v>
      </c>
      <c r="I835" s="17">
        <f t="shared" si="2165"/>
        <v>630</v>
      </c>
      <c r="J835" s="17">
        <f t="shared" si="2166"/>
        <v>0</v>
      </c>
      <c r="K835" s="17">
        <f t="shared" si="2167"/>
        <v>0</v>
      </c>
      <c r="L835" s="17">
        <f t="shared" si="2168"/>
        <v>0</v>
      </c>
      <c r="M835" s="17">
        <f t="shared" si="2029"/>
        <v>630</v>
      </c>
      <c r="N835" s="17">
        <f t="shared" si="2030"/>
        <v>630</v>
      </c>
      <c r="O835" s="17">
        <f t="shared" si="2031"/>
        <v>630</v>
      </c>
      <c r="P835" s="17">
        <f t="shared" si="2169"/>
        <v>0</v>
      </c>
      <c r="Q835" s="17">
        <f t="shared" si="2170"/>
        <v>0</v>
      </c>
      <c r="R835" s="17">
        <f t="shared" si="2171"/>
        <v>0</v>
      </c>
      <c r="S835" s="17">
        <f t="shared" si="2172"/>
        <v>0</v>
      </c>
      <c r="T835" s="17">
        <f t="shared" si="2173"/>
        <v>0</v>
      </c>
      <c r="U835" s="17">
        <f t="shared" si="2174"/>
        <v>0</v>
      </c>
      <c r="V835" s="17">
        <f t="shared" si="2175"/>
        <v>0</v>
      </c>
      <c r="W835" s="17">
        <f t="shared" si="2176"/>
        <v>0</v>
      </c>
      <c r="X835" s="17">
        <f t="shared" si="2177"/>
        <v>0</v>
      </c>
      <c r="Y835" s="17">
        <f t="shared" si="2100"/>
        <v>630</v>
      </c>
      <c r="Z835" s="17">
        <f t="shared" si="2101"/>
        <v>630</v>
      </c>
      <c r="AA835" s="17">
        <f t="shared" si="2102"/>
        <v>630</v>
      </c>
      <c r="AB835" s="17">
        <f t="shared" si="2178"/>
        <v>0</v>
      </c>
      <c r="AC835" s="17">
        <f t="shared" si="2179"/>
        <v>0</v>
      </c>
      <c r="AD835" s="17">
        <f t="shared" si="2180"/>
        <v>0</v>
      </c>
      <c r="AE835" s="17">
        <f t="shared" si="2103"/>
        <v>630</v>
      </c>
      <c r="AF835" s="17">
        <f t="shared" si="2104"/>
        <v>630</v>
      </c>
      <c r="AG835" s="17">
        <f t="shared" si="2105"/>
        <v>630</v>
      </c>
      <c r="AH835" s="17">
        <f t="shared" si="2181"/>
        <v>0</v>
      </c>
      <c r="AI835" s="17">
        <f t="shared" si="2182"/>
        <v>0</v>
      </c>
      <c r="AJ835" s="17">
        <f t="shared" si="2183"/>
        <v>0</v>
      </c>
      <c r="AK835" s="17">
        <f t="shared" si="2184"/>
        <v>0</v>
      </c>
      <c r="AL835" s="17">
        <f t="shared" si="2185"/>
        <v>0</v>
      </c>
      <c r="AM835" s="17">
        <f t="shared" si="2186"/>
        <v>0</v>
      </c>
      <c r="AN835" s="17">
        <f t="shared" si="2187"/>
        <v>0</v>
      </c>
      <c r="AO835" s="17">
        <f t="shared" si="2188"/>
        <v>0</v>
      </c>
      <c r="AP835" s="17">
        <f t="shared" si="2189"/>
        <v>0</v>
      </c>
      <c r="AQ835" s="17">
        <f t="shared" si="2190"/>
        <v>0</v>
      </c>
      <c r="AR835" s="17">
        <f t="shared" si="2191"/>
        <v>0</v>
      </c>
      <c r="AS835" s="17">
        <f t="shared" si="2192"/>
        <v>0</v>
      </c>
      <c r="AT835" s="17">
        <f t="shared" si="2193"/>
        <v>0</v>
      </c>
      <c r="AU835" s="17">
        <f t="shared" si="2194"/>
        <v>0</v>
      </c>
      <c r="AV835" s="17">
        <f t="shared" si="2195"/>
        <v>0</v>
      </c>
      <c r="AW835" s="17">
        <f t="shared" si="2106"/>
        <v>630</v>
      </c>
      <c r="AX835" s="17">
        <f t="shared" si="2107"/>
        <v>630</v>
      </c>
      <c r="AY835" s="17">
        <f t="shared" si="2108"/>
        <v>630</v>
      </c>
      <c r="AZ835" s="17">
        <f t="shared" si="2196"/>
        <v>0</v>
      </c>
      <c r="BA835" s="32">
        <v>0</v>
      </c>
      <c r="BB835" s="32"/>
      <c r="BC835" s="1"/>
      <c r="BD835" s="1"/>
      <c r="BE835" s="1"/>
      <c r="BF835" s="1"/>
      <c r="BG835" s="1"/>
      <c r="BH835" s="1"/>
      <c r="BI835" s="1"/>
    </row>
    <row r="836" s="1" customFormat="1" ht="30">
      <c r="A836" s="30" t="s">
        <v>477</v>
      </c>
      <c r="B836" s="30" t="s">
        <v>171</v>
      </c>
      <c r="C836" s="30" t="s">
        <v>171</v>
      </c>
      <c r="D836" s="30" t="s">
        <v>271</v>
      </c>
      <c r="E836" s="35"/>
      <c r="F836" s="31" t="s">
        <v>272</v>
      </c>
      <c r="G836" s="17">
        <f t="shared" si="2164"/>
        <v>630</v>
      </c>
      <c r="H836" s="17">
        <f t="shared" si="2033"/>
        <v>630</v>
      </c>
      <c r="I836" s="17">
        <f t="shared" si="2165"/>
        <v>630</v>
      </c>
      <c r="J836" s="17">
        <f t="shared" si="2166"/>
        <v>0</v>
      </c>
      <c r="K836" s="17">
        <f t="shared" si="2167"/>
        <v>0</v>
      </c>
      <c r="L836" s="17">
        <f t="shared" si="2168"/>
        <v>0</v>
      </c>
      <c r="M836" s="17">
        <f t="shared" si="2029"/>
        <v>630</v>
      </c>
      <c r="N836" s="17">
        <f t="shared" si="2030"/>
        <v>630</v>
      </c>
      <c r="O836" s="17">
        <f t="shared" si="2031"/>
        <v>630</v>
      </c>
      <c r="P836" s="17">
        <f t="shared" si="2169"/>
        <v>0</v>
      </c>
      <c r="Q836" s="17">
        <f t="shared" si="2170"/>
        <v>0</v>
      </c>
      <c r="R836" s="17">
        <f t="shared" si="2171"/>
        <v>0</v>
      </c>
      <c r="S836" s="17">
        <f t="shared" si="2172"/>
        <v>0</v>
      </c>
      <c r="T836" s="17">
        <f t="shared" si="2173"/>
        <v>0</v>
      </c>
      <c r="U836" s="17">
        <f t="shared" si="2174"/>
        <v>0</v>
      </c>
      <c r="V836" s="17">
        <f t="shared" si="2175"/>
        <v>0</v>
      </c>
      <c r="W836" s="17">
        <f t="shared" si="2176"/>
        <v>0</v>
      </c>
      <c r="X836" s="17">
        <f t="shared" si="2177"/>
        <v>0</v>
      </c>
      <c r="Y836" s="17">
        <f t="shared" si="2100"/>
        <v>630</v>
      </c>
      <c r="Z836" s="17">
        <f t="shared" si="2101"/>
        <v>630</v>
      </c>
      <c r="AA836" s="17">
        <f t="shared" si="2102"/>
        <v>630</v>
      </c>
      <c r="AB836" s="17">
        <f t="shared" si="2178"/>
        <v>0</v>
      </c>
      <c r="AC836" s="17">
        <f t="shared" si="2179"/>
        <v>0</v>
      </c>
      <c r="AD836" s="17">
        <f t="shared" si="2180"/>
        <v>0</v>
      </c>
      <c r="AE836" s="17">
        <f t="shared" si="2103"/>
        <v>630</v>
      </c>
      <c r="AF836" s="17">
        <f t="shared" si="2104"/>
        <v>630</v>
      </c>
      <c r="AG836" s="17">
        <f t="shared" si="2105"/>
        <v>630</v>
      </c>
      <c r="AH836" s="17">
        <f t="shared" si="2181"/>
        <v>0</v>
      </c>
      <c r="AI836" s="17">
        <f t="shared" si="2182"/>
        <v>0</v>
      </c>
      <c r="AJ836" s="17">
        <f t="shared" si="2183"/>
        <v>0</v>
      </c>
      <c r="AK836" s="17">
        <f t="shared" si="2184"/>
        <v>0</v>
      </c>
      <c r="AL836" s="17">
        <f t="shared" si="2185"/>
        <v>0</v>
      </c>
      <c r="AM836" s="17">
        <f t="shared" si="2186"/>
        <v>0</v>
      </c>
      <c r="AN836" s="17">
        <f t="shared" si="2187"/>
        <v>0</v>
      </c>
      <c r="AO836" s="17">
        <f t="shared" si="2188"/>
        <v>0</v>
      </c>
      <c r="AP836" s="17">
        <f t="shared" si="2189"/>
        <v>0</v>
      </c>
      <c r="AQ836" s="17">
        <f t="shared" si="2190"/>
        <v>0</v>
      </c>
      <c r="AR836" s="17">
        <f t="shared" si="2191"/>
        <v>0</v>
      </c>
      <c r="AS836" s="17">
        <f t="shared" si="2192"/>
        <v>0</v>
      </c>
      <c r="AT836" s="17">
        <f t="shared" si="2193"/>
        <v>0</v>
      </c>
      <c r="AU836" s="17">
        <f t="shared" si="2194"/>
        <v>0</v>
      </c>
      <c r="AV836" s="17">
        <f t="shared" si="2195"/>
        <v>0</v>
      </c>
      <c r="AW836" s="17">
        <f t="shared" si="2106"/>
        <v>630</v>
      </c>
      <c r="AX836" s="17">
        <f t="shared" si="2107"/>
        <v>630</v>
      </c>
      <c r="AY836" s="17">
        <f t="shared" si="2108"/>
        <v>630</v>
      </c>
      <c r="AZ836" s="17">
        <f t="shared" si="2196"/>
        <v>0</v>
      </c>
      <c r="BA836" s="32"/>
      <c r="BB836" s="32"/>
      <c r="BC836" s="1"/>
      <c r="BD836" s="1"/>
      <c r="BE836" s="1"/>
      <c r="BF836" s="1"/>
      <c r="BG836" s="1"/>
      <c r="BH836" s="1"/>
      <c r="BI836" s="1"/>
    </row>
    <row r="837" s="1" customFormat="1" ht="45">
      <c r="A837" s="30" t="s">
        <v>477</v>
      </c>
      <c r="B837" s="30" t="s">
        <v>171</v>
      </c>
      <c r="C837" s="30" t="s">
        <v>171</v>
      </c>
      <c r="D837" s="30" t="s">
        <v>470</v>
      </c>
      <c r="E837" s="35"/>
      <c r="F837" s="31" t="s">
        <v>471</v>
      </c>
      <c r="G837" s="17">
        <f t="shared" si="2164"/>
        <v>630</v>
      </c>
      <c r="H837" s="17">
        <f t="shared" si="2033"/>
        <v>630</v>
      </c>
      <c r="I837" s="17">
        <f t="shared" si="2165"/>
        <v>630</v>
      </c>
      <c r="J837" s="17">
        <f t="shared" si="2166"/>
        <v>0</v>
      </c>
      <c r="K837" s="17">
        <f t="shared" si="2167"/>
        <v>0</v>
      </c>
      <c r="L837" s="17">
        <f t="shared" si="2168"/>
        <v>0</v>
      </c>
      <c r="M837" s="17">
        <f t="shared" si="2029"/>
        <v>630</v>
      </c>
      <c r="N837" s="17">
        <f t="shared" si="2030"/>
        <v>630</v>
      </c>
      <c r="O837" s="17">
        <f t="shared" si="2031"/>
        <v>630</v>
      </c>
      <c r="P837" s="17">
        <f t="shared" si="2169"/>
        <v>0</v>
      </c>
      <c r="Q837" s="17">
        <f t="shared" si="2170"/>
        <v>0</v>
      </c>
      <c r="R837" s="17">
        <f t="shared" si="2171"/>
        <v>0</v>
      </c>
      <c r="S837" s="17">
        <f t="shared" si="2172"/>
        <v>0</v>
      </c>
      <c r="T837" s="17">
        <f t="shared" si="2173"/>
        <v>0</v>
      </c>
      <c r="U837" s="17">
        <f t="shared" si="2174"/>
        <v>0</v>
      </c>
      <c r="V837" s="17">
        <f t="shared" si="2175"/>
        <v>0</v>
      </c>
      <c r="W837" s="17">
        <f t="shared" si="2176"/>
        <v>0</v>
      </c>
      <c r="X837" s="17">
        <f t="shared" si="2177"/>
        <v>0</v>
      </c>
      <c r="Y837" s="17">
        <f t="shared" si="2100"/>
        <v>630</v>
      </c>
      <c r="Z837" s="17">
        <f t="shared" si="2101"/>
        <v>630</v>
      </c>
      <c r="AA837" s="17">
        <f t="shared" si="2102"/>
        <v>630</v>
      </c>
      <c r="AB837" s="17">
        <f t="shared" si="2178"/>
        <v>0</v>
      </c>
      <c r="AC837" s="17">
        <f t="shared" si="2179"/>
        <v>0</v>
      </c>
      <c r="AD837" s="17">
        <f t="shared" si="2180"/>
        <v>0</v>
      </c>
      <c r="AE837" s="17">
        <f t="shared" si="2103"/>
        <v>630</v>
      </c>
      <c r="AF837" s="17">
        <f t="shared" si="2104"/>
        <v>630</v>
      </c>
      <c r="AG837" s="17">
        <f t="shared" si="2105"/>
        <v>630</v>
      </c>
      <c r="AH837" s="17">
        <f t="shared" si="2181"/>
        <v>0</v>
      </c>
      <c r="AI837" s="17">
        <f t="shared" si="2182"/>
        <v>0</v>
      </c>
      <c r="AJ837" s="17">
        <f t="shared" si="2183"/>
        <v>0</v>
      </c>
      <c r="AK837" s="17">
        <f t="shared" si="2184"/>
        <v>0</v>
      </c>
      <c r="AL837" s="17">
        <f t="shared" si="2185"/>
        <v>0</v>
      </c>
      <c r="AM837" s="17">
        <f t="shared" si="2186"/>
        <v>0</v>
      </c>
      <c r="AN837" s="17">
        <f t="shared" si="2187"/>
        <v>0</v>
      </c>
      <c r="AO837" s="17">
        <f t="shared" si="2188"/>
        <v>0</v>
      </c>
      <c r="AP837" s="17">
        <f t="shared" si="2189"/>
        <v>0</v>
      </c>
      <c r="AQ837" s="17">
        <f t="shared" si="2190"/>
        <v>0</v>
      </c>
      <c r="AR837" s="17">
        <f t="shared" si="2191"/>
        <v>0</v>
      </c>
      <c r="AS837" s="17">
        <f t="shared" si="2192"/>
        <v>0</v>
      </c>
      <c r="AT837" s="17">
        <f t="shared" si="2193"/>
        <v>0</v>
      </c>
      <c r="AU837" s="17">
        <f t="shared" si="2194"/>
        <v>0</v>
      </c>
      <c r="AV837" s="17">
        <f t="shared" si="2195"/>
        <v>0</v>
      </c>
      <c r="AW837" s="17">
        <f t="shared" si="2106"/>
        <v>630</v>
      </c>
      <c r="AX837" s="17">
        <f t="shared" si="2107"/>
        <v>630</v>
      </c>
      <c r="AY837" s="17">
        <f t="shared" si="2108"/>
        <v>630</v>
      </c>
      <c r="AZ837" s="17">
        <f t="shared" si="2196"/>
        <v>0</v>
      </c>
      <c r="BA837" s="32"/>
      <c r="BB837" s="32"/>
      <c r="BC837" s="1"/>
      <c r="BD837" s="1"/>
      <c r="BE837" s="1"/>
      <c r="BF837" s="1"/>
      <c r="BG837" s="1"/>
      <c r="BH837" s="1"/>
      <c r="BI837" s="1"/>
    </row>
    <row r="838" s="1" customFormat="1" ht="30">
      <c r="A838" s="30" t="s">
        <v>477</v>
      </c>
      <c r="B838" s="30" t="s">
        <v>171</v>
      </c>
      <c r="C838" s="30" t="s">
        <v>171</v>
      </c>
      <c r="D838" s="30" t="s">
        <v>470</v>
      </c>
      <c r="E838" s="30" t="s">
        <v>41</v>
      </c>
      <c r="F838" s="31" t="s">
        <v>42</v>
      </c>
      <c r="G838" s="17">
        <v>630</v>
      </c>
      <c r="H838" s="17">
        <v>630</v>
      </c>
      <c r="I838" s="17">
        <v>630</v>
      </c>
      <c r="J838" s="17"/>
      <c r="K838" s="17"/>
      <c r="L838" s="17"/>
      <c r="M838" s="17">
        <f t="shared" si="2029"/>
        <v>630</v>
      </c>
      <c r="N838" s="17">
        <f t="shared" si="2030"/>
        <v>630</v>
      </c>
      <c r="O838" s="17">
        <f t="shared" si="2031"/>
        <v>630</v>
      </c>
      <c r="P838" s="17"/>
      <c r="Q838" s="17"/>
      <c r="R838" s="17"/>
      <c r="S838" s="17"/>
      <c r="T838" s="17"/>
      <c r="U838" s="17"/>
      <c r="V838" s="17"/>
      <c r="W838" s="17"/>
      <c r="X838" s="17"/>
      <c r="Y838" s="17">
        <f t="shared" si="2100"/>
        <v>630</v>
      </c>
      <c r="Z838" s="17">
        <f t="shared" si="2101"/>
        <v>630</v>
      </c>
      <c r="AA838" s="17">
        <f t="shared" si="2102"/>
        <v>630</v>
      </c>
      <c r="AB838" s="17"/>
      <c r="AC838" s="17"/>
      <c r="AD838" s="17"/>
      <c r="AE838" s="17">
        <f t="shared" si="2103"/>
        <v>630</v>
      </c>
      <c r="AF838" s="17">
        <f t="shared" si="2104"/>
        <v>630</v>
      </c>
      <c r="AG838" s="17">
        <f t="shared" si="2105"/>
        <v>630</v>
      </c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>
        <f t="shared" si="2106"/>
        <v>630</v>
      </c>
      <c r="AX838" s="17">
        <f t="shared" si="2107"/>
        <v>630</v>
      </c>
      <c r="AY838" s="17">
        <f t="shared" si="2108"/>
        <v>630</v>
      </c>
      <c r="AZ838" s="17"/>
      <c r="BA838" s="32"/>
      <c r="BB838" s="32"/>
      <c r="BC838" s="1"/>
      <c r="BD838" s="1"/>
      <c r="BE838" s="1"/>
      <c r="BF838" s="1"/>
      <c r="BG838" s="1"/>
      <c r="BH838" s="1"/>
      <c r="BI838" s="1"/>
    </row>
    <row r="839" s="20" customFormat="1" ht="15">
      <c r="A839" s="37" t="s">
        <v>477</v>
      </c>
      <c r="B839" s="21" t="s">
        <v>74</v>
      </c>
      <c r="C839" s="21"/>
      <c r="D839" s="21"/>
      <c r="E839" s="21"/>
      <c r="F839" s="22" t="s">
        <v>75</v>
      </c>
      <c r="G839" s="23">
        <f t="shared" si="2164"/>
        <v>2223.3000000000002</v>
      </c>
      <c r="H839" s="23">
        <f t="shared" si="2033"/>
        <v>2923.3000000000002</v>
      </c>
      <c r="I839" s="23">
        <f t="shared" si="2165"/>
        <v>2223.3000000000002</v>
      </c>
      <c r="J839" s="23">
        <f t="shared" si="2166"/>
        <v>0</v>
      </c>
      <c r="K839" s="23">
        <f t="shared" si="2167"/>
        <v>0</v>
      </c>
      <c r="L839" s="23">
        <f t="shared" si="2168"/>
        <v>0</v>
      </c>
      <c r="M839" s="23">
        <f t="shared" si="2029"/>
        <v>2223.3000000000002</v>
      </c>
      <c r="N839" s="23">
        <f t="shared" si="2030"/>
        <v>2923.3000000000002</v>
      </c>
      <c r="O839" s="23">
        <f t="shared" si="2031"/>
        <v>2223.3000000000002</v>
      </c>
      <c r="P839" s="23">
        <f t="shared" si="2169"/>
        <v>0</v>
      </c>
      <c r="Q839" s="23">
        <f t="shared" si="2170"/>
        <v>0</v>
      </c>
      <c r="R839" s="23">
        <f t="shared" si="2171"/>
        <v>0</v>
      </c>
      <c r="S839" s="23">
        <f t="shared" si="2172"/>
        <v>0</v>
      </c>
      <c r="T839" s="23">
        <f t="shared" si="2173"/>
        <v>0</v>
      </c>
      <c r="U839" s="23">
        <f t="shared" si="2174"/>
        <v>0</v>
      </c>
      <c r="V839" s="23">
        <f t="shared" si="2175"/>
        <v>0</v>
      </c>
      <c r="W839" s="23">
        <f t="shared" si="2176"/>
        <v>0</v>
      </c>
      <c r="X839" s="23">
        <f t="shared" si="2177"/>
        <v>0</v>
      </c>
      <c r="Y839" s="23">
        <f t="shared" si="2100"/>
        <v>2223.3000000000002</v>
      </c>
      <c r="Z839" s="23">
        <f t="shared" si="2101"/>
        <v>2923.3000000000002</v>
      </c>
      <c r="AA839" s="23">
        <f t="shared" si="2102"/>
        <v>2223.3000000000002</v>
      </c>
      <c r="AB839" s="23">
        <f t="shared" si="2178"/>
        <v>0</v>
      </c>
      <c r="AC839" s="23">
        <f t="shared" si="2179"/>
        <v>0</v>
      </c>
      <c r="AD839" s="23">
        <f t="shared" si="2180"/>
        <v>0</v>
      </c>
      <c r="AE839" s="23">
        <f t="shared" si="2103"/>
        <v>2223.3000000000002</v>
      </c>
      <c r="AF839" s="23">
        <f t="shared" si="2104"/>
        <v>2923.3000000000002</v>
      </c>
      <c r="AG839" s="23">
        <f t="shared" si="2105"/>
        <v>2223.3000000000002</v>
      </c>
      <c r="AH839" s="23">
        <f t="shared" si="2181"/>
        <v>0</v>
      </c>
      <c r="AI839" s="23">
        <f t="shared" si="2182"/>
        <v>0</v>
      </c>
      <c r="AJ839" s="23">
        <f t="shared" si="2183"/>
        <v>0</v>
      </c>
      <c r="AK839" s="23">
        <f t="shared" si="2184"/>
        <v>0</v>
      </c>
      <c r="AL839" s="23">
        <f t="shared" si="2185"/>
        <v>0</v>
      </c>
      <c r="AM839" s="23">
        <f t="shared" si="2186"/>
        <v>0</v>
      </c>
      <c r="AN839" s="23">
        <f t="shared" si="2187"/>
        <v>0</v>
      </c>
      <c r="AO839" s="23">
        <f t="shared" si="2188"/>
        <v>0</v>
      </c>
      <c r="AP839" s="23">
        <f t="shared" si="2189"/>
        <v>0</v>
      </c>
      <c r="AQ839" s="23">
        <f t="shared" si="2190"/>
        <v>0</v>
      </c>
      <c r="AR839" s="23">
        <f t="shared" si="2191"/>
        <v>0</v>
      </c>
      <c r="AS839" s="23">
        <f t="shared" si="2192"/>
        <v>0</v>
      </c>
      <c r="AT839" s="23">
        <f t="shared" si="2193"/>
        <v>0</v>
      </c>
      <c r="AU839" s="23">
        <f t="shared" si="2194"/>
        <v>0</v>
      </c>
      <c r="AV839" s="23">
        <f t="shared" si="2195"/>
        <v>0</v>
      </c>
      <c r="AW839" s="23">
        <f t="shared" si="2106"/>
        <v>2223.3000000000002</v>
      </c>
      <c r="AX839" s="23">
        <f t="shared" si="2107"/>
        <v>2923.3000000000002</v>
      </c>
      <c r="AY839" s="23">
        <f t="shared" si="2108"/>
        <v>2223.3000000000002</v>
      </c>
      <c r="AZ839" s="23">
        <f t="shared" si="2196"/>
        <v>0</v>
      </c>
      <c r="BA839" s="24"/>
      <c r="BB839" s="24"/>
      <c r="BC839" s="20"/>
      <c r="BD839" s="20"/>
      <c r="BE839" s="20"/>
      <c r="BF839" s="20"/>
      <c r="BG839" s="20"/>
      <c r="BH839" s="20"/>
      <c r="BI839" s="20"/>
    </row>
    <row r="840" s="25" customFormat="1" ht="15">
      <c r="A840" s="26" t="s">
        <v>477</v>
      </c>
      <c r="B840" s="26" t="s">
        <v>74</v>
      </c>
      <c r="C840" s="26" t="s">
        <v>29</v>
      </c>
      <c r="D840" s="26"/>
      <c r="E840" s="26"/>
      <c r="F840" s="27" t="s">
        <v>76</v>
      </c>
      <c r="G840" s="28">
        <f t="shared" si="2164"/>
        <v>2223.3000000000002</v>
      </c>
      <c r="H840" s="28">
        <f t="shared" si="2033"/>
        <v>2923.3000000000002</v>
      </c>
      <c r="I840" s="28">
        <f t="shared" si="2165"/>
        <v>2223.3000000000002</v>
      </c>
      <c r="J840" s="28">
        <f t="shared" si="2166"/>
        <v>0</v>
      </c>
      <c r="K840" s="28">
        <f t="shared" si="2167"/>
        <v>0</v>
      </c>
      <c r="L840" s="28">
        <f t="shared" si="2168"/>
        <v>0</v>
      </c>
      <c r="M840" s="28">
        <f t="shared" si="2029"/>
        <v>2223.3000000000002</v>
      </c>
      <c r="N840" s="28">
        <f t="shared" si="2030"/>
        <v>2923.3000000000002</v>
      </c>
      <c r="O840" s="28">
        <f t="shared" si="2031"/>
        <v>2223.3000000000002</v>
      </c>
      <c r="P840" s="28">
        <f t="shared" si="2169"/>
        <v>0</v>
      </c>
      <c r="Q840" s="28">
        <f t="shared" si="2170"/>
        <v>0</v>
      </c>
      <c r="R840" s="28">
        <f t="shared" si="2171"/>
        <v>0</v>
      </c>
      <c r="S840" s="28">
        <f t="shared" si="2172"/>
        <v>0</v>
      </c>
      <c r="T840" s="28">
        <f t="shared" si="2173"/>
        <v>0</v>
      </c>
      <c r="U840" s="28">
        <f t="shared" si="2174"/>
        <v>0</v>
      </c>
      <c r="V840" s="28">
        <f t="shared" si="2175"/>
        <v>0</v>
      </c>
      <c r="W840" s="28">
        <f t="shared" si="2176"/>
        <v>0</v>
      </c>
      <c r="X840" s="28">
        <f t="shared" si="2177"/>
        <v>0</v>
      </c>
      <c r="Y840" s="28">
        <f t="shared" si="2100"/>
        <v>2223.3000000000002</v>
      </c>
      <c r="Z840" s="28">
        <f t="shared" si="2101"/>
        <v>2923.3000000000002</v>
      </c>
      <c r="AA840" s="28">
        <f t="shared" si="2102"/>
        <v>2223.3000000000002</v>
      </c>
      <c r="AB840" s="28">
        <f t="shared" si="2178"/>
        <v>0</v>
      </c>
      <c r="AC840" s="28">
        <f t="shared" si="2179"/>
        <v>0</v>
      </c>
      <c r="AD840" s="28">
        <f t="shared" si="2180"/>
        <v>0</v>
      </c>
      <c r="AE840" s="28">
        <f t="shared" si="2103"/>
        <v>2223.3000000000002</v>
      </c>
      <c r="AF840" s="28">
        <f t="shared" si="2104"/>
        <v>2923.3000000000002</v>
      </c>
      <c r="AG840" s="28">
        <f t="shared" si="2105"/>
        <v>2223.3000000000002</v>
      </c>
      <c r="AH840" s="28">
        <f t="shared" si="2181"/>
        <v>0</v>
      </c>
      <c r="AI840" s="28">
        <f t="shared" si="2182"/>
        <v>0</v>
      </c>
      <c r="AJ840" s="28">
        <f t="shared" si="2183"/>
        <v>0</v>
      </c>
      <c r="AK840" s="28">
        <f t="shared" si="2184"/>
        <v>0</v>
      </c>
      <c r="AL840" s="28">
        <f t="shared" si="2185"/>
        <v>0</v>
      </c>
      <c r="AM840" s="28">
        <f t="shared" si="2186"/>
        <v>0</v>
      </c>
      <c r="AN840" s="28">
        <f t="shared" si="2187"/>
        <v>0</v>
      </c>
      <c r="AO840" s="28">
        <f t="shared" si="2188"/>
        <v>0</v>
      </c>
      <c r="AP840" s="28">
        <f t="shared" si="2189"/>
        <v>0</v>
      </c>
      <c r="AQ840" s="28">
        <f t="shared" si="2190"/>
        <v>0</v>
      </c>
      <c r="AR840" s="28">
        <f t="shared" si="2191"/>
        <v>0</v>
      </c>
      <c r="AS840" s="28">
        <f t="shared" si="2192"/>
        <v>0</v>
      </c>
      <c r="AT840" s="28">
        <f t="shared" si="2193"/>
        <v>0</v>
      </c>
      <c r="AU840" s="28">
        <f t="shared" si="2194"/>
        <v>0</v>
      </c>
      <c r="AV840" s="28">
        <f t="shared" si="2195"/>
        <v>0</v>
      </c>
      <c r="AW840" s="28">
        <f t="shared" si="2106"/>
        <v>2223.3000000000002</v>
      </c>
      <c r="AX840" s="28">
        <f t="shared" si="2107"/>
        <v>2923.3000000000002</v>
      </c>
      <c r="AY840" s="28">
        <f t="shared" si="2108"/>
        <v>2223.3000000000002</v>
      </c>
      <c r="AZ840" s="28">
        <f t="shared" si="2196"/>
        <v>0</v>
      </c>
      <c r="BA840" s="29"/>
      <c r="BB840" s="29"/>
      <c r="BC840" s="25"/>
      <c r="BD840" s="25"/>
      <c r="BE840" s="25"/>
      <c r="BF840" s="25"/>
      <c r="BG840" s="25"/>
      <c r="BH840" s="25"/>
      <c r="BI840" s="25"/>
    </row>
    <row r="841" s="1" customFormat="1" ht="30">
      <c r="A841" s="30" t="s">
        <v>477</v>
      </c>
      <c r="B841" s="30" t="s">
        <v>74</v>
      </c>
      <c r="C841" s="30" t="s">
        <v>29</v>
      </c>
      <c r="D841" s="30" t="s">
        <v>77</v>
      </c>
      <c r="E841" s="35"/>
      <c r="F841" s="31" t="s">
        <v>78</v>
      </c>
      <c r="G841" s="17">
        <f t="shared" si="2164"/>
        <v>2223.3000000000002</v>
      </c>
      <c r="H841" s="17">
        <f t="shared" si="2033"/>
        <v>2923.3000000000002</v>
      </c>
      <c r="I841" s="17">
        <f t="shared" si="2165"/>
        <v>2223.3000000000002</v>
      </c>
      <c r="J841" s="17">
        <f t="shared" si="2166"/>
        <v>0</v>
      </c>
      <c r="K841" s="17">
        <f t="shared" si="2167"/>
        <v>0</v>
      </c>
      <c r="L841" s="17">
        <f t="shared" si="2168"/>
        <v>0</v>
      </c>
      <c r="M841" s="17">
        <f t="shared" si="2029"/>
        <v>2223.3000000000002</v>
      </c>
      <c r="N841" s="17">
        <f t="shared" si="2030"/>
        <v>2923.3000000000002</v>
      </c>
      <c r="O841" s="17">
        <f t="shared" si="2031"/>
        <v>2223.3000000000002</v>
      </c>
      <c r="P841" s="17">
        <f t="shared" si="2169"/>
        <v>0</v>
      </c>
      <c r="Q841" s="17">
        <f t="shared" si="2170"/>
        <v>0</v>
      </c>
      <c r="R841" s="17">
        <f t="shared" si="2171"/>
        <v>0</v>
      </c>
      <c r="S841" s="17">
        <f t="shared" si="2172"/>
        <v>0</v>
      </c>
      <c r="T841" s="17">
        <f t="shared" si="2173"/>
        <v>0</v>
      </c>
      <c r="U841" s="17">
        <f t="shared" si="2174"/>
        <v>0</v>
      </c>
      <c r="V841" s="17">
        <f t="shared" si="2175"/>
        <v>0</v>
      </c>
      <c r="W841" s="17">
        <f t="shared" si="2176"/>
        <v>0</v>
      </c>
      <c r="X841" s="17">
        <f t="shared" si="2177"/>
        <v>0</v>
      </c>
      <c r="Y841" s="17">
        <f t="shared" si="2100"/>
        <v>2223.3000000000002</v>
      </c>
      <c r="Z841" s="17">
        <f t="shared" si="2101"/>
        <v>2923.3000000000002</v>
      </c>
      <c r="AA841" s="17">
        <f t="shared" si="2102"/>
        <v>2223.3000000000002</v>
      </c>
      <c r="AB841" s="17">
        <f t="shared" si="2178"/>
        <v>0</v>
      </c>
      <c r="AC841" s="17">
        <f t="shared" si="2179"/>
        <v>0</v>
      </c>
      <c r="AD841" s="17">
        <f t="shared" si="2180"/>
        <v>0</v>
      </c>
      <c r="AE841" s="17">
        <f t="shared" si="2103"/>
        <v>2223.3000000000002</v>
      </c>
      <c r="AF841" s="17">
        <f t="shared" si="2104"/>
        <v>2923.3000000000002</v>
      </c>
      <c r="AG841" s="17">
        <f t="shared" si="2105"/>
        <v>2223.3000000000002</v>
      </c>
      <c r="AH841" s="17">
        <f t="shared" si="2181"/>
        <v>0</v>
      </c>
      <c r="AI841" s="17">
        <f t="shared" si="2182"/>
        <v>0</v>
      </c>
      <c r="AJ841" s="17">
        <f t="shared" si="2183"/>
        <v>0</v>
      </c>
      <c r="AK841" s="17">
        <f t="shared" si="2184"/>
        <v>0</v>
      </c>
      <c r="AL841" s="17">
        <f t="shared" si="2185"/>
        <v>0</v>
      </c>
      <c r="AM841" s="17">
        <f t="shared" si="2186"/>
        <v>0</v>
      </c>
      <c r="AN841" s="17">
        <f t="shared" si="2187"/>
        <v>0</v>
      </c>
      <c r="AO841" s="17">
        <f t="shared" si="2188"/>
        <v>0</v>
      </c>
      <c r="AP841" s="17">
        <f t="shared" si="2189"/>
        <v>0</v>
      </c>
      <c r="AQ841" s="17">
        <f t="shared" si="2190"/>
        <v>0</v>
      </c>
      <c r="AR841" s="17">
        <f t="shared" si="2191"/>
        <v>0</v>
      </c>
      <c r="AS841" s="17">
        <f t="shared" si="2192"/>
        <v>0</v>
      </c>
      <c r="AT841" s="17">
        <f t="shared" si="2193"/>
        <v>0</v>
      </c>
      <c r="AU841" s="17">
        <f t="shared" si="2194"/>
        <v>0</v>
      </c>
      <c r="AV841" s="17">
        <f t="shared" si="2195"/>
        <v>0</v>
      </c>
      <c r="AW841" s="17">
        <f t="shared" si="2106"/>
        <v>2223.3000000000002</v>
      </c>
      <c r="AX841" s="17">
        <f t="shared" si="2107"/>
        <v>2923.3000000000002</v>
      </c>
      <c r="AY841" s="17">
        <f t="shared" si="2108"/>
        <v>2223.3000000000002</v>
      </c>
      <c r="AZ841" s="17">
        <f t="shared" si="2196"/>
        <v>0</v>
      </c>
      <c r="BA841" s="32"/>
      <c r="BB841" s="32"/>
      <c r="BC841" s="1"/>
      <c r="BD841" s="1"/>
      <c r="BE841" s="1"/>
      <c r="BF841" s="1"/>
      <c r="BG841" s="1"/>
      <c r="BH841" s="1"/>
      <c r="BI841" s="1"/>
    </row>
    <row r="842" s="1" customFormat="1" ht="15" hidden="1">
      <c r="A842" s="30" t="s">
        <v>477</v>
      </c>
      <c r="B842" s="30" t="s">
        <v>74</v>
      </c>
      <c r="C842" s="30" t="s">
        <v>29</v>
      </c>
      <c r="D842" s="30" t="s">
        <v>146</v>
      </c>
      <c r="E842" s="35"/>
      <c r="F842" s="31" t="s">
        <v>36</v>
      </c>
      <c r="G842" s="17">
        <f t="shared" si="2164"/>
        <v>2223.3000000000002</v>
      </c>
      <c r="H842" s="17">
        <f t="shared" si="2033"/>
        <v>2923.3000000000002</v>
      </c>
      <c r="I842" s="17">
        <f t="shared" si="2165"/>
        <v>2223.3000000000002</v>
      </c>
      <c r="J842" s="17">
        <f t="shared" si="2166"/>
        <v>0</v>
      </c>
      <c r="K842" s="17">
        <f t="shared" si="2167"/>
        <v>0</v>
      </c>
      <c r="L842" s="17">
        <f t="shared" si="2168"/>
        <v>0</v>
      </c>
      <c r="M842" s="17">
        <f t="shared" si="2029"/>
        <v>2223.3000000000002</v>
      </c>
      <c r="N842" s="17">
        <f t="shared" si="2030"/>
        <v>2923.3000000000002</v>
      </c>
      <c r="O842" s="17">
        <f t="shared" si="2031"/>
        <v>2223.3000000000002</v>
      </c>
      <c r="P842" s="17">
        <f t="shared" si="2169"/>
        <v>0</v>
      </c>
      <c r="Q842" s="17">
        <f t="shared" si="2170"/>
        <v>0</v>
      </c>
      <c r="R842" s="17">
        <f t="shared" si="2171"/>
        <v>0</v>
      </c>
      <c r="S842" s="17">
        <f t="shared" si="2172"/>
        <v>0</v>
      </c>
      <c r="T842" s="17">
        <f t="shared" si="2173"/>
        <v>0</v>
      </c>
      <c r="U842" s="17">
        <f t="shared" si="2174"/>
        <v>0</v>
      </c>
      <c r="V842" s="17">
        <f t="shared" si="2175"/>
        <v>0</v>
      </c>
      <c r="W842" s="17">
        <f t="shared" si="2176"/>
        <v>0</v>
      </c>
      <c r="X842" s="17">
        <f t="shared" si="2177"/>
        <v>0</v>
      </c>
      <c r="Y842" s="17">
        <f t="shared" si="2100"/>
        <v>2223.3000000000002</v>
      </c>
      <c r="Z842" s="17">
        <f t="shared" si="2101"/>
        <v>2923.3000000000002</v>
      </c>
      <c r="AA842" s="17">
        <f t="shared" si="2102"/>
        <v>2223.3000000000002</v>
      </c>
      <c r="AB842" s="17">
        <f t="shared" si="2178"/>
        <v>0</v>
      </c>
      <c r="AC842" s="17">
        <f t="shared" si="2179"/>
        <v>0</v>
      </c>
      <c r="AD842" s="17">
        <f t="shared" si="2180"/>
        <v>0</v>
      </c>
      <c r="AE842" s="17">
        <f t="shared" si="2103"/>
        <v>2223.3000000000002</v>
      </c>
      <c r="AF842" s="17">
        <f t="shared" si="2104"/>
        <v>2923.3000000000002</v>
      </c>
      <c r="AG842" s="17">
        <f t="shared" si="2105"/>
        <v>2223.3000000000002</v>
      </c>
      <c r="AH842" s="17">
        <f t="shared" si="2181"/>
        <v>0</v>
      </c>
      <c r="AI842" s="17">
        <f t="shared" si="2182"/>
        <v>0</v>
      </c>
      <c r="AJ842" s="17">
        <f t="shared" si="2183"/>
        <v>0</v>
      </c>
      <c r="AK842" s="17">
        <f t="shared" si="2184"/>
        <v>0</v>
      </c>
      <c r="AL842" s="17">
        <f t="shared" si="2185"/>
        <v>0</v>
      </c>
      <c r="AM842" s="17">
        <f t="shared" si="2186"/>
        <v>0</v>
      </c>
      <c r="AN842" s="17">
        <f t="shared" si="2187"/>
        <v>0</v>
      </c>
      <c r="AO842" s="17">
        <f t="shared" si="2188"/>
        <v>0</v>
      </c>
      <c r="AP842" s="17">
        <f t="shared" si="2189"/>
        <v>0</v>
      </c>
      <c r="AQ842" s="17">
        <f t="shared" si="2190"/>
        <v>0</v>
      </c>
      <c r="AR842" s="17">
        <f t="shared" si="2191"/>
        <v>0</v>
      </c>
      <c r="AS842" s="17">
        <f t="shared" si="2192"/>
        <v>0</v>
      </c>
      <c r="AT842" s="17">
        <f t="shared" si="2193"/>
        <v>0</v>
      </c>
      <c r="AU842" s="17">
        <f t="shared" si="2194"/>
        <v>0</v>
      </c>
      <c r="AV842" s="17">
        <f t="shared" si="2195"/>
        <v>0</v>
      </c>
      <c r="AW842" s="17">
        <f t="shared" si="2106"/>
        <v>2223.3000000000002</v>
      </c>
      <c r="AX842" s="17">
        <f t="shared" si="2107"/>
        <v>2923.3000000000002</v>
      </c>
      <c r="AY842" s="17">
        <f t="shared" si="2108"/>
        <v>2223.3000000000002</v>
      </c>
      <c r="AZ842" s="17">
        <f t="shared" si="2196"/>
        <v>0</v>
      </c>
      <c r="BA842" s="32">
        <v>0</v>
      </c>
      <c r="BB842" s="32"/>
      <c r="BC842" s="1"/>
      <c r="BD842" s="1"/>
      <c r="BE842" s="1"/>
      <c r="BF842" s="1"/>
      <c r="BG842" s="1"/>
      <c r="BH842" s="1"/>
      <c r="BI842" s="1"/>
    </row>
    <row r="843" s="1" customFormat="1" ht="30">
      <c r="A843" s="30" t="s">
        <v>477</v>
      </c>
      <c r="B843" s="30" t="s">
        <v>74</v>
      </c>
      <c r="C843" s="30" t="s">
        <v>29</v>
      </c>
      <c r="D843" s="30" t="s">
        <v>147</v>
      </c>
      <c r="E843" s="35"/>
      <c r="F843" s="31" t="s">
        <v>148</v>
      </c>
      <c r="G843" s="17">
        <f t="shared" si="2164"/>
        <v>2223.3000000000002</v>
      </c>
      <c r="H843" s="17">
        <f t="shared" si="2033"/>
        <v>2923.3000000000002</v>
      </c>
      <c r="I843" s="17">
        <f t="shared" si="2165"/>
        <v>2223.3000000000002</v>
      </c>
      <c r="J843" s="17">
        <f t="shared" si="2166"/>
        <v>0</v>
      </c>
      <c r="K843" s="17">
        <f t="shared" si="2167"/>
        <v>0</v>
      </c>
      <c r="L843" s="17">
        <f t="shared" si="2168"/>
        <v>0</v>
      </c>
      <c r="M843" s="17">
        <f t="shared" si="2029"/>
        <v>2223.3000000000002</v>
      </c>
      <c r="N843" s="17">
        <f t="shared" si="2030"/>
        <v>2923.3000000000002</v>
      </c>
      <c r="O843" s="17">
        <f t="shared" si="2031"/>
        <v>2223.3000000000002</v>
      </c>
      <c r="P843" s="17">
        <f t="shared" si="2169"/>
        <v>0</v>
      </c>
      <c r="Q843" s="17">
        <f t="shared" si="2170"/>
        <v>0</v>
      </c>
      <c r="R843" s="17">
        <f t="shared" si="2171"/>
        <v>0</v>
      </c>
      <c r="S843" s="17">
        <f t="shared" si="2172"/>
        <v>0</v>
      </c>
      <c r="T843" s="17">
        <f t="shared" si="2173"/>
        <v>0</v>
      </c>
      <c r="U843" s="17">
        <f t="shared" si="2174"/>
        <v>0</v>
      </c>
      <c r="V843" s="17">
        <f t="shared" si="2175"/>
        <v>0</v>
      </c>
      <c r="W843" s="17">
        <f t="shared" si="2176"/>
        <v>0</v>
      </c>
      <c r="X843" s="17">
        <f t="shared" si="2177"/>
        <v>0</v>
      </c>
      <c r="Y843" s="17">
        <f t="shared" si="2100"/>
        <v>2223.3000000000002</v>
      </c>
      <c r="Z843" s="17">
        <f t="shared" si="2101"/>
        <v>2923.3000000000002</v>
      </c>
      <c r="AA843" s="17">
        <f t="shared" si="2102"/>
        <v>2223.3000000000002</v>
      </c>
      <c r="AB843" s="17">
        <f t="shared" si="2178"/>
        <v>0</v>
      </c>
      <c r="AC843" s="17">
        <f t="shared" si="2179"/>
        <v>0</v>
      </c>
      <c r="AD843" s="17">
        <f t="shared" si="2180"/>
        <v>0</v>
      </c>
      <c r="AE843" s="17">
        <f t="shared" si="2103"/>
        <v>2223.3000000000002</v>
      </c>
      <c r="AF843" s="17">
        <f t="shared" si="2104"/>
        <v>2923.3000000000002</v>
      </c>
      <c r="AG843" s="17">
        <f t="shared" si="2105"/>
        <v>2223.3000000000002</v>
      </c>
      <c r="AH843" s="17">
        <f t="shared" si="2181"/>
        <v>0</v>
      </c>
      <c r="AI843" s="17">
        <f t="shared" si="2182"/>
        <v>0</v>
      </c>
      <c r="AJ843" s="17">
        <f t="shared" si="2183"/>
        <v>0</v>
      </c>
      <c r="AK843" s="17">
        <f t="shared" si="2184"/>
        <v>0</v>
      </c>
      <c r="AL843" s="17">
        <f t="shared" si="2185"/>
        <v>0</v>
      </c>
      <c r="AM843" s="17">
        <f t="shared" si="2186"/>
        <v>0</v>
      </c>
      <c r="AN843" s="17">
        <f t="shared" si="2187"/>
        <v>0</v>
      </c>
      <c r="AO843" s="17">
        <f t="shared" si="2188"/>
        <v>0</v>
      </c>
      <c r="AP843" s="17">
        <f t="shared" si="2189"/>
        <v>0</v>
      </c>
      <c r="AQ843" s="17">
        <f t="shared" si="2190"/>
        <v>0</v>
      </c>
      <c r="AR843" s="17">
        <f t="shared" si="2191"/>
        <v>0</v>
      </c>
      <c r="AS843" s="17">
        <f t="shared" si="2192"/>
        <v>0</v>
      </c>
      <c r="AT843" s="17">
        <f t="shared" si="2193"/>
        <v>0</v>
      </c>
      <c r="AU843" s="17">
        <f t="shared" si="2194"/>
        <v>0</v>
      </c>
      <c r="AV843" s="17">
        <f t="shared" si="2195"/>
        <v>0</v>
      </c>
      <c r="AW843" s="17">
        <f t="shared" si="2106"/>
        <v>2223.3000000000002</v>
      </c>
      <c r="AX843" s="17">
        <f t="shared" si="2107"/>
        <v>2923.3000000000002</v>
      </c>
      <c r="AY843" s="17">
        <f t="shared" si="2108"/>
        <v>2223.3000000000002</v>
      </c>
      <c r="AZ843" s="17">
        <f t="shared" si="2196"/>
        <v>0</v>
      </c>
      <c r="BA843" s="32"/>
      <c r="BB843" s="32"/>
      <c r="BC843" s="1"/>
      <c r="BD843" s="1"/>
      <c r="BE843" s="1"/>
      <c r="BF843" s="1"/>
      <c r="BG843" s="1"/>
      <c r="BH843" s="1"/>
      <c r="BI843" s="1"/>
    </row>
    <row r="844" s="1" customFormat="1" ht="45">
      <c r="A844" s="30" t="s">
        <v>477</v>
      </c>
      <c r="B844" s="30" t="s">
        <v>74</v>
      </c>
      <c r="C844" s="30" t="s">
        <v>29</v>
      </c>
      <c r="D844" s="30" t="s">
        <v>149</v>
      </c>
      <c r="E844" s="35"/>
      <c r="F844" s="31" t="s">
        <v>150</v>
      </c>
      <c r="G844" s="17">
        <f t="shared" si="2164"/>
        <v>2223.3000000000002</v>
      </c>
      <c r="H844" s="17">
        <f t="shared" si="2033"/>
        <v>2923.3000000000002</v>
      </c>
      <c r="I844" s="17">
        <f t="shared" si="2165"/>
        <v>2223.3000000000002</v>
      </c>
      <c r="J844" s="17">
        <f t="shared" si="2166"/>
        <v>0</v>
      </c>
      <c r="K844" s="17">
        <f t="shared" si="2167"/>
        <v>0</v>
      </c>
      <c r="L844" s="17">
        <f t="shared" si="2168"/>
        <v>0</v>
      </c>
      <c r="M844" s="17">
        <f t="shared" si="2029"/>
        <v>2223.3000000000002</v>
      </c>
      <c r="N844" s="17">
        <f t="shared" si="2030"/>
        <v>2923.3000000000002</v>
      </c>
      <c r="O844" s="17">
        <f t="shared" si="2031"/>
        <v>2223.3000000000002</v>
      </c>
      <c r="P844" s="17">
        <f t="shared" si="2169"/>
        <v>0</v>
      </c>
      <c r="Q844" s="17">
        <f t="shared" si="2170"/>
        <v>0</v>
      </c>
      <c r="R844" s="17">
        <f t="shared" si="2171"/>
        <v>0</v>
      </c>
      <c r="S844" s="17">
        <f t="shared" si="2172"/>
        <v>0</v>
      </c>
      <c r="T844" s="17">
        <f t="shared" si="2173"/>
        <v>0</v>
      </c>
      <c r="U844" s="17">
        <f t="shared" si="2174"/>
        <v>0</v>
      </c>
      <c r="V844" s="17">
        <f t="shared" si="2175"/>
        <v>0</v>
      </c>
      <c r="W844" s="17">
        <f t="shared" si="2176"/>
        <v>0</v>
      </c>
      <c r="X844" s="17">
        <f t="shared" si="2177"/>
        <v>0</v>
      </c>
      <c r="Y844" s="17">
        <f t="shared" si="2100"/>
        <v>2223.3000000000002</v>
      </c>
      <c r="Z844" s="17">
        <f t="shared" si="2101"/>
        <v>2923.3000000000002</v>
      </c>
      <c r="AA844" s="17">
        <f t="shared" si="2102"/>
        <v>2223.3000000000002</v>
      </c>
      <c r="AB844" s="17">
        <f t="shared" si="2178"/>
        <v>0</v>
      </c>
      <c r="AC844" s="17">
        <f t="shared" si="2179"/>
        <v>0</v>
      </c>
      <c r="AD844" s="17">
        <f t="shared" si="2180"/>
        <v>0</v>
      </c>
      <c r="AE844" s="17">
        <f t="shared" si="2103"/>
        <v>2223.3000000000002</v>
      </c>
      <c r="AF844" s="17">
        <f t="shared" si="2104"/>
        <v>2923.3000000000002</v>
      </c>
      <c r="AG844" s="17">
        <f t="shared" si="2105"/>
        <v>2223.3000000000002</v>
      </c>
      <c r="AH844" s="17">
        <f t="shared" si="2181"/>
        <v>0</v>
      </c>
      <c r="AI844" s="17">
        <f t="shared" si="2182"/>
        <v>0</v>
      </c>
      <c r="AJ844" s="17">
        <f t="shared" si="2183"/>
        <v>0</v>
      </c>
      <c r="AK844" s="17">
        <f t="shared" si="2184"/>
        <v>0</v>
      </c>
      <c r="AL844" s="17">
        <f t="shared" si="2185"/>
        <v>0</v>
      </c>
      <c r="AM844" s="17">
        <f t="shared" si="2186"/>
        <v>0</v>
      </c>
      <c r="AN844" s="17">
        <f t="shared" si="2187"/>
        <v>0</v>
      </c>
      <c r="AO844" s="17">
        <f t="shared" si="2188"/>
        <v>0</v>
      </c>
      <c r="AP844" s="17">
        <f t="shared" si="2189"/>
        <v>0</v>
      </c>
      <c r="AQ844" s="17">
        <f t="shared" si="2190"/>
        <v>0</v>
      </c>
      <c r="AR844" s="17">
        <f t="shared" si="2191"/>
        <v>0</v>
      </c>
      <c r="AS844" s="17">
        <f t="shared" si="2192"/>
        <v>0</v>
      </c>
      <c r="AT844" s="17">
        <f t="shared" si="2193"/>
        <v>0</v>
      </c>
      <c r="AU844" s="17">
        <f t="shared" si="2194"/>
        <v>0</v>
      </c>
      <c r="AV844" s="17">
        <f t="shared" si="2195"/>
        <v>0</v>
      </c>
      <c r="AW844" s="17">
        <f t="shared" si="2106"/>
        <v>2223.3000000000002</v>
      </c>
      <c r="AX844" s="17">
        <f t="shared" si="2107"/>
        <v>2923.3000000000002</v>
      </c>
      <c r="AY844" s="17">
        <f t="shared" si="2108"/>
        <v>2223.3000000000002</v>
      </c>
      <c r="AZ844" s="17">
        <f t="shared" si="2196"/>
        <v>0</v>
      </c>
      <c r="BA844" s="32"/>
      <c r="BB844" s="32"/>
      <c r="BC844" s="1"/>
      <c r="BD844" s="1"/>
      <c r="BE844" s="1"/>
      <c r="BF844" s="1"/>
      <c r="BG844" s="1"/>
      <c r="BH844" s="1"/>
      <c r="BI844" s="1"/>
    </row>
    <row r="845" s="1" customFormat="1" ht="30">
      <c r="A845" s="30" t="s">
        <v>477</v>
      </c>
      <c r="B845" s="30" t="s">
        <v>74</v>
      </c>
      <c r="C845" s="30" t="s">
        <v>29</v>
      </c>
      <c r="D845" s="30" t="s">
        <v>149</v>
      </c>
      <c r="E845" s="30" t="s">
        <v>41</v>
      </c>
      <c r="F845" s="31" t="s">
        <v>42</v>
      </c>
      <c r="G845" s="17">
        <v>2223.3000000000002</v>
      </c>
      <c r="H845" s="17">
        <v>2923.3000000000002</v>
      </c>
      <c r="I845" s="17">
        <v>2223.3000000000002</v>
      </c>
      <c r="J845" s="17"/>
      <c r="K845" s="17"/>
      <c r="L845" s="17"/>
      <c r="M845" s="17">
        <f t="shared" si="2029"/>
        <v>2223.3000000000002</v>
      </c>
      <c r="N845" s="17">
        <f t="shared" si="2030"/>
        <v>2923.3000000000002</v>
      </c>
      <c r="O845" s="17">
        <f t="shared" si="2031"/>
        <v>2223.3000000000002</v>
      </c>
      <c r="P845" s="17"/>
      <c r="Q845" s="17"/>
      <c r="R845" s="17"/>
      <c r="S845" s="17"/>
      <c r="T845" s="17"/>
      <c r="U845" s="17"/>
      <c r="V845" s="17"/>
      <c r="W845" s="17"/>
      <c r="X845" s="17"/>
      <c r="Y845" s="17">
        <f t="shared" si="2100"/>
        <v>2223.3000000000002</v>
      </c>
      <c r="Z845" s="17">
        <f t="shared" si="2101"/>
        <v>2923.3000000000002</v>
      </c>
      <c r="AA845" s="17">
        <f t="shared" si="2102"/>
        <v>2223.3000000000002</v>
      </c>
      <c r="AB845" s="17"/>
      <c r="AC845" s="17"/>
      <c r="AD845" s="17"/>
      <c r="AE845" s="17">
        <f t="shared" si="2103"/>
        <v>2223.3000000000002</v>
      </c>
      <c r="AF845" s="17">
        <f t="shared" si="2104"/>
        <v>2923.3000000000002</v>
      </c>
      <c r="AG845" s="17">
        <f t="shared" si="2105"/>
        <v>2223.3000000000002</v>
      </c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>
        <f t="shared" si="2106"/>
        <v>2223.3000000000002</v>
      </c>
      <c r="AX845" s="17">
        <f t="shared" si="2107"/>
        <v>2923.3000000000002</v>
      </c>
      <c r="AY845" s="17">
        <f t="shared" si="2108"/>
        <v>2223.3000000000002</v>
      </c>
      <c r="AZ845" s="17"/>
      <c r="BA845" s="32"/>
      <c r="BB845" s="32"/>
      <c r="BC845" s="1"/>
      <c r="BD845" s="1"/>
      <c r="BE845" s="1"/>
      <c r="BF845" s="1"/>
      <c r="BG845" s="1"/>
      <c r="BH845" s="1"/>
      <c r="BI845" s="1"/>
    </row>
    <row r="846" s="20" customFormat="1" ht="15">
      <c r="A846" s="37" t="s">
        <v>477</v>
      </c>
      <c r="B846" s="21" t="s">
        <v>96</v>
      </c>
      <c r="C846" s="21"/>
      <c r="D846" s="21"/>
      <c r="E846" s="33"/>
      <c r="F846" s="22" t="s">
        <v>402</v>
      </c>
      <c r="G846" s="23">
        <f t="shared" si="2164"/>
        <v>2330</v>
      </c>
      <c r="H846" s="23">
        <f t="shared" si="2033"/>
        <v>2330</v>
      </c>
      <c r="I846" s="23">
        <f t="shared" si="2165"/>
        <v>2330</v>
      </c>
      <c r="J846" s="23">
        <f t="shared" si="2166"/>
        <v>0</v>
      </c>
      <c r="K846" s="23">
        <f t="shared" si="2167"/>
        <v>0</v>
      </c>
      <c r="L846" s="23">
        <f t="shared" si="2168"/>
        <v>0</v>
      </c>
      <c r="M846" s="23">
        <f t="shared" si="2029"/>
        <v>2330</v>
      </c>
      <c r="N846" s="23">
        <f t="shared" si="2030"/>
        <v>2330</v>
      </c>
      <c r="O846" s="23">
        <f t="shared" si="2031"/>
        <v>2330</v>
      </c>
      <c r="P846" s="23">
        <f t="shared" si="2169"/>
        <v>0</v>
      </c>
      <c r="Q846" s="23">
        <f t="shared" si="2170"/>
        <v>0</v>
      </c>
      <c r="R846" s="23">
        <f t="shared" si="2171"/>
        <v>0</v>
      </c>
      <c r="S846" s="23">
        <f t="shared" si="2172"/>
        <v>0</v>
      </c>
      <c r="T846" s="23">
        <f t="shared" si="2173"/>
        <v>0</v>
      </c>
      <c r="U846" s="23">
        <f t="shared" si="2174"/>
        <v>0</v>
      </c>
      <c r="V846" s="23">
        <f t="shared" si="2175"/>
        <v>0</v>
      </c>
      <c r="W846" s="23">
        <f t="shared" si="2176"/>
        <v>0</v>
      </c>
      <c r="X846" s="23">
        <f t="shared" si="2177"/>
        <v>0</v>
      </c>
      <c r="Y846" s="23">
        <f t="shared" si="2100"/>
        <v>2330</v>
      </c>
      <c r="Z846" s="23">
        <f t="shared" si="2101"/>
        <v>2330</v>
      </c>
      <c r="AA846" s="23">
        <f t="shared" si="2102"/>
        <v>2330</v>
      </c>
      <c r="AB846" s="23">
        <f t="shared" si="2178"/>
        <v>0</v>
      </c>
      <c r="AC846" s="23">
        <f t="shared" si="2179"/>
        <v>0</v>
      </c>
      <c r="AD846" s="23">
        <f t="shared" si="2180"/>
        <v>0</v>
      </c>
      <c r="AE846" s="23">
        <f t="shared" si="2103"/>
        <v>2330</v>
      </c>
      <c r="AF846" s="23">
        <f t="shared" si="2104"/>
        <v>2330</v>
      </c>
      <c r="AG846" s="23">
        <f t="shared" si="2105"/>
        <v>2330</v>
      </c>
      <c r="AH846" s="23">
        <f t="shared" si="2181"/>
        <v>0</v>
      </c>
      <c r="AI846" s="23">
        <f t="shared" si="2182"/>
        <v>0</v>
      </c>
      <c r="AJ846" s="23">
        <f t="shared" si="2183"/>
        <v>0</v>
      </c>
      <c r="AK846" s="23">
        <f t="shared" si="2184"/>
        <v>0</v>
      </c>
      <c r="AL846" s="23">
        <f t="shared" si="2185"/>
        <v>0</v>
      </c>
      <c r="AM846" s="23">
        <f t="shared" si="2186"/>
        <v>0</v>
      </c>
      <c r="AN846" s="23">
        <f t="shared" si="2187"/>
        <v>0</v>
      </c>
      <c r="AO846" s="23">
        <f t="shared" si="2188"/>
        <v>0</v>
      </c>
      <c r="AP846" s="23">
        <f t="shared" si="2189"/>
        <v>0</v>
      </c>
      <c r="AQ846" s="23">
        <f t="shared" si="2190"/>
        <v>0</v>
      </c>
      <c r="AR846" s="23">
        <f t="shared" si="2191"/>
        <v>0</v>
      </c>
      <c r="AS846" s="23">
        <f t="shared" si="2192"/>
        <v>0</v>
      </c>
      <c r="AT846" s="23">
        <f t="shared" si="2193"/>
        <v>0</v>
      </c>
      <c r="AU846" s="23">
        <f t="shared" si="2194"/>
        <v>0</v>
      </c>
      <c r="AV846" s="23">
        <f t="shared" si="2195"/>
        <v>0</v>
      </c>
      <c r="AW846" s="23">
        <f t="shared" si="2106"/>
        <v>2330</v>
      </c>
      <c r="AX846" s="23">
        <f t="shared" si="2107"/>
        <v>2330</v>
      </c>
      <c r="AY846" s="23">
        <f t="shared" si="2108"/>
        <v>2330</v>
      </c>
      <c r="AZ846" s="23">
        <f t="shared" si="2196"/>
        <v>0</v>
      </c>
      <c r="BA846" s="24"/>
      <c r="BB846" s="24"/>
      <c r="BC846" s="20"/>
      <c r="BD846" s="20"/>
      <c r="BE846" s="20"/>
      <c r="BF846" s="20"/>
      <c r="BG846" s="20"/>
      <c r="BH846" s="20"/>
      <c r="BI846" s="20"/>
    </row>
    <row r="847" s="25" customFormat="1" ht="15">
      <c r="A847" s="26" t="s">
        <v>477</v>
      </c>
      <c r="B847" s="26" t="s">
        <v>96</v>
      </c>
      <c r="C847" s="26" t="s">
        <v>29</v>
      </c>
      <c r="D847" s="26"/>
      <c r="E847" s="34"/>
      <c r="F847" s="27" t="s">
        <v>472</v>
      </c>
      <c r="G847" s="28">
        <f t="shared" si="2164"/>
        <v>2330</v>
      </c>
      <c r="H847" s="28">
        <f t="shared" si="2033"/>
        <v>2330</v>
      </c>
      <c r="I847" s="28">
        <f t="shared" si="2165"/>
        <v>2330</v>
      </c>
      <c r="J847" s="28">
        <f t="shared" si="2166"/>
        <v>0</v>
      </c>
      <c r="K847" s="28">
        <f t="shared" si="2167"/>
        <v>0</v>
      </c>
      <c r="L847" s="28">
        <f t="shared" si="2168"/>
        <v>0</v>
      </c>
      <c r="M847" s="28">
        <f t="shared" si="2029"/>
        <v>2330</v>
      </c>
      <c r="N847" s="28">
        <f t="shared" si="2030"/>
        <v>2330</v>
      </c>
      <c r="O847" s="28">
        <f t="shared" si="2031"/>
        <v>2330</v>
      </c>
      <c r="P847" s="28">
        <f t="shared" si="2169"/>
        <v>0</v>
      </c>
      <c r="Q847" s="28">
        <f t="shared" si="2170"/>
        <v>0</v>
      </c>
      <c r="R847" s="28">
        <f t="shared" si="2171"/>
        <v>0</v>
      </c>
      <c r="S847" s="28">
        <f t="shared" si="2172"/>
        <v>0</v>
      </c>
      <c r="T847" s="28">
        <f t="shared" si="2173"/>
        <v>0</v>
      </c>
      <c r="U847" s="28">
        <f t="shared" si="2174"/>
        <v>0</v>
      </c>
      <c r="V847" s="28">
        <f t="shared" si="2175"/>
        <v>0</v>
      </c>
      <c r="W847" s="28">
        <f t="shared" si="2176"/>
        <v>0</v>
      </c>
      <c r="X847" s="28">
        <f t="shared" si="2177"/>
        <v>0</v>
      </c>
      <c r="Y847" s="28">
        <f t="shared" si="2100"/>
        <v>2330</v>
      </c>
      <c r="Z847" s="28">
        <f t="shared" si="2101"/>
        <v>2330</v>
      </c>
      <c r="AA847" s="28">
        <f t="shared" si="2102"/>
        <v>2330</v>
      </c>
      <c r="AB847" s="28">
        <f t="shared" si="2178"/>
        <v>0</v>
      </c>
      <c r="AC847" s="28">
        <f t="shared" si="2179"/>
        <v>0</v>
      </c>
      <c r="AD847" s="28">
        <f t="shared" si="2180"/>
        <v>0</v>
      </c>
      <c r="AE847" s="28">
        <f t="shared" si="2103"/>
        <v>2330</v>
      </c>
      <c r="AF847" s="28">
        <f t="shared" si="2104"/>
        <v>2330</v>
      </c>
      <c r="AG847" s="28">
        <f t="shared" si="2105"/>
        <v>2330</v>
      </c>
      <c r="AH847" s="28">
        <f t="shared" si="2181"/>
        <v>0</v>
      </c>
      <c r="AI847" s="28">
        <f t="shared" si="2182"/>
        <v>0</v>
      </c>
      <c r="AJ847" s="28">
        <f t="shared" si="2183"/>
        <v>0</v>
      </c>
      <c r="AK847" s="28">
        <f t="shared" si="2184"/>
        <v>0</v>
      </c>
      <c r="AL847" s="28">
        <f t="shared" si="2185"/>
        <v>0</v>
      </c>
      <c r="AM847" s="28">
        <f t="shared" si="2186"/>
        <v>0</v>
      </c>
      <c r="AN847" s="28">
        <f t="shared" si="2187"/>
        <v>0</v>
      </c>
      <c r="AO847" s="28">
        <f t="shared" si="2188"/>
        <v>0</v>
      </c>
      <c r="AP847" s="28">
        <f t="shared" si="2189"/>
        <v>0</v>
      </c>
      <c r="AQ847" s="28">
        <f t="shared" si="2190"/>
        <v>0</v>
      </c>
      <c r="AR847" s="28">
        <f t="shared" si="2191"/>
        <v>0</v>
      </c>
      <c r="AS847" s="28">
        <f t="shared" si="2192"/>
        <v>0</v>
      </c>
      <c r="AT847" s="28">
        <f t="shared" si="2193"/>
        <v>0</v>
      </c>
      <c r="AU847" s="28">
        <f t="shared" si="2194"/>
        <v>0</v>
      </c>
      <c r="AV847" s="28">
        <f t="shared" si="2195"/>
        <v>0</v>
      </c>
      <c r="AW847" s="28">
        <f t="shared" si="2106"/>
        <v>2330</v>
      </c>
      <c r="AX847" s="28">
        <f t="shared" si="2107"/>
        <v>2330</v>
      </c>
      <c r="AY847" s="28">
        <f t="shared" si="2108"/>
        <v>2330</v>
      </c>
      <c r="AZ847" s="28">
        <f t="shared" si="2196"/>
        <v>0</v>
      </c>
      <c r="BA847" s="29"/>
      <c r="BB847" s="29"/>
      <c r="BC847" s="25"/>
      <c r="BD847" s="25"/>
      <c r="BE847" s="25"/>
      <c r="BF847" s="25"/>
      <c r="BG847" s="25"/>
      <c r="BH847" s="25"/>
      <c r="BI847" s="25"/>
    </row>
    <row r="848" s="1" customFormat="1" ht="30">
      <c r="A848" s="30" t="s">
        <v>477</v>
      </c>
      <c r="B848" s="30" t="s">
        <v>96</v>
      </c>
      <c r="C848" s="30" t="s">
        <v>29</v>
      </c>
      <c r="D848" s="30" t="s">
        <v>404</v>
      </c>
      <c r="E848" s="35"/>
      <c r="F848" s="31" t="s">
        <v>405</v>
      </c>
      <c r="G848" s="17">
        <f t="shared" si="2164"/>
        <v>2330</v>
      </c>
      <c r="H848" s="17">
        <f t="shared" si="2033"/>
        <v>2330</v>
      </c>
      <c r="I848" s="17">
        <f t="shared" si="2165"/>
        <v>2330</v>
      </c>
      <c r="J848" s="17">
        <f t="shared" si="2166"/>
        <v>0</v>
      </c>
      <c r="K848" s="17">
        <f t="shared" si="2167"/>
        <v>0</v>
      </c>
      <c r="L848" s="17">
        <f t="shared" si="2168"/>
        <v>0</v>
      </c>
      <c r="M848" s="17">
        <f t="shared" si="2029"/>
        <v>2330</v>
      </c>
      <c r="N848" s="17">
        <f t="shared" si="2030"/>
        <v>2330</v>
      </c>
      <c r="O848" s="17">
        <f t="shared" si="2031"/>
        <v>2330</v>
      </c>
      <c r="P848" s="17">
        <f t="shared" si="2169"/>
        <v>0</v>
      </c>
      <c r="Q848" s="17">
        <f t="shared" si="2170"/>
        <v>0</v>
      </c>
      <c r="R848" s="17">
        <f t="shared" si="2171"/>
        <v>0</v>
      </c>
      <c r="S848" s="17">
        <f t="shared" si="2172"/>
        <v>0</v>
      </c>
      <c r="T848" s="17">
        <f t="shared" si="2173"/>
        <v>0</v>
      </c>
      <c r="U848" s="17">
        <f t="shared" si="2174"/>
        <v>0</v>
      </c>
      <c r="V848" s="17">
        <f t="shared" si="2175"/>
        <v>0</v>
      </c>
      <c r="W848" s="17">
        <f t="shared" si="2176"/>
        <v>0</v>
      </c>
      <c r="X848" s="17">
        <f t="shared" si="2177"/>
        <v>0</v>
      </c>
      <c r="Y848" s="17">
        <f t="shared" si="2100"/>
        <v>2330</v>
      </c>
      <c r="Z848" s="17">
        <f t="shared" si="2101"/>
        <v>2330</v>
      </c>
      <c r="AA848" s="17">
        <f t="shared" si="2102"/>
        <v>2330</v>
      </c>
      <c r="AB848" s="17">
        <f t="shared" si="2178"/>
        <v>0</v>
      </c>
      <c r="AC848" s="17">
        <f t="shared" si="2179"/>
        <v>0</v>
      </c>
      <c r="AD848" s="17">
        <f t="shared" si="2180"/>
        <v>0</v>
      </c>
      <c r="AE848" s="17">
        <f t="shared" si="2103"/>
        <v>2330</v>
      </c>
      <c r="AF848" s="17">
        <f t="shared" si="2104"/>
        <v>2330</v>
      </c>
      <c r="AG848" s="17">
        <f t="shared" si="2105"/>
        <v>2330</v>
      </c>
      <c r="AH848" s="17">
        <f t="shared" si="2181"/>
        <v>0</v>
      </c>
      <c r="AI848" s="17">
        <f t="shared" si="2182"/>
        <v>0</v>
      </c>
      <c r="AJ848" s="17">
        <f t="shared" si="2183"/>
        <v>0</v>
      </c>
      <c r="AK848" s="17">
        <f t="shared" si="2184"/>
        <v>0</v>
      </c>
      <c r="AL848" s="17">
        <f t="shared" si="2185"/>
        <v>0</v>
      </c>
      <c r="AM848" s="17">
        <f t="shared" si="2186"/>
        <v>0</v>
      </c>
      <c r="AN848" s="17">
        <f t="shared" si="2187"/>
        <v>0</v>
      </c>
      <c r="AO848" s="17">
        <f t="shared" si="2188"/>
        <v>0</v>
      </c>
      <c r="AP848" s="17">
        <f t="shared" si="2189"/>
        <v>0</v>
      </c>
      <c r="AQ848" s="17">
        <f t="shared" si="2190"/>
        <v>0</v>
      </c>
      <c r="AR848" s="17">
        <f t="shared" si="2191"/>
        <v>0</v>
      </c>
      <c r="AS848" s="17">
        <f t="shared" si="2192"/>
        <v>0</v>
      </c>
      <c r="AT848" s="17">
        <f t="shared" si="2193"/>
        <v>0</v>
      </c>
      <c r="AU848" s="17">
        <f t="shared" si="2194"/>
        <v>0</v>
      </c>
      <c r="AV848" s="17">
        <f t="shared" si="2195"/>
        <v>0</v>
      </c>
      <c r="AW848" s="17">
        <f t="shared" si="2106"/>
        <v>2330</v>
      </c>
      <c r="AX848" s="17">
        <f t="shared" si="2107"/>
        <v>2330</v>
      </c>
      <c r="AY848" s="17">
        <f t="shared" si="2108"/>
        <v>2330</v>
      </c>
      <c r="AZ848" s="17">
        <f t="shared" si="2196"/>
        <v>0</v>
      </c>
      <c r="BA848" s="32"/>
      <c r="BB848" s="32"/>
      <c r="BC848" s="1"/>
      <c r="BD848" s="1"/>
      <c r="BE848" s="1"/>
      <c r="BF848" s="1"/>
      <c r="BG848" s="1"/>
      <c r="BH848" s="1"/>
      <c r="BI848" s="1"/>
    </row>
    <row r="849" s="1" customFormat="1" ht="15" hidden="1">
      <c r="A849" s="30" t="s">
        <v>477</v>
      </c>
      <c r="B849" s="30" t="s">
        <v>96</v>
      </c>
      <c r="C849" s="30" t="s">
        <v>29</v>
      </c>
      <c r="D849" s="30" t="s">
        <v>406</v>
      </c>
      <c r="E849" s="35"/>
      <c r="F849" s="31" t="s">
        <v>36</v>
      </c>
      <c r="G849" s="17">
        <f t="shared" si="2164"/>
        <v>2330</v>
      </c>
      <c r="H849" s="17">
        <f t="shared" si="2033"/>
        <v>2330</v>
      </c>
      <c r="I849" s="17">
        <f t="shared" si="2165"/>
        <v>2330</v>
      </c>
      <c r="J849" s="17">
        <f t="shared" si="2166"/>
        <v>0</v>
      </c>
      <c r="K849" s="17">
        <f t="shared" si="2167"/>
        <v>0</v>
      </c>
      <c r="L849" s="17">
        <f t="shared" si="2168"/>
        <v>0</v>
      </c>
      <c r="M849" s="17">
        <f t="shared" si="2029"/>
        <v>2330</v>
      </c>
      <c r="N849" s="17">
        <f t="shared" si="2030"/>
        <v>2330</v>
      </c>
      <c r="O849" s="17">
        <f t="shared" si="2031"/>
        <v>2330</v>
      </c>
      <c r="P849" s="17">
        <f t="shared" si="2169"/>
        <v>0</v>
      </c>
      <c r="Q849" s="17">
        <f t="shared" si="2170"/>
        <v>0</v>
      </c>
      <c r="R849" s="17">
        <f t="shared" si="2171"/>
        <v>0</v>
      </c>
      <c r="S849" s="17">
        <f t="shared" si="2172"/>
        <v>0</v>
      </c>
      <c r="T849" s="17">
        <f t="shared" si="2173"/>
        <v>0</v>
      </c>
      <c r="U849" s="17">
        <f t="shared" si="2174"/>
        <v>0</v>
      </c>
      <c r="V849" s="17">
        <f t="shared" si="2175"/>
        <v>0</v>
      </c>
      <c r="W849" s="17">
        <f t="shared" si="2176"/>
        <v>0</v>
      </c>
      <c r="X849" s="17">
        <f t="shared" si="2177"/>
        <v>0</v>
      </c>
      <c r="Y849" s="17">
        <f t="shared" si="2100"/>
        <v>2330</v>
      </c>
      <c r="Z849" s="17">
        <f t="shared" si="2101"/>
        <v>2330</v>
      </c>
      <c r="AA849" s="17">
        <f t="shared" si="2102"/>
        <v>2330</v>
      </c>
      <c r="AB849" s="17">
        <f t="shared" si="2178"/>
        <v>0</v>
      </c>
      <c r="AC849" s="17">
        <f t="shared" si="2179"/>
        <v>0</v>
      </c>
      <c r="AD849" s="17">
        <f t="shared" si="2180"/>
        <v>0</v>
      </c>
      <c r="AE849" s="17">
        <f t="shared" si="2103"/>
        <v>2330</v>
      </c>
      <c r="AF849" s="17">
        <f t="shared" si="2104"/>
        <v>2330</v>
      </c>
      <c r="AG849" s="17">
        <f t="shared" si="2105"/>
        <v>2330</v>
      </c>
      <c r="AH849" s="17">
        <f t="shared" si="2181"/>
        <v>0</v>
      </c>
      <c r="AI849" s="17">
        <f t="shared" si="2182"/>
        <v>0</v>
      </c>
      <c r="AJ849" s="17">
        <f t="shared" si="2183"/>
        <v>0</v>
      </c>
      <c r="AK849" s="17">
        <f t="shared" si="2184"/>
        <v>0</v>
      </c>
      <c r="AL849" s="17">
        <f t="shared" si="2185"/>
        <v>0</v>
      </c>
      <c r="AM849" s="17">
        <f t="shared" si="2186"/>
        <v>0</v>
      </c>
      <c r="AN849" s="17">
        <f t="shared" si="2187"/>
        <v>0</v>
      </c>
      <c r="AO849" s="17">
        <f t="shared" si="2188"/>
        <v>0</v>
      </c>
      <c r="AP849" s="17">
        <f t="shared" si="2189"/>
        <v>0</v>
      </c>
      <c r="AQ849" s="17">
        <f t="shared" si="2190"/>
        <v>0</v>
      </c>
      <c r="AR849" s="17">
        <f t="shared" si="2191"/>
        <v>0</v>
      </c>
      <c r="AS849" s="17">
        <f t="shared" si="2192"/>
        <v>0</v>
      </c>
      <c r="AT849" s="17">
        <f t="shared" si="2193"/>
        <v>0</v>
      </c>
      <c r="AU849" s="17">
        <f t="shared" si="2194"/>
        <v>0</v>
      </c>
      <c r="AV849" s="17">
        <f t="shared" si="2195"/>
        <v>0</v>
      </c>
      <c r="AW849" s="17">
        <f t="shared" si="2106"/>
        <v>2330</v>
      </c>
      <c r="AX849" s="17">
        <f t="shared" si="2107"/>
        <v>2330</v>
      </c>
      <c r="AY849" s="17">
        <f t="shared" si="2108"/>
        <v>2330</v>
      </c>
      <c r="AZ849" s="17">
        <f t="shared" si="2196"/>
        <v>0</v>
      </c>
      <c r="BA849" s="32">
        <v>0</v>
      </c>
      <c r="BB849" s="32"/>
      <c r="BC849" s="1"/>
      <c r="BD849" s="1"/>
      <c r="BE849" s="1"/>
      <c r="BF849" s="1"/>
      <c r="BG849" s="1"/>
      <c r="BH849" s="1"/>
      <c r="BI849" s="1"/>
    </row>
    <row r="850" s="1" customFormat="1" ht="45">
      <c r="A850" s="30" t="s">
        <v>477</v>
      </c>
      <c r="B850" s="30" t="s">
        <v>96</v>
      </c>
      <c r="C850" s="30" t="s">
        <v>29</v>
      </c>
      <c r="D850" s="30" t="s">
        <v>473</v>
      </c>
      <c r="E850" s="35"/>
      <c r="F850" s="31" t="s">
        <v>474</v>
      </c>
      <c r="G850" s="17">
        <f t="shared" si="2164"/>
        <v>2330</v>
      </c>
      <c r="H850" s="17">
        <f t="shared" si="2033"/>
        <v>2330</v>
      </c>
      <c r="I850" s="17">
        <f t="shared" si="2165"/>
        <v>2330</v>
      </c>
      <c r="J850" s="17">
        <f t="shared" si="2166"/>
        <v>0</v>
      </c>
      <c r="K850" s="17">
        <f t="shared" si="2167"/>
        <v>0</v>
      </c>
      <c r="L850" s="17">
        <f t="shared" si="2168"/>
        <v>0</v>
      </c>
      <c r="M850" s="17">
        <f t="shared" si="2029"/>
        <v>2330</v>
      </c>
      <c r="N850" s="17">
        <f t="shared" si="2030"/>
        <v>2330</v>
      </c>
      <c r="O850" s="17">
        <f t="shared" si="2031"/>
        <v>2330</v>
      </c>
      <c r="P850" s="17">
        <f t="shared" si="2169"/>
        <v>0</v>
      </c>
      <c r="Q850" s="17">
        <f t="shared" si="2170"/>
        <v>0</v>
      </c>
      <c r="R850" s="17">
        <f t="shared" si="2171"/>
        <v>0</v>
      </c>
      <c r="S850" s="17">
        <f t="shared" si="2172"/>
        <v>0</v>
      </c>
      <c r="T850" s="17">
        <f t="shared" si="2173"/>
        <v>0</v>
      </c>
      <c r="U850" s="17">
        <f t="shared" si="2174"/>
        <v>0</v>
      </c>
      <c r="V850" s="17">
        <f t="shared" si="2175"/>
        <v>0</v>
      </c>
      <c r="W850" s="17">
        <f t="shared" si="2176"/>
        <v>0</v>
      </c>
      <c r="X850" s="17">
        <f t="shared" si="2177"/>
        <v>0</v>
      </c>
      <c r="Y850" s="17">
        <f t="shared" si="2100"/>
        <v>2330</v>
      </c>
      <c r="Z850" s="17">
        <f t="shared" si="2101"/>
        <v>2330</v>
      </c>
      <c r="AA850" s="17">
        <f t="shared" si="2102"/>
        <v>2330</v>
      </c>
      <c r="AB850" s="17">
        <f t="shared" si="2178"/>
        <v>0</v>
      </c>
      <c r="AC850" s="17">
        <f t="shared" si="2179"/>
        <v>0</v>
      </c>
      <c r="AD850" s="17">
        <f t="shared" si="2180"/>
        <v>0</v>
      </c>
      <c r="AE850" s="17">
        <f t="shared" si="2103"/>
        <v>2330</v>
      </c>
      <c r="AF850" s="17">
        <f t="shared" si="2104"/>
        <v>2330</v>
      </c>
      <c r="AG850" s="17">
        <f t="shared" si="2105"/>
        <v>2330</v>
      </c>
      <c r="AH850" s="17">
        <f t="shared" si="2181"/>
        <v>0</v>
      </c>
      <c r="AI850" s="17">
        <f t="shared" si="2182"/>
        <v>0</v>
      </c>
      <c r="AJ850" s="17">
        <f t="shared" si="2183"/>
        <v>0</v>
      </c>
      <c r="AK850" s="17">
        <f t="shared" si="2184"/>
        <v>0</v>
      </c>
      <c r="AL850" s="17">
        <f t="shared" si="2185"/>
        <v>0</v>
      </c>
      <c r="AM850" s="17">
        <f t="shared" si="2186"/>
        <v>0</v>
      </c>
      <c r="AN850" s="17">
        <f t="shared" si="2187"/>
        <v>0</v>
      </c>
      <c r="AO850" s="17">
        <f t="shared" si="2188"/>
        <v>0</v>
      </c>
      <c r="AP850" s="17">
        <f t="shared" si="2189"/>
        <v>0</v>
      </c>
      <c r="AQ850" s="17">
        <f t="shared" si="2190"/>
        <v>0</v>
      </c>
      <c r="AR850" s="17">
        <f t="shared" si="2191"/>
        <v>0</v>
      </c>
      <c r="AS850" s="17">
        <f t="shared" si="2192"/>
        <v>0</v>
      </c>
      <c r="AT850" s="17">
        <f t="shared" si="2193"/>
        <v>0</v>
      </c>
      <c r="AU850" s="17">
        <f t="shared" si="2194"/>
        <v>0</v>
      </c>
      <c r="AV850" s="17">
        <f t="shared" si="2195"/>
        <v>0</v>
      </c>
      <c r="AW850" s="17">
        <f t="shared" si="2106"/>
        <v>2330</v>
      </c>
      <c r="AX850" s="17">
        <f t="shared" si="2107"/>
        <v>2330</v>
      </c>
      <c r="AY850" s="17">
        <f t="shared" si="2108"/>
        <v>2330</v>
      </c>
      <c r="AZ850" s="17">
        <f t="shared" si="2196"/>
        <v>0</v>
      </c>
      <c r="BA850" s="32"/>
      <c r="BB850" s="32"/>
      <c r="BC850" s="1"/>
      <c r="BD850" s="1"/>
      <c r="BE850" s="1"/>
      <c r="BF850" s="1"/>
      <c r="BG850" s="1"/>
      <c r="BH850" s="1"/>
      <c r="BI850" s="1"/>
    </row>
    <row r="851" s="1" customFormat="1" ht="45">
      <c r="A851" s="30" t="s">
        <v>477</v>
      </c>
      <c r="B851" s="30" t="s">
        <v>96</v>
      </c>
      <c r="C851" s="30" t="s">
        <v>29</v>
      </c>
      <c r="D851" s="30" t="s">
        <v>475</v>
      </c>
      <c r="E851" s="35"/>
      <c r="F851" s="31" t="s">
        <v>476</v>
      </c>
      <c r="G851" s="17">
        <f t="shared" si="2164"/>
        <v>2330</v>
      </c>
      <c r="H851" s="17">
        <f t="shared" si="2033"/>
        <v>2330</v>
      </c>
      <c r="I851" s="17">
        <f t="shared" si="2165"/>
        <v>2330</v>
      </c>
      <c r="J851" s="17">
        <f t="shared" si="2166"/>
        <v>0</v>
      </c>
      <c r="K851" s="17">
        <f t="shared" si="2167"/>
        <v>0</v>
      </c>
      <c r="L851" s="17">
        <f t="shared" si="2168"/>
        <v>0</v>
      </c>
      <c r="M851" s="17">
        <f t="shared" si="2029"/>
        <v>2330</v>
      </c>
      <c r="N851" s="17">
        <f t="shared" si="2030"/>
        <v>2330</v>
      </c>
      <c r="O851" s="17">
        <f t="shared" si="2031"/>
        <v>2330</v>
      </c>
      <c r="P851" s="17">
        <f t="shared" si="2169"/>
        <v>0</v>
      </c>
      <c r="Q851" s="17">
        <f t="shared" si="2170"/>
        <v>0</v>
      </c>
      <c r="R851" s="17">
        <f t="shared" si="2171"/>
        <v>0</v>
      </c>
      <c r="S851" s="17">
        <f t="shared" si="2172"/>
        <v>0</v>
      </c>
      <c r="T851" s="17">
        <f t="shared" si="2173"/>
        <v>0</v>
      </c>
      <c r="U851" s="17">
        <f t="shared" si="2174"/>
        <v>0</v>
      </c>
      <c r="V851" s="17">
        <f t="shared" si="2175"/>
        <v>0</v>
      </c>
      <c r="W851" s="17">
        <f t="shared" si="2176"/>
        <v>0</v>
      </c>
      <c r="X851" s="17">
        <f t="shared" si="2177"/>
        <v>0</v>
      </c>
      <c r="Y851" s="17">
        <f t="shared" si="2100"/>
        <v>2330</v>
      </c>
      <c r="Z851" s="17">
        <f t="shared" si="2101"/>
        <v>2330</v>
      </c>
      <c r="AA851" s="17">
        <f t="shared" si="2102"/>
        <v>2330</v>
      </c>
      <c r="AB851" s="17">
        <f t="shared" si="2178"/>
        <v>0</v>
      </c>
      <c r="AC851" s="17">
        <f t="shared" si="2179"/>
        <v>0</v>
      </c>
      <c r="AD851" s="17">
        <f t="shared" si="2180"/>
        <v>0</v>
      </c>
      <c r="AE851" s="17">
        <f t="shared" si="2103"/>
        <v>2330</v>
      </c>
      <c r="AF851" s="17">
        <f t="shared" si="2104"/>
        <v>2330</v>
      </c>
      <c r="AG851" s="17">
        <f t="shared" si="2105"/>
        <v>2330</v>
      </c>
      <c r="AH851" s="17">
        <f t="shared" si="2181"/>
        <v>0</v>
      </c>
      <c r="AI851" s="17">
        <f t="shared" si="2182"/>
        <v>0</v>
      </c>
      <c r="AJ851" s="17">
        <f t="shared" si="2183"/>
        <v>0</v>
      </c>
      <c r="AK851" s="17">
        <f t="shared" si="2184"/>
        <v>0</v>
      </c>
      <c r="AL851" s="17">
        <f t="shared" si="2185"/>
        <v>0</v>
      </c>
      <c r="AM851" s="17">
        <f t="shared" si="2186"/>
        <v>0</v>
      </c>
      <c r="AN851" s="17">
        <f t="shared" si="2187"/>
        <v>0</v>
      </c>
      <c r="AO851" s="17">
        <f t="shared" si="2188"/>
        <v>0</v>
      </c>
      <c r="AP851" s="17">
        <f t="shared" si="2189"/>
        <v>0</v>
      </c>
      <c r="AQ851" s="17">
        <f t="shared" si="2190"/>
        <v>0</v>
      </c>
      <c r="AR851" s="17">
        <f t="shared" si="2191"/>
        <v>0</v>
      </c>
      <c r="AS851" s="17">
        <f t="shared" si="2192"/>
        <v>0</v>
      </c>
      <c r="AT851" s="17">
        <f t="shared" si="2193"/>
        <v>0</v>
      </c>
      <c r="AU851" s="17">
        <f t="shared" si="2194"/>
        <v>0</v>
      </c>
      <c r="AV851" s="17">
        <f t="shared" si="2195"/>
        <v>0</v>
      </c>
      <c r="AW851" s="17">
        <f t="shared" si="2106"/>
        <v>2330</v>
      </c>
      <c r="AX851" s="17">
        <f t="shared" si="2107"/>
        <v>2330</v>
      </c>
      <c r="AY851" s="17">
        <f t="shared" si="2108"/>
        <v>2330</v>
      </c>
      <c r="AZ851" s="17">
        <f t="shared" si="2196"/>
        <v>0</v>
      </c>
      <c r="BA851" s="32"/>
      <c r="BB851" s="32"/>
      <c r="BC851" s="1"/>
      <c r="BD851" s="1"/>
      <c r="BE851" s="1"/>
      <c r="BF851" s="1"/>
      <c r="BG851" s="1"/>
      <c r="BH851" s="1"/>
      <c r="BI851" s="1"/>
    </row>
    <row r="852" s="1" customFormat="1" ht="30">
      <c r="A852" s="30" t="s">
        <v>477</v>
      </c>
      <c r="B852" s="30" t="s">
        <v>96</v>
      </c>
      <c r="C852" s="30" t="s">
        <v>29</v>
      </c>
      <c r="D852" s="30" t="s">
        <v>475</v>
      </c>
      <c r="E852" s="30" t="s">
        <v>41</v>
      </c>
      <c r="F852" s="31" t="s">
        <v>42</v>
      </c>
      <c r="G852" s="17">
        <v>2330</v>
      </c>
      <c r="H852" s="17">
        <v>2330</v>
      </c>
      <c r="I852" s="17">
        <v>2330</v>
      </c>
      <c r="J852" s="17"/>
      <c r="K852" s="17"/>
      <c r="L852" s="17"/>
      <c r="M852" s="17">
        <f t="shared" si="2029"/>
        <v>2330</v>
      </c>
      <c r="N852" s="17">
        <f t="shared" si="2030"/>
        <v>2330</v>
      </c>
      <c r="O852" s="17">
        <f t="shared" si="2031"/>
        <v>2330</v>
      </c>
      <c r="P852" s="17"/>
      <c r="Q852" s="17"/>
      <c r="R852" s="17"/>
      <c r="S852" s="17"/>
      <c r="T852" s="17"/>
      <c r="U852" s="17"/>
      <c r="V852" s="17"/>
      <c r="W852" s="17"/>
      <c r="X852" s="17"/>
      <c r="Y852" s="17">
        <f t="shared" si="2100"/>
        <v>2330</v>
      </c>
      <c r="Z852" s="17">
        <f t="shared" si="2101"/>
        <v>2330</v>
      </c>
      <c r="AA852" s="17">
        <f t="shared" si="2102"/>
        <v>2330</v>
      </c>
      <c r="AB852" s="17"/>
      <c r="AC852" s="17"/>
      <c r="AD852" s="17"/>
      <c r="AE852" s="17">
        <f t="shared" si="2103"/>
        <v>2330</v>
      </c>
      <c r="AF852" s="17">
        <f t="shared" si="2104"/>
        <v>2330</v>
      </c>
      <c r="AG852" s="17">
        <f t="shared" si="2105"/>
        <v>2330</v>
      </c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>
        <f t="shared" si="2106"/>
        <v>2330</v>
      </c>
      <c r="AX852" s="17">
        <f t="shared" si="2107"/>
        <v>2330</v>
      </c>
      <c r="AY852" s="17">
        <f t="shared" si="2108"/>
        <v>2330</v>
      </c>
      <c r="AZ852" s="17"/>
      <c r="BA852" s="32"/>
      <c r="BB852" s="32"/>
      <c r="BC852" s="1"/>
      <c r="BD852" s="1"/>
      <c r="BE852" s="1"/>
      <c r="BF852" s="1"/>
      <c r="BG852" s="1"/>
      <c r="BH852" s="1"/>
      <c r="BI852" s="1"/>
    </row>
    <row r="853" s="20" customFormat="1" ht="30">
      <c r="A853" s="21" t="s">
        <v>488</v>
      </c>
      <c r="B853" s="21"/>
      <c r="C853" s="21"/>
      <c r="D853" s="21"/>
      <c r="E853" s="21"/>
      <c r="F853" s="22" t="s">
        <v>489</v>
      </c>
      <c r="G853" s="23">
        <f>G854+G904+G963+G975+G927+G886+G982+G956</f>
        <v>176117.20000000001</v>
      </c>
      <c r="H853" s="23">
        <f>H854+H904+H963+H975+H927+H886+H982+H956</f>
        <v>167933.99999999997</v>
      </c>
      <c r="I853" s="23">
        <f>I854+I904+I963+I975+I927+I886+I982+I956</f>
        <v>162919.79999999999</v>
      </c>
      <c r="J853" s="23">
        <f>J854+J904+J963+J975+J927+J886+J982+J956</f>
        <v>17009.799999999999</v>
      </c>
      <c r="K853" s="23">
        <f>K854+K904+K963+K975+K927+K886+K982+K956</f>
        <v>16917.100000000002</v>
      </c>
      <c r="L853" s="23">
        <f>L854+L904+L963+L975+L927+L886+L982+L956</f>
        <v>16917.100000000002</v>
      </c>
      <c r="M853" s="23">
        <f t="shared" si="2029"/>
        <v>193127</v>
      </c>
      <c r="N853" s="23">
        <f t="shared" si="2030"/>
        <v>184851.09999999998</v>
      </c>
      <c r="O853" s="23">
        <f t="shared" si="2031"/>
        <v>179836.89999999999</v>
      </c>
      <c r="P853" s="23">
        <f>P854+P904+P963+P975+P927+P886+P982+P956</f>
        <v>9066.1000000000004</v>
      </c>
      <c r="Q853" s="23">
        <f>Q854+Q904+Q963+Q975+Q927+Q886+Q982+Q956</f>
        <v>0</v>
      </c>
      <c r="R853" s="23">
        <f>R854+R904+R963+R975+R927+R886+R982+R956</f>
        <v>0</v>
      </c>
      <c r="S853" s="23">
        <f>S854+S904+S963+S975+S927+S886+S982+S956</f>
        <v>1273.61699</v>
      </c>
      <c r="T853" s="23">
        <f>T854+T904+T963+T975+T927+T886+T982+T956</f>
        <v>11492.6</v>
      </c>
      <c r="U853" s="23">
        <f>U854+U904+U963+U975+U927+U886+U982+U956</f>
        <v>0</v>
      </c>
      <c r="V853" s="23">
        <f>V854+V904+V963+V975+V927+V886+V982+V956</f>
        <v>11492.6</v>
      </c>
      <c r="W853" s="23">
        <f>W854+W904+W963+W975+W927+W886+W982+W956</f>
        <v>0</v>
      </c>
      <c r="X853" s="23">
        <f>X854+X904+X963+X975+X927+X886+X982+X956</f>
        <v>0</v>
      </c>
      <c r="Y853" s="23">
        <f t="shared" si="2100"/>
        <v>203466.71699000002</v>
      </c>
      <c r="Z853" s="23">
        <f t="shared" si="2101"/>
        <v>196343.69999999998</v>
      </c>
      <c r="AA853" s="23">
        <f t="shared" si="2102"/>
        <v>191329.5</v>
      </c>
      <c r="AB853" s="23">
        <f>AB854+AB904+AB963+AB975+AB927+AB886+AB982+AB956</f>
        <v>0</v>
      </c>
      <c r="AC853" s="23">
        <f>AC854+AC904+AC963+AC975+AC927+AC886+AC982+AC956</f>
        <v>0</v>
      </c>
      <c r="AD853" s="23">
        <f>AD854+AD904+AD963+AD975+AD927+AD886+AD982+AD956</f>
        <v>0</v>
      </c>
      <c r="AE853" s="23">
        <f t="shared" si="2103"/>
        <v>203466.71699000002</v>
      </c>
      <c r="AF853" s="23">
        <f t="shared" si="2104"/>
        <v>196343.69999999998</v>
      </c>
      <c r="AG853" s="23">
        <f t="shared" si="2105"/>
        <v>191329.5</v>
      </c>
      <c r="AH853" s="23">
        <f>AH854+AH904+AH963+AH975+AH927+AH886+AH982+AH956</f>
        <v>0</v>
      </c>
      <c r="AI853" s="23">
        <f>AI854+AI904+AI963+AI975+AI927+AI886+AI982+AI956</f>
        <v>0</v>
      </c>
      <c r="AJ853" s="23">
        <f>AJ854+AJ904+AJ963+AJ975+AJ927+AJ886+AJ982+AJ956</f>
        <v>730.35200000000009</v>
      </c>
      <c r="AK853" s="23">
        <f>AK854+AK904+AK963+AK975+AK927+AK886+AK982+AK956</f>
        <v>0</v>
      </c>
      <c r="AL853" s="23">
        <f>AL854+AL904+AL963+AL975+AL927+AL886+AL982+AL956</f>
        <v>0</v>
      </c>
      <c r="AM853" s="23">
        <f>AM854+AM904+AM963+AM975+AM927+AM886+AM982+AM956</f>
        <v>0</v>
      </c>
      <c r="AN853" s="23">
        <f>AN854+AN904+AN963+AN975+AN927+AN886+AN982+AN956</f>
        <v>0</v>
      </c>
      <c r="AO853" s="23">
        <f>AO854+AO904+AO963+AO975+AO927+AO886+AO982+AO956</f>
        <v>0</v>
      </c>
      <c r="AP853" s="23">
        <f>AP854+AP904+AP963+AP975+AP927+AP886+AP982+AP956</f>
        <v>0</v>
      </c>
      <c r="AQ853" s="23">
        <f>AQ854+AQ904+AQ963+AQ975+AQ927+AQ886+AQ982+AQ956</f>
        <v>0</v>
      </c>
      <c r="AR853" s="23">
        <f>AR854+AR904+AR963+AR975+AR927+AR886+AR982+AR956</f>
        <v>0</v>
      </c>
      <c r="AS853" s="23">
        <f>AS854+AS904+AS963+AS975+AS927+AS886+AS982+AS956</f>
        <v>0</v>
      </c>
      <c r="AT853" s="23">
        <f>AT854+AT904+AT963+AT975+AT927+AT886+AT982+AT956</f>
        <v>0</v>
      </c>
      <c r="AU853" s="23">
        <f>AU854+AU904+AU963+AU975+AU927+AU886+AU982+AU956</f>
        <v>0</v>
      </c>
      <c r="AV853" s="23">
        <f>AV854+AV904+AV963+AV975+AV927+AV886+AV982+AV956</f>
        <v>0</v>
      </c>
      <c r="AW853" s="23">
        <f t="shared" si="2106"/>
        <v>204197.06899000003</v>
      </c>
      <c r="AX853" s="23">
        <f t="shared" si="2107"/>
        <v>196343.69999999998</v>
      </c>
      <c r="AY853" s="23">
        <f t="shared" si="2108"/>
        <v>191329.5</v>
      </c>
      <c r="AZ853" s="23">
        <f>AZ854+AZ904+AZ963+AZ975+AZ927+AZ886+AZ982+AZ956</f>
        <v>0</v>
      </c>
      <c r="BA853" s="24"/>
      <c r="BB853" s="24"/>
      <c r="BC853" s="20"/>
      <c r="BD853" s="20"/>
      <c r="BE853" s="20"/>
      <c r="BF853" s="20"/>
      <c r="BG853" s="20"/>
      <c r="BH853" s="20"/>
      <c r="BI853" s="20"/>
    </row>
    <row r="854" s="20" customFormat="1" ht="15">
      <c r="A854" s="21" t="s">
        <v>488</v>
      </c>
      <c r="B854" s="21" t="s">
        <v>29</v>
      </c>
      <c r="C854" s="21"/>
      <c r="D854" s="21"/>
      <c r="E854" s="21"/>
      <c r="F854" s="22" t="s">
        <v>30</v>
      </c>
      <c r="G854" s="23">
        <f>G867+G855</f>
        <v>101110.3</v>
      </c>
      <c r="H854" s="23">
        <f>H867+H855</f>
        <v>101758.5</v>
      </c>
      <c r="I854" s="23">
        <f>I867+I855</f>
        <v>101148.10000000001</v>
      </c>
      <c r="J854" s="23">
        <f>J867+J855</f>
        <v>824.10000000000002</v>
      </c>
      <c r="K854" s="23">
        <f>K867+K855</f>
        <v>731.39999999999998</v>
      </c>
      <c r="L854" s="23">
        <f>L867+L855</f>
        <v>731.39999999999998</v>
      </c>
      <c r="M854" s="23">
        <f t="shared" si="2029"/>
        <v>101934.40000000001</v>
      </c>
      <c r="N854" s="23">
        <f t="shared" si="2030"/>
        <v>102489.89999999999</v>
      </c>
      <c r="O854" s="23">
        <f t="shared" si="2031"/>
        <v>101879.5</v>
      </c>
      <c r="P854" s="23">
        <f>P867+P855</f>
        <v>9066.1000000000004</v>
      </c>
      <c r="Q854" s="23">
        <f>Q867+Q855</f>
        <v>0</v>
      </c>
      <c r="R854" s="23">
        <f>R867+R855</f>
        <v>0</v>
      </c>
      <c r="S854" s="23">
        <f>S867+S855</f>
        <v>110</v>
      </c>
      <c r="T854" s="23">
        <f>T867+T855</f>
        <v>11492.6</v>
      </c>
      <c r="U854" s="23">
        <f>U867+U855</f>
        <v>0</v>
      </c>
      <c r="V854" s="23">
        <f>V867+V855</f>
        <v>11492.6</v>
      </c>
      <c r="W854" s="23">
        <f>W867+W855</f>
        <v>0</v>
      </c>
      <c r="X854" s="23">
        <f>X867+X855</f>
        <v>0</v>
      </c>
      <c r="Y854" s="23">
        <f t="shared" si="2100"/>
        <v>111110.50000000001</v>
      </c>
      <c r="Z854" s="23">
        <f t="shared" si="2101"/>
        <v>113982.5</v>
      </c>
      <c r="AA854" s="23">
        <f t="shared" si="2102"/>
        <v>113372.10000000001</v>
      </c>
      <c r="AB854" s="23">
        <f>AB867+AB855</f>
        <v>0</v>
      </c>
      <c r="AC854" s="23">
        <f>AC867+AC855</f>
        <v>0</v>
      </c>
      <c r="AD854" s="23">
        <f>AD867+AD855</f>
        <v>0</v>
      </c>
      <c r="AE854" s="23">
        <f t="shared" si="2103"/>
        <v>111110.50000000001</v>
      </c>
      <c r="AF854" s="23">
        <f t="shared" si="2104"/>
        <v>113982.5</v>
      </c>
      <c r="AG854" s="23">
        <f t="shared" si="2105"/>
        <v>113372.10000000001</v>
      </c>
      <c r="AH854" s="23">
        <f>AH867+AH855</f>
        <v>0</v>
      </c>
      <c r="AI854" s="23">
        <f>AI867+AI855</f>
        <v>0</v>
      </c>
      <c r="AJ854" s="23">
        <f>AJ867+AJ855</f>
        <v>796.08500000000004</v>
      </c>
      <c r="AK854" s="23">
        <f>AK867+AK855</f>
        <v>0</v>
      </c>
      <c r="AL854" s="23">
        <f>AL867+AL855</f>
        <v>0</v>
      </c>
      <c r="AM854" s="23">
        <f>AM867+AM855</f>
        <v>0</v>
      </c>
      <c r="AN854" s="23">
        <f>AN867+AN855</f>
        <v>0</v>
      </c>
      <c r="AO854" s="23">
        <f>AO867+AO855</f>
        <v>0</v>
      </c>
      <c r="AP854" s="23">
        <f>AP867+AP855</f>
        <v>0</v>
      </c>
      <c r="AQ854" s="23">
        <f>AQ867+AQ855</f>
        <v>0</v>
      </c>
      <c r="AR854" s="23">
        <f>AR867+AR855</f>
        <v>0</v>
      </c>
      <c r="AS854" s="23">
        <f>AS867+AS855</f>
        <v>0</v>
      </c>
      <c r="AT854" s="23">
        <f>AT867+AT855</f>
        <v>0</v>
      </c>
      <c r="AU854" s="23">
        <f>AU867+AU855</f>
        <v>0</v>
      </c>
      <c r="AV854" s="23">
        <f>AV867+AV855</f>
        <v>0</v>
      </c>
      <c r="AW854" s="23">
        <f t="shared" si="2106"/>
        <v>111906.58500000002</v>
      </c>
      <c r="AX854" s="23">
        <f t="shared" si="2107"/>
        <v>113982.5</v>
      </c>
      <c r="AY854" s="23">
        <f t="shared" si="2108"/>
        <v>113372.10000000001</v>
      </c>
      <c r="AZ854" s="23">
        <f>AZ867+AZ855</f>
        <v>0</v>
      </c>
      <c r="BA854" s="24"/>
      <c r="BB854" s="24"/>
      <c r="BC854" s="20"/>
      <c r="BD854" s="20"/>
      <c r="BE854" s="20"/>
      <c r="BF854" s="20"/>
      <c r="BG854" s="20"/>
      <c r="BH854" s="20"/>
      <c r="BI854" s="20"/>
    </row>
    <row r="855" s="25" customFormat="1" ht="60">
      <c r="A855" s="26" t="s">
        <v>488</v>
      </c>
      <c r="B855" s="26" t="s">
        <v>29</v>
      </c>
      <c r="C855" s="26" t="s">
        <v>121</v>
      </c>
      <c r="D855" s="26"/>
      <c r="E855" s="26"/>
      <c r="F855" s="27" t="s">
        <v>413</v>
      </c>
      <c r="G855" s="28">
        <f>G856+G862</f>
        <v>77002.900000000009</v>
      </c>
      <c r="H855" s="28">
        <f>H856+H862</f>
        <v>79228.100000000006</v>
      </c>
      <c r="I855" s="28">
        <f>I856+I862</f>
        <v>79228.100000000006</v>
      </c>
      <c r="J855" s="28">
        <f>J856+J862</f>
        <v>709.5</v>
      </c>
      <c r="K855" s="28">
        <f>K856+K862</f>
        <v>731.39999999999998</v>
      </c>
      <c r="L855" s="28">
        <f>L856+L862</f>
        <v>731.39999999999998</v>
      </c>
      <c r="M855" s="28">
        <f t="shared" si="2029"/>
        <v>77712.400000000009</v>
      </c>
      <c r="N855" s="28">
        <f t="shared" si="2030"/>
        <v>79959.5</v>
      </c>
      <c r="O855" s="28">
        <f t="shared" si="2031"/>
        <v>79959.5</v>
      </c>
      <c r="P855" s="28">
        <f>P856+P862</f>
        <v>9066.1000000000004</v>
      </c>
      <c r="Q855" s="28">
        <f>Q856+Q862</f>
        <v>0</v>
      </c>
      <c r="R855" s="28">
        <f>R856+R862</f>
        <v>0</v>
      </c>
      <c r="S855" s="28">
        <f>S856+S862</f>
        <v>0</v>
      </c>
      <c r="T855" s="28">
        <f>T856+T862</f>
        <v>11382.6</v>
      </c>
      <c r="U855" s="28">
        <f>U856+U862</f>
        <v>0</v>
      </c>
      <c r="V855" s="28">
        <f>V856+V862</f>
        <v>11382.6</v>
      </c>
      <c r="W855" s="28">
        <f>W856+W862</f>
        <v>0</v>
      </c>
      <c r="X855" s="28">
        <f>X856+X862</f>
        <v>0</v>
      </c>
      <c r="Y855" s="28">
        <f t="shared" si="2100"/>
        <v>86778.500000000015</v>
      </c>
      <c r="Z855" s="28">
        <f t="shared" si="2101"/>
        <v>91342.100000000006</v>
      </c>
      <c r="AA855" s="28">
        <f t="shared" si="2102"/>
        <v>91342.100000000006</v>
      </c>
      <c r="AB855" s="28">
        <f>AB856+AB862</f>
        <v>0</v>
      </c>
      <c r="AC855" s="28">
        <f>AC856+AC862</f>
        <v>0</v>
      </c>
      <c r="AD855" s="28">
        <f>AD856+AD862</f>
        <v>0</v>
      </c>
      <c r="AE855" s="28">
        <f t="shared" si="2103"/>
        <v>86778.500000000015</v>
      </c>
      <c r="AF855" s="28">
        <f t="shared" si="2104"/>
        <v>91342.100000000006</v>
      </c>
      <c r="AG855" s="28">
        <f t="shared" si="2105"/>
        <v>91342.100000000006</v>
      </c>
      <c r="AH855" s="28">
        <f>AH856+AH862</f>
        <v>0</v>
      </c>
      <c r="AI855" s="28">
        <f>AI856+AI862</f>
        <v>0</v>
      </c>
      <c r="AJ855" s="28">
        <f>AJ856+AJ862</f>
        <v>0</v>
      </c>
      <c r="AK855" s="28">
        <f>AK856+AK862</f>
        <v>0</v>
      </c>
      <c r="AL855" s="28">
        <f>AL856+AL862</f>
        <v>0</v>
      </c>
      <c r="AM855" s="28">
        <f>AM856+AM862</f>
        <v>0</v>
      </c>
      <c r="AN855" s="28">
        <f>AN856+AN862</f>
        <v>0</v>
      </c>
      <c r="AO855" s="28">
        <f>AO856+AO862</f>
        <v>0</v>
      </c>
      <c r="AP855" s="28">
        <f>AP856+AP862</f>
        <v>0</v>
      </c>
      <c r="AQ855" s="28">
        <f>AQ856+AQ862</f>
        <v>0</v>
      </c>
      <c r="AR855" s="28">
        <f>AR856+AR862</f>
        <v>0</v>
      </c>
      <c r="AS855" s="28">
        <f>AS856+AS862</f>
        <v>0</v>
      </c>
      <c r="AT855" s="28">
        <f>AT856+AT862</f>
        <v>0</v>
      </c>
      <c r="AU855" s="28">
        <f>AU856+AU862</f>
        <v>0</v>
      </c>
      <c r="AV855" s="28">
        <f>AV856+AV862</f>
        <v>0</v>
      </c>
      <c r="AW855" s="28">
        <f t="shared" si="2106"/>
        <v>86778.500000000015</v>
      </c>
      <c r="AX855" s="28">
        <f t="shared" si="2107"/>
        <v>91342.100000000006</v>
      </c>
      <c r="AY855" s="28">
        <f t="shared" si="2108"/>
        <v>91342.100000000006</v>
      </c>
      <c r="AZ855" s="28">
        <f>AZ856+AZ862</f>
        <v>0</v>
      </c>
      <c r="BA855" s="29"/>
      <c r="BB855" s="29"/>
      <c r="BC855" s="25"/>
      <c r="BD855" s="25"/>
      <c r="BE855" s="25"/>
      <c r="BF855" s="25"/>
      <c r="BG855" s="25"/>
      <c r="BH855" s="25"/>
      <c r="BI855" s="25"/>
    </row>
    <row r="856" s="1" customFormat="1" ht="45">
      <c r="A856" s="30" t="s">
        <v>488</v>
      </c>
      <c r="B856" s="30" t="s">
        <v>29</v>
      </c>
      <c r="C856" s="30" t="s">
        <v>121</v>
      </c>
      <c r="D856" s="30" t="s">
        <v>229</v>
      </c>
      <c r="E856" s="35"/>
      <c r="F856" s="31" t="s">
        <v>230</v>
      </c>
      <c r="G856" s="17">
        <f t="shared" ref="G856:G858" si="2197">G857</f>
        <v>11819.1</v>
      </c>
      <c r="H856" s="17">
        <f t="shared" ref="H856:H858" si="2198">H857</f>
        <v>12169.000000000002</v>
      </c>
      <c r="I856" s="17">
        <f t="shared" ref="I856:I858" si="2199">I857</f>
        <v>12169.000000000002</v>
      </c>
      <c r="J856" s="17">
        <f t="shared" ref="J856:J858" si="2200">J857</f>
        <v>0</v>
      </c>
      <c r="K856" s="17">
        <f t="shared" ref="K856:K858" si="2201">K857</f>
        <v>0</v>
      </c>
      <c r="L856" s="17">
        <f t="shared" ref="L856:L858" si="2202">L857</f>
        <v>0</v>
      </c>
      <c r="M856" s="17">
        <f t="shared" ref="M856:M919" si="2203">G856+J856</f>
        <v>11819.1</v>
      </c>
      <c r="N856" s="17">
        <f t="shared" ref="N856:N919" si="2204">H856+K856</f>
        <v>12169.000000000002</v>
      </c>
      <c r="O856" s="17">
        <f t="shared" ref="O856:O919" si="2205">I856+L856</f>
        <v>12169.000000000002</v>
      </c>
      <c r="P856" s="17">
        <f t="shared" ref="P856:P858" si="2206">P857</f>
        <v>0</v>
      </c>
      <c r="Q856" s="17">
        <f t="shared" ref="Q856:Q858" si="2207">Q857</f>
        <v>0</v>
      </c>
      <c r="R856" s="17">
        <f t="shared" ref="R856:R858" si="2208">R857</f>
        <v>0</v>
      </c>
      <c r="S856" s="17">
        <f t="shared" ref="S856:S858" si="2209">S857</f>
        <v>0</v>
      </c>
      <c r="T856" s="17">
        <f t="shared" ref="T856:T858" si="2210">T857</f>
        <v>0</v>
      </c>
      <c r="U856" s="17">
        <f t="shared" ref="U856:U858" si="2211">U857</f>
        <v>0</v>
      </c>
      <c r="V856" s="17">
        <f t="shared" ref="V856:V858" si="2212">V857</f>
        <v>0</v>
      </c>
      <c r="W856" s="17">
        <f t="shared" ref="W856:W858" si="2213">W857</f>
        <v>0</v>
      </c>
      <c r="X856" s="17">
        <f t="shared" ref="X856:X858" si="2214">X857</f>
        <v>0</v>
      </c>
      <c r="Y856" s="17">
        <f t="shared" si="2100"/>
        <v>11819.1</v>
      </c>
      <c r="Z856" s="17">
        <f t="shared" si="2101"/>
        <v>12169.000000000002</v>
      </c>
      <c r="AA856" s="17">
        <f t="shared" si="2102"/>
        <v>12169.000000000002</v>
      </c>
      <c r="AB856" s="17">
        <f t="shared" ref="AB856:AB858" si="2215">AB857</f>
        <v>0</v>
      </c>
      <c r="AC856" s="17">
        <f t="shared" ref="AC856:AC858" si="2216">AC857</f>
        <v>0</v>
      </c>
      <c r="AD856" s="17">
        <f t="shared" ref="AD856:AD858" si="2217">AD857</f>
        <v>0</v>
      </c>
      <c r="AE856" s="17">
        <f t="shared" si="2103"/>
        <v>11819.1</v>
      </c>
      <c r="AF856" s="17">
        <f t="shared" si="2104"/>
        <v>12169.000000000002</v>
      </c>
      <c r="AG856" s="17">
        <f t="shared" si="2105"/>
        <v>12169.000000000002</v>
      </c>
      <c r="AH856" s="17">
        <f t="shared" ref="AH856:AH858" si="2218">AH857</f>
        <v>0</v>
      </c>
      <c r="AI856" s="17">
        <f t="shared" ref="AI856:AI858" si="2219">AI857</f>
        <v>0</v>
      </c>
      <c r="AJ856" s="17">
        <f t="shared" ref="AJ856:AJ858" si="2220">AJ857</f>
        <v>0</v>
      </c>
      <c r="AK856" s="17">
        <f t="shared" ref="AK856:AK858" si="2221">AK857</f>
        <v>0</v>
      </c>
      <c r="AL856" s="17">
        <f t="shared" ref="AL856:AL858" si="2222">AL857</f>
        <v>0</v>
      </c>
      <c r="AM856" s="17">
        <f t="shared" ref="AM856:AM858" si="2223">AM857</f>
        <v>0</v>
      </c>
      <c r="AN856" s="17">
        <f t="shared" ref="AN856:AN858" si="2224">AN857</f>
        <v>0</v>
      </c>
      <c r="AO856" s="17">
        <f t="shared" ref="AO856:AO858" si="2225">AO857</f>
        <v>0</v>
      </c>
      <c r="AP856" s="17">
        <f t="shared" ref="AP856:AP858" si="2226">AP857</f>
        <v>0</v>
      </c>
      <c r="AQ856" s="17">
        <f t="shared" ref="AQ856:AQ858" si="2227">AQ857</f>
        <v>0</v>
      </c>
      <c r="AR856" s="17">
        <f t="shared" ref="AR856:AR858" si="2228">AR857</f>
        <v>0</v>
      </c>
      <c r="AS856" s="17">
        <f t="shared" ref="AS856:AS858" si="2229">AS857</f>
        <v>0</v>
      </c>
      <c r="AT856" s="17">
        <f t="shared" ref="AT856:AT858" si="2230">AT857</f>
        <v>0</v>
      </c>
      <c r="AU856" s="17">
        <f t="shared" ref="AU856:AU858" si="2231">AU857</f>
        <v>0</v>
      </c>
      <c r="AV856" s="17">
        <f t="shared" ref="AV856:AV858" si="2232">AV857</f>
        <v>0</v>
      </c>
      <c r="AW856" s="17">
        <f t="shared" si="2106"/>
        <v>11819.1</v>
      </c>
      <c r="AX856" s="17">
        <f t="shared" si="2107"/>
        <v>12169.000000000002</v>
      </c>
      <c r="AY856" s="17">
        <f t="shared" si="2108"/>
        <v>12169.000000000002</v>
      </c>
      <c r="AZ856" s="17">
        <f t="shared" ref="AZ856:AZ858" si="2233">AZ857</f>
        <v>0</v>
      </c>
      <c r="BA856" s="32"/>
      <c r="BB856" s="32"/>
      <c r="BC856" s="1"/>
      <c r="BD856" s="1"/>
      <c r="BE856" s="1"/>
      <c r="BF856" s="1"/>
      <c r="BG856" s="1"/>
      <c r="BH856" s="1"/>
      <c r="BI856" s="1"/>
    </row>
    <row r="857" s="1" customFormat="1" ht="15" hidden="1">
      <c r="A857" s="30" t="s">
        <v>488</v>
      </c>
      <c r="B857" s="30" t="s">
        <v>29</v>
      </c>
      <c r="C857" s="30" t="s">
        <v>121</v>
      </c>
      <c r="D857" s="30" t="s">
        <v>231</v>
      </c>
      <c r="E857" s="35"/>
      <c r="F857" s="31" t="s">
        <v>36</v>
      </c>
      <c r="G857" s="17">
        <f t="shared" si="2197"/>
        <v>11819.1</v>
      </c>
      <c r="H857" s="17">
        <f t="shared" si="2198"/>
        <v>12169.000000000002</v>
      </c>
      <c r="I857" s="17">
        <f t="shared" si="2199"/>
        <v>12169.000000000002</v>
      </c>
      <c r="J857" s="17">
        <f t="shared" si="2200"/>
        <v>0</v>
      </c>
      <c r="K857" s="17">
        <f t="shared" si="2201"/>
        <v>0</v>
      </c>
      <c r="L857" s="17">
        <f t="shared" si="2202"/>
        <v>0</v>
      </c>
      <c r="M857" s="17">
        <f t="shared" si="2203"/>
        <v>11819.1</v>
      </c>
      <c r="N857" s="17">
        <f t="shared" si="2204"/>
        <v>12169.000000000002</v>
      </c>
      <c r="O857" s="17">
        <f t="shared" si="2205"/>
        <v>12169.000000000002</v>
      </c>
      <c r="P857" s="17">
        <f t="shared" si="2206"/>
        <v>0</v>
      </c>
      <c r="Q857" s="17">
        <f t="shared" si="2207"/>
        <v>0</v>
      </c>
      <c r="R857" s="17">
        <f t="shared" si="2208"/>
        <v>0</v>
      </c>
      <c r="S857" s="17">
        <f t="shared" si="2209"/>
        <v>0</v>
      </c>
      <c r="T857" s="17">
        <f t="shared" si="2210"/>
        <v>0</v>
      </c>
      <c r="U857" s="17">
        <f t="shared" si="2211"/>
        <v>0</v>
      </c>
      <c r="V857" s="17">
        <f t="shared" si="2212"/>
        <v>0</v>
      </c>
      <c r="W857" s="17">
        <f t="shared" si="2213"/>
        <v>0</v>
      </c>
      <c r="X857" s="17">
        <f t="shared" si="2214"/>
        <v>0</v>
      </c>
      <c r="Y857" s="17">
        <f t="shared" si="2100"/>
        <v>11819.1</v>
      </c>
      <c r="Z857" s="17">
        <f t="shared" si="2101"/>
        <v>12169.000000000002</v>
      </c>
      <c r="AA857" s="17">
        <f t="shared" si="2102"/>
        <v>12169.000000000002</v>
      </c>
      <c r="AB857" s="17">
        <f t="shared" si="2215"/>
        <v>0</v>
      </c>
      <c r="AC857" s="17">
        <f t="shared" si="2216"/>
        <v>0</v>
      </c>
      <c r="AD857" s="17">
        <f t="shared" si="2217"/>
        <v>0</v>
      </c>
      <c r="AE857" s="17">
        <f t="shared" si="2103"/>
        <v>11819.1</v>
      </c>
      <c r="AF857" s="17">
        <f t="shared" si="2104"/>
        <v>12169.000000000002</v>
      </c>
      <c r="AG857" s="17">
        <f t="shared" si="2105"/>
        <v>12169.000000000002</v>
      </c>
      <c r="AH857" s="17">
        <f t="shared" si="2218"/>
        <v>0</v>
      </c>
      <c r="AI857" s="17">
        <f t="shared" si="2219"/>
        <v>0</v>
      </c>
      <c r="AJ857" s="17">
        <f t="shared" si="2220"/>
        <v>0</v>
      </c>
      <c r="AK857" s="17">
        <f t="shared" si="2221"/>
        <v>0</v>
      </c>
      <c r="AL857" s="17">
        <f t="shared" si="2222"/>
        <v>0</v>
      </c>
      <c r="AM857" s="17">
        <f t="shared" si="2223"/>
        <v>0</v>
      </c>
      <c r="AN857" s="17">
        <f t="shared" si="2224"/>
        <v>0</v>
      </c>
      <c r="AO857" s="17">
        <f t="shared" si="2225"/>
        <v>0</v>
      </c>
      <c r="AP857" s="17">
        <f t="shared" si="2226"/>
        <v>0</v>
      </c>
      <c r="AQ857" s="17">
        <f t="shared" si="2227"/>
        <v>0</v>
      </c>
      <c r="AR857" s="17">
        <f t="shared" si="2228"/>
        <v>0</v>
      </c>
      <c r="AS857" s="17">
        <f t="shared" si="2229"/>
        <v>0</v>
      </c>
      <c r="AT857" s="17">
        <f t="shared" si="2230"/>
        <v>0</v>
      </c>
      <c r="AU857" s="17">
        <f t="shared" si="2231"/>
        <v>0</v>
      </c>
      <c r="AV857" s="17">
        <f t="shared" si="2232"/>
        <v>0</v>
      </c>
      <c r="AW857" s="17">
        <f t="shared" si="2106"/>
        <v>11819.1</v>
      </c>
      <c r="AX857" s="17">
        <f t="shared" si="2107"/>
        <v>12169.000000000002</v>
      </c>
      <c r="AY857" s="17">
        <f t="shared" si="2108"/>
        <v>12169.000000000002</v>
      </c>
      <c r="AZ857" s="17">
        <f t="shared" si="2233"/>
        <v>0</v>
      </c>
      <c r="BA857" s="32">
        <v>0</v>
      </c>
      <c r="BB857" s="32"/>
      <c r="BC857" s="1"/>
      <c r="BD857" s="1"/>
      <c r="BE857" s="1"/>
      <c r="BF857" s="1"/>
      <c r="BG857" s="1"/>
      <c r="BH857" s="1"/>
      <c r="BI857" s="1"/>
    </row>
    <row r="858" s="1" customFormat="1" ht="75">
      <c r="A858" s="30" t="s">
        <v>488</v>
      </c>
      <c r="B858" s="30" t="s">
        <v>29</v>
      </c>
      <c r="C858" s="30" t="s">
        <v>121</v>
      </c>
      <c r="D858" s="30" t="s">
        <v>414</v>
      </c>
      <c r="E858" s="35"/>
      <c r="F858" s="31" t="s">
        <v>415</v>
      </c>
      <c r="G858" s="17">
        <f t="shared" si="2197"/>
        <v>11819.1</v>
      </c>
      <c r="H858" s="17">
        <f t="shared" si="2198"/>
        <v>12169.000000000002</v>
      </c>
      <c r="I858" s="17">
        <f t="shared" si="2199"/>
        <v>12169.000000000002</v>
      </c>
      <c r="J858" s="17">
        <f t="shared" si="2200"/>
        <v>0</v>
      </c>
      <c r="K858" s="17">
        <f t="shared" si="2201"/>
        <v>0</v>
      </c>
      <c r="L858" s="17">
        <f t="shared" si="2202"/>
        <v>0</v>
      </c>
      <c r="M858" s="17">
        <f t="shared" si="2203"/>
        <v>11819.1</v>
      </c>
      <c r="N858" s="17">
        <f t="shared" si="2204"/>
        <v>12169.000000000002</v>
      </c>
      <c r="O858" s="17">
        <f t="shared" si="2205"/>
        <v>12169.000000000002</v>
      </c>
      <c r="P858" s="17">
        <f t="shared" si="2206"/>
        <v>0</v>
      </c>
      <c r="Q858" s="17">
        <f t="shared" si="2207"/>
        <v>0</v>
      </c>
      <c r="R858" s="17">
        <f t="shared" si="2208"/>
        <v>0</v>
      </c>
      <c r="S858" s="17">
        <f t="shared" si="2209"/>
        <v>0</v>
      </c>
      <c r="T858" s="17">
        <f t="shared" si="2210"/>
        <v>0</v>
      </c>
      <c r="U858" s="17">
        <f t="shared" si="2211"/>
        <v>0</v>
      </c>
      <c r="V858" s="17">
        <f t="shared" si="2212"/>
        <v>0</v>
      </c>
      <c r="W858" s="17">
        <f t="shared" si="2213"/>
        <v>0</v>
      </c>
      <c r="X858" s="17">
        <f t="shared" si="2214"/>
        <v>0</v>
      </c>
      <c r="Y858" s="17">
        <f t="shared" si="2100"/>
        <v>11819.1</v>
      </c>
      <c r="Z858" s="17">
        <f t="shared" si="2101"/>
        <v>12169.000000000002</v>
      </c>
      <c r="AA858" s="17">
        <f t="shared" si="2102"/>
        <v>12169.000000000002</v>
      </c>
      <c r="AB858" s="17">
        <f t="shared" si="2215"/>
        <v>0</v>
      </c>
      <c r="AC858" s="17">
        <f t="shared" si="2216"/>
        <v>0</v>
      </c>
      <c r="AD858" s="17">
        <f t="shared" si="2217"/>
        <v>0</v>
      </c>
      <c r="AE858" s="17">
        <f t="shared" si="2103"/>
        <v>11819.1</v>
      </c>
      <c r="AF858" s="17">
        <f t="shared" si="2104"/>
        <v>12169.000000000002</v>
      </c>
      <c r="AG858" s="17">
        <f t="shared" si="2105"/>
        <v>12169.000000000002</v>
      </c>
      <c r="AH858" s="17">
        <f t="shared" si="2218"/>
        <v>0</v>
      </c>
      <c r="AI858" s="17">
        <f t="shared" si="2219"/>
        <v>0</v>
      </c>
      <c r="AJ858" s="17">
        <f t="shared" si="2220"/>
        <v>0</v>
      </c>
      <c r="AK858" s="17">
        <f t="shared" si="2221"/>
        <v>0</v>
      </c>
      <c r="AL858" s="17">
        <f t="shared" si="2222"/>
        <v>0</v>
      </c>
      <c r="AM858" s="17">
        <f t="shared" si="2223"/>
        <v>0</v>
      </c>
      <c r="AN858" s="17">
        <f t="shared" si="2224"/>
        <v>0</v>
      </c>
      <c r="AO858" s="17">
        <f t="shared" si="2225"/>
        <v>0</v>
      </c>
      <c r="AP858" s="17">
        <f t="shared" si="2226"/>
        <v>0</v>
      </c>
      <c r="AQ858" s="17">
        <f t="shared" si="2227"/>
        <v>0</v>
      </c>
      <c r="AR858" s="17">
        <f t="shared" si="2228"/>
        <v>0</v>
      </c>
      <c r="AS858" s="17">
        <f t="shared" si="2229"/>
        <v>0</v>
      </c>
      <c r="AT858" s="17">
        <f t="shared" si="2230"/>
        <v>0</v>
      </c>
      <c r="AU858" s="17">
        <f t="shared" si="2231"/>
        <v>0</v>
      </c>
      <c r="AV858" s="17">
        <f t="shared" si="2232"/>
        <v>0</v>
      </c>
      <c r="AW858" s="17">
        <f t="shared" si="2106"/>
        <v>11819.1</v>
      </c>
      <c r="AX858" s="17">
        <f t="shared" si="2107"/>
        <v>12169.000000000002</v>
      </c>
      <c r="AY858" s="17">
        <f t="shared" si="2108"/>
        <v>12169.000000000002</v>
      </c>
      <c r="AZ858" s="17">
        <f t="shared" si="2233"/>
        <v>0</v>
      </c>
      <c r="BA858" s="32"/>
      <c r="BB858" s="32"/>
      <c r="BC858" s="1"/>
      <c r="BD858" s="1"/>
      <c r="BE858" s="1"/>
      <c r="BF858" s="1"/>
      <c r="BG858" s="1"/>
      <c r="BH858" s="1"/>
      <c r="BI858" s="1"/>
    </row>
    <row r="859" s="1" customFormat="1" ht="30">
      <c r="A859" s="30" t="s">
        <v>488</v>
      </c>
      <c r="B859" s="30" t="s">
        <v>29</v>
      </c>
      <c r="C859" s="30" t="s">
        <v>121</v>
      </c>
      <c r="D859" s="30" t="s">
        <v>416</v>
      </c>
      <c r="E859" s="35"/>
      <c r="F859" s="31" t="s">
        <v>417</v>
      </c>
      <c r="G859" s="17">
        <f>G860+G861</f>
        <v>11819.1</v>
      </c>
      <c r="H859" s="17">
        <f>H860+H861</f>
        <v>12169.000000000002</v>
      </c>
      <c r="I859" s="17">
        <f>I860+I861</f>
        <v>12169.000000000002</v>
      </c>
      <c r="J859" s="17">
        <f>J860+J861</f>
        <v>0</v>
      </c>
      <c r="K859" s="17">
        <f>K860+K861</f>
        <v>0</v>
      </c>
      <c r="L859" s="17">
        <f>L860+L861</f>
        <v>0</v>
      </c>
      <c r="M859" s="17">
        <f t="shared" si="2203"/>
        <v>11819.1</v>
      </c>
      <c r="N859" s="17">
        <f t="shared" si="2204"/>
        <v>12169.000000000002</v>
      </c>
      <c r="O859" s="17">
        <f t="shared" si="2205"/>
        <v>12169.000000000002</v>
      </c>
      <c r="P859" s="17">
        <f>P860+P861</f>
        <v>0</v>
      </c>
      <c r="Q859" s="17">
        <f>Q860+Q861</f>
        <v>0</v>
      </c>
      <c r="R859" s="17">
        <f>R860+R861</f>
        <v>0</v>
      </c>
      <c r="S859" s="17">
        <f>S860+S861</f>
        <v>0</v>
      </c>
      <c r="T859" s="17">
        <f>T860+T861</f>
        <v>0</v>
      </c>
      <c r="U859" s="17">
        <f>U860+U861</f>
        <v>0</v>
      </c>
      <c r="V859" s="17">
        <f>V860+V861</f>
        <v>0</v>
      </c>
      <c r="W859" s="17">
        <f>W860+W861</f>
        <v>0</v>
      </c>
      <c r="X859" s="17">
        <f>X860+X861</f>
        <v>0</v>
      </c>
      <c r="Y859" s="17">
        <f t="shared" si="2100"/>
        <v>11819.1</v>
      </c>
      <c r="Z859" s="17">
        <f t="shared" si="2101"/>
        <v>12169.000000000002</v>
      </c>
      <c r="AA859" s="17">
        <f t="shared" si="2102"/>
        <v>12169.000000000002</v>
      </c>
      <c r="AB859" s="17">
        <f>AB860+AB861</f>
        <v>0</v>
      </c>
      <c r="AC859" s="17">
        <f>AC860+AC861</f>
        <v>0</v>
      </c>
      <c r="AD859" s="17">
        <f>AD860+AD861</f>
        <v>0</v>
      </c>
      <c r="AE859" s="17">
        <f t="shared" si="2103"/>
        <v>11819.1</v>
      </c>
      <c r="AF859" s="17">
        <f t="shared" si="2104"/>
        <v>12169.000000000002</v>
      </c>
      <c r="AG859" s="17">
        <f t="shared" si="2105"/>
        <v>12169.000000000002</v>
      </c>
      <c r="AH859" s="17">
        <f>AH860+AH861</f>
        <v>0</v>
      </c>
      <c r="AI859" s="17">
        <f>AI860+AI861</f>
        <v>0</v>
      </c>
      <c r="AJ859" s="17">
        <f>AJ860+AJ861</f>
        <v>0</v>
      </c>
      <c r="AK859" s="17">
        <f>AK860+AK861</f>
        <v>0</v>
      </c>
      <c r="AL859" s="17">
        <f>AL860+AL861</f>
        <v>0</v>
      </c>
      <c r="AM859" s="17">
        <f>AM860+AM861</f>
        <v>0</v>
      </c>
      <c r="AN859" s="17">
        <f>AN860+AN861</f>
        <v>0</v>
      </c>
      <c r="AO859" s="17">
        <f>AO860+AO861</f>
        <v>0</v>
      </c>
      <c r="AP859" s="17">
        <f>AP860+AP861</f>
        <v>0</v>
      </c>
      <c r="AQ859" s="17">
        <f>AQ860+AQ861</f>
        <v>0</v>
      </c>
      <c r="AR859" s="17">
        <f>AR860+AR861</f>
        <v>0</v>
      </c>
      <c r="AS859" s="17">
        <f>AS860+AS861</f>
        <v>0</v>
      </c>
      <c r="AT859" s="17">
        <f>AT860+AT861</f>
        <v>0</v>
      </c>
      <c r="AU859" s="17">
        <f>AU860+AU861</f>
        <v>0</v>
      </c>
      <c r="AV859" s="17">
        <f>AV860+AV861</f>
        <v>0</v>
      </c>
      <c r="AW859" s="17">
        <f t="shared" si="2106"/>
        <v>11819.1</v>
      </c>
      <c r="AX859" s="17">
        <f t="shared" si="2107"/>
        <v>12169.000000000002</v>
      </c>
      <c r="AY859" s="17">
        <f t="shared" si="2108"/>
        <v>12169.000000000002</v>
      </c>
      <c r="AZ859" s="17">
        <f>AZ860+AZ861</f>
        <v>0</v>
      </c>
      <c r="BA859" s="32"/>
      <c r="BB859" s="32"/>
      <c r="BC859" s="1"/>
      <c r="BD859" s="1"/>
      <c r="BE859" s="1"/>
      <c r="BF859" s="1"/>
      <c r="BG859" s="1"/>
      <c r="BH859" s="1"/>
      <c r="BI859" s="1"/>
    </row>
    <row r="860" s="1" customFormat="1" ht="75">
      <c r="A860" s="30" t="s">
        <v>488</v>
      </c>
      <c r="B860" s="30" t="s">
        <v>29</v>
      </c>
      <c r="C860" s="30" t="s">
        <v>121</v>
      </c>
      <c r="D860" s="30" t="s">
        <v>416</v>
      </c>
      <c r="E860" s="30" t="s">
        <v>53</v>
      </c>
      <c r="F860" s="31" t="s">
        <v>54</v>
      </c>
      <c r="G860" s="17">
        <v>11379.4</v>
      </c>
      <c r="H860" s="17">
        <v>11729.300000000001</v>
      </c>
      <c r="I860" s="17">
        <v>11729.300000000001</v>
      </c>
      <c r="J860" s="17"/>
      <c r="K860" s="17"/>
      <c r="L860" s="17"/>
      <c r="M860" s="17">
        <f t="shared" si="2203"/>
        <v>11379.4</v>
      </c>
      <c r="N860" s="17">
        <f t="shared" si="2204"/>
        <v>11729.300000000001</v>
      </c>
      <c r="O860" s="17">
        <f t="shared" si="2205"/>
        <v>11729.300000000001</v>
      </c>
      <c r="P860" s="17"/>
      <c r="Q860" s="17"/>
      <c r="R860" s="17"/>
      <c r="S860" s="17"/>
      <c r="T860" s="17"/>
      <c r="U860" s="17"/>
      <c r="V860" s="17"/>
      <c r="W860" s="17"/>
      <c r="X860" s="17"/>
      <c r="Y860" s="17">
        <f t="shared" si="2100"/>
        <v>11379.4</v>
      </c>
      <c r="Z860" s="17">
        <f t="shared" si="2101"/>
        <v>11729.300000000001</v>
      </c>
      <c r="AA860" s="17">
        <f t="shared" si="2102"/>
        <v>11729.300000000001</v>
      </c>
      <c r="AB860" s="17"/>
      <c r="AC860" s="17"/>
      <c r="AD860" s="17"/>
      <c r="AE860" s="17">
        <f t="shared" si="2103"/>
        <v>11379.4</v>
      </c>
      <c r="AF860" s="17">
        <f t="shared" si="2104"/>
        <v>11729.300000000001</v>
      </c>
      <c r="AG860" s="17">
        <f t="shared" si="2105"/>
        <v>11729.300000000001</v>
      </c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>
        <f t="shared" si="2106"/>
        <v>11379.4</v>
      </c>
      <c r="AX860" s="17">
        <f t="shared" si="2107"/>
        <v>11729.300000000001</v>
      </c>
      <c r="AY860" s="17">
        <f t="shared" si="2108"/>
        <v>11729.300000000001</v>
      </c>
      <c r="AZ860" s="17"/>
      <c r="BA860" s="32"/>
      <c r="BB860" s="32"/>
      <c r="BC860" s="1"/>
      <c r="BD860" s="1"/>
      <c r="BE860" s="1"/>
      <c r="BF860" s="1"/>
      <c r="BG860" s="1"/>
      <c r="BH860" s="1"/>
      <c r="BI860" s="1"/>
    </row>
    <row r="861" s="1" customFormat="1" ht="30">
      <c r="A861" s="30" t="s">
        <v>488</v>
      </c>
      <c r="B861" s="30" t="s">
        <v>29</v>
      </c>
      <c r="C861" s="30" t="s">
        <v>121</v>
      </c>
      <c r="D861" s="30" t="s">
        <v>416</v>
      </c>
      <c r="E861" s="30" t="s">
        <v>41</v>
      </c>
      <c r="F861" s="31" t="s">
        <v>42</v>
      </c>
      <c r="G861" s="17">
        <v>439.69999999999999</v>
      </c>
      <c r="H861" s="17">
        <v>439.69999999999999</v>
      </c>
      <c r="I861" s="17">
        <v>439.69999999999999</v>
      </c>
      <c r="J861" s="17"/>
      <c r="K861" s="17"/>
      <c r="L861" s="17"/>
      <c r="M861" s="17">
        <f t="shared" si="2203"/>
        <v>439.69999999999999</v>
      </c>
      <c r="N861" s="17">
        <f t="shared" si="2204"/>
        <v>439.69999999999999</v>
      </c>
      <c r="O861" s="17">
        <f t="shared" si="2205"/>
        <v>439.69999999999999</v>
      </c>
      <c r="P861" s="17"/>
      <c r="Q861" s="17"/>
      <c r="R861" s="17"/>
      <c r="S861" s="17"/>
      <c r="T861" s="17"/>
      <c r="U861" s="17"/>
      <c r="V861" s="17"/>
      <c r="W861" s="17"/>
      <c r="X861" s="17"/>
      <c r="Y861" s="17">
        <f t="shared" si="2100"/>
        <v>439.69999999999999</v>
      </c>
      <c r="Z861" s="17">
        <f t="shared" si="2101"/>
        <v>439.69999999999999</v>
      </c>
      <c r="AA861" s="17">
        <f t="shared" si="2102"/>
        <v>439.69999999999999</v>
      </c>
      <c r="AB861" s="17"/>
      <c r="AC861" s="17"/>
      <c r="AD861" s="17"/>
      <c r="AE861" s="17">
        <f t="shared" si="2103"/>
        <v>439.69999999999999</v>
      </c>
      <c r="AF861" s="17">
        <f t="shared" si="2104"/>
        <v>439.69999999999999</v>
      </c>
      <c r="AG861" s="17">
        <f t="shared" si="2105"/>
        <v>439.69999999999999</v>
      </c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>
        <f t="shared" si="2106"/>
        <v>439.69999999999999</v>
      </c>
      <c r="AX861" s="17">
        <f t="shared" si="2107"/>
        <v>439.69999999999999</v>
      </c>
      <c r="AY861" s="17">
        <f t="shared" si="2108"/>
        <v>439.69999999999999</v>
      </c>
      <c r="AZ861" s="17"/>
      <c r="BA861" s="32"/>
      <c r="BB861" s="32"/>
      <c r="BC861" s="1"/>
      <c r="BD861" s="1"/>
      <c r="BE861" s="1"/>
      <c r="BF861" s="1"/>
      <c r="BG861" s="1"/>
      <c r="BH861" s="1"/>
      <c r="BI861" s="1"/>
    </row>
    <row r="862" s="1" customFormat="1" ht="30">
      <c r="A862" s="30" t="s">
        <v>488</v>
      </c>
      <c r="B862" s="30" t="s">
        <v>29</v>
      </c>
      <c r="C862" s="30" t="s">
        <v>121</v>
      </c>
      <c r="D862" s="30" t="s">
        <v>91</v>
      </c>
      <c r="E862" s="35"/>
      <c r="F862" s="31" t="s">
        <v>92</v>
      </c>
      <c r="G862" s="17">
        <f t="shared" ref="G862:G863" si="2234">G863</f>
        <v>65183.800000000003</v>
      </c>
      <c r="H862" s="17">
        <f t="shared" ref="H862:H863" si="2235">H863</f>
        <v>67059.100000000006</v>
      </c>
      <c r="I862" s="17">
        <f t="shared" ref="I862:I863" si="2236">I863</f>
        <v>67059.100000000006</v>
      </c>
      <c r="J862" s="17">
        <f t="shared" ref="J862:J863" si="2237">J863</f>
        <v>709.5</v>
      </c>
      <c r="K862" s="17">
        <f t="shared" ref="K862:K863" si="2238">K863</f>
        <v>731.39999999999998</v>
      </c>
      <c r="L862" s="17">
        <f t="shared" ref="L862:L863" si="2239">L863</f>
        <v>731.39999999999998</v>
      </c>
      <c r="M862" s="17">
        <f t="shared" si="2203"/>
        <v>65893.300000000003</v>
      </c>
      <c r="N862" s="17">
        <f t="shared" si="2204"/>
        <v>67790.5</v>
      </c>
      <c r="O862" s="17">
        <f t="shared" si="2205"/>
        <v>67790.5</v>
      </c>
      <c r="P862" s="17">
        <f t="shared" ref="P862:P863" si="2240">P863</f>
        <v>9066.1000000000004</v>
      </c>
      <c r="Q862" s="17">
        <f t="shared" ref="Q862:Q863" si="2241">Q863</f>
        <v>0</v>
      </c>
      <c r="R862" s="17">
        <f t="shared" ref="R862:R863" si="2242">R863</f>
        <v>0</v>
      </c>
      <c r="S862" s="17">
        <f t="shared" ref="S862:S863" si="2243">S863</f>
        <v>0</v>
      </c>
      <c r="T862" s="17">
        <f t="shared" ref="T862:T863" si="2244">T863</f>
        <v>11382.6</v>
      </c>
      <c r="U862" s="17">
        <f t="shared" ref="U862:U863" si="2245">U863</f>
        <v>0</v>
      </c>
      <c r="V862" s="17">
        <f t="shared" ref="V862:V863" si="2246">V863</f>
        <v>11382.6</v>
      </c>
      <c r="W862" s="17">
        <f t="shared" ref="W862:W863" si="2247">W863</f>
        <v>0</v>
      </c>
      <c r="X862" s="17">
        <f t="shared" ref="X862:X863" si="2248">X863</f>
        <v>0</v>
      </c>
      <c r="Y862" s="17">
        <f t="shared" si="2100"/>
        <v>74959.400000000009</v>
      </c>
      <c r="Z862" s="17">
        <f t="shared" si="2101"/>
        <v>79173.100000000006</v>
      </c>
      <c r="AA862" s="17">
        <f t="shared" si="2102"/>
        <v>79173.100000000006</v>
      </c>
      <c r="AB862" s="17">
        <f t="shared" ref="AB862:AB863" si="2249">AB863</f>
        <v>0</v>
      </c>
      <c r="AC862" s="17">
        <f t="shared" ref="AC862:AC863" si="2250">AC863</f>
        <v>0</v>
      </c>
      <c r="AD862" s="17">
        <f t="shared" ref="AD862:AD863" si="2251">AD863</f>
        <v>0</v>
      </c>
      <c r="AE862" s="17">
        <f t="shared" si="2103"/>
        <v>74959.400000000009</v>
      </c>
      <c r="AF862" s="17">
        <f t="shared" si="2104"/>
        <v>79173.100000000006</v>
      </c>
      <c r="AG862" s="17">
        <f t="shared" si="2105"/>
        <v>79173.100000000006</v>
      </c>
      <c r="AH862" s="17">
        <f t="shared" ref="AH862:AH863" si="2252">AH863</f>
        <v>0</v>
      </c>
      <c r="AI862" s="17">
        <f t="shared" ref="AI862:AI863" si="2253">AI863</f>
        <v>0</v>
      </c>
      <c r="AJ862" s="17">
        <f t="shared" ref="AJ862:AJ863" si="2254">AJ863</f>
        <v>0</v>
      </c>
      <c r="AK862" s="17">
        <f t="shared" ref="AK862:AK863" si="2255">AK863</f>
        <v>0</v>
      </c>
      <c r="AL862" s="17">
        <f t="shared" ref="AL862:AL863" si="2256">AL863</f>
        <v>0</v>
      </c>
      <c r="AM862" s="17">
        <f t="shared" ref="AM862:AM863" si="2257">AM863</f>
        <v>0</v>
      </c>
      <c r="AN862" s="17">
        <f t="shared" ref="AN862:AN863" si="2258">AN863</f>
        <v>0</v>
      </c>
      <c r="AO862" s="17">
        <f t="shared" ref="AO862:AO863" si="2259">AO863</f>
        <v>0</v>
      </c>
      <c r="AP862" s="17">
        <f t="shared" ref="AP862:AP863" si="2260">AP863</f>
        <v>0</v>
      </c>
      <c r="AQ862" s="17">
        <f t="shared" ref="AQ862:AQ863" si="2261">AQ863</f>
        <v>0</v>
      </c>
      <c r="AR862" s="17">
        <f t="shared" ref="AR862:AR863" si="2262">AR863</f>
        <v>0</v>
      </c>
      <c r="AS862" s="17">
        <f t="shared" ref="AS862:AS863" si="2263">AS863</f>
        <v>0</v>
      </c>
      <c r="AT862" s="17">
        <f t="shared" ref="AT862:AT863" si="2264">AT863</f>
        <v>0</v>
      </c>
      <c r="AU862" s="17">
        <f t="shared" ref="AU862:AU863" si="2265">AU863</f>
        <v>0</v>
      </c>
      <c r="AV862" s="17">
        <f t="shared" ref="AV862:AV863" si="2266">AV863</f>
        <v>0</v>
      </c>
      <c r="AW862" s="17">
        <f t="shared" si="2106"/>
        <v>74959.400000000009</v>
      </c>
      <c r="AX862" s="17">
        <f t="shared" si="2107"/>
        <v>79173.100000000006</v>
      </c>
      <c r="AY862" s="17">
        <f t="shared" si="2108"/>
        <v>79173.100000000006</v>
      </c>
      <c r="AZ862" s="17">
        <f t="shared" ref="AZ862:AZ863" si="2267">AZ863</f>
        <v>0</v>
      </c>
      <c r="BA862" s="32"/>
      <c r="BB862" s="32"/>
      <c r="BC862" s="1"/>
      <c r="BD862" s="1"/>
      <c r="BE862" s="1"/>
      <c r="BF862" s="1"/>
      <c r="BG862" s="1"/>
      <c r="BH862" s="1"/>
      <c r="BI862" s="1"/>
    </row>
    <row r="863" s="1" customFormat="1" ht="30">
      <c r="A863" s="30" t="s">
        <v>488</v>
      </c>
      <c r="B863" s="30" t="s">
        <v>29</v>
      </c>
      <c r="C863" s="30" t="s">
        <v>121</v>
      </c>
      <c r="D863" s="30" t="s">
        <v>418</v>
      </c>
      <c r="E863" s="35"/>
      <c r="F863" s="31" t="s">
        <v>419</v>
      </c>
      <c r="G863" s="17">
        <f t="shared" si="2234"/>
        <v>65183.800000000003</v>
      </c>
      <c r="H863" s="17">
        <f t="shared" si="2235"/>
        <v>67059.100000000006</v>
      </c>
      <c r="I863" s="17">
        <f t="shared" si="2236"/>
        <v>67059.100000000006</v>
      </c>
      <c r="J863" s="17">
        <f t="shared" si="2237"/>
        <v>709.5</v>
      </c>
      <c r="K863" s="17">
        <f t="shared" si="2238"/>
        <v>731.39999999999998</v>
      </c>
      <c r="L863" s="17">
        <f t="shared" si="2239"/>
        <v>731.39999999999998</v>
      </c>
      <c r="M863" s="17">
        <f t="shared" si="2203"/>
        <v>65893.300000000003</v>
      </c>
      <c r="N863" s="17">
        <f t="shared" si="2204"/>
        <v>67790.5</v>
      </c>
      <c r="O863" s="17">
        <f t="shared" si="2205"/>
        <v>67790.5</v>
      </c>
      <c r="P863" s="17">
        <f t="shared" si="2240"/>
        <v>9066.1000000000004</v>
      </c>
      <c r="Q863" s="17">
        <f t="shared" si="2241"/>
        <v>0</v>
      </c>
      <c r="R863" s="17">
        <f t="shared" si="2242"/>
        <v>0</v>
      </c>
      <c r="S863" s="17">
        <f t="shared" si="2243"/>
        <v>0</v>
      </c>
      <c r="T863" s="17">
        <f t="shared" si="2244"/>
        <v>11382.6</v>
      </c>
      <c r="U863" s="17">
        <f t="shared" si="2245"/>
        <v>0</v>
      </c>
      <c r="V863" s="17">
        <f t="shared" si="2246"/>
        <v>11382.6</v>
      </c>
      <c r="W863" s="17">
        <f t="shared" si="2247"/>
        <v>0</v>
      </c>
      <c r="X863" s="17">
        <f t="shared" si="2248"/>
        <v>0</v>
      </c>
      <c r="Y863" s="17">
        <f t="shared" si="2100"/>
        <v>74959.400000000009</v>
      </c>
      <c r="Z863" s="17">
        <f t="shared" si="2101"/>
        <v>79173.100000000006</v>
      </c>
      <c r="AA863" s="17">
        <f t="shared" si="2102"/>
        <v>79173.100000000006</v>
      </c>
      <c r="AB863" s="17">
        <f t="shared" si="2249"/>
        <v>0</v>
      </c>
      <c r="AC863" s="17">
        <f t="shared" si="2250"/>
        <v>0</v>
      </c>
      <c r="AD863" s="17">
        <f t="shared" si="2251"/>
        <v>0</v>
      </c>
      <c r="AE863" s="17">
        <f t="shared" si="2103"/>
        <v>74959.400000000009</v>
      </c>
      <c r="AF863" s="17">
        <f t="shared" si="2104"/>
        <v>79173.100000000006</v>
      </c>
      <c r="AG863" s="17">
        <f t="shared" si="2105"/>
        <v>79173.100000000006</v>
      </c>
      <c r="AH863" s="17">
        <f t="shared" si="2252"/>
        <v>0</v>
      </c>
      <c r="AI863" s="17">
        <f t="shared" si="2253"/>
        <v>0</v>
      </c>
      <c r="AJ863" s="17">
        <f t="shared" si="2254"/>
        <v>0</v>
      </c>
      <c r="AK863" s="17">
        <f t="shared" si="2255"/>
        <v>0</v>
      </c>
      <c r="AL863" s="17">
        <f t="shared" si="2256"/>
        <v>0</v>
      </c>
      <c r="AM863" s="17">
        <f t="shared" si="2257"/>
        <v>0</v>
      </c>
      <c r="AN863" s="17">
        <f t="shared" si="2258"/>
        <v>0</v>
      </c>
      <c r="AO863" s="17">
        <f t="shared" si="2259"/>
        <v>0</v>
      </c>
      <c r="AP863" s="17">
        <f t="shared" si="2260"/>
        <v>0</v>
      </c>
      <c r="AQ863" s="17">
        <f t="shared" si="2261"/>
        <v>0</v>
      </c>
      <c r="AR863" s="17">
        <f t="shared" si="2262"/>
        <v>0</v>
      </c>
      <c r="AS863" s="17">
        <f t="shared" si="2263"/>
        <v>0</v>
      </c>
      <c r="AT863" s="17">
        <f t="shared" si="2264"/>
        <v>0</v>
      </c>
      <c r="AU863" s="17">
        <f t="shared" si="2265"/>
        <v>0</v>
      </c>
      <c r="AV863" s="17">
        <f t="shared" si="2266"/>
        <v>0</v>
      </c>
      <c r="AW863" s="17">
        <f t="shared" si="2106"/>
        <v>74959.400000000009</v>
      </c>
      <c r="AX863" s="17">
        <f t="shared" si="2107"/>
        <v>79173.100000000006</v>
      </c>
      <c r="AY863" s="17">
        <f t="shared" si="2108"/>
        <v>79173.100000000006</v>
      </c>
      <c r="AZ863" s="17">
        <f t="shared" si="2267"/>
        <v>0</v>
      </c>
      <c r="BA863" s="32"/>
      <c r="BB863" s="32"/>
      <c r="BC863" s="1"/>
      <c r="BD863" s="1"/>
      <c r="BE863" s="1"/>
      <c r="BF863" s="1"/>
      <c r="BG863" s="1"/>
      <c r="BH863" s="1"/>
      <c r="BI863" s="1"/>
    </row>
    <row r="864" s="1" customFormat="1" ht="15">
      <c r="A864" s="30" t="s">
        <v>488</v>
      </c>
      <c r="B864" s="30" t="s">
        <v>29</v>
      </c>
      <c r="C864" s="30" t="s">
        <v>121</v>
      </c>
      <c r="D864" s="30" t="s">
        <v>420</v>
      </c>
      <c r="E864" s="35"/>
      <c r="F864" s="31" t="s">
        <v>52</v>
      </c>
      <c r="G864" s="17">
        <f>G865+G866</f>
        <v>65183.800000000003</v>
      </c>
      <c r="H864" s="17">
        <f>H865+H866</f>
        <v>67059.100000000006</v>
      </c>
      <c r="I864" s="17">
        <f>I865+I866</f>
        <v>67059.100000000006</v>
      </c>
      <c r="J864" s="17">
        <f>J865+J866</f>
        <v>709.5</v>
      </c>
      <c r="K864" s="17">
        <f>K865+K866</f>
        <v>731.39999999999998</v>
      </c>
      <c r="L864" s="17">
        <f>L865+L866</f>
        <v>731.39999999999998</v>
      </c>
      <c r="M864" s="17">
        <f t="shared" si="2203"/>
        <v>65893.300000000003</v>
      </c>
      <c r="N864" s="17">
        <f t="shared" si="2204"/>
        <v>67790.5</v>
      </c>
      <c r="O864" s="17">
        <f t="shared" si="2205"/>
        <v>67790.5</v>
      </c>
      <c r="P864" s="17">
        <f>P865+P866</f>
        <v>9066.1000000000004</v>
      </c>
      <c r="Q864" s="17">
        <f>Q865+Q866</f>
        <v>0</v>
      </c>
      <c r="R864" s="17">
        <f>R865+R866</f>
        <v>0</v>
      </c>
      <c r="S864" s="17">
        <f>S865+S866</f>
        <v>0</v>
      </c>
      <c r="T864" s="17">
        <f>T865+T866</f>
        <v>11382.6</v>
      </c>
      <c r="U864" s="17">
        <f>U865+U866</f>
        <v>0</v>
      </c>
      <c r="V864" s="17">
        <f>V865+V866</f>
        <v>11382.6</v>
      </c>
      <c r="W864" s="17">
        <f>W865+W866</f>
        <v>0</v>
      </c>
      <c r="X864" s="17">
        <f>X865+X866</f>
        <v>0</v>
      </c>
      <c r="Y864" s="17">
        <f t="shared" si="2100"/>
        <v>74959.400000000009</v>
      </c>
      <c r="Z864" s="17">
        <f t="shared" si="2101"/>
        <v>79173.100000000006</v>
      </c>
      <c r="AA864" s="17">
        <f t="shared" si="2102"/>
        <v>79173.100000000006</v>
      </c>
      <c r="AB864" s="17">
        <f>AB865+AB866</f>
        <v>0</v>
      </c>
      <c r="AC864" s="17">
        <f>AC865+AC866</f>
        <v>0</v>
      </c>
      <c r="AD864" s="17">
        <f>AD865+AD866</f>
        <v>0</v>
      </c>
      <c r="AE864" s="17">
        <f t="shared" si="2103"/>
        <v>74959.400000000009</v>
      </c>
      <c r="AF864" s="17">
        <f t="shared" si="2104"/>
        <v>79173.100000000006</v>
      </c>
      <c r="AG864" s="17">
        <f t="shared" si="2105"/>
        <v>79173.100000000006</v>
      </c>
      <c r="AH864" s="17">
        <f>AH865+AH866</f>
        <v>0</v>
      </c>
      <c r="AI864" s="17">
        <f>AI865+AI866</f>
        <v>0</v>
      </c>
      <c r="AJ864" s="17">
        <f>AJ865+AJ866</f>
        <v>0</v>
      </c>
      <c r="AK864" s="17">
        <f>AK865+AK866</f>
        <v>0</v>
      </c>
      <c r="AL864" s="17">
        <f>AL865+AL866</f>
        <v>0</v>
      </c>
      <c r="AM864" s="17">
        <f>AM865+AM866</f>
        <v>0</v>
      </c>
      <c r="AN864" s="17">
        <f>AN865+AN866</f>
        <v>0</v>
      </c>
      <c r="AO864" s="17">
        <f>AO865+AO866</f>
        <v>0</v>
      </c>
      <c r="AP864" s="17">
        <f>AP865+AP866</f>
        <v>0</v>
      </c>
      <c r="AQ864" s="17">
        <f>AQ865+AQ866</f>
        <v>0</v>
      </c>
      <c r="AR864" s="17">
        <f>AR865+AR866</f>
        <v>0</v>
      </c>
      <c r="AS864" s="17">
        <f>AS865+AS866</f>
        <v>0</v>
      </c>
      <c r="AT864" s="17">
        <f>AT865+AT866</f>
        <v>0</v>
      </c>
      <c r="AU864" s="17">
        <f>AU865+AU866</f>
        <v>0</v>
      </c>
      <c r="AV864" s="17">
        <f>AV865+AV866</f>
        <v>0</v>
      </c>
      <c r="AW864" s="17">
        <f t="shared" si="2106"/>
        <v>74959.400000000009</v>
      </c>
      <c r="AX864" s="17">
        <f t="shared" si="2107"/>
        <v>79173.100000000006</v>
      </c>
      <c r="AY864" s="17">
        <f t="shared" si="2108"/>
        <v>79173.100000000006</v>
      </c>
      <c r="AZ864" s="17">
        <f>AZ865+AZ866</f>
        <v>0</v>
      </c>
      <c r="BA864" s="32"/>
      <c r="BB864" s="32"/>
      <c r="BC864" s="1"/>
      <c r="BD864" s="1"/>
      <c r="BE864" s="1"/>
      <c r="BF864" s="1"/>
      <c r="BG864" s="1"/>
      <c r="BH864" s="1"/>
      <c r="BI864" s="1"/>
    </row>
    <row r="865" s="1" customFormat="1" ht="75">
      <c r="A865" s="30" t="s">
        <v>488</v>
      </c>
      <c r="B865" s="30" t="s">
        <v>29</v>
      </c>
      <c r="C865" s="30" t="s">
        <v>121</v>
      </c>
      <c r="D865" s="30" t="s">
        <v>420</v>
      </c>
      <c r="E865" s="30" t="s">
        <v>53</v>
      </c>
      <c r="F865" s="31" t="s">
        <v>54</v>
      </c>
      <c r="G865" s="17">
        <v>60969.300000000003</v>
      </c>
      <c r="H865" s="17">
        <v>62844.599999999999</v>
      </c>
      <c r="I865" s="17">
        <v>62844.599999999999</v>
      </c>
      <c r="J865" s="17">
        <v>709.5</v>
      </c>
      <c r="K865" s="17">
        <v>731.39999999999998</v>
      </c>
      <c r="L865" s="17">
        <v>731.39999999999998</v>
      </c>
      <c r="M865" s="17">
        <f t="shared" si="2203"/>
        <v>61678.800000000003</v>
      </c>
      <c r="N865" s="17">
        <f t="shared" si="2204"/>
        <v>63576</v>
      </c>
      <c r="O865" s="17">
        <f t="shared" si="2205"/>
        <v>63576</v>
      </c>
      <c r="P865" s="17">
        <v>9066.1000000000004</v>
      </c>
      <c r="Q865" s="17"/>
      <c r="R865" s="17"/>
      <c r="S865" s="17"/>
      <c r="T865" s="17">
        <v>11382.6</v>
      </c>
      <c r="U865" s="17"/>
      <c r="V865" s="17">
        <v>11382.6</v>
      </c>
      <c r="W865" s="17"/>
      <c r="X865" s="17"/>
      <c r="Y865" s="17">
        <f t="shared" si="2100"/>
        <v>70744.900000000009</v>
      </c>
      <c r="Z865" s="17">
        <f t="shared" si="2101"/>
        <v>74958.600000000006</v>
      </c>
      <c r="AA865" s="17">
        <f t="shared" si="2102"/>
        <v>74958.600000000006</v>
      </c>
      <c r="AB865" s="17"/>
      <c r="AC865" s="17"/>
      <c r="AD865" s="17"/>
      <c r="AE865" s="17">
        <f t="shared" si="2103"/>
        <v>70744.900000000009</v>
      </c>
      <c r="AF865" s="17">
        <f t="shared" si="2104"/>
        <v>74958.600000000006</v>
      </c>
      <c r="AG865" s="17">
        <f t="shared" si="2105"/>
        <v>74958.600000000006</v>
      </c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>
        <f t="shared" si="2106"/>
        <v>70744.900000000009</v>
      </c>
      <c r="AX865" s="17">
        <f t="shared" si="2107"/>
        <v>74958.600000000006</v>
      </c>
      <c r="AY865" s="17">
        <f t="shared" si="2108"/>
        <v>74958.600000000006</v>
      </c>
      <c r="AZ865" s="17"/>
      <c r="BA865" s="32"/>
      <c r="BB865" s="32">
        <v>49</v>
      </c>
      <c r="BC865" s="1"/>
      <c r="BD865" s="1"/>
      <c r="BE865" s="1"/>
      <c r="BF865" s="1"/>
      <c r="BG865" s="1"/>
      <c r="BH865" s="1"/>
      <c r="BI865" s="1"/>
    </row>
    <row r="866" s="1" customFormat="1" ht="30">
      <c r="A866" s="30" t="s">
        <v>488</v>
      </c>
      <c r="B866" s="30" t="s">
        <v>29</v>
      </c>
      <c r="C866" s="30" t="s">
        <v>121</v>
      </c>
      <c r="D866" s="30" t="s">
        <v>420</v>
      </c>
      <c r="E866" s="30" t="s">
        <v>41</v>
      </c>
      <c r="F866" s="31" t="s">
        <v>42</v>
      </c>
      <c r="G866" s="17">
        <v>4214.5</v>
      </c>
      <c r="H866" s="17">
        <v>4214.5</v>
      </c>
      <c r="I866" s="17">
        <v>4214.5</v>
      </c>
      <c r="J866" s="17"/>
      <c r="K866" s="17"/>
      <c r="L866" s="17"/>
      <c r="M866" s="17">
        <f t="shared" si="2203"/>
        <v>4214.5</v>
      </c>
      <c r="N866" s="17">
        <f t="shared" si="2204"/>
        <v>4214.5</v>
      </c>
      <c r="O866" s="17">
        <f t="shared" si="2205"/>
        <v>4214.5</v>
      </c>
      <c r="P866" s="17"/>
      <c r="Q866" s="17"/>
      <c r="R866" s="17"/>
      <c r="S866" s="17"/>
      <c r="T866" s="17"/>
      <c r="U866" s="17"/>
      <c r="V866" s="17"/>
      <c r="W866" s="17"/>
      <c r="X866" s="17"/>
      <c r="Y866" s="17">
        <f t="shared" si="2100"/>
        <v>4214.5</v>
      </c>
      <c r="Z866" s="17">
        <f t="shared" si="2101"/>
        <v>4214.5</v>
      </c>
      <c r="AA866" s="17">
        <f t="shared" si="2102"/>
        <v>4214.5</v>
      </c>
      <c r="AB866" s="17"/>
      <c r="AC866" s="17"/>
      <c r="AD866" s="17"/>
      <c r="AE866" s="17">
        <f t="shared" si="2103"/>
        <v>4214.5</v>
      </c>
      <c r="AF866" s="17">
        <f t="shared" si="2104"/>
        <v>4214.5</v>
      </c>
      <c r="AG866" s="17">
        <f t="shared" si="2105"/>
        <v>4214.5</v>
      </c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>
        <f t="shared" si="2106"/>
        <v>4214.5</v>
      </c>
      <c r="AX866" s="17">
        <f t="shared" si="2107"/>
        <v>4214.5</v>
      </c>
      <c r="AY866" s="17">
        <f t="shared" si="2108"/>
        <v>4214.5</v>
      </c>
      <c r="AZ866" s="17"/>
      <c r="BA866" s="32"/>
      <c r="BB866" s="32"/>
      <c r="BC866" s="1"/>
      <c r="BD866" s="1"/>
      <c r="BE866" s="1"/>
      <c r="BF866" s="1"/>
      <c r="BG866" s="1"/>
      <c r="BH866" s="1"/>
      <c r="BI866" s="1"/>
    </row>
    <row r="867" s="25" customFormat="1" ht="15">
      <c r="A867" s="26" t="s">
        <v>488</v>
      </c>
      <c r="B867" s="26" t="s">
        <v>29</v>
      </c>
      <c r="C867" s="26" t="s">
        <v>31</v>
      </c>
      <c r="D867" s="26"/>
      <c r="E867" s="26"/>
      <c r="F867" s="27" t="s">
        <v>32</v>
      </c>
      <c r="G867" s="28">
        <f t="shared" ref="G867:G873" si="2268">G868</f>
        <v>24107.399999999998</v>
      </c>
      <c r="H867" s="28">
        <f t="shared" ref="H867:H873" si="2269">H868</f>
        <v>22530.400000000001</v>
      </c>
      <c r="I867" s="28">
        <f t="shared" ref="I867:I873" si="2270">I868</f>
        <v>21920</v>
      </c>
      <c r="J867" s="28">
        <f t="shared" ref="J867:J873" si="2271">J868</f>
        <v>114.59999999999999</v>
      </c>
      <c r="K867" s="28">
        <f t="shared" ref="K867:K873" si="2272">K868</f>
        <v>0</v>
      </c>
      <c r="L867" s="28">
        <f t="shared" ref="L867:L873" si="2273">L868</f>
        <v>0</v>
      </c>
      <c r="M867" s="28">
        <f t="shared" si="2203"/>
        <v>24221.999999999996</v>
      </c>
      <c r="N867" s="28">
        <f t="shared" si="2204"/>
        <v>22530.400000000001</v>
      </c>
      <c r="O867" s="28">
        <f t="shared" si="2205"/>
        <v>21920</v>
      </c>
      <c r="P867" s="28">
        <f t="shared" ref="P867:P873" si="2274">P868</f>
        <v>0</v>
      </c>
      <c r="Q867" s="28">
        <f t="shared" ref="Q867:Q873" si="2275">Q868</f>
        <v>0</v>
      </c>
      <c r="R867" s="28">
        <f t="shared" ref="R867:R873" si="2276">R868</f>
        <v>0</v>
      </c>
      <c r="S867" s="28">
        <f t="shared" ref="S867:S873" si="2277">S868</f>
        <v>110</v>
      </c>
      <c r="T867" s="28">
        <f t="shared" ref="T867:T873" si="2278">T868</f>
        <v>110</v>
      </c>
      <c r="U867" s="28">
        <f t="shared" ref="U867:U873" si="2279">U868</f>
        <v>0</v>
      </c>
      <c r="V867" s="28">
        <f t="shared" ref="V867:V873" si="2280">V868</f>
        <v>110</v>
      </c>
      <c r="W867" s="28">
        <f t="shared" ref="W867:W873" si="2281">W868</f>
        <v>0</v>
      </c>
      <c r="X867" s="28">
        <f t="shared" ref="X867:X873" si="2282">X868</f>
        <v>0</v>
      </c>
      <c r="Y867" s="28">
        <f t="shared" si="2100"/>
        <v>24331.999999999996</v>
      </c>
      <c r="Z867" s="28">
        <f t="shared" si="2101"/>
        <v>22640.400000000001</v>
      </c>
      <c r="AA867" s="28">
        <f t="shared" si="2102"/>
        <v>22030</v>
      </c>
      <c r="AB867" s="28">
        <f t="shared" ref="AB867:AB873" si="2283">AB868</f>
        <v>0</v>
      </c>
      <c r="AC867" s="28">
        <f t="shared" ref="AC867:AC873" si="2284">AC868</f>
        <v>0</v>
      </c>
      <c r="AD867" s="28">
        <f t="shared" ref="AD867:AD873" si="2285">AD868</f>
        <v>0</v>
      </c>
      <c r="AE867" s="28">
        <f t="shared" si="2103"/>
        <v>24331.999999999996</v>
      </c>
      <c r="AF867" s="28">
        <f t="shared" si="2104"/>
        <v>22640.400000000001</v>
      </c>
      <c r="AG867" s="28">
        <f t="shared" si="2105"/>
        <v>22030</v>
      </c>
      <c r="AH867" s="28">
        <f>AH868</f>
        <v>0</v>
      </c>
      <c r="AI867" s="28">
        <f>AI868</f>
        <v>0</v>
      </c>
      <c r="AJ867" s="28">
        <f>AJ868</f>
        <v>796.08500000000004</v>
      </c>
      <c r="AK867" s="28">
        <f>AK868</f>
        <v>0</v>
      </c>
      <c r="AL867" s="28">
        <f>AL868</f>
        <v>0</v>
      </c>
      <c r="AM867" s="28">
        <f>AM868</f>
        <v>0</v>
      </c>
      <c r="AN867" s="28">
        <f>AN868</f>
        <v>0</v>
      </c>
      <c r="AO867" s="28">
        <f>AO868</f>
        <v>0</v>
      </c>
      <c r="AP867" s="28">
        <f>AP868</f>
        <v>0</v>
      </c>
      <c r="AQ867" s="28">
        <f>AQ868</f>
        <v>0</v>
      </c>
      <c r="AR867" s="28">
        <f>AR868</f>
        <v>0</v>
      </c>
      <c r="AS867" s="28">
        <f>AS868</f>
        <v>0</v>
      </c>
      <c r="AT867" s="28">
        <f>AT868</f>
        <v>0</v>
      </c>
      <c r="AU867" s="28">
        <f>AU868</f>
        <v>0</v>
      </c>
      <c r="AV867" s="28">
        <f>AV868</f>
        <v>0</v>
      </c>
      <c r="AW867" s="28">
        <f t="shared" si="2106"/>
        <v>25128.084999999995</v>
      </c>
      <c r="AX867" s="28">
        <f t="shared" si="2107"/>
        <v>22640.400000000001</v>
      </c>
      <c r="AY867" s="28">
        <f t="shared" si="2108"/>
        <v>22030</v>
      </c>
      <c r="AZ867" s="28">
        <f>AZ868</f>
        <v>0</v>
      </c>
      <c r="BA867" s="29"/>
      <c r="BB867" s="29"/>
      <c r="BC867" s="25"/>
      <c r="BD867" s="25"/>
      <c r="BE867" s="25"/>
      <c r="BF867" s="25"/>
      <c r="BG867" s="25"/>
      <c r="BH867" s="25"/>
      <c r="BI867" s="25"/>
    </row>
    <row r="868" s="1" customFormat="1" ht="15">
      <c r="A868" s="30" t="s">
        <v>488</v>
      </c>
      <c r="B868" s="30" t="s">
        <v>29</v>
      </c>
      <c r="C868" s="30" t="s">
        <v>31</v>
      </c>
      <c r="D868" s="30" t="s">
        <v>237</v>
      </c>
      <c r="E868" s="30"/>
      <c r="F868" s="31" t="s">
        <v>238</v>
      </c>
      <c r="G868" s="17">
        <f>G873</f>
        <v>24107.399999999998</v>
      </c>
      <c r="H868" s="17">
        <f>H873</f>
        <v>22530.400000000001</v>
      </c>
      <c r="I868" s="17">
        <f>I873</f>
        <v>21920</v>
      </c>
      <c r="J868" s="17">
        <f>J873</f>
        <v>114.59999999999999</v>
      </c>
      <c r="K868" s="17">
        <f>K873</f>
        <v>0</v>
      </c>
      <c r="L868" s="17">
        <f>L873</f>
        <v>0</v>
      </c>
      <c r="M868" s="17">
        <f t="shared" si="2203"/>
        <v>24221.999999999996</v>
      </c>
      <c r="N868" s="17">
        <f t="shared" si="2204"/>
        <v>22530.400000000001</v>
      </c>
      <c r="O868" s="17">
        <f t="shared" si="2205"/>
        <v>21920</v>
      </c>
      <c r="P868" s="17">
        <f>P873</f>
        <v>0</v>
      </c>
      <c r="Q868" s="17">
        <f>Q873</f>
        <v>0</v>
      </c>
      <c r="R868" s="17">
        <f>R873</f>
        <v>0</v>
      </c>
      <c r="S868" s="17">
        <f>S873</f>
        <v>110</v>
      </c>
      <c r="T868" s="17">
        <f>T873</f>
        <v>110</v>
      </c>
      <c r="U868" s="17">
        <f>U873</f>
        <v>0</v>
      </c>
      <c r="V868" s="17">
        <f>V873</f>
        <v>110</v>
      </c>
      <c r="W868" s="17">
        <f>W873</f>
        <v>0</v>
      </c>
      <c r="X868" s="17">
        <f>X873</f>
        <v>0</v>
      </c>
      <c r="Y868" s="17">
        <f t="shared" si="2100"/>
        <v>24331.999999999996</v>
      </c>
      <c r="Z868" s="17">
        <f t="shared" si="2101"/>
        <v>22640.400000000001</v>
      </c>
      <c r="AA868" s="17">
        <f t="shared" si="2102"/>
        <v>22030</v>
      </c>
      <c r="AB868" s="17">
        <f>AB873</f>
        <v>0</v>
      </c>
      <c r="AC868" s="17">
        <f>AC873</f>
        <v>0</v>
      </c>
      <c r="AD868" s="17">
        <f>AD873</f>
        <v>0</v>
      </c>
      <c r="AE868" s="17">
        <f t="shared" si="2103"/>
        <v>24331.999999999996</v>
      </c>
      <c r="AF868" s="17">
        <f t="shared" si="2104"/>
        <v>22640.400000000001</v>
      </c>
      <c r="AG868" s="17">
        <f t="shared" si="2105"/>
        <v>22030</v>
      </c>
      <c r="AH868" s="17">
        <f>AH873+AH869</f>
        <v>0</v>
      </c>
      <c r="AI868" s="17">
        <f>AI873+AI869</f>
        <v>0</v>
      </c>
      <c r="AJ868" s="17">
        <f>AJ873+AJ869</f>
        <v>796.08500000000004</v>
      </c>
      <c r="AK868" s="17">
        <f>AK873+AK869</f>
        <v>0</v>
      </c>
      <c r="AL868" s="17">
        <f>AL873+AL869</f>
        <v>0</v>
      </c>
      <c r="AM868" s="17">
        <f>AM873+AM869</f>
        <v>0</v>
      </c>
      <c r="AN868" s="17">
        <f>AN873+AN869</f>
        <v>0</v>
      </c>
      <c r="AO868" s="17">
        <f>AO873+AO869</f>
        <v>0</v>
      </c>
      <c r="AP868" s="17">
        <f>AP873+AP869</f>
        <v>0</v>
      </c>
      <c r="AQ868" s="17">
        <f>AQ873+AQ869</f>
        <v>0</v>
      </c>
      <c r="AR868" s="17">
        <f>AR873+AR869</f>
        <v>0</v>
      </c>
      <c r="AS868" s="17">
        <f>AS873+AS869</f>
        <v>0</v>
      </c>
      <c r="AT868" s="17">
        <f>AT873+AT869</f>
        <v>0</v>
      </c>
      <c r="AU868" s="17">
        <f>AU873+AU869</f>
        <v>0</v>
      </c>
      <c r="AV868" s="17">
        <f>AV873+AV869</f>
        <v>0</v>
      </c>
      <c r="AW868" s="17">
        <f t="shared" si="2106"/>
        <v>25128.084999999995</v>
      </c>
      <c r="AX868" s="17">
        <f t="shared" si="2107"/>
        <v>22640.400000000001</v>
      </c>
      <c r="AY868" s="17">
        <f t="shared" si="2108"/>
        <v>22030</v>
      </c>
      <c r="AZ868" s="17">
        <f>AZ873+AZ869</f>
        <v>0</v>
      </c>
      <c r="BA868" s="32"/>
      <c r="BB868" s="32"/>
      <c r="BC868" s="1"/>
      <c r="BD868" s="1"/>
      <c r="BE868" s="1"/>
      <c r="BF868" s="1"/>
      <c r="BG868" s="1"/>
      <c r="BH868" s="1"/>
      <c r="BI868" s="1"/>
    </row>
    <row r="869" s="1" customFormat="1" ht="15">
      <c r="A869" s="30" t="s">
        <v>488</v>
      </c>
      <c r="B869" s="30" t="s">
        <v>29</v>
      </c>
      <c r="C869" s="30" t="s">
        <v>31</v>
      </c>
      <c r="D869" s="30" t="s">
        <v>421</v>
      </c>
      <c r="E869" s="30"/>
      <c r="F869" s="31" t="s">
        <v>80</v>
      </c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>
        <f t="shared" ref="AH869:AH873" si="2286">AH870</f>
        <v>0</v>
      </c>
      <c r="AI869" s="17">
        <f t="shared" ref="AI869:AI873" si="2287">AI870</f>
        <v>0</v>
      </c>
      <c r="AJ869" s="17">
        <f t="shared" ref="AJ869:AJ873" si="2288">AJ870</f>
        <v>0</v>
      </c>
      <c r="AK869" s="17">
        <f t="shared" ref="AK869:AK873" si="2289">AK870</f>
        <v>665</v>
      </c>
      <c r="AL869" s="17">
        <f t="shared" ref="AL869:AL873" si="2290">AL870</f>
        <v>0</v>
      </c>
      <c r="AM869" s="17">
        <f t="shared" ref="AM869:AM873" si="2291">AM870</f>
        <v>0</v>
      </c>
      <c r="AN869" s="17">
        <f t="shared" ref="AN869:AN873" si="2292">AN870</f>
        <v>0</v>
      </c>
      <c r="AO869" s="17">
        <f t="shared" ref="AO869:AO873" si="2293">AO870</f>
        <v>0</v>
      </c>
      <c r="AP869" s="17">
        <f t="shared" ref="AP869:AP873" si="2294">AP870</f>
        <v>665</v>
      </c>
      <c r="AQ869" s="17">
        <f t="shared" ref="AQ869:AQ873" si="2295">AQ870</f>
        <v>0</v>
      </c>
      <c r="AR869" s="17">
        <f t="shared" ref="AR869:AR873" si="2296">AR870</f>
        <v>0</v>
      </c>
      <c r="AS869" s="17">
        <f t="shared" ref="AS869:AS873" si="2297">AS870</f>
        <v>0</v>
      </c>
      <c r="AT869" s="17">
        <f t="shared" ref="AT869:AT873" si="2298">AT870</f>
        <v>0</v>
      </c>
      <c r="AU869" s="17">
        <f t="shared" ref="AU869:AU873" si="2299">AU870</f>
        <v>665</v>
      </c>
      <c r="AV869" s="17">
        <f t="shared" ref="AV869:AV873" si="2300">AV870</f>
        <v>0</v>
      </c>
      <c r="AW869" s="17">
        <f t="shared" si="2106"/>
        <v>665</v>
      </c>
      <c r="AX869" s="17">
        <f t="shared" si="2107"/>
        <v>665</v>
      </c>
      <c r="AY869" s="17">
        <f t="shared" si="2108"/>
        <v>665</v>
      </c>
      <c r="AZ869" s="17">
        <f t="shared" ref="AZ869:AZ873" si="2301">AZ870</f>
        <v>0</v>
      </c>
      <c r="BA869" s="32"/>
      <c r="BB869" s="32"/>
      <c r="BC869" s="1"/>
      <c r="BD869" s="1"/>
      <c r="BE869" s="1"/>
      <c r="BF869" s="1"/>
      <c r="BG869" s="1"/>
      <c r="BH869" s="1"/>
      <c r="BI869" s="1"/>
    </row>
    <row r="870" s="1" customFormat="1" ht="15">
      <c r="A870" s="30" t="s">
        <v>488</v>
      </c>
      <c r="B870" s="30" t="s">
        <v>29</v>
      </c>
      <c r="C870" s="30" t="s">
        <v>31</v>
      </c>
      <c r="D870" s="30" t="s">
        <v>422</v>
      </c>
      <c r="E870" s="30"/>
      <c r="F870" s="31" t="s">
        <v>423</v>
      </c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>
        <f t="shared" si="2286"/>
        <v>0</v>
      </c>
      <c r="AI870" s="17">
        <f t="shared" si="2287"/>
        <v>0</v>
      </c>
      <c r="AJ870" s="17">
        <f t="shared" si="2288"/>
        <v>0</v>
      </c>
      <c r="AK870" s="17">
        <f t="shared" si="2289"/>
        <v>665</v>
      </c>
      <c r="AL870" s="17">
        <f t="shared" si="2290"/>
        <v>0</v>
      </c>
      <c r="AM870" s="17">
        <f t="shared" si="2291"/>
        <v>0</v>
      </c>
      <c r="AN870" s="17">
        <f t="shared" si="2292"/>
        <v>0</v>
      </c>
      <c r="AO870" s="17">
        <f t="shared" si="2293"/>
        <v>0</v>
      </c>
      <c r="AP870" s="17">
        <f t="shared" si="2294"/>
        <v>665</v>
      </c>
      <c r="AQ870" s="17">
        <f t="shared" si="2295"/>
        <v>0</v>
      </c>
      <c r="AR870" s="17">
        <f t="shared" si="2296"/>
        <v>0</v>
      </c>
      <c r="AS870" s="17">
        <f t="shared" si="2297"/>
        <v>0</v>
      </c>
      <c r="AT870" s="17">
        <f t="shared" si="2298"/>
        <v>0</v>
      </c>
      <c r="AU870" s="17">
        <f t="shared" si="2299"/>
        <v>665</v>
      </c>
      <c r="AV870" s="17">
        <f t="shared" si="2300"/>
        <v>0</v>
      </c>
      <c r="AW870" s="17">
        <f t="shared" si="2106"/>
        <v>665</v>
      </c>
      <c r="AX870" s="17">
        <f t="shared" si="2107"/>
        <v>665</v>
      </c>
      <c r="AY870" s="17">
        <f t="shared" si="2108"/>
        <v>665</v>
      </c>
      <c r="AZ870" s="17">
        <f t="shared" si="2301"/>
        <v>0</v>
      </c>
      <c r="BA870" s="32"/>
      <c r="BB870" s="32"/>
      <c r="BC870" s="1"/>
      <c r="BD870" s="1"/>
      <c r="BE870" s="1"/>
      <c r="BF870" s="1"/>
      <c r="BG870" s="1"/>
      <c r="BH870" s="1"/>
      <c r="BI870" s="1"/>
    </row>
    <row r="871" s="1" customFormat="1" ht="15">
      <c r="A871" s="30" t="s">
        <v>488</v>
      </c>
      <c r="B871" s="30" t="s">
        <v>29</v>
      </c>
      <c r="C871" s="30" t="s">
        <v>31</v>
      </c>
      <c r="D871" s="30" t="s">
        <v>424</v>
      </c>
      <c r="E871" s="30"/>
      <c r="F871" s="31" t="s">
        <v>425</v>
      </c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>
        <f t="shared" si="2286"/>
        <v>0</v>
      </c>
      <c r="AI871" s="17">
        <f t="shared" si="2287"/>
        <v>0</v>
      </c>
      <c r="AJ871" s="17">
        <f t="shared" si="2288"/>
        <v>0</v>
      </c>
      <c r="AK871" s="17">
        <f t="shared" si="2289"/>
        <v>665</v>
      </c>
      <c r="AL871" s="17">
        <f t="shared" si="2290"/>
        <v>0</v>
      </c>
      <c r="AM871" s="17">
        <f t="shared" si="2291"/>
        <v>0</v>
      </c>
      <c r="AN871" s="17">
        <f t="shared" si="2292"/>
        <v>0</v>
      </c>
      <c r="AO871" s="17">
        <f t="shared" si="2293"/>
        <v>0</v>
      </c>
      <c r="AP871" s="17">
        <f t="shared" si="2294"/>
        <v>665</v>
      </c>
      <c r="AQ871" s="17">
        <f t="shared" si="2295"/>
        <v>0</v>
      </c>
      <c r="AR871" s="17">
        <f t="shared" si="2296"/>
        <v>0</v>
      </c>
      <c r="AS871" s="17">
        <f t="shared" si="2297"/>
        <v>0</v>
      </c>
      <c r="AT871" s="17">
        <f t="shared" si="2298"/>
        <v>0</v>
      </c>
      <c r="AU871" s="17">
        <f t="shared" si="2299"/>
        <v>665</v>
      </c>
      <c r="AV871" s="17">
        <f t="shared" si="2300"/>
        <v>0</v>
      </c>
      <c r="AW871" s="17">
        <f t="shared" si="2106"/>
        <v>665</v>
      </c>
      <c r="AX871" s="17">
        <f t="shared" si="2107"/>
        <v>665</v>
      </c>
      <c r="AY871" s="17">
        <f t="shared" si="2108"/>
        <v>665</v>
      </c>
      <c r="AZ871" s="17">
        <f t="shared" si="2301"/>
        <v>0</v>
      </c>
      <c r="BA871" s="32"/>
      <c r="BB871" s="32"/>
      <c r="BC871" s="1"/>
      <c r="BD871" s="1"/>
      <c r="BE871" s="1"/>
      <c r="BF871" s="1"/>
      <c r="BG871" s="1"/>
      <c r="BH871" s="1"/>
      <c r="BI871" s="1"/>
    </row>
    <row r="872" s="1" customFormat="1" ht="15">
      <c r="A872" s="30" t="s">
        <v>488</v>
      </c>
      <c r="B872" s="30" t="s">
        <v>29</v>
      </c>
      <c r="C872" s="30" t="s">
        <v>31</v>
      </c>
      <c r="D872" s="30" t="s">
        <v>424</v>
      </c>
      <c r="E872" s="30" t="s">
        <v>134</v>
      </c>
      <c r="F872" s="31" t="s">
        <v>135</v>
      </c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>
        <v>665</v>
      </c>
      <c r="AL872" s="17"/>
      <c r="AM872" s="17"/>
      <c r="AN872" s="17"/>
      <c r="AO872" s="17"/>
      <c r="AP872" s="17">
        <v>665</v>
      </c>
      <c r="AQ872" s="17"/>
      <c r="AR872" s="17"/>
      <c r="AS872" s="17"/>
      <c r="AT872" s="17"/>
      <c r="AU872" s="17">
        <v>665</v>
      </c>
      <c r="AV872" s="17"/>
      <c r="AW872" s="17">
        <f t="shared" ref="AW872:AW935" si="2302">AE872+AH872+AI872+AJ872+AK872+AL872</f>
        <v>665</v>
      </c>
      <c r="AX872" s="17">
        <f t="shared" ref="AX872:AX935" si="2303">AF872+AM872+AN872+AO872+AP872+AQ872</f>
        <v>665</v>
      </c>
      <c r="AY872" s="17">
        <f t="shared" ref="AY872:AY935" si="2304">AG872+AR872+AS872+AT872+AU872+AV872</f>
        <v>665</v>
      </c>
      <c r="AZ872" s="17"/>
      <c r="BA872" s="32"/>
      <c r="BB872" s="32"/>
      <c r="BC872" s="1"/>
      <c r="BD872" s="1"/>
      <c r="BE872" s="1"/>
      <c r="BF872" s="1"/>
      <c r="BG872" s="1"/>
      <c r="BH872" s="1"/>
      <c r="BI872" s="1"/>
    </row>
    <row r="873" s="1" customFormat="1" ht="15" hidden="1">
      <c r="A873" s="30" t="s">
        <v>488</v>
      </c>
      <c r="B873" s="30" t="s">
        <v>29</v>
      </c>
      <c r="C873" s="30" t="s">
        <v>31</v>
      </c>
      <c r="D873" s="30" t="s">
        <v>239</v>
      </c>
      <c r="E873" s="30"/>
      <c r="F873" s="31" t="s">
        <v>36</v>
      </c>
      <c r="G873" s="17">
        <f t="shared" si="2268"/>
        <v>24107.399999999998</v>
      </c>
      <c r="H873" s="17">
        <f t="shared" si="2269"/>
        <v>22530.400000000001</v>
      </c>
      <c r="I873" s="17">
        <f t="shared" si="2270"/>
        <v>21920</v>
      </c>
      <c r="J873" s="17">
        <f t="shared" si="2271"/>
        <v>114.59999999999999</v>
      </c>
      <c r="K873" s="17">
        <f t="shared" si="2272"/>
        <v>0</v>
      </c>
      <c r="L873" s="17">
        <f t="shared" si="2273"/>
        <v>0</v>
      </c>
      <c r="M873" s="17">
        <f t="shared" si="2203"/>
        <v>24221.999999999996</v>
      </c>
      <c r="N873" s="17">
        <f t="shared" si="2204"/>
        <v>22530.400000000001</v>
      </c>
      <c r="O873" s="17">
        <f t="shared" si="2205"/>
        <v>21920</v>
      </c>
      <c r="P873" s="17">
        <f t="shared" si="2274"/>
        <v>0</v>
      </c>
      <c r="Q873" s="17">
        <f t="shared" si="2275"/>
        <v>0</v>
      </c>
      <c r="R873" s="17">
        <f t="shared" si="2276"/>
        <v>0</v>
      </c>
      <c r="S873" s="17">
        <f t="shared" si="2277"/>
        <v>110</v>
      </c>
      <c r="T873" s="17">
        <f t="shared" si="2278"/>
        <v>110</v>
      </c>
      <c r="U873" s="17">
        <f t="shared" si="2279"/>
        <v>0</v>
      </c>
      <c r="V873" s="17">
        <f t="shared" si="2280"/>
        <v>110</v>
      </c>
      <c r="W873" s="17">
        <f t="shared" si="2281"/>
        <v>0</v>
      </c>
      <c r="X873" s="17">
        <f t="shared" si="2282"/>
        <v>0</v>
      </c>
      <c r="Y873" s="17">
        <f t="shared" ref="Y872:Y935" si="2305">M873+P873+Q873+R873+S873</f>
        <v>24331.999999999996</v>
      </c>
      <c r="Z873" s="17">
        <f t="shared" ref="Z872:Z935" si="2306">N873+T873+U873</f>
        <v>22640.400000000001</v>
      </c>
      <c r="AA873" s="17">
        <f t="shared" ref="AA872:AA935" si="2307">O873+V873+X873+W873</f>
        <v>22030</v>
      </c>
      <c r="AB873" s="17">
        <f t="shared" si="2283"/>
        <v>0</v>
      </c>
      <c r="AC873" s="17">
        <f t="shared" si="2284"/>
        <v>0</v>
      </c>
      <c r="AD873" s="17">
        <f t="shared" si="2285"/>
        <v>0</v>
      </c>
      <c r="AE873" s="17">
        <f t="shared" ref="AE872:AE935" si="2308">Y873+AB873</f>
        <v>24331.999999999996</v>
      </c>
      <c r="AF873" s="17">
        <f t="shared" ref="AF872:AF935" si="2309">Z873+AC873</f>
        <v>22640.400000000001</v>
      </c>
      <c r="AG873" s="17">
        <f t="shared" ref="AG872:AG935" si="2310">AA873+AD873</f>
        <v>22030</v>
      </c>
      <c r="AH873" s="17">
        <f t="shared" si="2286"/>
        <v>0</v>
      </c>
      <c r="AI873" s="17">
        <f t="shared" si="2287"/>
        <v>0</v>
      </c>
      <c r="AJ873" s="17">
        <f t="shared" si="2288"/>
        <v>796.08500000000004</v>
      </c>
      <c r="AK873" s="17">
        <f t="shared" si="2289"/>
        <v>-665</v>
      </c>
      <c r="AL873" s="17">
        <f t="shared" si="2290"/>
        <v>0</v>
      </c>
      <c r="AM873" s="17">
        <f t="shared" si="2291"/>
        <v>0</v>
      </c>
      <c r="AN873" s="17">
        <f t="shared" si="2292"/>
        <v>0</v>
      </c>
      <c r="AO873" s="17">
        <f t="shared" si="2293"/>
        <v>0</v>
      </c>
      <c r="AP873" s="17">
        <f t="shared" si="2294"/>
        <v>-665</v>
      </c>
      <c r="AQ873" s="17">
        <f t="shared" si="2295"/>
        <v>0</v>
      </c>
      <c r="AR873" s="17">
        <f t="shared" si="2296"/>
        <v>0</v>
      </c>
      <c r="AS873" s="17">
        <f t="shared" si="2297"/>
        <v>0</v>
      </c>
      <c r="AT873" s="17">
        <f t="shared" si="2298"/>
        <v>0</v>
      </c>
      <c r="AU873" s="17">
        <f t="shared" si="2299"/>
        <v>-665</v>
      </c>
      <c r="AV873" s="17">
        <f t="shared" si="2300"/>
        <v>0</v>
      </c>
      <c r="AW873" s="17">
        <f t="shared" si="2302"/>
        <v>24463.084999999995</v>
      </c>
      <c r="AX873" s="17">
        <f t="shared" si="2303"/>
        <v>21975.400000000001</v>
      </c>
      <c r="AY873" s="17">
        <f t="shared" si="2304"/>
        <v>21365</v>
      </c>
      <c r="AZ873" s="17">
        <f t="shared" si="2301"/>
        <v>0</v>
      </c>
      <c r="BA873" s="32">
        <v>0</v>
      </c>
      <c r="BB873" s="32"/>
      <c r="BC873" s="1"/>
      <c r="BD873" s="1"/>
      <c r="BE873" s="1"/>
      <c r="BF873" s="1"/>
      <c r="BG873" s="1"/>
      <c r="BH873" s="1"/>
      <c r="BI873" s="1"/>
    </row>
    <row r="874" s="1" customFormat="1" ht="45">
      <c r="A874" s="30" t="s">
        <v>488</v>
      </c>
      <c r="B874" s="30" t="s">
        <v>29</v>
      </c>
      <c r="C874" s="30" t="s">
        <v>31</v>
      </c>
      <c r="D874" s="30" t="s">
        <v>240</v>
      </c>
      <c r="E874" s="30"/>
      <c r="F874" s="31" t="s">
        <v>241</v>
      </c>
      <c r="G874" s="17">
        <f>G875+G880+G884+G878+G882</f>
        <v>24107.399999999998</v>
      </c>
      <c r="H874" s="17">
        <f>H875+H880+H884+H878+H882</f>
        <v>22530.400000000001</v>
      </c>
      <c r="I874" s="17">
        <f>I875+I880+I884+I878+I882</f>
        <v>21920</v>
      </c>
      <c r="J874" s="17">
        <f>J875+J880+J884+J878+J882</f>
        <v>114.59999999999999</v>
      </c>
      <c r="K874" s="17">
        <f>K875+K880+K884+K878+K882</f>
        <v>0</v>
      </c>
      <c r="L874" s="17">
        <f>L875+L880+L884+L878+L882</f>
        <v>0</v>
      </c>
      <c r="M874" s="17">
        <f t="shared" si="2203"/>
        <v>24221.999999999996</v>
      </c>
      <c r="N874" s="17">
        <f t="shared" si="2204"/>
        <v>22530.400000000001</v>
      </c>
      <c r="O874" s="17">
        <f t="shared" si="2205"/>
        <v>21920</v>
      </c>
      <c r="P874" s="17">
        <f>P875+P880+P884+P878+P882</f>
        <v>0</v>
      </c>
      <c r="Q874" s="17">
        <f>Q875+Q880+Q884+Q878+Q882</f>
        <v>0</v>
      </c>
      <c r="R874" s="17">
        <f>R875+R880+R884+R878+R882</f>
        <v>0</v>
      </c>
      <c r="S874" s="17">
        <f>S875+S880+S884+S878+S882</f>
        <v>110</v>
      </c>
      <c r="T874" s="17">
        <f>T875+T880+T884+T878+T882</f>
        <v>110</v>
      </c>
      <c r="U874" s="17">
        <f>U875+U880+U884+U878+U882</f>
        <v>0</v>
      </c>
      <c r="V874" s="17">
        <f>V875+V880+V884+V878+V882</f>
        <v>110</v>
      </c>
      <c r="W874" s="17">
        <f>W875+W880+W884+W878+W882</f>
        <v>0</v>
      </c>
      <c r="X874" s="17">
        <f>X875+X880+X884+X878+X882</f>
        <v>0</v>
      </c>
      <c r="Y874" s="17">
        <f t="shared" si="2305"/>
        <v>24331.999999999996</v>
      </c>
      <c r="Z874" s="17">
        <f t="shared" si="2306"/>
        <v>22640.400000000001</v>
      </c>
      <c r="AA874" s="17">
        <f t="shared" si="2307"/>
        <v>22030</v>
      </c>
      <c r="AB874" s="17">
        <f>AB875+AB880+AB884+AB878+AB882</f>
        <v>0</v>
      </c>
      <c r="AC874" s="17">
        <f>AC875+AC880+AC884+AC878+AC882</f>
        <v>0</v>
      </c>
      <c r="AD874" s="17">
        <f>AD875+AD880+AD884+AD878+AD882</f>
        <v>0</v>
      </c>
      <c r="AE874" s="17">
        <f t="shared" si="2308"/>
        <v>24331.999999999996</v>
      </c>
      <c r="AF874" s="17">
        <f t="shared" si="2309"/>
        <v>22640.400000000001</v>
      </c>
      <c r="AG874" s="17">
        <f t="shared" si="2310"/>
        <v>22030</v>
      </c>
      <c r="AH874" s="17">
        <f>AH875+AH880+AH884+AH878+AH882</f>
        <v>0</v>
      </c>
      <c r="AI874" s="17">
        <f>AI875+AI880+AI884+AI878+AI882</f>
        <v>0</v>
      </c>
      <c r="AJ874" s="17">
        <f>AJ875+AJ880+AJ884+AJ878+AJ882</f>
        <v>796.08500000000004</v>
      </c>
      <c r="AK874" s="17">
        <f>AK875+AK880+AK884+AK878+AK882</f>
        <v>-665</v>
      </c>
      <c r="AL874" s="17">
        <f>AL875+AL880+AL884+AL878+AL882</f>
        <v>0</v>
      </c>
      <c r="AM874" s="17">
        <f>AM875+AM880+AM884+AM878+AM882</f>
        <v>0</v>
      </c>
      <c r="AN874" s="17">
        <f>AN875+AN880+AN884+AN878+AN882</f>
        <v>0</v>
      </c>
      <c r="AO874" s="17">
        <f>AO875+AO880+AO884+AO878+AO882</f>
        <v>0</v>
      </c>
      <c r="AP874" s="17">
        <f>AP875+AP880+AP884+AP878+AP882</f>
        <v>-665</v>
      </c>
      <c r="AQ874" s="17">
        <f>AQ875+AQ880+AQ884+AQ878+AQ882</f>
        <v>0</v>
      </c>
      <c r="AR874" s="17">
        <f>AR875+AR880+AR884+AR878+AR882</f>
        <v>0</v>
      </c>
      <c r="AS874" s="17">
        <f>AS875+AS880+AS884+AS878+AS882</f>
        <v>0</v>
      </c>
      <c r="AT874" s="17">
        <f>AT875+AT880+AT884+AT878+AT882</f>
        <v>0</v>
      </c>
      <c r="AU874" s="17">
        <f>AU875+AU880+AU884+AU878+AU882</f>
        <v>-665</v>
      </c>
      <c r="AV874" s="17">
        <f>AV875+AV880+AV884+AV878+AV882</f>
        <v>0</v>
      </c>
      <c r="AW874" s="17">
        <f t="shared" si="2302"/>
        <v>24463.084999999995</v>
      </c>
      <c r="AX874" s="17">
        <f t="shared" si="2303"/>
        <v>21975.400000000001</v>
      </c>
      <c r="AY874" s="17">
        <f t="shared" si="2304"/>
        <v>21365</v>
      </c>
      <c r="AZ874" s="17">
        <f>AZ875+AZ880+AZ884+AZ878+AZ882</f>
        <v>0</v>
      </c>
      <c r="BA874" s="32"/>
      <c r="BB874" s="32"/>
      <c r="BC874" s="1"/>
      <c r="BD874" s="1"/>
      <c r="BE874" s="1"/>
      <c r="BF874" s="1"/>
      <c r="BG874" s="1"/>
      <c r="BH874" s="1"/>
      <c r="BI874" s="1"/>
    </row>
    <row r="875" s="1" customFormat="1" ht="30">
      <c r="A875" s="30" t="s">
        <v>488</v>
      </c>
      <c r="B875" s="30" t="s">
        <v>29</v>
      </c>
      <c r="C875" s="30" t="s">
        <v>31</v>
      </c>
      <c r="D875" s="30" t="s">
        <v>426</v>
      </c>
      <c r="E875" s="30"/>
      <c r="F875" s="31" t="s">
        <v>427</v>
      </c>
      <c r="G875" s="17">
        <f>G876+G877</f>
        <v>12917.299999999999</v>
      </c>
      <c r="H875" s="17">
        <f>H876+H877</f>
        <v>11340.300000000001</v>
      </c>
      <c r="I875" s="17">
        <f>I876+I877</f>
        <v>10729.9</v>
      </c>
      <c r="J875" s="17">
        <f>J876+J877</f>
        <v>0</v>
      </c>
      <c r="K875" s="17">
        <f>K876+K877</f>
        <v>0</v>
      </c>
      <c r="L875" s="17">
        <f>L876+L877</f>
        <v>0</v>
      </c>
      <c r="M875" s="17">
        <f t="shared" si="2203"/>
        <v>12917.299999999999</v>
      </c>
      <c r="N875" s="17">
        <f t="shared" si="2204"/>
        <v>11340.300000000001</v>
      </c>
      <c r="O875" s="17">
        <f t="shared" si="2205"/>
        <v>10729.9</v>
      </c>
      <c r="P875" s="17">
        <f>P876+P877</f>
        <v>0</v>
      </c>
      <c r="Q875" s="17">
        <f>Q876+Q877</f>
        <v>0</v>
      </c>
      <c r="R875" s="17">
        <f>R876+R877</f>
        <v>0</v>
      </c>
      <c r="S875" s="17">
        <f>S876+S877</f>
        <v>0</v>
      </c>
      <c r="T875" s="17">
        <f>T876+T877</f>
        <v>0</v>
      </c>
      <c r="U875" s="17">
        <f>U876+U877</f>
        <v>0</v>
      </c>
      <c r="V875" s="17">
        <f>V876+V877</f>
        <v>0</v>
      </c>
      <c r="W875" s="17">
        <f>W876+W877</f>
        <v>0</v>
      </c>
      <c r="X875" s="17">
        <f>X876+X877</f>
        <v>0</v>
      </c>
      <c r="Y875" s="17">
        <f t="shared" si="2305"/>
        <v>12917.299999999999</v>
      </c>
      <c r="Z875" s="17">
        <f t="shared" si="2306"/>
        <v>11340.300000000001</v>
      </c>
      <c r="AA875" s="17">
        <f t="shared" si="2307"/>
        <v>10729.9</v>
      </c>
      <c r="AB875" s="17">
        <f>AB876+AB877</f>
        <v>0</v>
      </c>
      <c r="AC875" s="17">
        <f>AC876+AC877</f>
        <v>0</v>
      </c>
      <c r="AD875" s="17">
        <f>AD876+AD877</f>
        <v>0</v>
      </c>
      <c r="AE875" s="17">
        <f t="shared" si="2308"/>
        <v>12917.299999999999</v>
      </c>
      <c r="AF875" s="17">
        <f t="shared" si="2309"/>
        <v>11340.300000000001</v>
      </c>
      <c r="AG875" s="17">
        <f t="shared" si="2310"/>
        <v>10729.9</v>
      </c>
      <c r="AH875" s="17">
        <f>AH876+AH877</f>
        <v>0</v>
      </c>
      <c r="AI875" s="17">
        <f>AI876+AI877</f>
        <v>0</v>
      </c>
      <c r="AJ875" s="17">
        <f>AJ876+AJ877</f>
        <v>796.08500000000004</v>
      </c>
      <c r="AK875" s="17">
        <f>AK876+AK877</f>
        <v>0</v>
      </c>
      <c r="AL875" s="17">
        <f>AL876+AL877</f>
        <v>0</v>
      </c>
      <c r="AM875" s="17">
        <f>AM876+AM877</f>
        <v>0</v>
      </c>
      <c r="AN875" s="17">
        <f>AN876+AN877</f>
        <v>0</v>
      </c>
      <c r="AO875" s="17">
        <f>AO876+AO877</f>
        <v>0</v>
      </c>
      <c r="AP875" s="17">
        <f>AP876+AP877</f>
        <v>0</v>
      </c>
      <c r="AQ875" s="17">
        <f>AQ876+AQ877</f>
        <v>0</v>
      </c>
      <c r="AR875" s="17">
        <f>AR876+AR877</f>
        <v>0</v>
      </c>
      <c r="AS875" s="17">
        <f>AS876+AS877</f>
        <v>0</v>
      </c>
      <c r="AT875" s="17">
        <f>AT876+AT877</f>
        <v>0</v>
      </c>
      <c r="AU875" s="17">
        <f>AU876+AU877</f>
        <v>0</v>
      </c>
      <c r="AV875" s="17">
        <f>AV876+AV877</f>
        <v>0</v>
      </c>
      <c r="AW875" s="17">
        <f t="shared" si="2302"/>
        <v>13713.384999999998</v>
      </c>
      <c r="AX875" s="17">
        <f t="shared" si="2303"/>
        <v>11340.300000000001</v>
      </c>
      <c r="AY875" s="17">
        <f t="shared" si="2304"/>
        <v>10729.9</v>
      </c>
      <c r="AZ875" s="17">
        <f>AZ876+AZ877</f>
        <v>0</v>
      </c>
      <c r="BA875" s="32"/>
      <c r="BB875" s="32"/>
      <c r="BC875" s="1"/>
      <c r="BD875" s="1"/>
      <c r="BE875" s="1"/>
      <c r="BF875" s="1"/>
      <c r="BG875" s="1"/>
      <c r="BH875" s="1"/>
      <c r="BI875" s="1"/>
    </row>
    <row r="876" s="1" customFormat="1" ht="30">
      <c r="A876" s="30" t="s">
        <v>488</v>
      </c>
      <c r="B876" s="30" t="s">
        <v>29</v>
      </c>
      <c r="C876" s="30" t="s">
        <v>31</v>
      </c>
      <c r="D876" s="30" t="s">
        <v>426</v>
      </c>
      <c r="E876" s="30" t="s">
        <v>41</v>
      </c>
      <c r="F876" s="31" t="s">
        <v>42</v>
      </c>
      <c r="G876" s="17">
        <v>12682</v>
      </c>
      <c r="H876" s="17">
        <v>11113.200000000001</v>
      </c>
      <c r="I876" s="17">
        <v>10502.799999999999</v>
      </c>
      <c r="J876" s="17"/>
      <c r="K876" s="17"/>
      <c r="L876" s="17"/>
      <c r="M876" s="17">
        <f t="shared" si="2203"/>
        <v>12682</v>
      </c>
      <c r="N876" s="17">
        <f t="shared" si="2204"/>
        <v>11113.200000000001</v>
      </c>
      <c r="O876" s="17">
        <f t="shared" si="2205"/>
        <v>10502.799999999999</v>
      </c>
      <c r="P876" s="17"/>
      <c r="Q876" s="17"/>
      <c r="R876" s="17"/>
      <c r="S876" s="17"/>
      <c r="T876" s="17"/>
      <c r="U876" s="17"/>
      <c r="V876" s="17"/>
      <c r="W876" s="17"/>
      <c r="X876" s="17"/>
      <c r="Y876" s="17">
        <f t="shared" si="2305"/>
        <v>12682</v>
      </c>
      <c r="Z876" s="17">
        <f t="shared" si="2306"/>
        <v>11113.200000000001</v>
      </c>
      <c r="AA876" s="17">
        <f t="shared" si="2307"/>
        <v>10502.799999999999</v>
      </c>
      <c r="AB876" s="17"/>
      <c r="AC876" s="17"/>
      <c r="AD876" s="17"/>
      <c r="AE876" s="17">
        <f t="shared" si="2308"/>
        <v>12682</v>
      </c>
      <c r="AF876" s="17">
        <f t="shared" si="2309"/>
        <v>11113.200000000001</v>
      </c>
      <c r="AG876" s="17">
        <f t="shared" si="2310"/>
        <v>10502.799999999999</v>
      </c>
      <c r="AH876" s="17"/>
      <c r="AI876" s="17"/>
      <c r="AJ876" s="17">
        <v>796.08500000000004</v>
      </c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>
        <f t="shared" si="2302"/>
        <v>13478.084999999999</v>
      </c>
      <c r="AX876" s="17">
        <f t="shared" si="2303"/>
        <v>11113.200000000001</v>
      </c>
      <c r="AY876" s="17">
        <f t="shared" si="2304"/>
        <v>10502.799999999999</v>
      </c>
      <c r="AZ876" s="17"/>
      <c r="BA876" s="32"/>
      <c r="BB876" s="32"/>
      <c r="BC876" s="1"/>
      <c r="BD876" s="1"/>
      <c r="BE876" s="1"/>
      <c r="BF876" s="1"/>
      <c r="BG876" s="1"/>
      <c r="BH876" s="1"/>
      <c r="BI876" s="1"/>
    </row>
    <row r="877" s="1" customFormat="1" ht="15">
      <c r="A877" s="30" t="s">
        <v>488</v>
      </c>
      <c r="B877" s="30" t="s">
        <v>29</v>
      </c>
      <c r="C877" s="30" t="s">
        <v>31</v>
      </c>
      <c r="D877" s="30" t="s">
        <v>426</v>
      </c>
      <c r="E877" s="30" t="s">
        <v>43</v>
      </c>
      <c r="F877" s="31" t="s">
        <v>44</v>
      </c>
      <c r="G877" s="17">
        <v>235.30000000000001</v>
      </c>
      <c r="H877" s="17">
        <v>227.09999999999999</v>
      </c>
      <c r="I877" s="17">
        <v>227.09999999999999</v>
      </c>
      <c r="J877" s="17"/>
      <c r="K877" s="17"/>
      <c r="L877" s="17"/>
      <c r="M877" s="17">
        <f t="shared" si="2203"/>
        <v>235.30000000000001</v>
      </c>
      <c r="N877" s="17">
        <f t="shared" si="2204"/>
        <v>227.09999999999999</v>
      </c>
      <c r="O877" s="17">
        <f t="shared" si="2205"/>
        <v>227.09999999999999</v>
      </c>
      <c r="P877" s="17"/>
      <c r="Q877" s="17"/>
      <c r="R877" s="17"/>
      <c r="S877" s="17"/>
      <c r="T877" s="17"/>
      <c r="U877" s="17"/>
      <c r="V877" s="17"/>
      <c r="W877" s="17"/>
      <c r="X877" s="17"/>
      <c r="Y877" s="17">
        <f t="shared" si="2305"/>
        <v>235.30000000000001</v>
      </c>
      <c r="Z877" s="17">
        <f t="shared" si="2306"/>
        <v>227.09999999999999</v>
      </c>
      <c r="AA877" s="17">
        <f t="shared" si="2307"/>
        <v>227.09999999999999</v>
      </c>
      <c r="AB877" s="17"/>
      <c r="AC877" s="17"/>
      <c r="AD877" s="17"/>
      <c r="AE877" s="17">
        <f t="shared" si="2308"/>
        <v>235.30000000000001</v>
      </c>
      <c r="AF877" s="17">
        <f t="shared" si="2309"/>
        <v>227.09999999999999</v>
      </c>
      <c r="AG877" s="17">
        <f t="shared" si="2310"/>
        <v>227.09999999999999</v>
      </c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>
        <f t="shared" si="2302"/>
        <v>235.30000000000001</v>
      </c>
      <c r="AX877" s="17">
        <f t="shared" si="2303"/>
        <v>227.09999999999999</v>
      </c>
      <c r="AY877" s="17">
        <f t="shared" si="2304"/>
        <v>227.09999999999999</v>
      </c>
      <c r="AZ877" s="17"/>
      <c r="BA877" s="32"/>
      <c r="BB877" s="32"/>
      <c r="BC877" s="1"/>
      <c r="BD877" s="1"/>
      <c r="BE877" s="1"/>
      <c r="BF877" s="1"/>
      <c r="BG877" s="1"/>
      <c r="BH877" s="1"/>
      <c r="BI877" s="1"/>
    </row>
    <row r="878" s="1" customFormat="1" ht="30">
      <c r="A878" s="30" t="s">
        <v>488</v>
      </c>
      <c r="B878" s="30" t="s">
        <v>29</v>
      </c>
      <c r="C878" s="30" t="s">
        <v>31</v>
      </c>
      <c r="D878" s="30" t="s">
        <v>242</v>
      </c>
      <c r="E878" s="35"/>
      <c r="F878" s="31" t="s">
        <v>243</v>
      </c>
      <c r="G878" s="17">
        <f>G879</f>
        <v>500</v>
      </c>
      <c r="H878" s="17">
        <f>H879</f>
        <v>500</v>
      </c>
      <c r="I878" s="17">
        <f>I879</f>
        <v>500</v>
      </c>
      <c r="J878" s="17">
        <f>J879</f>
        <v>114.59999999999999</v>
      </c>
      <c r="K878" s="17">
        <f>K879</f>
        <v>0</v>
      </c>
      <c r="L878" s="17">
        <f>L879</f>
        <v>0</v>
      </c>
      <c r="M878" s="17">
        <f t="shared" si="2203"/>
        <v>614.60000000000002</v>
      </c>
      <c r="N878" s="17">
        <f t="shared" si="2204"/>
        <v>500</v>
      </c>
      <c r="O878" s="17">
        <f t="shared" si="2205"/>
        <v>500</v>
      </c>
      <c r="P878" s="17">
        <f>P879</f>
        <v>0</v>
      </c>
      <c r="Q878" s="17">
        <f>Q879</f>
        <v>0</v>
      </c>
      <c r="R878" s="17">
        <f>R879</f>
        <v>0</v>
      </c>
      <c r="S878" s="17">
        <f>S879</f>
        <v>0</v>
      </c>
      <c r="T878" s="17">
        <f>T879</f>
        <v>0</v>
      </c>
      <c r="U878" s="17">
        <f>U879</f>
        <v>0</v>
      </c>
      <c r="V878" s="17">
        <f>V879</f>
        <v>0</v>
      </c>
      <c r="W878" s="17">
        <f>W879</f>
        <v>0</v>
      </c>
      <c r="X878" s="17">
        <f>X879</f>
        <v>0</v>
      </c>
      <c r="Y878" s="17">
        <f t="shared" si="2305"/>
        <v>614.60000000000002</v>
      </c>
      <c r="Z878" s="17">
        <f t="shared" si="2306"/>
        <v>500</v>
      </c>
      <c r="AA878" s="17">
        <f t="shared" si="2307"/>
        <v>500</v>
      </c>
      <c r="AB878" s="17">
        <f>AB879</f>
        <v>0</v>
      </c>
      <c r="AC878" s="17">
        <f>AC879</f>
        <v>0</v>
      </c>
      <c r="AD878" s="17">
        <f>AD879</f>
        <v>0</v>
      </c>
      <c r="AE878" s="17">
        <f t="shared" si="2308"/>
        <v>614.60000000000002</v>
      </c>
      <c r="AF878" s="17">
        <f t="shared" si="2309"/>
        <v>500</v>
      </c>
      <c r="AG878" s="17">
        <f t="shared" si="2310"/>
        <v>500</v>
      </c>
      <c r="AH878" s="17">
        <f>AH879</f>
        <v>0</v>
      </c>
      <c r="AI878" s="17">
        <f>AI879</f>
        <v>0</v>
      </c>
      <c r="AJ878" s="17">
        <f>AJ879</f>
        <v>0</v>
      </c>
      <c r="AK878" s="17">
        <f>AK879</f>
        <v>0</v>
      </c>
      <c r="AL878" s="17">
        <f>AL879</f>
        <v>0</v>
      </c>
      <c r="AM878" s="17">
        <f>AM879</f>
        <v>0</v>
      </c>
      <c r="AN878" s="17">
        <f>AN879</f>
        <v>0</v>
      </c>
      <c r="AO878" s="17">
        <f>AO879</f>
        <v>0</v>
      </c>
      <c r="AP878" s="17">
        <f>AP879</f>
        <v>0</v>
      </c>
      <c r="AQ878" s="17">
        <f>AQ879</f>
        <v>0</v>
      </c>
      <c r="AR878" s="17">
        <f>AR879</f>
        <v>0</v>
      </c>
      <c r="AS878" s="17">
        <f>AS879</f>
        <v>0</v>
      </c>
      <c r="AT878" s="17">
        <f>AT879</f>
        <v>0</v>
      </c>
      <c r="AU878" s="17">
        <f>AU879</f>
        <v>0</v>
      </c>
      <c r="AV878" s="17">
        <f>AV879</f>
        <v>0</v>
      </c>
      <c r="AW878" s="17">
        <f t="shared" si="2302"/>
        <v>614.60000000000002</v>
      </c>
      <c r="AX878" s="17">
        <f t="shared" si="2303"/>
        <v>500</v>
      </c>
      <c r="AY878" s="17">
        <f t="shared" si="2304"/>
        <v>500</v>
      </c>
      <c r="AZ878" s="17">
        <f>AZ879</f>
        <v>0</v>
      </c>
      <c r="BA878" s="32"/>
      <c r="BB878" s="32"/>
      <c r="BC878" s="1"/>
      <c r="BD878" s="1"/>
      <c r="BE878" s="1"/>
      <c r="BF878" s="1"/>
      <c r="BG878" s="1"/>
      <c r="BH878" s="1"/>
      <c r="BI878" s="1"/>
    </row>
    <row r="879" s="1" customFormat="1" ht="30">
      <c r="A879" s="30" t="s">
        <v>488</v>
      </c>
      <c r="B879" s="30" t="s">
        <v>29</v>
      </c>
      <c r="C879" s="30" t="s">
        <v>31</v>
      </c>
      <c r="D879" s="30" t="s">
        <v>242</v>
      </c>
      <c r="E879" s="30" t="s">
        <v>134</v>
      </c>
      <c r="F879" s="31" t="s">
        <v>135</v>
      </c>
      <c r="G879" s="17">
        <v>500</v>
      </c>
      <c r="H879" s="17">
        <v>500</v>
      </c>
      <c r="I879" s="17">
        <v>500</v>
      </c>
      <c r="J879" s="17">
        <v>114.59999999999999</v>
      </c>
      <c r="K879" s="17"/>
      <c r="L879" s="17"/>
      <c r="M879" s="17">
        <f t="shared" si="2203"/>
        <v>614.60000000000002</v>
      </c>
      <c r="N879" s="17">
        <f t="shared" si="2204"/>
        <v>500</v>
      </c>
      <c r="O879" s="17">
        <f t="shared" si="2205"/>
        <v>500</v>
      </c>
      <c r="P879" s="17"/>
      <c r="Q879" s="17"/>
      <c r="R879" s="17"/>
      <c r="S879" s="17"/>
      <c r="T879" s="17"/>
      <c r="U879" s="17"/>
      <c r="V879" s="17"/>
      <c r="W879" s="17"/>
      <c r="X879" s="17"/>
      <c r="Y879" s="17">
        <f t="shared" si="2305"/>
        <v>614.60000000000002</v>
      </c>
      <c r="Z879" s="17">
        <f t="shared" si="2306"/>
        <v>500</v>
      </c>
      <c r="AA879" s="17">
        <f t="shared" si="2307"/>
        <v>500</v>
      </c>
      <c r="AB879" s="17"/>
      <c r="AC879" s="17"/>
      <c r="AD879" s="17"/>
      <c r="AE879" s="17">
        <f t="shared" si="2308"/>
        <v>614.60000000000002</v>
      </c>
      <c r="AF879" s="17">
        <f t="shared" si="2309"/>
        <v>500</v>
      </c>
      <c r="AG879" s="17">
        <f t="shared" si="2310"/>
        <v>500</v>
      </c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>
        <f t="shared" si="2302"/>
        <v>614.60000000000002</v>
      </c>
      <c r="AX879" s="17">
        <f t="shared" si="2303"/>
        <v>500</v>
      </c>
      <c r="AY879" s="17">
        <f t="shared" si="2304"/>
        <v>500</v>
      </c>
      <c r="AZ879" s="17"/>
      <c r="BA879" s="32"/>
      <c r="BB879" s="32">
        <v>75</v>
      </c>
      <c r="BC879" s="1"/>
      <c r="BD879" s="1"/>
      <c r="BE879" s="1"/>
      <c r="BF879" s="1"/>
      <c r="BG879" s="1"/>
      <c r="BH879" s="1"/>
      <c r="BI879" s="1"/>
    </row>
    <row r="880" s="1" customFormat="1" ht="30">
      <c r="A880" s="30" t="s">
        <v>488</v>
      </c>
      <c r="B880" s="30" t="s">
        <v>29</v>
      </c>
      <c r="C880" s="30" t="s">
        <v>31</v>
      </c>
      <c r="D880" s="30" t="s">
        <v>428</v>
      </c>
      <c r="E880" s="35"/>
      <c r="F880" s="31" t="s">
        <v>429</v>
      </c>
      <c r="G880" s="17">
        <f>G881</f>
        <v>8758.3999999999996</v>
      </c>
      <c r="H880" s="17">
        <f>H881</f>
        <v>8758.3999999999996</v>
      </c>
      <c r="I880" s="17">
        <f>I881</f>
        <v>8758.3999999999996</v>
      </c>
      <c r="J880" s="17">
        <f>J881</f>
        <v>0</v>
      </c>
      <c r="K880" s="17">
        <f>K881</f>
        <v>0</v>
      </c>
      <c r="L880" s="17">
        <f>L881</f>
        <v>0</v>
      </c>
      <c r="M880" s="17">
        <f t="shared" si="2203"/>
        <v>8758.3999999999996</v>
      </c>
      <c r="N880" s="17">
        <f t="shared" si="2204"/>
        <v>8758.3999999999996</v>
      </c>
      <c r="O880" s="17">
        <f t="shared" si="2205"/>
        <v>8758.3999999999996</v>
      </c>
      <c r="P880" s="17">
        <f>P881</f>
        <v>0</v>
      </c>
      <c r="Q880" s="17">
        <f>Q881</f>
        <v>0</v>
      </c>
      <c r="R880" s="17">
        <f>R881</f>
        <v>0</v>
      </c>
      <c r="S880" s="17">
        <f>S881</f>
        <v>0</v>
      </c>
      <c r="T880" s="17">
        <f>T881</f>
        <v>0</v>
      </c>
      <c r="U880" s="17">
        <f>U881</f>
        <v>0</v>
      </c>
      <c r="V880" s="17">
        <f>V881</f>
        <v>0</v>
      </c>
      <c r="W880" s="17">
        <f>W881</f>
        <v>0</v>
      </c>
      <c r="X880" s="17">
        <f>X881</f>
        <v>0</v>
      </c>
      <c r="Y880" s="17">
        <f t="shared" si="2305"/>
        <v>8758.3999999999996</v>
      </c>
      <c r="Z880" s="17">
        <f t="shared" si="2306"/>
        <v>8758.3999999999996</v>
      </c>
      <c r="AA880" s="17">
        <f t="shared" si="2307"/>
        <v>8758.3999999999996</v>
      </c>
      <c r="AB880" s="17">
        <f>AB881</f>
        <v>0</v>
      </c>
      <c r="AC880" s="17">
        <f>AC881</f>
        <v>0</v>
      </c>
      <c r="AD880" s="17">
        <f>AD881</f>
        <v>0</v>
      </c>
      <c r="AE880" s="17">
        <f t="shared" si="2308"/>
        <v>8758.3999999999996</v>
      </c>
      <c r="AF880" s="17">
        <f t="shared" si="2309"/>
        <v>8758.3999999999996</v>
      </c>
      <c r="AG880" s="17">
        <f t="shared" si="2310"/>
        <v>8758.3999999999996</v>
      </c>
      <c r="AH880" s="17">
        <f>AH881</f>
        <v>0</v>
      </c>
      <c r="AI880" s="17">
        <f>AI881</f>
        <v>0</v>
      </c>
      <c r="AJ880" s="17">
        <f>AJ881</f>
        <v>0</v>
      </c>
      <c r="AK880" s="17">
        <f>AK881</f>
        <v>0</v>
      </c>
      <c r="AL880" s="17">
        <f>AL881</f>
        <v>0</v>
      </c>
      <c r="AM880" s="17">
        <f>AM881</f>
        <v>0</v>
      </c>
      <c r="AN880" s="17">
        <f>AN881</f>
        <v>0</v>
      </c>
      <c r="AO880" s="17">
        <f>AO881</f>
        <v>0</v>
      </c>
      <c r="AP880" s="17">
        <f>AP881</f>
        <v>0</v>
      </c>
      <c r="AQ880" s="17">
        <f>AQ881</f>
        <v>0</v>
      </c>
      <c r="AR880" s="17">
        <f>AR881</f>
        <v>0</v>
      </c>
      <c r="AS880" s="17">
        <f>AS881</f>
        <v>0</v>
      </c>
      <c r="AT880" s="17">
        <f>AT881</f>
        <v>0</v>
      </c>
      <c r="AU880" s="17">
        <f>AU881</f>
        <v>0</v>
      </c>
      <c r="AV880" s="17">
        <f>AV881</f>
        <v>0</v>
      </c>
      <c r="AW880" s="17">
        <f t="shared" si="2302"/>
        <v>8758.3999999999996</v>
      </c>
      <c r="AX880" s="17">
        <f t="shared" si="2303"/>
        <v>8758.3999999999996</v>
      </c>
      <c r="AY880" s="17">
        <f t="shared" si="2304"/>
        <v>8758.3999999999996</v>
      </c>
      <c r="AZ880" s="17">
        <f>AZ881</f>
        <v>0</v>
      </c>
      <c r="BA880" s="32"/>
      <c r="BB880" s="32"/>
      <c r="BC880" s="1"/>
      <c r="BD880" s="1"/>
      <c r="BE880" s="1"/>
      <c r="BF880" s="1"/>
      <c r="BG880" s="1"/>
      <c r="BH880" s="1"/>
      <c r="BI880" s="1"/>
    </row>
    <row r="881" s="1" customFormat="1" ht="30">
      <c r="A881" s="30" t="s">
        <v>488</v>
      </c>
      <c r="B881" s="30" t="s">
        <v>29</v>
      </c>
      <c r="C881" s="30" t="s">
        <v>31</v>
      </c>
      <c r="D881" s="30" t="s">
        <v>428</v>
      </c>
      <c r="E881" s="30" t="s">
        <v>134</v>
      </c>
      <c r="F881" s="31" t="s">
        <v>135</v>
      </c>
      <c r="G881" s="17">
        <v>8758.3999999999996</v>
      </c>
      <c r="H881" s="17">
        <v>8758.3999999999996</v>
      </c>
      <c r="I881" s="17">
        <v>8758.3999999999996</v>
      </c>
      <c r="J881" s="17"/>
      <c r="K881" s="17"/>
      <c r="L881" s="17"/>
      <c r="M881" s="17">
        <f t="shared" si="2203"/>
        <v>8758.3999999999996</v>
      </c>
      <c r="N881" s="17">
        <f t="shared" si="2204"/>
        <v>8758.3999999999996</v>
      </c>
      <c r="O881" s="17">
        <f t="shared" si="2205"/>
        <v>8758.3999999999996</v>
      </c>
      <c r="P881" s="17"/>
      <c r="Q881" s="17"/>
      <c r="R881" s="17"/>
      <c r="S881" s="17"/>
      <c r="T881" s="17"/>
      <c r="U881" s="17"/>
      <c r="V881" s="17"/>
      <c r="W881" s="17"/>
      <c r="X881" s="17"/>
      <c r="Y881" s="17">
        <f t="shared" si="2305"/>
        <v>8758.3999999999996</v>
      </c>
      <c r="Z881" s="17">
        <f t="shared" si="2306"/>
        <v>8758.3999999999996</v>
      </c>
      <c r="AA881" s="17">
        <f t="shared" si="2307"/>
        <v>8758.3999999999996</v>
      </c>
      <c r="AB881" s="17"/>
      <c r="AC881" s="17"/>
      <c r="AD881" s="17"/>
      <c r="AE881" s="17">
        <f t="shared" si="2308"/>
        <v>8758.3999999999996</v>
      </c>
      <c r="AF881" s="17">
        <f t="shared" si="2309"/>
        <v>8758.3999999999996</v>
      </c>
      <c r="AG881" s="17">
        <f t="shared" si="2310"/>
        <v>8758.3999999999996</v>
      </c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>
        <f t="shared" si="2302"/>
        <v>8758.3999999999996</v>
      </c>
      <c r="AX881" s="17">
        <f t="shared" si="2303"/>
        <v>8758.3999999999996</v>
      </c>
      <c r="AY881" s="17">
        <f t="shared" si="2304"/>
        <v>8758.3999999999996</v>
      </c>
      <c r="AZ881" s="17"/>
      <c r="BA881" s="32"/>
      <c r="BB881" s="32"/>
      <c r="BC881" s="1"/>
      <c r="BD881" s="1"/>
      <c r="BE881" s="1"/>
      <c r="BF881" s="1"/>
      <c r="BG881" s="1"/>
      <c r="BH881" s="1"/>
      <c r="BI881" s="1"/>
    </row>
    <row r="882" s="1" customFormat="1" ht="60">
      <c r="A882" s="30" t="s">
        <v>488</v>
      </c>
      <c r="B882" s="30" t="s">
        <v>29</v>
      </c>
      <c r="C882" s="30" t="s">
        <v>31</v>
      </c>
      <c r="D882" s="30" t="s">
        <v>490</v>
      </c>
      <c r="E882" s="30"/>
      <c r="F882" s="31" t="s">
        <v>491</v>
      </c>
      <c r="G882" s="17">
        <f>G883</f>
        <v>1105.2</v>
      </c>
      <c r="H882" s="17">
        <f>H883</f>
        <v>1105.2</v>
      </c>
      <c r="I882" s="17">
        <f>I883</f>
        <v>1105.2</v>
      </c>
      <c r="J882" s="17">
        <f>J883</f>
        <v>0</v>
      </c>
      <c r="K882" s="17">
        <f>K883</f>
        <v>0</v>
      </c>
      <c r="L882" s="17">
        <f>L883</f>
        <v>0</v>
      </c>
      <c r="M882" s="17">
        <f t="shared" si="2203"/>
        <v>1105.2</v>
      </c>
      <c r="N882" s="17">
        <f t="shared" si="2204"/>
        <v>1105.2</v>
      </c>
      <c r="O882" s="17">
        <f t="shared" si="2205"/>
        <v>1105.2</v>
      </c>
      <c r="P882" s="17">
        <f>P883</f>
        <v>0</v>
      </c>
      <c r="Q882" s="17">
        <f>Q883</f>
        <v>0</v>
      </c>
      <c r="R882" s="17">
        <f>R883</f>
        <v>0</v>
      </c>
      <c r="S882" s="17">
        <f>S883</f>
        <v>0</v>
      </c>
      <c r="T882" s="17">
        <f>T883</f>
        <v>0</v>
      </c>
      <c r="U882" s="17">
        <f>U883</f>
        <v>0</v>
      </c>
      <c r="V882" s="17">
        <f>V883</f>
        <v>0</v>
      </c>
      <c r="W882" s="17">
        <f>W883</f>
        <v>0</v>
      </c>
      <c r="X882" s="17">
        <f>X883</f>
        <v>0</v>
      </c>
      <c r="Y882" s="17">
        <f t="shared" si="2305"/>
        <v>1105.2</v>
      </c>
      <c r="Z882" s="17">
        <f t="shared" si="2306"/>
        <v>1105.2</v>
      </c>
      <c r="AA882" s="17">
        <f t="shared" si="2307"/>
        <v>1105.2</v>
      </c>
      <c r="AB882" s="17">
        <f>AB883</f>
        <v>0</v>
      </c>
      <c r="AC882" s="17">
        <f>AC883</f>
        <v>0</v>
      </c>
      <c r="AD882" s="17">
        <f>AD883</f>
        <v>0</v>
      </c>
      <c r="AE882" s="17">
        <f t="shared" si="2308"/>
        <v>1105.2</v>
      </c>
      <c r="AF882" s="17">
        <f t="shared" si="2309"/>
        <v>1105.2</v>
      </c>
      <c r="AG882" s="17">
        <f t="shared" si="2310"/>
        <v>1105.2</v>
      </c>
      <c r="AH882" s="17">
        <f>AH883</f>
        <v>0</v>
      </c>
      <c r="AI882" s="17">
        <f>AI883</f>
        <v>0</v>
      </c>
      <c r="AJ882" s="17">
        <f>AJ883</f>
        <v>0</v>
      </c>
      <c r="AK882" s="17">
        <f>AK883</f>
        <v>0</v>
      </c>
      <c r="AL882" s="17">
        <f>AL883</f>
        <v>0</v>
      </c>
      <c r="AM882" s="17">
        <f>AM883</f>
        <v>0</v>
      </c>
      <c r="AN882" s="17">
        <f>AN883</f>
        <v>0</v>
      </c>
      <c r="AO882" s="17">
        <f>AO883</f>
        <v>0</v>
      </c>
      <c r="AP882" s="17">
        <f>AP883</f>
        <v>0</v>
      </c>
      <c r="AQ882" s="17">
        <f>AQ883</f>
        <v>0</v>
      </c>
      <c r="AR882" s="17">
        <f>AR883</f>
        <v>0</v>
      </c>
      <c r="AS882" s="17">
        <f>AS883</f>
        <v>0</v>
      </c>
      <c r="AT882" s="17">
        <f>AT883</f>
        <v>0</v>
      </c>
      <c r="AU882" s="17">
        <f>AU883</f>
        <v>0</v>
      </c>
      <c r="AV882" s="17">
        <f>AV883</f>
        <v>0</v>
      </c>
      <c r="AW882" s="17">
        <f t="shared" si="2302"/>
        <v>1105.2</v>
      </c>
      <c r="AX882" s="17">
        <f t="shared" si="2303"/>
        <v>1105.2</v>
      </c>
      <c r="AY882" s="17">
        <f t="shared" si="2304"/>
        <v>1105.2</v>
      </c>
      <c r="AZ882" s="17">
        <f>AZ883</f>
        <v>0</v>
      </c>
      <c r="BA882" s="32"/>
      <c r="BB882" s="32"/>
      <c r="BC882" s="1"/>
      <c r="BD882" s="1"/>
      <c r="BE882" s="1"/>
      <c r="BF882" s="1"/>
      <c r="BG882" s="1"/>
      <c r="BH882" s="1"/>
      <c r="BI882" s="1"/>
    </row>
    <row r="883" s="1" customFormat="1" ht="30">
      <c r="A883" s="30" t="s">
        <v>488</v>
      </c>
      <c r="B883" s="30" t="s">
        <v>29</v>
      </c>
      <c r="C883" s="30" t="s">
        <v>31</v>
      </c>
      <c r="D883" s="30" t="s">
        <v>490</v>
      </c>
      <c r="E883" s="30" t="s">
        <v>134</v>
      </c>
      <c r="F883" s="31" t="s">
        <v>135</v>
      </c>
      <c r="G883" s="17">
        <v>1105.2</v>
      </c>
      <c r="H883" s="17">
        <v>1105.2</v>
      </c>
      <c r="I883" s="17">
        <v>1105.2</v>
      </c>
      <c r="J883" s="17"/>
      <c r="K883" s="17"/>
      <c r="L883" s="17"/>
      <c r="M883" s="17">
        <f t="shared" si="2203"/>
        <v>1105.2</v>
      </c>
      <c r="N883" s="17">
        <f t="shared" si="2204"/>
        <v>1105.2</v>
      </c>
      <c r="O883" s="17">
        <f t="shared" si="2205"/>
        <v>1105.2</v>
      </c>
      <c r="P883" s="17"/>
      <c r="Q883" s="17"/>
      <c r="R883" s="17"/>
      <c r="S883" s="17"/>
      <c r="T883" s="17"/>
      <c r="U883" s="17"/>
      <c r="V883" s="17"/>
      <c r="W883" s="17"/>
      <c r="X883" s="17"/>
      <c r="Y883" s="17">
        <f t="shared" si="2305"/>
        <v>1105.2</v>
      </c>
      <c r="Z883" s="17">
        <f t="shared" si="2306"/>
        <v>1105.2</v>
      </c>
      <c r="AA883" s="17">
        <f t="shared" si="2307"/>
        <v>1105.2</v>
      </c>
      <c r="AB883" s="17"/>
      <c r="AC883" s="17"/>
      <c r="AD883" s="17"/>
      <c r="AE883" s="17">
        <f t="shared" si="2308"/>
        <v>1105.2</v>
      </c>
      <c r="AF883" s="17">
        <f t="shared" si="2309"/>
        <v>1105.2</v>
      </c>
      <c r="AG883" s="17">
        <f t="shared" si="2310"/>
        <v>1105.2</v>
      </c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>
        <f t="shared" si="2302"/>
        <v>1105.2</v>
      </c>
      <c r="AX883" s="17">
        <f t="shared" si="2303"/>
        <v>1105.2</v>
      </c>
      <c r="AY883" s="17">
        <f t="shared" si="2304"/>
        <v>1105.2</v>
      </c>
      <c r="AZ883" s="17"/>
      <c r="BA883" s="32"/>
      <c r="BB883" s="32"/>
      <c r="BC883" s="1"/>
      <c r="BD883" s="1"/>
      <c r="BE883" s="1"/>
      <c r="BF883" s="1"/>
      <c r="BG883" s="1"/>
      <c r="BH883" s="1"/>
      <c r="BI883" s="1"/>
    </row>
    <row r="884" s="1" customFormat="1" ht="60">
      <c r="A884" s="30" t="s">
        <v>488</v>
      </c>
      <c r="B884" s="30" t="s">
        <v>29</v>
      </c>
      <c r="C884" s="30" t="s">
        <v>31</v>
      </c>
      <c r="D884" s="30" t="s">
        <v>244</v>
      </c>
      <c r="E884" s="35"/>
      <c r="F884" s="31" t="s">
        <v>245</v>
      </c>
      <c r="G884" s="17">
        <f>G885</f>
        <v>826.5</v>
      </c>
      <c r="H884" s="17">
        <f>H885</f>
        <v>826.5</v>
      </c>
      <c r="I884" s="17">
        <f>I885</f>
        <v>826.5</v>
      </c>
      <c r="J884" s="17">
        <f>J885</f>
        <v>0</v>
      </c>
      <c r="K884" s="17">
        <f>K885</f>
        <v>0</v>
      </c>
      <c r="L884" s="17">
        <f>L885</f>
        <v>0</v>
      </c>
      <c r="M884" s="17">
        <f t="shared" si="2203"/>
        <v>826.5</v>
      </c>
      <c r="N884" s="17">
        <f t="shared" si="2204"/>
        <v>826.5</v>
      </c>
      <c r="O884" s="17">
        <f t="shared" si="2205"/>
        <v>826.5</v>
      </c>
      <c r="P884" s="17">
        <f>P885</f>
        <v>0</v>
      </c>
      <c r="Q884" s="17">
        <f>Q885</f>
        <v>0</v>
      </c>
      <c r="R884" s="17">
        <f>R885</f>
        <v>0</v>
      </c>
      <c r="S884" s="17">
        <f>S885</f>
        <v>110</v>
      </c>
      <c r="T884" s="17">
        <f>T885</f>
        <v>110</v>
      </c>
      <c r="U884" s="17">
        <f>U885</f>
        <v>0</v>
      </c>
      <c r="V884" s="17">
        <f>V885</f>
        <v>110</v>
      </c>
      <c r="W884" s="17">
        <f>W885</f>
        <v>0</v>
      </c>
      <c r="X884" s="17">
        <f>X885</f>
        <v>0</v>
      </c>
      <c r="Y884" s="17">
        <f t="shared" si="2305"/>
        <v>936.5</v>
      </c>
      <c r="Z884" s="17">
        <f t="shared" si="2306"/>
        <v>936.5</v>
      </c>
      <c r="AA884" s="17">
        <f t="shared" si="2307"/>
        <v>936.5</v>
      </c>
      <c r="AB884" s="17">
        <f>AB885</f>
        <v>0</v>
      </c>
      <c r="AC884" s="17">
        <f>AC885</f>
        <v>0</v>
      </c>
      <c r="AD884" s="17">
        <f>AD885</f>
        <v>0</v>
      </c>
      <c r="AE884" s="17">
        <f t="shared" si="2308"/>
        <v>936.5</v>
      </c>
      <c r="AF884" s="17">
        <f t="shared" si="2309"/>
        <v>936.5</v>
      </c>
      <c r="AG884" s="17">
        <f t="shared" si="2310"/>
        <v>936.5</v>
      </c>
      <c r="AH884" s="17">
        <f>AH885</f>
        <v>0</v>
      </c>
      <c r="AI884" s="17">
        <f>AI885</f>
        <v>0</v>
      </c>
      <c r="AJ884" s="17">
        <f>AJ885</f>
        <v>0</v>
      </c>
      <c r="AK884" s="17">
        <f>AK885</f>
        <v>-665</v>
      </c>
      <c r="AL884" s="17">
        <f>AL885</f>
        <v>0</v>
      </c>
      <c r="AM884" s="17">
        <f>AM885</f>
        <v>0</v>
      </c>
      <c r="AN884" s="17">
        <f>AN885</f>
        <v>0</v>
      </c>
      <c r="AO884" s="17">
        <f>AO885</f>
        <v>0</v>
      </c>
      <c r="AP884" s="17">
        <f>AP885</f>
        <v>-665</v>
      </c>
      <c r="AQ884" s="17">
        <f>AQ885</f>
        <v>0</v>
      </c>
      <c r="AR884" s="17">
        <f>AR885</f>
        <v>0</v>
      </c>
      <c r="AS884" s="17">
        <f>AS885</f>
        <v>0</v>
      </c>
      <c r="AT884" s="17">
        <f>AT885</f>
        <v>0</v>
      </c>
      <c r="AU884" s="17">
        <f>AU885</f>
        <v>-665</v>
      </c>
      <c r="AV884" s="17">
        <f>AV885</f>
        <v>0</v>
      </c>
      <c r="AW884" s="17">
        <f t="shared" si="2302"/>
        <v>271.5</v>
      </c>
      <c r="AX884" s="17">
        <f t="shared" si="2303"/>
        <v>271.5</v>
      </c>
      <c r="AY884" s="17">
        <f t="shared" si="2304"/>
        <v>271.5</v>
      </c>
      <c r="AZ884" s="17">
        <f>AZ885</f>
        <v>0</v>
      </c>
      <c r="BA884" s="32"/>
      <c r="BB884" s="32"/>
      <c r="BC884" s="1"/>
      <c r="BD884" s="1"/>
      <c r="BE884" s="1"/>
      <c r="BF884" s="1"/>
      <c r="BG884" s="1"/>
      <c r="BH884" s="1"/>
      <c r="BI884" s="1"/>
    </row>
    <row r="885" s="1" customFormat="1" ht="30">
      <c r="A885" s="30" t="s">
        <v>488</v>
      </c>
      <c r="B885" s="30" t="s">
        <v>29</v>
      </c>
      <c r="C885" s="30" t="s">
        <v>31</v>
      </c>
      <c r="D885" s="30" t="s">
        <v>244</v>
      </c>
      <c r="E885" s="30" t="s">
        <v>134</v>
      </c>
      <c r="F885" s="31" t="s">
        <v>135</v>
      </c>
      <c r="G885" s="17">
        <v>826.5</v>
      </c>
      <c r="H885" s="17">
        <v>826.5</v>
      </c>
      <c r="I885" s="17">
        <v>826.5</v>
      </c>
      <c r="J885" s="17"/>
      <c r="K885" s="17"/>
      <c r="L885" s="17"/>
      <c r="M885" s="17">
        <f t="shared" si="2203"/>
        <v>826.5</v>
      </c>
      <c r="N885" s="17">
        <f t="shared" si="2204"/>
        <v>826.5</v>
      </c>
      <c r="O885" s="17">
        <f t="shared" si="2205"/>
        <v>826.5</v>
      </c>
      <c r="P885" s="17"/>
      <c r="Q885" s="17"/>
      <c r="R885" s="17"/>
      <c r="S885" s="17">
        <v>110</v>
      </c>
      <c r="T885" s="17">
        <v>110</v>
      </c>
      <c r="U885" s="17"/>
      <c r="V885" s="17">
        <v>110</v>
      </c>
      <c r="W885" s="17"/>
      <c r="X885" s="17"/>
      <c r="Y885" s="17">
        <f t="shared" si="2305"/>
        <v>936.5</v>
      </c>
      <c r="Z885" s="17">
        <f t="shared" si="2306"/>
        <v>936.5</v>
      </c>
      <c r="AA885" s="17">
        <f t="shared" si="2307"/>
        <v>936.5</v>
      </c>
      <c r="AB885" s="17"/>
      <c r="AC885" s="17"/>
      <c r="AD885" s="17"/>
      <c r="AE885" s="17">
        <f t="shared" si="2308"/>
        <v>936.5</v>
      </c>
      <c r="AF885" s="17">
        <f t="shared" si="2309"/>
        <v>936.5</v>
      </c>
      <c r="AG885" s="17">
        <f t="shared" si="2310"/>
        <v>936.5</v>
      </c>
      <c r="AH885" s="17"/>
      <c r="AI885" s="17"/>
      <c r="AJ885" s="17"/>
      <c r="AK885" s="17">
        <v>-665</v>
      </c>
      <c r="AL885" s="17"/>
      <c r="AM885" s="17"/>
      <c r="AN885" s="17"/>
      <c r="AO885" s="17"/>
      <c r="AP885" s="17">
        <v>-665</v>
      </c>
      <c r="AQ885" s="17"/>
      <c r="AR885" s="17"/>
      <c r="AS885" s="17"/>
      <c r="AT885" s="17"/>
      <c r="AU885" s="17">
        <v>-665</v>
      </c>
      <c r="AV885" s="17"/>
      <c r="AW885" s="17">
        <f t="shared" si="2302"/>
        <v>271.5</v>
      </c>
      <c r="AX885" s="17">
        <f t="shared" si="2303"/>
        <v>271.5</v>
      </c>
      <c r="AY885" s="17">
        <f t="shared" si="2304"/>
        <v>271.5</v>
      </c>
      <c r="AZ885" s="17"/>
      <c r="BA885" s="32"/>
      <c r="BB885" s="32"/>
      <c r="BC885" s="1"/>
      <c r="BD885" s="1"/>
      <c r="BE885" s="1"/>
      <c r="BF885" s="1"/>
      <c r="BG885" s="1"/>
      <c r="BH885" s="1"/>
      <c r="BI885" s="1"/>
    </row>
    <row r="886" s="20" customFormat="1" ht="30">
      <c r="A886" s="21" t="s">
        <v>488</v>
      </c>
      <c r="B886" s="21" t="s">
        <v>65</v>
      </c>
      <c r="C886" s="21"/>
      <c r="D886" s="21"/>
      <c r="E886" s="33"/>
      <c r="F886" s="22" t="s">
        <v>153</v>
      </c>
      <c r="G886" s="23">
        <f>G887+G896</f>
        <v>3299.1000000000004</v>
      </c>
      <c r="H886" s="23">
        <f>H887+H896</f>
        <v>3390.3000000000002</v>
      </c>
      <c r="I886" s="23">
        <f>I887+I896</f>
        <v>3390.3000000000002</v>
      </c>
      <c r="J886" s="23">
        <f>J887+J896</f>
        <v>0</v>
      </c>
      <c r="K886" s="23">
        <f>K887+K896</f>
        <v>0</v>
      </c>
      <c r="L886" s="23">
        <f>L887+L896</f>
        <v>0</v>
      </c>
      <c r="M886" s="23">
        <f t="shared" si="2203"/>
        <v>3299.1000000000004</v>
      </c>
      <c r="N886" s="23">
        <f t="shared" si="2204"/>
        <v>3390.3000000000002</v>
      </c>
      <c r="O886" s="23">
        <f t="shared" si="2205"/>
        <v>3390.3000000000002</v>
      </c>
      <c r="P886" s="23">
        <f>P887+P896</f>
        <v>0</v>
      </c>
      <c r="Q886" s="23">
        <f>Q887+Q896</f>
        <v>0</v>
      </c>
      <c r="R886" s="23">
        <f>R887+R896</f>
        <v>0</v>
      </c>
      <c r="S886" s="23">
        <f>S887+S896</f>
        <v>0</v>
      </c>
      <c r="T886" s="23">
        <f>T887+T896</f>
        <v>0</v>
      </c>
      <c r="U886" s="23">
        <f>U887+U896</f>
        <v>0</v>
      </c>
      <c r="V886" s="23">
        <f>V887+V896</f>
        <v>0</v>
      </c>
      <c r="W886" s="23">
        <f>W887+W896</f>
        <v>0</v>
      </c>
      <c r="X886" s="23">
        <f>X887+X896</f>
        <v>0</v>
      </c>
      <c r="Y886" s="23">
        <f t="shared" si="2305"/>
        <v>3299.1000000000004</v>
      </c>
      <c r="Z886" s="23">
        <f t="shared" si="2306"/>
        <v>3390.3000000000002</v>
      </c>
      <c r="AA886" s="23">
        <f t="shared" si="2307"/>
        <v>3390.3000000000002</v>
      </c>
      <c r="AB886" s="23">
        <f>AB887+AB896</f>
        <v>0</v>
      </c>
      <c r="AC886" s="23">
        <f>AC887+AC896</f>
        <v>0</v>
      </c>
      <c r="AD886" s="23">
        <f>AD887+AD896</f>
        <v>0</v>
      </c>
      <c r="AE886" s="23">
        <f t="shared" si="2308"/>
        <v>3299.1000000000004</v>
      </c>
      <c r="AF886" s="23">
        <f t="shared" si="2309"/>
        <v>3390.3000000000002</v>
      </c>
      <c r="AG886" s="23">
        <f t="shared" si="2310"/>
        <v>3390.3000000000002</v>
      </c>
      <c r="AH886" s="23">
        <f>AH887+AH896</f>
        <v>0</v>
      </c>
      <c r="AI886" s="23">
        <f>AI887+AI896</f>
        <v>0</v>
      </c>
      <c r="AJ886" s="23">
        <f>AJ887+AJ896</f>
        <v>-65.733000000000004</v>
      </c>
      <c r="AK886" s="23">
        <f>AK887+AK896</f>
        <v>0</v>
      </c>
      <c r="AL886" s="23">
        <f>AL887+AL896</f>
        <v>0</v>
      </c>
      <c r="AM886" s="23">
        <f>AM887+AM896</f>
        <v>0</v>
      </c>
      <c r="AN886" s="23">
        <f>AN887+AN896</f>
        <v>0</v>
      </c>
      <c r="AO886" s="23">
        <f>AO887+AO896</f>
        <v>0</v>
      </c>
      <c r="AP886" s="23">
        <f>AP887+AP896</f>
        <v>0</v>
      </c>
      <c r="AQ886" s="23">
        <f>AQ887+AQ896</f>
        <v>0</v>
      </c>
      <c r="AR886" s="23">
        <f>AR887+AR896</f>
        <v>0</v>
      </c>
      <c r="AS886" s="23">
        <f>AS887+AS896</f>
        <v>0</v>
      </c>
      <c r="AT886" s="23">
        <f>AT887+AT896</f>
        <v>0</v>
      </c>
      <c r="AU886" s="23">
        <f>AU887+AU896</f>
        <v>0</v>
      </c>
      <c r="AV886" s="23">
        <f>AV887+AV896</f>
        <v>0</v>
      </c>
      <c r="AW886" s="23">
        <f t="shared" si="2302"/>
        <v>3233.3670000000002</v>
      </c>
      <c r="AX886" s="23">
        <f t="shared" si="2303"/>
        <v>3390.3000000000002</v>
      </c>
      <c r="AY886" s="23">
        <f t="shared" si="2304"/>
        <v>3390.3000000000002</v>
      </c>
      <c r="AZ886" s="23">
        <f>AZ887+AZ896</f>
        <v>0</v>
      </c>
      <c r="BA886" s="24"/>
      <c r="BB886" s="24"/>
      <c r="BC886" s="20"/>
      <c r="BD886" s="20"/>
      <c r="BE886" s="20"/>
      <c r="BF886" s="20"/>
      <c r="BG886" s="20"/>
      <c r="BH886" s="20"/>
      <c r="BI886" s="20"/>
    </row>
    <row r="887" s="25" customFormat="1" ht="45">
      <c r="A887" s="26" t="s">
        <v>488</v>
      </c>
      <c r="B887" s="26" t="s">
        <v>65</v>
      </c>
      <c r="C887" s="26" t="s">
        <v>297</v>
      </c>
      <c r="D887" s="26"/>
      <c r="E887" s="34"/>
      <c r="F887" s="27" t="s">
        <v>434</v>
      </c>
      <c r="G887" s="28">
        <f t="shared" ref="G887:G889" si="2311">G888</f>
        <v>1601.2</v>
      </c>
      <c r="H887" s="28">
        <f t="shared" ref="H887:H889" si="2312">H888</f>
        <v>1601.2</v>
      </c>
      <c r="I887" s="28">
        <f t="shared" ref="I887:I889" si="2313">I888</f>
        <v>1601.2</v>
      </c>
      <c r="J887" s="28">
        <f t="shared" ref="J887:J889" si="2314">J888</f>
        <v>0</v>
      </c>
      <c r="K887" s="28">
        <f t="shared" ref="K887:K889" si="2315">K888</f>
        <v>0</v>
      </c>
      <c r="L887" s="28">
        <f t="shared" ref="L887:L889" si="2316">L888</f>
        <v>0</v>
      </c>
      <c r="M887" s="28">
        <f t="shared" si="2203"/>
        <v>1601.2</v>
      </c>
      <c r="N887" s="28">
        <f t="shared" si="2204"/>
        <v>1601.2</v>
      </c>
      <c r="O887" s="28">
        <f t="shared" si="2205"/>
        <v>1601.2</v>
      </c>
      <c r="P887" s="28">
        <f t="shared" ref="P887:P889" si="2317">P888</f>
        <v>0</v>
      </c>
      <c r="Q887" s="28">
        <f t="shared" ref="Q887:Q889" si="2318">Q888</f>
        <v>0</v>
      </c>
      <c r="R887" s="28">
        <f t="shared" ref="R887:R889" si="2319">R888</f>
        <v>0</v>
      </c>
      <c r="S887" s="28">
        <f t="shared" ref="S887:S889" si="2320">S888</f>
        <v>0</v>
      </c>
      <c r="T887" s="28">
        <f t="shared" ref="T887:T889" si="2321">T888</f>
        <v>0</v>
      </c>
      <c r="U887" s="28">
        <f t="shared" ref="U887:U889" si="2322">U888</f>
        <v>0</v>
      </c>
      <c r="V887" s="28">
        <f t="shared" ref="V887:V889" si="2323">V888</f>
        <v>0</v>
      </c>
      <c r="W887" s="28">
        <f t="shared" ref="W887:W889" si="2324">W888</f>
        <v>0</v>
      </c>
      <c r="X887" s="28">
        <f t="shared" ref="X887:X889" si="2325">X888</f>
        <v>0</v>
      </c>
      <c r="Y887" s="28">
        <f t="shared" si="2305"/>
        <v>1601.2</v>
      </c>
      <c r="Z887" s="28">
        <f t="shared" si="2306"/>
        <v>1601.2</v>
      </c>
      <c r="AA887" s="28">
        <f t="shared" si="2307"/>
        <v>1601.2</v>
      </c>
      <c r="AB887" s="28">
        <f t="shared" ref="AB887:AB889" si="2326">AB888</f>
        <v>0</v>
      </c>
      <c r="AC887" s="28">
        <f t="shared" ref="AC887:AC889" si="2327">AC888</f>
        <v>0</v>
      </c>
      <c r="AD887" s="28">
        <f t="shared" ref="AD887:AD889" si="2328">AD888</f>
        <v>0</v>
      </c>
      <c r="AE887" s="28">
        <f t="shared" si="2308"/>
        <v>1601.2</v>
      </c>
      <c r="AF887" s="28">
        <f t="shared" si="2309"/>
        <v>1601.2</v>
      </c>
      <c r="AG887" s="28">
        <f t="shared" si="2310"/>
        <v>1601.2</v>
      </c>
      <c r="AH887" s="28">
        <f t="shared" ref="AH887:AH889" si="2329">AH888</f>
        <v>0</v>
      </c>
      <c r="AI887" s="28">
        <f t="shared" ref="AI887:AI889" si="2330">AI888</f>
        <v>0</v>
      </c>
      <c r="AJ887" s="28">
        <f t="shared" ref="AJ887:AJ889" si="2331">AJ888</f>
        <v>-65.733000000000004</v>
      </c>
      <c r="AK887" s="28">
        <f t="shared" ref="AK887:AK889" si="2332">AK888</f>
        <v>0</v>
      </c>
      <c r="AL887" s="28">
        <f t="shared" ref="AL887:AL889" si="2333">AL888</f>
        <v>0</v>
      </c>
      <c r="AM887" s="28">
        <f t="shared" ref="AM887:AM889" si="2334">AM888</f>
        <v>0</v>
      </c>
      <c r="AN887" s="28">
        <f t="shared" ref="AN887:AN889" si="2335">AN888</f>
        <v>0</v>
      </c>
      <c r="AO887" s="28">
        <f t="shared" ref="AO887:AO889" si="2336">AO888</f>
        <v>0</v>
      </c>
      <c r="AP887" s="28">
        <f t="shared" ref="AP887:AP889" si="2337">AP888</f>
        <v>0</v>
      </c>
      <c r="AQ887" s="28">
        <f t="shared" ref="AQ887:AQ889" si="2338">AQ888</f>
        <v>0</v>
      </c>
      <c r="AR887" s="28">
        <f t="shared" ref="AR887:AR889" si="2339">AR888</f>
        <v>0</v>
      </c>
      <c r="AS887" s="28">
        <f t="shared" ref="AS887:AS889" si="2340">AS888</f>
        <v>0</v>
      </c>
      <c r="AT887" s="28">
        <f t="shared" ref="AT887:AT889" si="2341">AT888</f>
        <v>0</v>
      </c>
      <c r="AU887" s="28">
        <f t="shared" ref="AU887:AU889" si="2342">AU888</f>
        <v>0</v>
      </c>
      <c r="AV887" s="28">
        <f t="shared" ref="AV887:AV889" si="2343">AV888</f>
        <v>0</v>
      </c>
      <c r="AW887" s="28">
        <f t="shared" si="2302"/>
        <v>1535.4670000000001</v>
      </c>
      <c r="AX887" s="28">
        <f t="shared" si="2303"/>
        <v>1601.2</v>
      </c>
      <c r="AY887" s="28">
        <f t="shared" si="2304"/>
        <v>1601.2</v>
      </c>
      <c r="AZ887" s="28">
        <f t="shared" ref="AZ887:AZ889" si="2344">AZ888</f>
        <v>0</v>
      </c>
      <c r="BA887" s="29"/>
      <c r="BB887" s="29"/>
      <c r="BC887" s="25"/>
      <c r="BD887" s="25"/>
      <c r="BE887" s="25"/>
      <c r="BF887" s="25"/>
      <c r="BG887" s="25"/>
      <c r="BH887" s="25"/>
      <c r="BI887" s="25"/>
    </row>
    <row r="888" s="1" customFormat="1" ht="15">
      <c r="A888" s="30" t="s">
        <v>488</v>
      </c>
      <c r="B888" s="30" t="s">
        <v>65</v>
      </c>
      <c r="C888" s="30" t="s">
        <v>297</v>
      </c>
      <c r="D888" s="30" t="s">
        <v>246</v>
      </c>
      <c r="E888" s="35"/>
      <c r="F888" s="31" t="s">
        <v>247</v>
      </c>
      <c r="G888" s="17">
        <f t="shared" si="2311"/>
        <v>1601.2</v>
      </c>
      <c r="H888" s="17">
        <f t="shared" si="2312"/>
        <v>1601.2</v>
      </c>
      <c r="I888" s="17">
        <f t="shared" si="2313"/>
        <v>1601.2</v>
      </c>
      <c r="J888" s="17">
        <f t="shared" si="2314"/>
        <v>0</v>
      </c>
      <c r="K888" s="17">
        <f t="shared" si="2315"/>
        <v>0</v>
      </c>
      <c r="L888" s="17">
        <f t="shared" si="2316"/>
        <v>0</v>
      </c>
      <c r="M888" s="17">
        <f t="shared" si="2203"/>
        <v>1601.2</v>
      </c>
      <c r="N888" s="17">
        <f t="shared" si="2204"/>
        <v>1601.2</v>
      </c>
      <c r="O888" s="17">
        <f t="shared" si="2205"/>
        <v>1601.2</v>
      </c>
      <c r="P888" s="17">
        <f t="shared" si="2317"/>
        <v>0</v>
      </c>
      <c r="Q888" s="17">
        <f t="shared" si="2318"/>
        <v>0</v>
      </c>
      <c r="R888" s="17">
        <f t="shared" si="2319"/>
        <v>0</v>
      </c>
      <c r="S888" s="17">
        <f t="shared" si="2320"/>
        <v>0</v>
      </c>
      <c r="T888" s="17">
        <f t="shared" si="2321"/>
        <v>0</v>
      </c>
      <c r="U888" s="17">
        <f t="shared" si="2322"/>
        <v>0</v>
      </c>
      <c r="V888" s="17">
        <f t="shared" si="2323"/>
        <v>0</v>
      </c>
      <c r="W888" s="17">
        <f t="shared" si="2324"/>
        <v>0</v>
      </c>
      <c r="X888" s="17">
        <f t="shared" si="2325"/>
        <v>0</v>
      </c>
      <c r="Y888" s="17">
        <f t="shared" si="2305"/>
        <v>1601.2</v>
      </c>
      <c r="Z888" s="17">
        <f t="shared" si="2306"/>
        <v>1601.2</v>
      </c>
      <c r="AA888" s="17">
        <f t="shared" si="2307"/>
        <v>1601.2</v>
      </c>
      <c r="AB888" s="17">
        <f t="shared" si="2326"/>
        <v>0</v>
      </c>
      <c r="AC888" s="17">
        <f t="shared" si="2327"/>
        <v>0</v>
      </c>
      <c r="AD888" s="17">
        <f t="shared" si="2328"/>
        <v>0</v>
      </c>
      <c r="AE888" s="17">
        <f t="shared" si="2308"/>
        <v>1601.2</v>
      </c>
      <c r="AF888" s="17">
        <f t="shared" si="2309"/>
        <v>1601.2</v>
      </c>
      <c r="AG888" s="17">
        <f t="shared" si="2310"/>
        <v>1601.2</v>
      </c>
      <c r="AH888" s="17">
        <f t="shared" si="2329"/>
        <v>0</v>
      </c>
      <c r="AI888" s="17">
        <f t="shared" si="2330"/>
        <v>0</v>
      </c>
      <c r="AJ888" s="17">
        <f t="shared" si="2331"/>
        <v>-65.733000000000004</v>
      </c>
      <c r="AK888" s="17">
        <f t="shared" si="2332"/>
        <v>0</v>
      </c>
      <c r="AL888" s="17">
        <f t="shared" si="2333"/>
        <v>0</v>
      </c>
      <c r="AM888" s="17">
        <f t="shared" si="2334"/>
        <v>0</v>
      </c>
      <c r="AN888" s="17">
        <f t="shared" si="2335"/>
        <v>0</v>
      </c>
      <c r="AO888" s="17">
        <f t="shared" si="2336"/>
        <v>0</v>
      </c>
      <c r="AP888" s="17">
        <f t="shared" si="2337"/>
        <v>0</v>
      </c>
      <c r="AQ888" s="17">
        <f t="shared" si="2338"/>
        <v>0</v>
      </c>
      <c r="AR888" s="17">
        <f t="shared" si="2339"/>
        <v>0</v>
      </c>
      <c r="AS888" s="17">
        <f t="shared" si="2340"/>
        <v>0</v>
      </c>
      <c r="AT888" s="17">
        <f t="shared" si="2341"/>
        <v>0</v>
      </c>
      <c r="AU888" s="17">
        <f t="shared" si="2342"/>
        <v>0</v>
      </c>
      <c r="AV888" s="17">
        <f t="shared" si="2343"/>
        <v>0</v>
      </c>
      <c r="AW888" s="17">
        <f t="shared" si="2302"/>
        <v>1535.4670000000001</v>
      </c>
      <c r="AX888" s="17">
        <f t="shared" si="2303"/>
        <v>1601.2</v>
      </c>
      <c r="AY888" s="17">
        <f t="shared" si="2304"/>
        <v>1601.2</v>
      </c>
      <c r="AZ888" s="17">
        <f t="shared" si="2344"/>
        <v>0</v>
      </c>
      <c r="BA888" s="32"/>
      <c r="BB888" s="32"/>
      <c r="BC888" s="1"/>
      <c r="BD888" s="1"/>
      <c r="BE888" s="1"/>
      <c r="BF888" s="1"/>
      <c r="BG888" s="1"/>
      <c r="BH888" s="1"/>
      <c r="BI888" s="1"/>
    </row>
    <row r="889" s="1" customFormat="1" ht="15" hidden="1">
      <c r="A889" s="30" t="s">
        <v>488</v>
      </c>
      <c r="B889" s="30" t="s">
        <v>65</v>
      </c>
      <c r="C889" s="30" t="s">
        <v>297</v>
      </c>
      <c r="D889" s="30" t="s">
        <v>248</v>
      </c>
      <c r="E889" s="35"/>
      <c r="F889" s="31" t="s">
        <v>36</v>
      </c>
      <c r="G889" s="17">
        <f t="shared" si="2311"/>
        <v>1601.2</v>
      </c>
      <c r="H889" s="17">
        <f t="shared" si="2312"/>
        <v>1601.2</v>
      </c>
      <c r="I889" s="17">
        <f t="shared" si="2313"/>
        <v>1601.2</v>
      </c>
      <c r="J889" s="17">
        <f t="shared" si="2314"/>
        <v>0</v>
      </c>
      <c r="K889" s="17">
        <f t="shared" si="2315"/>
        <v>0</v>
      </c>
      <c r="L889" s="17">
        <f t="shared" si="2316"/>
        <v>0</v>
      </c>
      <c r="M889" s="17">
        <f t="shared" si="2203"/>
        <v>1601.2</v>
      </c>
      <c r="N889" s="17">
        <f t="shared" si="2204"/>
        <v>1601.2</v>
      </c>
      <c r="O889" s="17">
        <f t="shared" si="2205"/>
        <v>1601.2</v>
      </c>
      <c r="P889" s="17">
        <f t="shared" si="2317"/>
        <v>0</v>
      </c>
      <c r="Q889" s="17">
        <f t="shared" si="2318"/>
        <v>0</v>
      </c>
      <c r="R889" s="17">
        <f t="shared" si="2319"/>
        <v>0</v>
      </c>
      <c r="S889" s="17">
        <f t="shared" si="2320"/>
        <v>0</v>
      </c>
      <c r="T889" s="17">
        <f t="shared" si="2321"/>
        <v>0</v>
      </c>
      <c r="U889" s="17">
        <f t="shared" si="2322"/>
        <v>0</v>
      </c>
      <c r="V889" s="17">
        <f t="shared" si="2323"/>
        <v>0</v>
      </c>
      <c r="W889" s="17">
        <f t="shared" si="2324"/>
        <v>0</v>
      </c>
      <c r="X889" s="17">
        <f t="shared" si="2325"/>
        <v>0</v>
      </c>
      <c r="Y889" s="17">
        <f t="shared" si="2305"/>
        <v>1601.2</v>
      </c>
      <c r="Z889" s="17">
        <f t="shared" si="2306"/>
        <v>1601.2</v>
      </c>
      <c r="AA889" s="17">
        <f t="shared" si="2307"/>
        <v>1601.2</v>
      </c>
      <c r="AB889" s="17">
        <f t="shared" si="2326"/>
        <v>0</v>
      </c>
      <c r="AC889" s="17">
        <f t="shared" si="2327"/>
        <v>0</v>
      </c>
      <c r="AD889" s="17">
        <f t="shared" si="2328"/>
        <v>0</v>
      </c>
      <c r="AE889" s="17">
        <f t="shared" si="2308"/>
        <v>1601.2</v>
      </c>
      <c r="AF889" s="17">
        <f t="shared" si="2309"/>
        <v>1601.2</v>
      </c>
      <c r="AG889" s="17">
        <f t="shared" si="2310"/>
        <v>1601.2</v>
      </c>
      <c r="AH889" s="17">
        <f t="shared" si="2329"/>
        <v>0</v>
      </c>
      <c r="AI889" s="17">
        <f t="shared" si="2330"/>
        <v>0</v>
      </c>
      <c r="AJ889" s="17">
        <f t="shared" si="2331"/>
        <v>-65.733000000000004</v>
      </c>
      <c r="AK889" s="17">
        <f t="shared" si="2332"/>
        <v>0</v>
      </c>
      <c r="AL889" s="17">
        <f t="shared" si="2333"/>
        <v>0</v>
      </c>
      <c r="AM889" s="17">
        <f t="shared" si="2334"/>
        <v>0</v>
      </c>
      <c r="AN889" s="17">
        <f t="shared" si="2335"/>
        <v>0</v>
      </c>
      <c r="AO889" s="17">
        <f t="shared" si="2336"/>
        <v>0</v>
      </c>
      <c r="AP889" s="17">
        <f t="shared" si="2337"/>
        <v>0</v>
      </c>
      <c r="AQ889" s="17">
        <f t="shared" si="2338"/>
        <v>0</v>
      </c>
      <c r="AR889" s="17">
        <f t="shared" si="2339"/>
        <v>0</v>
      </c>
      <c r="AS889" s="17">
        <f t="shared" si="2340"/>
        <v>0</v>
      </c>
      <c r="AT889" s="17">
        <f t="shared" si="2341"/>
        <v>0</v>
      </c>
      <c r="AU889" s="17">
        <f t="shared" si="2342"/>
        <v>0</v>
      </c>
      <c r="AV889" s="17">
        <f t="shared" si="2343"/>
        <v>0</v>
      </c>
      <c r="AW889" s="17">
        <f t="shared" si="2302"/>
        <v>1535.4670000000001</v>
      </c>
      <c r="AX889" s="17">
        <f t="shared" si="2303"/>
        <v>1601.2</v>
      </c>
      <c r="AY889" s="17">
        <f t="shared" si="2304"/>
        <v>1601.2</v>
      </c>
      <c r="AZ889" s="17">
        <f t="shared" si="2344"/>
        <v>0</v>
      </c>
      <c r="BA889" s="32">
        <v>0</v>
      </c>
      <c r="BB889" s="32"/>
      <c r="BC889" s="1"/>
      <c r="BD889" s="1"/>
      <c r="BE889" s="1"/>
      <c r="BF889" s="1"/>
      <c r="BG889" s="1"/>
      <c r="BH889" s="1"/>
      <c r="BI889" s="1"/>
    </row>
    <row r="890" s="1" customFormat="1" ht="90">
      <c r="A890" s="30" t="s">
        <v>488</v>
      </c>
      <c r="B890" s="30" t="s">
        <v>65</v>
      </c>
      <c r="C890" s="30" t="s">
        <v>297</v>
      </c>
      <c r="D890" s="30" t="s">
        <v>435</v>
      </c>
      <c r="E890" s="35"/>
      <c r="F890" s="31" t="s">
        <v>436</v>
      </c>
      <c r="G890" s="17">
        <f>G891+G893</f>
        <v>1601.2</v>
      </c>
      <c r="H890" s="17">
        <f>H891+H893</f>
        <v>1601.2</v>
      </c>
      <c r="I890" s="17">
        <f>I891+I893</f>
        <v>1601.2</v>
      </c>
      <c r="J890" s="17">
        <f>J891+J893</f>
        <v>0</v>
      </c>
      <c r="K890" s="17">
        <f>K891+K893</f>
        <v>0</v>
      </c>
      <c r="L890" s="17">
        <f>L891+L893</f>
        <v>0</v>
      </c>
      <c r="M890" s="17">
        <f t="shared" si="2203"/>
        <v>1601.2</v>
      </c>
      <c r="N890" s="17">
        <f t="shared" si="2204"/>
        <v>1601.2</v>
      </c>
      <c r="O890" s="17">
        <f t="shared" si="2205"/>
        <v>1601.2</v>
      </c>
      <c r="P890" s="17">
        <f>P891+P893</f>
        <v>0</v>
      </c>
      <c r="Q890" s="17">
        <f>Q891+Q893</f>
        <v>0</v>
      </c>
      <c r="R890" s="17">
        <f>R891+R893</f>
        <v>0</v>
      </c>
      <c r="S890" s="17">
        <f>S891+S893</f>
        <v>0</v>
      </c>
      <c r="T890" s="17">
        <f>T891+T893</f>
        <v>0</v>
      </c>
      <c r="U890" s="17">
        <f>U891+U893</f>
        <v>0</v>
      </c>
      <c r="V890" s="17">
        <f>V891+V893</f>
        <v>0</v>
      </c>
      <c r="W890" s="17">
        <f>W891+W893</f>
        <v>0</v>
      </c>
      <c r="X890" s="17">
        <f>X891+X893</f>
        <v>0</v>
      </c>
      <c r="Y890" s="17">
        <f t="shared" si="2305"/>
        <v>1601.2</v>
      </c>
      <c r="Z890" s="17">
        <f t="shared" si="2306"/>
        <v>1601.2</v>
      </c>
      <c r="AA890" s="17">
        <f t="shared" si="2307"/>
        <v>1601.2</v>
      </c>
      <c r="AB890" s="17">
        <f>AB891+AB893</f>
        <v>0</v>
      </c>
      <c r="AC890" s="17">
        <f>AC891+AC893</f>
        <v>0</v>
      </c>
      <c r="AD890" s="17">
        <f>AD891+AD893</f>
        <v>0</v>
      </c>
      <c r="AE890" s="17">
        <f t="shared" si="2308"/>
        <v>1601.2</v>
      </c>
      <c r="AF890" s="17">
        <f t="shared" si="2309"/>
        <v>1601.2</v>
      </c>
      <c r="AG890" s="17">
        <f t="shared" si="2310"/>
        <v>1601.2</v>
      </c>
      <c r="AH890" s="17">
        <f>AH891+AH893</f>
        <v>0</v>
      </c>
      <c r="AI890" s="17">
        <f>AI891+AI893</f>
        <v>0</v>
      </c>
      <c r="AJ890" s="17">
        <f>AJ891+AJ893</f>
        <v>-65.733000000000004</v>
      </c>
      <c r="AK890" s="17">
        <f>AK891+AK893</f>
        <v>0</v>
      </c>
      <c r="AL890" s="17">
        <f>AL891+AL893</f>
        <v>0</v>
      </c>
      <c r="AM890" s="17">
        <f>AM891+AM893</f>
        <v>0</v>
      </c>
      <c r="AN890" s="17">
        <f>AN891+AN893</f>
        <v>0</v>
      </c>
      <c r="AO890" s="17">
        <f>AO891+AO893</f>
        <v>0</v>
      </c>
      <c r="AP890" s="17">
        <f>AP891+AP893</f>
        <v>0</v>
      </c>
      <c r="AQ890" s="17">
        <f>AQ891+AQ893</f>
        <v>0</v>
      </c>
      <c r="AR890" s="17">
        <f>AR891+AR893</f>
        <v>0</v>
      </c>
      <c r="AS890" s="17">
        <f>AS891+AS893</f>
        <v>0</v>
      </c>
      <c r="AT890" s="17">
        <f>AT891+AT893</f>
        <v>0</v>
      </c>
      <c r="AU890" s="17">
        <f>AU891+AU893</f>
        <v>0</v>
      </c>
      <c r="AV890" s="17">
        <f>AV891+AV893</f>
        <v>0</v>
      </c>
      <c r="AW890" s="17">
        <f t="shared" si="2302"/>
        <v>1535.4670000000001</v>
      </c>
      <c r="AX890" s="17">
        <f t="shared" si="2303"/>
        <v>1601.2</v>
      </c>
      <c r="AY890" s="17">
        <f t="shared" si="2304"/>
        <v>1601.2</v>
      </c>
      <c r="AZ890" s="17">
        <f>AZ891+AZ893</f>
        <v>0</v>
      </c>
      <c r="BA890" s="32"/>
      <c r="BB890" s="32"/>
      <c r="BC890" s="1"/>
      <c r="BD890" s="1"/>
      <c r="BE890" s="1"/>
      <c r="BF890" s="1"/>
      <c r="BG890" s="1"/>
      <c r="BH890" s="1"/>
      <c r="BI890" s="1"/>
    </row>
    <row r="891" s="1" customFormat="1" ht="45">
      <c r="A891" s="30" t="s">
        <v>488</v>
      </c>
      <c r="B891" s="30" t="s">
        <v>65</v>
      </c>
      <c r="C891" s="30" t="s">
        <v>297</v>
      </c>
      <c r="D891" s="30" t="s">
        <v>437</v>
      </c>
      <c r="E891" s="35"/>
      <c r="F891" s="31" t="s">
        <v>438</v>
      </c>
      <c r="G891" s="17">
        <f>G892</f>
        <v>38.700000000000003</v>
      </c>
      <c r="H891" s="17">
        <f>H892</f>
        <v>38.700000000000003</v>
      </c>
      <c r="I891" s="17">
        <f>I892</f>
        <v>38.700000000000003</v>
      </c>
      <c r="J891" s="17">
        <f>J892</f>
        <v>0</v>
      </c>
      <c r="K891" s="17">
        <f>K892</f>
        <v>0</v>
      </c>
      <c r="L891" s="17">
        <f>L892</f>
        <v>0</v>
      </c>
      <c r="M891" s="17">
        <f t="shared" si="2203"/>
        <v>38.700000000000003</v>
      </c>
      <c r="N891" s="17">
        <f t="shared" si="2204"/>
        <v>38.700000000000003</v>
      </c>
      <c r="O891" s="17">
        <f t="shared" si="2205"/>
        <v>38.700000000000003</v>
      </c>
      <c r="P891" s="17">
        <f>P892</f>
        <v>0</v>
      </c>
      <c r="Q891" s="17">
        <f>Q892</f>
        <v>0</v>
      </c>
      <c r="R891" s="17">
        <f>R892</f>
        <v>0</v>
      </c>
      <c r="S891" s="17">
        <f>S892</f>
        <v>0</v>
      </c>
      <c r="T891" s="17">
        <f>T892</f>
        <v>0</v>
      </c>
      <c r="U891" s="17">
        <f>U892</f>
        <v>0</v>
      </c>
      <c r="V891" s="17">
        <f>V892</f>
        <v>0</v>
      </c>
      <c r="W891" s="17">
        <f>W892</f>
        <v>0</v>
      </c>
      <c r="X891" s="17">
        <f>X892</f>
        <v>0</v>
      </c>
      <c r="Y891" s="17">
        <f t="shared" si="2305"/>
        <v>38.700000000000003</v>
      </c>
      <c r="Z891" s="17">
        <f t="shared" si="2306"/>
        <v>38.700000000000003</v>
      </c>
      <c r="AA891" s="17">
        <f t="shared" si="2307"/>
        <v>38.700000000000003</v>
      </c>
      <c r="AB891" s="17">
        <f>AB892</f>
        <v>0</v>
      </c>
      <c r="AC891" s="17">
        <f>AC892</f>
        <v>0</v>
      </c>
      <c r="AD891" s="17">
        <f>AD892</f>
        <v>0</v>
      </c>
      <c r="AE891" s="17">
        <f t="shared" si="2308"/>
        <v>38.700000000000003</v>
      </c>
      <c r="AF891" s="17">
        <f t="shared" si="2309"/>
        <v>38.700000000000003</v>
      </c>
      <c r="AG891" s="17">
        <f t="shared" si="2310"/>
        <v>38.700000000000003</v>
      </c>
      <c r="AH891" s="17">
        <f>AH892</f>
        <v>0</v>
      </c>
      <c r="AI891" s="17">
        <f>AI892</f>
        <v>0</v>
      </c>
      <c r="AJ891" s="17">
        <f>AJ892</f>
        <v>0</v>
      </c>
      <c r="AK891" s="17">
        <f>AK892</f>
        <v>0</v>
      </c>
      <c r="AL891" s="17">
        <f>AL892</f>
        <v>0</v>
      </c>
      <c r="AM891" s="17">
        <f>AM892</f>
        <v>0</v>
      </c>
      <c r="AN891" s="17">
        <f>AN892</f>
        <v>0</v>
      </c>
      <c r="AO891" s="17">
        <f>AO892</f>
        <v>0</v>
      </c>
      <c r="AP891" s="17">
        <f>AP892</f>
        <v>0</v>
      </c>
      <c r="AQ891" s="17">
        <f>AQ892</f>
        <v>0</v>
      </c>
      <c r="AR891" s="17">
        <f>AR892</f>
        <v>0</v>
      </c>
      <c r="AS891" s="17">
        <f>AS892</f>
        <v>0</v>
      </c>
      <c r="AT891" s="17">
        <f>AT892</f>
        <v>0</v>
      </c>
      <c r="AU891" s="17">
        <f>AU892</f>
        <v>0</v>
      </c>
      <c r="AV891" s="17">
        <f>AV892</f>
        <v>0</v>
      </c>
      <c r="AW891" s="17">
        <f t="shared" si="2302"/>
        <v>38.700000000000003</v>
      </c>
      <c r="AX891" s="17">
        <f t="shared" si="2303"/>
        <v>38.700000000000003</v>
      </c>
      <c r="AY891" s="17">
        <f t="shared" si="2304"/>
        <v>38.700000000000003</v>
      </c>
      <c r="AZ891" s="17">
        <f>AZ892</f>
        <v>0</v>
      </c>
      <c r="BA891" s="32"/>
      <c r="BB891" s="32"/>
      <c r="BC891" s="1"/>
      <c r="BD891" s="1"/>
      <c r="BE891" s="1"/>
      <c r="BF891" s="1"/>
      <c r="BG891" s="1"/>
      <c r="BH891" s="1"/>
      <c r="BI891" s="1"/>
    </row>
    <row r="892" s="1" customFormat="1" ht="30">
      <c r="A892" s="30" t="s">
        <v>488</v>
      </c>
      <c r="B892" s="30" t="s">
        <v>65</v>
      </c>
      <c r="C892" s="30" t="s">
        <v>297</v>
      </c>
      <c r="D892" s="30" t="s">
        <v>437</v>
      </c>
      <c r="E892" s="30" t="s">
        <v>41</v>
      </c>
      <c r="F892" s="31" t="s">
        <v>42</v>
      </c>
      <c r="G892" s="17">
        <v>38.700000000000003</v>
      </c>
      <c r="H892" s="17">
        <v>38.700000000000003</v>
      </c>
      <c r="I892" s="17">
        <v>38.700000000000003</v>
      </c>
      <c r="J892" s="17"/>
      <c r="K892" s="17"/>
      <c r="L892" s="17"/>
      <c r="M892" s="17">
        <f t="shared" si="2203"/>
        <v>38.700000000000003</v>
      </c>
      <c r="N892" s="17">
        <f t="shared" si="2204"/>
        <v>38.700000000000003</v>
      </c>
      <c r="O892" s="17">
        <f t="shared" si="2205"/>
        <v>38.700000000000003</v>
      </c>
      <c r="P892" s="17"/>
      <c r="Q892" s="17"/>
      <c r="R892" s="17"/>
      <c r="S892" s="17"/>
      <c r="T892" s="17"/>
      <c r="U892" s="17"/>
      <c r="V892" s="17"/>
      <c r="W892" s="17"/>
      <c r="X892" s="17"/>
      <c r="Y892" s="17">
        <f t="shared" si="2305"/>
        <v>38.700000000000003</v>
      </c>
      <c r="Z892" s="17">
        <f t="shared" si="2306"/>
        <v>38.700000000000003</v>
      </c>
      <c r="AA892" s="17">
        <f t="shared" si="2307"/>
        <v>38.700000000000003</v>
      </c>
      <c r="AB892" s="17"/>
      <c r="AC892" s="17"/>
      <c r="AD892" s="17"/>
      <c r="AE892" s="17">
        <f t="shared" si="2308"/>
        <v>38.700000000000003</v>
      </c>
      <c r="AF892" s="17">
        <f t="shared" si="2309"/>
        <v>38.700000000000003</v>
      </c>
      <c r="AG892" s="17">
        <f t="shared" si="2310"/>
        <v>38.700000000000003</v>
      </c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>
        <f t="shared" si="2302"/>
        <v>38.700000000000003</v>
      </c>
      <c r="AX892" s="17">
        <f t="shared" si="2303"/>
        <v>38.700000000000003</v>
      </c>
      <c r="AY892" s="17">
        <f t="shared" si="2304"/>
        <v>38.700000000000003</v>
      </c>
      <c r="AZ892" s="17"/>
      <c r="BA892" s="32"/>
      <c r="BB892" s="32"/>
      <c r="BC892" s="1"/>
      <c r="BD892" s="1"/>
      <c r="BE892" s="1"/>
      <c r="BF892" s="1"/>
      <c r="BG892" s="1"/>
      <c r="BH892" s="1"/>
      <c r="BI892" s="1"/>
    </row>
    <row r="893" s="1" customFormat="1" ht="45">
      <c r="A893" s="30" t="s">
        <v>488</v>
      </c>
      <c r="B893" s="30" t="s">
        <v>65</v>
      </c>
      <c r="C893" s="30" t="s">
        <v>297</v>
      </c>
      <c r="D893" s="30" t="s">
        <v>439</v>
      </c>
      <c r="E893" s="35"/>
      <c r="F893" s="31" t="s">
        <v>440</v>
      </c>
      <c r="G893" s="17">
        <f>G894+G895</f>
        <v>1562.5</v>
      </c>
      <c r="H893" s="17">
        <f>H894+H895</f>
        <v>1562.5</v>
      </c>
      <c r="I893" s="17">
        <f>I894+I895</f>
        <v>1562.5</v>
      </c>
      <c r="J893" s="17">
        <f>J894+J895</f>
        <v>0</v>
      </c>
      <c r="K893" s="17">
        <f>K894+K895</f>
        <v>0</v>
      </c>
      <c r="L893" s="17">
        <f>L894+L895</f>
        <v>0</v>
      </c>
      <c r="M893" s="17">
        <f t="shared" si="2203"/>
        <v>1562.5</v>
      </c>
      <c r="N893" s="17">
        <f t="shared" si="2204"/>
        <v>1562.5</v>
      </c>
      <c r="O893" s="17">
        <f t="shared" si="2205"/>
        <v>1562.5</v>
      </c>
      <c r="P893" s="17">
        <f>P894+P895</f>
        <v>0</v>
      </c>
      <c r="Q893" s="17">
        <f>Q894+Q895</f>
        <v>0</v>
      </c>
      <c r="R893" s="17">
        <f>R894+R895</f>
        <v>0</v>
      </c>
      <c r="S893" s="17">
        <f>S894+S895</f>
        <v>0</v>
      </c>
      <c r="T893" s="17">
        <f>T894+T895</f>
        <v>0</v>
      </c>
      <c r="U893" s="17">
        <f>U894+U895</f>
        <v>0</v>
      </c>
      <c r="V893" s="17">
        <f>V894+V895</f>
        <v>0</v>
      </c>
      <c r="W893" s="17">
        <f>W894+W895</f>
        <v>0</v>
      </c>
      <c r="X893" s="17">
        <f>X894+X895</f>
        <v>0</v>
      </c>
      <c r="Y893" s="17">
        <f t="shared" si="2305"/>
        <v>1562.5</v>
      </c>
      <c r="Z893" s="17">
        <f t="shared" si="2306"/>
        <v>1562.5</v>
      </c>
      <c r="AA893" s="17">
        <f t="shared" si="2307"/>
        <v>1562.5</v>
      </c>
      <c r="AB893" s="17">
        <f>AB894+AB895</f>
        <v>0</v>
      </c>
      <c r="AC893" s="17">
        <f>AC894+AC895</f>
        <v>0</v>
      </c>
      <c r="AD893" s="17">
        <f>AD894+AD895</f>
        <v>0</v>
      </c>
      <c r="AE893" s="17">
        <f t="shared" si="2308"/>
        <v>1562.5</v>
      </c>
      <c r="AF893" s="17">
        <f t="shared" si="2309"/>
        <v>1562.5</v>
      </c>
      <c r="AG893" s="17">
        <f t="shared" si="2310"/>
        <v>1562.5</v>
      </c>
      <c r="AH893" s="17">
        <f>AH894+AH895</f>
        <v>0</v>
      </c>
      <c r="AI893" s="17">
        <f>AI894+AI895</f>
        <v>0</v>
      </c>
      <c r="AJ893" s="17">
        <f>AJ894+AJ895</f>
        <v>-65.733000000000004</v>
      </c>
      <c r="AK893" s="17">
        <f>AK894+AK895</f>
        <v>0</v>
      </c>
      <c r="AL893" s="17">
        <f>AL894+AL895</f>
        <v>0</v>
      </c>
      <c r="AM893" s="17">
        <f>AM894+AM895</f>
        <v>0</v>
      </c>
      <c r="AN893" s="17">
        <f>AN894+AN895</f>
        <v>0</v>
      </c>
      <c r="AO893" s="17">
        <f>AO894+AO895</f>
        <v>0</v>
      </c>
      <c r="AP893" s="17">
        <f>AP894+AP895</f>
        <v>0</v>
      </c>
      <c r="AQ893" s="17">
        <f>AQ894+AQ895</f>
        <v>0</v>
      </c>
      <c r="AR893" s="17">
        <f>AR894+AR895</f>
        <v>0</v>
      </c>
      <c r="AS893" s="17">
        <f>AS894+AS895</f>
        <v>0</v>
      </c>
      <c r="AT893" s="17">
        <f>AT894+AT895</f>
        <v>0</v>
      </c>
      <c r="AU893" s="17">
        <f>AU894+AU895</f>
        <v>0</v>
      </c>
      <c r="AV893" s="17">
        <f>AV894+AV895</f>
        <v>0</v>
      </c>
      <c r="AW893" s="17">
        <f t="shared" si="2302"/>
        <v>1496.7670000000001</v>
      </c>
      <c r="AX893" s="17">
        <f t="shared" si="2303"/>
        <v>1562.5</v>
      </c>
      <c r="AY893" s="17">
        <f t="shared" si="2304"/>
        <v>1562.5</v>
      </c>
      <c r="AZ893" s="17">
        <f>AZ894+AZ895</f>
        <v>0</v>
      </c>
      <c r="BA893" s="32"/>
      <c r="BB893" s="32"/>
      <c r="BC893" s="1"/>
      <c r="BD893" s="1"/>
      <c r="BE893" s="1"/>
      <c r="BF893" s="1"/>
      <c r="BG893" s="1"/>
      <c r="BH893" s="1"/>
      <c r="BI893" s="1"/>
    </row>
    <row r="894" s="1" customFormat="1" ht="30">
      <c r="A894" s="30" t="s">
        <v>488</v>
      </c>
      <c r="B894" s="30" t="s">
        <v>65</v>
      </c>
      <c r="C894" s="30" t="s">
        <v>297</v>
      </c>
      <c r="D894" s="30" t="s">
        <v>439</v>
      </c>
      <c r="E894" s="30" t="s">
        <v>41</v>
      </c>
      <c r="F894" s="31" t="s">
        <v>42</v>
      </c>
      <c r="G894" s="17">
        <v>1394.9000000000001</v>
      </c>
      <c r="H894" s="17">
        <v>1394.9000000000001</v>
      </c>
      <c r="I894" s="17">
        <v>1394.9000000000001</v>
      </c>
      <c r="J894" s="17"/>
      <c r="K894" s="17"/>
      <c r="L894" s="17"/>
      <c r="M894" s="17">
        <f t="shared" si="2203"/>
        <v>1394.9000000000001</v>
      </c>
      <c r="N894" s="17">
        <f t="shared" si="2204"/>
        <v>1394.9000000000001</v>
      </c>
      <c r="O894" s="17">
        <f t="shared" si="2205"/>
        <v>1394.9000000000001</v>
      </c>
      <c r="P894" s="17"/>
      <c r="Q894" s="17"/>
      <c r="R894" s="17"/>
      <c r="S894" s="17"/>
      <c r="T894" s="17"/>
      <c r="U894" s="17"/>
      <c r="V894" s="17"/>
      <c r="W894" s="17"/>
      <c r="X894" s="17"/>
      <c r="Y894" s="17">
        <f t="shared" si="2305"/>
        <v>1394.9000000000001</v>
      </c>
      <c r="Z894" s="17">
        <f t="shared" si="2306"/>
        <v>1394.9000000000001</v>
      </c>
      <c r="AA894" s="17">
        <f t="shared" si="2307"/>
        <v>1394.9000000000001</v>
      </c>
      <c r="AB894" s="17"/>
      <c r="AC894" s="17"/>
      <c r="AD894" s="17"/>
      <c r="AE894" s="17">
        <f t="shared" si="2308"/>
        <v>1394.9000000000001</v>
      </c>
      <c r="AF894" s="17">
        <f t="shared" si="2309"/>
        <v>1394.9000000000001</v>
      </c>
      <c r="AG894" s="17">
        <f t="shared" si="2310"/>
        <v>1394.9000000000001</v>
      </c>
      <c r="AH894" s="17"/>
      <c r="AI894" s="17"/>
      <c r="AJ894" s="17">
        <v>-65.733000000000004</v>
      </c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>
        <f t="shared" si="2302"/>
        <v>1329.1670000000001</v>
      </c>
      <c r="AX894" s="17">
        <f t="shared" si="2303"/>
        <v>1394.9000000000001</v>
      </c>
      <c r="AY894" s="17">
        <f t="shared" si="2304"/>
        <v>1394.9000000000001</v>
      </c>
      <c r="AZ894" s="17"/>
      <c r="BA894" s="32"/>
      <c r="BB894" s="32"/>
      <c r="BC894" s="1"/>
      <c r="BD894" s="1"/>
      <c r="BE894" s="1"/>
      <c r="BF894" s="1"/>
      <c r="BG894" s="1"/>
      <c r="BH894" s="1"/>
      <c r="BI894" s="1"/>
    </row>
    <row r="895" s="1" customFormat="1" ht="15">
      <c r="A895" s="30" t="s">
        <v>488</v>
      </c>
      <c r="B895" s="30" t="s">
        <v>65</v>
      </c>
      <c r="C895" s="30" t="s">
        <v>297</v>
      </c>
      <c r="D895" s="30" t="s">
        <v>439</v>
      </c>
      <c r="E895" s="30" t="s">
        <v>43</v>
      </c>
      <c r="F895" s="31" t="s">
        <v>44</v>
      </c>
      <c r="G895" s="17">
        <v>167.59999999999999</v>
      </c>
      <c r="H895" s="17">
        <v>167.59999999999999</v>
      </c>
      <c r="I895" s="17">
        <v>167.59999999999999</v>
      </c>
      <c r="J895" s="17"/>
      <c r="K895" s="17"/>
      <c r="L895" s="17"/>
      <c r="M895" s="17">
        <f t="shared" si="2203"/>
        <v>167.59999999999999</v>
      </c>
      <c r="N895" s="17">
        <f t="shared" si="2204"/>
        <v>167.59999999999999</v>
      </c>
      <c r="O895" s="17">
        <f t="shared" si="2205"/>
        <v>167.59999999999999</v>
      </c>
      <c r="P895" s="17"/>
      <c r="Q895" s="17"/>
      <c r="R895" s="17"/>
      <c r="S895" s="17"/>
      <c r="T895" s="17"/>
      <c r="U895" s="17"/>
      <c r="V895" s="17"/>
      <c r="W895" s="17"/>
      <c r="X895" s="17"/>
      <c r="Y895" s="17">
        <f t="shared" si="2305"/>
        <v>167.59999999999999</v>
      </c>
      <c r="Z895" s="17">
        <f t="shared" si="2306"/>
        <v>167.59999999999999</v>
      </c>
      <c r="AA895" s="17">
        <f t="shared" si="2307"/>
        <v>167.59999999999999</v>
      </c>
      <c r="AB895" s="17"/>
      <c r="AC895" s="17"/>
      <c r="AD895" s="17"/>
      <c r="AE895" s="17">
        <f t="shared" si="2308"/>
        <v>167.59999999999999</v>
      </c>
      <c r="AF895" s="17">
        <f t="shared" si="2309"/>
        <v>167.59999999999999</v>
      </c>
      <c r="AG895" s="17">
        <f t="shared" si="2310"/>
        <v>167.59999999999999</v>
      </c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>
        <f t="shared" si="2302"/>
        <v>167.59999999999999</v>
      </c>
      <c r="AX895" s="17">
        <f t="shared" si="2303"/>
        <v>167.59999999999999</v>
      </c>
      <c r="AY895" s="17">
        <f t="shared" si="2304"/>
        <v>167.59999999999999</v>
      </c>
      <c r="AZ895" s="17"/>
      <c r="BA895" s="32"/>
      <c r="BB895" s="32"/>
      <c r="BC895" s="1"/>
      <c r="BD895" s="1"/>
      <c r="BE895" s="1"/>
      <c r="BF895" s="1"/>
      <c r="BG895" s="1"/>
      <c r="BH895" s="1"/>
      <c r="BI895" s="1"/>
    </row>
    <row r="896" s="25" customFormat="1" ht="30">
      <c r="A896" s="26" t="s">
        <v>488</v>
      </c>
      <c r="B896" s="26" t="s">
        <v>65</v>
      </c>
      <c r="C896" s="26" t="s">
        <v>154</v>
      </c>
      <c r="D896" s="26"/>
      <c r="E896" s="34"/>
      <c r="F896" s="27" t="s">
        <v>155</v>
      </c>
      <c r="G896" s="28">
        <f t="shared" ref="G896:G897" si="2345">G897</f>
        <v>1697.9000000000001</v>
      </c>
      <c r="H896" s="28">
        <f t="shared" ref="H896:H897" si="2346">H897</f>
        <v>1789.0999999999999</v>
      </c>
      <c r="I896" s="28">
        <f t="shared" ref="I896:I897" si="2347">I897</f>
        <v>1789.0999999999999</v>
      </c>
      <c r="J896" s="28">
        <f t="shared" ref="J896:J897" si="2348">J897</f>
        <v>0</v>
      </c>
      <c r="K896" s="28">
        <f t="shared" ref="K896:K897" si="2349">K897</f>
        <v>0</v>
      </c>
      <c r="L896" s="28">
        <f t="shared" ref="L896:L897" si="2350">L897</f>
        <v>0</v>
      </c>
      <c r="M896" s="28">
        <f t="shared" si="2203"/>
        <v>1697.9000000000001</v>
      </c>
      <c r="N896" s="28">
        <f t="shared" si="2204"/>
        <v>1789.0999999999999</v>
      </c>
      <c r="O896" s="28">
        <f t="shared" si="2205"/>
        <v>1789.0999999999999</v>
      </c>
      <c r="P896" s="28">
        <f t="shared" ref="P896:P897" si="2351">P897</f>
        <v>0</v>
      </c>
      <c r="Q896" s="28">
        <f t="shared" ref="Q896:Q897" si="2352">Q897</f>
        <v>0</v>
      </c>
      <c r="R896" s="28">
        <f t="shared" ref="R896:R897" si="2353">R897</f>
        <v>0</v>
      </c>
      <c r="S896" s="28">
        <f t="shared" ref="S896:S897" si="2354">S897</f>
        <v>0</v>
      </c>
      <c r="T896" s="28">
        <f t="shared" ref="T896:T897" si="2355">T897</f>
        <v>0</v>
      </c>
      <c r="U896" s="28">
        <f t="shared" ref="U896:U897" si="2356">U897</f>
        <v>0</v>
      </c>
      <c r="V896" s="28">
        <f t="shared" ref="V896:V897" si="2357">V897</f>
        <v>0</v>
      </c>
      <c r="W896" s="28">
        <f t="shared" ref="W896:W897" si="2358">W897</f>
        <v>0</v>
      </c>
      <c r="X896" s="28">
        <f t="shared" ref="X896:X897" si="2359">X897</f>
        <v>0</v>
      </c>
      <c r="Y896" s="28">
        <f t="shared" si="2305"/>
        <v>1697.9000000000001</v>
      </c>
      <c r="Z896" s="28">
        <f t="shared" si="2306"/>
        <v>1789.0999999999999</v>
      </c>
      <c r="AA896" s="28">
        <f t="shared" si="2307"/>
        <v>1789.0999999999999</v>
      </c>
      <c r="AB896" s="28">
        <f t="shared" ref="AB896:AB897" si="2360">AB897</f>
        <v>0</v>
      </c>
      <c r="AC896" s="28">
        <f t="shared" ref="AC896:AC897" si="2361">AC897</f>
        <v>0</v>
      </c>
      <c r="AD896" s="28">
        <f t="shared" ref="AD896:AD897" si="2362">AD897</f>
        <v>0</v>
      </c>
      <c r="AE896" s="28">
        <f t="shared" si="2308"/>
        <v>1697.9000000000001</v>
      </c>
      <c r="AF896" s="28">
        <f t="shared" si="2309"/>
        <v>1789.0999999999999</v>
      </c>
      <c r="AG896" s="28">
        <f t="shared" si="2310"/>
        <v>1789.0999999999999</v>
      </c>
      <c r="AH896" s="28">
        <f t="shared" ref="AH896:AH897" si="2363">AH897</f>
        <v>0</v>
      </c>
      <c r="AI896" s="28">
        <f t="shared" ref="AI896:AI897" si="2364">AI897</f>
        <v>0</v>
      </c>
      <c r="AJ896" s="28">
        <f t="shared" ref="AJ896:AJ897" si="2365">AJ897</f>
        <v>0</v>
      </c>
      <c r="AK896" s="28">
        <f t="shared" ref="AK896:AK897" si="2366">AK897</f>
        <v>0</v>
      </c>
      <c r="AL896" s="28">
        <f t="shared" ref="AL896:AL897" si="2367">AL897</f>
        <v>0</v>
      </c>
      <c r="AM896" s="28">
        <f t="shared" ref="AM896:AM897" si="2368">AM897</f>
        <v>0</v>
      </c>
      <c r="AN896" s="28">
        <f t="shared" ref="AN896:AN897" si="2369">AN897</f>
        <v>0</v>
      </c>
      <c r="AO896" s="28">
        <f t="shared" ref="AO896:AO897" si="2370">AO897</f>
        <v>0</v>
      </c>
      <c r="AP896" s="28">
        <f t="shared" ref="AP896:AP897" si="2371">AP897</f>
        <v>0</v>
      </c>
      <c r="AQ896" s="28">
        <f t="shared" ref="AQ896:AQ897" si="2372">AQ897</f>
        <v>0</v>
      </c>
      <c r="AR896" s="28">
        <f t="shared" ref="AR896:AR897" si="2373">AR897</f>
        <v>0</v>
      </c>
      <c r="AS896" s="28">
        <f t="shared" ref="AS896:AS897" si="2374">AS897</f>
        <v>0</v>
      </c>
      <c r="AT896" s="28">
        <f t="shared" ref="AT896:AT897" si="2375">AT897</f>
        <v>0</v>
      </c>
      <c r="AU896" s="28">
        <f t="shared" ref="AU896:AU897" si="2376">AU897</f>
        <v>0</v>
      </c>
      <c r="AV896" s="28">
        <f t="shared" ref="AV896:AV897" si="2377">AV897</f>
        <v>0</v>
      </c>
      <c r="AW896" s="28">
        <f t="shared" si="2302"/>
        <v>1697.9000000000001</v>
      </c>
      <c r="AX896" s="28">
        <f t="shared" si="2303"/>
        <v>1789.0999999999999</v>
      </c>
      <c r="AY896" s="28">
        <f t="shared" si="2304"/>
        <v>1789.0999999999999</v>
      </c>
      <c r="AZ896" s="28">
        <f t="shared" ref="AZ896:AZ897" si="2378">AZ897</f>
        <v>0</v>
      </c>
      <c r="BA896" s="29"/>
      <c r="BB896" s="29"/>
      <c r="BC896" s="25"/>
      <c r="BD896" s="25"/>
      <c r="BE896" s="25"/>
      <c r="BF896" s="25"/>
      <c r="BG896" s="25"/>
      <c r="BH896" s="25"/>
      <c r="BI896" s="25"/>
    </row>
    <row r="897" s="1" customFormat="1" ht="30">
      <c r="A897" s="30" t="s">
        <v>488</v>
      </c>
      <c r="B897" s="30" t="s">
        <v>65</v>
      </c>
      <c r="C897" s="30" t="s">
        <v>154</v>
      </c>
      <c r="D897" s="30" t="s">
        <v>57</v>
      </c>
      <c r="E897" s="35"/>
      <c r="F897" s="31" t="s">
        <v>58</v>
      </c>
      <c r="G897" s="17">
        <f t="shared" si="2345"/>
        <v>1697.9000000000001</v>
      </c>
      <c r="H897" s="17">
        <f t="shared" si="2346"/>
        <v>1789.0999999999999</v>
      </c>
      <c r="I897" s="17">
        <f t="shared" si="2347"/>
        <v>1789.0999999999999</v>
      </c>
      <c r="J897" s="17">
        <f t="shared" si="2348"/>
        <v>0</v>
      </c>
      <c r="K897" s="17">
        <f t="shared" si="2349"/>
        <v>0</v>
      </c>
      <c r="L897" s="17">
        <f t="shared" si="2350"/>
        <v>0</v>
      </c>
      <c r="M897" s="17">
        <f t="shared" si="2203"/>
        <v>1697.9000000000001</v>
      </c>
      <c r="N897" s="17">
        <f t="shared" si="2204"/>
        <v>1789.0999999999999</v>
      </c>
      <c r="O897" s="17">
        <f t="shared" si="2205"/>
        <v>1789.0999999999999</v>
      </c>
      <c r="P897" s="17">
        <f t="shared" si="2351"/>
        <v>0</v>
      </c>
      <c r="Q897" s="17">
        <f t="shared" si="2352"/>
        <v>0</v>
      </c>
      <c r="R897" s="17">
        <f t="shared" si="2353"/>
        <v>0</v>
      </c>
      <c r="S897" s="17">
        <f t="shared" si="2354"/>
        <v>0</v>
      </c>
      <c r="T897" s="17">
        <f t="shared" si="2355"/>
        <v>0</v>
      </c>
      <c r="U897" s="17">
        <f t="shared" si="2356"/>
        <v>0</v>
      </c>
      <c r="V897" s="17">
        <f t="shared" si="2357"/>
        <v>0</v>
      </c>
      <c r="W897" s="17">
        <f t="shared" si="2358"/>
        <v>0</v>
      </c>
      <c r="X897" s="17">
        <f t="shared" si="2359"/>
        <v>0</v>
      </c>
      <c r="Y897" s="17">
        <f t="shared" si="2305"/>
        <v>1697.9000000000001</v>
      </c>
      <c r="Z897" s="17">
        <f t="shared" si="2306"/>
        <v>1789.0999999999999</v>
      </c>
      <c r="AA897" s="17">
        <f t="shared" si="2307"/>
        <v>1789.0999999999999</v>
      </c>
      <c r="AB897" s="17">
        <f t="shared" si="2360"/>
        <v>0</v>
      </c>
      <c r="AC897" s="17">
        <f t="shared" si="2361"/>
        <v>0</v>
      </c>
      <c r="AD897" s="17">
        <f t="shared" si="2362"/>
        <v>0</v>
      </c>
      <c r="AE897" s="17">
        <f t="shared" si="2308"/>
        <v>1697.9000000000001</v>
      </c>
      <c r="AF897" s="17">
        <f t="shared" si="2309"/>
        <v>1789.0999999999999</v>
      </c>
      <c r="AG897" s="17">
        <f t="shared" si="2310"/>
        <v>1789.0999999999999</v>
      </c>
      <c r="AH897" s="17">
        <f t="shared" si="2363"/>
        <v>0</v>
      </c>
      <c r="AI897" s="17">
        <f t="shared" si="2364"/>
        <v>0</v>
      </c>
      <c r="AJ897" s="17">
        <f t="shared" si="2365"/>
        <v>0</v>
      </c>
      <c r="AK897" s="17">
        <f t="shared" si="2366"/>
        <v>0</v>
      </c>
      <c r="AL897" s="17">
        <f t="shared" si="2367"/>
        <v>0</v>
      </c>
      <c r="AM897" s="17">
        <f t="shared" si="2368"/>
        <v>0</v>
      </c>
      <c r="AN897" s="17">
        <f t="shared" si="2369"/>
        <v>0</v>
      </c>
      <c r="AO897" s="17">
        <f t="shared" si="2370"/>
        <v>0</v>
      </c>
      <c r="AP897" s="17">
        <f t="shared" si="2371"/>
        <v>0</v>
      </c>
      <c r="AQ897" s="17">
        <f t="shared" si="2372"/>
        <v>0</v>
      </c>
      <c r="AR897" s="17">
        <f t="shared" si="2373"/>
        <v>0</v>
      </c>
      <c r="AS897" s="17">
        <f t="shared" si="2374"/>
        <v>0</v>
      </c>
      <c r="AT897" s="17">
        <f t="shared" si="2375"/>
        <v>0</v>
      </c>
      <c r="AU897" s="17">
        <f t="shared" si="2376"/>
        <v>0</v>
      </c>
      <c r="AV897" s="17">
        <f t="shared" si="2377"/>
        <v>0</v>
      </c>
      <c r="AW897" s="17">
        <f t="shared" si="2302"/>
        <v>1697.9000000000001</v>
      </c>
      <c r="AX897" s="17">
        <f t="shared" si="2303"/>
        <v>1789.0999999999999</v>
      </c>
      <c r="AY897" s="17">
        <f t="shared" si="2304"/>
        <v>1789.0999999999999</v>
      </c>
      <c r="AZ897" s="17">
        <f t="shared" si="2378"/>
        <v>0</v>
      </c>
      <c r="BA897" s="32"/>
      <c r="BB897" s="32"/>
      <c r="BC897" s="1"/>
      <c r="BD897" s="1"/>
      <c r="BE897" s="1"/>
      <c r="BF897" s="1"/>
      <c r="BG897" s="1"/>
      <c r="BH897" s="1"/>
      <c r="BI897" s="1"/>
    </row>
    <row r="898" s="1" customFormat="1" ht="15">
      <c r="A898" s="30" t="s">
        <v>488</v>
      </c>
      <c r="B898" s="30" t="s">
        <v>65</v>
      </c>
      <c r="C898" s="30" t="s">
        <v>154</v>
      </c>
      <c r="D898" s="30" t="s">
        <v>59</v>
      </c>
      <c r="E898" s="35"/>
      <c r="F898" s="31" t="s">
        <v>60</v>
      </c>
      <c r="G898" s="17">
        <f>G899+G901</f>
        <v>1697.9000000000001</v>
      </c>
      <c r="H898" s="17">
        <f>H899+H901</f>
        <v>1789.0999999999999</v>
      </c>
      <c r="I898" s="17">
        <f>I899+I901</f>
        <v>1789.0999999999999</v>
      </c>
      <c r="J898" s="17">
        <f>J899+J901</f>
        <v>0</v>
      </c>
      <c r="K898" s="17">
        <f>K899+K901</f>
        <v>0</v>
      </c>
      <c r="L898" s="17">
        <f>L899+L901</f>
        <v>0</v>
      </c>
      <c r="M898" s="17">
        <f t="shared" si="2203"/>
        <v>1697.9000000000001</v>
      </c>
      <c r="N898" s="17">
        <f t="shared" si="2204"/>
        <v>1789.0999999999999</v>
      </c>
      <c r="O898" s="17">
        <f t="shared" si="2205"/>
        <v>1789.0999999999999</v>
      </c>
      <c r="P898" s="17">
        <f>P899+P901</f>
        <v>0</v>
      </c>
      <c r="Q898" s="17">
        <f>Q899+Q901</f>
        <v>0</v>
      </c>
      <c r="R898" s="17">
        <f>R899+R901</f>
        <v>0</v>
      </c>
      <c r="S898" s="17">
        <f>S899+S901</f>
        <v>0</v>
      </c>
      <c r="T898" s="17">
        <f>T899+T901</f>
        <v>0</v>
      </c>
      <c r="U898" s="17">
        <f>U899+U901</f>
        <v>0</v>
      </c>
      <c r="V898" s="17">
        <f>V899+V901</f>
        <v>0</v>
      </c>
      <c r="W898" s="17">
        <f>W899+W901</f>
        <v>0</v>
      </c>
      <c r="X898" s="17">
        <f>X899+X901</f>
        <v>0</v>
      </c>
      <c r="Y898" s="17">
        <f t="shared" si="2305"/>
        <v>1697.9000000000001</v>
      </c>
      <c r="Z898" s="17">
        <f t="shared" si="2306"/>
        <v>1789.0999999999999</v>
      </c>
      <c r="AA898" s="17">
        <f t="shared" si="2307"/>
        <v>1789.0999999999999</v>
      </c>
      <c r="AB898" s="17">
        <f>AB899+AB901</f>
        <v>0</v>
      </c>
      <c r="AC898" s="17">
        <f>AC899+AC901</f>
        <v>0</v>
      </c>
      <c r="AD898" s="17">
        <f>AD899+AD901</f>
        <v>0</v>
      </c>
      <c r="AE898" s="17">
        <f t="shared" si="2308"/>
        <v>1697.9000000000001</v>
      </c>
      <c r="AF898" s="17">
        <f t="shared" si="2309"/>
        <v>1789.0999999999999</v>
      </c>
      <c r="AG898" s="17">
        <f t="shared" si="2310"/>
        <v>1789.0999999999999</v>
      </c>
      <c r="AH898" s="17">
        <f>AH899+AH901</f>
        <v>0</v>
      </c>
      <c r="AI898" s="17">
        <f>AI899+AI901</f>
        <v>0</v>
      </c>
      <c r="AJ898" s="17">
        <f>AJ899+AJ901</f>
        <v>0</v>
      </c>
      <c r="AK898" s="17">
        <f>AK899+AK901</f>
        <v>0</v>
      </c>
      <c r="AL898" s="17">
        <f>AL899+AL901</f>
        <v>0</v>
      </c>
      <c r="AM898" s="17">
        <f>AM899+AM901</f>
        <v>0</v>
      </c>
      <c r="AN898" s="17">
        <f>AN899+AN901</f>
        <v>0</v>
      </c>
      <c r="AO898" s="17">
        <f>AO899+AO901</f>
        <v>0</v>
      </c>
      <c r="AP898" s="17">
        <f>AP899+AP901</f>
        <v>0</v>
      </c>
      <c r="AQ898" s="17">
        <f>AQ899+AQ901</f>
        <v>0</v>
      </c>
      <c r="AR898" s="17">
        <f>AR899+AR901</f>
        <v>0</v>
      </c>
      <c r="AS898" s="17">
        <f>AS899+AS901</f>
        <v>0</v>
      </c>
      <c r="AT898" s="17">
        <f>AT899+AT901</f>
        <v>0</v>
      </c>
      <c r="AU898" s="17">
        <f>AU899+AU901</f>
        <v>0</v>
      </c>
      <c r="AV898" s="17">
        <f>AV899+AV901</f>
        <v>0</v>
      </c>
      <c r="AW898" s="17">
        <f t="shared" si="2302"/>
        <v>1697.9000000000001</v>
      </c>
      <c r="AX898" s="17">
        <f t="shared" si="2303"/>
        <v>1789.0999999999999</v>
      </c>
      <c r="AY898" s="17">
        <f t="shared" si="2304"/>
        <v>1789.0999999999999</v>
      </c>
      <c r="AZ898" s="17">
        <f>AZ899+AZ901</f>
        <v>0</v>
      </c>
      <c r="BA898" s="32"/>
      <c r="BB898" s="32"/>
      <c r="BC898" s="1"/>
      <c r="BD898" s="1"/>
      <c r="BE898" s="1"/>
      <c r="BF898" s="1"/>
      <c r="BG898" s="1"/>
      <c r="BH898" s="1"/>
      <c r="BI898" s="1"/>
    </row>
    <row r="899" s="1" customFormat="1" ht="30">
      <c r="A899" s="30" t="s">
        <v>488</v>
      </c>
      <c r="B899" s="30" t="s">
        <v>65</v>
      </c>
      <c r="C899" s="30" t="s">
        <v>154</v>
      </c>
      <c r="D899" s="30" t="s">
        <v>156</v>
      </c>
      <c r="E899" s="35"/>
      <c r="F899" s="31" t="s">
        <v>157</v>
      </c>
      <c r="G899" s="17">
        <f>G900</f>
        <v>393.39999999999998</v>
      </c>
      <c r="H899" s="17">
        <f>H900</f>
        <v>393.39999999999998</v>
      </c>
      <c r="I899" s="17">
        <f>I900</f>
        <v>393.39999999999998</v>
      </c>
      <c r="J899" s="17">
        <f>J900</f>
        <v>0</v>
      </c>
      <c r="K899" s="17">
        <f>K900</f>
        <v>0</v>
      </c>
      <c r="L899" s="17">
        <f>L900</f>
        <v>0</v>
      </c>
      <c r="M899" s="17">
        <f t="shared" si="2203"/>
        <v>393.39999999999998</v>
      </c>
      <c r="N899" s="17">
        <f t="shared" si="2204"/>
        <v>393.39999999999998</v>
      </c>
      <c r="O899" s="17">
        <f t="shared" si="2205"/>
        <v>393.39999999999998</v>
      </c>
      <c r="P899" s="17">
        <f>P900</f>
        <v>0</v>
      </c>
      <c r="Q899" s="17">
        <f>Q900</f>
        <v>0</v>
      </c>
      <c r="R899" s="17">
        <f>R900</f>
        <v>0</v>
      </c>
      <c r="S899" s="17">
        <f>S900</f>
        <v>0</v>
      </c>
      <c r="T899" s="17">
        <f>T900</f>
        <v>0</v>
      </c>
      <c r="U899" s="17">
        <f>U900</f>
        <v>0</v>
      </c>
      <c r="V899" s="17">
        <f>V900</f>
        <v>0</v>
      </c>
      <c r="W899" s="17">
        <f>W900</f>
        <v>0</v>
      </c>
      <c r="X899" s="17">
        <f>X900</f>
        <v>0</v>
      </c>
      <c r="Y899" s="17">
        <f t="shared" si="2305"/>
        <v>393.39999999999998</v>
      </c>
      <c r="Z899" s="17">
        <f t="shared" si="2306"/>
        <v>393.39999999999998</v>
      </c>
      <c r="AA899" s="17">
        <f t="shared" si="2307"/>
        <v>393.39999999999998</v>
      </c>
      <c r="AB899" s="17">
        <f>AB900</f>
        <v>0</v>
      </c>
      <c r="AC899" s="17">
        <f>AC900</f>
        <v>0</v>
      </c>
      <c r="AD899" s="17">
        <f>AD900</f>
        <v>0</v>
      </c>
      <c r="AE899" s="17">
        <f t="shared" si="2308"/>
        <v>393.39999999999998</v>
      </c>
      <c r="AF899" s="17">
        <f t="shared" si="2309"/>
        <v>393.39999999999998</v>
      </c>
      <c r="AG899" s="17">
        <f t="shared" si="2310"/>
        <v>393.39999999999998</v>
      </c>
      <c r="AH899" s="17">
        <f>AH900</f>
        <v>0</v>
      </c>
      <c r="AI899" s="17">
        <f>AI900</f>
        <v>0</v>
      </c>
      <c r="AJ899" s="17">
        <f>AJ900</f>
        <v>0</v>
      </c>
      <c r="AK899" s="17">
        <f>AK900</f>
        <v>0</v>
      </c>
      <c r="AL899" s="17">
        <f>AL900</f>
        <v>0</v>
      </c>
      <c r="AM899" s="17">
        <f>AM900</f>
        <v>0</v>
      </c>
      <c r="AN899" s="17">
        <f>AN900</f>
        <v>0</v>
      </c>
      <c r="AO899" s="17">
        <f>AO900</f>
        <v>0</v>
      </c>
      <c r="AP899" s="17">
        <f>AP900</f>
        <v>0</v>
      </c>
      <c r="AQ899" s="17">
        <f>AQ900</f>
        <v>0</v>
      </c>
      <c r="AR899" s="17">
        <f>AR900</f>
        <v>0</v>
      </c>
      <c r="AS899" s="17">
        <f>AS900</f>
        <v>0</v>
      </c>
      <c r="AT899" s="17">
        <f>AT900</f>
        <v>0</v>
      </c>
      <c r="AU899" s="17">
        <f>AU900</f>
        <v>0</v>
      </c>
      <c r="AV899" s="17">
        <f>AV900</f>
        <v>0</v>
      </c>
      <c r="AW899" s="17">
        <f t="shared" si="2302"/>
        <v>393.39999999999998</v>
      </c>
      <c r="AX899" s="17">
        <f t="shared" si="2303"/>
        <v>393.39999999999998</v>
      </c>
      <c r="AY899" s="17">
        <f t="shared" si="2304"/>
        <v>393.39999999999998</v>
      </c>
      <c r="AZ899" s="17">
        <f>AZ900</f>
        <v>0</v>
      </c>
      <c r="BA899" s="32"/>
      <c r="BB899" s="32"/>
      <c r="BC899" s="1"/>
      <c r="BD899" s="1"/>
      <c r="BE899" s="1"/>
      <c r="BF899" s="1"/>
      <c r="BG899" s="1"/>
      <c r="BH899" s="1"/>
      <c r="BI899" s="1"/>
    </row>
    <row r="900" s="1" customFormat="1" ht="30">
      <c r="A900" s="30" t="s">
        <v>488</v>
      </c>
      <c r="B900" s="30" t="s">
        <v>65</v>
      </c>
      <c r="C900" s="30" t="s">
        <v>154</v>
      </c>
      <c r="D900" s="30" t="s">
        <v>156</v>
      </c>
      <c r="E900" s="30" t="s">
        <v>41</v>
      </c>
      <c r="F900" s="31" t="s">
        <v>42</v>
      </c>
      <c r="G900" s="17">
        <v>393.39999999999998</v>
      </c>
      <c r="H900" s="17">
        <v>393.39999999999998</v>
      </c>
      <c r="I900" s="17">
        <v>393.39999999999998</v>
      </c>
      <c r="J900" s="17"/>
      <c r="K900" s="17"/>
      <c r="L900" s="17"/>
      <c r="M900" s="17">
        <f t="shared" si="2203"/>
        <v>393.39999999999998</v>
      </c>
      <c r="N900" s="17">
        <f t="shared" si="2204"/>
        <v>393.39999999999998</v>
      </c>
      <c r="O900" s="17">
        <f t="shared" si="2205"/>
        <v>393.39999999999998</v>
      </c>
      <c r="P900" s="17"/>
      <c r="Q900" s="17"/>
      <c r="R900" s="17"/>
      <c r="S900" s="17"/>
      <c r="T900" s="17"/>
      <c r="U900" s="17"/>
      <c r="V900" s="17"/>
      <c r="W900" s="17"/>
      <c r="X900" s="17"/>
      <c r="Y900" s="17">
        <f t="shared" si="2305"/>
        <v>393.39999999999998</v>
      </c>
      <c r="Z900" s="17">
        <f t="shared" si="2306"/>
        <v>393.39999999999998</v>
      </c>
      <c r="AA900" s="17">
        <f t="shared" si="2307"/>
        <v>393.39999999999998</v>
      </c>
      <c r="AB900" s="17"/>
      <c r="AC900" s="17"/>
      <c r="AD900" s="17"/>
      <c r="AE900" s="17">
        <f t="shared" si="2308"/>
        <v>393.39999999999998</v>
      </c>
      <c r="AF900" s="17">
        <f t="shared" si="2309"/>
        <v>393.39999999999998</v>
      </c>
      <c r="AG900" s="17">
        <f t="shared" si="2310"/>
        <v>393.39999999999998</v>
      </c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>
        <f t="shared" si="2302"/>
        <v>393.39999999999998</v>
      </c>
      <c r="AX900" s="17">
        <f t="shared" si="2303"/>
        <v>393.39999999999998</v>
      </c>
      <c r="AY900" s="17">
        <f t="shared" si="2304"/>
        <v>393.39999999999998</v>
      </c>
      <c r="AZ900" s="17"/>
      <c r="BA900" s="32"/>
      <c r="BB900" s="32"/>
      <c r="BC900" s="1"/>
      <c r="BD900" s="1"/>
      <c r="BE900" s="1"/>
      <c r="BF900" s="1"/>
      <c r="BG900" s="1"/>
      <c r="BH900" s="1"/>
      <c r="BI900" s="1"/>
    </row>
    <row r="901" s="1" customFormat="1" ht="45">
      <c r="A901" s="30" t="s">
        <v>488</v>
      </c>
      <c r="B901" s="30" t="s">
        <v>65</v>
      </c>
      <c r="C901" s="30" t="s">
        <v>154</v>
      </c>
      <c r="D901" s="30" t="s">
        <v>441</v>
      </c>
      <c r="E901" s="35"/>
      <c r="F901" s="31" t="s">
        <v>442</v>
      </c>
      <c r="G901" s="17">
        <f>G902+G903</f>
        <v>1304.5</v>
      </c>
      <c r="H901" s="17">
        <f>H902+H903</f>
        <v>1395.7</v>
      </c>
      <c r="I901" s="17">
        <f>I902+I903</f>
        <v>1395.7</v>
      </c>
      <c r="J901" s="17">
        <f>J902+J903</f>
        <v>0</v>
      </c>
      <c r="K901" s="17">
        <f>K902+K903</f>
        <v>0</v>
      </c>
      <c r="L901" s="17">
        <f>L902+L903</f>
        <v>0</v>
      </c>
      <c r="M901" s="17">
        <f t="shared" si="2203"/>
        <v>1304.5</v>
      </c>
      <c r="N901" s="17">
        <f t="shared" si="2204"/>
        <v>1395.7</v>
      </c>
      <c r="O901" s="17">
        <f t="shared" si="2205"/>
        <v>1395.7</v>
      </c>
      <c r="P901" s="17">
        <f>P902+P903</f>
        <v>0</v>
      </c>
      <c r="Q901" s="17">
        <f>Q902+Q903</f>
        <v>0</v>
      </c>
      <c r="R901" s="17">
        <f>R902+R903</f>
        <v>0</v>
      </c>
      <c r="S901" s="17">
        <f>S902+S903</f>
        <v>0</v>
      </c>
      <c r="T901" s="17">
        <f>T902+T903</f>
        <v>0</v>
      </c>
      <c r="U901" s="17">
        <f>U902+U903</f>
        <v>0</v>
      </c>
      <c r="V901" s="17">
        <f>V902+V903</f>
        <v>0</v>
      </c>
      <c r="W901" s="17">
        <f>W902+W903</f>
        <v>0</v>
      </c>
      <c r="X901" s="17">
        <f>X902+X903</f>
        <v>0</v>
      </c>
      <c r="Y901" s="17">
        <f t="shared" si="2305"/>
        <v>1304.5</v>
      </c>
      <c r="Z901" s="17">
        <f t="shared" si="2306"/>
        <v>1395.7</v>
      </c>
      <c r="AA901" s="17">
        <f t="shared" si="2307"/>
        <v>1395.7</v>
      </c>
      <c r="AB901" s="17">
        <f>AB902+AB903</f>
        <v>0</v>
      </c>
      <c r="AC901" s="17">
        <f>AC902+AC903</f>
        <v>0</v>
      </c>
      <c r="AD901" s="17">
        <f>AD902+AD903</f>
        <v>0</v>
      </c>
      <c r="AE901" s="17">
        <f t="shared" si="2308"/>
        <v>1304.5</v>
      </c>
      <c r="AF901" s="17">
        <f t="shared" si="2309"/>
        <v>1395.7</v>
      </c>
      <c r="AG901" s="17">
        <f t="shared" si="2310"/>
        <v>1395.7</v>
      </c>
      <c r="AH901" s="17">
        <f>AH902+AH903</f>
        <v>0</v>
      </c>
      <c r="AI901" s="17">
        <f>AI902+AI903</f>
        <v>0</v>
      </c>
      <c r="AJ901" s="17">
        <f>AJ902+AJ903</f>
        <v>0</v>
      </c>
      <c r="AK901" s="17">
        <f>AK902+AK903</f>
        <v>0</v>
      </c>
      <c r="AL901" s="17">
        <f>AL902+AL903</f>
        <v>0</v>
      </c>
      <c r="AM901" s="17">
        <f>AM902+AM903</f>
        <v>0</v>
      </c>
      <c r="AN901" s="17">
        <f>AN902+AN903</f>
        <v>0</v>
      </c>
      <c r="AO901" s="17">
        <f>AO902+AO903</f>
        <v>0</v>
      </c>
      <c r="AP901" s="17">
        <f>AP902+AP903</f>
        <v>0</v>
      </c>
      <c r="AQ901" s="17">
        <f>AQ902+AQ903</f>
        <v>0</v>
      </c>
      <c r="AR901" s="17">
        <f>AR902+AR903</f>
        <v>0</v>
      </c>
      <c r="AS901" s="17">
        <f>AS902+AS903</f>
        <v>0</v>
      </c>
      <c r="AT901" s="17">
        <f>AT902+AT903</f>
        <v>0</v>
      </c>
      <c r="AU901" s="17">
        <f>AU902+AU903</f>
        <v>0</v>
      </c>
      <c r="AV901" s="17">
        <f>AV902+AV903</f>
        <v>0</v>
      </c>
      <c r="AW901" s="17">
        <f t="shared" si="2302"/>
        <v>1304.5</v>
      </c>
      <c r="AX901" s="17">
        <f t="shared" si="2303"/>
        <v>1395.7</v>
      </c>
      <c r="AY901" s="17">
        <f t="shared" si="2304"/>
        <v>1395.7</v>
      </c>
      <c r="AZ901" s="17">
        <f>AZ902+AZ903</f>
        <v>0</v>
      </c>
      <c r="BA901" s="32"/>
      <c r="BB901" s="32"/>
      <c r="BC901" s="1"/>
      <c r="BD901" s="1"/>
      <c r="BE901" s="1"/>
      <c r="BF901" s="1"/>
      <c r="BG901" s="1"/>
      <c r="BH901" s="1"/>
      <c r="BI901" s="1"/>
    </row>
    <row r="902" s="1" customFormat="1" ht="75">
      <c r="A902" s="30" t="s">
        <v>488</v>
      </c>
      <c r="B902" s="30" t="s">
        <v>65</v>
      </c>
      <c r="C902" s="30" t="s">
        <v>154</v>
      </c>
      <c r="D902" s="30" t="s">
        <v>441</v>
      </c>
      <c r="E902" s="30" t="s">
        <v>53</v>
      </c>
      <c r="F902" s="31" t="s">
        <v>54</v>
      </c>
      <c r="G902" s="17">
        <v>1048.8</v>
      </c>
      <c r="H902" s="17">
        <v>1140</v>
      </c>
      <c r="I902" s="17">
        <v>1140</v>
      </c>
      <c r="J902" s="17"/>
      <c r="K902" s="17"/>
      <c r="L902" s="17"/>
      <c r="M902" s="17">
        <f t="shared" si="2203"/>
        <v>1048.8</v>
      </c>
      <c r="N902" s="17">
        <f t="shared" si="2204"/>
        <v>1140</v>
      </c>
      <c r="O902" s="17">
        <f t="shared" si="2205"/>
        <v>1140</v>
      </c>
      <c r="P902" s="17"/>
      <c r="Q902" s="17"/>
      <c r="R902" s="17"/>
      <c r="S902" s="17"/>
      <c r="T902" s="17"/>
      <c r="U902" s="17"/>
      <c r="V902" s="17"/>
      <c r="W902" s="17"/>
      <c r="X902" s="17"/>
      <c r="Y902" s="17">
        <f t="shared" si="2305"/>
        <v>1048.8</v>
      </c>
      <c r="Z902" s="17">
        <f t="shared" si="2306"/>
        <v>1140</v>
      </c>
      <c r="AA902" s="17">
        <f t="shared" si="2307"/>
        <v>1140</v>
      </c>
      <c r="AB902" s="17"/>
      <c r="AC902" s="17"/>
      <c r="AD902" s="17"/>
      <c r="AE902" s="17">
        <f t="shared" si="2308"/>
        <v>1048.8</v>
      </c>
      <c r="AF902" s="17">
        <f t="shared" si="2309"/>
        <v>1140</v>
      </c>
      <c r="AG902" s="17">
        <f t="shared" si="2310"/>
        <v>1140</v>
      </c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>
        <f t="shared" si="2302"/>
        <v>1048.8</v>
      </c>
      <c r="AX902" s="17">
        <f t="shared" si="2303"/>
        <v>1140</v>
      </c>
      <c r="AY902" s="17">
        <f t="shared" si="2304"/>
        <v>1140</v>
      </c>
      <c r="AZ902" s="17"/>
      <c r="BA902" s="32"/>
      <c r="BB902" s="32"/>
      <c r="BC902" s="1"/>
      <c r="BD902" s="1"/>
      <c r="BE902" s="1"/>
      <c r="BF902" s="1"/>
      <c r="BG902" s="1"/>
      <c r="BH902" s="1"/>
      <c r="BI902" s="1"/>
    </row>
    <row r="903" s="1" customFormat="1" ht="30">
      <c r="A903" s="30" t="s">
        <v>488</v>
      </c>
      <c r="B903" s="30" t="s">
        <v>65</v>
      </c>
      <c r="C903" s="30" t="s">
        <v>154</v>
      </c>
      <c r="D903" s="30" t="s">
        <v>441</v>
      </c>
      <c r="E903" s="30" t="s">
        <v>41</v>
      </c>
      <c r="F903" s="31" t="s">
        <v>42</v>
      </c>
      <c r="G903" s="17">
        <v>255.69999999999999</v>
      </c>
      <c r="H903" s="17">
        <v>255.69999999999999</v>
      </c>
      <c r="I903" s="17">
        <v>255.69999999999999</v>
      </c>
      <c r="J903" s="17"/>
      <c r="K903" s="17"/>
      <c r="L903" s="17"/>
      <c r="M903" s="17">
        <f t="shared" si="2203"/>
        <v>255.69999999999999</v>
      </c>
      <c r="N903" s="17">
        <f t="shared" si="2204"/>
        <v>255.69999999999999</v>
      </c>
      <c r="O903" s="17">
        <f t="shared" si="2205"/>
        <v>255.69999999999999</v>
      </c>
      <c r="P903" s="17"/>
      <c r="Q903" s="17"/>
      <c r="R903" s="17"/>
      <c r="S903" s="17"/>
      <c r="T903" s="17"/>
      <c r="U903" s="17"/>
      <c r="V903" s="17"/>
      <c r="W903" s="17"/>
      <c r="X903" s="17"/>
      <c r="Y903" s="17">
        <f t="shared" si="2305"/>
        <v>255.69999999999999</v>
      </c>
      <c r="Z903" s="17">
        <f t="shared" si="2306"/>
        <v>255.69999999999999</v>
      </c>
      <c r="AA903" s="17">
        <f t="shared" si="2307"/>
        <v>255.69999999999999</v>
      </c>
      <c r="AB903" s="17"/>
      <c r="AC903" s="17"/>
      <c r="AD903" s="17"/>
      <c r="AE903" s="17">
        <f t="shared" si="2308"/>
        <v>255.69999999999999</v>
      </c>
      <c r="AF903" s="17">
        <f t="shared" si="2309"/>
        <v>255.69999999999999</v>
      </c>
      <c r="AG903" s="17">
        <f t="shared" si="2310"/>
        <v>255.69999999999999</v>
      </c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>
        <f t="shared" si="2302"/>
        <v>255.69999999999999</v>
      </c>
      <c r="AX903" s="17">
        <f t="shared" si="2303"/>
        <v>255.69999999999999</v>
      </c>
      <c r="AY903" s="17">
        <f t="shared" si="2304"/>
        <v>255.69999999999999</v>
      </c>
      <c r="AZ903" s="17"/>
      <c r="BA903" s="32"/>
      <c r="BB903" s="32"/>
      <c r="BC903" s="1"/>
      <c r="BD903" s="1"/>
      <c r="BE903" s="1"/>
      <c r="BF903" s="1"/>
      <c r="BG903" s="1"/>
      <c r="BH903" s="1"/>
      <c r="BI903" s="1"/>
    </row>
    <row r="904" s="20" customFormat="1" ht="15">
      <c r="A904" s="21" t="s">
        <v>488</v>
      </c>
      <c r="B904" s="21" t="s">
        <v>121</v>
      </c>
      <c r="C904" s="21"/>
      <c r="D904" s="21"/>
      <c r="E904" s="21"/>
      <c r="F904" s="22" t="s">
        <v>122</v>
      </c>
      <c r="G904" s="23">
        <f>G920+G905</f>
        <v>20805.400000000001</v>
      </c>
      <c r="H904" s="23">
        <f>H920+H905</f>
        <v>19942.400000000001</v>
      </c>
      <c r="I904" s="23">
        <f>I920+I905</f>
        <v>19942.400000000001</v>
      </c>
      <c r="J904" s="23">
        <f>J920+J905</f>
        <v>0</v>
      </c>
      <c r="K904" s="23">
        <f>K920+K905</f>
        <v>0</v>
      </c>
      <c r="L904" s="23">
        <f>L920+L905</f>
        <v>0</v>
      </c>
      <c r="M904" s="23">
        <f t="shared" si="2203"/>
        <v>20805.400000000001</v>
      </c>
      <c r="N904" s="23">
        <f t="shared" si="2204"/>
        <v>19942.400000000001</v>
      </c>
      <c r="O904" s="23">
        <f t="shared" si="2205"/>
        <v>19942.400000000001</v>
      </c>
      <c r="P904" s="23">
        <f>P920+P905</f>
        <v>0</v>
      </c>
      <c r="Q904" s="23">
        <f>Q920+Q905</f>
        <v>0</v>
      </c>
      <c r="R904" s="23">
        <f>R920+R905</f>
        <v>0</v>
      </c>
      <c r="S904" s="23">
        <f>S920+S905</f>
        <v>97</v>
      </c>
      <c r="T904" s="23">
        <f>T920+T905</f>
        <v>0</v>
      </c>
      <c r="U904" s="23">
        <f>U920+U905</f>
        <v>0</v>
      </c>
      <c r="V904" s="23">
        <f>V920+V905</f>
        <v>0</v>
      </c>
      <c r="W904" s="23">
        <f>W920+W905</f>
        <v>0</v>
      </c>
      <c r="X904" s="23">
        <f>X920+X905</f>
        <v>0</v>
      </c>
      <c r="Y904" s="23">
        <f t="shared" si="2305"/>
        <v>20902.400000000001</v>
      </c>
      <c r="Z904" s="23">
        <f t="shared" si="2306"/>
        <v>19942.400000000001</v>
      </c>
      <c r="AA904" s="23">
        <f t="shared" si="2307"/>
        <v>19942.400000000001</v>
      </c>
      <c r="AB904" s="23">
        <f>AB920+AB905</f>
        <v>0</v>
      </c>
      <c r="AC904" s="23">
        <f>AC920+AC905</f>
        <v>0</v>
      </c>
      <c r="AD904" s="23">
        <f>AD920+AD905</f>
        <v>0</v>
      </c>
      <c r="AE904" s="23">
        <f t="shared" si="2308"/>
        <v>20902.400000000001</v>
      </c>
      <c r="AF904" s="23">
        <f t="shared" si="2309"/>
        <v>19942.400000000001</v>
      </c>
      <c r="AG904" s="23">
        <f t="shared" si="2310"/>
        <v>19942.400000000001</v>
      </c>
      <c r="AH904" s="23">
        <f>AH920+AH905</f>
        <v>0</v>
      </c>
      <c r="AI904" s="23">
        <f>AI920+AI905</f>
        <v>0</v>
      </c>
      <c r="AJ904" s="23">
        <f>AJ920+AJ905</f>
        <v>0</v>
      </c>
      <c r="AK904" s="23">
        <f>AK920+AK905</f>
        <v>0</v>
      </c>
      <c r="AL904" s="23">
        <f>AL920+AL905</f>
        <v>0</v>
      </c>
      <c r="AM904" s="23">
        <f>AM920+AM905</f>
        <v>0</v>
      </c>
      <c r="AN904" s="23">
        <f>AN920+AN905</f>
        <v>0</v>
      </c>
      <c r="AO904" s="23">
        <f>AO920+AO905</f>
        <v>0</v>
      </c>
      <c r="AP904" s="23">
        <f>AP920+AP905</f>
        <v>0</v>
      </c>
      <c r="AQ904" s="23">
        <f>AQ920+AQ905</f>
        <v>0</v>
      </c>
      <c r="AR904" s="23">
        <f>AR920+AR905</f>
        <v>0</v>
      </c>
      <c r="AS904" s="23">
        <f>AS920+AS905</f>
        <v>0</v>
      </c>
      <c r="AT904" s="23">
        <f>AT920+AT905</f>
        <v>0</v>
      </c>
      <c r="AU904" s="23">
        <f>AU920+AU905</f>
        <v>0</v>
      </c>
      <c r="AV904" s="23">
        <f>AV920+AV905</f>
        <v>0</v>
      </c>
      <c r="AW904" s="23">
        <f t="shared" si="2302"/>
        <v>20902.400000000001</v>
      </c>
      <c r="AX904" s="23">
        <f t="shared" si="2303"/>
        <v>19942.400000000001</v>
      </c>
      <c r="AY904" s="23">
        <f t="shared" si="2304"/>
        <v>19942.400000000001</v>
      </c>
      <c r="AZ904" s="23">
        <f>AZ920+AZ905</f>
        <v>0</v>
      </c>
      <c r="BA904" s="24"/>
      <c r="BB904" s="24"/>
      <c r="BC904" s="20"/>
      <c r="BD904" s="20"/>
      <c r="BE904" s="20"/>
      <c r="BF904" s="20"/>
      <c r="BG904" s="20"/>
      <c r="BH904" s="20"/>
      <c r="BI904" s="20"/>
    </row>
    <row r="905" s="25" customFormat="1">
      <c r="A905" s="26" t="s">
        <v>488</v>
      </c>
      <c r="B905" s="26" t="s">
        <v>121</v>
      </c>
      <c r="C905" s="26" t="s">
        <v>267</v>
      </c>
      <c r="D905" s="26"/>
      <c r="E905" s="26"/>
      <c r="F905" s="27" t="s">
        <v>443</v>
      </c>
      <c r="G905" s="28">
        <f>G906+G911</f>
        <v>19851.200000000001</v>
      </c>
      <c r="H905" s="28">
        <f>H906+H911</f>
        <v>19851.200000000001</v>
      </c>
      <c r="I905" s="28">
        <f>I906+I911</f>
        <v>19851.200000000001</v>
      </c>
      <c r="J905" s="28">
        <f>J906+J911</f>
        <v>0</v>
      </c>
      <c r="K905" s="28">
        <f>K906+K911</f>
        <v>0</v>
      </c>
      <c r="L905" s="28">
        <f>L906+L911</f>
        <v>0</v>
      </c>
      <c r="M905" s="28">
        <f t="shared" si="2203"/>
        <v>19851.200000000001</v>
      </c>
      <c r="N905" s="28">
        <f t="shared" si="2204"/>
        <v>19851.200000000001</v>
      </c>
      <c r="O905" s="28">
        <f t="shared" si="2205"/>
        <v>19851.200000000001</v>
      </c>
      <c r="P905" s="28">
        <f>P906+P911</f>
        <v>0</v>
      </c>
      <c r="Q905" s="28">
        <f>Q906+Q911</f>
        <v>0</v>
      </c>
      <c r="R905" s="28">
        <f>R906+R911</f>
        <v>0</v>
      </c>
      <c r="S905" s="28">
        <f>S906+S911</f>
        <v>97</v>
      </c>
      <c r="T905" s="28">
        <f>T906+T911</f>
        <v>0</v>
      </c>
      <c r="U905" s="28">
        <f>U906+U911</f>
        <v>0</v>
      </c>
      <c r="V905" s="28">
        <f>V906+V911</f>
        <v>0</v>
      </c>
      <c r="W905" s="28">
        <f>W906+W911</f>
        <v>0</v>
      </c>
      <c r="X905" s="28">
        <f>X906+X911</f>
        <v>0</v>
      </c>
      <c r="Y905" s="28">
        <f t="shared" si="2305"/>
        <v>19948.200000000001</v>
      </c>
      <c r="Z905" s="28">
        <f t="shared" si="2306"/>
        <v>19851.200000000001</v>
      </c>
      <c r="AA905" s="28">
        <f t="shared" si="2307"/>
        <v>19851.200000000001</v>
      </c>
      <c r="AB905" s="28">
        <f>AB906+AB911</f>
        <v>0</v>
      </c>
      <c r="AC905" s="28">
        <f>AC906+AC911</f>
        <v>0</v>
      </c>
      <c r="AD905" s="28">
        <f>AD906+AD911</f>
        <v>0</v>
      </c>
      <c r="AE905" s="28">
        <f t="shared" si="2308"/>
        <v>19948.200000000001</v>
      </c>
      <c r="AF905" s="28">
        <f t="shared" si="2309"/>
        <v>19851.200000000001</v>
      </c>
      <c r="AG905" s="28">
        <f t="shared" si="2310"/>
        <v>19851.200000000001</v>
      </c>
      <c r="AH905" s="28">
        <f>AH906+AH911</f>
        <v>0</v>
      </c>
      <c r="AI905" s="28">
        <f>AI906+AI911</f>
        <v>0</v>
      </c>
      <c r="AJ905" s="28">
        <f>AJ906+AJ911</f>
        <v>0</v>
      </c>
      <c r="AK905" s="28">
        <f>AK906+AK911</f>
        <v>0</v>
      </c>
      <c r="AL905" s="28">
        <f>AL906+AL911</f>
        <v>0</v>
      </c>
      <c r="AM905" s="28">
        <f>AM906+AM911</f>
        <v>0</v>
      </c>
      <c r="AN905" s="28">
        <f>AN906+AN911</f>
        <v>0</v>
      </c>
      <c r="AO905" s="28">
        <f>AO906+AO911</f>
        <v>0</v>
      </c>
      <c r="AP905" s="28">
        <f>AP906+AP911</f>
        <v>0</v>
      </c>
      <c r="AQ905" s="28">
        <f>AQ906+AQ911</f>
        <v>0</v>
      </c>
      <c r="AR905" s="28">
        <f>AR906+AR911</f>
        <v>0</v>
      </c>
      <c r="AS905" s="28">
        <f>AS906+AS911</f>
        <v>0</v>
      </c>
      <c r="AT905" s="28">
        <f>AT906+AT911</f>
        <v>0</v>
      </c>
      <c r="AU905" s="28">
        <f>AU906+AU911</f>
        <v>0</v>
      </c>
      <c r="AV905" s="28">
        <f>AV906+AV911</f>
        <v>0</v>
      </c>
      <c r="AW905" s="28">
        <f t="shared" si="2302"/>
        <v>19948.200000000001</v>
      </c>
      <c r="AX905" s="28">
        <f t="shared" si="2303"/>
        <v>19851.200000000001</v>
      </c>
      <c r="AY905" s="28">
        <f t="shared" si="2304"/>
        <v>19851.200000000001</v>
      </c>
      <c r="AZ905" s="28">
        <f>AZ906+AZ911</f>
        <v>0</v>
      </c>
      <c r="BA905" s="29"/>
      <c r="BB905" s="29"/>
      <c r="BC905" s="25"/>
      <c r="BD905" s="25"/>
      <c r="BE905" s="25"/>
      <c r="BF905" s="25"/>
      <c r="BG905" s="25"/>
      <c r="BH905" s="25"/>
      <c r="BI905" s="25"/>
    </row>
    <row r="906" s="1" customFormat="1">
      <c r="A906" s="30" t="s">
        <v>488</v>
      </c>
      <c r="B906" s="30" t="s">
        <v>121</v>
      </c>
      <c r="C906" s="30" t="s">
        <v>267</v>
      </c>
      <c r="D906" s="30" t="s">
        <v>67</v>
      </c>
      <c r="E906" s="35"/>
      <c r="F906" s="31" t="s">
        <v>68</v>
      </c>
      <c r="G906" s="17">
        <f t="shared" ref="G906:G923" si="2379">G907</f>
        <v>3910.6999999999998</v>
      </c>
      <c r="H906" s="17">
        <f t="shared" ref="H906:H923" si="2380">H907</f>
        <v>3910.6999999999998</v>
      </c>
      <c r="I906" s="17">
        <f t="shared" ref="I906:I923" si="2381">I907</f>
        <v>3910.6999999999998</v>
      </c>
      <c r="J906" s="17">
        <f t="shared" ref="J906:J923" si="2382">J907</f>
        <v>0</v>
      </c>
      <c r="K906" s="17">
        <f t="shared" ref="K906:K923" si="2383">K907</f>
        <v>0</v>
      </c>
      <c r="L906" s="17">
        <f t="shared" ref="L906:L923" si="2384">L907</f>
        <v>0</v>
      </c>
      <c r="M906" s="17">
        <f t="shared" si="2203"/>
        <v>3910.6999999999998</v>
      </c>
      <c r="N906" s="17">
        <f t="shared" si="2204"/>
        <v>3910.6999999999998</v>
      </c>
      <c r="O906" s="17">
        <f t="shared" si="2205"/>
        <v>3910.6999999999998</v>
      </c>
      <c r="P906" s="17">
        <f t="shared" ref="P906:P923" si="2385">P907</f>
        <v>0</v>
      </c>
      <c r="Q906" s="17">
        <f t="shared" ref="Q906:Q923" si="2386">Q907</f>
        <v>0</v>
      </c>
      <c r="R906" s="17">
        <f t="shared" ref="R906:R923" si="2387">R907</f>
        <v>0</v>
      </c>
      <c r="S906" s="17">
        <f t="shared" ref="S906:S923" si="2388">S907</f>
        <v>0</v>
      </c>
      <c r="T906" s="17">
        <f t="shared" ref="T906:T923" si="2389">T907</f>
        <v>0</v>
      </c>
      <c r="U906" s="17">
        <f t="shared" ref="U906:U923" si="2390">U907</f>
        <v>0</v>
      </c>
      <c r="V906" s="17">
        <f t="shared" ref="V906:V923" si="2391">V907</f>
        <v>0</v>
      </c>
      <c r="W906" s="17">
        <f t="shared" ref="W906:W923" si="2392">W907</f>
        <v>0</v>
      </c>
      <c r="X906" s="17">
        <f t="shared" ref="X906:X923" si="2393">X907</f>
        <v>0</v>
      </c>
      <c r="Y906" s="17">
        <f t="shared" si="2305"/>
        <v>3910.6999999999998</v>
      </c>
      <c r="Z906" s="17">
        <f t="shared" si="2306"/>
        <v>3910.6999999999998</v>
      </c>
      <c r="AA906" s="17">
        <f t="shared" si="2307"/>
        <v>3910.6999999999998</v>
      </c>
      <c r="AB906" s="17">
        <f t="shared" ref="AB906:AB909" si="2394">AB907</f>
        <v>0</v>
      </c>
      <c r="AC906" s="17">
        <f t="shared" ref="AC906:AC909" si="2395">AC907</f>
        <v>0</v>
      </c>
      <c r="AD906" s="17">
        <f t="shared" ref="AD906:AD909" si="2396">AD907</f>
        <v>0</v>
      </c>
      <c r="AE906" s="17">
        <f t="shared" si="2308"/>
        <v>3910.6999999999998</v>
      </c>
      <c r="AF906" s="17">
        <f t="shared" si="2309"/>
        <v>3910.6999999999998</v>
      </c>
      <c r="AG906" s="17">
        <f t="shared" si="2310"/>
        <v>3910.6999999999998</v>
      </c>
      <c r="AH906" s="17">
        <f t="shared" ref="AH906:AH909" si="2397">AH907</f>
        <v>0</v>
      </c>
      <c r="AI906" s="17">
        <f t="shared" ref="AI906:AI909" si="2398">AI907</f>
        <v>0</v>
      </c>
      <c r="AJ906" s="17">
        <f t="shared" ref="AJ906:AJ909" si="2399">AJ907</f>
        <v>0</v>
      </c>
      <c r="AK906" s="17">
        <f t="shared" ref="AK906:AK909" si="2400">AK907</f>
        <v>0</v>
      </c>
      <c r="AL906" s="17">
        <f t="shared" ref="AL906:AL909" si="2401">AL907</f>
        <v>0</v>
      </c>
      <c r="AM906" s="17">
        <f t="shared" ref="AM906:AM909" si="2402">AM907</f>
        <v>0</v>
      </c>
      <c r="AN906" s="17">
        <f t="shared" ref="AN906:AN909" si="2403">AN907</f>
        <v>0</v>
      </c>
      <c r="AO906" s="17">
        <f t="shared" ref="AO906:AO909" si="2404">AO907</f>
        <v>0</v>
      </c>
      <c r="AP906" s="17">
        <f t="shared" ref="AP906:AP909" si="2405">AP907</f>
        <v>0</v>
      </c>
      <c r="AQ906" s="17">
        <f t="shared" ref="AQ906:AQ909" si="2406">AQ907</f>
        <v>0</v>
      </c>
      <c r="AR906" s="17">
        <f t="shared" ref="AR906:AR909" si="2407">AR907</f>
        <v>0</v>
      </c>
      <c r="AS906" s="17">
        <f t="shared" ref="AS906:AS909" si="2408">AS907</f>
        <v>0</v>
      </c>
      <c r="AT906" s="17">
        <f t="shared" ref="AT906:AT909" si="2409">AT907</f>
        <v>0</v>
      </c>
      <c r="AU906" s="17">
        <f t="shared" ref="AU906:AU909" si="2410">AU907</f>
        <v>0</v>
      </c>
      <c r="AV906" s="17">
        <f t="shared" ref="AV906:AV909" si="2411">AV907</f>
        <v>0</v>
      </c>
      <c r="AW906" s="17">
        <f t="shared" si="2302"/>
        <v>3910.6999999999998</v>
      </c>
      <c r="AX906" s="17">
        <f t="shared" si="2303"/>
        <v>3910.6999999999998</v>
      </c>
      <c r="AY906" s="17">
        <f t="shared" si="2304"/>
        <v>3910.6999999999998</v>
      </c>
      <c r="AZ906" s="17">
        <f t="shared" ref="AZ906:AZ909" si="2412">AZ907</f>
        <v>0</v>
      </c>
      <c r="BA906" s="32"/>
      <c r="BB906" s="32"/>
      <c r="BC906" s="1"/>
      <c r="BD906" s="1"/>
      <c r="BE906" s="1"/>
      <c r="BF906" s="1"/>
      <c r="BG906" s="1"/>
      <c r="BH906" s="1"/>
      <c r="BI906" s="1"/>
    </row>
    <row r="907" s="1" customFormat="1" hidden="1">
      <c r="A907" s="30" t="s">
        <v>488</v>
      </c>
      <c r="B907" s="30" t="s">
        <v>121</v>
      </c>
      <c r="C907" s="30" t="s">
        <v>267</v>
      </c>
      <c r="D907" s="30" t="s">
        <v>69</v>
      </c>
      <c r="E907" s="35"/>
      <c r="F907" s="31" t="s">
        <v>36</v>
      </c>
      <c r="G907" s="17">
        <f t="shared" si="2379"/>
        <v>3910.6999999999998</v>
      </c>
      <c r="H907" s="17">
        <f t="shared" si="2380"/>
        <v>3910.6999999999998</v>
      </c>
      <c r="I907" s="17">
        <f t="shared" si="2381"/>
        <v>3910.6999999999998</v>
      </c>
      <c r="J907" s="17">
        <f t="shared" si="2382"/>
        <v>0</v>
      </c>
      <c r="K907" s="17">
        <f t="shared" si="2383"/>
        <v>0</v>
      </c>
      <c r="L907" s="17">
        <f t="shared" si="2384"/>
        <v>0</v>
      </c>
      <c r="M907" s="17">
        <f t="shared" si="2203"/>
        <v>3910.6999999999998</v>
      </c>
      <c r="N907" s="17">
        <f t="shared" si="2204"/>
        <v>3910.6999999999998</v>
      </c>
      <c r="O907" s="17">
        <f t="shared" si="2205"/>
        <v>3910.6999999999998</v>
      </c>
      <c r="P907" s="17">
        <f t="shared" si="2385"/>
        <v>0</v>
      </c>
      <c r="Q907" s="17">
        <f t="shared" si="2386"/>
        <v>0</v>
      </c>
      <c r="R907" s="17">
        <f t="shared" si="2387"/>
        <v>0</v>
      </c>
      <c r="S907" s="17">
        <f t="shared" si="2388"/>
        <v>0</v>
      </c>
      <c r="T907" s="17">
        <f t="shared" si="2389"/>
        <v>0</v>
      </c>
      <c r="U907" s="17">
        <f t="shared" si="2390"/>
        <v>0</v>
      </c>
      <c r="V907" s="17">
        <f t="shared" si="2391"/>
        <v>0</v>
      </c>
      <c r="W907" s="17">
        <f t="shared" si="2392"/>
        <v>0</v>
      </c>
      <c r="X907" s="17">
        <f t="shared" si="2393"/>
        <v>0</v>
      </c>
      <c r="Y907" s="17">
        <f t="shared" si="2305"/>
        <v>3910.6999999999998</v>
      </c>
      <c r="Z907" s="17">
        <f t="shared" si="2306"/>
        <v>3910.6999999999998</v>
      </c>
      <c r="AA907" s="17">
        <f t="shared" si="2307"/>
        <v>3910.6999999999998</v>
      </c>
      <c r="AB907" s="17">
        <f t="shared" si="2394"/>
        <v>0</v>
      </c>
      <c r="AC907" s="17">
        <f t="shared" si="2395"/>
        <v>0</v>
      </c>
      <c r="AD907" s="17">
        <f t="shared" si="2396"/>
        <v>0</v>
      </c>
      <c r="AE907" s="17">
        <f t="shared" si="2308"/>
        <v>3910.6999999999998</v>
      </c>
      <c r="AF907" s="17">
        <f t="shared" si="2309"/>
        <v>3910.6999999999998</v>
      </c>
      <c r="AG907" s="17">
        <f t="shared" si="2310"/>
        <v>3910.6999999999998</v>
      </c>
      <c r="AH907" s="17">
        <f t="shared" si="2397"/>
        <v>0</v>
      </c>
      <c r="AI907" s="17">
        <f t="shared" si="2398"/>
        <v>0</v>
      </c>
      <c r="AJ907" s="17">
        <f t="shared" si="2399"/>
        <v>0</v>
      </c>
      <c r="AK907" s="17">
        <f t="shared" si="2400"/>
        <v>0</v>
      </c>
      <c r="AL907" s="17">
        <f t="shared" si="2401"/>
        <v>0</v>
      </c>
      <c r="AM907" s="17">
        <f t="shared" si="2402"/>
        <v>0</v>
      </c>
      <c r="AN907" s="17">
        <f t="shared" si="2403"/>
        <v>0</v>
      </c>
      <c r="AO907" s="17">
        <f t="shared" si="2404"/>
        <v>0</v>
      </c>
      <c r="AP907" s="17">
        <f t="shared" si="2405"/>
        <v>0</v>
      </c>
      <c r="AQ907" s="17">
        <f t="shared" si="2406"/>
        <v>0</v>
      </c>
      <c r="AR907" s="17">
        <f t="shared" si="2407"/>
        <v>0</v>
      </c>
      <c r="AS907" s="17">
        <f t="shared" si="2408"/>
        <v>0</v>
      </c>
      <c r="AT907" s="17">
        <f t="shared" si="2409"/>
        <v>0</v>
      </c>
      <c r="AU907" s="17">
        <f t="shared" si="2410"/>
        <v>0</v>
      </c>
      <c r="AV907" s="17">
        <f t="shared" si="2411"/>
        <v>0</v>
      </c>
      <c r="AW907" s="17">
        <f t="shared" si="2302"/>
        <v>3910.6999999999998</v>
      </c>
      <c r="AX907" s="17">
        <f t="shared" si="2303"/>
        <v>3910.6999999999998</v>
      </c>
      <c r="AY907" s="17">
        <f t="shared" si="2304"/>
        <v>3910.6999999999998</v>
      </c>
      <c r="AZ907" s="17">
        <f t="shared" si="2412"/>
        <v>0</v>
      </c>
      <c r="BA907" s="32">
        <v>0</v>
      </c>
      <c r="BB907" s="32"/>
      <c r="BC907" s="1"/>
      <c r="BD907" s="1"/>
      <c r="BE907" s="1"/>
      <c r="BF907" s="1"/>
      <c r="BG907" s="1"/>
      <c r="BH907" s="1"/>
      <c r="BI907" s="1"/>
    </row>
    <row r="908" s="1" customFormat="1">
      <c r="A908" s="30" t="s">
        <v>488</v>
      </c>
      <c r="B908" s="30" t="s">
        <v>121</v>
      </c>
      <c r="C908" s="30" t="s">
        <v>267</v>
      </c>
      <c r="D908" s="30" t="s">
        <v>444</v>
      </c>
      <c r="E908" s="35"/>
      <c r="F908" s="31" t="s">
        <v>445</v>
      </c>
      <c r="G908" s="17">
        <f t="shared" si="2379"/>
        <v>3910.6999999999998</v>
      </c>
      <c r="H908" s="17">
        <f t="shared" si="2380"/>
        <v>3910.6999999999998</v>
      </c>
      <c r="I908" s="17">
        <f t="shared" si="2381"/>
        <v>3910.6999999999998</v>
      </c>
      <c r="J908" s="17">
        <f t="shared" si="2382"/>
        <v>0</v>
      </c>
      <c r="K908" s="17">
        <f t="shared" si="2383"/>
        <v>0</v>
      </c>
      <c r="L908" s="17">
        <f t="shared" si="2384"/>
        <v>0</v>
      </c>
      <c r="M908" s="17">
        <f t="shared" si="2203"/>
        <v>3910.6999999999998</v>
      </c>
      <c r="N908" s="17">
        <f t="shared" si="2204"/>
        <v>3910.6999999999998</v>
      </c>
      <c r="O908" s="17">
        <f t="shared" si="2205"/>
        <v>3910.6999999999998</v>
      </c>
      <c r="P908" s="17">
        <f t="shared" si="2385"/>
        <v>0</v>
      </c>
      <c r="Q908" s="17">
        <f t="shared" si="2386"/>
        <v>0</v>
      </c>
      <c r="R908" s="17">
        <f t="shared" si="2387"/>
        <v>0</v>
      </c>
      <c r="S908" s="17">
        <f t="shared" si="2388"/>
        <v>0</v>
      </c>
      <c r="T908" s="17">
        <f t="shared" si="2389"/>
        <v>0</v>
      </c>
      <c r="U908" s="17">
        <f t="shared" si="2390"/>
        <v>0</v>
      </c>
      <c r="V908" s="17">
        <f t="shared" si="2391"/>
        <v>0</v>
      </c>
      <c r="W908" s="17">
        <f t="shared" si="2392"/>
        <v>0</v>
      </c>
      <c r="X908" s="17">
        <f t="shared" si="2393"/>
        <v>0</v>
      </c>
      <c r="Y908" s="17">
        <f t="shared" si="2305"/>
        <v>3910.6999999999998</v>
      </c>
      <c r="Z908" s="17">
        <f t="shared" si="2306"/>
        <v>3910.6999999999998</v>
      </c>
      <c r="AA908" s="17">
        <f t="shared" si="2307"/>
        <v>3910.6999999999998</v>
      </c>
      <c r="AB908" s="17">
        <f t="shared" si="2394"/>
        <v>0</v>
      </c>
      <c r="AC908" s="17">
        <f t="shared" si="2395"/>
        <v>0</v>
      </c>
      <c r="AD908" s="17">
        <f t="shared" si="2396"/>
        <v>0</v>
      </c>
      <c r="AE908" s="17">
        <f t="shared" si="2308"/>
        <v>3910.6999999999998</v>
      </c>
      <c r="AF908" s="17">
        <f t="shared" si="2309"/>
        <v>3910.6999999999998</v>
      </c>
      <c r="AG908" s="17">
        <f t="shared" si="2310"/>
        <v>3910.6999999999998</v>
      </c>
      <c r="AH908" s="17">
        <f t="shared" si="2397"/>
        <v>0</v>
      </c>
      <c r="AI908" s="17">
        <f t="shared" si="2398"/>
        <v>0</v>
      </c>
      <c r="AJ908" s="17">
        <f t="shared" si="2399"/>
        <v>0</v>
      </c>
      <c r="AK908" s="17">
        <f t="shared" si="2400"/>
        <v>0</v>
      </c>
      <c r="AL908" s="17">
        <f t="shared" si="2401"/>
        <v>0</v>
      </c>
      <c r="AM908" s="17">
        <f t="shared" si="2402"/>
        <v>0</v>
      </c>
      <c r="AN908" s="17">
        <f t="shared" si="2403"/>
        <v>0</v>
      </c>
      <c r="AO908" s="17">
        <f t="shared" si="2404"/>
        <v>0</v>
      </c>
      <c r="AP908" s="17">
        <f t="shared" si="2405"/>
        <v>0</v>
      </c>
      <c r="AQ908" s="17">
        <f t="shared" si="2406"/>
        <v>0</v>
      </c>
      <c r="AR908" s="17">
        <f t="shared" si="2407"/>
        <v>0</v>
      </c>
      <c r="AS908" s="17">
        <f t="shared" si="2408"/>
        <v>0</v>
      </c>
      <c r="AT908" s="17">
        <f t="shared" si="2409"/>
        <v>0</v>
      </c>
      <c r="AU908" s="17">
        <f t="shared" si="2410"/>
        <v>0</v>
      </c>
      <c r="AV908" s="17">
        <f t="shared" si="2411"/>
        <v>0</v>
      </c>
      <c r="AW908" s="17">
        <f t="shared" si="2302"/>
        <v>3910.6999999999998</v>
      </c>
      <c r="AX908" s="17">
        <f t="shared" si="2303"/>
        <v>3910.6999999999998</v>
      </c>
      <c r="AY908" s="17">
        <f t="shared" si="2304"/>
        <v>3910.6999999999998</v>
      </c>
      <c r="AZ908" s="17">
        <f t="shared" si="2412"/>
        <v>0</v>
      </c>
      <c r="BA908" s="32"/>
      <c r="BB908" s="32"/>
      <c r="BC908" s="1"/>
      <c r="BD908" s="1"/>
      <c r="BE908" s="1"/>
      <c r="BF908" s="1"/>
      <c r="BG908" s="1"/>
      <c r="BH908" s="1"/>
      <c r="BI908" s="1"/>
    </row>
    <row r="909" s="1" customFormat="1">
      <c r="A909" s="30" t="s">
        <v>488</v>
      </c>
      <c r="B909" s="30" t="s">
        <v>121</v>
      </c>
      <c r="C909" s="30" t="s">
        <v>267</v>
      </c>
      <c r="D909" s="30" t="s">
        <v>446</v>
      </c>
      <c r="E909" s="35"/>
      <c r="F909" s="31" t="s">
        <v>447</v>
      </c>
      <c r="G909" s="17">
        <f t="shared" si="2379"/>
        <v>3910.6999999999998</v>
      </c>
      <c r="H909" s="17">
        <f t="shared" si="2380"/>
        <v>3910.6999999999998</v>
      </c>
      <c r="I909" s="17">
        <f t="shared" si="2381"/>
        <v>3910.6999999999998</v>
      </c>
      <c r="J909" s="17">
        <f t="shared" si="2382"/>
        <v>0</v>
      </c>
      <c r="K909" s="17">
        <f t="shared" si="2383"/>
        <v>0</v>
      </c>
      <c r="L909" s="17">
        <f t="shared" si="2384"/>
        <v>0</v>
      </c>
      <c r="M909" s="17">
        <f t="shared" si="2203"/>
        <v>3910.6999999999998</v>
      </c>
      <c r="N909" s="17">
        <f t="shared" si="2204"/>
        <v>3910.6999999999998</v>
      </c>
      <c r="O909" s="17">
        <f t="shared" si="2205"/>
        <v>3910.6999999999998</v>
      </c>
      <c r="P909" s="17">
        <f t="shared" si="2385"/>
        <v>0</v>
      </c>
      <c r="Q909" s="17">
        <f t="shared" si="2386"/>
        <v>0</v>
      </c>
      <c r="R909" s="17">
        <f t="shared" si="2387"/>
        <v>0</v>
      </c>
      <c r="S909" s="17">
        <f t="shared" si="2388"/>
        <v>0</v>
      </c>
      <c r="T909" s="17">
        <f t="shared" si="2389"/>
        <v>0</v>
      </c>
      <c r="U909" s="17">
        <f t="shared" si="2390"/>
        <v>0</v>
      </c>
      <c r="V909" s="17">
        <f t="shared" si="2391"/>
        <v>0</v>
      </c>
      <c r="W909" s="17">
        <f t="shared" si="2392"/>
        <v>0</v>
      </c>
      <c r="X909" s="17">
        <f t="shared" si="2393"/>
        <v>0</v>
      </c>
      <c r="Y909" s="17">
        <f t="shared" si="2305"/>
        <v>3910.6999999999998</v>
      </c>
      <c r="Z909" s="17">
        <f t="shared" si="2306"/>
        <v>3910.6999999999998</v>
      </c>
      <c r="AA909" s="17">
        <f t="shared" si="2307"/>
        <v>3910.6999999999998</v>
      </c>
      <c r="AB909" s="17">
        <f t="shared" si="2394"/>
        <v>0</v>
      </c>
      <c r="AC909" s="17">
        <f t="shared" si="2395"/>
        <v>0</v>
      </c>
      <c r="AD909" s="17">
        <f t="shared" si="2396"/>
        <v>0</v>
      </c>
      <c r="AE909" s="17">
        <f t="shared" si="2308"/>
        <v>3910.6999999999998</v>
      </c>
      <c r="AF909" s="17">
        <f t="shared" si="2309"/>
        <v>3910.6999999999998</v>
      </c>
      <c r="AG909" s="17">
        <f t="shared" si="2310"/>
        <v>3910.6999999999998</v>
      </c>
      <c r="AH909" s="17">
        <f t="shared" si="2397"/>
        <v>0</v>
      </c>
      <c r="AI909" s="17">
        <f t="shared" si="2398"/>
        <v>0</v>
      </c>
      <c r="AJ909" s="17">
        <f t="shared" si="2399"/>
        <v>0</v>
      </c>
      <c r="AK909" s="17">
        <f t="shared" si="2400"/>
        <v>0</v>
      </c>
      <c r="AL909" s="17">
        <f t="shared" si="2401"/>
        <v>0</v>
      </c>
      <c r="AM909" s="17">
        <f t="shared" si="2402"/>
        <v>0</v>
      </c>
      <c r="AN909" s="17">
        <f t="shared" si="2403"/>
        <v>0</v>
      </c>
      <c r="AO909" s="17">
        <f t="shared" si="2404"/>
        <v>0</v>
      </c>
      <c r="AP909" s="17">
        <f t="shared" si="2405"/>
        <v>0</v>
      </c>
      <c r="AQ909" s="17">
        <f t="shared" si="2406"/>
        <v>0</v>
      </c>
      <c r="AR909" s="17">
        <f t="shared" si="2407"/>
        <v>0</v>
      </c>
      <c r="AS909" s="17">
        <f t="shared" si="2408"/>
        <v>0</v>
      </c>
      <c r="AT909" s="17">
        <f t="shared" si="2409"/>
        <v>0</v>
      </c>
      <c r="AU909" s="17">
        <f t="shared" si="2410"/>
        <v>0</v>
      </c>
      <c r="AV909" s="17">
        <f t="shared" si="2411"/>
        <v>0</v>
      </c>
      <c r="AW909" s="17">
        <f t="shared" si="2302"/>
        <v>3910.6999999999998</v>
      </c>
      <c r="AX909" s="17">
        <f t="shared" si="2303"/>
        <v>3910.6999999999998</v>
      </c>
      <c r="AY909" s="17">
        <f t="shared" si="2304"/>
        <v>3910.6999999999998</v>
      </c>
      <c r="AZ909" s="17">
        <f t="shared" si="2412"/>
        <v>0</v>
      </c>
      <c r="BA909" s="32"/>
      <c r="BB909" s="32"/>
      <c r="BC909" s="1"/>
      <c r="BD909" s="1"/>
      <c r="BE909" s="1"/>
      <c r="BF909" s="1"/>
      <c r="BG909" s="1"/>
      <c r="BH909" s="1"/>
      <c r="BI909" s="1"/>
    </row>
    <row r="910" s="1" customFormat="1">
      <c r="A910" s="30" t="s">
        <v>488</v>
      </c>
      <c r="B910" s="30" t="s">
        <v>121</v>
      </c>
      <c r="C910" s="30" t="s">
        <v>267</v>
      </c>
      <c r="D910" s="30" t="s">
        <v>446</v>
      </c>
      <c r="E910" s="30" t="s">
        <v>41</v>
      </c>
      <c r="F910" s="31" t="s">
        <v>42</v>
      </c>
      <c r="G910" s="17">
        <v>3910.6999999999998</v>
      </c>
      <c r="H910" s="17">
        <v>3910.6999999999998</v>
      </c>
      <c r="I910" s="17">
        <v>3910.6999999999998</v>
      </c>
      <c r="J910" s="17"/>
      <c r="K910" s="17"/>
      <c r="L910" s="17"/>
      <c r="M910" s="17">
        <f t="shared" si="2203"/>
        <v>3910.6999999999998</v>
      </c>
      <c r="N910" s="17">
        <f t="shared" si="2204"/>
        <v>3910.6999999999998</v>
      </c>
      <c r="O910" s="17">
        <f t="shared" si="2205"/>
        <v>3910.6999999999998</v>
      </c>
      <c r="P910" s="17"/>
      <c r="Q910" s="17"/>
      <c r="R910" s="17"/>
      <c r="S910" s="17"/>
      <c r="T910" s="17"/>
      <c r="U910" s="17"/>
      <c r="V910" s="17"/>
      <c r="W910" s="17"/>
      <c r="X910" s="17"/>
      <c r="Y910" s="17">
        <f t="shared" si="2305"/>
        <v>3910.6999999999998</v>
      </c>
      <c r="Z910" s="17">
        <f t="shared" si="2306"/>
        <v>3910.6999999999998</v>
      </c>
      <c r="AA910" s="17">
        <f t="shared" si="2307"/>
        <v>3910.6999999999998</v>
      </c>
      <c r="AB910" s="17"/>
      <c r="AC910" s="17"/>
      <c r="AD910" s="17"/>
      <c r="AE910" s="17">
        <f t="shared" si="2308"/>
        <v>3910.6999999999998</v>
      </c>
      <c r="AF910" s="17">
        <f t="shared" si="2309"/>
        <v>3910.6999999999998</v>
      </c>
      <c r="AG910" s="17">
        <f t="shared" si="2310"/>
        <v>3910.6999999999998</v>
      </c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>
        <f t="shared" si="2302"/>
        <v>3910.6999999999998</v>
      </c>
      <c r="AX910" s="17">
        <f t="shared" si="2303"/>
        <v>3910.6999999999998</v>
      </c>
      <c r="AY910" s="17">
        <f t="shared" si="2304"/>
        <v>3910.6999999999998</v>
      </c>
      <c r="AZ910" s="17"/>
      <c r="BA910" s="32"/>
      <c r="BB910" s="32"/>
      <c r="BC910" s="1"/>
      <c r="BD910" s="1"/>
      <c r="BE910" s="1"/>
      <c r="BF910" s="1"/>
      <c r="BG910" s="1"/>
      <c r="BH910" s="1"/>
      <c r="BI910" s="1"/>
    </row>
    <row r="911" s="1" customFormat="1">
      <c r="A911" s="30" t="s">
        <v>488</v>
      </c>
      <c r="B911" s="30" t="s">
        <v>121</v>
      </c>
      <c r="C911" s="30" t="s">
        <v>267</v>
      </c>
      <c r="D911" s="30" t="s">
        <v>448</v>
      </c>
      <c r="E911" s="35"/>
      <c r="F911" s="31" t="s">
        <v>449</v>
      </c>
      <c r="G911" s="17">
        <f t="shared" si="2379"/>
        <v>15940.5</v>
      </c>
      <c r="H911" s="17">
        <f t="shared" si="2380"/>
        <v>15940.5</v>
      </c>
      <c r="I911" s="17">
        <f t="shared" si="2381"/>
        <v>15940.5</v>
      </c>
      <c r="J911" s="17">
        <f t="shared" si="2382"/>
        <v>0</v>
      </c>
      <c r="K911" s="17">
        <f t="shared" si="2383"/>
        <v>0</v>
      </c>
      <c r="L911" s="17">
        <f t="shared" si="2384"/>
        <v>0</v>
      </c>
      <c r="M911" s="17">
        <f t="shared" si="2203"/>
        <v>15940.5</v>
      </c>
      <c r="N911" s="17">
        <f t="shared" si="2204"/>
        <v>15940.5</v>
      </c>
      <c r="O911" s="17">
        <f t="shared" si="2205"/>
        <v>15940.5</v>
      </c>
      <c r="P911" s="17">
        <f>P912+P916</f>
        <v>0</v>
      </c>
      <c r="Q911" s="17">
        <f>Q912+Q916</f>
        <v>0</v>
      </c>
      <c r="R911" s="17">
        <f>R912+R916</f>
        <v>0</v>
      </c>
      <c r="S911" s="17">
        <f>S912+S916</f>
        <v>97</v>
      </c>
      <c r="T911" s="17">
        <f>T912+T916</f>
        <v>0</v>
      </c>
      <c r="U911" s="17">
        <f>U912+U916</f>
        <v>0</v>
      </c>
      <c r="V911" s="17">
        <f>V912+V916</f>
        <v>0</v>
      </c>
      <c r="W911" s="17">
        <f>W912+W916</f>
        <v>0</v>
      </c>
      <c r="X911" s="17">
        <f>X912+X916</f>
        <v>0</v>
      </c>
      <c r="Y911" s="17">
        <f t="shared" si="2305"/>
        <v>16037.5</v>
      </c>
      <c r="Z911" s="17">
        <f t="shared" si="2306"/>
        <v>15940.5</v>
      </c>
      <c r="AA911" s="17">
        <f t="shared" si="2307"/>
        <v>15940.5</v>
      </c>
      <c r="AB911" s="17">
        <f>AB912+AB916</f>
        <v>0</v>
      </c>
      <c r="AC911" s="17">
        <f>AC912+AC916</f>
        <v>0</v>
      </c>
      <c r="AD911" s="17">
        <f>AD912+AD916</f>
        <v>0</v>
      </c>
      <c r="AE911" s="17">
        <f t="shared" si="2308"/>
        <v>16037.5</v>
      </c>
      <c r="AF911" s="17">
        <f t="shared" si="2309"/>
        <v>15940.5</v>
      </c>
      <c r="AG911" s="17">
        <f t="shared" si="2310"/>
        <v>15940.5</v>
      </c>
      <c r="AH911" s="17">
        <f>AH912+AH916</f>
        <v>0</v>
      </c>
      <c r="AI911" s="17">
        <f>AI912+AI916</f>
        <v>0</v>
      </c>
      <c r="AJ911" s="17">
        <f>AJ912+AJ916</f>
        <v>0</v>
      </c>
      <c r="AK911" s="17">
        <f>AK912+AK916</f>
        <v>0</v>
      </c>
      <c r="AL911" s="17">
        <f>AL912+AL916</f>
        <v>0</v>
      </c>
      <c r="AM911" s="17">
        <f>AM912+AM916</f>
        <v>0</v>
      </c>
      <c r="AN911" s="17">
        <f>AN912+AN916</f>
        <v>0</v>
      </c>
      <c r="AO911" s="17">
        <f>AO912+AO916</f>
        <v>0</v>
      </c>
      <c r="AP911" s="17">
        <f>AP912+AP916</f>
        <v>0</v>
      </c>
      <c r="AQ911" s="17">
        <f>AQ912+AQ916</f>
        <v>0</v>
      </c>
      <c r="AR911" s="17">
        <f>AR912+AR916</f>
        <v>0</v>
      </c>
      <c r="AS911" s="17">
        <f>AS912+AS916</f>
        <v>0</v>
      </c>
      <c r="AT911" s="17">
        <f>AT912+AT916</f>
        <v>0</v>
      </c>
      <c r="AU911" s="17">
        <f>AU912+AU916</f>
        <v>0</v>
      </c>
      <c r="AV911" s="17">
        <f>AV912+AV916</f>
        <v>0</v>
      </c>
      <c r="AW911" s="17">
        <f t="shared" si="2302"/>
        <v>16037.5</v>
      </c>
      <c r="AX911" s="17">
        <f t="shared" si="2303"/>
        <v>15940.5</v>
      </c>
      <c r="AY911" s="17">
        <f t="shared" si="2304"/>
        <v>15940.5</v>
      </c>
      <c r="AZ911" s="17">
        <f>AZ912+AZ916</f>
        <v>0</v>
      </c>
      <c r="BA911" s="32"/>
      <c r="BB911" s="32"/>
      <c r="BC911" s="1"/>
      <c r="BD911" s="1"/>
      <c r="BE911" s="1"/>
      <c r="BF911" s="1"/>
      <c r="BG911" s="1"/>
      <c r="BH911" s="1"/>
      <c r="BI911" s="1"/>
    </row>
    <row r="912" s="1" customFormat="1">
      <c r="A912" s="30" t="s">
        <v>488</v>
      </c>
      <c r="B912" s="30" t="s">
        <v>121</v>
      </c>
      <c r="C912" s="30" t="s">
        <v>267</v>
      </c>
      <c r="D912" s="30" t="s">
        <v>450</v>
      </c>
      <c r="E912" s="35"/>
      <c r="F912" s="31" t="s">
        <v>80</v>
      </c>
      <c r="G912" s="17">
        <f t="shared" si="2379"/>
        <v>15940.5</v>
      </c>
      <c r="H912" s="17">
        <f t="shared" si="2380"/>
        <v>15940.5</v>
      </c>
      <c r="I912" s="17">
        <f t="shared" si="2381"/>
        <v>15940.5</v>
      </c>
      <c r="J912" s="17">
        <f t="shared" si="2382"/>
        <v>0</v>
      </c>
      <c r="K912" s="17">
        <f t="shared" si="2383"/>
        <v>0</v>
      </c>
      <c r="L912" s="17">
        <f t="shared" si="2384"/>
        <v>0</v>
      </c>
      <c r="M912" s="17">
        <f t="shared" si="2203"/>
        <v>15940.5</v>
      </c>
      <c r="N912" s="17">
        <f t="shared" si="2204"/>
        <v>15940.5</v>
      </c>
      <c r="O912" s="17">
        <f t="shared" si="2205"/>
        <v>15940.5</v>
      </c>
      <c r="P912" s="17">
        <f t="shared" si="2385"/>
        <v>0</v>
      </c>
      <c r="Q912" s="17">
        <f t="shared" si="2386"/>
        <v>0</v>
      </c>
      <c r="R912" s="17">
        <f t="shared" si="2387"/>
        <v>0</v>
      </c>
      <c r="S912" s="17">
        <f t="shared" si="2388"/>
        <v>0</v>
      </c>
      <c r="T912" s="17">
        <f t="shared" si="2389"/>
        <v>0</v>
      </c>
      <c r="U912" s="17">
        <f t="shared" si="2390"/>
        <v>0</v>
      </c>
      <c r="V912" s="17">
        <f t="shared" si="2391"/>
        <v>0</v>
      </c>
      <c r="W912" s="17">
        <f t="shared" si="2392"/>
        <v>0</v>
      </c>
      <c r="X912" s="17">
        <f t="shared" si="2393"/>
        <v>0</v>
      </c>
      <c r="Y912" s="17">
        <f t="shared" si="2305"/>
        <v>15940.5</v>
      </c>
      <c r="Z912" s="17">
        <f t="shared" si="2306"/>
        <v>15940.5</v>
      </c>
      <c r="AA912" s="17">
        <f t="shared" si="2307"/>
        <v>15940.5</v>
      </c>
      <c r="AB912" s="17">
        <f t="shared" ref="AB912:AB923" si="2413">AB913</f>
        <v>0</v>
      </c>
      <c r="AC912" s="17">
        <f t="shared" ref="AC912:AC923" si="2414">AC913</f>
        <v>0</v>
      </c>
      <c r="AD912" s="17">
        <f t="shared" ref="AD912:AD923" si="2415">AD913</f>
        <v>0</v>
      </c>
      <c r="AE912" s="17">
        <f t="shared" si="2308"/>
        <v>15940.5</v>
      </c>
      <c r="AF912" s="17">
        <f t="shared" si="2309"/>
        <v>15940.5</v>
      </c>
      <c r="AG912" s="17">
        <f t="shared" si="2310"/>
        <v>15940.5</v>
      </c>
      <c r="AH912" s="17">
        <f t="shared" ref="AH912:AH923" si="2416">AH913</f>
        <v>0</v>
      </c>
      <c r="AI912" s="17">
        <f t="shared" ref="AI912:AI923" si="2417">AI913</f>
        <v>0</v>
      </c>
      <c r="AJ912" s="17">
        <f t="shared" ref="AJ912:AJ923" si="2418">AJ913</f>
        <v>0</v>
      </c>
      <c r="AK912" s="17">
        <f t="shared" ref="AK912:AK923" si="2419">AK913</f>
        <v>0</v>
      </c>
      <c r="AL912" s="17">
        <f t="shared" ref="AL912:AL923" si="2420">AL913</f>
        <v>0</v>
      </c>
      <c r="AM912" s="17">
        <f t="shared" ref="AM912:AM923" si="2421">AM913</f>
        <v>0</v>
      </c>
      <c r="AN912" s="17">
        <f t="shared" ref="AN912:AN923" si="2422">AN913</f>
        <v>0</v>
      </c>
      <c r="AO912" s="17">
        <f t="shared" ref="AO912:AO923" si="2423">AO913</f>
        <v>0</v>
      </c>
      <c r="AP912" s="17">
        <f t="shared" ref="AP912:AP923" si="2424">AP913</f>
        <v>0</v>
      </c>
      <c r="AQ912" s="17">
        <f t="shared" ref="AQ912:AQ923" si="2425">AQ913</f>
        <v>0</v>
      </c>
      <c r="AR912" s="17">
        <f t="shared" ref="AR912:AR923" si="2426">AR913</f>
        <v>0</v>
      </c>
      <c r="AS912" s="17">
        <f t="shared" ref="AS912:AS923" si="2427">AS913</f>
        <v>0</v>
      </c>
      <c r="AT912" s="17">
        <f t="shared" ref="AT912:AT923" si="2428">AT913</f>
        <v>0</v>
      </c>
      <c r="AU912" s="17">
        <f t="shared" ref="AU912:AU923" si="2429">AU913</f>
        <v>0</v>
      </c>
      <c r="AV912" s="17">
        <f t="shared" ref="AV912:AV923" si="2430">AV913</f>
        <v>0</v>
      </c>
      <c r="AW912" s="17">
        <f t="shared" si="2302"/>
        <v>15940.5</v>
      </c>
      <c r="AX912" s="17">
        <f t="shared" si="2303"/>
        <v>15940.5</v>
      </c>
      <c r="AY912" s="17">
        <f t="shared" si="2304"/>
        <v>15940.5</v>
      </c>
      <c r="AZ912" s="17">
        <f t="shared" ref="AZ912:AZ923" si="2431">AZ913</f>
        <v>0</v>
      </c>
      <c r="BA912" s="32"/>
      <c r="BB912" s="32"/>
      <c r="BC912" s="1"/>
      <c r="BD912" s="1"/>
      <c r="BE912" s="1"/>
      <c r="BF912" s="1"/>
      <c r="BG912" s="1"/>
      <c r="BH912" s="1"/>
      <c r="BI912" s="1"/>
    </row>
    <row r="913" s="1" customFormat="1">
      <c r="A913" s="30" t="s">
        <v>488</v>
      </c>
      <c r="B913" s="30" t="s">
        <v>121</v>
      </c>
      <c r="C913" s="30" t="s">
        <v>267</v>
      </c>
      <c r="D913" s="30" t="s">
        <v>451</v>
      </c>
      <c r="E913" s="35"/>
      <c r="F913" s="31" t="s">
        <v>452</v>
      </c>
      <c r="G913" s="17">
        <f t="shared" si="2379"/>
        <v>15940.5</v>
      </c>
      <c r="H913" s="17">
        <f t="shared" si="2380"/>
        <v>15940.5</v>
      </c>
      <c r="I913" s="17">
        <f t="shared" si="2381"/>
        <v>15940.5</v>
      </c>
      <c r="J913" s="17">
        <f t="shared" si="2382"/>
        <v>0</v>
      </c>
      <c r="K913" s="17">
        <f t="shared" si="2383"/>
        <v>0</v>
      </c>
      <c r="L913" s="17">
        <f t="shared" si="2384"/>
        <v>0</v>
      </c>
      <c r="M913" s="17">
        <f t="shared" si="2203"/>
        <v>15940.5</v>
      </c>
      <c r="N913" s="17">
        <f t="shared" si="2204"/>
        <v>15940.5</v>
      </c>
      <c r="O913" s="17">
        <f t="shared" si="2205"/>
        <v>15940.5</v>
      </c>
      <c r="P913" s="17">
        <f t="shared" si="2385"/>
        <v>0</v>
      </c>
      <c r="Q913" s="17">
        <f t="shared" si="2386"/>
        <v>0</v>
      </c>
      <c r="R913" s="17">
        <f t="shared" si="2387"/>
        <v>0</v>
      </c>
      <c r="S913" s="17">
        <f t="shared" si="2388"/>
        <v>0</v>
      </c>
      <c r="T913" s="17">
        <f t="shared" si="2389"/>
        <v>0</v>
      </c>
      <c r="U913" s="17">
        <f t="shared" si="2390"/>
        <v>0</v>
      </c>
      <c r="V913" s="17">
        <f t="shared" si="2391"/>
        <v>0</v>
      </c>
      <c r="W913" s="17">
        <f t="shared" si="2392"/>
        <v>0</v>
      </c>
      <c r="X913" s="17">
        <f t="shared" si="2393"/>
        <v>0</v>
      </c>
      <c r="Y913" s="17">
        <f t="shared" si="2305"/>
        <v>15940.5</v>
      </c>
      <c r="Z913" s="17">
        <f t="shared" si="2306"/>
        <v>15940.5</v>
      </c>
      <c r="AA913" s="17">
        <f t="shared" si="2307"/>
        <v>15940.5</v>
      </c>
      <c r="AB913" s="17">
        <f t="shared" si="2413"/>
        <v>0</v>
      </c>
      <c r="AC913" s="17">
        <f t="shared" si="2414"/>
        <v>0</v>
      </c>
      <c r="AD913" s="17">
        <f t="shared" si="2415"/>
        <v>0</v>
      </c>
      <c r="AE913" s="17">
        <f t="shared" si="2308"/>
        <v>15940.5</v>
      </c>
      <c r="AF913" s="17">
        <f t="shared" si="2309"/>
        <v>15940.5</v>
      </c>
      <c r="AG913" s="17">
        <f t="shared" si="2310"/>
        <v>15940.5</v>
      </c>
      <c r="AH913" s="17">
        <f t="shared" si="2416"/>
        <v>0</v>
      </c>
      <c r="AI913" s="17">
        <f t="shared" si="2417"/>
        <v>0</v>
      </c>
      <c r="AJ913" s="17">
        <f t="shared" si="2418"/>
        <v>0</v>
      </c>
      <c r="AK913" s="17">
        <f t="shared" si="2419"/>
        <v>0</v>
      </c>
      <c r="AL913" s="17">
        <f t="shared" si="2420"/>
        <v>0</v>
      </c>
      <c r="AM913" s="17">
        <f t="shared" si="2421"/>
        <v>0</v>
      </c>
      <c r="AN913" s="17">
        <f t="shared" si="2422"/>
        <v>0</v>
      </c>
      <c r="AO913" s="17">
        <f t="shared" si="2423"/>
        <v>0</v>
      </c>
      <c r="AP913" s="17">
        <f t="shared" si="2424"/>
        <v>0</v>
      </c>
      <c r="AQ913" s="17">
        <f t="shared" si="2425"/>
        <v>0</v>
      </c>
      <c r="AR913" s="17">
        <f t="shared" si="2426"/>
        <v>0</v>
      </c>
      <c r="AS913" s="17">
        <f t="shared" si="2427"/>
        <v>0</v>
      </c>
      <c r="AT913" s="17">
        <f t="shared" si="2428"/>
        <v>0</v>
      </c>
      <c r="AU913" s="17">
        <f t="shared" si="2429"/>
        <v>0</v>
      </c>
      <c r="AV913" s="17">
        <f t="shared" si="2430"/>
        <v>0</v>
      </c>
      <c r="AW913" s="17">
        <f t="shared" si="2302"/>
        <v>15940.5</v>
      </c>
      <c r="AX913" s="17">
        <f t="shared" si="2303"/>
        <v>15940.5</v>
      </c>
      <c r="AY913" s="17">
        <f t="shared" si="2304"/>
        <v>15940.5</v>
      </c>
      <c r="AZ913" s="17">
        <f t="shared" si="2431"/>
        <v>0</v>
      </c>
      <c r="BA913" s="32"/>
      <c r="BB913" s="32"/>
      <c r="BC913" s="1"/>
      <c r="BD913" s="1"/>
      <c r="BE913" s="1"/>
      <c r="BF913" s="1"/>
      <c r="BG913" s="1"/>
      <c r="BH913" s="1"/>
      <c r="BI913" s="1"/>
    </row>
    <row r="914" s="1" customFormat="1">
      <c r="A914" s="30" t="s">
        <v>488</v>
      </c>
      <c r="B914" s="30" t="s">
        <v>121</v>
      </c>
      <c r="C914" s="30" t="s">
        <v>267</v>
      </c>
      <c r="D914" s="30" t="s">
        <v>453</v>
      </c>
      <c r="E914" s="35"/>
      <c r="F914" s="31" t="s">
        <v>454</v>
      </c>
      <c r="G914" s="17">
        <f t="shared" si="2379"/>
        <v>15940.5</v>
      </c>
      <c r="H914" s="17">
        <f t="shared" si="2380"/>
        <v>15940.5</v>
      </c>
      <c r="I914" s="17">
        <f t="shared" si="2381"/>
        <v>15940.5</v>
      </c>
      <c r="J914" s="17">
        <f t="shared" si="2382"/>
        <v>0</v>
      </c>
      <c r="K914" s="17">
        <f t="shared" si="2383"/>
        <v>0</v>
      </c>
      <c r="L914" s="17">
        <f t="shared" si="2384"/>
        <v>0</v>
      </c>
      <c r="M914" s="17">
        <f t="shared" si="2203"/>
        <v>15940.5</v>
      </c>
      <c r="N914" s="17">
        <f t="shared" si="2204"/>
        <v>15940.5</v>
      </c>
      <c r="O914" s="17">
        <f t="shared" si="2205"/>
        <v>15940.5</v>
      </c>
      <c r="P914" s="17">
        <f t="shared" si="2385"/>
        <v>0</v>
      </c>
      <c r="Q914" s="17">
        <f t="shared" si="2386"/>
        <v>0</v>
      </c>
      <c r="R914" s="17">
        <f t="shared" si="2387"/>
        <v>0</v>
      </c>
      <c r="S914" s="17">
        <f t="shared" si="2388"/>
        <v>0</v>
      </c>
      <c r="T914" s="17">
        <f t="shared" si="2389"/>
        <v>0</v>
      </c>
      <c r="U914" s="17">
        <f t="shared" si="2390"/>
        <v>0</v>
      </c>
      <c r="V914" s="17">
        <f t="shared" si="2391"/>
        <v>0</v>
      </c>
      <c r="W914" s="17">
        <f t="shared" si="2392"/>
        <v>0</v>
      </c>
      <c r="X914" s="17">
        <f t="shared" si="2393"/>
        <v>0</v>
      </c>
      <c r="Y914" s="17">
        <f t="shared" si="2305"/>
        <v>15940.5</v>
      </c>
      <c r="Z914" s="17">
        <f t="shared" si="2306"/>
        <v>15940.5</v>
      </c>
      <c r="AA914" s="17">
        <f t="shared" si="2307"/>
        <v>15940.5</v>
      </c>
      <c r="AB914" s="17">
        <f t="shared" si="2413"/>
        <v>0</v>
      </c>
      <c r="AC914" s="17">
        <f t="shared" si="2414"/>
        <v>0</v>
      </c>
      <c r="AD914" s="17">
        <f t="shared" si="2415"/>
        <v>0</v>
      </c>
      <c r="AE914" s="17">
        <f t="shared" si="2308"/>
        <v>15940.5</v>
      </c>
      <c r="AF914" s="17">
        <f t="shared" si="2309"/>
        <v>15940.5</v>
      </c>
      <c r="AG914" s="17">
        <f t="shared" si="2310"/>
        <v>15940.5</v>
      </c>
      <c r="AH914" s="17">
        <f t="shared" si="2416"/>
        <v>0</v>
      </c>
      <c r="AI914" s="17">
        <f t="shared" si="2417"/>
        <v>0</v>
      </c>
      <c r="AJ914" s="17">
        <f t="shared" si="2418"/>
        <v>0</v>
      </c>
      <c r="AK914" s="17">
        <f t="shared" si="2419"/>
        <v>0</v>
      </c>
      <c r="AL914" s="17">
        <f t="shared" si="2420"/>
        <v>0</v>
      </c>
      <c r="AM914" s="17">
        <f t="shared" si="2421"/>
        <v>0</v>
      </c>
      <c r="AN914" s="17">
        <f t="shared" si="2422"/>
        <v>0</v>
      </c>
      <c r="AO914" s="17">
        <f t="shared" si="2423"/>
        <v>0</v>
      </c>
      <c r="AP914" s="17">
        <f t="shared" si="2424"/>
        <v>0</v>
      </c>
      <c r="AQ914" s="17">
        <f t="shared" si="2425"/>
        <v>0</v>
      </c>
      <c r="AR914" s="17">
        <f t="shared" si="2426"/>
        <v>0</v>
      </c>
      <c r="AS914" s="17">
        <f t="shared" si="2427"/>
        <v>0</v>
      </c>
      <c r="AT914" s="17">
        <f t="shared" si="2428"/>
        <v>0</v>
      </c>
      <c r="AU914" s="17">
        <f t="shared" si="2429"/>
        <v>0</v>
      </c>
      <c r="AV914" s="17">
        <f t="shared" si="2430"/>
        <v>0</v>
      </c>
      <c r="AW914" s="17">
        <f t="shared" si="2302"/>
        <v>15940.5</v>
      </c>
      <c r="AX914" s="17">
        <f t="shared" si="2303"/>
        <v>15940.5</v>
      </c>
      <c r="AY914" s="17">
        <f t="shared" si="2304"/>
        <v>15940.5</v>
      </c>
      <c r="AZ914" s="17">
        <f t="shared" si="2431"/>
        <v>0</v>
      </c>
      <c r="BA914" s="32"/>
      <c r="BB914" s="32"/>
      <c r="BC914" s="1"/>
      <c r="BD914" s="1"/>
      <c r="BE914" s="1"/>
      <c r="BF914" s="1"/>
      <c r="BG914" s="1"/>
      <c r="BH914" s="1"/>
      <c r="BI914" s="1"/>
    </row>
    <row r="915" s="1" customFormat="1">
      <c r="A915" s="30" t="s">
        <v>488</v>
      </c>
      <c r="B915" s="30" t="s">
        <v>121</v>
      </c>
      <c r="C915" s="30" t="s">
        <v>267</v>
      </c>
      <c r="D915" s="30" t="s">
        <v>453</v>
      </c>
      <c r="E915" s="30" t="s">
        <v>43</v>
      </c>
      <c r="F915" s="31" t="s">
        <v>44</v>
      </c>
      <c r="G915" s="17">
        <v>15940.5</v>
      </c>
      <c r="H915" s="17">
        <v>15940.5</v>
      </c>
      <c r="I915" s="17">
        <v>15940.5</v>
      </c>
      <c r="J915" s="17"/>
      <c r="K915" s="17"/>
      <c r="L915" s="17"/>
      <c r="M915" s="17">
        <f t="shared" si="2203"/>
        <v>15940.5</v>
      </c>
      <c r="N915" s="17">
        <f t="shared" si="2204"/>
        <v>15940.5</v>
      </c>
      <c r="O915" s="17">
        <f t="shared" si="2205"/>
        <v>15940.5</v>
      </c>
      <c r="P915" s="17"/>
      <c r="Q915" s="17"/>
      <c r="R915" s="17"/>
      <c r="S915" s="17"/>
      <c r="T915" s="17"/>
      <c r="U915" s="17"/>
      <c r="V915" s="17"/>
      <c r="W915" s="17"/>
      <c r="X915" s="17"/>
      <c r="Y915" s="17">
        <f t="shared" si="2305"/>
        <v>15940.5</v>
      </c>
      <c r="Z915" s="17">
        <f t="shared" si="2306"/>
        <v>15940.5</v>
      </c>
      <c r="AA915" s="17">
        <f t="shared" si="2307"/>
        <v>15940.5</v>
      </c>
      <c r="AB915" s="17"/>
      <c r="AC915" s="17"/>
      <c r="AD915" s="17"/>
      <c r="AE915" s="17">
        <f t="shared" si="2308"/>
        <v>15940.5</v>
      </c>
      <c r="AF915" s="17">
        <f t="shared" si="2309"/>
        <v>15940.5</v>
      </c>
      <c r="AG915" s="17">
        <f t="shared" si="2310"/>
        <v>15940.5</v>
      </c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>
        <f t="shared" si="2302"/>
        <v>15940.5</v>
      </c>
      <c r="AX915" s="17">
        <f t="shared" si="2303"/>
        <v>15940.5</v>
      </c>
      <c r="AY915" s="17">
        <f t="shared" si="2304"/>
        <v>15940.5</v>
      </c>
      <c r="AZ915" s="17"/>
      <c r="BA915" s="32"/>
      <c r="BB915" s="32"/>
      <c r="BC915" s="1"/>
      <c r="BD915" s="1"/>
      <c r="BE915" s="1"/>
      <c r="BF915" s="1"/>
      <c r="BG915" s="1"/>
      <c r="BH915" s="1"/>
      <c r="BI915" s="1"/>
    </row>
    <row r="916" s="1" customFormat="1">
      <c r="A916" s="30" t="s">
        <v>488</v>
      </c>
      <c r="B916" s="30" t="s">
        <v>121</v>
      </c>
      <c r="C916" s="30" t="s">
        <v>267</v>
      </c>
      <c r="D916" s="30" t="s">
        <v>461</v>
      </c>
      <c r="E916" s="30"/>
      <c r="F916" s="31" t="s">
        <v>36</v>
      </c>
      <c r="G916" s="17"/>
      <c r="H916" s="17"/>
      <c r="I916" s="17"/>
      <c r="J916" s="17"/>
      <c r="K916" s="17"/>
      <c r="L916" s="17"/>
      <c r="M916" s="17"/>
      <c r="N916" s="17"/>
      <c r="O916" s="17"/>
      <c r="P916" s="17">
        <f t="shared" si="2385"/>
        <v>0</v>
      </c>
      <c r="Q916" s="17">
        <f t="shared" si="2386"/>
        <v>0</v>
      </c>
      <c r="R916" s="17">
        <f t="shared" si="2387"/>
        <v>0</v>
      </c>
      <c r="S916" s="17">
        <f t="shared" si="2388"/>
        <v>97</v>
      </c>
      <c r="T916" s="17">
        <f t="shared" si="2389"/>
        <v>0</v>
      </c>
      <c r="U916" s="17">
        <f t="shared" si="2390"/>
        <v>0</v>
      </c>
      <c r="V916" s="17">
        <f t="shared" si="2391"/>
        <v>0</v>
      </c>
      <c r="W916" s="17">
        <f t="shared" si="2392"/>
        <v>0</v>
      </c>
      <c r="X916" s="17">
        <f t="shared" si="2393"/>
        <v>0</v>
      </c>
      <c r="Y916" s="17">
        <f t="shared" si="2305"/>
        <v>97</v>
      </c>
      <c r="Z916" s="17">
        <f t="shared" si="2306"/>
        <v>0</v>
      </c>
      <c r="AA916" s="17">
        <f t="shared" si="2307"/>
        <v>0</v>
      </c>
      <c r="AB916" s="17">
        <f t="shared" si="2413"/>
        <v>0</v>
      </c>
      <c r="AC916" s="17">
        <f t="shared" si="2414"/>
        <v>0</v>
      </c>
      <c r="AD916" s="17">
        <f t="shared" si="2415"/>
        <v>0</v>
      </c>
      <c r="AE916" s="17">
        <f t="shared" si="2308"/>
        <v>97</v>
      </c>
      <c r="AF916" s="17">
        <f t="shared" si="2309"/>
        <v>0</v>
      </c>
      <c r="AG916" s="17">
        <f t="shared" si="2310"/>
        <v>0</v>
      </c>
      <c r="AH916" s="17">
        <f t="shared" si="2416"/>
        <v>0</v>
      </c>
      <c r="AI916" s="17">
        <f t="shared" si="2417"/>
        <v>0</v>
      </c>
      <c r="AJ916" s="17">
        <f t="shared" si="2418"/>
        <v>0</v>
      </c>
      <c r="AK916" s="17">
        <f t="shared" si="2419"/>
        <v>0</v>
      </c>
      <c r="AL916" s="17">
        <f t="shared" si="2420"/>
        <v>0</v>
      </c>
      <c r="AM916" s="17">
        <f t="shared" si="2421"/>
        <v>0</v>
      </c>
      <c r="AN916" s="17">
        <f t="shared" si="2422"/>
        <v>0</v>
      </c>
      <c r="AO916" s="17">
        <f t="shared" si="2423"/>
        <v>0</v>
      </c>
      <c r="AP916" s="17">
        <f t="shared" si="2424"/>
        <v>0</v>
      </c>
      <c r="AQ916" s="17">
        <f t="shared" si="2425"/>
        <v>0</v>
      </c>
      <c r="AR916" s="17">
        <f t="shared" si="2426"/>
        <v>0</v>
      </c>
      <c r="AS916" s="17">
        <f t="shared" si="2427"/>
        <v>0</v>
      </c>
      <c r="AT916" s="17">
        <f t="shared" si="2428"/>
        <v>0</v>
      </c>
      <c r="AU916" s="17">
        <f t="shared" si="2429"/>
        <v>0</v>
      </c>
      <c r="AV916" s="17">
        <f t="shared" si="2430"/>
        <v>0</v>
      </c>
      <c r="AW916" s="17">
        <f t="shared" si="2302"/>
        <v>97</v>
      </c>
      <c r="AX916" s="17">
        <f t="shared" si="2303"/>
        <v>0</v>
      </c>
      <c r="AY916" s="17">
        <f t="shared" si="2304"/>
        <v>0</v>
      </c>
      <c r="AZ916" s="17">
        <f t="shared" si="2431"/>
        <v>0</v>
      </c>
      <c r="BA916" s="32"/>
      <c r="BB916" s="32"/>
      <c r="BC916" s="1"/>
      <c r="BD916" s="1"/>
      <c r="BE916" s="1"/>
      <c r="BF916" s="1"/>
      <c r="BG916" s="1"/>
      <c r="BH916" s="1"/>
      <c r="BI916" s="1"/>
    </row>
    <row r="917" s="1" customFormat="1">
      <c r="A917" s="30" t="s">
        <v>488</v>
      </c>
      <c r="B917" s="30" t="s">
        <v>121</v>
      </c>
      <c r="C917" s="30" t="s">
        <v>267</v>
      </c>
      <c r="D917" s="30" t="s">
        <v>483</v>
      </c>
      <c r="E917" s="30"/>
      <c r="F917" s="31" t="s">
        <v>484</v>
      </c>
      <c r="G917" s="17"/>
      <c r="H917" s="17"/>
      <c r="I917" s="17"/>
      <c r="J917" s="17"/>
      <c r="K917" s="17"/>
      <c r="L917" s="17"/>
      <c r="M917" s="17"/>
      <c r="N917" s="17"/>
      <c r="O917" s="17"/>
      <c r="P917" s="17">
        <f t="shared" si="2385"/>
        <v>0</v>
      </c>
      <c r="Q917" s="17">
        <f t="shared" si="2386"/>
        <v>0</v>
      </c>
      <c r="R917" s="17">
        <f t="shared" si="2387"/>
        <v>0</v>
      </c>
      <c r="S917" s="17">
        <f t="shared" si="2388"/>
        <v>97</v>
      </c>
      <c r="T917" s="17">
        <f t="shared" si="2389"/>
        <v>0</v>
      </c>
      <c r="U917" s="17">
        <f t="shared" si="2390"/>
        <v>0</v>
      </c>
      <c r="V917" s="17">
        <f t="shared" si="2391"/>
        <v>0</v>
      </c>
      <c r="W917" s="17">
        <f t="shared" si="2392"/>
        <v>0</v>
      </c>
      <c r="X917" s="17">
        <f t="shared" si="2393"/>
        <v>0</v>
      </c>
      <c r="Y917" s="17">
        <f t="shared" si="2305"/>
        <v>97</v>
      </c>
      <c r="Z917" s="17">
        <f t="shared" si="2306"/>
        <v>0</v>
      </c>
      <c r="AA917" s="17">
        <f t="shared" si="2307"/>
        <v>0</v>
      </c>
      <c r="AB917" s="17">
        <f t="shared" si="2413"/>
        <v>0</v>
      </c>
      <c r="AC917" s="17">
        <f t="shared" si="2414"/>
        <v>0</v>
      </c>
      <c r="AD917" s="17">
        <f t="shared" si="2415"/>
        <v>0</v>
      </c>
      <c r="AE917" s="17">
        <f t="shared" si="2308"/>
        <v>97</v>
      </c>
      <c r="AF917" s="17">
        <f t="shared" si="2309"/>
        <v>0</v>
      </c>
      <c r="AG917" s="17">
        <f t="shared" si="2310"/>
        <v>0</v>
      </c>
      <c r="AH917" s="17">
        <f t="shared" si="2416"/>
        <v>0</v>
      </c>
      <c r="AI917" s="17">
        <f t="shared" si="2417"/>
        <v>0</v>
      </c>
      <c r="AJ917" s="17">
        <f t="shared" si="2418"/>
        <v>0</v>
      </c>
      <c r="AK917" s="17">
        <f t="shared" si="2419"/>
        <v>0</v>
      </c>
      <c r="AL917" s="17">
        <f t="shared" si="2420"/>
        <v>0</v>
      </c>
      <c r="AM917" s="17">
        <f t="shared" si="2421"/>
        <v>0</v>
      </c>
      <c r="AN917" s="17">
        <f t="shared" si="2422"/>
        <v>0</v>
      </c>
      <c r="AO917" s="17">
        <f t="shared" si="2423"/>
        <v>0</v>
      </c>
      <c r="AP917" s="17">
        <f t="shared" si="2424"/>
        <v>0</v>
      </c>
      <c r="AQ917" s="17">
        <f t="shared" si="2425"/>
        <v>0</v>
      </c>
      <c r="AR917" s="17">
        <f t="shared" si="2426"/>
        <v>0</v>
      </c>
      <c r="AS917" s="17">
        <f t="shared" si="2427"/>
        <v>0</v>
      </c>
      <c r="AT917" s="17">
        <f t="shared" si="2428"/>
        <v>0</v>
      </c>
      <c r="AU917" s="17">
        <f t="shared" si="2429"/>
        <v>0</v>
      </c>
      <c r="AV917" s="17">
        <f t="shared" si="2430"/>
        <v>0</v>
      </c>
      <c r="AW917" s="17">
        <f t="shared" si="2302"/>
        <v>97</v>
      </c>
      <c r="AX917" s="17">
        <f t="shared" si="2303"/>
        <v>0</v>
      </c>
      <c r="AY917" s="17">
        <f t="shared" si="2304"/>
        <v>0</v>
      </c>
      <c r="AZ917" s="17">
        <f t="shared" si="2431"/>
        <v>0</v>
      </c>
      <c r="BA917" s="32"/>
      <c r="BB917" s="32"/>
      <c r="BC917" s="1"/>
      <c r="BD917" s="1"/>
      <c r="BE917" s="1"/>
      <c r="BF917" s="1"/>
      <c r="BG917" s="1"/>
      <c r="BH917" s="1"/>
      <c r="BI917" s="1"/>
    </row>
    <row r="918" s="1" customFormat="1">
      <c r="A918" s="30" t="s">
        <v>488</v>
      </c>
      <c r="B918" s="30" t="s">
        <v>121</v>
      </c>
      <c r="C918" s="30" t="s">
        <v>267</v>
      </c>
      <c r="D918" s="30" t="s">
        <v>485</v>
      </c>
      <c r="E918" s="30"/>
      <c r="F918" s="31" t="s">
        <v>486</v>
      </c>
      <c r="G918" s="17"/>
      <c r="H918" s="17"/>
      <c r="I918" s="17"/>
      <c r="J918" s="17"/>
      <c r="K918" s="17"/>
      <c r="L918" s="17"/>
      <c r="M918" s="17"/>
      <c r="N918" s="17"/>
      <c r="O918" s="17"/>
      <c r="P918" s="17">
        <f t="shared" si="2385"/>
        <v>0</v>
      </c>
      <c r="Q918" s="17">
        <f t="shared" si="2386"/>
        <v>0</v>
      </c>
      <c r="R918" s="17">
        <f t="shared" si="2387"/>
        <v>0</v>
      </c>
      <c r="S918" s="17">
        <f t="shared" si="2388"/>
        <v>97</v>
      </c>
      <c r="T918" s="17">
        <f t="shared" si="2389"/>
        <v>0</v>
      </c>
      <c r="U918" s="17">
        <f t="shared" si="2390"/>
        <v>0</v>
      </c>
      <c r="V918" s="17">
        <f t="shared" si="2391"/>
        <v>0</v>
      </c>
      <c r="W918" s="17">
        <f t="shared" si="2392"/>
        <v>0</v>
      </c>
      <c r="X918" s="17">
        <f t="shared" si="2393"/>
        <v>0</v>
      </c>
      <c r="Y918" s="17">
        <f t="shared" si="2305"/>
        <v>97</v>
      </c>
      <c r="Z918" s="17">
        <f t="shared" si="2306"/>
        <v>0</v>
      </c>
      <c r="AA918" s="17">
        <f t="shared" si="2307"/>
        <v>0</v>
      </c>
      <c r="AB918" s="17">
        <f t="shared" si="2413"/>
        <v>0</v>
      </c>
      <c r="AC918" s="17">
        <f t="shared" si="2414"/>
        <v>0</v>
      </c>
      <c r="AD918" s="17">
        <f t="shared" si="2415"/>
        <v>0</v>
      </c>
      <c r="AE918" s="17">
        <f t="shared" si="2308"/>
        <v>97</v>
      </c>
      <c r="AF918" s="17">
        <f t="shared" si="2309"/>
        <v>0</v>
      </c>
      <c r="AG918" s="17">
        <f t="shared" si="2310"/>
        <v>0</v>
      </c>
      <c r="AH918" s="17">
        <f t="shared" si="2416"/>
        <v>0</v>
      </c>
      <c r="AI918" s="17">
        <f t="shared" si="2417"/>
        <v>0</v>
      </c>
      <c r="AJ918" s="17">
        <f t="shared" si="2418"/>
        <v>0</v>
      </c>
      <c r="AK918" s="17">
        <f t="shared" si="2419"/>
        <v>0</v>
      </c>
      <c r="AL918" s="17">
        <f t="shared" si="2420"/>
        <v>0</v>
      </c>
      <c r="AM918" s="17">
        <f t="shared" si="2421"/>
        <v>0</v>
      </c>
      <c r="AN918" s="17">
        <f t="shared" si="2422"/>
        <v>0</v>
      </c>
      <c r="AO918" s="17">
        <f t="shared" si="2423"/>
        <v>0</v>
      </c>
      <c r="AP918" s="17">
        <f t="shared" si="2424"/>
        <v>0</v>
      </c>
      <c r="AQ918" s="17">
        <f t="shared" si="2425"/>
        <v>0</v>
      </c>
      <c r="AR918" s="17">
        <f t="shared" si="2426"/>
        <v>0</v>
      </c>
      <c r="AS918" s="17">
        <f t="shared" si="2427"/>
        <v>0</v>
      </c>
      <c r="AT918" s="17">
        <f t="shared" si="2428"/>
        <v>0</v>
      </c>
      <c r="AU918" s="17">
        <f t="shared" si="2429"/>
        <v>0</v>
      </c>
      <c r="AV918" s="17">
        <f t="shared" si="2430"/>
        <v>0</v>
      </c>
      <c r="AW918" s="17">
        <f t="shared" si="2302"/>
        <v>97</v>
      </c>
      <c r="AX918" s="17">
        <f t="shared" si="2303"/>
        <v>0</v>
      </c>
      <c r="AY918" s="17">
        <f t="shared" si="2304"/>
        <v>0</v>
      </c>
      <c r="AZ918" s="17">
        <f t="shared" si="2431"/>
        <v>0</v>
      </c>
      <c r="BA918" s="32"/>
      <c r="BB918" s="32"/>
      <c r="BC918" s="1"/>
      <c r="BD918" s="1"/>
      <c r="BE918" s="1"/>
      <c r="BF918" s="1"/>
      <c r="BG918" s="1"/>
      <c r="BH918" s="1"/>
      <c r="BI918" s="1"/>
    </row>
    <row r="919" s="1" customFormat="1">
      <c r="A919" s="30" t="s">
        <v>488</v>
      </c>
      <c r="B919" s="30" t="s">
        <v>121</v>
      </c>
      <c r="C919" s="30" t="s">
        <v>267</v>
      </c>
      <c r="D919" s="30" t="s">
        <v>485</v>
      </c>
      <c r="E919" s="30" t="s">
        <v>41</v>
      </c>
      <c r="F919" s="31" t="s">
        <v>42</v>
      </c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>
        <v>97</v>
      </c>
      <c r="T919" s="17"/>
      <c r="U919" s="17"/>
      <c r="V919" s="17"/>
      <c r="W919" s="17"/>
      <c r="X919" s="17"/>
      <c r="Y919" s="17">
        <f t="shared" si="2305"/>
        <v>97</v>
      </c>
      <c r="Z919" s="17">
        <f t="shared" si="2306"/>
        <v>0</v>
      </c>
      <c r="AA919" s="17">
        <f t="shared" si="2307"/>
        <v>0</v>
      </c>
      <c r="AB919" s="17"/>
      <c r="AC919" s="17"/>
      <c r="AD919" s="17"/>
      <c r="AE919" s="17">
        <f t="shared" si="2308"/>
        <v>97</v>
      </c>
      <c r="AF919" s="17">
        <f t="shared" si="2309"/>
        <v>0</v>
      </c>
      <c r="AG919" s="17">
        <f t="shared" si="2310"/>
        <v>0</v>
      </c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>
        <f t="shared" si="2302"/>
        <v>97</v>
      </c>
      <c r="AX919" s="17">
        <f t="shared" si="2303"/>
        <v>0</v>
      </c>
      <c r="AY919" s="17">
        <f t="shared" si="2304"/>
        <v>0</v>
      </c>
      <c r="AZ919" s="17"/>
      <c r="BA919" s="32"/>
      <c r="BB919" s="32"/>
      <c r="BC919" s="1"/>
      <c r="BD919" s="1"/>
      <c r="BE919" s="1"/>
      <c r="BF919" s="1"/>
      <c r="BG919" s="1"/>
      <c r="BH919" s="1"/>
      <c r="BI919" s="1"/>
    </row>
    <row r="920" s="25" customFormat="1">
      <c r="A920" s="26" t="s">
        <v>488</v>
      </c>
      <c r="B920" s="26" t="s">
        <v>121</v>
      </c>
      <c r="C920" s="26" t="s">
        <v>123</v>
      </c>
      <c r="D920" s="26"/>
      <c r="E920" s="26"/>
      <c r="F920" s="27" t="s">
        <v>124</v>
      </c>
      <c r="G920" s="28">
        <f t="shared" si="2379"/>
        <v>954.20000000000005</v>
      </c>
      <c r="H920" s="28">
        <f t="shared" si="2380"/>
        <v>91.200000000000003</v>
      </c>
      <c r="I920" s="28">
        <f t="shared" si="2381"/>
        <v>91.200000000000003</v>
      </c>
      <c r="J920" s="28">
        <f t="shared" si="2382"/>
        <v>0</v>
      </c>
      <c r="K920" s="28">
        <f t="shared" si="2383"/>
        <v>0</v>
      </c>
      <c r="L920" s="28">
        <f t="shared" si="2384"/>
        <v>0</v>
      </c>
      <c r="M920" s="28">
        <f t="shared" ref="M920:M983" si="2432">G920+J920</f>
        <v>954.20000000000005</v>
      </c>
      <c r="N920" s="28">
        <f t="shared" ref="N920:N983" si="2433">H920+K920</f>
        <v>91.200000000000003</v>
      </c>
      <c r="O920" s="28">
        <f t="shared" ref="O920:O983" si="2434">I920+L920</f>
        <v>91.200000000000003</v>
      </c>
      <c r="P920" s="28">
        <f t="shared" si="2385"/>
        <v>0</v>
      </c>
      <c r="Q920" s="28">
        <f t="shared" si="2386"/>
        <v>0</v>
      </c>
      <c r="R920" s="28">
        <f t="shared" si="2387"/>
        <v>0</v>
      </c>
      <c r="S920" s="28">
        <f t="shared" si="2388"/>
        <v>0</v>
      </c>
      <c r="T920" s="28">
        <f t="shared" si="2389"/>
        <v>0</v>
      </c>
      <c r="U920" s="28">
        <f t="shared" si="2390"/>
        <v>0</v>
      </c>
      <c r="V920" s="28">
        <f t="shared" si="2391"/>
        <v>0</v>
      </c>
      <c r="W920" s="28">
        <f t="shared" si="2392"/>
        <v>0</v>
      </c>
      <c r="X920" s="28">
        <f t="shared" si="2393"/>
        <v>0</v>
      </c>
      <c r="Y920" s="28">
        <f t="shared" si="2305"/>
        <v>954.20000000000005</v>
      </c>
      <c r="Z920" s="28">
        <f t="shared" si="2306"/>
        <v>91.200000000000003</v>
      </c>
      <c r="AA920" s="28">
        <f t="shared" si="2307"/>
        <v>91.200000000000003</v>
      </c>
      <c r="AB920" s="28">
        <f t="shared" si="2413"/>
        <v>0</v>
      </c>
      <c r="AC920" s="28">
        <f t="shared" si="2414"/>
        <v>0</v>
      </c>
      <c r="AD920" s="28">
        <f t="shared" si="2415"/>
        <v>0</v>
      </c>
      <c r="AE920" s="28">
        <f t="shared" si="2308"/>
        <v>954.20000000000005</v>
      </c>
      <c r="AF920" s="28">
        <f t="shared" si="2309"/>
        <v>91.200000000000003</v>
      </c>
      <c r="AG920" s="28">
        <f t="shared" si="2310"/>
        <v>91.200000000000003</v>
      </c>
      <c r="AH920" s="28">
        <f t="shared" si="2416"/>
        <v>0</v>
      </c>
      <c r="AI920" s="28">
        <f t="shared" si="2417"/>
        <v>0</v>
      </c>
      <c r="AJ920" s="28">
        <f t="shared" si="2418"/>
        <v>0</v>
      </c>
      <c r="AK920" s="28">
        <f t="shared" si="2419"/>
        <v>0</v>
      </c>
      <c r="AL920" s="28">
        <f t="shared" si="2420"/>
        <v>0</v>
      </c>
      <c r="AM920" s="28">
        <f t="shared" si="2421"/>
        <v>0</v>
      </c>
      <c r="AN920" s="28">
        <f t="shared" si="2422"/>
        <v>0</v>
      </c>
      <c r="AO920" s="28">
        <f t="shared" si="2423"/>
        <v>0</v>
      </c>
      <c r="AP920" s="28">
        <f t="shared" si="2424"/>
        <v>0</v>
      </c>
      <c r="AQ920" s="28">
        <f t="shared" si="2425"/>
        <v>0</v>
      </c>
      <c r="AR920" s="28">
        <f t="shared" si="2426"/>
        <v>0</v>
      </c>
      <c r="AS920" s="28">
        <f t="shared" si="2427"/>
        <v>0</v>
      </c>
      <c r="AT920" s="28">
        <f t="shared" si="2428"/>
        <v>0</v>
      </c>
      <c r="AU920" s="28">
        <f t="shared" si="2429"/>
        <v>0</v>
      </c>
      <c r="AV920" s="28">
        <f t="shared" si="2430"/>
        <v>0</v>
      </c>
      <c r="AW920" s="28">
        <f t="shared" si="2302"/>
        <v>954.20000000000005</v>
      </c>
      <c r="AX920" s="28">
        <f t="shared" si="2303"/>
        <v>91.200000000000003</v>
      </c>
      <c r="AY920" s="28">
        <f t="shared" si="2304"/>
        <v>91.200000000000003</v>
      </c>
      <c r="AZ920" s="28">
        <f t="shared" si="2431"/>
        <v>0</v>
      </c>
      <c r="BA920" s="29"/>
      <c r="BB920" s="29"/>
      <c r="BC920" s="25"/>
      <c r="BD920" s="25"/>
      <c r="BE920" s="25"/>
      <c r="BF920" s="25"/>
      <c r="BG920" s="25"/>
      <c r="BH920" s="25"/>
      <c r="BI920" s="25"/>
    </row>
    <row r="921" s="1" customFormat="1" ht="94.5">
      <c r="A921" s="30" t="s">
        <v>488</v>
      </c>
      <c r="B921" s="30" t="s">
        <v>121</v>
      </c>
      <c r="C921" s="30" t="s">
        <v>123</v>
      </c>
      <c r="D921" s="30" t="s">
        <v>125</v>
      </c>
      <c r="E921" s="30"/>
      <c r="F921" s="31" t="s">
        <v>126</v>
      </c>
      <c r="G921" s="17">
        <f t="shared" si="2379"/>
        <v>954.20000000000005</v>
      </c>
      <c r="H921" s="17">
        <f t="shared" si="2380"/>
        <v>91.200000000000003</v>
      </c>
      <c r="I921" s="17">
        <f t="shared" si="2381"/>
        <v>91.200000000000003</v>
      </c>
      <c r="J921" s="17">
        <f t="shared" si="2382"/>
        <v>0</v>
      </c>
      <c r="K921" s="17">
        <f t="shared" si="2383"/>
        <v>0</v>
      </c>
      <c r="L921" s="17">
        <f t="shared" si="2384"/>
        <v>0</v>
      </c>
      <c r="M921" s="17">
        <f t="shared" si="2432"/>
        <v>954.20000000000005</v>
      </c>
      <c r="N921" s="17">
        <f t="shared" si="2433"/>
        <v>91.200000000000003</v>
      </c>
      <c r="O921" s="17">
        <f t="shared" si="2434"/>
        <v>91.200000000000003</v>
      </c>
      <c r="P921" s="17">
        <f t="shared" si="2385"/>
        <v>0</v>
      </c>
      <c r="Q921" s="17">
        <f t="shared" si="2386"/>
        <v>0</v>
      </c>
      <c r="R921" s="17">
        <f t="shared" si="2387"/>
        <v>0</v>
      </c>
      <c r="S921" s="17">
        <f t="shared" si="2388"/>
        <v>0</v>
      </c>
      <c r="T921" s="17">
        <f t="shared" si="2389"/>
        <v>0</v>
      </c>
      <c r="U921" s="17">
        <f t="shared" si="2390"/>
        <v>0</v>
      </c>
      <c r="V921" s="17">
        <f t="shared" si="2391"/>
        <v>0</v>
      </c>
      <c r="W921" s="17">
        <f t="shared" si="2392"/>
        <v>0</v>
      </c>
      <c r="X921" s="17">
        <f t="shared" si="2393"/>
        <v>0</v>
      </c>
      <c r="Y921" s="17">
        <f t="shared" si="2305"/>
        <v>954.20000000000005</v>
      </c>
      <c r="Z921" s="17">
        <f t="shared" si="2306"/>
        <v>91.200000000000003</v>
      </c>
      <c r="AA921" s="17">
        <f t="shared" si="2307"/>
        <v>91.200000000000003</v>
      </c>
      <c r="AB921" s="17">
        <f t="shared" si="2413"/>
        <v>0</v>
      </c>
      <c r="AC921" s="17">
        <f t="shared" si="2414"/>
        <v>0</v>
      </c>
      <c r="AD921" s="17">
        <f t="shared" si="2415"/>
        <v>0</v>
      </c>
      <c r="AE921" s="17">
        <f t="shared" si="2308"/>
        <v>954.20000000000005</v>
      </c>
      <c r="AF921" s="17">
        <f t="shared" si="2309"/>
        <v>91.200000000000003</v>
      </c>
      <c r="AG921" s="17">
        <f t="shared" si="2310"/>
        <v>91.200000000000003</v>
      </c>
      <c r="AH921" s="17">
        <f t="shared" si="2416"/>
        <v>0</v>
      </c>
      <c r="AI921" s="17">
        <f t="shared" si="2417"/>
        <v>0</v>
      </c>
      <c r="AJ921" s="17">
        <f t="shared" si="2418"/>
        <v>0</v>
      </c>
      <c r="AK921" s="17">
        <f t="shared" si="2419"/>
        <v>0</v>
      </c>
      <c r="AL921" s="17">
        <f t="shared" si="2420"/>
        <v>0</v>
      </c>
      <c r="AM921" s="17">
        <f t="shared" si="2421"/>
        <v>0</v>
      </c>
      <c r="AN921" s="17">
        <f t="shared" si="2422"/>
        <v>0</v>
      </c>
      <c r="AO921" s="17">
        <f t="shared" si="2423"/>
        <v>0</v>
      </c>
      <c r="AP921" s="17">
        <f t="shared" si="2424"/>
        <v>0</v>
      </c>
      <c r="AQ921" s="17">
        <f t="shared" si="2425"/>
        <v>0</v>
      </c>
      <c r="AR921" s="17">
        <f t="shared" si="2426"/>
        <v>0</v>
      </c>
      <c r="AS921" s="17">
        <f t="shared" si="2427"/>
        <v>0</v>
      </c>
      <c r="AT921" s="17">
        <f t="shared" si="2428"/>
        <v>0</v>
      </c>
      <c r="AU921" s="17">
        <f t="shared" si="2429"/>
        <v>0</v>
      </c>
      <c r="AV921" s="17">
        <f t="shared" si="2430"/>
        <v>0</v>
      </c>
      <c r="AW921" s="17">
        <f t="shared" si="2302"/>
        <v>954.20000000000005</v>
      </c>
      <c r="AX921" s="17">
        <f t="shared" si="2303"/>
        <v>91.200000000000003</v>
      </c>
      <c r="AY921" s="17">
        <f t="shared" si="2304"/>
        <v>91.200000000000003</v>
      </c>
      <c r="AZ921" s="17">
        <f t="shared" si="2431"/>
        <v>0</v>
      </c>
      <c r="BA921" s="32"/>
      <c r="BB921" s="32"/>
      <c r="BC921" s="1"/>
      <c r="BD921" s="1"/>
      <c r="BE921" s="1"/>
      <c r="BF921" s="1"/>
      <c r="BG921" s="1"/>
      <c r="BH921" s="1"/>
      <c r="BI921" s="1"/>
    </row>
    <row r="922" s="1" customFormat="1" ht="31.5" hidden="1">
      <c r="A922" s="30" t="s">
        <v>488</v>
      </c>
      <c r="B922" s="30" t="s">
        <v>121</v>
      </c>
      <c r="C922" s="30" t="s">
        <v>123</v>
      </c>
      <c r="D922" s="30" t="s">
        <v>127</v>
      </c>
      <c r="E922" s="30"/>
      <c r="F922" s="31" t="s">
        <v>36</v>
      </c>
      <c r="G922" s="17">
        <f t="shared" si="2379"/>
        <v>954.20000000000005</v>
      </c>
      <c r="H922" s="17">
        <f t="shared" si="2380"/>
        <v>91.200000000000003</v>
      </c>
      <c r="I922" s="17">
        <f t="shared" si="2381"/>
        <v>91.200000000000003</v>
      </c>
      <c r="J922" s="17">
        <f t="shared" si="2382"/>
        <v>0</v>
      </c>
      <c r="K922" s="17">
        <f t="shared" si="2383"/>
        <v>0</v>
      </c>
      <c r="L922" s="17">
        <f t="shared" si="2384"/>
        <v>0</v>
      </c>
      <c r="M922" s="17">
        <f t="shared" si="2432"/>
        <v>954.20000000000005</v>
      </c>
      <c r="N922" s="17">
        <f t="shared" si="2433"/>
        <v>91.200000000000003</v>
      </c>
      <c r="O922" s="17">
        <f t="shared" si="2434"/>
        <v>91.200000000000003</v>
      </c>
      <c r="P922" s="17">
        <f t="shared" si="2385"/>
        <v>0</v>
      </c>
      <c r="Q922" s="17">
        <f t="shared" si="2386"/>
        <v>0</v>
      </c>
      <c r="R922" s="17">
        <f t="shared" si="2387"/>
        <v>0</v>
      </c>
      <c r="S922" s="17">
        <f t="shared" si="2388"/>
        <v>0</v>
      </c>
      <c r="T922" s="17">
        <f t="shared" si="2389"/>
        <v>0</v>
      </c>
      <c r="U922" s="17">
        <f t="shared" si="2390"/>
        <v>0</v>
      </c>
      <c r="V922" s="17">
        <f t="shared" si="2391"/>
        <v>0</v>
      </c>
      <c r="W922" s="17">
        <f t="shared" si="2392"/>
        <v>0</v>
      </c>
      <c r="X922" s="17">
        <f t="shared" si="2393"/>
        <v>0</v>
      </c>
      <c r="Y922" s="17">
        <f t="shared" si="2305"/>
        <v>954.20000000000005</v>
      </c>
      <c r="Z922" s="17">
        <f t="shared" si="2306"/>
        <v>91.200000000000003</v>
      </c>
      <c r="AA922" s="17">
        <f t="shared" si="2307"/>
        <v>91.200000000000003</v>
      </c>
      <c r="AB922" s="17">
        <f t="shared" si="2413"/>
        <v>0</v>
      </c>
      <c r="AC922" s="17">
        <f t="shared" si="2414"/>
        <v>0</v>
      </c>
      <c r="AD922" s="17">
        <f t="shared" si="2415"/>
        <v>0</v>
      </c>
      <c r="AE922" s="17">
        <f t="shared" si="2308"/>
        <v>954.20000000000005</v>
      </c>
      <c r="AF922" s="17">
        <f t="shared" si="2309"/>
        <v>91.200000000000003</v>
      </c>
      <c r="AG922" s="17">
        <f t="shared" si="2310"/>
        <v>91.200000000000003</v>
      </c>
      <c r="AH922" s="17">
        <f t="shared" si="2416"/>
        <v>0</v>
      </c>
      <c r="AI922" s="17">
        <f t="shared" si="2417"/>
        <v>0</v>
      </c>
      <c r="AJ922" s="17">
        <f t="shared" si="2418"/>
        <v>0</v>
      </c>
      <c r="AK922" s="17">
        <f t="shared" si="2419"/>
        <v>0</v>
      </c>
      <c r="AL922" s="17">
        <f t="shared" si="2420"/>
        <v>0</v>
      </c>
      <c r="AM922" s="17">
        <f t="shared" si="2421"/>
        <v>0</v>
      </c>
      <c r="AN922" s="17">
        <f t="shared" si="2422"/>
        <v>0</v>
      </c>
      <c r="AO922" s="17">
        <f t="shared" si="2423"/>
        <v>0</v>
      </c>
      <c r="AP922" s="17">
        <f t="shared" si="2424"/>
        <v>0</v>
      </c>
      <c r="AQ922" s="17">
        <f t="shared" si="2425"/>
        <v>0</v>
      </c>
      <c r="AR922" s="17">
        <f t="shared" si="2426"/>
        <v>0</v>
      </c>
      <c r="AS922" s="17">
        <f t="shared" si="2427"/>
        <v>0</v>
      </c>
      <c r="AT922" s="17">
        <f t="shared" si="2428"/>
        <v>0</v>
      </c>
      <c r="AU922" s="17">
        <f t="shared" si="2429"/>
        <v>0</v>
      </c>
      <c r="AV922" s="17">
        <f t="shared" si="2430"/>
        <v>0</v>
      </c>
      <c r="AW922" s="17">
        <f t="shared" si="2302"/>
        <v>954.20000000000005</v>
      </c>
      <c r="AX922" s="17">
        <f t="shared" si="2303"/>
        <v>91.200000000000003</v>
      </c>
      <c r="AY922" s="17">
        <f t="shared" si="2304"/>
        <v>91.200000000000003</v>
      </c>
      <c r="AZ922" s="17">
        <f t="shared" si="2431"/>
        <v>0</v>
      </c>
      <c r="BA922" s="32">
        <v>0</v>
      </c>
      <c r="BB922" s="32"/>
      <c r="BC922" s="1"/>
      <c r="BD922" s="1"/>
      <c r="BE922" s="1"/>
      <c r="BF922" s="1"/>
      <c r="BG922" s="1"/>
      <c r="BH922" s="1"/>
      <c r="BI922" s="1"/>
    </row>
    <row r="923" s="1" customFormat="1" ht="110.25">
      <c r="A923" s="30" t="s">
        <v>488</v>
      </c>
      <c r="B923" s="30" t="s">
        <v>121</v>
      </c>
      <c r="C923" s="30" t="s">
        <v>123</v>
      </c>
      <c r="D923" s="30" t="s">
        <v>128</v>
      </c>
      <c r="E923" s="30"/>
      <c r="F923" s="31" t="s">
        <v>129</v>
      </c>
      <c r="G923" s="17">
        <f t="shared" si="2379"/>
        <v>954.20000000000005</v>
      </c>
      <c r="H923" s="17">
        <f t="shared" si="2380"/>
        <v>91.200000000000003</v>
      </c>
      <c r="I923" s="17">
        <f t="shared" si="2381"/>
        <v>91.200000000000003</v>
      </c>
      <c r="J923" s="17">
        <f t="shared" si="2382"/>
        <v>0</v>
      </c>
      <c r="K923" s="17">
        <f t="shared" si="2383"/>
        <v>0</v>
      </c>
      <c r="L923" s="17">
        <f t="shared" si="2384"/>
        <v>0</v>
      </c>
      <c r="M923" s="17">
        <f t="shared" si="2432"/>
        <v>954.20000000000005</v>
      </c>
      <c r="N923" s="17">
        <f t="shared" si="2433"/>
        <v>91.200000000000003</v>
      </c>
      <c r="O923" s="17">
        <f t="shared" si="2434"/>
        <v>91.200000000000003</v>
      </c>
      <c r="P923" s="17">
        <f t="shared" si="2385"/>
        <v>0</v>
      </c>
      <c r="Q923" s="17">
        <f t="shared" si="2386"/>
        <v>0</v>
      </c>
      <c r="R923" s="17">
        <f t="shared" si="2387"/>
        <v>0</v>
      </c>
      <c r="S923" s="17">
        <f t="shared" si="2388"/>
        <v>0</v>
      </c>
      <c r="T923" s="17">
        <f t="shared" si="2389"/>
        <v>0</v>
      </c>
      <c r="U923" s="17">
        <f t="shared" si="2390"/>
        <v>0</v>
      </c>
      <c r="V923" s="17">
        <f t="shared" si="2391"/>
        <v>0</v>
      </c>
      <c r="W923" s="17">
        <f t="shared" si="2392"/>
        <v>0</v>
      </c>
      <c r="X923" s="17">
        <f t="shared" si="2393"/>
        <v>0</v>
      </c>
      <c r="Y923" s="17">
        <f t="shared" si="2305"/>
        <v>954.20000000000005</v>
      </c>
      <c r="Z923" s="17">
        <f t="shared" si="2306"/>
        <v>91.200000000000003</v>
      </c>
      <c r="AA923" s="17">
        <f t="shared" si="2307"/>
        <v>91.200000000000003</v>
      </c>
      <c r="AB923" s="17">
        <f t="shared" si="2413"/>
        <v>0</v>
      </c>
      <c r="AC923" s="17">
        <f t="shared" si="2414"/>
        <v>0</v>
      </c>
      <c r="AD923" s="17">
        <f t="shared" si="2415"/>
        <v>0</v>
      </c>
      <c r="AE923" s="17">
        <f t="shared" si="2308"/>
        <v>954.20000000000005</v>
      </c>
      <c r="AF923" s="17">
        <f t="shared" si="2309"/>
        <v>91.200000000000003</v>
      </c>
      <c r="AG923" s="17">
        <f t="shared" si="2310"/>
        <v>91.200000000000003</v>
      </c>
      <c r="AH923" s="17">
        <f t="shared" si="2416"/>
        <v>0</v>
      </c>
      <c r="AI923" s="17">
        <f t="shared" si="2417"/>
        <v>0</v>
      </c>
      <c r="AJ923" s="17">
        <f t="shared" si="2418"/>
        <v>0</v>
      </c>
      <c r="AK923" s="17">
        <f t="shared" si="2419"/>
        <v>0</v>
      </c>
      <c r="AL923" s="17">
        <f t="shared" si="2420"/>
        <v>0</v>
      </c>
      <c r="AM923" s="17">
        <f t="shared" si="2421"/>
        <v>0</v>
      </c>
      <c r="AN923" s="17">
        <f t="shared" si="2422"/>
        <v>0</v>
      </c>
      <c r="AO923" s="17">
        <f t="shared" si="2423"/>
        <v>0</v>
      </c>
      <c r="AP923" s="17">
        <f t="shared" si="2424"/>
        <v>0</v>
      </c>
      <c r="AQ923" s="17">
        <f t="shared" si="2425"/>
        <v>0</v>
      </c>
      <c r="AR923" s="17">
        <f t="shared" si="2426"/>
        <v>0</v>
      </c>
      <c r="AS923" s="17">
        <f t="shared" si="2427"/>
        <v>0</v>
      </c>
      <c r="AT923" s="17">
        <f t="shared" si="2428"/>
        <v>0</v>
      </c>
      <c r="AU923" s="17">
        <f t="shared" si="2429"/>
        <v>0</v>
      </c>
      <c r="AV923" s="17">
        <f t="shared" si="2430"/>
        <v>0</v>
      </c>
      <c r="AW923" s="17">
        <f t="shared" si="2302"/>
        <v>954.20000000000005</v>
      </c>
      <c r="AX923" s="17">
        <f t="shared" si="2303"/>
        <v>91.200000000000003</v>
      </c>
      <c r="AY923" s="17">
        <f t="shared" si="2304"/>
        <v>91.200000000000003</v>
      </c>
      <c r="AZ923" s="17">
        <f t="shared" si="2431"/>
        <v>0</v>
      </c>
      <c r="BA923" s="32"/>
      <c r="BB923" s="32"/>
      <c r="BC923" s="1"/>
      <c r="BD923" s="1"/>
      <c r="BE923" s="1"/>
      <c r="BF923" s="1"/>
      <c r="BG923" s="1"/>
      <c r="BH923" s="1"/>
      <c r="BI923" s="1"/>
    </row>
    <row r="924" s="1" customFormat="1" ht="126">
      <c r="A924" s="30" t="s">
        <v>488</v>
      </c>
      <c r="B924" s="30" t="s">
        <v>121</v>
      </c>
      <c r="C924" s="30" t="s">
        <v>123</v>
      </c>
      <c r="D924" s="30" t="s">
        <v>455</v>
      </c>
      <c r="E924" s="30"/>
      <c r="F924" s="31" t="s">
        <v>456</v>
      </c>
      <c r="G924" s="17">
        <f>G925+G926</f>
        <v>954.20000000000005</v>
      </c>
      <c r="H924" s="17">
        <f>H925+H926</f>
        <v>91.200000000000003</v>
      </c>
      <c r="I924" s="17">
        <f>I925+I926</f>
        <v>91.200000000000003</v>
      </c>
      <c r="J924" s="17">
        <f>J925+J926</f>
        <v>0</v>
      </c>
      <c r="K924" s="17">
        <f>K925+K926</f>
        <v>0</v>
      </c>
      <c r="L924" s="17">
        <f>L925+L926</f>
        <v>0</v>
      </c>
      <c r="M924" s="17">
        <f t="shared" si="2432"/>
        <v>954.20000000000005</v>
      </c>
      <c r="N924" s="17">
        <f t="shared" si="2433"/>
        <v>91.200000000000003</v>
      </c>
      <c r="O924" s="17">
        <f t="shared" si="2434"/>
        <v>91.200000000000003</v>
      </c>
      <c r="P924" s="17">
        <f>P925+P926</f>
        <v>0</v>
      </c>
      <c r="Q924" s="17">
        <f>Q925+Q926</f>
        <v>0</v>
      </c>
      <c r="R924" s="17">
        <f>R925+R926</f>
        <v>0</v>
      </c>
      <c r="S924" s="17">
        <f>S925+S926</f>
        <v>0</v>
      </c>
      <c r="T924" s="17">
        <f>T925+T926</f>
        <v>0</v>
      </c>
      <c r="U924" s="17">
        <f>U925+U926</f>
        <v>0</v>
      </c>
      <c r="V924" s="17">
        <f>V925+V926</f>
        <v>0</v>
      </c>
      <c r="W924" s="17">
        <f>W925+W926</f>
        <v>0</v>
      </c>
      <c r="X924" s="17">
        <f>X925+X926</f>
        <v>0</v>
      </c>
      <c r="Y924" s="17">
        <f t="shared" si="2305"/>
        <v>954.20000000000005</v>
      </c>
      <c r="Z924" s="17">
        <f t="shared" si="2306"/>
        <v>91.200000000000003</v>
      </c>
      <c r="AA924" s="17">
        <f t="shared" si="2307"/>
        <v>91.200000000000003</v>
      </c>
      <c r="AB924" s="17">
        <f>AB925+AB926</f>
        <v>0</v>
      </c>
      <c r="AC924" s="17">
        <f>AC925+AC926</f>
        <v>0</v>
      </c>
      <c r="AD924" s="17">
        <f>AD925+AD926</f>
        <v>0</v>
      </c>
      <c r="AE924" s="17">
        <f t="shared" si="2308"/>
        <v>954.20000000000005</v>
      </c>
      <c r="AF924" s="17">
        <f t="shared" si="2309"/>
        <v>91.200000000000003</v>
      </c>
      <c r="AG924" s="17">
        <f t="shared" si="2310"/>
        <v>91.200000000000003</v>
      </c>
      <c r="AH924" s="17">
        <f>AH925+AH926</f>
        <v>0</v>
      </c>
      <c r="AI924" s="17">
        <f>AI925+AI926</f>
        <v>0</v>
      </c>
      <c r="AJ924" s="17">
        <f>AJ925+AJ926</f>
        <v>0</v>
      </c>
      <c r="AK924" s="17">
        <f>AK925+AK926</f>
        <v>0</v>
      </c>
      <c r="AL924" s="17">
        <f>AL925+AL926</f>
        <v>0</v>
      </c>
      <c r="AM924" s="17">
        <f>AM925+AM926</f>
        <v>0</v>
      </c>
      <c r="AN924" s="17">
        <f>AN925+AN926</f>
        <v>0</v>
      </c>
      <c r="AO924" s="17">
        <f>AO925+AO926</f>
        <v>0</v>
      </c>
      <c r="AP924" s="17">
        <f>AP925+AP926</f>
        <v>0</v>
      </c>
      <c r="AQ924" s="17">
        <f>AQ925+AQ926</f>
        <v>0</v>
      </c>
      <c r="AR924" s="17">
        <f>AR925+AR926</f>
        <v>0</v>
      </c>
      <c r="AS924" s="17">
        <f>AS925+AS926</f>
        <v>0</v>
      </c>
      <c r="AT924" s="17">
        <f>AT925+AT926</f>
        <v>0</v>
      </c>
      <c r="AU924" s="17">
        <f>AU925+AU926</f>
        <v>0</v>
      </c>
      <c r="AV924" s="17">
        <f>AV925+AV926</f>
        <v>0</v>
      </c>
      <c r="AW924" s="17">
        <f t="shared" si="2302"/>
        <v>954.20000000000005</v>
      </c>
      <c r="AX924" s="17">
        <f t="shared" si="2303"/>
        <v>91.200000000000003</v>
      </c>
      <c r="AY924" s="17">
        <f t="shared" si="2304"/>
        <v>91.200000000000003</v>
      </c>
      <c r="AZ924" s="17">
        <f>AZ925+AZ926</f>
        <v>0</v>
      </c>
      <c r="BA924" s="32"/>
      <c r="BB924" s="32"/>
      <c r="BC924" s="1"/>
      <c r="BD924" s="1"/>
      <c r="BE924" s="1"/>
      <c r="BF924" s="1"/>
      <c r="BG924" s="1"/>
      <c r="BH924" s="1"/>
      <c r="BI924" s="1"/>
    </row>
    <row r="925" s="1" customFormat="1">
      <c r="A925" s="30" t="s">
        <v>488</v>
      </c>
      <c r="B925" s="30" t="s">
        <v>121</v>
      </c>
      <c r="C925" s="30" t="s">
        <v>123</v>
      </c>
      <c r="D925" s="30" t="s">
        <v>455</v>
      </c>
      <c r="E925" s="30" t="s">
        <v>41</v>
      </c>
      <c r="F925" s="31" t="s">
        <v>42</v>
      </c>
      <c r="G925" s="17">
        <v>771.70000000000005</v>
      </c>
      <c r="H925" s="17">
        <v>0</v>
      </c>
      <c r="I925" s="17">
        <v>0</v>
      </c>
      <c r="J925" s="17"/>
      <c r="K925" s="17"/>
      <c r="L925" s="17"/>
      <c r="M925" s="17">
        <f t="shared" si="2432"/>
        <v>771.70000000000005</v>
      </c>
      <c r="N925" s="17">
        <f t="shared" si="2433"/>
        <v>0</v>
      </c>
      <c r="O925" s="17">
        <f t="shared" si="2434"/>
        <v>0</v>
      </c>
      <c r="P925" s="17"/>
      <c r="Q925" s="17"/>
      <c r="R925" s="17"/>
      <c r="S925" s="17"/>
      <c r="T925" s="17"/>
      <c r="U925" s="17"/>
      <c r="V925" s="17"/>
      <c r="W925" s="17"/>
      <c r="X925" s="17"/>
      <c r="Y925" s="17">
        <f t="shared" si="2305"/>
        <v>771.70000000000005</v>
      </c>
      <c r="Z925" s="17">
        <f t="shared" si="2306"/>
        <v>0</v>
      </c>
      <c r="AA925" s="17">
        <f t="shared" si="2307"/>
        <v>0</v>
      </c>
      <c r="AB925" s="17"/>
      <c r="AC925" s="17"/>
      <c r="AD925" s="17"/>
      <c r="AE925" s="17">
        <f t="shared" si="2308"/>
        <v>771.70000000000005</v>
      </c>
      <c r="AF925" s="17">
        <f t="shared" si="2309"/>
        <v>0</v>
      </c>
      <c r="AG925" s="17">
        <f t="shared" si="2310"/>
        <v>0</v>
      </c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>
        <f t="shared" si="2302"/>
        <v>771.70000000000005</v>
      </c>
      <c r="AX925" s="17">
        <f t="shared" si="2303"/>
        <v>0</v>
      </c>
      <c r="AY925" s="17">
        <f t="shared" si="2304"/>
        <v>0</v>
      </c>
      <c r="AZ925" s="17"/>
      <c r="BA925" s="32"/>
      <c r="BB925" s="32"/>
      <c r="BC925" s="1"/>
      <c r="BD925" s="1"/>
      <c r="BE925" s="1"/>
      <c r="BF925" s="1"/>
      <c r="BG925" s="1"/>
      <c r="BH925" s="1"/>
      <c r="BI925" s="1"/>
    </row>
    <row r="926" s="1" customFormat="1">
      <c r="A926" s="30" t="s">
        <v>488</v>
      </c>
      <c r="B926" s="30" t="s">
        <v>121</v>
      </c>
      <c r="C926" s="30" t="s">
        <v>123</v>
      </c>
      <c r="D926" s="30" t="s">
        <v>455</v>
      </c>
      <c r="E926" s="30" t="s">
        <v>43</v>
      </c>
      <c r="F926" s="31" t="s">
        <v>44</v>
      </c>
      <c r="G926" s="17">
        <v>182.5</v>
      </c>
      <c r="H926" s="17">
        <v>91.200000000000003</v>
      </c>
      <c r="I926" s="17">
        <v>91.200000000000003</v>
      </c>
      <c r="J926" s="17"/>
      <c r="K926" s="17"/>
      <c r="L926" s="17"/>
      <c r="M926" s="17">
        <f t="shared" si="2432"/>
        <v>182.5</v>
      </c>
      <c r="N926" s="17">
        <f t="shared" si="2433"/>
        <v>91.200000000000003</v>
      </c>
      <c r="O926" s="17">
        <f t="shared" si="2434"/>
        <v>91.200000000000003</v>
      </c>
      <c r="P926" s="17"/>
      <c r="Q926" s="17"/>
      <c r="R926" s="17"/>
      <c r="S926" s="17"/>
      <c r="T926" s="17"/>
      <c r="U926" s="17"/>
      <c r="V926" s="17"/>
      <c r="W926" s="17"/>
      <c r="X926" s="17"/>
      <c r="Y926" s="17">
        <f t="shared" si="2305"/>
        <v>182.5</v>
      </c>
      <c r="Z926" s="17">
        <f t="shared" si="2306"/>
        <v>91.200000000000003</v>
      </c>
      <c r="AA926" s="17">
        <f t="shared" si="2307"/>
        <v>91.200000000000003</v>
      </c>
      <c r="AB926" s="17"/>
      <c r="AC926" s="17"/>
      <c r="AD926" s="17"/>
      <c r="AE926" s="17">
        <f t="shared" si="2308"/>
        <v>182.5</v>
      </c>
      <c r="AF926" s="17">
        <f t="shared" si="2309"/>
        <v>91.200000000000003</v>
      </c>
      <c r="AG926" s="17">
        <f t="shared" si="2310"/>
        <v>91.200000000000003</v>
      </c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>
        <f t="shared" si="2302"/>
        <v>182.5</v>
      </c>
      <c r="AX926" s="17">
        <f t="shared" si="2303"/>
        <v>91.200000000000003</v>
      </c>
      <c r="AY926" s="17">
        <f t="shared" si="2304"/>
        <v>91.200000000000003</v>
      </c>
      <c r="AZ926" s="17"/>
      <c r="BA926" s="32"/>
      <c r="BB926" s="32"/>
      <c r="BC926" s="1"/>
      <c r="BD926" s="1"/>
      <c r="BE926" s="1"/>
      <c r="BF926" s="1"/>
      <c r="BG926" s="1"/>
      <c r="BH926" s="1"/>
      <c r="BI926" s="1"/>
    </row>
    <row r="927" s="20" customFormat="1">
      <c r="A927" s="21" t="s">
        <v>488</v>
      </c>
      <c r="B927" s="37" t="s">
        <v>63</v>
      </c>
      <c r="C927" s="37"/>
      <c r="D927" s="21"/>
      <c r="E927" s="21"/>
      <c r="F927" s="22" t="s">
        <v>64</v>
      </c>
      <c r="G927" s="23">
        <f>G934</f>
        <v>39471.099999999999</v>
      </c>
      <c r="H927" s="23">
        <f>H934</f>
        <v>30811.500000000004</v>
      </c>
      <c r="I927" s="23">
        <f>I934</f>
        <v>26407.700000000004</v>
      </c>
      <c r="J927" s="23">
        <f>J934</f>
        <v>16185.700000000001</v>
      </c>
      <c r="K927" s="23">
        <f>K934</f>
        <v>16185.700000000001</v>
      </c>
      <c r="L927" s="23">
        <f>L934</f>
        <v>16185.700000000001</v>
      </c>
      <c r="M927" s="23">
        <f t="shared" si="2432"/>
        <v>55656.800000000003</v>
      </c>
      <c r="N927" s="23">
        <f t="shared" si="2433"/>
        <v>46997.200000000004</v>
      </c>
      <c r="O927" s="23">
        <f t="shared" si="2434"/>
        <v>42593.400000000009</v>
      </c>
      <c r="P927" s="23">
        <f>P934+P928</f>
        <v>0</v>
      </c>
      <c r="Q927" s="23">
        <f>Q934+Q928</f>
        <v>0</v>
      </c>
      <c r="R927" s="23">
        <f>R934+R928</f>
        <v>0</v>
      </c>
      <c r="S927" s="23">
        <f>S934+S928</f>
        <v>1066.61699</v>
      </c>
      <c r="T927" s="23">
        <f>T934+T928</f>
        <v>0</v>
      </c>
      <c r="U927" s="23">
        <f>U934+U928</f>
        <v>0</v>
      </c>
      <c r="V927" s="23">
        <f>V934+V928</f>
        <v>0</v>
      </c>
      <c r="W927" s="23">
        <f>W934+W928</f>
        <v>0</v>
      </c>
      <c r="X927" s="23">
        <f>X934+X928</f>
        <v>0</v>
      </c>
      <c r="Y927" s="23">
        <f t="shared" si="2305"/>
        <v>56723.416990000005</v>
      </c>
      <c r="Z927" s="23">
        <f t="shared" si="2306"/>
        <v>46997.200000000004</v>
      </c>
      <c r="AA927" s="23">
        <f t="shared" si="2307"/>
        <v>42593.400000000009</v>
      </c>
      <c r="AB927" s="23">
        <f>AB934+AB928</f>
        <v>0</v>
      </c>
      <c r="AC927" s="23">
        <f>AC934+AC928</f>
        <v>0</v>
      </c>
      <c r="AD927" s="23">
        <f>AD934+AD928</f>
        <v>0</v>
      </c>
      <c r="AE927" s="23">
        <f t="shared" si="2308"/>
        <v>56723.416990000005</v>
      </c>
      <c r="AF927" s="23">
        <f t="shared" si="2309"/>
        <v>46997.200000000004</v>
      </c>
      <c r="AG927" s="23">
        <f t="shared" si="2310"/>
        <v>42593.400000000009</v>
      </c>
      <c r="AH927" s="23">
        <f>AH934+AH928</f>
        <v>0</v>
      </c>
      <c r="AI927" s="23">
        <f>AI934+AI928</f>
        <v>0</v>
      </c>
      <c r="AJ927" s="23">
        <f>AJ934+AJ928</f>
        <v>0</v>
      </c>
      <c r="AK927" s="23">
        <f>AK934+AK928</f>
        <v>0</v>
      </c>
      <c r="AL927" s="23">
        <f>AL934+AL928</f>
        <v>0</v>
      </c>
      <c r="AM927" s="23">
        <f>AM934+AM928</f>
        <v>0</v>
      </c>
      <c r="AN927" s="23">
        <f>AN934+AN928</f>
        <v>0</v>
      </c>
      <c r="AO927" s="23">
        <f>AO934+AO928</f>
        <v>0</v>
      </c>
      <c r="AP927" s="23">
        <f>AP934+AP928</f>
        <v>0</v>
      </c>
      <c r="AQ927" s="23">
        <f>AQ934+AQ928</f>
        <v>0</v>
      </c>
      <c r="AR927" s="23">
        <f>AR934+AR928</f>
        <v>0</v>
      </c>
      <c r="AS927" s="23">
        <f>AS934+AS928</f>
        <v>0</v>
      </c>
      <c r="AT927" s="23">
        <f>AT934+AT928</f>
        <v>0</v>
      </c>
      <c r="AU927" s="23">
        <f>AU934+AU928</f>
        <v>0</v>
      </c>
      <c r="AV927" s="23">
        <f>AV934+AV928</f>
        <v>0</v>
      </c>
      <c r="AW927" s="23">
        <f t="shared" si="2302"/>
        <v>56723.416990000005</v>
      </c>
      <c r="AX927" s="23">
        <f t="shared" si="2303"/>
        <v>46997.200000000004</v>
      </c>
      <c r="AY927" s="23">
        <f t="shared" si="2304"/>
        <v>42593.400000000009</v>
      </c>
      <c r="AZ927" s="23">
        <f>AZ934+AZ928</f>
        <v>0</v>
      </c>
      <c r="BA927" s="24"/>
      <c r="BB927" s="24"/>
      <c r="BC927" s="20"/>
      <c r="BD927" s="20"/>
      <c r="BE927" s="20"/>
      <c r="BF927" s="20"/>
      <c r="BG927" s="20"/>
      <c r="BH927" s="20"/>
      <c r="BI927" s="20"/>
    </row>
    <row r="928" s="25" customFormat="1">
      <c r="A928" s="26" t="s">
        <v>488</v>
      </c>
      <c r="B928" s="26" t="s">
        <v>63</v>
      </c>
      <c r="C928" s="26" t="s">
        <v>325</v>
      </c>
      <c r="D928" s="26"/>
      <c r="E928" s="26"/>
      <c r="F928" s="27" t="s">
        <v>487</v>
      </c>
      <c r="G928" s="28"/>
      <c r="H928" s="28"/>
      <c r="I928" s="28"/>
      <c r="J928" s="28"/>
      <c r="K928" s="28"/>
      <c r="L928" s="28"/>
      <c r="M928" s="28"/>
      <c r="N928" s="28"/>
      <c r="O928" s="28"/>
      <c r="P928" s="28">
        <f t="shared" ref="P928:P932" si="2435">P929</f>
        <v>0</v>
      </c>
      <c r="Q928" s="28">
        <f t="shared" ref="Q928:Q932" si="2436">Q929</f>
        <v>0</v>
      </c>
      <c r="R928" s="28">
        <f t="shared" ref="R928:R932" si="2437">R929</f>
        <v>0</v>
      </c>
      <c r="S928" s="28">
        <f t="shared" ref="S928:S932" si="2438">S929</f>
        <v>1066.61699</v>
      </c>
      <c r="T928" s="28">
        <f t="shared" ref="T928:T932" si="2439">T929</f>
        <v>0</v>
      </c>
      <c r="U928" s="28">
        <f t="shared" ref="U928:U932" si="2440">U929</f>
        <v>0</v>
      </c>
      <c r="V928" s="28">
        <f t="shared" ref="V928:V932" si="2441">V929</f>
        <v>0</v>
      </c>
      <c r="W928" s="28">
        <f t="shared" ref="W928:W932" si="2442">W929</f>
        <v>0</v>
      </c>
      <c r="X928" s="28">
        <f t="shared" ref="X928:X932" si="2443">X929</f>
        <v>0</v>
      </c>
      <c r="Y928" s="28">
        <f t="shared" si="2305"/>
        <v>1066.61699</v>
      </c>
      <c r="Z928" s="28">
        <f t="shared" si="2306"/>
        <v>0</v>
      </c>
      <c r="AA928" s="28">
        <f t="shared" si="2307"/>
        <v>0</v>
      </c>
      <c r="AB928" s="28">
        <f t="shared" ref="AB928:AB932" si="2444">AB929</f>
        <v>0</v>
      </c>
      <c r="AC928" s="28">
        <f t="shared" ref="AC928:AC932" si="2445">AC929</f>
        <v>0</v>
      </c>
      <c r="AD928" s="28">
        <f t="shared" ref="AD928:AD932" si="2446">AD929</f>
        <v>0</v>
      </c>
      <c r="AE928" s="28">
        <f t="shared" si="2308"/>
        <v>1066.61699</v>
      </c>
      <c r="AF928" s="28">
        <f t="shared" si="2309"/>
        <v>0</v>
      </c>
      <c r="AG928" s="28">
        <f t="shared" si="2310"/>
        <v>0</v>
      </c>
      <c r="AH928" s="28">
        <f t="shared" ref="AH928:AH932" si="2447">AH929</f>
        <v>0</v>
      </c>
      <c r="AI928" s="28">
        <f t="shared" ref="AI928:AI932" si="2448">AI929</f>
        <v>0</v>
      </c>
      <c r="AJ928" s="28">
        <f t="shared" ref="AJ928:AJ932" si="2449">AJ929</f>
        <v>0</v>
      </c>
      <c r="AK928" s="28">
        <f t="shared" ref="AK928:AK932" si="2450">AK929</f>
        <v>0</v>
      </c>
      <c r="AL928" s="28">
        <f t="shared" ref="AL928:AL932" si="2451">AL929</f>
        <v>0</v>
      </c>
      <c r="AM928" s="28">
        <f t="shared" ref="AM928:AM932" si="2452">AM929</f>
        <v>0</v>
      </c>
      <c r="AN928" s="28">
        <f t="shared" ref="AN928:AN932" si="2453">AN929</f>
        <v>0</v>
      </c>
      <c r="AO928" s="28">
        <f t="shared" ref="AO928:AO932" si="2454">AO929</f>
        <v>0</v>
      </c>
      <c r="AP928" s="28">
        <f t="shared" ref="AP928:AP932" si="2455">AP929</f>
        <v>0</v>
      </c>
      <c r="AQ928" s="28">
        <f t="shared" ref="AQ928:AQ932" si="2456">AQ929</f>
        <v>0</v>
      </c>
      <c r="AR928" s="28">
        <f t="shared" ref="AR928:AR932" si="2457">AR929</f>
        <v>0</v>
      </c>
      <c r="AS928" s="28">
        <f t="shared" ref="AS928:AS932" si="2458">AS929</f>
        <v>0</v>
      </c>
      <c r="AT928" s="28">
        <f t="shared" ref="AT928:AT932" si="2459">AT929</f>
        <v>0</v>
      </c>
      <c r="AU928" s="28">
        <f t="shared" ref="AU928:AU932" si="2460">AU929</f>
        <v>0</v>
      </c>
      <c r="AV928" s="28">
        <f t="shared" ref="AV928:AV932" si="2461">AV929</f>
        <v>0</v>
      </c>
      <c r="AW928" s="28">
        <f t="shared" si="2302"/>
        <v>1066.61699</v>
      </c>
      <c r="AX928" s="28">
        <f t="shared" si="2303"/>
        <v>0</v>
      </c>
      <c r="AY928" s="28">
        <f t="shared" si="2304"/>
        <v>0</v>
      </c>
      <c r="AZ928" s="28">
        <f t="shared" ref="AZ928:AZ932" si="2462">AZ929</f>
        <v>0</v>
      </c>
      <c r="BA928" s="29"/>
      <c r="BB928" s="29"/>
      <c r="BC928" s="25"/>
      <c r="BD928" s="25"/>
      <c r="BE928" s="25"/>
      <c r="BF928" s="25"/>
      <c r="BG928" s="25"/>
      <c r="BH928" s="25"/>
      <c r="BI928" s="25"/>
    </row>
    <row r="929" s="1" customFormat="1">
      <c r="A929" s="30" t="s">
        <v>488</v>
      </c>
      <c r="B929" s="30" t="s">
        <v>63</v>
      </c>
      <c r="C929" s="30" t="s">
        <v>325</v>
      </c>
      <c r="D929" s="30" t="s">
        <v>448</v>
      </c>
      <c r="E929" s="30"/>
      <c r="F929" s="31" t="s">
        <v>449</v>
      </c>
      <c r="G929" s="17"/>
      <c r="H929" s="17"/>
      <c r="I929" s="17"/>
      <c r="J929" s="17"/>
      <c r="K929" s="17"/>
      <c r="L929" s="17"/>
      <c r="M929" s="17"/>
      <c r="N929" s="17"/>
      <c r="O929" s="17"/>
      <c r="P929" s="17">
        <f t="shared" si="2435"/>
        <v>0</v>
      </c>
      <c r="Q929" s="17">
        <f t="shared" si="2436"/>
        <v>0</v>
      </c>
      <c r="R929" s="17">
        <f t="shared" si="2437"/>
        <v>0</v>
      </c>
      <c r="S929" s="17">
        <f t="shared" si="2438"/>
        <v>1066.61699</v>
      </c>
      <c r="T929" s="17">
        <f t="shared" si="2439"/>
        <v>0</v>
      </c>
      <c r="U929" s="17">
        <f t="shared" si="2440"/>
        <v>0</v>
      </c>
      <c r="V929" s="17">
        <f t="shared" si="2441"/>
        <v>0</v>
      </c>
      <c r="W929" s="17">
        <f t="shared" si="2442"/>
        <v>0</v>
      </c>
      <c r="X929" s="17">
        <f t="shared" si="2443"/>
        <v>0</v>
      </c>
      <c r="Y929" s="17">
        <f t="shared" si="2305"/>
        <v>1066.61699</v>
      </c>
      <c r="Z929" s="17">
        <f t="shared" si="2306"/>
        <v>0</v>
      </c>
      <c r="AA929" s="17">
        <f t="shared" si="2307"/>
        <v>0</v>
      </c>
      <c r="AB929" s="17">
        <f t="shared" si="2444"/>
        <v>0</v>
      </c>
      <c r="AC929" s="17">
        <f t="shared" si="2445"/>
        <v>0</v>
      </c>
      <c r="AD929" s="17">
        <f t="shared" si="2446"/>
        <v>0</v>
      </c>
      <c r="AE929" s="17">
        <f t="shared" si="2308"/>
        <v>1066.61699</v>
      </c>
      <c r="AF929" s="17">
        <f t="shared" si="2309"/>
        <v>0</v>
      </c>
      <c r="AG929" s="17">
        <f t="shared" si="2310"/>
        <v>0</v>
      </c>
      <c r="AH929" s="17">
        <f t="shared" si="2447"/>
        <v>0</v>
      </c>
      <c r="AI929" s="17">
        <f t="shared" si="2448"/>
        <v>0</v>
      </c>
      <c r="AJ929" s="17">
        <f t="shared" si="2449"/>
        <v>0</v>
      </c>
      <c r="AK929" s="17">
        <f t="shared" si="2450"/>
        <v>0</v>
      </c>
      <c r="AL929" s="17">
        <f t="shared" si="2451"/>
        <v>0</v>
      </c>
      <c r="AM929" s="17">
        <f t="shared" si="2452"/>
        <v>0</v>
      </c>
      <c r="AN929" s="17">
        <f t="shared" si="2453"/>
        <v>0</v>
      </c>
      <c r="AO929" s="17">
        <f t="shared" si="2454"/>
        <v>0</v>
      </c>
      <c r="AP929" s="17">
        <f t="shared" si="2455"/>
        <v>0</v>
      </c>
      <c r="AQ929" s="17">
        <f t="shared" si="2456"/>
        <v>0</v>
      </c>
      <c r="AR929" s="17">
        <f t="shared" si="2457"/>
        <v>0</v>
      </c>
      <c r="AS929" s="17">
        <f t="shared" si="2458"/>
        <v>0</v>
      </c>
      <c r="AT929" s="17">
        <f t="shared" si="2459"/>
        <v>0</v>
      </c>
      <c r="AU929" s="17">
        <f t="shared" si="2460"/>
        <v>0</v>
      </c>
      <c r="AV929" s="17">
        <f t="shared" si="2461"/>
        <v>0</v>
      </c>
      <c r="AW929" s="17">
        <f t="shared" si="2302"/>
        <v>1066.61699</v>
      </c>
      <c r="AX929" s="17">
        <f t="shared" si="2303"/>
        <v>0</v>
      </c>
      <c r="AY929" s="17">
        <f t="shared" si="2304"/>
        <v>0</v>
      </c>
      <c r="AZ929" s="17">
        <f t="shared" si="2462"/>
        <v>0</v>
      </c>
      <c r="BA929" s="32"/>
      <c r="BB929" s="32"/>
      <c r="BC929" s="1"/>
      <c r="BD929" s="1"/>
      <c r="BE929" s="1"/>
      <c r="BF929" s="1"/>
      <c r="BG929" s="1"/>
      <c r="BH929" s="1"/>
      <c r="BI929" s="1"/>
    </row>
    <row r="930" s="1" customFormat="1">
      <c r="A930" s="30" t="s">
        <v>488</v>
      </c>
      <c r="B930" s="30" t="s">
        <v>63</v>
      </c>
      <c r="C930" s="30" t="s">
        <v>325</v>
      </c>
      <c r="D930" s="30" t="s">
        <v>461</v>
      </c>
      <c r="E930" s="30"/>
      <c r="F930" s="31" t="s">
        <v>36</v>
      </c>
      <c r="G930" s="17"/>
      <c r="H930" s="17"/>
      <c r="I930" s="17"/>
      <c r="J930" s="17"/>
      <c r="K930" s="17"/>
      <c r="L930" s="17"/>
      <c r="M930" s="17"/>
      <c r="N930" s="17"/>
      <c r="O930" s="17"/>
      <c r="P930" s="17">
        <f t="shared" si="2435"/>
        <v>0</v>
      </c>
      <c r="Q930" s="17">
        <f t="shared" si="2436"/>
        <v>0</v>
      </c>
      <c r="R930" s="17">
        <f t="shared" si="2437"/>
        <v>0</v>
      </c>
      <c r="S930" s="17">
        <f t="shared" si="2438"/>
        <v>1066.61699</v>
      </c>
      <c r="T930" s="17">
        <f t="shared" si="2439"/>
        <v>0</v>
      </c>
      <c r="U930" s="17">
        <f t="shared" si="2440"/>
        <v>0</v>
      </c>
      <c r="V930" s="17">
        <f t="shared" si="2441"/>
        <v>0</v>
      </c>
      <c r="W930" s="17">
        <f t="shared" si="2442"/>
        <v>0</v>
      </c>
      <c r="X930" s="17">
        <f t="shared" si="2443"/>
        <v>0</v>
      </c>
      <c r="Y930" s="17">
        <f t="shared" si="2305"/>
        <v>1066.61699</v>
      </c>
      <c r="Z930" s="17">
        <f t="shared" si="2306"/>
        <v>0</v>
      </c>
      <c r="AA930" s="17">
        <f t="shared" si="2307"/>
        <v>0</v>
      </c>
      <c r="AB930" s="17">
        <f t="shared" si="2444"/>
        <v>0</v>
      </c>
      <c r="AC930" s="17">
        <f t="shared" si="2445"/>
        <v>0</v>
      </c>
      <c r="AD930" s="17">
        <f t="shared" si="2446"/>
        <v>0</v>
      </c>
      <c r="AE930" s="17">
        <f t="shared" si="2308"/>
        <v>1066.61699</v>
      </c>
      <c r="AF930" s="17">
        <f t="shared" si="2309"/>
        <v>0</v>
      </c>
      <c r="AG930" s="17">
        <f t="shared" si="2310"/>
        <v>0</v>
      </c>
      <c r="AH930" s="17">
        <f t="shared" si="2447"/>
        <v>0</v>
      </c>
      <c r="AI930" s="17">
        <f t="shared" si="2448"/>
        <v>0</v>
      </c>
      <c r="AJ930" s="17">
        <f t="shared" si="2449"/>
        <v>0</v>
      </c>
      <c r="AK930" s="17">
        <f t="shared" si="2450"/>
        <v>0</v>
      </c>
      <c r="AL930" s="17">
        <f t="shared" si="2451"/>
        <v>0</v>
      </c>
      <c r="AM930" s="17">
        <f t="shared" si="2452"/>
        <v>0</v>
      </c>
      <c r="AN930" s="17">
        <f t="shared" si="2453"/>
        <v>0</v>
      </c>
      <c r="AO930" s="17">
        <f t="shared" si="2454"/>
        <v>0</v>
      </c>
      <c r="AP930" s="17">
        <f t="shared" si="2455"/>
        <v>0</v>
      </c>
      <c r="AQ930" s="17">
        <f t="shared" si="2456"/>
        <v>0</v>
      </c>
      <c r="AR930" s="17">
        <f t="shared" si="2457"/>
        <v>0</v>
      </c>
      <c r="AS930" s="17">
        <f t="shared" si="2458"/>
        <v>0</v>
      </c>
      <c r="AT930" s="17">
        <f t="shared" si="2459"/>
        <v>0</v>
      </c>
      <c r="AU930" s="17">
        <f t="shared" si="2460"/>
        <v>0</v>
      </c>
      <c r="AV930" s="17">
        <f t="shared" si="2461"/>
        <v>0</v>
      </c>
      <c r="AW930" s="17">
        <f t="shared" si="2302"/>
        <v>1066.61699</v>
      </c>
      <c r="AX930" s="17">
        <f t="shared" si="2303"/>
        <v>0</v>
      </c>
      <c r="AY930" s="17">
        <f t="shared" si="2304"/>
        <v>0</v>
      </c>
      <c r="AZ930" s="17">
        <f t="shared" si="2462"/>
        <v>0</v>
      </c>
      <c r="BA930" s="32"/>
      <c r="BB930" s="32"/>
      <c r="BC930" s="1"/>
      <c r="BD930" s="1"/>
      <c r="BE930" s="1"/>
      <c r="BF930" s="1"/>
      <c r="BG930" s="1"/>
      <c r="BH930" s="1"/>
      <c r="BI930" s="1"/>
    </row>
    <row r="931" s="1" customFormat="1">
      <c r="A931" s="30" t="s">
        <v>488</v>
      </c>
      <c r="B931" s="30" t="s">
        <v>63</v>
      </c>
      <c r="C931" s="30" t="s">
        <v>325</v>
      </c>
      <c r="D931" s="30" t="s">
        <v>483</v>
      </c>
      <c r="E931" s="30"/>
      <c r="F931" s="31" t="s">
        <v>484</v>
      </c>
      <c r="G931" s="17"/>
      <c r="H931" s="17"/>
      <c r="I931" s="17"/>
      <c r="J931" s="17"/>
      <c r="K931" s="17"/>
      <c r="L931" s="17"/>
      <c r="M931" s="17"/>
      <c r="N931" s="17"/>
      <c r="O931" s="17"/>
      <c r="P931" s="17">
        <f t="shared" si="2435"/>
        <v>0</v>
      </c>
      <c r="Q931" s="17">
        <f t="shared" si="2436"/>
        <v>0</v>
      </c>
      <c r="R931" s="17">
        <f t="shared" si="2437"/>
        <v>0</v>
      </c>
      <c r="S931" s="17">
        <f t="shared" si="2438"/>
        <v>1066.61699</v>
      </c>
      <c r="T931" s="17">
        <f t="shared" si="2439"/>
        <v>0</v>
      </c>
      <c r="U931" s="17">
        <f t="shared" si="2440"/>
        <v>0</v>
      </c>
      <c r="V931" s="17">
        <f t="shared" si="2441"/>
        <v>0</v>
      </c>
      <c r="W931" s="17">
        <f t="shared" si="2442"/>
        <v>0</v>
      </c>
      <c r="X931" s="17">
        <f t="shared" si="2443"/>
        <v>0</v>
      </c>
      <c r="Y931" s="17">
        <f t="shared" si="2305"/>
        <v>1066.61699</v>
      </c>
      <c r="Z931" s="17">
        <f t="shared" si="2306"/>
        <v>0</v>
      </c>
      <c r="AA931" s="17">
        <f t="shared" si="2307"/>
        <v>0</v>
      </c>
      <c r="AB931" s="17">
        <f t="shared" si="2444"/>
        <v>0</v>
      </c>
      <c r="AC931" s="17">
        <f t="shared" si="2445"/>
        <v>0</v>
      </c>
      <c r="AD931" s="17">
        <f t="shared" si="2446"/>
        <v>0</v>
      </c>
      <c r="AE931" s="17">
        <f t="shared" si="2308"/>
        <v>1066.61699</v>
      </c>
      <c r="AF931" s="17">
        <f t="shared" si="2309"/>
        <v>0</v>
      </c>
      <c r="AG931" s="17">
        <f t="shared" si="2310"/>
        <v>0</v>
      </c>
      <c r="AH931" s="17">
        <f t="shared" si="2447"/>
        <v>0</v>
      </c>
      <c r="AI931" s="17">
        <f t="shared" si="2448"/>
        <v>0</v>
      </c>
      <c r="AJ931" s="17">
        <f t="shared" si="2449"/>
        <v>0</v>
      </c>
      <c r="AK931" s="17">
        <f t="shared" si="2450"/>
        <v>0</v>
      </c>
      <c r="AL931" s="17">
        <f t="shared" si="2451"/>
        <v>0</v>
      </c>
      <c r="AM931" s="17">
        <f t="shared" si="2452"/>
        <v>0</v>
      </c>
      <c r="AN931" s="17">
        <f t="shared" si="2453"/>
        <v>0</v>
      </c>
      <c r="AO931" s="17">
        <f t="shared" si="2454"/>
        <v>0</v>
      </c>
      <c r="AP931" s="17">
        <f t="shared" si="2455"/>
        <v>0</v>
      </c>
      <c r="AQ931" s="17">
        <f t="shared" si="2456"/>
        <v>0</v>
      </c>
      <c r="AR931" s="17">
        <f t="shared" si="2457"/>
        <v>0</v>
      </c>
      <c r="AS931" s="17">
        <f t="shared" si="2458"/>
        <v>0</v>
      </c>
      <c r="AT931" s="17">
        <f t="shared" si="2459"/>
        <v>0</v>
      </c>
      <c r="AU931" s="17">
        <f t="shared" si="2460"/>
        <v>0</v>
      </c>
      <c r="AV931" s="17">
        <f t="shared" si="2461"/>
        <v>0</v>
      </c>
      <c r="AW931" s="17">
        <f t="shared" si="2302"/>
        <v>1066.61699</v>
      </c>
      <c r="AX931" s="17">
        <f t="shared" si="2303"/>
        <v>0</v>
      </c>
      <c r="AY931" s="17">
        <f t="shared" si="2304"/>
        <v>0</v>
      </c>
      <c r="AZ931" s="17">
        <f t="shared" si="2462"/>
        <v>0</v>
      </c>
      <c r="BA931" s="32"/>
      <c r="BB931" s="32"/>
      <c r="BC931" s="1"/>
      <c r="BD931" s="1"/>
      <c r="BE931" s="1"/>
      <c r="BF931" s="1"/>
      <c r="BG931" s="1"/>
      <c r="BH931" s="1"/>
      <c r="BI931" s="1"/>
    </row>
    <row r="932" s="1" customFormat="1">
      <c r="A932" s="30" t="s">
        <v>488</v>
      </c>
      <c r="B932" s="30" t="s">
        <v>63</v>
      </c>
      <c r="C932" s="30" t="s">
        <v>325</v>
      </c>
      <c r="D932" s="30" t="s">
        <v>485</v>
      </c>
      <c r="E932" s="30"/>
      <c r="F932" s="31" t="s">
        <v>486</v>
      </c>
      <c r="G932" s="17"/>
      <c r="H932" s="17"/>
      <c r="I932" s="17"/>
      <c r="J932" s="17"/>
      <c r="K932" s="17"/>
      <c r="L932" s="17"/>
      <c r="M932" s="17"/>
      <c r="N932" s="17"/>
      <c r="O932" s="17"/>
      <c r="P932" s="17">
        <f t="shared" si="2435"/>
        <v>0</v>
      </c>
      <c r="Q932" s="17">
        <f t="shared" si="2436"/>
        <v>0</v>
      </c>
      <c r="R932" s="17">
        <f t="shared" si="2437"/>
        <v>0</v>
      </c>
      <c r="S932" s="17">
        <f t="shared" si="2438"/>
        <v>1066.61699</v>
      </c>
      <c r="T932" s="17">
        <f t="shared" si="2439"/>
        <v>0</v>
      </c>
      <c r="U932" s="17">
        <f t="shared" si="2440"/>
        <v>0</v>
      </c>
      <c r="V932" s="17">
        <f t="shared" si="2441"/>
        <v>0</v>
      </c>
      <c r="W932" s="17">
        <f t="shared" si="2442"/>
        <v>0</v>
      </c>
      <c r="X932" s="17">
        <f t="shared" si="2443"/>
        <v>0</v>
      </c>
      <c r="Y932" s="17">
        <f t="shared" si="2305"/>
        <v>1066.61699</v>
      </c>
      <c r="Z932" s="17">
        <f t="shared" si="2306"/>
        <v>0</v>
      </c>
      <c r="AA932" s="17">
        <f t="shared" si="2307"/>
        <v>0</v>
      </c>
      <c r="AB932" s="17">
        <f t="shared" si="2444"/>
        <v>0</v>
      </c>
      <c r="AC932" s="17">
        <f t="shared" si="2445"/>
        <v>0</v>
      </c>
      <c r="AD932" s="17">
        <f t="shared" si="2446"/>
        <v>0</v>
      </c>
      <c r="AE932" s="17">
        <f t="shared" si="2308"/>
        <v>1066.61699</v>
      </c>
      <c r="AF932" s="17">
        <f t="shared" si="2309"/>
        <v>0</v>
      </c>
      <c r="AG932" s="17">
        <f t="shared" si="2310"/>
        <v>0</v>
      </c>
      <c r="AH932" s="17">
        <f t="shared" si="2447"/>
        <v>0</v>
      </c>
      <c r="AI932" s="17">
        <f t="shared" si="2448"/>
        <v>0</v>
      </c>
      <c r="AJ932" s="17">
        <f t="shared" si="2449"/>
        <v>0</v>
      </c>
      <c r="AK932" s="17">
        <f t="shared" si="2450"/>
        <v>0</v>
      </c>
      <c r="AL932" s="17">
        <f t="shared" si="2451"/>
        <v>0</v>
      </c>
      <c r="AM932" s="17">
        <f t="shared" si="2452"/>
        <v>0</v>
      </c>
      <c r="AN932" s="17">
        <f t="shared" si="2453"/>
        <v>0</v>
      </c>
      <c r="AO932" s="17">
        <f t="shared" si="2454"/>
        <v>0</v>
      </c>
      <c r="AP932" s="17">
        <f t="shared" si="2455"/>
        <v>0</v>
      </c>
      <c r="AQ932" s="17">
        <f t="shared" si="2456"/>
        <v>0</v>
      </c>
      <c r="AR932" s="17">
        <f t="shared" si="2457"/>
        <v>0</v>
      </c>
      <c r="AS932" s="17">
        <f t="shared" si="2458"/>
        <v>0</v>
      </c>
      <c r="AT932" s="17">
        <f t="shared" si="2459"/>
        <v>0</v>
      </c>
      <c r="AU932" s="17">
        <f t="shared" si="2460"/>
        <v>0</v>
      </c>
      <c r="AV932" s="17">
        <f t="shared" si="2461"/>
        <v>0</v>
      </c>
      <c r="AW932" s="17">
        <f t="shared" si="2302"/>
        <v>1066.61699</v>
      </c>
      <c r="AX932" s="17">
        <f t="shared" si="2303"/>
        <v>0</v>
      </c>
      <c r="AY932" s="17">
        <f t="shared" si="2304"/>
        <v>0</v>
      </c>
      <c r="AZ932" s="17">
        <f t="shared" si="2462"/>
        <v>0</v>
      </c>
      <c r="BA932" s="32"/>
      <c r="BB932" s="32"/>
      <c r="BC932" s="1"/>
      <c r="BD932" s="1"/>
      <c r="BE932" s="1"/>
      <c r="BF932" s="1"/>
      <c r="BG932" s="1"/>
      <c r="BH932" s="1"/>
      <c r="BI932" s="1"/>
    </row>
    <row r="933" s="1" customFormat="1">
      <c r="A933" s="30" t="s">
        <v>488</v>
      </c>
      <c r="B933" s="30" t="s">
        <v>63</v>
      </c>
      <c r="C933" s="30" t="s">
        <v>325</v>
      </c>
      <c r="D933" s="30" t="s">
        <v>485</v>
      </c>
      <c r="E933" s="30" t="s">
        <v>41</v>
      </c>
      <c r="F933" s="31" t="s">
        <v>42</v>
      </c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>
        <f>676.667+389.94999</f>
        <v>1066.61699</v>
      </c>
      <c r="T933" s="17"/>
      <c r="U933" s="17"/>
      <c r="V933" s="17"/>
      <c r="W933" s="17"/>
      <c r="X933" s="17"/>
      <c r="Y933" s="17">
        <f t="shared" si="2305"/>
        <v>1066.61699</v>
      </c>
      <c r="Z933" s="17">
        <f t="shared" si="2306"/>
        <v>0</v>
      </c>
      <c r="AA933" s="17">
        <f t="shared" si="2307"/>
        <v>0</v>
      </c>
      <c r="AB933" s="17"/>
      <c r="AC933" s="17"/>
      <c r="AD933" s="17"/>
      <c r="AE933" s="17">
        <f t="shared" si="2308"/>
        <v>1066.61699</v>
      </c>
      <c r="AF933" s="17">
        <f t="shared" si="2309"/>
        <v>0</v>
      </c>
      <c r="AG933" s="17">
        <f t="shared" si="2310"/>
        <v>0</v>
      </c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>
        <f t="shared" si="2302"/>
        <v>1066.61699</v>
      </c>
      <c r="AX933" s="17">
        <f t="shared" si="2303"/>
        <v>0</v>
      </c>
      <c r="AY933" s="17">
        <f t="shared" si="2304"/>
        <v>0</v>
      </c>
      <c r="AZ933" s="17"/>
      <c r="BA933" s="32"/>
      <c r="BB933" s="32"/>
      <c r="BC933" s="1"/>
      <c r="BD933" s="1"/>
      <c r="BE933" s="1"/>
      <c r="BF933" s="1"/>
      <c r="BG933" s="1"/>
      <c r="BH933" s="1"/>
      <c r="BI933" s="1"/>
    </row>
    <row r="934" s="25" customFormat="1">
      <c r="A934" s="26" t="s">
        <v>488</v>
      </c>
      <c r="B934" s="26" t="s">
        <v>63</v>
      </c>
      <c r="C934" s="26" t="s">
        <v>65</v>
      </c>
      <c r="D934" s="26"/>
      <c r="E934" s="26"/>
      <c r="F934" s="27" t="s">
        <v>66</v>
      </c>
      <c r="G934" s="28">
        <f>G935+G940+G951</f>
        <v>39471.099999999999</v>
      </c>
      <c r="H934" s="28">
        <f>H935+H940+H951</f>
        <v>30811.500000000004</v>
      </c>
      <c r="I934" s="28">
        <f>I935+I940+I951</f>
        <v>26407.700000000004</v>
      </c>
      <c r="J934" s="28">
        <f>J935+J940+J951</f>
        <v>16185.700000000001</v>
      </c>
      <c r="K934" s="28">
        <f>K935+K940+K951</f>
        <v>16185.700000000001</v>
      </c>
      <c r="L934" s="28">
        <f>L935+L940+L951</f>
        <v>16185.700000000001</v>
      </c>
      <c r="M934" s="28">
        <f t="shared" si="2432"/>
        <v>55656.800000000003</v>
      </c>
      <c r="N934" s="28">
        <f t="shared" si="2433"/>
        <v>46997.200000000004</v>
      </c>
      <c r="O934" s="28">
        <f t="shared" si="2434"/>
        <v>42593.400000000009</v>
      </c>
      <c r="P934" s="28">
        <f>P935+P940+P951</f>
        <v>0</v>
      </c>
      <c r="Q934" s="28">
        <f>Q935+Q940+Q951</f>
        <v>0</v>
      </c>
      <c r="R934" s="28">
        <f>R935+R940+R951</f>
        <v>0</v>
      </c>
      <c r="S934" s="28">
        <f>S935+S940+S951</f>
        <v>0</v>
      </c>
      <c r="T934" s="28">
        <f>T935+T940+T951</f>
        <v>0</v>
      </c>
      <c r="U934" s="28">
        <f>U935+U940+U951</f>
        <v>0</v>
      </c>
      <c r="V934" s="28">
        <f>V935+V940+V951</f>
        <v>0</v>
      </c>
      <c r="W934" s="28">
        <f>W935+W940+W951</f>
        <v>0</v>
      </c>
      <c r="X934" s="28">
        <f>X935+X940+X951</f>
        <v>0</v>
      </c>
      <c r="Y934" s="28">
        <f t="shared" si="2305"/>
        <v>55656.800000000003</v>
      </c>
      <c r="Z934" s="28">
        <f t="shared" si="2306"/>
        <v>46997.200000000004</v>
      </c>
      <c r="AA934" s="28">
        <f t="shared" si="2307"/>
        <v>42593.400000000009</v>
      </c>
      <c r="AB934" s="28">
        <f>AB935+AB940+AB951</f>
        <v>0</v>
      </c>
      <c r="AC934" s="28">
        <f>AC935+AC940+AC951</f>
        <v>0</v>
      </c>
      <c r="AD934" s="28">
        <f>AD935+AD940+AD951</f>
        <v>0</v>
      </c>
      <c r="AE934" s="28">
        <f t="shared" si="2308"/>
        <v>55656.800000000003</v>
      </c>
      <c r="AF934" s="28">
        <f t="shared" si="2309"/>
        <v>46997.200000000004</v>
      </c>
      <c r="AG934" s="28">
        <f t="shared" si="2310"/>
        <v>42593.400000000009</v>
      </c>
      <c r="AH934" s="28">
        <f>AH935+AH940+AH951</f>
        <v>0</v>
      </c>
      <c r="AI934" s="28">
        <f>AI935+AI940+AI951</f>
        <v>0</v>
      </c>
      <c r="AJ934" s="28">
        <f>AJ935+AJ940+AJ951</f>
        <v>0</v>
      </c>
      <c r="AK934" s="28">
        <f>AK935+AK940+AK951</f>
        <v>0</v>
      </c>
      <c r="AL934" s="28">
        <f>AL935+AL940+AL951</f>
        <v>0</v>
      </c>
      <c r="AM934" s="28">
        <f>AM935+AM940+AM951</f>
        <v>0</v>
      </c>
      <c r="AN934" s="28">
        <f>AN935+AN940+AN951</f>
        <v>0</v>
      </c>
      <c r="AO934" s="28">
        <f>AO935+AO940+AO951</f>
        <v>0</v>
      </c>
      <c r="AP934" s="28">
        <f>AP935+AP940+AP951</f>
        <v>0</v>
      </c>
      <c r="AQ934" s="28">
        <f>AQ935+AQ940+AQ951</f>
        <v>0</v>
      </c>
      <c r="AR934" s="28">
        <f>AR935+AR940+AR951</f>
        <v>0</v>
      </c>
      <c r="AS934" s="28">
        <f>AS935+AS940+AS951</f>
        <v>0</v>
      </c>
      <c r="AT934" s="28">
        <f>AT935+AT940+AT951</f>
        <v>0</v>
      </c>
      <c r="AU934" s="28">
        <f>AU935+AU940+AU951</f>
        <v>0</v>
      </c>
      <c r="AV934" s="28">
        <f>AV935+AV940+AV951</f>
        <v>0</v>
      </c>
      <c r="AW934" s="28">
        <f t="shared" si="2302"/>
        <v>55656.800000000003</v>
      </c>
      <c r="AX934" s="28">
        <f t="shared" si="2303"/>
        <v>46997.200000000004</v>
      </c>
      <c r="AY934" s="28">
        <f t="shared" si="2304"/>
        <v>42593.400000000009</v>
      </c>
      <c r="AZ934" s="28">
        <f>AZ935+AZ940+AZ951</f>
        <v>0</v>
      </c>
      <c r="BA934" s="29"/>
      <c r="BB934" s="29"/>
      <c r="BC934" s="25"/>
      <c r="BD934" s="25"/>
      <c r="BE934" s="25"/>
      <c r="BF934" s="25"/>
      <c r="BG934" s="25"/>
      <c r="BH934" s="25"/>
      <c r="BI934" s="25"/>
    </row>
    <row r="935" s="1" customFormat="1" ht="78.75">
      <c r="A935" s="30" t="s">
        <v>488</v>
      </c>
      <c r="B935" s="30" t="s">
        <v>63</v>
      </c>
      <c r="C935" s="30" t="s">
        <v>65</v>
      </c>
      <c r="D935" s="30" t="s">
        <v>67</v>
      </c>
      <c r="E935" s="35"/>
      <c r="F935" s="31" t="s">
        <v>68</v>
      </c>
      <c r="G935" s="17">
        <f t="shared" ref="G935:G938" si="2463">G936</f>
        <v>268.10000000000002</v>
      </c>
      <c r="H935" s="17">
        <f t="shared" ref="H935:H987" si="2464">H936</f>
        <v>266.69999999999999</v>
      </c>
      <c r="I935" s="17">
        <f t="shared" ref="I935:I938" si="2465">I936</f>
        <v>272.89999999999998</v>
      </c>
      <c r="J935" s="17">
        <f t="shared" ref="J935:J938" si="2466">J936</f>
        <v>0</v>
      </c>
      <c r="K935" s="17">
        <f t="shared" ref="K935:K938" si="2467">K936</f>
        <v>0</v>
      </c>
      <c r="L935" s="17">
        <f t="shared" ref="L935:L938" si="2468">L936</f>
        <v>0</v>
      </c>
      <c r="M935" s="17">
        <f t="shared" si="2432"/>
        <v>268.10000000000002</v>
      </c>
      <c r="N935" s="17">
        <f t="shared" si="2433"/>
        <v>266.69999999999999</v>
      </c>
      <c r="O935" s="17">
        <f t="shared" si="2434"/>
        <v>272.89999999999998</v>
      </c>
      <c r="P935" s="17">
        <f t="shared" ref="P935:P938" si="2469">P936</f>
        <v>0</v>
      </c>
      <c r="Q935" s="17">
        <f t="shared" ref="Q935:Q938" si="2470">Q936</f>
        <v>0</v>
      </c>
      <c r="R935" s="17">
        <f t="shared" ref="R935:R938" si="2471">R936</f>
        <v>0</v>
      </c>
      <c r="S935" s="17">
        <f t="shared" ref="S935:S938" si="2472">S936</f>
        <v>0</v>
      </c>
      <c r="T935" s="17">
        <f t="shared" ref="T935:T938" si="2473">T936</f>
        <v>0</v>
      </c>
      <c r="U935" s="17">
        <f t="shared" ref="U935:U938" si="2474">U936</f>
        <v>0</v>
      </c>
      <c r="V935" s="17">
        <f t="shared" ref="V935:V938" si="2475">V936</f>
        <v>0</v>
      </c>
      <c r="W935" s="17">
        <f t="shared" ref="W935:W938" si="2476">W936</f>
        <v>0</v>
      </c>
      <c r="X935" s="17">
        <f t="shared" ref="X935:X938" si="2477">X936</f>
        <v>0</v>
      </c>
      <c r="Y935" s="17">
        <f t="shared" si="2305"/>
        <v>268.10000000000002</v>
      </c>
      <c r="Z935" s="17">
        <f t="shared" si="2306"/>
        <v>266.69999999999999</v>
      </c>
      <c r="AA935" s="17">
        <f t="shared" si="2307"/>
        <v>272.89999999999998</v>
      </c>
      <c r="AB935" s="17">
        <f t="shared" ref="AB935:AB938" si="2478">AB936</f>
        <v>0</v>
      </c>
      <c r="AC935" s="17">
        <f t="shared" ref="AC935:AC938" si="2479">AC936</f>
        <v>0</v>
      </c>
      <c r="AD935" s="17">
        <f t="shared" ref="AD935:AD938" si="2480">AD936</f>
        <v>0</v>
      </c>
      <c r="AE935" s="17">
        <f t="shared" si="2308"/>
        <v>268.10000000000002</v>
      </c>
      <c r="AF935" s="17">
        <f t="shared" si="2309"/>
        <v>266.69999999999999</v>
      </c>
      <c r="AG935" s="17">
        <f t="shared" si="2310"/>
        <v>272.89999999999998</v>
      </c>
      <c r="AH935" s="17">
        <f t="shared" ref="AH935:AH938" si="2481">AH936</f>
        <v>0</v>
      </c>
      <c r="AI935" s="17">
        <f t="shared" ref="AI935:AI938" si="2482">AI936</f>
        <v>0</v>
      </c>
      <c r="AJ935" s="17">
        <f t="shared" ref="AJ935:AJ938" si="2483">AJ936</f>
        <v>0</v>
      </c>
      <c r="AK935" s="17">
        <f t="shared" ref="AK935:AK938" si="2484">AK936</f>
        <v>0</v>
      </c>
      <c r="AL935" s="17">
        <f t="shared" ref="AL935:AL938" si="2485">AL936</f>
        <v>0</v>
      </c>
      <c r="AM935" s="17">
        <f t="shared" ref="AM935:AM938" si="2486">AM936</f>
        <v>0</v>
      </c>
      <c r="AN935" s="17">
        <f t="shared" ref="AN935:AN938" si="2487">AN936</f>
        <v>0</v>
      </c>
      <c r="AO935" s="17">
        <f t="shared" ref="AO935:AO938" si="2488">AO936</f>
        <v>0</v>
      </c>
      <c r="AP935" s="17">
        <f t="shared" ref="AP935:AP938" si="2489">AP936</f>
        <v>0</v>
      </c>
      <c r="AQ935" s="17">
        <f t="shared" ref="AQ935:AQ938" si="2490">AQ936</f>
        <v>0</v>
      </c>
      <c r="AR935" s="17">
        <f t="shared" ref="AR935:AR938" si="2491">AR936</f>
        <v>0</v>
      </c>
      <c r="AS935" s="17">
        <f t="shared" ref="AS935:AS938" si="2492">AS936</f>
        <v>0</v>
      </c>
      <c r="AT935" s="17">
        <f t="shared" ref="AT935:AT938" si="2493">AT936</f>
        <v>0</v>
      </c>
      <c r="AU935" s="17">
        <f t="shared" ref="AU935:AU938" si="2494">AU936</f>
        <v>0</v>
      </c>
      <c r="AV935" s="17">
        <f t="shared" ref="AV935:AV938" si="2495">AV936</f>
        <v>0</v>
      </c>
      <c r="AW935" s="17">
        <f t="shared" si="2302"/>
        <v>268.10000000000002</v>
      </c>
      <c r="AX935" s="17">
        <f t="shared" si="2303"/>
        <v>266.69999999999999</v>
      </c>
      <c r="AY935" s="17">
        <f t="shared" si="2304"/>
        <v>272.89999999999998</v>
      </c>
      <c r="AZ935" s="17">
        <f t="shared" ref="AZ935:AZ938" si="2496">AZ936</f>
        <v>0</v>
      </c>
      <c r="BA935" s="32"/>
      <c r="BB935" s="32"/>
      <c r="BC935" s="1"/>
      <c r="BD935" s="1"/>
      <c r="BE935" s="1"/>
      <c r="BF935" s="1"/>
      <c r="BG935" s="1"/>
      <c r="BH935" s="1"/>
      <c r="BI935" s="1"/>
    </row>
    <row r="936" s="1" customFormat="1" ht="31.5" hidden="1">
      <c r="A936" s="30" t="s">
        <v>488</v>
      </c>
      <c r="B936" s="30" t="s">
        <v>63</v>
      </c>
      <c r="C936" s="30" t="s">
        <v>65</v>
      </c>
      <c r="D936" s="30" t="s">
        <v>69</v>
      </c>
      <c r="E936" s="35"/>
      <c r="F936" s="31" t="s">
        <v>36</v>
      </c>
      <c r="G936" s="17">
        <f t="shared" si="2463"/>
        <v>268.10000000000002</v>
      </c>
      <c r="H936" s="17">
        <f t="shared" si="2464"/>
        <v>266.69999999999999</v>
      </c>
      <c r="I936" s="17">
        <f t="shared" si="2465"/>
        <v>272.89999999999998</v>
      </c>
      <c r="J936" s="17">
        <f t="shared" si="2466"/>
        <v>0</v>
      </c>
      <c r="K936" s="17">
        <f t="shared" si="2467"/>
        <v>0</v>
      </c>
      <c r="L936" s="17">
        <f t="shared" si="2468"/>
        <v>0</v>
      </c>
      <c r="M936" s="17">
        <f t="shared" si="2432"/>
        <v>268.10000000000002</v>
      </c>
      <c r="N936" s="17">
        <f t="shared" si="2433"/>
        <v>266.69999999999999</v>
      </c>
      <c r="O936" s="17">
        <f t="shared" si="2434"/>
        <v>272.89999999999998</v>
      </c>
      <c r="P936" s="17">
        <f t="shared" si="2469"/>
        <v>0</v>
      </c>
      <c r="Q936" s="17">
        <f t="shared" si="2470"/>
        <v>0</v>
      </c>
      <c r="R936" s="17">
        <f t="shared" si="2471"/>
        <v>0</v>
      </c>
      <c r="S936" s="17">
        <f t="shared" si="2472"/>
        <v>0</v>
      </c>
      <c r="T936" s="17">
        <f t="shared" si="2473"/>
        <v>0</v>
      </c>
      <c r="U936" s="17">
        <f t="shared" si="2474"/>
        <v>0</v>
      </c>
      <c r="V936" s="17">
        <f t="shared" si="2475"/>
        <v>0</v>
      </c>
      <c r="W936" s="17">
        <f t="shared" si="2476"/>
        <v>0</v>
      </c>
      <c r="X936" s="17">
        <f t="shared" si="2477"/>
        <v>0</v>
      </c>
      <c r="Y936" s="17">
        <f t="shared" ref="Y936:Y999" si="2497">M936+P936+Q936+R936+S936</f>
        <v>268.10000000000002</v>
      </c>
      <c r="Z936" s="17">
        <f t="shared" ref="Z936:Z999" si="2498">N936+T936+U936</f>
        <v>266.69999999999999</v>
      </c>
      <c r="AA936" s="17">
        <f t="shared" ref="AA936:AA999" si="2499">O936+V936+X936+W936</f>
        <v>272.89999999999998</v>
      </c>
      <c r="AB936" s="17">
        <f t="shared" si="2478"/>
        <v>0</v>
      </c>
      <c r="AC936" s="17">
        <f t="shared" si="2479"/>
        <v>0</v>
      </c>
      <c r="AD936" s="17">
        <f t="shared" si="2480"/>
        <v>0</v>
      </c>
      <c r="AE936" s="17">
        <f t="shared" ref="AE936:AE999" si="2500">Y936+AB936</f>
        <v>268.10000000000002</v>
      </c>
      <c r="AF936" s="17">
        <f t="shared" ref="AF936:AF999" si="2501">Z936+AC936</f>
        <v>266.69999999999999</v>
      </c>
      <c r="AG936" s="17">
        <f t="shared" ref="AG936:AG999" si="2502">AA936+AD936</f>
        <v>272.89999999999998</v>
      </c>
      <c r="AH936" s="17">
        <f t="shared" si="2481"/>
        <v>0</v>
      </c>
      <c r="AI936" s="17">
        <f t="shared" si="2482"/>
        <v>0</v>
      </c>
      <c r="AJ936" s="17">
        <f t="shared" si="2483"/>
        <v>0</v>
      </c>
      <c r="AK936" s="17">
        <f t="shared" si="2484"/>
        <v>0</v>
      </c>
      <c r="AL936" s="17">
        <f t="shared" si="2485"/>
        <v>0</v>
      </c>
      <c r="AM936" s="17">
        <f t="shared" si="2486"/>
        <v>0</v>
      </c>
      <c r="AN936" s="17">
        <f t="shared" si="2487"/>
        <v>0</v>
      </c>
      <c r="AO936" s="17">
        <f t="shared" si="2488"/>
        <v>0</v>
      </c>
      <c r="AP936" s="17">
        <f t="shared" si="2489"/>
        <v>0</v>
      </c>
      <c r="AQ936" s="17">
        <f t="shared" si="2490"/>
        <v>0</v>
      </c>
      <c r="AR936" s="17">
        <f t="shared" si="2491"/>
        <v>0</v>
      </c>
      <c r="AS936" s="17">
        <f t="shared" si="2492"/>
        <v>0</v>
      </c>
      <c r="AT936" s="17">
        <f t="shared" si="2493"/>
        <v>0</v>
      </c>
      <c r="AU936" s="17">
        <f t="shared" si="2494"/>
        <v>0</v>
      </c>
      <c r="AV936" s="17">
        <f t="shared" si="2495"/>
        <v>0</v>
      </c>
      <c r="AW936" s="17">
        <f t="shared" ref="AW936:AW999" si="2503">AE936+AH936+AI936+AJ936+AK936+AL936</f>
        <v>268.10000000000002</v>
      </c>
      <c r="AX936" s="17">
        <f t="shared" ref="AX936:AX999" si="2504">AF936+AM936+AN936+AO936+AP936+AQ936</f>
        <v>266.69999999999999</v>
      </c>
      <c r="AY936" s="17">
        <f t="shared" ref="AY936:AY999" si="2505">AG936+AR936+AS936+AT936+AU936+AV936</f>
        <v>272.89999999999998</v>
      </c>
      <c r="AZ936" s="17">
        <f t="shared" si="2496"/>
        <v>0</v>
      </c>
      <c r="BA936" s="32">
        <v>0</v>
      </c>
      <c r="BB936" s="32"/>
      <c r="BC936" s="1"/>
      <c r="BD936" s="1"/>
      <c r="BE936" s="1"/>
      <c r="BF936" s="1"/>
      <c r="BG936" s="1"/>
      <c r="BH936" s="1"/>
      <c r="BI936" s="1"/>
    </row>
    <row r="937" s="1" customFormat="1" ht="94.5">
      <c r="A937" s="30" t="s">
        <v>488</v>
      </c>
      <c r="B937" s="30" t="s">
        <v>63</v>
      </c>
      <c r="C937" s="30" t="s">
        <v>65</v>
      </c>
      <c r="D937" s="30" t="s">
        <v>70</v>
      </c>
      <c r="E937" s="35"/>
      <c r="F937" s="31" t="s">
        <v>71</v>
      </c>
      <c r="G937" s="17">
        <f t="shared" si="2463"/>
        <v>268.10000000000002</v>
      </c>
      <c r="H937" s="17">
        <f t="shared" si="2464"/>
        <v>266.69999999999999</v>
      </c>
      <c r="I937" s="17">
        <f t="shared" si="2465"/>
        <v>272.89999999999998</v>
      </c>
      <c r="J937" s="17">
        <f t="shared" si="2466"/>
        <v>0</v>
      </c>
      <c r="K937" s="17">
        <f t="shared" si="2467"/>
        <v>0</v>
      </c>
      <c r="L937" s="17">
        <f t="shared" si="2468"/>
        <v>0</v>
      </c>
      <c r="M937" s="17">
        <f t="shared" si="2432"/>
        <v>268.10000000000002</v>
      </c>
      <c r="N937" s="17">
        <f t="shared" si="2433"/>
        <v>266.69999999999999</v>
      </c>
      <c r="O937" s="17">
        <f t="shared" si="2434"/>
        <v>272.89999999999998</v>
      </c>
      <c r="P937" s="17">
        <f t="shared" si="2469"/>
        <v>0</v>
      </c>
      <c r="Q937" s="17">
        <f t="shared" si="2470"/>
        <v>0</v>
      </c>
      <c r="R937" s="17">
        <f t="shared" si="2471"/>
        <v>0</v>
      </c>
      <c r="S937" s="17">
        <f t="shared" si="2472"/>
        <v>0</v>
      </c>
      <c r="T937" s="17">
        <f t="shared" si="2473"/>
        <v>0</v>
      </c>
      <c r="U937" s="17">
        <f t="shared" si="2474"/>
        <v>0</v>
      </c>
      <c r="V937" s="17">
        <f t="shared" si="2475"/>
        <v>0</v>
      </c>
      <c r="W937" s="17">
        <f t="shared" si="2476"/>
        <v>0</v>
      </c>
      <c r="X937" s="17">
        <f t="shared" si="2477"/>
        <v>0</v>
      </c>
      <c r="Y937" s="17">
        <f t="shared" si="2497"/>
        <v>268.10000000000002</v>
      </c>
      <c r="Z937" s="17">
        <f t="shared" si="2498"/>
        <v>266.69999999999999</v>
      </c>
      <c r="AA937" s="17">
        <f t="shared" si="2499"/>
        <v>272.89999999999998</v>
      </c>
      <c r="AB937" s="17">
        <f t="shared" si="2478"/>
        <v>0</v>
      </c>
      <c r="AC937" s="17">
        <f t="shared" si="2479"/>
        <v>0</v>
      </c>
      <c r="AD937" s="17">
        <f t="shared" si="2480"/>
        <v>0</v>
      </c>
      <c r="AE937" s="17">
        <f t="shared" si="2500"/>
        <v>268.10000000000002</v>
      </c>
      <c r="AF937" s="17">
        <f t="shared" si="2501"/>
        <v>266.69999999999999</v>
      </c>
      <c r="AG937" s="17">
        <f t="shared" si="2502"/>
        <v>272.89999999999998</v>
      </c>
      <c r="AH937" s="17">
        <f t="shared" si="2481"/>
        <v>0</v>
      </c>
      <c r="AI937" s="17">
        <f t="shared" si="2482"/>
        <v>0</v>
      </c>
      <c r="AJ937" s="17">
        <f t="shared" si="2483"/>
        <v>0</v>
      </c>
      <c r="AK937" s="17">
        <f t="shared" si="2484"/>
        <v>0</v>
      </c>
      <c r="AL937" s="17">
        <f t="shared" si="2485"/>
        <v>0</v>
      </c>
      <c r="AM937" s="17">
        <f t="shared" si="2486"/>
        <v>0</v>
      </c>
      <c r="AN937" s="17">
        <f t="shared" si="2487"/>
        <v>0</v>
      </c>
      <c r="AO937" s="17">
        <f t="shared" si="2488"/>
        <v>0</v>
      </c>
      <c r="AP937" s="17">
        <f t="shared" si="2489"/>
        <v>0</v>
      </c>
      <c r="AQ937" s="17">
        <f t="shared" si="2490"/>
        <v>0</v>
      </c>
      <c r="AR937" s="17">
        <f t="shared" si="2491"/>
        <v>0</v>
      </c>
      <c r="AS937" s="17">
        <f t="shared" si="2492"/>
        <v>0</v>
      </c>
      <c r="AT937" s="17">
        <f t="shared" si="2493"/>
        <v>0</v>
      </c>
      <c r="AU937" s="17">
        <f t="shared" si="2494"/>
        <v>0</v>
      </c>
      <c r="AV937" s="17">
        <f t="shared" si="2495"/>
        <v>0</v>
      </c>
      <c r="AW937" s="17">
        <f t="shared" si="2503"/>
        <v>268.10000000000002</v>
      </c>
      <c r="AX937" s="17">
        <f t="shared" si="2504"/>
        <v>266.69999999999999</v>
      </c>
      <c r="AY937" s="17">
        <f t="shared" si="2505"/>
        <v>272.89999999999998</v>
      </c>
      <c r="AZ937" s="17">
        <f t="shared" si="2496"/>
        <v>0</v>
      </c>
      <c r="BA937" s="32"/>
      <c r="BB937" s="32"/>
      <c r="BC937" s="1"/>
      <c r="BD937" s="1"/>
      <c r="BE937" s="1"/>
      <c r="BF937" s="1"/>
      <c r="BG937" s="1"/>
      <c r="BH937" s="1"/>
      <c r="BI937" s="1"/>
    </row>
    <row r="938" s="1" customFormat="1" ht="78.75">
      <c r="A938" s="30" t="s">
        <v>488</v>
      </c>
      <c r="B938" s="30" t="s">
        <v>63</v>
      </c>
      <c r="C938" s="30" t="s">
        <v>65</v>
      </c>
      <c r="D938" s="30" t="s">
        <v>457</v>
      </c>
      <c r="E938" s="35"/>
      <c r="F938" s="31" t="s">
        <v>458</v>
      </c>
      <c r="G938" s="17">
        <f t="shared" si="2463"/>
        <v>268.10000000000002</v>
      </c>
      <c r="H938" s="17">
        <f t="shared" si="2464"/>
        <v>266.69999999999999</v>
      </c>
      <c r="I938" s="17">
        <f t="shared" si="2465"/>
        <v>272.89999999999998</v>
      </c>
      <c r="J938" s="17">
        <f t="shared" si="2466"/>
        <v>0</v>
      </c>
      <c r="K938" s="17">
        <f t="shared" si="2467"/>
        <v>0</v>
      </c>
      <c r="L938" s="17">
        <f t="shared" si="2468"/>
        <v>0</v>
      </c>
      <c r="M938" s="17">
        <f t="shared" si="2432"/>
        <v>268.10000000000002</v>
      </c>
      <c r="N938" s="17">
        <f t="shared" si="2433"/>
        <v>266.69999999999999</v>
      </c>
      <c r="O938" s="17">
        <f t="shared" si="2434"/>
        <v>272.89999999999998</v>
      </c>
      <c r="P938" s="17">
        <f t="shared" si="2469"/>
        <v>0</v>
      </c>
      <c r="Q938" s="17">
        <f t="shared" si="2470"/>
        <v>0</v>
      </c>
      <c r="R938" s="17">
        <f t="shared" si="2471"/>
        <v>0</v>
      </c>
      <c r="S938" s="17">
        <f t="shared" si="2472"/>
        <v>0</v>
      </c>
      <c r="T938" s="17">
        <f t="shared" si="2473"/>
        <v>0</v>
      </c>
      <c r="U938" s="17">
        <f t="shared" si="2474"/>
        <v>0</v>
      </c>
      <c r="V938" s="17">
        <f t="shared" si="2475"/>
        <v>0</v>
      </c>
      <c r="W938" s="17">
        <f t="shared" si="2476"/>
        <v>0</v>
      </c>
      <c r="X938" s="17">
        <f t="shared" si="2477"/>
        <v>0</v>
      </c>
      <c r="Y938" s="17">
        <f t="shared" si="2497"/>
        <v>268.10000000000002</v>
      </c>
      <c r="Z938" s="17">
        <f t="shared" si="2498"/>
        <v>266.69999999999999</v>
      </c>
      <c r="AA938" s="17">
        <f t="shared" si="2499"/>
        <v>272.89999999999998</v>
      </c>
      <c r="AB938" s="17">
        <f t="shared" si="2478"/>
        <v>0</v>
      </c>
      <c r="AC938" s="17">
        <f t="shared" si="2479"/>
        <v>0</v>
      </c>
      <c r="AD938" s="17">
        <f t="shared" si="2480"/>
        <v>0</v>
      </c>
      <c r="AE938" s="17">
        <f t="shared" si="2500"/>
        <v>268.10000000000002</v>
      </c>
      <c r="AF938" s="17">
        <f t="shared" si="2501"/>
        <v>266.69999999999999</v>
      </c>
      <c r="AG938" s="17">
        <f t="shared" si="2502"/>
        <v>272.89999999999998</v>
      </c>
      <c r="AH938" s="17">
        <f t="shared" si="2481"/>
        <v>0</v>
      </c>
      <c r="AI938" s="17">
        <f t="shared" si="2482"/>
        <v>0</v>
      </c>
      <c r="AJ938" s="17">
        <f t="shared" si="2483"/>
        <v>0</v>
      </c>
      <c r="AK938" s="17">
        <f t="shared" si="2484"/>
        <v>0</v>
      </c>
      <c r="AL938" s="17">
        <f t="shared" si="2485"/>
        <v>0</v>
      </c>
      <c r="AM938" s="17">
        <f t="shared" si="2486"/>
        <v>0</v>
      </c>
      <c r="AN938" s="17">
        <f t="shared" si="2487"/>
        <v>0</v>
      </c>
      <c r="AO938" s="17">
        <f t="shared" si="2488"/>
        <v>0</v>
      </c>
      <c r="AP938" s="17">
        <f t="shared" si="2489"/>
        <v>0</v>
      </c>
      <c r="AQ938" s="17">
        <f t="shared" si="2490"/>
        <v>0</v>
      </c>
      <c r="AR938" s="17">
        <f t="shared" si="2491"/>
        <v>0</v>
      </c>
      <c r="AS938" s="17">
        <f t="shared" si="2492"/>
        <v>0</v>
      </c>
      <c r="AT938" s="17">
        <f t="shared" si="2493"/>
        <v>0</v>
      </c>
      <c r="AU938" s="17">
        <f t="shared" si="2494"/>
        <v>0</v>
      </c>
      <c r="AV938" s="17">
        <f t="shared" si="2495"/>
        <v>0</v>
      </c>
      <c r="AW938" s="17">
        <f t="shared" si="2503"/>
        <v>268.10000000000002</v>
      </c>
      <c r="AX938" s="17">
        <f t="shared" si="2504"/>
        <v>266.69999999999999</v>
      </c>
      <c r="AY938" s="17">
        <f t="shared" si="2505"/>
        <v>272.89999999999998</v>
      </c>
      <c r="AZ938" s="17">
        <f t="shared" si="2496"/>
        <v>0</v>
      </c>
      <c r="BA938" s="32"/>
      <c r="BB938" s="32"/>
      <c r="BC938" s="1"/>
      <c r="BD938" s="1"/>
      <c r="BE938" s="1"/>
      <c r="BF938" s="1"/>
      <c r="BG938" s="1"/>
      <c r="BH938" s="1"/>
      <c r="BI938" s="1"/>
    </row>
    <row r="939" s="1" customFormat="1" ht="78.75">
      <c r="A939" s="30" t="s">
        <v>488</v>
      </c>
      <c r="B939" s="30" t="s">
        <v>63</v>
      </c>
      <c r="C939" s="30" t="s">
        <v>65</v>
      </c>
      <c r="D939" s="30" t="s">
        <v>457</v>
      </c>
      <c r="E939" s="30" t="s">
        <v>41</v>
      </c>
      <c r="F939" s="31" t="s">
        <v>42</v>
      </c>
      <c r="G939" s="17">
        <v>268.10000000000002</v>
      </c>
      <c r="H939" s="17">
        <v>266.69999999999999</v>
      </c>
      <c r="I939" s="17">
        <v>272.89999999999998</v>
      </c>
      <c r="J939" s="17"/>
      <c r="K939" s="17"/>
      <c r="L939" s="17"/>
      <c r="M939" s="17">
        <f t="shared" si="2432"/>
        <v>268.10000000000002</v>
      </c>
      <c r="N939" s="17">
        <f t="shared" si="2433"/>
        <v>266.69999999999999</v>
      </c>
      <c r="O939" s="17">
        <f t="shared" si="2434"/>
        <v>272.89999999999998</v>
      </c>
      <c r="P939" s="17"/>
      <c r="Q939" s="17"/>
      <c r="R939" s="17"/>
      <c r="S939" s="17"/>
      <c r="T939" s="17"/>
      <c r="U939" s="17"/>
      <c r="V939" s="17"/>
      <c r="W939" s="17"/>
      <c r="X939" s="17"/>
      <c r="Y939" s="17">
        <f t="shared" si="2497"/>
        <v>268.10000000000002</v>
      </c>
      <c r="Z939" s="17">
        <f t="shared" si="2498"/>
        <v>266.69999999999999</v>
      </c>
      <c r="AA939" s="17">
        <f t="shared" si="2499"/>
        <v>272.89999999999998</v>
      </c>
      <c r="AB939" s="17"/>
      <c r="AC939" s="17"/>
      <c r="AD939" s="17"/>
      <c r="AE939" s="17">
        <f t="shared" si="2500"/>
        <v>268.10000000000002</v>
      </c>
      <c r="AF939" s="17">
        <f t="shared" si="2501"/>
        <v>266.69999999999999</v>
      </c>
      <c r="AG939" s="17">
        <f t="shared" si="2502"/>
        <v>272.89999999999998</v>
      </c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>
        <f t="shared" si="2503"/>
        <v>268.10000000000002</v>
      </c>
      <c r="AX939" s="17">
        <f t="shared" si="2504"/>
        <v>266.69999999999999</v>
      </c>
      <c r="AY939" s="17">
        <f t="shared" si="2505"/>
        <v>272.89999999999998</v>
      </c>
      <c r="AZ939" s="17"/>
      <c r="BA939" s="32"/>
      <c r="BB939" s="32"/>
      <c r="BC939" s="1"/>
      <c r="BD939" s="1"/>
      <c r="BE939" s="1"/>
      <c r="BF939" s="1"/>
      <c r="BG939" s="1"/>
      <c r="BH939" s="1"/>
      <c r="BI939" s="1"/>
    </row>
    <row r="940" s="1" customFormat="1">
      <c r="A940" s="30" t="s">
        <v>488</v>
      </c>
      <c r="B940" s="30" t="s">
        <v>63</v>
      </c>
      <c r="C940" s="30" t="s">
        <v>65</v>
      </c>
      <c r="D940" s="30" t="s">
        <v>448</v>
      </c>
      <c r="E940" s="35"/>
      <c r="F940" s="31" t="s">
        <v>449</v>
      </c>
      <c r="G940" s="17">
        <f>G941+G945</f>
        <v>35948.099999999999</v>
      </c>
      <c r="H940" s="17">
        <f>H941+H945</f>
        <v>30289.900000000001</v>
      </c>
      <c r="I940" s="17">
        <f>I941+I945</f>
        <v>25879.900000000001</v>
      </c>
      <c r="J940" s="17">
        <f>J941+J945</f>
        <v>16185.700000000001</v>
      </c>
      <c r="K940" s="17">
        <f>K941+K945</f>
        <v>16185.700000000001</v>
      </c>
      <c r="L940" s="17">
        <f>L941+L945</f>
        <v>16185.700000000001</v>
      </c>
      <c r="M940" s="17">
        <f t="shared" si="2432"/>
        <v>52133.800000000003</v>
      </c>
      <c r="N940" s="17">
        <f t="shared" si="2433"/>
        <v>46475.600000000006</v>
      </c>
      <c r="O940" s="17">
        <f t="shared" si="2434"/>
        <v>42065.600000000006</v>
      </c>
      <c r="P940" s="17">
        <f>P941+P945</f>
        <v>0</v>
      </c>
      <c r="Q940" s="17">
        <f>Q941+Q945</f>
        <v>0</v>
      </c>
      <c r="R940" s="17">
        <f>R941+R945</f>
        <v>0</v>
      </c>
      <c r="S940" s="17">
        <f>S941+S945</f>
        <v>0</v>
      </c>
      <c r="T940" s="17">
        <f>T941+T945</f>
        <v>0</v>
      </c>
      <c r="U940" s="17">
        <f>U941+U945</f>
        <v>0</v>
      </c>
      <c r="V940" s="17">
        <f>V941+V945</f>
        <v>0</v>
      </c>
      <c r="W940" s="17">
        <f>W941+W945</f>
        <v>0</v>
      </c>
      <c r="X940" s="17">
        <f>X941+X945</f>
        <v>0</v>
      </c>
      <c r="Y940" s="17">
        <f t="shared" si="2497"/>
        <v>52133.800000000003</v>
      </c>
      <c r="Z940" s="17">
        <f t="shared" si="2498"/>
        <v>46475.600000000006</v>
      </c>
      <c r="AA940" s="17">
        <f t="shared" si="2499"/>
        <v>42065.600000000006</v>
      </c>
      <c r="AB940" s="17">
        <f>AB941+AB945</f>
        <v>0</v>
      </c>
      <c r="AC940" s="17">
        <f>AC941+AC945</f>
        <v>0</v>
      </c>
      <c r="AD940" s="17">
        <f>AD941+AD945</f>
        <v>0</v>
      </c>
      <c r="AE940" s="17">
        <f t="shared" si="2500"/>
        <v>52133.800000000003</v>
      </c>
      <c r="AF940" s="17">
        <f t="shared" si="2501"/>
        <v>46475.600000000006</v>
      </c>
      <c r="AG940" s="17">
        <f t="shared" si="2502"/>
        <v>42065.600000000006</v>
      </c>
      <c r="AH940" s="17">
        <f>AH941+AH945</f>
        <v>0</v>
      </c>
      <c r="AI940" s="17">
        <f>AI941+AI945</f>
        <v>0</v>
      </c>
      <c r="AJ940" s="17">
        <f>AJ941+AJ945</f>
        <v>0</v>
      </c>
      <c r="AK940" s="17">
        <f>AK941+AK945</f>
        <v>0</v>
      </c>
      <c r="AL940" s="17">
        <f>AL941+AL945</f>
        <v>0</v>
      </c>
      <c r="AM940" s="17">
        <f>AM941+AM945</f>
        <v>0</v>
      </c>
      <c r="AN940" s="17">
        <f>AN941+AN945</f>
        <v>0</v>
      </c>
      <c r="AO940" s="17">
        <f>AO941+AO945</f>
        <v>0</v>
      </c>
      <c r="AP940" s="17">
        <f>AP941+AP945</f>
        <v>0</v>
      </c>
      <c r="AQ940" s="17">
        <f>AQ941+AQ945</f>
        <v>0</v>
      </c>
      <c r="AR940" s="17">
        <f>AR941+AR945</f>
        <v>0</v>
      </c>
      <c r="AS940" s="17">
        <f>AS941+AS945</f>
        <v>0</v>
      </c>
      <c r="AT940" s="17">
        <f>AT941+AT945</f>
        <v>0</v>
      </c>
      <c r="AU940" s="17">
        <f>AU941+AU945</f>
        <v>0</v>
      </c>
      <c r="AV940" s="17">
        <f>AV941+AV945</f>
        <v>0</v>
      </c>
      <c r="AW940" s="17">
        <f t="shared" si="2503"/>
        <v>52133.800000000003</v>
      </c>
      <c r="AX940" s="17">
        <f t="shared" si="2504"/>
        <v>46475.600000000006</v>
      </c>
      <c r="AY940" s="17">
        <f t="shared" si="2505"/>
        <v>42065.600000000006</v>
      </c>
      <c r="AZ940" s="17">
        <f>AZ941+AZ945</f>
        <v>0</v>
      </c>
      <c r="BA940" s="32"/>
      <c r="BB940" s="32"/>
      <c r="BC940" s="1"/>
      <c r="BD940" s="1"/>
      <c r="BE940" s="1"/>
      <c r="BF940" s="1"/>
      <c r="BG940" s="1"/>
      <c r="BH940" s="1"/>
      <c r="BI940" s="1"/>
    </row>
    <row r="941" s="1" customFormat="1">
      <c r="A941" s="30" t="s">
        <v>488</v>
      </c>
      <c r="B941" s="30" t="s">
        <v>63</v>
      </c>
      <c r="C941" s="30" t="s">
        <v>65</v>
      </c>
      <c r="D941" s="30" t="s">
        <v>450</v>
      </c>
      <c r="E941" s="35"/>
      <c r="F941" s="31" t="s">
        <v>80</v>
      </c>
      <c r="G941" s="17">
        <f t="shared" ref="G941:G945" si="2506">G942</f>
        <v>10790.4</v>
      </c>
      <c r="H941" s="17">
        <f t="shared" ref="H941:H945" si="2507">H942</f>
        <v>10790.4</v>
      </c>
      <c r="I941" s="17">
        <f t="shared" ref="I941:I945" si="2508">I942</f>
        <v>10790.4</v>
      </c>
      <c r="J941" s="17">
        <f t="shared" ref="J941:J945" si="2509">J942</f>
        <v>16185.700000000001</v>
      </c>
      <c r="K941" s="17">
        <f t="shared" ref="K941:K945" si="2510">K942</f>
        <v>16185.700000000001</v>
      </c>
      <c r="L941" s="17">
        <f t="shared" ref="L941:L945" si="2511">L942</f>
        <v>16185.700000000001</v>
      </c>
      <c r="M941" s="17">
        <f t="shared" si="2432"/>
        <v>26976.099999999999</v>
      </c>
      <c r="N941" s="17">
        <f t="shared" si="2433"/>
        <v>26976.099999999999</v>
      </c>
      <c r="O941" s="17">
        <f t="shared" si="2434"/>
        <v>26976.099999999999</v>
      </c>
      <c r="P941" s="17">
        <f t="shared" ref="P941:P945" si="2512">P942</f>
        <v>0</v>
      </c>
      <c r="Q941" s="17">
        <f t="shared" ref="Q941:Q945" si="2513">Q942</f>
        <v>0</v>
      </c>
      <c r="R941" s="17">
        <f t="shared" ref="R941:R945" si="2514">R942</f>
        <v>0</v>
      </c>
      <c r="S941" s="17">
        <f t="shared" ref="S941:S945" si="2515">S942</f>
        <v>0</v>
      </c>
      <c r="T941" s="17">
        <f t="shared" ref="T941:T945" si="2516">T942</f>
        <v>0</v>
      </c>
      <c r="U941" s="17">
        <f t="shared" ref="U941:U945" si="2517">U942</f>
        <v>0</v>
      </c>
      <c r="V941" s="17">
        <f t="shared" ref="V941:V945" si="2518">V942</f>
        <v>0</v>
      </c>
      <c r="W941" s="17">
        <f t="shared" ref="W941:W945" si="2519">W942</f>
        <v>0</v>
      </c>
      <c r="X941" s="17">
        <f t="shared" ref="X941:X945" si="2520">X942</f>
        <v>0</v>
      </c>
      <c r="Y941" s="17">
        <f t="shared" si="2497"/>
        <v>26976.099999999999</v>
      </c>
      <c r="Z941" s="17">
        <f t="shared" si="2498"/>
        <v>26976.099999999999</v>
      </c>
      <c r="AA941" s="17">
        <f t="shared" si="2499"/>
        <v>26976.099999999999</v>
      </c>
      <c r="AB941" s="17">
        <f t="shared" ref="AB941:AB945" si="2521">AB942</f>
        <v>0</v>
      </c>
      <c r="AC941" s="17">
        <f t="shared" ref="AC941:AC945" si="2522">AC942</f>
        <v>0</v>
      </c>
      <c r="AD941" s="17">
        <f t="shared" ref="AD941:AD945" si="2523">AD942</f>
        <v>0</v>
      </c>
      <c r="AE941" s="17">
        <f t="shared" si="2500"/>
        <v>26976.099999999999</v>
      </c>
      <c r="AF941" s="17">
        <f t="shared" si="2501"/>
        <v>26976.099999999999</v>
      </c>
      <c r="AG941" s="17">
        <f t="shared" si="2502"/>
        <v>26976.099999999999</v>
      </c>
      <c r="AH941" s="17">
        <f t="shared" ref="AH941:AH945" si="2524">AH942</f>
        <v>0</v>
      </c>
      <c r="AI941" s="17">
        <f t="shared" ref="AI941:AI945" si="2525">AI942</f>
        <v>0</v>
      </c>
      <c r="AJ941" s="17">
        <f t="shared" ref="AJ941:AJ945" si="2526">AJ942</f>
        <v>0</v>
      </c>
      <c r="AK941" s="17">
        <f t="shared" ref="AK941:AK945" si="2527">AK942</f>
        <v>0</v>
      </c>
      <c r="AL941" s="17">
        <f t="shared" ref="AL941:AL945" si="2528">AL942</f>
        <v>0</v>
      </c>
      <c r="AM941" s="17">
        <f t="shared" ref="AM941:AM945" si="2529">AM942</f>
        <v>0</v>
      </c>
      <c r="AN941" s="17">
        <f t="shared" ref="AN941:AN945" si="2530">AN942</f>
        <v>0</v>
      </c>
      <c r="AO941" s="17">
        <f t="shared" ref="AO941:AO945" si="2531">AO942</f>
        <v>0</v>
      </c>
      <c r="AP941" s="17">
        <f t="shared" ref="AP941:AP945" si="2532">AP942</f>
        <v>0</v>
      </c>
      <c r="AQ941" s="17">
        <f t="shared" ref="AQ941:AQ945" si="2533">AQ942</f>
        <v>0</v>
      </c>
      <c r="AR941" s="17">
        <f t="shared" ref="AR941:AR945" si="2534">AR942</f>
        <v>0</v>
      </c>
      <c r="AS941" s="17">
        <f t="shared" ref="AS941:AS945" si="2535">AS942</f>
        <v>0</v>
      </c>
      <c r="AT941" s="17">
        <f t="shared" ref="AT941:AT945" si="2536">AT942</f>
        <v>0</v>
      </c>
      <c r="AU941" s="17">
        <f t="shared" ref="AU941:AU945" si="2537">AU942</f>
        <v>0</v>
      </c>
      <c r="AV941" s="17">
        <f t="shared" ref="AV941:AV945" si="2538">AV942</f>
        <v>0</v>
      </c>
      <c r="AW941" s="17">
        <f t="shared" si="2503"/>
        <v>26976.099999999999</v>
      </c>
      <c r="AX941" s="17">
        <f t="shared" si="2504"/>
        <v>26976.099999999999</v>
      </c>
      <c r="AY941" s="17">
        <f t="shared" si="2505"/>
        <v>26976.099999999999</v>
      </c>
      <c r="AZ941" s="17">
        <f t="shared" ref="AZ941:AZ945" si="2539">AZ942</f>
        <v>0</v>
      </c>
      <c r="BA941" s="32"/>
      <c r="BB941" s="32"/>
      <c r="BC941" s="1"/>
      <c r="BD941" s="1"/>
      <c r="BE941" s="1"/>
      <c r="BF941" s="1"/>
      <c r="BG941" s="1"/>
      <c r="BH941" s="1"/>
      <c r="BI941" s="1"/>
    </row>
    <row r="942" s="1" customFormat="1">
      <c r="A942" s="30" t="s">
        <v>488</v>
      </c>
      <c r="B942" s="30" t="s">
        <v>63</v>
      </c>
      <c r="C942" s="30" t="s">
        <v>65</v>
      </c>
      <c r="D942" s="30" t="s">
        <v>451</v>
      </c>
      <c r="E942" s="35"/>
      <c r="F942" s="31" t="s">
        <v>452</v>
      </c>
      <c r="G942" s="17">
        <f t="shared" si="2506"/>
        <v>10790.4</v>
      </c>
      <c r="H942" s="17">
        <f t="shared" si="2507"/>
        <v>10790.4</v>
      </c>
      <c r="I942" s="17">
        <f t="shared" si="2508"/>
        <v>10790.4</v>
      </c>
      <c r="J942" s="17">
        <f t="shared" si="2509"/>
        <v>16185.700000000001</v>
      </c>
      <c r="K942" s="17">
        <f t="shared" si="2510"/>
        <v>16185.700000000001</v>
      </c>
      <c r="L942" s="17">
        <f t="shared" si="2511"/>
        <v>16185.700000000001</v>
      </c>
      <c r="M942" s="17">
        <f t="shared" si="2432"/>
        <v>26976.099999999999</v>
      </c>
      <c r="N942" s="17">
        <f t="shared" si="2433"/>
        <v>26976.099999999999</v>
      </c>
      <c r="O942" s="17">
        <f t="shared" si="2434"/>
        <v>26976.099999999999</v>
      </c>
      <c r="P942" s="17">
        <f t="shared" si="2512"/>
        <v>0</v>
      </c>
      <c r="Q942" s="17">
        <f t="shared" si="2513"/>
        <v>0</v>
      </c>
      <c r="R942" s="17">
        <f t="shared" si="2514"/>
        <v>0</v>
      </c>
      <c r="S942" s="17">
        <f t="shared" si="2515"/>
        <v>0</v>
      </c>
      <c r="T942" s="17">
        <f t="shared" si="2516"/>
        <v>0</v>
      </c>
      <c r="U942" s="17">
        <f t="shared" si="2517"/>
        <v>0</v>
      </c>
      <c r="V942" s="17">
        <f t="shared" si="2518"/>
        <v>0</v>
      </c>
      <c r="W942" s="17">
        <f t="shared" si="2519"/>
        <v>0</v>
      </c>
      <c r="X942" s="17">
        <f t="shared" si="2520"/>
        <v>0</v>
      </c>
      <c r="Y942" s="17">
        <f t="shared" si="2497"/>
        <v>26976.099999999999</v>
      </c>
      <c r="Z942" s="17">
        <f t="shared" si="2498"/>
        <v>26976.099999999999</v>
      </c>
      <c r="AA942" s="17">
        <f t="shared" si="2499"/>
        <v>26976.099999999999</v>
      </c>
      <c r="AB942" s="17">
        <f t="shared" si="2521"/>
        <v>0</v>
      </c>
      <c r="AC942" s="17">
        <f t="shared" si="2522"/>
        <v>0</v>
      </c>
      <c r="AD942" s="17">
        <f t="shared" si="2523"/>
        <v>0</v>
      </c>
      <c r="AE942" s="17">
        <f t="shared" si="2500"/>
        <v>26976.099999999999</v>
      </c>
      <c r="AF942" s="17">
        <f t="shared" si="2501"/>
        <v>26976.099999999999</v>
      </c>
      <c r="AG942" s="17">
        <f t="shared" si="2502"/>
        <v>26976.099999999999</v>
      </c>
      <c r="AH942" s="17">
        <f t="shared" si="2524"/>
        <v>0</v>
      </c>
      <c r="AI942" s="17">
        <f t="shared" si="2525"/>
        <v>0</v>
      </c>
      <c r="AJ942" s="17">
        <f t="shared" si="2526"/>
        <v>0</v>
      </c>
      <c r="AK942" s="17">
        <f t="shared" si="2527"/>
        <v>0</v>
      </c>
      <c r="AL942" s="17">
        <f t="shared" si="2528"/>
        <v>0</v>
      </c>
      <c r="AM942" s="17">
        <f t="shared" si="2529"/>
        <v>0</v>
      </c>
      <c r="AN942" s="17">
        <f t="shared" si="2530"/>
        <v>0</v>
      </c>
      <c r="AO942" s="17">
        <f t="shared" si="2531"/>
        <v>0</v>
      </c>
      <c r="AP942" s="17">
        <f t="shared" si="2532"/>
        <v>0</v>
      </c>
      <c r="AQ942" s="17">
        <f t="shared" si="2533"/>
        <v>0</v>
      </c>
      <c r="AR942" s="17">
        <f t="shared" si="2534"/>
        <v>0</v>
      </c>
      <c r="AS942" s="17">
        <f t="shared" si="2535"/>
        <v>0</v>
      </c>
      <c r="AT942" s="17">
        <f t="shared" si="2536"/>
        <v>0</v>
      </c>
      <c r="AU942" s="17">
        <f t="shared" si="2537"/>
        <v>0</v>
      </c>
      <c r="AV942" s="17">
        <f t="shared" si="2538"/>
        <v>0</v>
      </c>
      <c r="AW942" s="17">
        <f t="shared" si="2503"/>
        <v>26976.099999999999</v>
      </c>
      <c r="AX942" s="17">
        <f t="shared" si="2504"/>
        <v>26976.099999999999</v>
      </c>
      <c r="AY942" s="17">
        <f t="shared" si="2505"/>
        <v>26976.099999999999</v>
      </c>
      <c r="AZ942" s="17">
        <f t="shared" si="2539"/>
        <v>0</v>
      </c>
      <c r="BA942" s="32"/>
      <c r="BB942" s="32"/>
      <c r="BC942" s="1"/>
      <c r="BD942" s="1"/>
      <c r="BE942" s="1"/>
      <c r="BF942" s="1"/>
      <c r="BG942" s="1"/>
      <c r="BH942" s="1"/>
      <c r="BI942" s="1"/>
    </row>
    <row r="943" s="1" customFormat="1">
      <c r="A943" s="30" t="s">
        <v>488</v>
      </c>
      <c r="B943" s="30" t="s">
        <v>63</v>
      </c>
      <c r="C943" s="30" t="s">
        <v>65</v>
      </c>
      <c r="D943" s="30" t="s">
        <v>459</v>
      </c>
      <c r="E943" s="35"/>
      <c r="F943" s="31" t="s">
        <v>460</v>
      </c>
      <c r="G943" s="17">
        <f t="shared" si="2506"/>
        <v>10790.4</v>
      </c>
      <c r="H943" s="17">
        <f t="shared" si="2507"/>
        <v>10790.4</v>
      </c>
      <c r="I943" s="17">
        <f t="shared" si="2508"/>
        <v>10790.4</v>
      </c>
      <c r="J943" s="17">
        <f t="shared" si="2509"/>
        <v>16185.700000000001</v>
      </c>
      <c r="K943" s="17">
        <f t="shared" si="2510"/>
        <v>16185.700000000001</v>
      </c>
      <c r="L943" s="17">
        <f t="shared" si="2511"/>
        <v>16185.700000000001</v>
      </c>
      <c r="M943" s="17">
        <f t="shared" si="2432"/>
        <v>26976.099999999999</v>
      </c>
      <c r="N943" s="17">
        <f t="shared" si="2433"/>
        <v>26976.099999999999</v>
      </c>
      <c r="O943" s="17">
        <f t="shared" si="2434"/>
        <v>26976.099999999999</v>
      </c>
      <c r="P943" s="17">
        <f t="shared" si="2512"/>
        <v>0</v>
      </c>
      <c r="Q943" s="17">
        <f t="shared" si="2513"/>
        <v>0</v>
      </c>
      <c r="R943" s="17">
        <f t="shared" si="2514"/>
        <v>0</v>
      </c>
      <c r="S943" s="17">
        <f t="shared" si="2515"/>
        <v>0</v>
      </c>
      <c r="T943" s="17">
        <f t="shared" si="2516"/>
        <v>0</v>
      </c>
      <c r="U943" s="17">
        <f t="shared" si="2517"/>
        <v>0</v>
      </c>
      <c r="V943" s="17">
        <f t="shared" si="2518"/>
        <v>0</v>
      </c>
      <c r="W943" s="17">
        <f t="shared" si="2519"/>
        <v>0</v>
      </c>
      <c r="X943" s="17">
        <f t="shared" si="2520"/>
        <v>0</v>
      </c>
      <c r="Y943" s="17">
        <f t="shared" si="2497"/>
        <v>26976.099999999999</v>
      </c>
      <c r="Z943" s="17">
        <f t="shared" si="2498"/>
        <v>26976.099999999999</v>
      </c>
      <c r="AA943" s="17">
        <f t="shared" si="2499"/>
        <v>26976.099999999999</v>
      </c>
      <c r="AB943" s="17">
        <f t="shared" si="2521"/>
        <v>0</v>
      </c>
      <c r="AC943" s="17">
        <f t="shared" si="2522"/>
        <v>0</v>
      </c>
      <c r="AD943" s="17">
        <f t="shared" si="2523"/>
        <v>0</v>
      </c>
      <c r="AE943" s="17">
        <f t="shared" si="2500"/>
        <v>26976.099999999999</v>
      </c>
      <c r="AF943" s="17">
        <f t="shared" si="2501"/>
        <v>26976.099999999999</v>
      </c>
      <c r="AG943" s="17">
        <f t="shared" si="2502"/>
        <v>26976.099999999999</v>
      </c>
      <c r="AH943" s="17">
        <f t="shared" si="2524"/>
        <v>0</v>
      </c>
      <c r="AI943" s="17">
        <f t="shared" si="2525"/>
        <v>0</v>
      </c>
      <c r="AJ943" s="17">
        <f t="shared" si="2526"/>
        <v>0</v>
      </c>
      <c r="AK943" s="17">
        <f t="shared" si="2527"/>
        <v>0</v>
      </c>
      <c r="AL943" s="17">
        <f t="shared" si="2528"/>
        <v>0</v>
      </c>
      <c r="AM943" s="17">
        <f t="shared" si="2529"/>
        <v>0</v>
      </c>
      <c r="AN943" s="17">
        <f t="shared" si="2530"/>
        <v>0</v>
      </c>
      <c r="AO943" s="17">
        <f t="shared" si="2531"/>
        <v>0</v>
      </c>
      <c r="AP943" s="17">
        <f t="shared" si="2532"/>
        <v>0</v>
      </c>
      <c r="AQ943" s="17">
        <f t="shared" si="2533"/>
        <v>0</v>
      </c>
      <c r="AR943" s="17">
        <f t="shared" si="2534"/>
        <v>0</v>
      </c>
      <c r="AS943" s="17">
        <f t="shared" si="2535"/>
        <v>0</v>
      </c>
      <c r="AT943" s="17">
        <f t="shared" si="2536"/>
        <v>0</v>
      </c>
      <c r="AU943" s="17">
        <f t="shared" si="2537"/>
        <v>0</v>
      </c>
      <c r="AV943" s="17">
        <f t="shared" si="2538"/>
        <v>0</v>
      </c>
      <c r="AW943" s="17">
        <f t="shared" si="2503"/>
        <v>26976.099999999999</v>
      </c>
      <c r="AX943" s="17">
        <f t="shared" si="2504"/>
        <v>26976.099999999999</v>
      </c>
      <c r="AY943" s="17">
        <f t="shared" si="2505"/>
        <v>26976.099999999999</v>
      </c>
      <c r="AZ943" s="17">
        <f t="shared" si="2539"/>
        <v>0</v>
      </c>
      <c r="BA943" s="32"/>
      <c r="BB943" s="32"/>
      <c r="BC943" s="1"/>
      <c r="BD943" s="1"/>
      <c r="BE943" s="1"/>
      <c r="BF943" s="1"/>
      <c r="BG943" s="1"/>
      <c r="BH943" s="1"/>
      <c r="BI943" s="1"/>
    </row>
    <row r="944" s="1" customFormat="1">
      <c r="A944" s="30" t="s">
        <v>488</v>
      </c>
      <c r="B944" s="30" t="s">
        <v>63</v>
      </c>
      <c r="C944" s="30" t="s">
        <v>65</v>
      </c>
      <c r="D944" s="30" t="s">
        <v>459</v>
      </c>
      <c r="E944" s="30" t="s">
        <v>43</v>
      </c>
      <c r="F944" s="31" t="s">
        <v>44</v>
      </c>
      <c r="G944" s="17">
        <v>10790.4</v>
      </c>
      <c r="H944" s="17">
        <v>10790.4</v>
      </c>
      <c r="I944" s="17">
        <v>10790.4</v>
      </c>
      <c r="J944" s="17">
        <v>16185.700000000001</v>
      </c>
      <c r="K944" s="17">
        <v>16185.700000000001</v>
      </c>
      <c r="L944" s="17">
        <v>16185.700000000001</v>
      </c>
      <c r="M944" s="17">
        <f t="shared" si="2432"/>
        <v>26976.099999999999</v>
      </c>
      <c r="N944" s="17">
        <f t="shared" si="2433"/>
        <v>26976.099999999999</v>
      </c>
      <c r="O944" s="17">
        <f t="shared" si="2434"/>
        <v>26976.099999999999</v>
      </c>
      <c r="P944" s="17"/>
      <c r="Q944" s="17"/>
      <c r="R944" s="17"/>
      <c r="S944" s="17"/>
      <c r="T944" s="17"/>
      <c r="U944" s="17"/>
      <c r="V944" s="17"/>
      <c r="W944" s="17"/>
      <c r="X944" s="17"/>
      <c r="Y944" s="17">
        <f t="shared" si="2497"/>
        <v>26976.099999999999</v>
      </c>
      <c r="Z944" s="17">
        <f t="shared" si="2498"/>
        <v>26976.099999999999</v>
      </c>
      <c r="AA944" s="17">
        <f t="shared" si="2499"/>
        <v>26976.099999999999</v>
      </c>
      <c r="AB944" s="17"/>
      <c r="AC944" s="17"/>
      <c r="AD944" s="17"/>
      <c r="AE944" s="17">
        <f t="shared" si="2500"/>
        <v>26976.099999999999</v>
      </c>
      <c r="AF944" s="17">
        <f t="shared" si="2501"/>
        <v>26976.099999999999</v>
      </c>
      <c r="AG944" s="17">
        <f t="shared" si="2502"/>
        <v>26976.099999999999</v>
      </c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>
        <f t="shared" si="2503"/>
        <v>26976.099999999999</v>
      </c>
      <c r="AX944" s="17">
        <f t="shared" si="2504"/>
        <v>26976.099999999999</v>
      </c>
      <c r="AY944" s="17">
        <f t="shared" si="2505"/>
        <v>26976.099999999999</v>
      </c>
      <c r="AZ944" s="17"/>
      <c r="BA944" s="32"/>
      <c r="BB944" s="32">
        <v>48</v>
      </c>
      <c r="BC944" s="1"/>
      <c r="BD944" s="1"/>
      <c r="BE944" s="1"/>
      <c r="BF944" s="1"/>
      <c r="BG944" s="1"/>
      <c r="BH944" s="1"/>
      <c r="BI944" s="1"/>
    </row>
    <row r="945" s="1" customFormat="1" hidden="1">
      <c r="A945" s="30" t="s">
        <v>488</v>
      </c>
      <c r="B945" s="30" t="s">
        <v>63</v>
      </c>
      <c r="C945" s="30" t="s">
        <v>65</v>
      </c>
      <c r="D945" s="30" t="s">
        <v>461</v>
      </c>
      <c r="E945" s="35"/>
      <c r="F945" s="31" t="s">
        <v>36</v>
      </c>
      <c r="G945" s="17">
        <f t="shared" si="2506"/>
        <v>25157.700000000001</v>
      </c>
      <c r="H945" s="17">
        <f t="shared" si="2507"/>
        <v>19499.5</v>
      </c>
      <c r="I945" s="17">
        <f t="shared" si="2508"/>
        <v>15089.5</v>
      </c>
      <c r="J945" s="17">
        <f t="shared" si="2509"/>
        <v>0</v>
      </c>
      <c r="K945" s="17">
        <f t="shared" si="2510"/>
        <v>0</v>
      </c>
      <c r="L945" s="17">
        <f t="shared" si="2511"/>
        <v>0</v>
      </c>
      <c r="M945" s="17">
        <f t="shared" si="2432"/>
        <v>25157.700000000001</v>
      </c>
      <c r="N945" s="17">
        <f t="shared" si="2433"/>
        <v>19499.5</v>
      </c>
      <c r="O945" s="17">
        <f t="shared" si="2434"/>
        <v>15089.5</v>
      </c>
      <c r="P945" s="17">
        <f t="shared" si="2512"/>
        <v>0</v>
      </c>
      <c r="Q945" s="17">
        <f t="shared" si="2513"/>
        <v>0</v>
      </c>
      <c r="R945" s="17">
        <f t="shared" si="2514"/>
        <v>0</v>
      </c>
      <c r="S945" s="17">
        <f t="shared" si="2515"/>
        <v>0</v>
      </c>
      <c r="T945" s="17">
        <f t="shared" si="2516"/>
        <v>0</v>
      </c>
      <c r="U945" s="17">
        <f t="shared" si="2517"/>
        <v>0</v>
      </c>
      <c r="V945" s="17">
        <f t="shared" si="2518"/>
        <v>0</v>
      </c>
      <c r="W945" s="17">
        <f t="shared" si="2519"/>
        <v>0</v>
      </c>
      <c r="X945" s="17">
        <f t="shared" si="2520"/>
        <v>0</v>
      </c>
      <c r="Y945" s="17">
        <f t="shared" si="2497"/>
        <v>25157.700000000001</v>
      </c>
      <c r="Z945" s="17">
        <f t="shared" si="2498"/>
        <v>19499.5</v>
      </c>
      <c r="AA945" s="17">
        <f t="shared" si="2499"/>
        <v>15089.5</v>
      </c>
      <c r="AB945" s="17">
        <f t="shared" si="2521"/>
        <v>0</v>
      </c>
      <c r="AC945" s="17">
        <f t="shared" si="2522"/>
        <v>0</v>
      </c>
      <c r="AD945" s="17">
        <f t="shared" si="2523"/>
        <v>0</v>
      </c>
      <c r="AE945" s="17">
        <f t="shared" si="2500"/>
        <v>25157.700000000001</v>
      </c>
      <c r="AF945" s="17">
        <f t="shared" si="2501"/>
        <v>19499.5</v>
      </c>
      <c r="AG945" s="17">
        <f t="shared" si="2502"/>
        <v>15089.5</v>
      </c>
      <c r="AH945" s="17">
        <f t="shared" si="2524"/>
        <v>0</v>
      </c>
      <c r="AI945" s="17">
        <f t="shared" si="2525"/>
        <v>0</v>
      </c>
      <c r="AJ945" s="17">
        <f t="shared" si="2526"/>
        <v>0</v>
      </c>
      <c r="AK945" s="17">
        <f t="shared" si="2527"/>
        <v>0</v>
      </c>
      <c r="AL945" s="17">
        <f t="shared" si="2528"/>
        <v>0</v>
      </c>
      <c r="AM945" s="17">
        <f t="shared" si="2529"/>
        <v>0</v>
      </c>
      <c r="AN945" s="17">
        <f t="shared" si="2530"/>
        <v>0</v>
      </c>
      <c r="AO945" s="17">
        <f t="shared" si="2531"/>
        <v>0</v>
      </c>
      <c r="AP945" s="17">
        <f t="shared" si="2532"/>
        <v>0</v>
      </c>
      <c r="AQ945" s="17">
        <f t="shared" si="2533"/>
        <v>0</v>
      </c>
      <c r="AR945" s="17">
        <f t="shared" si="2534"/>
        <v>0</v>
      </c>
      <c r="AS945" s="17">
        <f t="shared" si="2535"/>
        <v>0</v>
      </c>
      <c r="AT945" s="17">
        <f t="shared" si="2536"/>
        <v>0</v>
      </c>
      <c r="AU945" s="17">
        <f t="shared" si="2537"/>
        <v>0</v>
      </c>
      <c r="AV945" s="17">
        <f t="shared" si="2538"/>
        <v>0</v>
      </c>
      <c r="AW945" s="17">
        <f t="shared" si="2503"/>
        <v>25157.700000000001</v>
      </c>
      <c r="AX945" s="17">
        <f t="shared" si="2504"/>
        <v>19499.5</v>
      </c>
      <c r="AY945" s="17">
        <f t="shared" si="2505"/>
        <v>15089.5</v>
      </c>
      <c r="AZ945" s="17">
        <f t="shared" si="2539"/>
        <v>0</v>
      </c>
      <c r="BA945" s="32">
        <v>0</v>
      </c>
      <c r="BB945" s="32"/>
      <c r="BC945" s="1"/>
      <c r="BD945" s="1"/>
      <c r="BE945" s="1"/>
      <c r="BF945" s="1"/>
      <c r="BG945" s="1"/>
      <c r="BH945" s="1"/>
      <c r="BI945" s="1"/>
    </row>
    <row r="946" s="1" customFormat="1">
      <c r="A946" s="30" t="s">
        <v>488</v>
      </c>
      <c r="B946" s="30" t="s">
        <v>63</v>
      </c>
      <c r="C946" s="30" t="s">
        <v>65</v>
      </c>
      <c r="D946" s="30" t="s">
        <v>462</v>
      </c>
      <c r="E946" s="35"/>
      <c r="F946" s="31" t="s">
        <v>463</v>
      </c>
      <c r="G946" s="17">
        <f>G947+G949</f>
        <v>25157.700000000001</v>
      </c>
      <c r="H946" s="17">
        <f>H947+H949</f>
        <v>19499.5</v>
      </c>
      <c r="I946" s="17">
        <f>I947+I949</f>
        <v>15089.5</v>
      </c>
      <c r="J946" s="17">
        <f>J947+J949</f>
        <v>0</v>
      </c>
      <c r="K946" s="17">
        <f>K947+K949</f>
        <v>0</v>
      </c>
      <c r="L946" s="17">
        <f>L947+L949</f>
        <v>0</v>
      </c>
      <c r="M946" s="17">
        <f t="shared" si="2432"/>
        <v>25157.700000000001</v>
      </c>
      <c r="N946" s="17">
        <f t="shared" si="2433"/>
        <v>19499.5</v>
      </c>
      <c r="O946" s="17">
        <f t="shared" si="2434"/>
        <v>15089.5</v>
      </c>
      <c r="P946" s="17">
        <f>P947+P949</f>
        <v>0</v>
      </c>
      <c r="Q946" s="17">
        <f>Q947+Q949</f>
        <v>0</v>
      </c>
      <c r="R946" s="17">
        <f>R947+R949</f>
        <v>0</v>
      </c>
      <c r="S946" s="17">
        <f>S947+S949</f>
        <v>0</v>
      </c>
      <c r="T946" s="17">
        <f>T947+T949</f>
        <v>0</v>
      </c>
      <c r="U946" s="17">
        <f>U947+U949</f>
        <v>0</v>
      </c>
      <c r="V946" s="17">
        <f>V947+V949</f>
        <v>0</v>
      </c>
      <c r="W946" s="17">
        <f>W947+W949</f>
        <v>0</v>
      </c>
      <c r="X946" s="17">
        <f>X947+X949</f>
        <v>0</v>
      </c>
      <c r="Y946" s="17">
        <f t="shared" si="2497"/>
        <v>25157.700000000001</v>
      </c>
      <c r="Z946" s="17">
        <f t="shared" si="2498"/>
        <v>19499.5</v>
      </c>
      <c r="AA946" s="17">
        <f t="shared" si="2499"/>
        <v>15089.5</v>
      </c>
      <c r="AB946" s="17">
        <f>AB947+AB949</f>
        <v>0</v>
      </c>
      <c r="AC946" s="17">
        <f>AC947+AC949</f>
        <v>0</v>
      </c>
      <c r="AD946" s="17">
        <f>AD947+AD949</f>
        <v>0</v>
      </c>
      <c r="AE946" s="17">
        <f t="shared" si="2500"/>
        <v>25157.700000000001</v>
      </c>
      <c r="AF946" s="17">
        <f t="shared" si="2501"/>
        <v>19499.5</v>
      </c>
      <c r="AG946" s="17">
        <f t="shared" si="2502"/>
        <v>15089.5</v>
      </c>
      <c r="AH946" s="17">
        <f>AH947+AH949</f>
        <v>0</v>
      </c>
      <c r="AI946" s="17">
        <f>AI947+AI949</f>
        <v>0</v>
      </c>
      <c r="AJ946" s="17">
        <f>AJ947+AJ949</f>
        <v>0</v>
      </c>
      <c r="AK946" s="17">
        <f>AK947+AK949</f>
        <v>0</v>
      </c>
      <c r="AL946" s="17">
        <f>AL947+AL949</f>
        <v>0</v>
      </c>
      <c r="AM946" s="17">
        <f>AM947+AM949</f>
        <v>0</v>
      </c>
      <c r="AN946" s="17">
        <f>AN947+AN949</f>
        <v>0</v>
      </c>
      <c r="AO946" s="17">
        <f>AO947+AO949</f>
        <v>0</v>
      </c>
      <c r="AP946" s="17">
        <f>AP947+AP949</f>
        <v>0</v>
      </c>
      <c r="AQ946" s="17">
        <f>AQ947+AQ949</f>
        <v>0</v>
      </c>
      <c r="AR946" s="17">
        <f>AR947+AR949</f>
        <v>0</v>
      </c>
      <c r="AS946" s="17">
        <f>AS947+AS949</f>
        <v>0</v>
      </c>
      <c r="AT946" s="17">
        <f>AT947+AT949</f>
        <v>0</v>
      </c>
      <c r="AU946" s="17">
        <f>AU947+AU949</f>
        <v>0</v>
      </c>
      <c r="AV946" s="17">
        <f>AV947+AV949</f>
        <v>0</v>
      </c>
      <c r="AW946" s="17">
        <f t="shared" si="2503"/>
        <v>25157.700000000001</v>
      </c>
      <c r="AX946" s="17">
        <f t="shared" si="2504"/>
        <v>19499.5</v>
      </c>
      <c r="AY946" s="17">
        <f t="shared" si="2505"/>
        <v>15089.5</v>
      </c>
      <c r="AZ946" s="17">
        <f>AZ947+AZ949</f>
        <v>0</v>
      </c>
      <c r="BA946" s="32"/>
      <c r="BB946" s="32"/>
      <c r="BC946" s="1"/>
      <c r="BD946" s="1"/>
      <c r="BE946" s="1"/>
      <c r="BF946" s="1"/>
      <c r="BG946" s="1"/>
      <c r="BH946" s="1"/>
      <c r="BI946" s="1"/>
    </row>
    <row r="947" s="1" customFormat="1">
      <c r="A947" s="30" t="s">
        <v>488</v>
      </c>
      <c r="B947" s="30" t="s">
        <v>63</v>
      </c>
      <c r="C947" s="30" t="s">
        <v>65</v>
      </c>
      <c r="D947" s="30" t="s">
        <v>464</v>
      </c>
      <c r="E947" s="35"/>
      <c r="F947" s="31" t="s">
        <v>465</v>
      </c>
      <c r="G947" s="17">
        <f>G948</f>
        <v>20657.700000000001</v>
      </c>
      <c r="H947" s="17">
        <f>H948</f>
        <v>15089.5</v>
      </c>
      <c r="I947" s="17">
        <f>I948</f>
        <v>15089.5</v>
      </c>
      <c r="J947" s="17">
        <f>J948</f>
        <v>0</v>
      </c>
      <c r="K947" s="17">
        <f>K948</f>
        <v>0</v>
      </c>
      <c r="L947" s="17">
        <f>L948</f>
        <v>0</v>
      </c>
      <c r="M947" s="17">
        <f t="shared" si="2432"/>
        <v>20657.700000000001</v>
      </c>
      <c r="N947" s="17">
        <f t="shared" si="2433"/>
        <v>15089.5</v>
      </c>
      <c r="O947" s="17">
        <f t="shared" si="2434"/>
        <v>15089.5</v>
      </c>
      <c r="P947" s="17">
        <f>P948</f>
        <v>0</v>
      </c>
      <c r="Q947" s="17">
        <f>Q948</f>
        <v>0</v>
      </c>
      <c r="R947" s="17">
        <f>R948</f>
        <v>0</v>
      </c>
      <c r="S947" s="17">
        <f>S948</f>
        <v>0</v>
      </c>
      <c r="T947" s="17">
        <f>T948</f>
        <v>0</v>
      </c>
      <c r="U947" s="17">
        <f>U948</f>
        <v>0</v>
      </c>
      <c r="V947" s="17">
        <f>V948</f>
        <v>0</v>
      </c>
      <c r="W947" s="17">
        <f>W948</f>
        <v>0</v>
      </c>
      <c r="X947" s="17">
        <f>X948</f>
        <v>0</v>
      </c>
      <c r="Y947" s="17">
        <f t="shared" si="2497"/>
        <v>20657.700000000001</v>
      </c>
      <c r="Z947" s="17">
        <f t="shared" si="2498"/>
        <v>15089.5</v>
      </c>
      <c r="AA947" s="17">
        <f t="shared" si="2499"/>
        <v>15089.5</v>
      </c>
      <c r="AB947" s="17">
        <f>AB948</f>
        <v>0</v>
      </c>
      <c r="AC947" s="17">
        <f>AC948</f>
        <v>0</v>
      </c>
      <c r="AD947" s="17">
        <f>AD948</f>
        <v>0</v>
      </c>
      <c r="AE947" s="17">
        <f t="shared" si="2500"/>
        <v>20657.700000000001</v>
      </c>
      <c r="AF947" s="17">
        <f t="shared" si="2501"/>
        <v>15089.5</v>
      </c>
      <c r="AG947" s="17">
        <f t="shared" si="2502"/>
        <v>15089.5</v>
      </c>
      <c r="AH947" s="17">
        <f>AH948</f>
        <v>0</v>
      </c>
      <c r="AI947" s="17">
        <f>AI948</f>
        <v>0</v>
      </c>
      <c r="AJ947" s="17">
        <f>AJ948</f>
        <v>0</v>
      </c>
      <c r="AK947" s="17">
        <f>AK948</f>
        <v>0</v>
      </c>
      <c r="AL947" s="17">
        <f>AL948</f>
        <v>0</v>
      </c>
      <c r="AM947" s="17">
        <f>AM948</f>
        <v>0</v>
      </c>
      <c r="AN947" s="17">
        <f>AN948</f>
        <v>0</v>
      </c>
      <c r="AO947" s="17">
        <f>AO948</f>
        <v>0</v>
      </c>
      <c r="AP947" s="17">
        <f>AP948</f>
        <v>0</v>
      </c>
      <c r="AQ947" s="17">
        <f>AQ948</f>
        <v>0</v>
      </c>
      <c r="AR947" s="17">
        <f>AR948</f>
        <v>0</v>
      </c>
      <c r="AS947" s="17">
        <f>AS948</f>
        <v>0</v>
      </c>
      <c r="AT947" s="17">
        <f>AT948</f>
        <v>0</v>
      </c>
      <c r="AU947" s="17">
        <f>AU948</f>
        <v>0</v>
      </c>
      <c r="AV947" s="17">
        <f>AV948</f>
        <v>0</v>
      </c>
      <c r="AW947" s="17">
        <f t="shared" si="2503"/>
        <v>20657.700000000001</v>
      </c>
      <c r="AX947" s="17">
        <f t="shared" si="2504"/>
        <v>15089.5</v>
      </c>
      <c r="AY947" s="17">
        <f t="shared" si="2505"/>
        <v>15089.5</v>
      </c>
      <c r="AZ947" s="17">
        <f>AZ948</f>
        <v>0</v>
      </c>
      <c r="BA947" s="32"/>
      <c r="BB947" s="32"/>
      <c r="BC947" s="1"/>
      <c r="BD947" s="1"/>
      <c r="BE947" s="1"/>
      <c r="BF947" s="1"/>
      <c r="BG947" s="1"/>
      <c r="BH947" s="1"/>
      <c r="BI947" s="1"/>
    </row>
    <row r="948" s="1" customFormat="1">
      <c r="A948" s="30" t="s">
        <v>488</v>
      </c>
      <c r="B948" s="30" t="s">
        <v>63</v>
      </c>
      <c r="C948" s="30" t="s">
        <v>65</v>
      </c>
      <c r="D948" s="30" t="s">
        <v>464</v>
      </c>
      <c r="E948" s="30" t="s">
        <v>41</v>
      </c>
      <c r="F948" s="31" t="s">
        <v>42</v>
      </c>
      <c r="G948" s="17">
        <v>20657.700000000001</v>
      </c>
      <c r="H948" s="17">
        <v>15089.5</v>
      </c>
      <c r="I948" s="17">
        <v>15089.5</v>
      </c>
      <c r="J948" s="17"/>
      <c r="K948" s="17"/>
      <c r="L948" s="17"/>
      <c r="M948" s="17">
        <f t="shared" si="2432"/>
        <v>20657.700000000001</v>
      </c>
      <c r="N948" s="17">
        <f t="shared" si="2433"/>
        <v>15089.5</v>
      </c>
      <c r="O948" s="17">
        <f t="shared" si="2434"/>
        <v>15089.5</v>
      </c>
      <c r="P948" s="17"/>
      <c r="Q948" s="17"/>
      <c r="R948" s="17"/>
      <c r="S948" s="17"/>
      <c r="T948" s="17"/>
      <c r="U948" s="17"/>
      <c r="V948" s="17"/>
      <c r="W948" s="17"/>
      <c r="X948" s="17"/>
      <c r="Y948" s="17">
        <f t="shared" si="2497"/>
        <v>20657.700000000001</v>
      </c>
      <c r="Z948" s="17">
        <f t="shared" si="2498"/>
        <v>15089.5</v>
      </c>
      <c r="AA948" s="17">
        <f t="shared" si="2499"/>
        <v>15089.5</v>
      </c>
      <c r="AB948" s="17"/>
      <c r="AC948" s="17"/>
      <c r="AD948" s="17"/>
      <c r="AE948" s="17">
        <f t="shared" si="2500"/>
        <v>20657.700000000001</v>
      </c>
      <c r="AF948" s="17">
        <f t="shared" si="2501"/>
        <v>15089.5</v>
      </c>
      <c r="AG948" s="17">
        <f t="shared" si="2502"/>
        <v>15089.5</v>
      </c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>
        <f t="shared" si="2503"/>
        <v>20657.700000000001</v>
      </c>
      <c r="AX948" s="17">
        <f t="shared" si="2504"/>
        <v>15089.5</v>
      </c>
      <c r="AY948" s="17">
        <f t="shared" si="2505"/>
        <v>15089.5</v>
      </c>
      <c r="AZ948" s="17"/>
      <c r="BA948" s="32"/>
      <c r="BB948" s="32"/>
      <c r="BC948" s="1"/>
      <c r="BD948" s="1"/>
      <c r="BE948" s="1"/>
      <c r="BF948" s="1"/>
      <c r="BG948" s="1"/>
      <c r="BH948" s="1"/>
      <c r="BI948" s="1"/>
    </row>
    <row r="949" s="1" customFormat="1">
      <c r="A949" s="30" t="s">
        <v>488</v>
      </c>
      <c r="B949" s="30" t="s">
        <v>63</v>
      </c>
      <c r="C949" s="30" t="s">
        <v>65</v>
      </c>
      <c r="D949" s="30" t="s">
        <v>466</v>
      </c>
      <c r="E949" s="35"/>
      <c r="F949" s="31" t="s">
        <v>467</v>
      </c>
      <c r="G949" s="17">
        <f>G950</f>
        <v>4500</v>
      </c>
      <c r="H949" s="17">
        <f>H950</f>
        <v>4410</v>
      </c>
      <c r="I949" s="17">
        <f>I950</f>
        <v>0</v>
      </c>
      <c r="J949" s="17">
        <f>J950</f>
        <v>0</v>
      </c>
      <c r="K949" s="17">
        <f>K950</f>
        <v>0</v>
      </c>
      <c r="L949" s="17">
        <f>L950</f>
        <v>0</v>
      </c>
      <c r="M949" s="17">
        <f t="shared" si="2432"/>
        <v>4500</v>
      </c>
      <c r="N949" s="17">
        <f t="shared" si="2433"/>
        <v>4410</v>
      </c>
      <c r="O949" s="17">
        <f t="shared" si="2434"/>
        <v>0</v>
      </c>
      <c r="P949" s="17">
        <f>P950</f>
        <v>0</v>
      </c>
      <c r="Q949" s="17">
        <f>Q950</f>
        <v>0</v>
      </c>
      <c r="R949" s="17">
        <f>R950</f>
        <v>0</v>
      </c>
      <c r="S949" s="17">
        <f>S950</f>
        <v>0</v>
      </c>
      <c r="T949" s="17">
        <f>T950</f>
        <v>0</v>
      </c>
      <c r="U949" s="17">
        <f>U950</f>
        <v>0</v>
      </c>
      <c r="V949" s="17">
        <f>V950</f>
        <v>0</v>
      </c>
      <c r="W949" s="17">
        <f>W950</f>
        <v>0</v>
      </c>
      <c r="X949" s="17">
        <f>X950</f>
        <v>0</v>
      </c>
      <c r="Y949" s="17">
        <f t="shared" si="2497"/>
        <v>4500</v>
      </c>
      <c r="Z949" s="17">
        <f t="shared" si="2498"/>
        <v>4410</v>
      </c>
      <c r="AA949" s="17">
        <f t="shared" si="2499"/>
        <v>0</v>
      </c>
      <c r="AB949" s="17">
        <f>AB950</f>
        <v>0</v>
      </c>
      <c r="AC949" s="17">
        <f>AC950</f>
        <v>0</v>
      </c>
      <c r="AD949" s="17">
        <f>AD950</f>
        <v>0</v>
      </c>
      <c r="AE949" s="17">
        <f t="shared" si="2500"/>
        <v>4500</v>
      </c>
      <c r="AF949" s="17">
        <f t="shared" si="2501"/>
        <v>4410</v>
      </c>
      <c r="AG949" s="17">
        <f t="shared" si="2502"/>
        <v>0</v>
      </c>
      <c r="AH949" s="17">
        <f>AH950</f>
        <v>0</v>
      </c>
      <c r="AI949" s="17">
        <f>AI950</f>
        <v>0</v>
      </c>
      <c r="AJ949" s="17">
        <f>AJ950</f>
        <v>0</v>
      </c>
      <c r="AK949" s="17">
        <f>AK950</f>
        <v>0</v>
      </c>
      <c r="AL949" s="17">
        <f>AL950</f>
        <v>0</v>
      </c>
      <c r="AM949" s="17">
        <f>AM950</f>
        <v>0</v>
      </c>
      <c r="AN949" s="17">
        <f>AN950</f>
        <v>0</v>
      </c>
      <c r="AO949" s="17">
        <f>AO950</f>
        <v>0</v>
      </c>
      <c r="AP949" s="17">
        <f>AP950</f>
        <v>0</v>
      </c>
      <c r="AQ949" s="17">
        <f>AQ950</f>
        <v>0</v>
      </c>
      <c r="AR949" s="17">
        <f>AR950</f>
        <v>0</v>
      </c>
      <c r="AS949" s="17">
        <f>AS950</f>
        <v>0</v>
      </c>
      <c r="AT949" s="17">
        <f>AT950</f>
        <v>0</v>
      </c>
      <c r="AU949" s="17">
        <f>AU950</f>
        <v>0</v>
      </c>
      <c r="AV949" s="17">
        <f>AV950</f>
        <v>0</v>
      </c>
      <c r="AW949" s="17">
        <f t="shared" si="2503"/>
        <v>4500</v>
      </c>
      <c r="AX949" s="17">
        <f t="shared" si="2504"/>
        <v>4410</v>
      </c>
      <c r="AY949" s="17">
        <f t="shared" si="2505"/>
        <v>0</v>
      </c>
      <c r="AZ949" s="17">
        <f>AZ950</f>
        <v>0</v>
      </c>
      <c r="BA949" s="32"/>
      <c r="BB949" s="32"/>
      <c r="BC949" s="1"/>
      <c r="BD949" s="1"/>
      <c r="BE949" s="1"/>
      <c r="BF949" s="1"/>
      <c r="BG949" s="1"/>
      <c r="BH949" s="1"/>
      <c r="BI949" s="1"/>
    </row>
    <row r="950" s="1" customFormat="1">
      <c r="A950" s="30" t="s">
        <v>488</v>
      </c>
      <c r="B950" s="30" t="s">
        <v>63</v>
      </c>
      <c r="C950" s="30" t="s">
        <v>65</v>
      </c>
      <c r="D950" s="30" t="s">
        <v>466</v>
      </c>
      <c r="E950" s="30" t="s">
        <v>43</v>
      </c>
      <c r="F950" s="31" t="s">
        <v>44</v>
      </c>
      <c r="G950" s="17">
        <v>4500</v>
      </c>
      <c r="H950" s="17">
        <v>4410</v>
      </c>
      <c r="I950" s="17">
        <v>0</v>
      </c>
      <c r="J950" s="17"/>
      <c r="K950" s="17"/>
      <c r="L950" s="17"/>
      <c r="M950" s="17">
        <f t="shared" si="2432"/>
        <v>4500</v>
      </c>
      <c r="N950" s="17">
        <f t="shared" si="2433"/>
        <v>4410</v>
      </c>
      <c r="O950" s="17">
        <f t="shared" si="2434"/>
        <v>0</v>
      </c>
      <c r="P950" s="17"/>
      <c r="Q950" s="17"/>
      <c r="R950" s="17"/>
      <c r="S950" s="17"/>
      <c r="T950" s="17"/>
      <c r="U950" s="17"/>
      <c r="V950" s="17"/>
      <c r="W950" s="17"/>
      <c r="X950" s="17"/>
      <c r="Y950" s="17">
        <f t="shared" si="2497"/>
        <v>4500</v>
      </c>
      <c r="Z950" s="17">
        <f t="shared" si="2498"/>
        <v>4410</v>
      </c>
      <c r="AA950" s="17">
        <f t="shared" si="2499"/>
        <v>0</v>
      </c>
      <c r="AB950" s="17"/>
      <c r="AC950" s="17"/>
      <c r="AD950" s="17"/>
      <c r="AE950" s="17">
        <f t="shared" si="2500"/>
        <v>4500</v>
      </c>
      <c r="AF950" s="17">
        <f t="shared" si="2501"/>
        <v>4410</v>
      </c>
      <c r="AG950" s="17">
        <f t="shared" si="2502"/>
        <v>0</v>
      </c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>
        <f t="shared" si="2503"/>
        <v>4500</v>
      </c>
      <c r="AX950" s="17">
        <f t="shared" si="2504"/>
        <v>4410</v>
      </c>
      <c r="AY950" s="17">
        <f t="shared" si="2505"/>
        <v>0</v>
      </c>
      <c r="AZ950" s="17"/>
      <c r="BA950" s="32"/>
      <c r="BB950" s="32"/>
      <c r="BC950" s="1"/>
      <c r="BD950" s="1"/>
      <c r="BE950" s="1"/>
      <c r="BF950" s="1"/>
      <c r="BG950" s="1"/>
      <c r="BH950" s="1"/>
      <c r="BI950" s="1"/>
    </row>
    <row r="951" s="1" customFormat="1">
      <c r="A951" s="30" t="s">
        <v>488</v>
      </c>
      <c r="B951" s="30" t="s">
        <v>63</v>
      </c>
      <c r="C951" s="30" t="s">
        <v>65</v>
      </c>
      <c r="D951" s="30" t="s">
        <v>159</v>
      </c>
      <c r="E951" s="35"/>
      <c r="F951" s="31" t="s">
        <v>160</v>
      </c>
      <c r="G951" s="17">
        <f t="shared" ref="G951:G963" si="2540">G952</f>
        <v>3254.9000000000001</v>
      </c>
      <c r="H951" s="17">
        <f t="shared" ref="H951:H961" si="2541">H952</f>
        <v>254.90000000000001</v>
      </c>
      <c r="I951" s="17">
        <f t="shared" ref="I951:I963" si="2542">I952</f>
        <v>254.90000000000001</v>
      </c>
      <c r="J951" s="17">
        <f t="shared" ref="J951:J963" si="2543">J952</f>
        <v>0</v>
      </c>
      <c r="K951" s="17">
        <f t="shared" ref="K951:K963" si="2544">K952</f>
        <v>0</v>
      </c>
      <c r="L951" s="17">
        <f t="shared" ref="L951:L963" si="2545">L952</f>
        <v>0</v>
      </c>
      <c r="M951" s="17">
        <f t="shared" si="2432"/>
        <v>3254.9000000000001</v>
      </c>
      <c r="N951" s="17">
        <f t="shared" si="2433"/>
        <v>254.90000000000001</v>
      </c>
      <c r="O951" s="17">
        <f t="shared" si="2434"/>
        <v>254.90000000000001</v>
      </c>
      <c r="P951" s="17">
        <f t="shared" ref="P951:P963" si="2546">P952</f>
        <v>0</v>
      </c>
      <c r="Q951" s="17">
        <f t="shared" ref="Q951:Q963" si="2547">Q952</f>
        <v>0</v>
      </c>
      <c r="R951" s="17">
        <f t="shared" ref="R951:R963" si="2548">R952</f>
        <v>0</v>
      </c>
      <c r="S951" s="17">
        <f t="shared" ref="S951:S963" si="2549">S952</f>
        <v>0</v>
      </c>
      <c r="T951" s="17">
        <f t="shared" ref="T951:T963" si="2550">T952</f>
        <v>0</v>
      </c>
      <c r="U951" s="17">
        <f t="shared" ref="U951:U963" si="2551">U952</f>
        <v>0</v>
      </c>
      <c r="V951" s="17">
        <f t="shared" ref="V951:V963" si="2552">V952</f>
        <v>0</v>
      </c>
      <c r="W951" s="17">
        <f t="shared" ref="W951:W963" si="2553">W952</f>
        <v>0</v>
      </c>
      <c r="X951" s="17">
        <f t="shared" ref="X951:X963" si="2554">X952</f>
        <v>0</v>
      </c>
      <c r="Y951" s="17">
        <f t="shared" si="2497"/>
        <v>3254.9000000000001</v>
      </c>
      <c r="Z951" s="17">
        <f t="shared" si="2498"/>
        <v>254.90000000000001</v>
      </c>
      <c r="AA951" s="17">
        <f t="shared" si="2499"/>
        <v>254.90000000000001</v>
      </c>
      <c r="AB951" s="17">
        <f t="shared" ref="AB951:AB963" si="2555">AB952</f>
        <v>0</v>
      </c>
      <c r="AC951" s="17">
        <f t="shared" ref="AC951:AC963" si="2556">AC952</f>
        <v>0</v>
      </c>
      <c r="AD951" s="17">
        <f t="shared" ref="AD951:AD963" si="2557">AD952</f>
        <v>0</v>
      </c>
      <c r="AE951" s="17">
        <f t="shared" si="2500"/>
        <v>3254.9000000000001</v>
      </c>
      <c r="AF951" s="17">
        <f t="shared" si="2501"/>
        <v>254.90000000000001</v>
      </c>
      <c r="AG951" s="17">
        <f t="shared" si="2502"/>
        <v>254.90000000000001</v>
      </c>
      <c r="AH951" s="17">
        <f t="shared" ref="AH951:AH963" si="2558">AH952</f>
        <v>0</v>
      </c>
      <c r="AI951" s="17">
        <f t="shared" ref="AI951:AI963" si="2559">AI952</f>
        <v>0</v>
      </c>
      <c r="AJ951" s="17">
        <f t="shared" ref="AJ951:AJ963" si="2560">AJ952</f>
        <v>0</v>
      </c>
      <c r="AK951" s="17">
        <f t="shared" ref="AK951:AK963" si="2561">AK952</f>
        <v>0</v>
      </c>
      <c r="AL951" s="17">
        <f t="shared" ref="AL951:AL963" si="2562">AL952</f>
        <v>0</v>
      </c>
      <c r="AM951" s="17">
        <f t="shared" ref="AM951:AM963" si="2563">AM952</f>
        <v>0</v>
      </c>
      <c r="AN951" s="17">
        <f t="shared" ref="AN951:AN963" si="2564">AN952</f>
        <v>0</v>
      </c>
      <c r="AO951" s="17">
        <f t="shared" ref="AO951:AO963" si="2565">AO952</f>
        <v>0</v>
      </c>
      <c r="AP951" s="17">
        <f t="shared" ref="AP951:AP963" si="2566">AP952</f>
        <v>0</v>
      </c>
      <c r="AQ951" s="17">
        <f t="shared" ref="AQ951:AQ963" si="2567">AQ952</f>
        <v>0</v>
      </c>
      <c r="AR951" s="17">
        <f t="shared" ref="AR951:AR963" si="2568">AR952</f>
        <v>0</v>
      </c>
      <c r="AS951" s="17">
        <f t="shared" ref="AS951:AS963" si="2569">AS952</f>
        <v>0</v>
      </c>
      <c r="AT951" s="17">
        <f t="shared" ref="AT951:AT963" si="2570">AT952</f>
        <v>0</v>
      </c>
      <c r="AU951" s="17">
        <f t="shared" ref="AU951:AU963" si="2571">AU952</f>
        <v>0</v>
      </c>
      <c r="AV951" s="17">
        <f t="shared" ref="AV951:AV963" si="2572">AV952</f>
        <v>0</v>
      </c>
      <c r="AW951" s="17">
        <f t="shared" si="2503"/>
        <v>3254.9000000000001</v>
      </c>
      <c r="AX951" s="17">
        <f t="shared" si="2504"/>
        <v>254.90000000000001</v>
      </c>
      <c r="AY951" s="17">
        <f t="shared" si="2505"/>
        <v>254.90000000000001</v>
      </c>
      <c r="AZ951" s="17">
        <f t="shared" ref="AZ951:AZ963" si="2573">AZ952</f>
        <v>0</v>
      </c>
      <c r="BA951" s="32"/>
      <c r="BB951" s="32"/>
      <c r="BC951" s="1"/>
      <c r="BD951" s="1"/>
      <c r="BE951" s="1"/>
      <c r="BF951" s="1"/>
      <c r="BG951" s="1"/>
      <c r="BH951" s="1"/>
      <c r="BI951" s="1"/>
    </row>
    <row r="952" s="1" customFormat="1" hidden="1">
      <c r="A952" s="30" t="s">
        <v>488</v>
      </c>
      <c r="B952" s="30" t="s">
        <v>63</v>
      </c>
      <c r="C952" s="30" t="s">
        <v>65</v>
      </c>
      <c r="D952" s="30" t="s">
        <v>161</v>
      </c>
      <c r="E952" s="35"/>
      <c r="F952" s="31" t="s">
        <v>36</v>
      </c>
      <c r="G952" s="17">
        <f t="shared" si="2540"/>
        <v>3254.9000000000001</v>
      </c>
      <c r="H952" s="17">
        <f t="shared" si="2541"/>
        <v>254.90000000000001</v>
      </c>
      <c r="I952" s="17">
        <f t="shared" si="2542"/>
        <v>254.90000000000001</v>
      </c>
      <c r="J952" s="17">
        <f t="shared" si="2543"/>
        <v>0</v>
      </c>
      <c r="K952" s="17">
        <f t="shared" si="2544"/>
        <v>0</v>
      </c>
      <c r="L952" s="17">
        <f t="shared" si="2545"/>
        <v>0</v>
      </c>
      <c r="M952" s="17">
        <f t="shared" si="2432"/>
        <v>3254.9000000000001</v>
      </c>
      <c r="N952" s="17">
        <f t="shared" si="2433"/>
        <v>254.90000000000001</v>
      </c>
      <c r="O952" s="17">
        <f t="shared" si="2434"/>
        <v>254.90000000000001</v>
      </c>
      <c r="P952" s="17">
        <f t="shared" si="2546"/>
        <v>0</v>
      </c>
      <c r="Q952" s="17">
        <f t="shared" si="2547"/>
        <v>0</v>
      </c>
      <c r="R952" s="17">
        <f t="shared" si="2548"/>
        <v>0</v>
      </c>
      <c r="S952" s="17">
        <f t="shared" si="2549"/>
        <v>0</v>
      </c>
      <c r="T952" s="17">
        <f t="shared" si="2550"/>
        <v>0</v>
      </c>
      <c r="U952" s="17">
        <f t="shared" si="2551"/>
        <v>0</v>
      </c>
      <c r="V952" s="17">
        <f t="shared" si="2552"/>
        <v>0</v>
      </c>
      <c r="W952" s="17">
        <f t="shared" si="2553"/>
        <v>0</v>
      </c>
      <c r="X952" s="17">
        <f t="shared" si="2554"/>
        <v>0</v>
      </c>
      <c r="Y952" s="17">
        <f t="shared" si="2497"/>
        <v>3254.9000000000001</v>
      </c>
      <c r="Z952" s="17">
        <f t="shared" si="2498"/>
        <v>254.90000000000001</v>
      </c>
      <c r="AA952" s="17">
        <f t="shared" si="2499"/>
        <v>254.90000000000001</v>
      </c>
      <c r="AB952" s="17">
        <f t="shared" si="2555"/>
        <v>0</v>
      </c>
      <c r="AC952" s="17">
        <f t="shared" si="2556"/>
        <v>0</v>
      </c>
      <c r="AD952" s="17">
        <f t="shared" si="2557"/>
        <v>0</v>
      </c>
      <c r="AE952" s="17">
        <f t="shared" si="2500"/>
        <v>3254.9000000000001</v>
      </c>
      <c r="AF952" s="17">
        <f t="shared" si="2501"/>
        <v>254.90000000000001</v>
      </c>
      <c r="AG952" s="17">
        <f t="shared" si="2502"/>
        <v>254.90000000000001</v>
      </c>
      <c r="AH952" s="17">
        <f t="shared" si="2558"/>
        <v>0</v>
      </c>
      <c r="AI952" s="17">
        <f t="shared" si="2559"/>
        <v>0</v>
      </c>
      <c r="AJ952" s="17">
        <f t="shared" si="2560"/>
        <v>0</v>
      </c>
      <c r="AK952" s="17">
        <f t="shared" si="2561"/>
        <v>0</v>
      </c>
      <c r="AL952" s="17">
        <f t="shared" si="2562"/>
        <v>0</v>
      </c>
      <c r="AM952" s="17">
        <f t="shared" si="2563"/>
        <v>0</v>
      </c>
      <c r="AN952" s="17">
        <f t="shared" si="2564"/>
        <v>0</v>
      </c>
      <c r="AO952" s="17">
        <f t="shared" si="2565"/>
        <v>0</v>
      </c>
      <c r="AP952" s="17">
        <f t="shared" si="2566"/>
        <v>0</v>
      </c>
      <c r="AQ952" s="17">
        <f t="shared" si="2567"/>
        <v>0</v>
      </c>
      <c r="AR952" s="17">
        <f t="shared" si="2568"/>
        <v>0</v>
      </c>
      <c r="AS952" s="17">
        <f t="shared" si="2569"/>
        <v>0</v>
      </c>
      <c r="AT952" s="17">
        <f t="shared" si="2570"/>
        <v>0</v>
      </c>
      <c r="AU952" s="17">
        <f t="shared" si="2571"/>
        <v>0</v>
      </c>
      <c r="AV952" s="17">
        <f t="shared" si="2572"/>
        <v>0</v>
      </c>
      <c r="AW952" s="17">
        <f t="shared" si="2503"/>
        <v>3254.9000000000001</v>
      </c>
      <c r="AX952" s="17">
        <f t="shared" si="2504"/>
        <v>254.90000000000001</v>
      </c>
      <c r="AY952" s="17">
        <f t="shared" si="2505"/>
        <v>254.90000000000001</v>
      </c>
      <c r="AZ952" s="17">
        <f t="shared" si="2573"/>
        <v>0</v>
      </c>
      <c r="BA952" s="32">
        <v>0</v>
      </c>
      <c r="BB952" s="32"/>
      <c r="BC952" s="1"/>
      <c r="BD952" s="1"/>
      <c r="BE952" s="1"/>
      <c r="BF952" s="1"/>
      <c r="BG952" s="1"/>
      <c r="BH952" s="1"/>
      <c r="BI952" s="1"/>
    </row>
    <row r="953" s="1" customFormat="1">
      <c r="A953" s="30" t="s">
        <v>488</v>
      </c>
      <c r="B953" s="30" t="s">
        <v>63</v>
      </c>
      <c r="C953" s="30" t="s">
        <v>65</v>
      </c>
      <c r="D953" s="30" t="s">
        <v>162</v>
      </c>
      <c r="E953" s="35"/>
      <c r="F953" s="31" t="s">
        <v>163</v>
      </c>
      <c r="G953" s="17">
        <f t="shared" si="2540"/>
        <v>3254.9000000000001</v>
      </c>
      <c r="H953" s="17">
        <f t="shared" si="2541"/>
        <v>254.90000000000001</v>
      </c>
      <c r="I953" s="17">
        <f t="shared" si="2542"/>
        <v>254.90000000000001</v>
      </c>
      <c r="J953" s="17">
        <f t="shared" si="2543"/>
        <v>0</v>
      </c>
      <c r="K953" s="17">
        <f t="shared" si="2544"/>
        <v>0</v>
      </c>
      <c r="L953" s="17">
        <f t="shared" si="2545"/>
        <v>0</v>
      </c>
      <c r="M953" s="17">
        <f t="shared" si="2432"/>
        <v>3254.9000000000001</v>
      </c>
      <c r="N953" s="17">
        <f t="shared" si="2433"/>
        <v>254.90000000000001</v>
      </c>
      <c r="O953" s="17">
        <f t="shared" si="2434"/>
        <v>254.90000000000001</v>
      </c>
      <c r="P953" s="17">
        <f t="shared" si="2546"/>
        <v>0</v>
      </c>
      <c r="Q953" s="17">
        <f t="shared" si="2547"/>
        <v>0</v>
      </c>
      <c r="R953" s="17">
        <f t="shared" si="2548"/>
        <v>0</v>
      </c>
      <c r="S953" s="17">
        <f t="shared" si="2549"/>
        <v>0</v>
      </c>
      <c r="T953" s="17">
        <f t="shared" si="2550"/>
        <v>0</v>
      </c>
      <c r="U953" s="17">
        <f t="shared" si="2551"/>
        <v>0</v>
      </c>
      <c r="V953" s="17">
        <f t="shared" si="2552"/>
        <v>0</v>
      </c>
      <c r="W953" s="17">
        <f t="shared" si="2553"/>
        <v>0</v>
      </c>
      <c r="X953" s="17">
        <f t="shared" si="2554"/>
        <v>0</v>
      </c>
      <c r="Y953" s="17">
        <f t="shared" si="2497"/>
        <v>3254.9000000000001</v>
      </c>
      <c r="Z953" s="17">
        <f t="shared" si="2498"/>
        <v>254.90000000000001</v>
      </c>
      <c r="AA953" s="17">
        <f t="shared" si="2499"/>
        <v>254.90000000000001</v>
      </c>
      <c r="AB953" s="17">
        <f t="shared" si="2555"/>
        <v>0</v>
      </c>
      <c r="AC953" s="17">
        <f t="shared" si="2556"/>
        <v>0</v>
      </c>
      <c r="AD953" s="17">
        <f t="shared" si="2557"/>
        <v>0</v>
      </c>
      <c r="AE953" s="17">
        <f t="shared" si="2500"/>
        <v>3254.9000000000001</v>
      </c>
      <c r="AF953" s="17">
        <f t="shared" si="2501"/>
        <v>254.90000000000001</v>
      </c>
      <c r="AG953" s="17">
        <f t="shared" si="2502"/>
        <v>254.90000000000001</v>
      </c>
      <c r="AH953" s="17">
        <f t="shared" si="2558"/>
        <v>0</v>
      </c>
      <c r="AI953" s="17">
        <f t="shared" si="2559"/>
        <v>0</v>
      </c>
      <c r="AJ953" s="17">
        <f t="shared" si="2560"/>
        <v>0</v>
      </c>
      <c r="AK953" s="17">
        <f t="shared" si="2561"/>
        <v>0</v>
      </c>
      <c r="AL953" s="17">
        <f t="shared" si="2562"/>
        <v>0</v>
      </c>
      <c r="AM953" s="17">
        <f t="shared" si="2563"/>
        <v>0</v>
      </c>
      <c r="AN953" s="17">
        <f t="shared" si="2564"/>
        <v>0</v>
      </c>
      <c r="AO953" s="17">
        <f t="shared" si="2565"/>
        <v>0</v>
      </c>
      <c r="AP953" s="17">
        <f t="shared" si="2566"/>
        <v>0</v>
      </c>
      <c r="AQ953" s="17">
        <f t="shared" si="2567"/>
        <v>0</v>
      </c>
      <c r="AR953" s="17">
        <f t="shared" si="2568"/>
        <v>0</v>
      </c>
      <c r="AS953" s="17">
        <f t="shared" si="2569"/>
        <v>0</v>
      </c>
      <c r="AT953" s="17">
        <f t="shared" si="2570"/>
        <v>0</v>
      </c>
      <c r="AU953" s="17">
        <f t="shared" si="2571"/>
        <v>0</v>
      </c>
      <c r="AV953" s="17">
        <f t="shared" si="2572"/>
        <v>0</v>
      </c>
      <c r="AW953" s="17">
        <f t="shared" si="2503"/>
        <v>3254.9000000000001</v>
      </c>
      <c r="AX953" s="17">
        <f t="shared" si="2504"/>
        <v>254.90000000000001</v>
      </c>
      <c r="AY953" s="17">
        <f t="shared" si="2505"/>
        <v>254.90000000000001</v>
      </c>
      <c r="AZ953" s="17">
        <f t="shared" si="2573"/>
        <v>0</v>
      </c>
      <c r="BA953" s="32"/>
      <c r="BB953" s="32"/>
      <c r="BC953" s="1"/>
      <c r="BD953" s="1"/>
      <c r="BE953" s="1"/>
      <c r="BF953" s="1"/>
      <c r="BG953" s="1"/>
      <c r="BH953" s="1"/>
      <c r="BI953" s="1"/>
    </row>
    <row r="954" s="1" customFormat="1">
      <c r="A954" s="30" t="s">
        <v>488</v>
      </c>
      <c r="B954" s="30" t="s">
        <v>63</v>
      </c>
      <c r="C954" s="30" t="s">
        <v>65</v>
      </c>
      <c r="D954" s="30" t="s">
        <v>196</v>
      </c>
      <c r="E954" s="35"/>
      <c r="F954" s="31" t="s">
        <v>197</v>
      </c>
      <c r="G954" s="17">
        <f t="shared" si="2540"/>
        <v>3254.9000000000001</v>
      </c>
      <c r="H954" s="17">
        <f t="shared" si="2541"/>
        <v>254.90000000000001</v>
      </c>
      <c r="I954" s="17">
        <f t="shared" si="2542"/>
        <v>254.90000000000001</v>
      </c>
      <c r="J954" s="17">
        <f t="shared" si="2543"/>
        <v>0</v>
      </c>
      <c r="K954" s="17">
        <f t="shared" si="2544"/>
        <v>0</v>
      </c>
      <c r="L954" s="17">
        <f t="shared" si="2545"/>
        <v>0</v>
      </c>
      <c r="M954" s="17">
        <f t="shared" si="2432"/>
        <v>3254.9000000000001</v>
      </c>
      <c r="N954" s="17">
        <f t="shared" si="2433"/>
        <v>254.90000000000001</v>
      </c>
      <c r="O954" s="17">
        <f t="shared" si="2434"/>
        <v>254.90000000000001</v>
      </c>
      <c r="P954" s="17">
        <f t="shared" si="2546"/>
        <v>0</v>
      </c>
      <c r="Q954" s="17">
        <f t="shared" si="2547"/>
        <v>0</v>
      </c>
      <c r="R954" s="17">
        <f t="shared" si="2548"/>
        <v>0</v>
      </c>
      <c r="S954" s="17">
        <f t="shared" si="2549"/>
        <v>0</v>
      </c>
      <c r="T954" s="17">
        <f t="shared" si="2550"/>
        <v>0</v>
      </c>
      <c r="U954" s="17">
        <f t="shared" si="2551"/>
        <v>0</v>
      </c>
      <c r="V954" s="17">
        <f t="shared" si="2552"/>
        <v>0</v>
      </c>
      <c r="W954" s="17">
        <f t="shared" si="2553"/>
        <v>0</v>
      </c>
      <c r="X954" s="17">
        <f t="shared" si="2554"/>
        <v>0</v>
      </c>
      <c r="Y954" s="17">
        <f t="shared" si="2497"/>
        <v>3254.9000000000001</v>
      </c>
      <c r="Z954" s="17">
        <f t="shared" si="2498"/>
        <v>254.90000000000001</v>
      </c>
      <c r="AA954" s="17">
        <f t="shared" si="2499"/>
        <v>254.90000000000001</v>
      </c>
      <c r="AB954" s="17">
        <f t="shared" si="2555"/>
        <v>0</v>
      </c>
      <c r="AC954" s="17">
        <f t="shared" si="2556"/>
        <v>0</v>
      </c>
      <c r="AD954" s="17">
        <f t="shared" si="2557"/>
        <v>0</v>
      </c>
      <c r="AE954" s="17">
        <f t="shared" si="2500"/>
        <v>3254.9000000000001</v>
      </c>
      <c r="AF954" s="17">
        <f t="shared" si="2501"/>
        <v>254.90000000000001</v>
      </c>
      <c r="AG954" s="17">
        <f t="shared" si="2502"/>
        <v>254.90000000000001</v>
      </c>
      <c r="AH954" s="17">
        <f t="shared" si="2558"/>
        <v>0</v>
      </c>
      <c r="AI954" s="17">
        <f t="shared" si="2559"/>
        <v>0</v>
      </c>
      <c r="AJ954" s="17">
        <f t="shared" si="2560"/>
        <v>0</v>
      </c>
      <c r="AK954" s="17">
        <f t="shared" si="2561"/>
        <v>0</v>
      </c>
      <c r="AL954" s="17">
        <f t="shared" si="2562"/>
        <v>0</v>
      </c>
      <c r="AM954" s="17">
        <f t="shared" si="2563"/>
        <v>0</v>
      </c>
      <c r="AN954" s="17">
        <f t="shared" si="2564"/>
        <v>0</v>
      </c>
      <c r="AO954" s="17">
        <f t="shared" si="2565"/>
        <v>0</v>
      </c>
      <c r="AP954" s="17">
        <f t="shared" si="2566"/>
        <v>0</v>
      </c>
      <c r="AQ954" s="17">
        <f t="shared" si="2567"/>
        <v>0</v>
      </c>
      <c r="AR954" s="17">
        <f t="shared" si="2568"/>
        <v>0</v>
      </c>
      <c r="AS954" s="17">
        <f t="shared" si="2569"/>
        <v>0</v>
      </c>
      <c r="AT954" s="17">
        <f t="shared" si="2570"/>
        <v>0</v>
      </c>
      <c r="AU954" s="17">
        <f t="shared" si="2571"/>
        <v>0</v>
      </c>
      <c r="AV954" s="17">
        <f t="shared" si="2572"/>
        <v>0</v>
      </c>
      <c r="AW954" s="17">
        <f t="shared" si="2503"/>
        <v>3254.9000000000001</v>
      </c>
      <c r="AX954" s="17">
        <f t="shared" si="2504"/>
        <v>254.90000000000001</v>
      </c>
      <c r="AY954" s="17">
        <f t="shared" si="2505"/>
        <v>254.90000000000001</v>
      </c>
      <c r="AZ954" s="17">
        <f t="shared" si="2573"/>
        <v>0</v>
      </c>
      <c r="BA954" s="32"/>
      <c r="BB954" s="32"/>
      <c r="BC954" s="1"/>
      <c r="BD954" s="1"/>
      <c r="BE954" s="1"/>
      <c r="BF954" s="1"/>
      <c r="BG954" s="1"/>
      <c r="BH954" s="1"/>
      <c r="BI954" s="1"/>
    </row>
    <row r="955" s="1" customFormat="1">
      <c r="A955" s="30" t="s">
        <v>488</v>
      </c>
      <c r="B955" s="30" t="s">
        <v>63</v>
      </c>
      <c r="C955" s="30" t="s">
        <v>65</v>
      </c>
      <c r="D955" s="30" t="s">
        <v>196</v>
      </c>
      <c r="E955" s="30" t="s">
        <v>41</v>
      </c>
      <c r="F955" s="31" t="s">
        <v>42</v>
      </c>
      <c r="G955" s="17">
        <v>3254.9000000000001</v>
      </c>
      <c r="H955" s="17">
        <v>254.90000000000001</v>
      </c>
      <c r="I955" s="17">
        <v>254.90000000000001</v>
      </c>
      <c r="J955" s="17"/>
      <c r="K955" s="17"/>
      <c r="L955" s="17"/>
      <c r="M955" s="17">
        <f t="shared" si="2432"/>
        <v>3254.9000000000001</v>
      </c>
      <c r="N955" s="17">
        <f t="shared" si="2433"/>
        <v>254.90000000000001</v>
      </c>
      <c r="O955" s="17">
        <f t="shared" si="2434"/>
        <v>254.90000000000001</v>
      </c>
      <c r="P955" s="17"/>
      <c r="Q955" s="17"/>
      <c r="R955" s="17"/>
      <c r="S955" s="17"/>
      <c r="T955" s="17"/>
      <c r="U955" s="17"/>
      <c r="V955" s="17"/>
      <c r="W955" s="17"/>
      <c r="X955" s="17"/>
      <c r="Y955" s="17">
        <f t="shared" si="2497"/>
        <v>3254.9000000000001</v>
      </c>
      <c r="Z955" s="17">
        <f t="shared" si="2498"/>
        <v>254.90000000000001</v>
      </c>
      <c r="AA955" s="17">
        <f t="shared" si="2499"/>
        <v>254.90000000000001</v>
      </c>
      <c r="AB955" s="17"/>
      <c r="AC955" s="17"/>
      <c r="AD955" s="17"/>
      <c r="AE955" s="17">
        <f t="shared" si="2500"/>
        <v>3254.9000000000001</v>
      </c>
      <c r="AF955" s="17">
        <f t="shared" si="2501"/>
        <v>254.90000000000001</v>
      </c>
      <c r="AG955" s="17">
        <f t="shared" si="2502"/>
        <v>254.90000000000001</v>
      </c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>
        <f t="shared" si="2503"/>
        <v>3254.9000000000001</v>
      </c>
      <c r="AX955" s="17">
        <f t="shared" si="2504"/>
        <v>254.90000000000001</v>
      </c>
      <c r="AY955" s="17">
        <f t="shared" si="2505"/>
        <v>254.90000000000001</v>
      </c>
      <c r="AZ955" s="17"/>
      <c r="BA955" s="32"/>
      <c r="BB955" s="32"/>
      <c r="BC955" s="1"/>
      <c r="BD955" s="1"/>
      <c r="BE955" s="1"/>
      <c r="BF955" s="1"/>
      <c r="BG955" s="1"/>
      <c r="BH955" s="1"/>
      <c r="BI955" s="1"/>
    </row>
    <row r="956" s="20" customFormat="1">
      <c r="A956" s="21" t="s">
        <v>488</v>
      </c>
      <c r="B956" s="21" t="s">
        <v>89</v>
      </c>
      <c r="C956" s="21"/>
      <c r="D956" s="21"/>
      <c r="E956" s="33"/>
      <c r="F956" s="22" t="s">
        <v>200</v>
      </c>
      <c r="G956" s="23">
        <f t="shared" si="2540"/>
        <v>254.40000000000001</v>
      </c>
      <c r="H956" s="23">
        <f t="shared" si="2541"/>
        <v>254.40000000000001</v>
      </c>
      <c r="I956" s="23">
        <f t="shared" si="2542"/>
        <v>254.40000000000001</v>
      </c>
      <c r="J956" s="23">
        <f t="shared" si="2543"/>
        <v>0</v>
      </c>
      <c r="K956" s="23">
        <f t="shared" si="2544"/>
        <v>0</v>
      </c>
      <c r="L956" s="23">
        <f t="shared" si="2545"/>
        <v>0</v>
      </c>
      <c r="M956" s="23">
        <f t="shared" si="2432"/>
        <v>254.40000000000001</v>
      </c>
      <c r="N956" s="23">
        <f t="shared" si="2433"/>
        <v>254.40000000000001</v>
      </c>
      <c r="O956" s="23">
        <f t="shared" si="2434"/>
        <v>254.40000000000001</v>
      </c>
      <c r="P956" s="23">
        <f t="shared" si="2546"/>
        <v>0</v>
      </c>
      <c r="Q956" s="23">
        <f t="shared" si="2547"/>
        <v>0</v>
      </c>
      <c r="R956" s="23">
        <f t="shared" si="2548"/>
        <v>0</v>
      </c>
      <c r="S956" s="23">
        <f t="shared" si="2549"/>
        <v>0</v>
      </c>
      <c r="T956" s="23">
        <f t="shared" si="2550"/>
        <v>0</v>
      </c>
      <c r="U956" s="23">
        <f t="shared" si="2551"/>
        <v>0</v>
      </c>
      <c r="V956" s="23">
        <f t="shared" si="2552"/>
        <v>0</v>
      </c>
      <c r="W956" s="23">
        <f t="shared" si="2553"/>
        <v>0</v>
      </c>
      <c r="X956" s="23">
        <f t="shared" si="2554"/>
        <v>0</v>
      </c>
      <c r="Y956" s="23">
        <f t="shared" si="2497"/>
        <v>254.40000000000001</v>
      </c>
      <c r="Z956" s="23">
        <f t="shared" si="2498"/>
        <v>254.40000000000001</v>
      </c>
      <c r="AA956" s="23">
        <f t="shared" si="2499"/>
        <v>254.40000000000001</v>
      </c>
      <c r="AB956" s="23">
        <f t="shared" si="2555"/>
        <v>0</v>
      </c>
      <c r="AC956" s="23">
        <f t="shared" si="2556"/>
        <v>0</v>
      </c>
      <c r="AD956" s="23">
        <f t="shared" si="2557"/>
        <v>0</v>
      </c>
      <c r="AE956" s="23">
        <f t="shared" si="2500"/>
        <v>254.40000000000001</v>
      </c>
      <c r="AF956" s="23">
        <f t="shared" si="2501"/>
        <v>254.40000000000001</v>
      </c>
      <c r="AG956" s="23">
        <f t="shared" si="2502"/>
        <v>254.40000000000001</v>
      </c>
      <c r="AH956" s="23">
        <f t="shared" si="2558"/>
        <v>0</v>
      </c>
      <c r="AI956" s="23">
        <f t="shared" si="2559"/>
        <v>0</v>
      </c>
      <c r="AJ956" s="23">
        <f t="shared" si="2560"/>
        <v>0</v>
      </c>
      <c r="AK956" s="23">
        <f t="shared" si="2561"/>
        <v>0</v>
      </c>
      <c r="AL956" s="23">
        <f t="shared" si="2562"/>
        <v>0</v>
      </c>
      <c r="AM956" s="23">
        <f t="shared" si="2563"/>
        <v>0</v>
      </c>
      <c r="AN956" s="23">
        <f t="shared" si="2564"/>
        <v>0</v>
      </c>
      <c r="AO956" s="23">
        <f t="shared" si="2565"/>
        <v>0</v>
      </c>
      <c r="AP956" s="23">
        <f t="shared" si="2566"/>
        <v>0</v>
      </c>
      <c r="AQ956" s="23">
        <f t="shared" si="2567"/>
        <v>0</v>
      </c>
      <c r="AR956" s="23">
        <f t="shared" si="2568"/>
        <v>0</v>
      </c>
      <c r="AS956" s="23">
        <f t="shared" si="2569"/>
        <v>0</v>
      </c>
      <c r="AT956" s="23">
        <f t="shared" si="2570"/>
        <v>0</v>
      </c>
      <c r="AU956" s="23">
        <f t="shared" si="2571"/>
        <v>0</v>
      </c>
      <c r="AV956" s="23">
        <f t="shared" si="2572"/>
        <v>0</v>
      </c>
      <c r="AW956" s="23">
        <f t="shared" si="2503"/>
        <v>254.40000000000001</v>
      </c>
      <c r="AX956" s="23">
        <f t="shared" si="2504"/>
        <v>254.40000000000001</v>
      </c>
      <c r="AY956" s="23">
        <f t="shared" si="2505"/>
        <v>254.40000000000001</v>
      </c>
      <c r="AZ956" s="23">
        <f t="shared" si="2573"/>
        <v>0</v>
      </c>
      <c r="BA956" s="24"/>
      <c r="BB956" s="24"/>
      <c r="BC956" s="20"/>
      <c r="BD956" s="20"/>
      <c r="BE956" s="20"/>
      <c r="BF956" s="20"/>
      <c r="BG956" s="20"/>
      <c r="BH956" s="20"/>
      <c r="BI956" s="20"/>
    </row>
    <row r="957" s="25" customFormat="1">
      <c r="A957" s="26" t="s">
        <v>488</v>
      </c>
      <c r="B957" s="26" t="s">
        <v>89</v>
      </c>
      <c r="C957" s="26" t="s">
        <v>65</v>
      </c>
      <c r="D957" s="26"/>
      <c r="E957" s="34"/>
      <c r="F957" s="27" t="s">
        <v>201</v>
      </c>
      <c r="G957" s="28">
        <f t="shared" si="2540"/>
        <v>254.40000000000001</v>
      </c>
      <c r="H957" s="28">
        <f t="shared" si="2541"/>
        <v>254.40000000000001</v>
      </c>
      <c r="I957" s="28">
        <f t="shared" si="2542"/>
        <v>254.40000000000001</v>
      </c>
      <c r="J957" s="28">
        <f t="shared" si="2543"/>
        <v>0</v>
      </c>
      <c r="K957" s="28">
        <f t="shared" si="2544"/>
        <v>0</v>
      </c>
      <c r="L957" s="28">
        <f t="shared" si="2545"/>
        <v>0</v>
      </c>
      <c r="M957" s="28">
        <f t="shared" si="2432"/>
        <v>254.40000000000001</v>
      </c>
      <c r="N957" s="28">
        <f t="shared" si="2433"/>
        <v>254.40000000000001</v>
      </c>
      <c r="O957" s="28">
        <f t="shared" si="2434"/>
        <v>254.40000000000001</v>
      </c>
      <c r="P957" s="28">
        <f t="shared" si="2546"/>
        <v>0</v>
      </c>
      <c r="Q957" s="28">
        <f t="shared" si="2547"/>
        <v>0</v>
      </c>
      <c r="R957" s="28">
        <f t="shared" si="2548"/>
        <v>0</v>
      </c>
      <c r="S957" s="28">
        <f t="shared" si="2549"/>
        <v>0</v>
      </c>
      <c r="T957" s="28">
        <f t="shared" si="2550"/>
        <v>0</v>
      </c>
      <c r="U957" s="28">
        <f t="shared" si="2551"/>
        <v>0</v>
      </c>
      <c r="V957" s="28">
        <f t="shared" si="2552"/>
        <v>0</v>
      </c>
      <c r="W957" s="28">
        <f t="shared" si="2553"/>
        <v>0</v>
      </c>
      <c r="X957" s="28">
        <f t="shared" si="2554"/>
        <v>0</v>
      </c>
      <c r="Y957" s="28">
        <f t="shared" si="2497"/>
        <v>254.40000000000001</v>
      </c>
      <c r="Z957" s="28">
        <f t="shared" si="2498"/>
        <v>254.40000000000001</v>
      </c>
      <c r="AA957" s="28">
        <f t="shared" si="2499"/>
        <v>254.40000000000001</v>
      </c>
      <c r="AB957" s="28">
        <f t="shared" si="2555"/>
        <v>0</v>
      </c>
      <c r="AC957" s="28">
        <f t="shared" si="2556"/>
        <v>0</v>
      </c>
      <c r="AD957" s="28">
        <f t="shared" si="2557"/>
        <v>0</v>
      </c>
      <c r="AE957" s="28">
        <f t="shared" si="2500"/>
        <v>254.40000000000001</v>
      </c>
      <c r="AF957" s="28">
        <f t="shared" si="2501"/>
        <v>254.40000000000001</v>
      </c>
      <c r="AG957" s="28">
        <f t="shared" si="2502"/>
        <v>254.40000000000001</v>
      </c>
      <c r="AH957" s="28">
        <f t="shared" si="2558"/>
        <v>0</v>
      </c>
      <c r="AI957" s="28">
        <f t="shared" si="2559"/>
        <v>0</v>
      </c>
      <c r="AJ957" s="28">
        <f t="shared" si="2560"/>
        <v>0</v>
      </c>
      <c r="AK957" s="28">
        <f t="shared" si="2561"/>
        <v>0</v>
      </c>
      <c r="AL957" s="28">
        <f t="shared" si="2562"/>
        <v>0</v>
      </c>
      <c r="AM957" s="28">
        <f t="shared" si="2563"/>
        <v>0</v>
      </c>
      <c r="AN957" s="28">
        <f t="shared" si="2564"/>
        <v>0</v>
      </c>
      <c r="AO957" s="28">
        <f t="shared" si="2565"/>
        <v>0</v>
      </c>
      <c r="AP957" s="28">
        <f t="shared" si="2566"/>
        <v>0</v>
      </c>
      <c r="AQ957" s="28">
        <f t="shared" si="2567"/>
        <v>0</v>
      </c>
      <c r="AR957" s="28">
        <f t="shared" si="2568"/>
        <v>0</v>
      </c>
      <c r="AS957" s="28">
        <f t="shared" si="2569"/>
        <v>0</v>
      </c>
      <c r="AT957" s="28">
        <f t="shared" si="2570"/>
        <v>0</v>
      </c>
      <c r="AU957" s="28">
        <f t="shared" si="2571"/>
        <v>0</v>
      </c>
      <c r="AV957" s="28">
        <f t="shared" si="2572"/>
        <v>0</v>
      </c>
      <c r="AW957" s="28">
        <f t="shared" si="2503"/>
        <v>254.40000000000001</v>
      </c>
      <c r="AX957" s="28">
        <f t="shared" si="2504"/>
        <v>254.40000000000001</v>
      </c>
      <c r="AY957" s="28">
        <f t="shared" si="2505"/>
        <v>254.40000000000001</v>
      </c>
      <c r="AZ957" s="28">
        <f t="shared" si="2573"/>
        <v>0</v>
      </c>
      <c r="BA957" s="29"/>
      <c r="BB957" s="29"/>
      <c r="BC957" s="25"/>
      <c r="BD957" s="25"/>
      <c r="BE957" s="25"/>
      <c r="BF957" s="25"/>
      <c r="BG957" s="25"/>
      <c r="BH957" s="25"/>
      <c r="BI957" s="25"/>
    </row>
    <row r="958" s="1" customFormat="1">
      <c r="A958" s="30" t="s">
        <v>488</v>
      </c>
      <c r="B958" s="30" t="s">
        <v>89</v>
      </c>
      <c r="C958" s="30" t="s">
        <v>65</v>
      </c>
      <c r="D958" s="30" t="s">
        <v>159</v>
      </c>
      <c r="E958" s="35"/>
      <c r="F958" s="31" t="s">
        <v>160</v>
      </c>
      <c r="G958" s="17">
        <f t="shared" si="2540"/>
        <v>254.40000000000001</v>
      </c>
      <c r="H958" s="17">
        <f t="shared" si="2541"/>
        <v>254.40000000000001</v>
      </c>
      <c r="I958" s="17">
        <f t="shared" si="2542"/>
        <v>254.40000000000001</v>
      </c>
      <c r="J958" s="17">
        <f t="shared" si="2543"/>
        <v>0</v>
      </c>
      <c r="K958" s="17">
        <f t="shared" si="2544"/>
        <v>0</v>
      </c>
      <c r="L958" s="17">
        <f t="shared" si="2545"/>
        <v>0</v>
      </c>
      <c r="M958" s="17">
        <f t="shared" si="2432"/>
        <v>254.40000000000001</v>
      </c>
      <c r="N958" s="17">
        <f t="shared" si="2433"/>
        <v>254.40000000000001</v>
      </c>
      <c r="O958" s="17">
        <f t="shared" si="2434"/>
        <v>254.40000000000001</v>
      </c>
      <c r="P958" s="17">
        <f t="shared" si="2546"/>
        <v>0</v>
      </c>
      <c r="Q958" s="17">
        <f t="shared" si="2547"/>
        <v>0</v>
      </c>
      <c r="R958" s="17">
        <f t="shared" si="2548"/>
        <v>0</v>
      </c>
      <c r="S958" s="17">
        <f t="shared" si="2549"/>
        <v>0</v>
      </c>
      <c r="T958" s="17">
        <f t="shared" si="2550"/>
        <v>0</v>
      </c>
      <c r="U958" s="17">
        <f t="shared" si="2551"/>
        <v>0</v>
      </c>
      <c r="V958" s="17">
        <f t="shared" si="2552"/>
        <v>0</v>
      </c>
      <c r="W958" s="17">
        <f t="shared" si="2553"/>
        <v>0</v>
      </c>
      <c r="X958" s="17">
        <f t="shared" si="2554"/>
        <v>0</v>
      </c>
      <c r="Y958" s="17">
        <f t="shared" si="2497"/>
        <v>254.40000000000001</v>
      </c>
      <c r="Z958" s="17">
        <f t="shared" si="2498"/>
        <v>254.40000000000001</v>
      </c>
      <c r="AA958" s="17">
        <f t="shared" si="2499"/>
        <v>254.40000000000001</v>
      </c>
      <c r="AB958" s="17">
        <f t="shared" si="2555"/>
        <v>0</v>
      </c>
      <c r="AC958" s="17">
        <f t="shared" si="2556"/>
        <v>0</v>
      </c>
      <c r="AD958" s="17">
        <f t="shared" si="2557"/>
        <v>0</v>
      </c>
      <c r="AE958" s="17">
        <f t="shared" si="2500"/>
        <v>254.40000000000001</v>
      </c>
      <c r="AF958" s="17">
        <f t="shared" si="2501"/>
        <v>254.40000000000001</v>
      </c>
      <c r="AG958" s="17">
        <f t="shared" si="2502"/>
        <v>254.40000000000001</v>
      </c>
      <c r="AH958" s="17">
        <f t="shared" si="2558"/>
        <v>0</v>
      </c>
      <c r="AI958" s="17">
        <f t="shared" si="2559"/>
        <v>0</v>
      </c>
      <c r="AJ958" s="17">
        <f t="shared" si="2560"/>
        <v>0</v>
      </c>
      <c r="AK958" s="17">
        <f t="shared" si="2561"/>
        <v>0</v>
      </c>
      <c r="AL958" s="17">
        <f t="shared" si="2562"/>
        <v>0</v>
      </c>
      <c r="AM958" s="17">
        <f t="shared" si="2563"/>
        <v>0</v>
      </c>
      <c r="AN958" s="17">
        <f t="shared" si="2564"/>
        <v>0</v>
      </c>
      <c r="AO958" s="17">
        <f t="shared" si="2565"/>
        <v>0</v>
      </c>
      <c r="AP958" s="17">
        <f t="shared" si="2566"/>
        <v>0</v>
      </c>
      <c r="AQ958" s="17">
        <f t="shared" si="2567"/>
        <v>0</v>
      </c>
      <c r="AR958" s="17">
        <f t="shared" si="2568"/>
        <v>0</v>
      </c>
      <c r="AS958" s="17">
        <f t="shared" si="2569"/>
        <v>0</v>
      </c>
      <c r="AT958" s="17">
        <f t="shared" si="2570"/>
        <v>0</v>
      </c>
      <c r="AU958" s="17">
        <f t="shared" si="2571"/>
        <v>0</v>
      </c>
      <c r="AV958" s="17">
        <f t="shared" si="2572"/>
        <v>0</v>
      </c>
      <c r="AW958" s="17">
        <f t="shared" si="2503"/>
        <v>254.40000000000001</v>
      </c>
      <c r="AX958" s="17">
        <f t="shared" si="2504"/>
        <v>254.40000000000001</v>
      </c>
      <c r="AY958" s="17">
        <f t="shared" si="2505"/>
        <v>254.40000000000001</v>
      </c>
      <c r="AZ958" s="17">
        <f t="shared" si="2573"/>
        <v>0</v>
      </c>
      <c r="BA958" s="32"/>
      <c r="BB958" s="32"/>
      <c r="BC958" s="1"/>
      <c r="BD958" s="1"/>
      <c r="BE958" s="1"/>
      <c r="BF958" s="1"/>
      <c r="BG958" s="1"/>
      <c r="BH958" s="1"/>
      <c r="BI958" s="1"/>
    </row>
    <row r="959" s="1" customFormat="1" hidden="1">
      <c r="A959" s="30" t="s">
        <v>488</v>
      </c>
      <c r="B959" s="30" t="s">
        <v>89</v>
      </c>
      <c r="C959" s="30" t="s">
        <v>65</v>
      </c>
      <c r="D959" s="30" t="s">
        <v>161</v>
      </c>
      <c r="E959" s="35"/>
      <c r="F959" s="31" t="s">
        <v>36</v>
      </c>
      <c r="G959" s="17">
        <f t="shared" si="2540"/>
        <v>254.40000000000001</v>
      </c>
      <c r="H959" s="17">
        <f t="shared" si="2541"/>
        <v>254.40000000000001</v>
      </c>
      <c r="I959" s="17">
        <f t="shared" si="2542"/>
        <v>254.40000000000001</v>
      </c>
      <c r="J959" s="17">
        <f t="shared" si="2543"/>
        <v>0</v>
      </c>
      <c r="K959" s="17">
        <f t="shared" si="2544"/>
        <v>0</v>
      </c>
      <c r="L959" s="17">
        <f t="shared" si="2545"/>
        <v>0</v>
      </c>
      <c r="M959" s="17">
        <f t="shared" si="2432"/>
        <v>254.40000000000001</v>
      </c>
      <c r="N959" s="17">
        <f t="shared" si="2433"/>
        <v>254.40000000000001</v>
      </c>
      <c r="O959" s="17">
        <f t="shared" si="2434"/>
        <v>254.40000000000001</v>
      </c>
      <c r="P959" s="17">
        <f t="shared" si="2546"/>
        <v>0</v>
      </c>
      <c r="Q959" s="17">
        <f t="shared" si="2547"/>
        <v>0</v>
      </c>
      <c r="R959" s="17">
        <f t="shared" si="2548"/>
        <v>0</v>
      </c>
      <c r="S959" s="17">
        <f t="shared" si="2549"/>
        <v>0</v>
      </c>
      <c r="T959" s="17">
        <f t="shared" si="2550"/>
        <v>0</v>
      </c>
      <c r="U959" s="17">
        <f t="shared" si="2551"/>
        <v>0</v>
      </c>
      <c r="V959" s="17">
        <f t="shared" si="2552"/>
        <v>0</v>
      </c>
      <c r="W959" s="17">
        <f t="shared" si="2553"/>
        <v>0</v>
      </c>
      <c r="X959" s="17">
        <f t="shared" si="2554"/>
        <v>0</v>
      </c>
      <c r="Y959" s="17">
        <f t="shared" si="2497"/>
        <v>254.40000000000001</v>
      </c>
      <c r="Z959" s="17">
        <f t="shared" si="2498"/>
        <v>254.40000000000001</v>
      </c>
      <c r="AA959" s="17">
        <f t="shared" si="2499"/>
        <v>254.40000000000001</v>
      </c>
      <c r="AB959" s="17">
        <f t="shared" si="2555"/>
        <v>0</v>
      </c>
      <c r="AC959" s="17">
        <f t="shared" si="2556"/>
        <v>0</v>
      </c>
      <c r="AD959" s="17">
        <f t="shared" si="2557"/>
        <v>0</v>
      </c>
      <c r="AE959" s="17">
        <f t="shared" si="2500"/>
        <v>254.40000000000001</v>
      </c>
      <c r="AF959" s="17">
        <f t="shared" si="2501"/>
        <v>254.40000000000001</v>
      </c>
      <c r="AG959" s="17">
        <f t="shared" si="2502"/>
        <v>254.40000000000001</v>
      </c>
      <c r="AH959" s="17">
        <f t="shared" si="2558"/>
        <v>0</v>
      </c>
      <c r="AI959" s="17">
        <f t="shared" si="2559"/>
        <v>0</v>
      </c>
      <c r="AJ959" s="17">
        <f t="shared" si="2560"/>
        <v>0</v>
      </c>
      <c r="AK959" s="17">
        <f t="shared" si="2561"/>
        <v>0</v>
      </c>
      <c r="AL959" s="17">
        <f t="shared" si="2562"/>
        <v>0</v>
      </c>
      <c r="AM959" s="17">
        <f t="shared" si="2563"/>
        <v>0</v>
      </c>
      <c r="AN959" s="17">
        <f t="shared" si="2564"/>
        <v>0</v>
      </c>
      <c r="AO959" s="17">
        <f t="shared" si="2565"/>
        <v>0</v>
      </c>
      <c r="AP959" s="17">
        <f t="shared" si="2566"/>
        <v>0</v>
      </c>
      <c r="AQ959" s="17">
        <f t="shared" si="2567"/>
        <v>0</v>
      </c>
      <c r="AR959" s="17">
        <f t="shared" si="2568"/>
        <v>0</v>
      </c>
      <c r="AS959" s="17">
        <f t="shared" si="2569"/>
        <v>0</v>
      </c>
      <c r="AT959" s="17">
        <f t="shared" si="2570"/>
        <v>0</v>
      </c>
      <c r="AU959" s="17">
        <f t="shared" si="2571"/>
        <v>0</v>
      </c>
      <c r="AV959" s="17">
        <f t="shared" si="2572"/>
        <v>0</v>
      </c>
      <c r="AW959" s="17">
        <f t="shared" si="2503"/>
        <v>254.40000000000001</v>
      </c>
      <c r="AX959" s="17">
        <f t="shared" si="2504"/>
        <v>254.40000000000001</v>
      </c>
      <c r="AY959" s="17">
        <f t="shared" si="2505"/>
        <v>254.40000000000001</v>
      </c>
      <c r="AZ959" s="17">
        <f t="shared" si="2573"/>
        <v>0</v>
      </c>
      <c r="BA959" s="32">
        <v>0</v>
      </c>
      <c r="BB959" s="32"/>
      <c r="BC959" s="1"/>
      <c r="BD959" s="1"/>
      <c r="BE959" s="1"/>
      <c r="BF959" s="1"/>
      <c r="BG959" s="1"/>
      <c r="BH959" s="1"/>
      <c r="BI959" s="1"/>
    </row>
    <row r="960" s="1" customFormat="1">
      <c r="A960" s="30" t="s">
        <v>488</v>
      </c>
      <c r="B960" s="30" t="s">
        <v>89</v>
      </c>
      <c r="C960" s="30" t="s">
        <v>65</v>
      </c>
      <c r="D960" s="30" t="s">
        <v>186</v>
      </c>
      <c r="E960" s="35"/>
      <c r="F960" s="31" t="s">
        <v>187</v>
      </c>
      <c r="G960" s="17">
        <f t="shared" si="2540"/>
        <v>254.40000000000001</v>
      </c>
      <c r="H960" s="17">
        <f t="shared" si="2541"/>
        <v>254.40000000000001</v>
      </c>
      <c r="I960" s="17">
        <f t="shared" si="2542"/>
        <v>254.40000000000001</v>
      </c>
      <c r="J960" s="17">
        <f t="shared" si="2543"/>
        <v>0</v>
      </c>
      <c r="K960" s="17">
        <f t="shared" si="2544"/>
        <v>0</v>
      </c>
      <c r="L960" s="17">
        <f t="shared" si="2545"/>
        <v>0</v>
      </c>
      <c r="M960" s="17">
        <f t="shared" si="2432"/>
        <v>254.40000000000001</v>
      </c>
      <c r="N960" s="17">
        <f t="shared" si="2433"/>
        <v>254.40000000000001</v>
      </c>
      <c r="O960" s="17">
        <f t="shared" si="2434"/>
        <v>254.40000000000001</v>
      </c>
      <c r="P960" s="17">
        <f t="shared" si="2546"/>
        <v>0</v>
      </c>
      <c r="Q960" s="17">
        <f t="shared" si="2547"/>
        <v>0</v>
      </c>
      <c r="R960" s="17">
        <f t="shared" si="2548"/>
        <v>0</v>
      </c>
      <c r="S960" s="17">
        <f t="shared" si="2549"/>
        <v>0</v>
      </c>
      <c r="T960" s="17">
        <f t="shared" si="2550"/>
        <v>0</v>
      </c>
      <c r="U960" s="17">
        <f t="shared" si="2551"/>
        <v>0</v>
      </c>
      <c r="V960" s="17">
        <f t="shared" si="2552"/>
        <v>0</v>
      </c>
      <c r="W960" s="17">
        <f t="shared" si="2553"/>
        <v>0</v>
      </c>
      <c r="X960" s="17">
        <f t="shared" si="2554"/>
        <v>0</v>
      </c>
      <c r="Y960" s="17">
        <f t="shared" si="2497"/>
        <v>254.40000000000001</v>
      </c>
      <c r="Z960" s="17">
        <f t="shared" si="2498"/>
        <v>254.40000000000001</v>
      </c>
      <c r="AA960" s="17">
        <f t="shared" si="2499"/>
        <v>254.40000000000001</v>
      </c>
      <c r="AB960" s="17">
        <f t="shared" si="2555"/>
        <v>0</v>
      </c>
      <c r="AC960" s="17">
        <f t="shared" si="2556"/>
        <v>0</v>
      </c>
      <c r="AD960" s="17">
        <f t="shared" si="2557"/>
        <v>0</v>
      </c>
      <c r="AE960" s="17">
        <f t="shared" si="2500"/>
        <v>254.40000000000001</v>
      </c>
      <c r="AF960" s="17">
        <f t="shared" si="2501"/>
        <v>254.40000000000001</v>
      </c>
      <c r="AG960" s="17">
        <f t="shared" si="2502"/>
        <v>254.40000000000001</v>
      </c>
      <c r="AH960" s="17">
        <f t="shared" si="2558"/>
        <v>0</v>
      </c>
      <c r="AI960" s="17">
        <f t="shared" si="2559"/>
        <v>0</v>
      </c>
      <c r="AJ960" s="17">
        <f t="shared" si="2560"/>
        <v>0</v>
      </c>
      <c r="AK960" s="17">
        <f t="shared" si="2561"/>
        <v>0</v>
      </c>
      <c r="AL960" s="17">
        <f t="shared" si="2562"/>
        <v>0</v>
      </c>
      <c r="AM960" s="17">
        <f t="shared" si="2563"/>
        <v>0</v>
      </c>
      <c r="AN960" s="17">
        <f t="shared" si="2564"/>
        <v>0</v>
      </c>
      <c r="AO960" s="17">
        <f t="shared" si="2565"/>
        <v>0</v>
      </c>
      <c r="AP960" s="17">
        <f t="shared" si="2566"/>
        <v>0</v>
      </c>
      <c r="AQ960" s="17">
        <f t="shared" si="2567"/>
        <v>0</v>
      </c>
      <c r="AR960" s="17">
        <f t="shared" si="2568"/>
        <v>0</v>
      </c>
      <c r="AS960" s="17">
        <f t="shared" si="2569"/>
        <v>0</v>
      </c>
      <c r="AT960" s="17">
        <f t="shared" si="2570"/>
        <v>0</v>
      </c>
      <c r="AU960" s="17">
        <f t="shared" si="2571"/>
        <v>0</v>
      </c>
      <c r="AV960" s="17">
        <f t="shared" si="2572"/>
        <v>0</v>
      </c>
      <c r="AW960" s="17">
        <f t="shared" si="2503"/>
        <v>254.40000000000001</v>
      </c>
      <c r="AX960" s="17">
        <f t="shared" si="2504"/>
        <v>254.40000000000001</v>
      </c>
      <c r="AY960" s="17">
        <f t="shared" si="2505"/>
        <v>254.40000000000001</v>
      </c>
      <c r="AZ960" s="17">
        <f t="shared" si="2573"/>
        <v>0</v>
      </c>
      <c r="BA960" s="32"/>
      <c r="BB960" s="32"/>
      <c r="BC960" s="1"/>
      <c r="BD960" s="1"/>
      <c r="BE960" s="1"/>
      <c r="BF960" s="1"/>
      <c r="BG960" s="1"/>
      <c r="BH960" s="1"/>
      <c r="BI960" s="1"/>
    </row>
    <row r="961" s="1" customFormat="1">
      <c r="A961" s="30" t="s">
        <v>488</v>
      </c>
      <c r="B961" s="30" t="s">
        <v>89</v>
      </c>
      <c r="C961" s="30" t="s">
        <v>65</v>
      </c>
      <c r="D961" s="30" t="s">
        <v>202</v>
      </c>
      <c r="E961" s="35"/>
      <c r="F961" s="31" t="s">
        <v>203</v>
      </c>
      <c r="G961" s="17">
        <f t="shared" si="2540"/>
        <v>254.40000000000001</v>
      </c>
      <c r="H961" s="17">
        <f t="shared" si="2541"/>
        <v>254.40000000000001</v>
      </c>
      <c r="I961" s="17">
        <f t="shared" si="2542"/>
        <v>254.40000000000001</v>
      </c>
      <c r="J961" s="17">
        <f t="shared" si="2543"/>
        <v>0</v>
      </c>
      <c r="K961" s="17">
        <f t="shared" si="2544"/>
        <v>0</v>
      </c>
      <c r="L961" s="17">
        <f t="shared" si="2545"/>
        <v>0</v>
      </c>
      <c r="M961" s="17">
        <f t="shared" si="2432"/>
        <v>254.40000000000001</v>
      </c>
      <c r="N961" s="17">
        <f t="shared" si="2433"/>
        <v>254.40000000000001</v>
      </c>
      <c r="O961" s="17">
        <f t="shared" si="2434"/>
        <v>254.40000000000001</v>
      </c>
      <c r="P961" s="17">
        <f t="shared" si="2546"/>
        <v>0</v>
      </c>
      <c r="Q961" s="17">
        <f t="shared" si="2547"/>
        <v>0</v>
      </c>
      <c r="R961" s="17">
        <f t="shared" si="2548"/>
        <v>0</v>
      </c>
      <c r="S961" s="17">
        <f t="shared" si="2549"/>
        <v>0</v>
      </c>
      <c r="T961" s="17">
        <f t="shared" si="2550"/>
        <v>0</v>
      </c>
      <c r="U961" s="17">
        <f t="shared" si="2551"/>
        <v>0</v>
      </c>
      <c r="V961" s="17">
        <f t="shared" si="2552"/>
        <v>0</v>
      </c>
      <c r="W961" s="17">
        <f t="shared" si="2553"/>
        <v>0</v>
      </c>
      <c r="X961" s="17">
        <f t="shared" si="2554"/>
        <v>0</v>
      </c>
      <c r="Y961" s="17">
        <f t="shared" si="2497"/>
        <v>254.40000000000001</v>
      </c>
      <c r="Z961" s="17">
        <f t="shared" si="2498"/>
        <v>254.40000000000001</v>
      </c>
      <c r="AA961" s="17">
        <f t="shared" si="2499"/>
        <v>254.40000000000001</v>
      </c>
      <c r="AB961" s="17">
        <f t="shared" si="2555"/>
        <v>0</v>
      </c>
      <c r="AC961" s="17">
        <f t="shared" si="2556"/>
        <v>0</v>
      </c>
      <c r="AD961" s="17">
        <f t="shared" si="2557"/>
        <v>0</v>
      </c>
      <c r="AE961" s="17">
        <f t="shared" si="2500"/>
        <v>254.40000000000001</v>
      </c>
      <c r="AF961" s="17">
        <f t="shared" si="2501"/>
        <v>254.40000000000001</v>
      </c>
      <c r="AG961" s="17">
        <f t="shared" si="2502"/>
        <v>254.40000000000001</v>
      </c>
      <c r="AH961" s="17">
        <f t="shared" si="2558"/>
        <v>0</v>
      </c>
      <c r="AI961" s="17">
        <f t="shared" si="2559"/>
        <v>0</v>
      </c>
      <c r="AJ961" s="17">
        <f t="shared" si="2560"/>
        <v>0</v>
      </c>
      <c r="AK961" s="17">
        <f t="shared" si="2561"/>
        <v>0</v>
      </c>
      <c r="AL961" s="17">
        <f t="shared" si="2562"/>
        <v>0</v>
      </c>
      <c r="AM961" s="17">
        <f t="shared" si="2563"/>
        <v>0</v>
      </c>
      <c r="AN961" s="17">
        <f t="shared" si="2564"/>
        <v>0</v>
      </c>
      <c r="AO961" s="17">
        <f t="shared" si="2565"/>
        <v>0</v>
      </c>
      <c r="AP961" s="17">
        <f t="shared" si="2566"/>
        <v>0</v>
      </c>
      <c r="AQ961" s="17">
        <f t="shared" si="2567"/>
        <v>0</v>
      </c>
      <c r="AR961" s="17">
        <f t="shared" si="2568"/>
        <v>0</v>
      </c>
      <c r="AS961" s="17">
        <f t="shared" si="2569"/>
        <v>0</v>
      </c>
      <c r="AT961" s="17">
        <f t="shared" si="2570"/>
        <v>0</v>
      </c>
      <c r="AU961" s="17">
        <f t="shared" si="2571"/>
        <v>0</v>
      </c>
      <c r="AV961" s="17">
        <f t="shared" si="2572"/>
        <v>0</v>
      </c>
      <c r="AW961" s="17">
        <f t="shared" si="2503"/>
        <v>254.40000000000001</v>
      </c>
      <c r="AX961" s="17">
        <f t="shared" si="2504"/>
        <v>254.40000000000001</v>
      </c>
      <c r="AY961" s="17">
        <f t="shared" si="2505"/>
        <v>254.40000000000001</v>
      </c>
      <c r="AZ961" s="17">
        <f t="shared" si="2573"/>
        <v>0</v>
      </c>
      <c r="BA961" s="32"/>
      <c r="BB961" s="32"/>
      <c r="BC961" s="1"/>
      <c r="BD961" s="1"/>
      <c r="BE961" s="1"/>
      <c r="BF961" s="1"/>
      <c r="BG961" s="1"/>
      <c r="BH961" s="1"/>
      <c r="BI961" s="1"/>
    </row>
    <row r="962" s="1" customFormat="1">
      <c r="A962" s="30" t="s">
        <v>488</v>
      </c>
      <c r="B962" s="30" t="s">
        <v>89</v>
      </c>
      <c r="C962" s="30" t="s">
        <v>65</v>
      </c>
      <c r="D962" s="30" t="s">
        <v>202</v>
      </c>
      <c r="E962" s="30" t="s">
        <v>41</v>
      </c>
      <c r="F962" s="31" t="s">
        <v>42</v>
      </c>
      <c r="G962" s="42">
        <v>254.40000000000001</v>
      </c>
      <c r="H962" s="42">
        <v>254.40000000000001</v>
      </c>
      <c r="I962" s="42">
        <v>254.40000000000001</v>
      </c>
      <c r="J962" s="42"/>
      <c r="K962" s="42"/>
      <c r="L962" s="42"/>
      <c r="M962" s="42">
        <f t="shared" si="2432"/>
        <v>254.40000000000001</v>
      </c>
      <c r="N962" s="42">
        <f t="shared" si="2433"/>
        <v>254.40000000000001</v>
      </c>
      <c r="O962" s="42">
        <f t="shared" si="2434"/>
        <v>254.40000000000001</v>
      </c>
      <c r="P962" s="42"/>
      <c r="Q962" s="42"/>
      <c r="R962" s="42"/>
      <c r="S962" s="42"/>
      <c r="T962" s="42"/>
      <c r="U962" s="42"/>
      <c r="V962" s="42"/>
      <c r="W962" s="42"/>
      <c r="X962" s="42"/>
      <c r="Y962" s="17">
        <f t="shared" si="2497"/>
        <v>254.40000000000001</v>
      </c>
      <c r="Z962" s="17">
        <f t="shared" si="2498"/>
        <v>254.40000000000001</v>
      </c>
      <c r="AA962" s="17">
        <f t="shared" si="2499"/>
        <v>254.40000000000001</v>
      </c>
      <c r="AB962" s="42"/>
      <c r="AC962" s="42"/>
      <c r="AD962" s="42"/>
      <c r="AE962" s="17">
        <f t="shared" si="2500"/>
        <v>254.40000000000001</v>
      </c>
      <c r="AF962" s="17">
        <f t="shared" si="2501"/>
        <v>254.40000000000001</v>
      </c>
      <c r="AG962" s="17">
        <f t="shared" si="2502"/>
        <v>254.40000000000001</v>
      </c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>
        <f t="shared" si="2503"/>
        <v>254.40000000000001</v>
      </c>
      <c r="AX962" s="42">
        <f t="shared" si="2504"/>
        <v>254.40000000000001</v>
      </c>
      <c r="AY962" s="42">
        <f t="shared" si="2505"/>
        <v>254.40000000000001</v>
      </c>
      <c r="AZ962" s="42"/>
      <c r="BA962" s="43"/>
      <c r="BB962" s="43"/>
      <c r="BC962" s="1"/>
      <c r="BD962" s="1"/>
      <c r="BE962" s="1"/>
      <c r="BF962" s="1"/>
      <c r="BG962" s="1"/>
      <c r="BH962" s="1"/>
      <c r="BI962" s="1"/>
    </row>
    <row r="963" s="20" customFormat="1">
      <c r="A963" s="21" t="s">
        <v>488</v>
      </c>
      <c r="B963" s="21" t="s">
        <v>171</v>
      </c>
      <c r="C963" s="21"/>
      <c r="D963" s="21"/>
      <c r="E963" s="21"/>
      <c r="F963" s="22" t="s">
        <v>212</v>
      </c>
      <c r="G963" s="23">
        <f t="shared" si="2540"/>
        <v>5827.8000000000002</v>
      </c>
      <c r="H963" s="23">
        <f t="shared" si="2464"/>
        <v>5827.8000000000002</v>
      </c>
      <c r="I963" s="23">
        <f t="shared" si="2542"/>
        <v>5827.8000000000002</v>
      </c>
      <c r="J963" s="23">
        <f t="shared" si="2543"/>
        <v>0</v>
      </c>
      <c r="K963" s="23">
        <f t="shared" si="2544"/>
        <v>0</v>
      </c>
      <c r="L963" s="23">
        <f t="shared" si="2545"/>
        <v>0</v>
      </c>
      <c r="M963" s="23">
        <f t="shared" si="2432"/>
        <v>5827.8000000000002</v>
      </c>
      <c r="N963" s="23">
        <f t="shared" si="2433"/>
        <v>5827.8000000000002</v>
      </c>
      <c r="O963" s="23">
        <f t="shared" si="2434"/>
        <v>5827.8000000000002</v>
      </c>
      <c r="P963" s="23">
        <f t="shared" si="2546"/>
        <v>0</v>
      </c>
      <c r="Q963" s="23">
        <f t="shared" si="2547"/>
        <v>0</v>
      </c>
      <c r="R963" s="23">
        <f t="shared" si="2548"/>
        <v>0</v>
      </c>
      <c r="S963" s="23">
        <f t="shared" si="2549"/>
        <v>0</v>
      </c>
      <c r="T963" s="23">
        <f t="shared" si="2550"/>
        <v>0</v>
      </c>
      <c r="U963" s="23">
        <f t="shared" si="2551"/>
        <v>0</v>
      </c>
      <c r="V963" s="23">
        <f t="shared" si="2552"/>
        <v>0</v>
      </c>
      <c r="W963" s="23">
        <f t="shared" si="2553"/>
        <v>0</v>
      </c>
      <c r="X963" s="23">
        <f t="shared" si="2554"/>
        <v>0</v>
      </c>
      <c r="Y963" s="23">
        <f t="shared" si="2497"/>
        <v>5827.8000000000002</v>
      </c>
      <c r="Z963" s="23">
        <f t="shared" si="2498"/>
        <v>5827.8000000000002</v>
      </c>
      <c r="AA963" s="23">
        <f t="shared" si="2499"/>
        <v>5827.8000000000002</v>
      </c>
      <c r="AB963" s="23">
        <f t="shared" si="2555"/>
        <v>0</v>
      </c>
      <c r="AC963" s="23">
        <f t="shared" si="2556"/>
        <v>0</v>
      </c>
      <c r="AD963" s="23">
        <f t="shared" si="2557"/>
        <v>0</v>
      </c>
      <c r="AE963" s="23">
        <f t="shared" si="2500"/>
        <v>5827.8000000000002</v>
      </c>
      <c r="AF963" s="23">
        <f t="shared" si="2501"/>
        <v>5827.8000000000002</v>
      </c>
      <c r="AG963" s="23">
        <f t="shared" si="2502"/>
        <v>5827.8000000000002</v>
      </c>
      <c r="AH963" s="23">
        <f t="shared" si="2558"/>
        <v>0</v>
      </c>
      <c r="AI963" s="23">
        <f t="shared" si="2559"/>
        <v>0</v>
      </c>
      <c r="AJ963" s="23">
        <f t="shared" si="2560"/>
        <v>0</v>
      </c>
      <c r="AK963" s="23">
        <f t="shared" si="2561"/>
        <v>0</v>
      </c>
      <c r="AL963" s="23">
        <f t="shared" si="2562"/>
        <v>0</v>
      </c>
      <c r="AM963" s="23">
        <f t="shared" si="2563"/>
        <v>0</v>
      </c>
      <c r="AN963" s="23">
        <f t="shared" si="2564"/>
        <v>0</v>
      </c>
      <c r="AO963" s="23">
        <f t="shared" si="2565"/>
        <v>0</v>
      </c>
      <c r="AP963" s="23">
        <f t="shared" si="2566"/>
        <v>0</v>
      </c>
      <c r="AQ963" s="23">
        <f t="shared" si="2567"/>
        <v>0</v>
      </c>
      <c r="AR963" s="23">
        <f t="shared" si="2568"/>
        <v>0</v>
      </c>
      <c r="AS963" s="23">
        <f t="shared" si="2569"/>
        <v>0</v>
      </c>
      <c r="AT963" s="23">
        <f t="shared" si="2570"/>
        <v>0</v>
      </c>
      <c r="AU963" s="23">
        <f t="shared" si="2571"/>
        <v>0</v>
      </c>
      <c r="AV963" s="23">
        <f t="shared" si="2572"/>
        <v>0</v>
      </c>
      <c r="AW963" s="23">
        <f t="shared" si="2503"/>
        <v>5827.8000000000002</v>
      </c>
      <c r="AX963" s="23">
        <f t="shared" si="2504"/>
        <v>5827.8000000000002</v>
      </c>
      <c r="AY963" s="23">
        <f t="shared" si="2505"/>
        <v>5827.8000000000002</v>
      </c>
      <c r="AZ963" s="23">
        <f t="shared" si="2573"/>
        <v>0</v>
      </c>
      <c r="BA963" s="24"/>
      <c r="BB963" s="24"/>
      <c r="BC963" s="20"/>
      <c r="BD963" s="20"/>
      <c r="BE963" s="20"/>
      <c r="BF963" s="20"/>
      <c r="BG963" s="20"/>
      <c r="BH963" s="20"/>
      <c r="BI963" s="20"/>
    </row>
    <row r="964" s="25" customFormat="1">
      <c r="A964" s="26" t="s">
        <v>488</v>
      </c>
      <c r="B964" s="26" t="s">
        <v>171</v>
      </c>
      <c r="C964" s="26" t="s">
        <v>171</v>
      </c>
      <c r="D964" s="26"/>
      <c r="E964" s="26"/>
      <c r="F964" s="27" t="s">
        <v>236</v>
      </c>
      <c r="G964" s="28">
        <f>G965+G970</f>
        <v>5827.8000000000002</v>
      </c>
      <c r="H964" s="28">
        <f>H965+H970</f>
        <v>5827.8000000000002</v>
      </c>
      <c r="I964" s="28">
        <f>I965+I970</f>
        <v>5827.8000000000002</v>
      </c>
      <c r="J964" s="28">
        <f>J965+J970</f>
        <v>0</v>
      </c>
      <c r="K964" s="28">
        <f>K965+K970</f>
        <v>0</v>
      </c>
      <c r="L964" s="28">
        <f>L965+L970</f>
        <v>0</v>
      </c>
      <c r="M964" s="28">
        <f t="shared" si="2432"/>
        <v>5827.8000000000002</v>
      </c>
      <c r="N964" s="28">
        <f t="shared" si="2433"/>
        <v>5827.8000000000002</v>
      </c>
      <c r="O964" s="28">
        <f t="shared" si="2434"/>
        <v>5827.8000000000002</v>
      </c>
      <c r="P964" s="28">
        <f>P965+P970</f>
        <v>0</v>
      </c>
      <c r="Q964" s="28">
        <f>Q965+Q970</f>
        <v>0</v>
      </c>
      <c r="R964" s="28">
        <f>R965+R970</f>
        <v>0</v>
      </c>
      <c r="S964" s="28">
        <f>S965+S970</f>
        <v>0</v>
      </c>
      <c r="T964" s="28">
        <f>T965+T970</f>
        <v>0</v>
      </c>
      <c r="U964" s="28">
        <f>U965+U970</f>
        <v>0</v>
      </c>
      <c r="V964" s="28">
        <f>V965+V970</f>
        <v>0</v>
      </c>
      <c r="W964" s="28">
        <f>W965+W970</f>
        <v>0</v>
      </c>
      <c r="X964" s="28">
        <f>X965+X970</f>
        <v>0</v>
      </c>
      <c r="Y964" s="28">
        <f t="shared" si="2497"/>
        <v>5827.8000000000002</v>
      </c>
      <c r="Z964" s="28">
        <f t="shared" si="2498"/>
        <v>5827.8000000000002</v>
      </c>
      <c r="AA964" s="28">
        <f t="shared" si="2499"/>
        <v>5827.8000000000002</v>
      </c>
      <c r="AB964" s="28">
        <f>AB965+AB970</f>
        <v>0</v>
      </c>
      <c r="AC964" s="28">
        <f>AC965+AC970</f>
        <v>0</v>
      </c>
      <c r="AD964" s="28">
        <f>AD965+AD970</f>
        <v>0</v>
      </c>
      <c r="AE964" s="28">
        <f t="shared" si="2500"/>
        <v>5827.8000000000002</v>
      </c>
      <c r="AF964" s="28">
        <f t="shared" si="2501"/>
        <v>5827.8000000000002</v>
      </c>
      <c r="AG964" s="28">
        <f t="shared" si="2502"/>
        <v>5827.8000000000002</v>
      </c>
      <c r="AH964" s="28">
        <f>AH965+AH970</f>
        <v>0</v>
      </c>
      <c r="AI964" s="28">
        <f>AI965+AI970</f>
        <v>0</v>
      </c>
      <c r="AJ964" s="28">
        <f>AJ965+AJ970</f>
        <v>0</v>
      </c>
      <c r="AK964" s="28">
        <f>AK965+AK970</f>
        <v>0</v>
      </c>
      <c r="AL964" s="28">
        <f>AL965+AL970</f>
        <v>0</v>
      </c>
      <c r="AM964" s="28">
        <f>AM965+AM970</f>
        <v>0</v>
      </c>
      <c r="AN964" s="28">
        <f>AN965+AN970</f>
        <v>0</v>
      </c>
      <c r="AO964" s="28">
        <f>AO965+AO970</f>
        <v>0</v>
      </c>
      <c r="AP964" s="28">
        <f>AP965+AP970</f>
        <v>0</v>
      </c>
      <c r="AQ964" s="28">
        <f>AQ965+AQ970</f>
        <v>0</v>
      </c>
      <c r="AR964" s="28">
        <f>AR965+AR970</f>
        <v>0</v>
      </c>
      <c r="AS964" s="28">
        <f>AS965+AS970</f>
        <v>0</v>
      </c>
      <c r="AT964" s="28">
        <f>AT965+AT970</f>
        <v>0</v>
      </c>
      <c r="AU964" s="28">
        <f>AU965+AU970</f>
        <v>0</v>
      </c>
      <c r="AV964" s="28">
        <f>AV965+AV970</f>
        <v>0</v>
      </c>
      <c r="AW964" s="28">
        <f t="shared" si="2503"/>
        <v>5827.8000000000002</v>
      </c>
      <c r="AX964" s="28">
        <f t="shared" si="2504"/>
        <v>5827.8000000000002</v>
      </c>
      <c r="AY964" s="28">
        <f t="shared" si="2505"/>
        <v>5827.8000000000002</v>
      </c>
      <c r="AZ964" s="28">
        <f>AZ965+AZ970</f>
        <v>0</v>
      </c>
      <c r="BA964" s="29"/>
      <c r="BB964" s="29"/>
      <c r="BC964" s="25"/>
      <c r="BD964" s="25"/>
      <c r="BE964" s="25"/>
      <c r="BF964" s="25"/>
      <c r="BG964" s="25"/>
      <c r="BH964" s="25"/>
      <c r="BI964" s="25"/>
    </row>
    <row r="965" s="1" customFormat="1" ht="63">
      <c r="A965" s="30" t="s">
        <v>488</v>
      </c>
      <c r="B965" s="30" t="s">
        <v>171</v>
      </c>
      <c r="C965" s="30" t="s">
        <v>171</v>
      </c>
      <c r="D965" s="30" t="s">
        <v>77</v>
      </c>
      <c r="E965" s="35"/>
      <c r="F965" s="31" t="s">
        <v>78</v>
      </c>
      <c r="G965" s="17">
        <f t="shared" ref="G965:G987" si="2574">G966</f>
        <v>5277.8000000000002</v>
      </c>
      <c r="H965" s="17">
        <f t="shared" si="2464"/>
        <v>5277.8000000000002</v>
      </c>
      <c r="I965" s="17">
        <f t="shared" ref="I965:I987" si="2575">I966</f>
        <v>5277.8000000000002</v>
      </c>
      <c r="J965" s="17">
        <f t="shared" ref="J965:J987" si="2576">J966</f>
        <v>0</v>
      </c>
      <c r="K965" s="17">
        <f t="shared" ref="K965:K987" si="2577">K966</f>
        <v>0</v>
      </c>
      <c r="L965" s="17">
        <f t="shared" ref="L965:L987" si="2578">L966</f>
        <v>0</v>
      </c>
      <c r="M965" s="17">
        <f t="shared" si="2432"/>
        <v>5277.8000000000002</v>
      </c>
      <c r="N965" s="17">
        <f t="shared" si="2433"/>
        <v>5277.8000000000002</v>
      </c>
      <c r="O965" s="17">
        <f t="shared" si="2434"/>
        <v>5277.8000000000002</v>
      </c>
      <c r="P965" s="17">
        <f t="shared" ref="P965:P987" si="2579">P966</f>
        <v>0</v>
      </c>
      <c r="Q965" s="17">
        <f t="shared" ref="Q965:Q987" si="2580">Q966</f>
        <v>0</v>
      </c>
      <c r="R965" s="17">
        <f t="shared" ref="R965:R987" si="2581">R966</f>
        <v>0</v>
      </c>
      <c r="S965" s="17">
        <f t="shared" ref="S965:S987" si="2582">S966</f>
        <v>0</v>
      </c>
      <c r="T965" s="17">
        <f t="shared" ref="T965:T987" si="2583">T966</f>
        <v>0</v>
      </c>
      <c r="U965" s="17">
        <f t="shared" ref="U965:U987" si="2584">U966</f>
        <v>0</v>
      </c>
      <c r="V965" s="17">
        <f t="shared" ref="V965:V987" si="2585">V966</f>
        <v>0</v>
      </c>
      <c r="W965" s="17">
        <f t="shared" ref="W965:W987" si="2586">W966</f>
        <v>0</v>
      </c>
      <c r="X965" s="17">
        <f t="shared" ref="X965:X987" si="2587">X966</f>
        <v>0</v>
      </c>
      <c r="Y965" s="17">
        <f t="shared" si="2497"/>
        <v>5277.8000000000002</v>
      </c>
      <c r="Z965" s="17">
        <f t="shared" si="2498"/>
        <v>5277.8000000000002</v>
      </c>
      <c r="AA965" s="17">
        <f t="shared" si="2499"/>
        <v>5277.8000000000002</v>
      </c>
      <c r="AB965" s="17">
        <f t="shared" ref="AB965:AB987" si="2588">AB966</f>
        <v>0</v>
      </c>
      <c r="AC965" s="17">
        <f t="shared" ref="AC965:AC987" si="2589">AC966</f>
        <v>0</v>
      </c>
      <c r="AD965" s="17">
        <f t="shared" ref="AD965:AD987" si="2590">AD966</f>
        <v>0</v>
      </c>
      <c r="AE965" s="17">
        <f t="shared" si="2500"/>
        <v>5277.8000000000002</v>
      </c>
      <c r="AF965" s="17">
        <f t="shared" si="2501"/>
        <v>5277.8000000000002</v>
      </c>
      <c r="AG965" s="17">
        <f t="shared" si="2502"/>
        <v>5277.8000000000002</v>
      </c>
      <c r="AH965" s="17">
        <f t="shared" ref="AH965:AH987" si="2591">AH966</f>
        <v>0</v>
      </c>
      <c r="AI965" s="17">
        <f t="shared" ref="AI965:AI987" si="2592">AI966</f>
        <v>0</v>
      </c>
      <c r="AJ965" s="17">
        <f t="shared" ref="AJ965:AJ987" si="2593">AJ966</f>
        <v>0</v>
      </c>
      <c r="AK965" s="17">
        <f t="shared" ref="AK965:AK987" si="2594">AK966</f>
        <v>0</v>
      </c>
      <c r="AL965" s="17">
        <f t="shared" ref="AL965:AL987" si="2595">AL966</f>
        <v>0</v>
      </c>
      <c r="AM965" s="17">
        <f t="shared" ref="AM965:AM987" si="2596">AM966</f>
        <v>0</v>
      </c>
      <c r="AN965" s="17">
        <f t="shared" ref="AN965:AN987" si="2597">AN966</f>
        <v>0</v>
      </c>
      <c r="AO965" s="17">
        <f t="shared" ref="AO965:AO987" si="2598">AO966</f>
        <v>0</v>
      </c>
      <c r="AP965" s="17">
        <f t="shared" ref="AP965:AP987" si="2599">AP966</f>
        <v>0</v>
      </c>
      <c r="AQ965" s="17">
        <f t="shared" ref="AQ965:AQ987" si="2600">AQ966</f>
        <v>0</v>
      </c>
      <c r="AR965" s="17">
        <f t="shared" ref="AR965:AR987" si="2601">AR966</f>
        <v>0</v>
      </c>
      <c r="AS965" s="17">
        <f t="shared" ref="AS965:AS987" si="2602">AS966</f>
        <v>0</v>
      </c>
      <c r="AT965" s="17">
        <f t="shared" ref="AT965:AT987" si="2603">AT966</f>
        <v>0</v>
      </c>
      <c r="AU965" s="17">
        <f t="shared" ref="AU965:AU987" si="2604">AU966</f>
        <v>0</v>
      </c>
      <c r="AV965" s="17">
        <f t="shared" ref="AV965:AV987" si="2605">AV966</f>
        <v>0</v>
      </c>
      <c r="AW965" s="17">
        <f t="shared" si="2503"/>
        <v>5277.8000000000002</v>
      </c>
      <c r="AX965" s="17">
        <f t="shared" si="2504"/>
        <v>5277.8000000000002</v>
      </c>
      <c r="AY965" s="17">
        <f t="shared" si="2505"/>
        <v>5277.8000000000002</v>
      </c>
      <c r="AZ965" s="17">
        <f t="shared" ref="AZ965:AZ987" si="2606">AZ966</f>
        <v>0</v>
      </c>
      <c r="BA965" s="32"/>
      <c r="BB965" s="32"/>
      <c r="BC965" s="1"/>
      <c r="BD965" s="1"/>
      <c r="BE965" s="1"/>
      <c r="BF965" s="1"/>
      <c r="BG965" s="1"/>
      <c r="BH965" s="1"/>
      <c r="BI965" s="1"/>
    </row>
    <row r="966" s="1" customFormat="1" ht="31.5" hidden="1">
      <c r="A966" s="30" t="s">
        <v>488</v>
      </c>
      <c r="B966" s="30" t="s">
        <v>171</v>
      </c>
      <c r="C966" s="30" t="s">
        <v>171</v>
      </c>
      <c r="D966" s="30" t="s">
        <v>146</v>
      </c>
      <c r="E966" s="35"/>
      <c r="F966" s="31" t="s">
        <v>36</v>
      </c>
      <c r="G966" s="17">
        <f t="shared" si="2574"/>
        <v>5277.8000000000002</v>
      </c>
      <c r="H966" s="17">
        <f t="shared" si="2464"/>
        <v>5277.8000000000002</v>
      </c>
      <c r="I966" s="17">
        <f t="shared" si="2575"/>
        <v>5277.8000000000002</v>
      </c>
      <c r="J966" s="17">
        <f t="shared" si="2576"/>
        <v>0</v>
      </c>
      <c r="K966" s="17">
        <f t="shared" si="2577"/>
        <v>0</v>
      </c>
      <c r="L966" s="17">
        <f t="shared" si="2578"/>
        <v>0</v>
      </c>
      <c r="M966" s="17">
        <f t="shared" si="2432"/>
        <v>5277.8000000000002</v>
      </c>
      <c r="N966" s="17">
        <f t="shared" si="2433"/>
        <v>5277.8000000000002</v>
      </c>
      <c r="O966" s="17">
        <f t="shared" si="2434"/>
        <v>5277.8000000000002</v>
      </c>
      <c r="P966" s="17">
        <f t="shared" si="2579"/>
        <v>0</v>
      </c>
      <c r="Q966" s="17">
        <f t="shared" si="2580"/>
        <v>0</v>
      </c>
      <c r="R966" s="17">
        <f t="shared" si="2581"/>
        <v>0</v>
      </c>
      <c r="S966" s="17">
        <f t="shared" si="2582"/>
        <v>0</v>
      </c>
      <c r="T966" s="17">
        <f t="shared" si="2583"/>
        <v>0</v>
      </c>
      <c r="U966" s="17">
        <f t="shared" si="2584"/>
        <v>0</v>
      </c>
      <c r="V966" s="17">
        <f t="shared" si="2585"/>
        <v>0</v>
      </c>
      <c r="W966" s="17">
        <f t="shared" si="2586"/>
        <v>0</v>
      </c>
      <c r="X966" s="17">
        <f t="shared" si="2587"/>
        <v>0</v>
      </c>
      <c r="Y966" s="17">
        <f t="shared" si="2497"/>
        <v>5277.8000000000002</v>
      </c>
      <c r="Z966" s="17">
        <f t="shared" si="2498"/>
        <v>5277.8000000000002</v>
      </c>
      <c r="AA966" s="17">
        <f t="shared" si="2499"/>
        <v>5277.8000000000002</v>
      </c>
      <c r="AB966" s="17">
        <f t="shared" si="2588"/>
        <v>0</v>
      </c>
      <c r="AC966" s="17">
        <f t="shared" si="2589"/>
        <v>0</v>
      </c>
      <c r="AD966" s="17">
        <f t="shared" si="2590"/>
        <v>0</v>
      </c>
      <c r="AE966" s="17">
        <f t="shared" si="2500"/>
        <v>5277.8000000000002</v>
      </c>
      <c r="AF966" s="17">
        <f t="shared" si="2501"/>
        <v>5277.8000000000002</v>
      </c>
      <c r="AG966" s="17">
        <f t="shared" si="2502"/>
        <v>5277.8000000000002</v>
      </c>
      <c r="AH966" s="17">
        <f t="shared" si="2591"/>
        <v>0</v>
      </c>
      <c r="AI966" s="17">
        <f t="shared" si="2592"/>
        <v>0</v>
      </c>
      <c r="AJ966" s="17">
        <f t="shared" si="2593"/>
        <v>0</v>
      </c>
      <c r="AK966" s="17">
        <f t="shared" si="2594"/>
        <v>0</v>
      </c>
      <c r="AL966" s="17">
        <f t="shared" si="2595"/>
        <v>0</v>
      </c>
      <c r="AM966" s="17">
        <f t="shared" si="2596"/>
        <v>0</v>
      </c>
      <c r="AN966" s="17">
        <f t="shared" si="2597"/>
        <v>0</v>
      </c>
      <c r="AO966" s="17">
        <f t="shared" si="2598"/>
        <v>0</v>
      </c>
      <c r="AP966" s="17">
        <f t="shared" si="2599"/>
        <v>0</v>
      </c>
      <c r="AQ966" s="17">
        <f t="shared" si="2600"/>
        <v>0</v>
      </c>
      <c r="AR966" s="17">
        <f t="shared" si="2601"/>
        <v>0</v>
      </c>
      <c r="AS966" s="17">
        <f t="shared" si="2602"/>
        <v>0</v>
      </c>
      <c r="AT966" s="17">
        <f t="shared" si="2603"/>
        <v>0</v>
      </c>
      <c r="AU966" s="17">
        <f t="shared" si="2604"/>
        <v>0</v>
      </c>
      <c r="AV966" s="17">
        <f t="shared" si="2605"/>
        <v>0</v>
      </c>
      <c r="AW966" s="17">
        <f t="shared" si="2503"/>
        <v>5277.8000000000002</v>
      </c>
      <c r="AX966" s="17">
        <f t="shared" si="2504"/>
        <v>5277.8000000000002</v>
      </c>
      <c r="AY966" s="17">
        <f t="shared" si="2505"/>
        <v>5277.8000000000002</v>
      </c>
      <c r="AZ966" s="17">
        <f t="shared" si="2606"/>
        <v>0</v>
      </c>
      <c r="BA966" s="32">
        <v>0</v>
      </c>
      <c r="BB966" s="32"/>
      <c r="BC966" s="1"/>
      <c r="BD966" s="1"/>
      <c r="BE966" s="1"/>
      <c r="BF966" s="1"/>
      <c r="BG966" s="1"/>
      <c r="BH966" s="1"/>
      <c r="BI966" s="1"/>
    </row>
    <row r="967" s="1" customFormat="1" ht="78.75">
      <c r="A967" s="30" t="s">
        <v>488</v>
      </c>
      <c r="B967" s="30" t="s">
        <v>171</v>
      </c>
      <c r="C967" s="30" t="s">
        <v>171</v>
      </c>
      <c r="D967" s="30" t="s">
        <v>253</v>
      </c>
      <c r="E967" s="35"/>
      <c r="F967" s="31" t="s">
        <v>254</v>
      </c>
      <c r="G967" s="17">
        <f t="shared" si="2574"/>
        <v>5277.8000000000002</v>
      </c>
      <c r="H967" s="17">
        <f t="shared" si="2464"/>
        <v>5277.8000000000002</v>
      </c>
      <c r="I967" s="17">
        <f t="shared" si="2575"/>
        <v>5277.8000000000002</v>
      </c>
      <c r="J967" s="17">
        <f t="shared" si="2576"/>
        <v>0</v>
      </c>
      <c r="K967" s="17">
        <f t="shared" si="2577"/>
        <v>0</v>
      </c>
      <c r="L967" s="17">
        <f t="shared" si="2578"/>
        <v>0</v>
      </c>
      <c r="M967" s="17">
        <f t="shared" si="2432"/>
        <v>5277.8000000000002</v>
      </c>
      <c r="N967" s="17">
        <f t="shared" si="2433"/>
        <v>5277.8000000000002</v>
      </c>
      <c r="O967" s="17">
        <f t="shared" si="2434"/>
        <v>5277.8000000000002</v>
      </c>
      <c r="P967" s="17">
        <f t="shared" si="2579"/>
        <v>0</v>
      </c>
      <c r="Q967" s="17">
        <f t="shared" si="2580"/>
        <v>0</v>
      </c>
      <c r="R967" s="17">
        <f t="shared" si="2581"/>
        <v>0</v>
      </c>
      <c r="S967" s="17">
        <f t="shared" si="2582"/>
        <v>0</v>
      </c>
      <c r="T967" s="17">
        <f t="shared" si="2583"/>
        <v>0</v>
      </c>
      <c r="U967" s="17">
        <f t="shared" si="2584"/>
        <v>0</v>
      </c>
      <c r="V967" s="17">
        <f t="shared" si="2585"/>
        <v>0</v>
      </c>
      <c r="W967" s="17">
        <f t="shared" si="2586"/>
        <v>0</v>
      </c>
      <c r="X967" s="17">
        <f t="shared" si="2587"/>
        <v>0</v>
      </c>
      <c r="Y967" s="17">
        <f t="shared" si="2497"/>
        <v>5277.8000000000002</v>
      </c>
      <c r="Z967" s="17">
        <f t="shared" si="2498"/>
        <v>5277.8000000000002</v>
      </c>
      <c r="AA967" s="17">
        <f t="shared" si="2499"/>
        <v>5277.8000000000002</v>
      </c>
      <c r="AB967" s="17">
        <f t="shared" si="2588"/>
        <v>0</v>
      </c>
      <c r="AC967" s="17">
        <f t="shared" si="2589"/>
        <v>0</v>
      </c>
      <c r="AD967" s="17">
        <f t="shared" si="2590"/>
        <v>0</v>
      </c>
      <c r="AE967" s="17">
        <f t="shared" si="2500"/>
        <v>5277.8000000000002</v>
      </c>
      <c r="AF967" s="17">
        <f t="shared" si="2501"/>
        <v>5277.8000000000002</v>
      </c>
      <c r="AG967" s="17">
        <f t="shared" si="2502"/>
        <v>5277.8000000000002</v>
      </c>
      <c r="AH967" s="17">
        <f t="shared" si="2591"/>
        <v>0</v>
      </c>
      <c r="AI967" s="17">
        <f t="shared" si="2592"/>
        <v>0</v>
      </c>
      <c r="AJ967" s="17">
        <f t="shared" si="2593"/>
        <v>0</v>
      </c>
      <c r="AK967" s="17">
        <f t="shared" si="2594"/>
        <v>0</v>
      </c>
      <c r="AL967" s="17">
        <f t="shared" si="2595"/>
        <v>0</v>
      </c>
      <c r="AM967" s="17">
        <f t="shared" si="2596"/>
        <v>0</v>
      </c>
      <c r="AN967" s="17">
        <f t="shared" si="2597"/>
        <v>0</v>
      </c>
      <c r="AO967" s="17">
        <f t="shared" si="2598"/>
        <v>0</v>
      </c>
      <c r="AP967" s="17">
        <f t="shared" si="2599"/>
        <v>0</v>
      </c>
      <c r="AQ967" s="17">
        <f t="shared" si="2600"/>
        <v>0</v>
      </c>
      <c r="AR967" s="17">
        <f t="shared" si="2601"/>
        <v>0</v>
      </c>
      <c r="AS967" s="17">
        <f t="shared" si="2602"/>
        <v>0</v>
      </c>
      <c r="AT967" s="17">
        <f t="shared" si="2603"/>
        <v>0</v>
      </c>
      <c r="AU967" s="17">
        <f t="shared" si="2604"/>
        <v>0</v>
      </c>
      <c r="AV967" s="17">
        <f t="shared" si="2605"/>
        <v>0</v>
      </c>
      <c r="AW967" s="17">
        <f t="shared" si="2503"/>
        <v>5277.8000000000002</v>
      </c>
      <c r="AX967" s="17">
        <f t="shared" si="2504"/>
        <v>5277.8000000000002</v>
      </c>
      <c r="AY967" s="17">
        <f t="shared" si="2505"/>
        <v>5277.8000000000002</v>
      </c>
      <c r="AZ967" s="17">
        <f t="shared" si="2606"/>
        <v>0</v>
      </c>
      <c r="BA967" s="32"/>
      <c r="BB967" s="32"/>
      <c r="BC967" s="1"/>
      <c r="BD967" s="1"/>
      <c r="BE967" s="1"/>
      <c r="BF967" s="1"/>
      <c r="BG967" s="1"/>
      <c r="BH967" s="1"/>
      <c r="BI967" s="1"/>
    </row>
    <row r="968" s="1" customFormat="1" ht="157.5">
      <c r="A968" s="30" t="s">
        <v>488</v>
      </c>
      <c r="B968" s="30" t="s">
        <v>171</v>
      </c>
      <c r="C968" s="30" t="s">
        <v>171</v>
      </c>
      <c r="D968" s="30" t="s">
        <v>468</v>
      </c>
      <c r="E968" s="35"/>
      <c r="F968" s="31" t="s">
        <v>469</v>
      </c>
      <c r="G968" s="17">
        <f t="shared" si="2574"/>
        <v>5277.8000000000002</v>
      </c>
      <c r="H968" s="17">
        <f t="shared" si="2464"/>
        <v>5277.8000000000002</v>
      </c>
      <c r="I968" s="17">
        <f t="shared" si="2575"/>
        <v>5277.8000000000002</v>
      </c>
      <c r="J968" s="17">
        <f t="shared" si="2576"/>
        <v>0</v>
      </c>
      <c r="K968" s="17">
        <f t="shared" si="2577"/>
        <v>0</v>
      </c>
      <c r="L968" s="17">
        <f t="shared" si="2578"/>
        <v>0</v>
      </c>
      <c r="M968" s="17">
        <f t="shared" si="2432"/>
        <v>5277.8000000000002</v>
      </c>
      <c r="N968" s="17">
        <f t="shared" si="2433"/>
        <v>5277.8000000000002</v>
      </c>
      <c r="O968" s="17">
        <f t="shared" si="2434"/>
        <v>5277.8000000000002</v>
      </c>
      <c r="P968" s="17">
        <f t="shared" si="2579"/>
        <v>0</v>
      </c>
      <c r="Q968" s="17">
        <f t="shared" si="2580"/>
        <v>0</v>
      </c>
      <c r="R968" s="17">
        <f t="shared" si="2581"/>
        <v>0</v>
      </c>
      <c r="S968" s="17">
        <f t="shared" si="2582"/>
        <v>0</v>
      </c>
      <c r="T968" s="17">
        <f t="shared" si="2583"/>
        <v>0</v>
      </c>
      <c r="U968" s="17">
        <f t="shared" si="2584"/>
        <v>0</v>
      </c>
      <c r="V968" s="17">
        <f t="shared" si="2585"/>
        <v>0</v>
      </c>
      <c r="W968" s="17">
        <f t="shared" si="2586"/>
        <v>0</v>
      </c>
      <c r="X968" s="17">
        <f t="shared" si="2587"/>
        <v>0</v>
      </c>
      <c r="Y968" s="17">
        <f t="shared" si="2497"/>
        <v>5277.8000000000002</v>
      </c>
      <c r="Z968" s="17">
        <f t="shared" si="2498"/>
        <v>5277.8000000000002</v>
      </c>
      <c r="AA968" s="17">
        <f t="shared" si="2499"/>
        <v>5277.8000000000002</v>
      </c>
      <c r="AB968" s="17">
        <f t="shared" si="2588"/>
        <v>0</v>
      </c>
      <c r="AC968" s="17">
        <f t="shared" si="2589"/>
        <v>0</v>
      </c>
      <c r="AD968" s="17">
        <f t="shared" si="2590"/>
        <v>0</v>
      </c>
      <c r="AE968" s="17">
        <f t="shared" si="2500"/>
        <v>5277.8000000000002</v>
      </c>
      <c r="AF968" s="17">
        <f t="shared" si="2501"/>
        <v>5277.8000000000002</v>
      </c>
      <c r="AG968" s="17">
        <f t="shared" si="2502"/>
        <v>5277.8000000000002</v>
      </c>
      <c r="AH968" s="17">
        <f t="shared" si="2591"/>
        <v>0</v>
      </c>
      <c r="AI968" s="17">
        <f t="shared" si="2592"/>
        <v>0</v>
      </c>
      <c r="AJ968" s="17">
        <f t="shared" si="2593"/>
        <v>0</v>
      </c>
      <c r="AK968" s="17">
        <f t="shared" si="2594"/>
        <v>0</v>
      </c>
      <c r="AL968" s="17">
        <f t="shared" si="2595"/>
        <v>0</v>
      </c>
      <c r="AM968" s="17">
        <f t="shared" si="2596"/>
        <v>0</v>
      </c>
      <c r="AN968" s="17">
        <f t="shared" si="2597"/>
        <v>0</v>
      </c>
      <c r="AO968" s="17">
        <f t="shared" si="2598"/>
        <v>0</v>
      </c>
      <c r="AP968" s="17">
        <f t="shared" si="2599"/>
        <v>0</v>
      </c>
      <c r="AQ968" s="17">
        <f t="shared" si="2600"/>
        <v>0</v>
      </c>
      <c r="AR968" s="17">
        <f t="shared" si="2601"/>
        <v>0</v>
      </c>
      <c r="AS968" s="17">
        <f t="shared" si="2602"/>
        <v>0</v>
      </c>
      <c r="AT968" s="17">
        <f t="shared" si="2603"/>
        <v>0</v>
      </c>
      <c r="AU968" s="17">
        <f t="shared" si="2604"/>
        <v>0</v>
      </c>
      <c r="AV968" s="17">
        <f t="shared" si="2605"/>
        <v>0</v>
      </c>
      <c r="AW968" s="17">
        <f t="shared" si="2503"/>
        <v>5277.8000000000002</v>
      </c>
      <c r="AX968" s="17">
        <f t="shared" si="2504"/>
        <v>5277.8000000000002</v>
      </c>
      <c r="AY968" s="17">
        <f t="shared" si="2505"/>
        <v>5277.8000000000002</v>
      </c>
      <c r="AZ968" s="17">
        <f t="shared" si="2606"/>
        <v>0</v>
      </c>
      <c r="BA968" s="32"/>
      <c r="BB968" s="32"/>
      <c r="BC968" s="1"/>
      <c r="BD968" s="1"/>
      <c r="BE968" s="1"/>
      <c r="BF968" s="1"/>
      <c r="BG968" s="1"/>
      <c r="BH968" s="1"/>
      <c r="BI968" s="1"/>
    </row>
    <row r="969" s="1" customFormat="1">
      <c r="A969" s="30" t="s">
        <v>488</v>
      </c>
      <c r="B969" s="30" t="s">
        <v>171</v>
      </c>
      <c r="C969" s="30" t="s">
        <v>171</v>
      </c>
      <c r="D969" s="30" t="s">
        <v>468</v>
      </c>
      <c r="E969" s="30" t="s">
        <v>134</v>
      </c>
      <c r="F969" s="31" t="s">
        <v>135</v>
      </c>
      <c r="G969" s="17">
        <v>5277.8000000000002</v>
      </c>
      <c r="H969" s="17">
        <v>5277.8000000000002</v>
      </c>
      <c r="I969" s="17">
        <v>5277.8000000000002</v>
      </c>
      <c r="J969" s="17"/>
      <c r="K969" s="17"/>
      <c r="L969" s="17"/>
      <c r="M969" s="17">
        <f t="shared" si="2432"/>
        <v>5277.8000000000002</v>
      </c>
      <c r="N969" s="17">
        <f t="shared" si="2433"/>
        <v>5277.8000000000002</v>
      </c>
      <c r="O969" s="17">
        <f t="shared" si="2434"/>
        <v>5277.8000000000002</v>
      </c>
      <c r="P969" s="17"/>
      <c r="Q969" s="17"/>
      <c r="R969" s="17"/>
      <c r="S969" s="17"/>
      <c r="T969" s="17"/>
      <c r="U969" s="17"/>
      <c r="V969" s="17"/>
      <c r="W969" s="17"/>
      <c r="X969" s="17"/>
      <c r="Y969" s="17">
        <f t="shared" si="2497"/>
        <v>5277.8000000000002</v>
      </c>
      <c r="Z969" s="17">
        <f t="shared" si="2498"/>
        <v>5277.8000000000002</v>
      </c>
      <c r="AA969" s="17">
        <f t="shared" si="2499"/>
        <v>5277.8000000000002</v>
      </c>
      <c r="AB969" s="17"/>
      <c r="AC969" s="17"/>
      <c r="AD969" s="17"/>
      <c r="AE969" s="17">
        <f t="shared" si="2500"/>
        <v>5277.8000000000002</v>
      </c>
      <c r="AF969" s="17">
        <f t="shared" si="2501"/>
        <v>5277.8000000000002</v>
      </c>
      <c r="AG969" s="17">
        <f t="shared" si="2502"/>
        <v>5277.8000000000002</v>
      </c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>
        <f t="shared" si="2503"/>
        <v>5277.8000000000002</v>
      </c>
      <c r="AX969" s="17">
        <f t="shared" si="2504"/>
        <v>5277.8000000000002</v>
      </c>
      <c r="AY969" s="17">
        <f t="shared" si="2505"/>
        <v>5277.8000000000002</v>
      </c>
      <c r="AZ969" s="17"/>
      <c r="BA969" s="32"/>
      <c r="BB969" s="32"/>
      <c r="BC969" s="1"/>
      <c r="BD969" s="1"/>
      <c r="BE969" s="1"/>
      <c r="BF969" s="1"/>
      <c r="BG969" s="1"/>
      <c r="BH969" s="1"/>
      <c r="BI969" s="1"/>
    </row>
    <row r="970" s="1" customFormat="1">
      <c r="A970" s="30" t="s">
        <v>488</v>
      </c>
      <c r="B970" s="30" t="s">
        <v>171</v>
      </c>
      <c r="C970" s="30" t="s">
        <v>171</v>
      </c>
      <c r="D970" s="30" t="s">
        <v>229</v>
      </c>
      <c r="E970" s="35"/>
      <c r="F970" s="31" t="s">
        <v>230</v>
      </c>
      <c r="G970" s="17">
        <f t="shared" si="2574"/>
        <v>550</v>
      </c>
      <c r="H970" s="17">
        <f t="shared" si="2464"/>
        <v>550</v>
      </c>
      <c r="I970" s="17">
        <f t="shared" si="2575"/>
        <v>550</v>
      </c>
      <c r="J970" s="17">
        <f t="shared" si="2576"/>
        <v>0</v>
      </c>
      <c r="K970" s="17">
        <f t="shared" si="2577"/>
        <v>0</v>
      </c>
      <c r="L970" s="17">
        <f t="shared" si="2578"/>
        <v>0</v>
      </c>
      <c r="M970" s="17">
        <f t="shared" si="2432"/>
        <v>550</v>
      </c>
      <c r="N970" s="17">
        <f t="shared" si="2433"/>
        <v>550</v>
      </c>
      <c r="O970" s="17">
        <f t="shared" si="2434"/>
        <v>550</v>
      </c>
      <c r="P970" s="17">
        <f t="shared" si="2579"/>
        <v>0</v>
      </c>
      <c r="Q970" s="17">
        <f t="shared" si="2580"/>
        <v>0</v>
      </c>
      <c r="R970" s="17">
        <f t="shared" si="2581"/>
        <v>0</v>
      </c>
      <c r="S970" s="17">
        <f t="shared" si="2582"/>
        <v>0</v>
      </c>
      <c r="T970" s="17">
        <f t="shared" si="2583"/>
        <v>0</v>
      </c>
      <c r="U970" s="17">
        <f t="shared" si="2584"/>
        <v>0</v>
      </c>
      <c r="V970" s="17">
        <f t="shared" si="2585"/>
        <v>0</v>
      </c>
      <c r="W970" s="17">
        <f t="shared" si="2586"/>
        <v>0</v>
      </c>
      <c r="X970" s="17">
        <f t="shared" si="2587"/>
        <v>0</v>
      </c>
      <c r="Y970" s="17">
        <f t="shared" si="2497"/>
        <v>550</v>
      </c>
      <c r="Z970" s="17">
        <f t="shared" si="2498"/>
        <v>550</v>
      </c>
      <c r="AA970" s="17">
        <f t="shared" si="2499"/>
        <v>550</v>
      </c>
      <c r="AB970" s="17">
        <f t="shared" si="2588"/>
        <v>0</v>
      </c>
      <c r="AC970" s="17">
        <f t="shared" si="2589"/>
        <v>0</v>
      </c>
      <c r="AD970" s="17">
        <f t="shared" si="2590"/>
        <v>0</v>
      </c>
      <c r="AE970" s="17">
        <f t="shared" si="2500"/>
        <v>550</v>
      </c>
      <c r="AF970" s="17">
        <f t="shared" si="2501"/>
        <v>550</v>
      </c>
      <c r="AG970" s="17">
        <f t="shared" si="2502"/>
        <v>550</v>
      </c>
      <c r="AH970" s="17">
        <f t="shared" si="2591"/>
        <v>0</v>
      </c>
      <c r="AI970" s="17">
        <f t="shared" si="2592"/>
        <v>0</v>
      </c>
      <c r="AJ970" s="17">
        <f t="shared" si="2593"/>
        <v>0</v>
      </c>
      <c r="AK970" s="17">
        <f t="shared" si="2594"/>
        <v>0</v>
      </c>
      <c r="AL970" s="17">
        <f t="shared" si="2595"/>
        <v>0</v>
      </c>
      <c r="AM970" s="17">
        <f t="shared" si="2596"/>
        <v>0</v>
      </c>
      <c r="AN970" s="17">
        <f t="shared" si="2597"/>
        <v>0</v>
      </c>
      <c r="AO970" s="17">
        <f t="shared" si="2598"/>
        <v>0</v>
      </c>
      <c r="AP970" s="17">
        <f t="shared" si="2599"/>
        <v>0</v>
      </c>
      <c r="AQ970" s="17">
        <f t="shared" si="2600"/>
        <v>0</v>
      </c>
      <c r="AR970" s="17">
        <f t="shared" si="2601"/>
        <v>0</v>
      </c>
      <c r="AS970" s="17">
        <f t="shared" si="2602"/>
        <v>0</v>
      </c>
      <c r="AT970" s="17">
        <f t="shared" si="2603"/>
        <v>0</v>
      </c>
      <c r="AU970" s="17">
        <f t="shared" si="2604"/>
        <v>0</v>
      </c>
      <c r="AV970" s="17">
        <f t="shared" si="2605"/>
        <v>0</v>
      </c>
      <c r="AW970" s="17">
        <f t="shared" si="2503"/>
        <v>550</v>
      </c>
      <c r="AX970" s="17">
        <f t="shared" si="2504"/>
        <v>550</v>
      </c>
      <c r="AY970" s="17">
        <f t="shared" si="2505"/>
        <v>550</v>
      </c>
      <c r="AZ970" s="17">
        <f t="shared" si="2606"/>
        <v>0</v>
      </c>
      <c r="BA970" s="32"/>
      <c r="BB970" s="32"/>
      <c r="BC970" s="1"/>
      <c r="BD970" s="1"/>
      <c r="BE970" s="1"/>
      <c r="BF970" s="1"/>
      <c r="BG970" s="1"/>
      <c r="BH970" s="1"/>
      <c r="BI970" s="1"/>
    </row>
    <row r="971" s="1" customFormat="1" ht="15" hidden="1">
      <c r="A971" s="30" t="s">
        <v>488</v>
      </c>
      <c r="B971" s="30" t="s">
        <v>171</v>
      </c>
      <c r="C971" s="30" t="s">
        <v>171</v>
      </c>
      <c r="D971" s="30" t="s">
        <v>231</v>
      </c>
      <c r="E971" s="35"/>
      <c r="F971" s="31" t="s">
        <v>36</v>
      </c>
      <c r="G971" s="17">
        <f t="shared" si="2574"/>
        <v>550</v>
      </c>
      <c r="H971" s="17">
        <f t="shared" si="2464"/>
        <v>550</v>
      </c>
      <c r="I971" s="17">
        <f t="shared" si="2575"/>
        <v>550</v>
      </c>
      <c r="J971" s="17">
        <f t="shared" si="2576"/>
        <v>0</v>
      </c>
      <c r="K971" s="17">
        <f t="shared" si="2577"/>
        <v>0</v>
      </c>
      <c r="L971" s="17">
        <f t="shared" si="2578"/>
        <v>0</v>
      </c>
      <c r="M971" s="17">
        <f t="shared" si="2432"/>
        <v>550</v>
      </c>
      <c r="N971" s="17">
        <f t="shared" si="2433"/>
        <v>550</v>
      </c>
      <c r="O971" s="17">
        <f t="shared" si="2434"/>
        <v>550</v>
      </c>
      <c r="P971" s="17">
        <f t="shared" si="2579"/>
        <v>0</v>
      </c>
      <c r="Q971" s="17">
        <f t="shared" si="2580"/>
        <v>0</v>
      </c>
      <c r="R971" s="17">
        <f t="shared" si="2581"/>
        <v>0</v>
      </c>
      <c r="S971" s="17">
        <f t="shared" si="2582"/>
        <v>0</v>
      </c>
      <c r="T971" s="17">
        <f t="shared" si="2583"/>
        <v>0</v>
      </c>
      <c r="U971" s="17">
        <f t="shared" si="2584"/>
        <v>0</v>
      </c>
      <c r="V971" s="17">
        <f t="shared" si="2585"/>
        <v>0</v>
      </c>
      <c r="W971" s="17">
        <f t="shared" si="2586"/>
        <v>0</v>
      </c>
      <c r="X971" s="17">
        <f t="shared" si="2587"/>
        <v>0</v>
      </c>
      <c r="Y971" s="17">
        <f t="shared" si="2497"/>
        <v>550</v>
      </c>
      <c r="Z971" s="17">
        <f t="shared" si="2498"/>
        <v>550</v>
      </c>
      <c r="AA971" s="17">
        <f t="shared" si="2499"/>
        <v>550</v>
      </c>
      <c r="AB971" s="17">
        <f t="shared" si="2588"/>
        <v>0</v>
      </c>
      <c r="AC971" s="17">
        <f t="shared" si="2589"/>
        <v>0</v>
      </c>
      <c r="AD971" s="17">
        <f t="shared" si="2590"/>
        <v>0</v>
      </c>
      <c r="AE971" s="17">
        <f t="shared" si="2500"/>
        <v>550</v>
      </c>
      <c r="AF971" s="17">
        <f t="shared" si="2501"/>
        <v>550</v>
      </c>
      <c r="AG971" s="17">
        <f t="shared" si="2502"/>
        <v>550</v>
      </c>
      <c r="AH971" s="17">
        <f t="shared" si="2591"/>
        <v>0</v>
      </c>
      <c r="AI971" s="17">
        <f t="shared" si="2592"/>
        <v>0</v>
      </c>
      <c r="AJ971" s="17">
        <f t="shared" si="2593"/>
        <v>0</v>
      </c>
      <c r="AK971" s="17">
        <f t="shared" si="2594"/>
        <v>0</v>
      </c>
      <c r="AL971" s="17">
        <f t="shared" si="2595"/>
        <v>0</v>
      </c>
      <c r="AM971" s="17">
        <f t="shared" si="2596"/>
        <v>0</v>
      </c>
      <c r="AN971" s="17">
        <f t="shared" si="2597"/>
        <v>0</v>
      </c>
      <c r="AO971" s="17">
        <f t="shared" si="2598"/>
        <v>0</v>
      </c>
      <c r="AP971" s="17">
        <f t="shared" si="2599"/>
        <v>0</v>
      </c>
      <c r="AQ971" s="17">
        <f t="shared" si="2600"/>
        <v>0</v>
      </c>
      <c r="AR971" s="17">
        <f t="shared" si="2601"/>
        <v>0</v>
      </c>
      <c r="AS971" s="17">
        <f t="shared" si="2602"/>
        <v>0</v>
      </c>
      <c r="AT971" s="17">
        <f t="shared" si="2603"/>
        <v>0</v>
      </c>
      <c r="AU971" s="17">
        <f t="shared" si="2604"/>
        <v>0</v>
      </c>
      <c r="AV971" s="17">
        <f t="shared" si="2605"/>
        <v>0</v>
      </c>
      <c r="AW971" s="17">
        <f t="shared" si="2503"/>
        <v>550</v>
      </c>
      <c r="AX971" s="17">
        <f t="shared" si="2504"/>
        <v>550</v>
      </c>
      <c r="AY971" s="17">
        <f t="shared" si="2505"/>
        <v>550</v>
      </c>
      <c r="AZ971" s="17">
        <f t="shared" si="2606"/>
        <v>0</v>
      </c>
      <c r="BA971" s="32">
        <v>0</v>
      </c>
      <c r="BB971" s="32"/>
      <c r="BC971" s="1"/>
      <c r="BD971" s="1"/>
      <c r="BE971" s="1"/>
      <c r="BF971" s="1"/>
      <c r="BG971" s="1"/>
      <c r="BH971" s="1"/>
      <c r="BI971" s="1"/>
    </row>
    <row r="972" s="1" customFormat="1" ht="30">
      <c r="A972" s="30" t="s">
        <v>488</v>
      </c>
      <c r="B972" s="30" t="s">
        <v>171</v>
      </c>
      <c r="C972" s="30" t="s">
        <v>171</v>
      </c>
      <c r="D972" s="30" t="s">
        <v>271</v>
      </c>
      <c r="E972" s="35"/>
      <c r="F972" s="31" t="s">
        <v>272</v>
      </c>
      <c r="G972" s="17">
        <f t="shared" si="2574"/>
        <v>550</v>
      </c>
      <c r="H972" s="17">
        <f t="shared" si="2464"/>
        <v>550</v>
      </c>
      <c r="I972" s="17">
        <f t="shared" si="2575"/>
        <v>550</v>
      </c>
      <c r="J972" s="17">
        <f t="shared" si="2576"/>
        <v>0</v>
      </c>
      <c r="K972" s="17">
        <f t="shared" si="2577"/>
        <v>0</v>
      </c>
      <c r="L972" s="17">
        <f t="shared" si="2578"/>
        <v>0</v>
      </c>
      <c r="M972" s="17">
        <f t="shared" si="2432"/>
        <v>550</v>
      </c>
      <c r="N972" s="17">
        <f t="shared" si="2433"/>
        <v>550</v>
      </c>
      <c r="O972" s="17">
        <f t="shared" si="2434"/>
        <v>550</v>
      </c>
      <c r="P972" s="17">
        <f t="shared" si="2579"/>
        <v>0</v>
      </c>
      <c r="Q972" s="17">
        <f t="shared" si="2580"/>
        <v>0</v>
      </c>
      <c r="R972" s="17">
        <f t="shared" si="2581"/>
        <v>0</v>
      </c>
      <c r="S972" s="17">
        <f t="shared" si="2582"/>
        <v>0</v>
      </c>
      <c r="T972" s="17">
        <f t="shared" si="2583"/>
        <v>0</v>
      </c>
      <c r="U972" s="17">
        <f t="shared" si="2584"/>
        <v>0</v>
      </c>
      <c r="V972" s="17">
        <f t="shared" si="2585"/>
        <v>0</v>
      </c>
      <c r="W972" s="17">
        <f t="shared" si="2586"/>
        <v>0</v>
      </c>
      <c r="X972" s="17">
        <f t="shared" si="2587"/>
        <v>0</v>
      </c>
      <c r="Y972" s="17">
        <f t="shared" si="2497"/>
        <v>550</v>
      </c>
      <c r="Z972" s="17">
        <f t="shared" si="2498"/>
        <v>550</v>
      </c>
      <c r="AA972" s="17">
        <f t="shared" si="2499"/>
        <v>550</v>
      </c>
      <c r="AB972" s="17">
        <f t="shared" si="2588"/>
        <v>0</v>
      </c>
      <c r="AC972" s="17">
        <f t="shared" si="2589"/>
        <v>0</v>
      </c>
      <c r="AD972" s="17">
        <f t="shared" si="2590"/>
        <v>0</v>
      </c>
      <c r="AE972" s="17">
        <f t="shared" si="2500"/>
        <v>550</v>
      </c>
      <c r="AF972" s="17">
        <f t="shared" si="2501"/>
        <v>550</v>
      </c>
      <c r="AG972" s="17">
        <f t="shared" si="2502"/>
        <v>550</v>
      </c>
      <c r="AH972" s="17">
        <f t="shared" si="2591"/>
        <v>0</v>
      </c>
      <c r="AI972" s="17">
        <f t="shared" si="2592"/>
        <v>0</v>
      </c>
      <c r="AJ972" s="17">
        <f t="shared" si="2593"/>
        <v>0</v>
      </c>
      <c r="AK972" s="17">
        <f t="shared" si="2594"/>
        <v>0</v>
      </c>
      <c r="AL972" s="17">
        <f t="shared" si="2595"/>
        <v>0</v>
      </c>
      <c r="AM972" s="17">
        <f t="shared" si="2596"/>
        <v>0</v>
      </c>
      <c r="AN972" s="17">
        <f t="shared" si="2597"/>
        <v>0</v>
      </c>
      <c r="AO972" s="17">
        <f t="shared" si="2598"/>
        <v>0</v>
      </c>
      <c r="AP972" s="17">
        <f t="shared" si="2599"/>
        <v>0</v>
      </c>
      <c r="AQ972" s="17">
        <f t="shared" si="2600"/>
        <v>0</v>
      </c>
      <c r="AR972" s="17">
        <f t="shared" si="2601"/>
        <v>0</v>
      </c>
      <c r="AS972" s="17">
        <f t="shared" si="2602"/>
        <v>0</v>
      </c>
      <c r="AT972" s="17">
        <f t="shared" si="2603"/>
        <v>0</v>
      </c>
      <c r="AU972" s="17">
        <f t="shared" si="2604"/>
        <v>0</v>
      </c>
      <c r="AV972" s="17">
        <f t="shared" si="2605"/>
        <v>0</v>
      </c>
      <c r="AW972" s="17">
        <f t="shared" si="2503"/>
        <v>550</v>
      </c>
      <c r="AX972" s="17">
        <f t="shared" si="2504"/>
        <v>550</v>
      </c>
      <c r="AY972" s="17">
        <f t="shared" si="2505"/>
        <v>550</v>
      </c>
      <c r="AZ972" s="17">
        <f t="shared" si="2606"/>
        <v>0</v>
      </c>
      <c r="BA972" s="32"/>
      <c r="BB972" s="32"/>
      <c r="BC972" s="1"/>
      <c r="BD972" s="1"/>
      <c r="BE972" s="1"/>
      <c r="BF972" s="1"/>
      <c r="BG972" s="1"/>
      <c r="BH972" s="1"/>
      <c r="BI972" s="1"/>
    </row>
    <row r="973" s="1" customFormat="1" ht="45">
      <c r="A973" s="30" t="s">
        <v>488</v>
      </c>
      <c r="B973" s="30" t="s">
        <v>171</v>
      </c>
      <c r="C973" s="30" t="s">
        <v>171</v>
      </c>
      <c r="D973" s="30" t="s">
        <v>470</v>
      </c>
      <c r="E973" s="35"/>
      <c r="F973" s="31" t="s">
        <v>471</v>
      </c>
      <c r="G973" s="17">
        <f t="shared" si="2574"/>
        <v>550</v>
      </c>
      <c r="H973" s="17">
        <f t="shared" si="2464"/>
        <v>550</v>
      </c>
      <c r="I973" s="17">
        <f t="shared" si="2575"/>
        <v>550</v>
      </c>
      <c r="J973" s="17">
        <f t="shared" si="2576"/>
        <v>0</v>
      </c>
      <c r="K973" s="17">
        <f t="shared" si="2577"/>
        <v>0</v>
      </c>
      <c r="L973" s="17">
        <f t="shared" si="2578"/>
        <v>0</v>
      </c>
      <c r="M973" s="17">
        <f t="shared" si="2432"/>
        <v>550</v>
      </c>
      <c r="N973" s="17">
        <f t="shared" si="2433"/>
        <v>550</v>
      </c>
      <c r="O973" s="17">
        <f t="shared" si="2434"/>
        <v>550</v>
      </c>
      <c r="P973" s="17">
        <f t="shared" si="2579"/>
        <v>0</v>
      </c>
      <c r="Q973" s="17">
        <f t="shared" si="2580"/>
        <v>0</v>
      </c>
      <c r="R973" s="17">
        <f t="shared" si="2581"/>
        <v>0</v>
      </c>
      <c r="S973" s="17">
        <f t="shared" si="2582"/>
        <v>0</v>
      </c>
      <c r="T973" s="17">
        <f t="shared" si="2583"/>
        <v>0</v>
      </c>
      <c r="U973" s="17">
        <f t="shared" si="2584"/>
        <v>0</v>
      </c>
      <c r="V973" s="17">
        <f t="shared" si="2585"/>
        <v>0</v>
      </c>
      <c r="W973" s="17">
        <f t="shared" si="2586"/>
        <v>0</v>
      </c>
      <c r="X973" s="17">
        <f t="shared" si="2587"/>
        <v>0</v>
      </c>
      <c r="Y973" s="17">
        <f t="shared" si="2497"/>
        <v>550</v>
      </c>
      <c r="Z973" s="17">
        <f t="shared" si="2498"/>
        <v>550</v>
      </c>
      <c r="AA973" s="17">
        <f t="shared" si="2499"/>
        <v>550</v>
      </c>
      <c r="AB973" s="17">
        <f t="shared" si="2588"/>
        <v>0</v>
      </c>
      <c r="AC973" s="17">
        <f t="shared" si="2589"/>
        <v>0</v>
      </c>
      <c r="AD973" s="17">
        <f t="shared" si="2590"/>
        <v>0</v>
      </c>
      <c r="AE973" s="17">
        <f t="shared" si="2500"/>
        <v>550</v>
      </c>
      <c r="AF973" s="17">
        <f t="shared" si="2501"/>
        <v>550</v>
      </c>
      <c r="AG973" s="17">
        <f t="shared" si="2502"/>
        <v>550</v>
      </c>
      <c r="AH973" s="17">
        <f t="shared" si="2591"/>
        <v>0</v>
      </c>
      <c r="AI973" s="17">
        <f t="shared" si="2592"/>
        <v>0</v>
      </c>
      <c r="AJ973" s="17">
        <f t="shared" si="2593"/>
        <v>0</v>
      </c>
      <c r="AK973" s="17">
        <f t="shared" si="2594"/>
        <v>0</v>
      </c>
      <c r="AL973" s="17">
        <f t="shared" si="2595"/>
        <v>0</v>
      </c>
      <c r="AM973" s="17">
        <f t="shared" si="2596"/>
        <v>0</v>
      </c>
      <c r="AN973" s="17">
        <f t="shared" si="2597"/>
        <v>0</v>
      </c>
      <c r="AO973" s="17">
        <f t="shared" si="2598"/>
        <v>0</v>
      </c>
      <c r="AP973" s="17">
        <f t="shared" si="2599"/>
        <v>0</v>
      </c>
      <c r="AQ973" s="17">
        <f t="shared" si="2600"/>
        <v>0</v>
      </c>
      <c r="AR973" s="17">
        <f t="shared" si="2601"/>
        <v>0</v>
      </c>
      <c r="AS973" s="17">
        <f t="shared" si="2602"/>
        <v>0</v>
      </c>
      <c r="AT973" s="17">
        <f t="shared" si="2603"/>
        <v>0</v>
      </c>
      <c r="AU973" s="17">
        <f t="shared" si="2604"/>
        <v>0</v>
      </c>
      <c r="AV973" s="17">
        <f t="shared" si="2605"/>
        <v>0</v>
      </c>
      <c r="AW973" s="17">
        <f t="shared" si="2503"/>
        <v>550</v>
      </c>
      <c r="AX973" s="17">
        <f t="shared" si="2504"/>
        <v>550</v>
      </c>
      <c r="AY973" s="17">
        <f t="shared" si="2505"/>
        <v>550</v>
      </c>
      <c r="AZ973" s="17">
        <f t="shared" si="2606"/>
        <v>0</v>
      </c>
      <c r="BA973" s="32"/>
      <c r="BB973" s="32"/>
      <c r="BC973" s="1"/>
      <c r="BD973" s="1"/>
      <c r="BE973" s="1"/>
      <c r="BF973" s="1"/>
      <c r="BG973" s="1"/>
      <c r="BH973" s="1"/>
      <c r="BI973" s="1"/>
    </row>
    <row r="974" s="1" customFormat="1" ht="30">
      <c r="A974" s="30" t="s">
        <v>488</v>
      </c>
      <c r="B974" s="30" t="s">
        <v>171</v>
      </c>
      <c r="C974" s="30" t="s">
        <v>171</v>
      </c>
      <c r="D974" s="30" t="s">
        <v>470</v>
      </c>
      <c r="E974" s="30" t="s">
        <v>41</v>
      </c>
      <c r="F974" s="31" t="s">
        <v>42</v>
      </c>
      <c r="G974" s="17">
        <v>550</v>
      </c>
      <c r="H974" s="17">
        <v>550</v>
      </c>
      <c r="I974" s="17">
        <v>550</v>
      </c>
      <c r="J974" s="17"/>
      <c r="K974" s="17"/>
      <c r="L974" s="17"/>
      <c r="M974" s="17">
        <f t="shared" si="2432"/>
        <v>550</v>
      </c>
      <c r="N974" s="17">
        <f t="shared" si="2433"/>
        <v>550</v>
      </c>
      <c r="O974" s="17">
        <f t="shared" si="2434"/>
        <v>550</v>
      </c>
      <c r="P974" s="17"/>
      <c r="Q974" s="17"/>
      <c r="R974" s="17"/>
      <c r="S974" s="17"/>
      <c r="T974" s="17"/>
      <c r="U974" s="17"/>
      <c r="V974" s="17"/>
      <c r="W974" s="17"/>
      <c r="X974" s="17"/>
      <c r="Y974" s="17">
        <f t="shared" si="2497"/>
        <v>550</v>
      </c>
      <c r="Z974" s="17">
        <f t="shared" si="2498"/>
        <v>550</v>
      </c>
      <c r="AA974" s="17">
        <f t="shared" si="2499"/>
        <v>550</v>
      </c>
      <c r="AB974" s="17"/>
      <c r="AC974" s="17"/>
      <c r="AD974" s="17"/>
      <c r="AE974" s="17">
        <f t="shared" si="2500"/>
        <v>550</v>
      </c>
      <c r="AF974" s="17">
        <f t="shared" si="2501"/>
        <v>550</v>
      </c>
      <c r="AG974" s="17">
        <f t="shared" si="2502"/>
        <v>550</v>
      </c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>
        <f t="shared" si="2503"/>
        <v>550</v>
      </c>
      <c r="AX974" s="17">
        <f t="shared" si="2504"/>
        <v>550</v>
      </c>
      <c r="AY974" s="17">
        <f t="shared" si="2505"/>
        <v>550</v>
      </c>
      <c r="AZ974" s="17"/>
      <c r="BA974" s="32"/>
      <c r="BB974" s="32"/>
      <c r="BC974" s="1"/>
      <c r="BD974" s="1"/>
      <c r="BE974" s="1"/>
      <c r="BF974" s="1"/>
      <c r="BG974" s="1"/>
      <c r="BH974" s="1"/>
      <c r="BI974" s="1"/>
    </row>
    <row r="975" s="20" customFormat="1" ht="15">
      <c r="A975" s="21" t="s">
        <v>488</v>
      </c>
      <c r="B975" s="21" t="s">
        <v>74</v>
      </c>
      <c r="C975" s="21"/>
      <c r="D975" s="21"/>
      <c r="E975" s="21"/>
      <c r="F975" s="22" t="s">
        <v>75</v>
      </c>
      <c r="G975" s="23">
        <f t="shared" si="2574"/>
        <v>2952.5999999999999</v>
      </c>
      <c r="H975" s="23">
        <f t="shared" si="2464"/>
        <v>3552.5999999999999</v>
      </c>
      <c r="I975" s="23">
        <f t="shared" si="2575"/>
        <v>3552.5999999999999</v>
      </c>
      <c r="J975" s="23">
        <f t="shared" si="2576"/>
        <v>0</v>
      </c>
      <c r="K975" s="23">
        <f t="shared" si="2577"/>
        <v>0</v>
      </c>
      <c r="L975" s="23">
        <f t="shared" si="2578"/>
        <v>0</v>
      </c>
      <c r="M975" s="23">
        <f t="shared" si="2432"/>
        <v>2952.5999999999999</v>
      </c>
      <c r="N975" s="23">
        <f t="shared" si="2433"/>
        <v>3552.5999999999999</v>
      </c>
      <c r="O975" s="23">
        <f t="shared" si="2434"/>
        <v>3552.5999999999999</v>
      </c>
      <c r="P975" s="23">
        <f t="shared" si="2579"/>
        <v>0</v>
      </c>
      <c r="Q975" s="23">
        <f t="shared" si="2580"/>
        <v>0</v>
      </c>
      <c r="R975" s="23">
        <f t="shared" si="2581"/>
        <v>0</v>
      </c>
      <c r="S975" s="23">
        <f t="shared" si="2582"/>
        <v>0</v>
      </c>
      <c r="T975" s="23">
        <f t="shared" si="2583"/>
        <v>0</v>
      </c>
      <c r="U975" s="23">
        <f t="shared" si="2584"/>
        <v>0</v>
      </c>
      <c r="V975" s="23">
        <f t="shared" si="2585"/>
        <v>0</v>
      </c>
      <c r="W975" s="23">
        <f t="shared" si="2586"/>
        <v>0</v>
      </c>
      <c r="X975" s="23">
        <f t="shared" si="2587"/>
        <v>0</v>
      </c>
      <c r="Y975" s="23">
        <f t="shared" si="2497"/>
        <v>2952.5999999999999</v>
      </c>
      <c r="Z975" s="23">
        <f t="shared" si="2498"/>
        <v>3552.5999999999999</v>
      </c>
      <c r="AA975" s="23">
        <f t="shared" si="2499"/>
        <v>3552.5999999999999</v>
      </c>
      <c r="AB975" s="23">
        <f t="shared" si="2588"/>
        <v>0</v>
      </c>
      <c r="AC975" s="23">
        <f t="shared" si="2589"/>
        <v>0</v>
      </c>
      <c r="AD975" s="23">
        <f t="shared" si="2590"/>
        <v>0</v>
      </c>
      <c r="AE975" s="23">
        <f t="shared" si="2500"/>
        <v>2952.5999999999999</v>
      </c>
      <c r="AF975" s="23">
        <f t="shared" si="2501"/>
        <v>3552.5999999999999</v>
      </c>
      <c r="AG975" s="23">
        <f t="shared" si="2502"/>
        <v>3552.5999999999999</v>
      </c>
      <c r="AH975" s="23">
        <f t="shared" si="2591"/>
        <v>0</v>
      </c>
      <c r="AI975" s="23">
        <f t="shared" si="2592"/>
        <v>0</v>
      </c>
      <c r="AJ975" s="23">
        <f t="shared" si="2593"/>
        <v>0</v>
      </c>
      <c r="AK975" s="23">
        <f t="shared" si="2594"/>
        <v>0</v>
      </c>
      <c r="AL975" s="23">
        <f t="shared" si="2595"/>
        <v>0</v>
      </c>
      <c r="AM975" s="23">
        <f t="shared" si="2596"/>
        <v>0</v>
      </c>
      <c r="AN975" s="23">
        <f t="shared" si="2597"/>
        <v>0</v>
      </c>
      <c r="AO975" s="23">
        <f t="shared" si="2598"/>
        <v>0</v>
      </c>
      <c r="AP975" s="23">
        <f t="shared" si="2599"/>
        <v>0</v>
      </c>
      <c r="AQ975" s="23">
        <f t="shared" si="2600"/>
        <v>0</v>
      </c>
      <c r="AR975" s="23">
        <f t="shared" si="2601"/>
        <v>0</v>
      </c>
      <c r="AS975" s="23">
        <f t="shared" si="2602"/>
        <v>0</v>
      </c>
      <c r="AT975" s="23">
        <f t="shared" si="2603"/>
        <v>0</v>
      </c>
      <c r="AU975" s="23">
        <f t="shared" si="2604"/>
        <v>0</v>
      </c>
      <c r="AV975" s="23">
        <f t="shared" si="2605"/>
        <v>0</v>
      </c>
      <c r="AW975" s="23">
        <f t="shared" si="2503"/>
        <v>2952.5999999999999</v>
      </c>
      <c r="AX975" s="23">
        <f t="shared" si="2504"/>
        <v>3552.5999999999999</v>
      </c>
      <c r="AY975" s="23">
        <f t="shared" si="2505"/>
        <v>3552.5999999999999</v>
      </c>
      <c r="AZ975" s="23">
        <f t="shared" si="2606"/>
        <v>0</v>
      </c>
      <c r="BA975" s="24"/>
      <c r="BB975" s="24"/>
      <c r="BC975" s="20"/>
      <c r="BD975" s="20"/>
      <c r="BE975" s="20"/>
      <c r="BF975" s="20"/>
      <c r="BG975" s="20"/>
      <c r="BH975" s="20"/>
      <c r="BI975" s="20"/>
    </row>
    <row r="976" s="25" customFormat="1" ht="15">
      <c r="A976" s="26" t="s">
        <v>488</v>
      </c>
      <c r="B976" s="26" t="s">
        <v>74</v>
      </c>
      <c r="C976" s="26" t="s">
        <v>29</v>
      </c>
      <c r="D976" s="26"/>
      <c r="E976" s="26"/>
      <c r="F976" s="27" t="s">
        <v>76</v>
      </c>
      <c r="G976" s="28">
        <f t="shared" si="2574"/>
        <v>2952.5999999999999</v>
      </c>
      <c r="H976" s="28">
        <f t="shared" si="2464"/>
        <v>3552.5999999999999</v>
      </c>
      <c r="I976" s="28">
        <f t="shared" si="2575"/>
        <v>3552.5999999999999</v>
      </c>
      <c r="J976" s="28">
        <f t="shared" si="2576"/>
        <v>0</v>
      </c>
      <c r="K976" s="28">
        <f t="shared" si="2577"/>
        <v>0</v>
      </c>
      <c r="L976" s="28">
        <f t="shared" si="2578"/>
        <v>0</v>
      </c>
      <c r="M976" s="28">
        <f t="shared" si="2432"/>
        <v>2952.5999999999999</v>
      </c>
      <c r="N976" s="28">
        <f t="shared" si="2433"/>
        <v>3552.5999999999999</v>
      </c>
      <c r="O976" s="28">
        <f t="shared" si="2434"/>
        <v>3552.5999999999999</v>
      </c>
      <c r="P976" s="28">
        <f t="shared" si="2579"/>
        <v>0</v>
      </c>
      <c r="Q976" s="28">
        <f t="shared" si="2580"/>
        <v>0</v>
      </c>
      <c r="R976" s="28">
        <f t="shared" si="2581"/>
        <v>0</v>
      </c>
      <c r="S976" s="28">
        <f t="shared" si="2582"/>
        <v>0</v>
      </c>
      <c r="T976" s="28">
        <f t="shared" si="2583"/>
        <v>0</v>
      </c>
      <c r="U976" s="28">
        <f t="shared" si="2584"/>
        <v>0</v>
      </c>
      <c r="V976" s="28">
        <f t="shared" si="2585"/>
        <v>0</v>
      </c>
      <c r="W976" s="28">
        <f t="shared" si="2586"/>
        <v>0</v>
      </c>
      <c r="X976" s="28">
        <f t="shared" si="2587"/>
        <v>0</v>
      </c>
      <c r="Y976" s="28">
        <f t="shared" si="2497"/>
        <v>2952.5999999999999</v>
      </c>
      <c r="Z976" s="28">
        <f t="shared" si="2498"/>
        <v>3552.5999999999999</v>
      </c>
      <c r="AA976" s="28">
        <f t="shared" si="2499"/>
        <v>3552.5999999999999</v>
      </c>
      <c r="AB976" s="28">
        <f t="shared" si="2588"/>
        <v>0</v>
      </c>
      <c r="AC976" s="28">
        <f t="shared" si="2589"/>
        <v>0</v>
      </c>
      <c r="AD976" s="28">
        <f t="shared" si="2590"/>
        <v>0</v>
      </c>
      <c r="AE976" s="28">
        <f t="shared" si="2500"/>
        <v>2952.5999999999999</v>
      </c>
      <c r="AF976" s="28">
        <f t="shared" si="2501"/>
        <v>3552.5999999999999</v>
      </c>
      <c r="AG976" s="28">
        <f t="shared" si="2502"/>
        <v>3552.5999999999999</v>
      </c>
      <c r="AH976" s="28">
        <f t="shared" si="2591"/>
        <v>0</v>
      </c>
      <c r="AI976" s="28">
        <f t="shared" si="2592"/>
        <v>0</v>
      </c>
      <c r="AJ976" s="28">
        <f t="shared" si="2593"/>
        <v>0</v>
      </c>
      <c r="AK976" s="28">
        <f t="shared" si="2594"/>
        <v>0</v>
      </c>
      <c r="AL976" s="28">
        <f t="shared" si="2595"/>
        <v>0</v>
      </c>
      <c r="AM976" s="28">
        <f t="shared" si="2596"/>
        <v>0</v>
      </c>
      <c r="AN976" s="28">
        <f t="shared" si="2597"/>
        <v>0</v>
      </c>
      <c r="AO976" s="28">
        <f t="shared" si="2598"/>
        <v>0</v>
      </c>
      <c r="AP976" s="28">
        <f t="shared" si="2599"/>
        <v>0</v>
      </c>
      <c r="AQ976" s="28">
        <f t="shared" si="2600"/>
        <v>0</v>
      </c>
      <c r="AR976" s="28">
        <f t="shared" si="2601"/>
        <v>0</v>
      </c>
      <c r="AS976" s="28">
        <f t="shared" si="2602"/>
        <v>0</v>
      </c>
      <c r="AT976" s="28">
        <f t="shared" si="2603"/>
        <v>0</v>
      </c>
      <c r="AU976" s="28">
        <f t="shared" si="2604"/>
        <v>0</v>
      </c>
      <c r="AV976" s="28">
        <f t="shared" si="2605"/>
        <v>0</v>
      </c>
      <c r="AW976" s="28">
        <f t="shared" si="2503"/>
        <v>2952.5999999999999</v>
      </c>
      <c r="AX976" s="28">
        <f t="shared" si="2504"/>
        <v>3552.5999999999999</v>
      </c>
      <c r="AY976" s="28">
        <f t="shared" si="2505"/>
        <v>3552.5999999999999</v>
      </c>
      <c r="AZ976" s="28">
        <f t="shared" si="2606"/>
        <v>0</v>
      </c>
      <c r="BA976" s="29"/>
      <c r="BB976" s="29"/>
      <c r="BC976" s="25"/>
      <c r="BD976" s="25"/>
      <c r="BE976" s="25"/>
      <c r="BF976" s="25"/>
      <c r="BG976" s="25"/>
      <c r="BH976" s="25"/>
      <c r="BI976" s="25"/>
    </row>
    <row r="977" s="1" customFormat="1" ht="30">
      <c r="A977" s="30" t="s">
        <v>488</v>
      </c>
      <c r="B977" s="30" t="s">
        <v>74</v>
      </c>
      <c r="C977" s="30" t="s">
        <v>29</v>
      </c>
      <c r="D977" s="30" t="s">
        <v>77</v>
      </c>
      <c r="E977" s="35"/>
      <c r="F977" s="31" t="s">
        <v>78</v>
      </c>
      <c r="G977" s="17">
        <f t="shared" si="2574"/>
        <v>2952.5999999999999</v>
      </c>
      <c r="H977" s="17">
        <f t="shared" si="2464"/>
        <v>3552.5999999999999</v>
      </c>
      <c r="I977" s="17">
        <f t="shared" si="2575"/>
        <v>3552.5999999999999</v>
      </c>
      <c r="J977" s="17">
        <f t="shared" si="2576"/>
        <v>0</v>
      </c>
      <c r="K977" s="17">
        <f t="shared" si="2577"/>
        <v>0</v>
      </c>
      <c r="L977" s="17">
        <f t="shared" si="2578"/>
        <v>0</v>
      </c>
      <c r="M977" s="17">
        <f t="shared" si="2432"/>
        <v>2952.5999999999999</v>
      </c>
      <c r="N977" s="17">
        <f t="shared" si="2433"/>
        <v>3552.5999999999999</v>
      </c>
      <c r="O977" s="17">
        <f t="shared" si="2434"/>
        <v>3552.5999999999999</v>
      </c>
      <c r="P977" s="17">
        <f t="shared" si="2579"/>
        <v>0</v>
      </c>
      <c r="Q977" s="17">
        <f t="shared" si="2580"/>
        <v>0</v>
      </c>
      <c r="R977" s="17">
        <f t="shared" si="2581"/>
        <v>0</v>
      </c>
      <c r="S977" s="17">
        <f t="shared" si="2582"/>
        <v>0</v>
      </c>
      <c r="T977" s="17">
        <f t="shared" si="2583"/>
        <v>0</v>
      </c>
      <c r="U977" s="17">
        <f t="shared" si="2584"/>
        <v>0</v>
      </c>
      <c r="V977" s="17">
        <f t="shared" si="2585"/>
        <v>0</v>
      </c>
      <c r="W977" s="17">
        <f t="shared" si="2586"/>
        <v>0</v>
      </c>
      <c r="X977" s="17">
        <f t="shared" si="2587"/>
        <v>0</v>
      </c>
      <c r="Y977" s="17">
        <f t="shared" si="2497"/>
        <v>2952.5999999999999</v>
      </c>
      <c r="Z977" s="17">
        <f t="shared" si="2498"/>
        <v>3552.5999999999999</v>
      </c>
      <c r="AA977" s="17">
        <f t="shared" si="2499"/>
        <v>3552.5999999999999</v>
      </c>
      <c r="AB977" s="17">
        <f t="shared" si="2588"/>
        <v>0</v>
      </c>
      <c r="AC977" s="17">
        <f t="shared" si="2589"/>
        <v>0</v>
      </c>
      <c r="AD977" s="17">
        <f t="shared" si="2590"/>
        <v>0</v>
      </c>
      <c r="AE977" s="17">
        <f t="shared" si="2500"/>
        <v>2952.5999999999999</v>
      </c>
      <c r="AF977" s="17">
        <f t="shared" si="2501"/>
        <v>3552.5999999999999</v>
      </c>
      <c r="AG977" s="17">
        <f t="shared" si="2502"/>
        <v>3552.5999999999999</v>
      </c>
      <c r="AH977" s="17">
        <f t="shared" si="2591"/>
        <v>0</v>
      </c>
      <c r="AI977" s="17">
        <f t="shared" si="2592"/>
        <v>0</v>
      </c>
      <c r="AJ977" s="17">
        <f t="shared" si="2593"/>
        <v>0</v>
      </c>
      <c r="AK977" s="17">
        <f t="shared" si="2594"/>
        <v>0</v>
      </c>
      <c r="AL977" s="17">
        <f t="shared" si="2595"/>
        <v>0</v>
      </c>
      <c r="AM977" s="17">
        <f t="shared" si="2596"/>
        <v>0</v>
      </c>
      <c r="AN977" s="17">
        <f t="shared" si="2597"/>
        <v>0</v>
      </c>
      <c r="AO977" s="17">
        <f t="shared" si="2598"/>
        <v>0</v>
      </c>
      <c r="AP977" s="17">
        <f t="shared" si="2599"/>
        <v>0</v>
      </c>
      <c r="AQ977" s="17">
        <f t="shared" si="2600"/>
        <v>0</v>
      </c>
      <c r="AR977" s="17">
        <f t="shared" si="2601"/>
        <v>0</v>
      </c>
      <c r="AS977" s="17">
        <f t="shared" si="2602"/>
        <v>0</v>
      </c>
      <c r="AT977" s="17">
        <f t="shared" si="2603"/>
        <v>0</v>
      </c>
      <c r="AU977" s="17">
        <f t="shared" si="2604"/>
        <v>0</v>
      </c>
      <c r="AV977" s="17">
        <f t="shared" si="2605"/>
        <v>0</v>
      </c>
      <c r="AW977" s="17">
        <f t="shared" si="2503"/>
        <v>2952.5999999999999</v>
      </c>
      <c r="AX977" s="17">
        <f t="shared" si="2504"/>
        <v>3552.5999999999999</v>
      </c>
      <c r="AY977" s="17">
        <f t="shared" si="2505"/>
        <v>3552.5999999999999</v>
      </c>
      <c r="AZ977" s="17">
        <f t="shared" si="2606"/>
        <v>0</v>
      </c>
      <c r="BA977" s="32"/>
      <c r="BB977" s="32"/>
      <c r="BC977" s="1"/>
      <c r="BD977" s="1"/>
      <c r="BE977" s="1"/>
      <c r="BF977" s="1"/>
      <c r="BG977" s="1"/>
      <c r="BH977" s="1"/>
      <c r="BI977" s="1"/>
    </row>
    <row r="978" s="1" customFormat="1" ht="15" hidden="1">
      <c r="A978" s="30" t="s">
        <v>488</v>
      </c>
      <c r="B978" s="30" t="s">
        <v>74</v>
      </c>
      <c r="C978" s="30" t="s">
        <v>29</v>
      </c>
      <c r="D978" s="30" t="s">
        <v>146</v>
      </c>
      <c r="E978" s="35"/>
      <c r="F978" s="31" t="s">
        <v>36</v>
      </c>
      <c r="G978" s="17">
        <f t="shared" si="2574"/>
        <v>2952.5999999999999</v>
      </c>
      <c r="H978" s="17">
        <f t="shared" si="2464"/>
        <v>3552.5999999999999</v>
      </c>
      <c r="I978" s="17">
        <f t="shared" si="2575"/>
        <v>3552.5999999999999</v>
      </c>
      <c r="J978" s="17">
        <f t="shared" si="2576"/>
        <v>0</v>
      </c>
      <c r="K978" s="17">
        <f t="shared" si="2577"/>
        <v>0</v>
      </c>
      <c r="L978" s="17">
        <f t="shared" si="2578"/>
        <v>0</v>
      </c>
      <c r="M978" s="17">
        <f t="shared" si="2432"/>
        <v>2952.5999999999999</v>
      </c>
      <c r="N978" s="17">
        <f t="shared" si="2433"/>
        <v>3552.5999999999999</v>
      </c>
      <c r="O978" s="17">
        <f t="shared" si="2434"/>
        <v>3552.5999999999999</v>
      </c>
      <c r="P978" s="17">
        <f t="shared" si="2579"/>
        <v>0</v>
      </c>
      <c r="Q978" s="17">
        <f t="shared" si="2580"/>
        <v>0</v>
      </c>
      <c r="R978" s="17">
        <f t="shared" si="2581"/>
        <v>0</v>
      </c>
      <c r="S978" s="17">
        <f t="shared" si="2582"/>
        <v>0</v>
      </c>
      <c r="T978" s="17">
        <f t="shared" si="2583"/>
        <v>0</v>
      </c>
      <c r="U978" s="17">
        <f t="shared" si="2584"/>
        <v>0</v>
      </c>
      <c r="V978" s="17">
        <f t="shared" si="2585"/>
        <v>0</v>
      </c>
      <c r="W978" s="17">
        <f t="shared" si="2586"/>
        <v>0</v>
      </c>
      <c r="X978" s="17">
        <f t="shared" si="2587"/>
        <v>0</v>
      </c>
      <c r="Y978" s="17">
        <f t="shared" si="2497"/>
        <v>2952.5999999999999</v>
      </c>
      <c r="Z978" s="17">
        <f t="shared" si="2498"/>
        <v>3552.5999999999999</v>
      </c>
      <c r="AA978" s="17">
        <f t="shared" si="2499"/>
        <v>3552.5999999999999</v>
      </c>
      <c r="AB978" s="17">
        <f t="shared" si="2588"/>
        <v>0</v>
      </c>
      <c r="AC978" s="17">
        <f t="shared" si="2589"/>
        <v>0</v>
      </c>
      <c r="AD978" s="17">
        <f t="shared" si="2590"/>
        <v>0</v>
      </c>
      <c r="AE978" s="17">
        <f t="shared" si="2500"/>
        <v>2952.5999999999999</v>
      </c>
      <c r="AF978" s="17">
        <f t="shared" si="2501"/>
        <v>3552.5999999999999</v>
      </c>
      <c r="AG978" s="17">
        <f t="shared" si="2502"/>
        <v>3552.5999999999999</v>
      </c>
      <c r="AH978" s="17">
        <f t="shared" si="2591"/>
        <v>0</v>
      </c>
      <c r="AI978" s="17">
        <f t="shared" si="2592"/>
        <v>0</v>
      </c>
      <c r="AJ978" s="17">
        <f t="shared" si="2593"/>
        <v>0</v>
      </c>
      <c r="AK978" s="17">
        <f t="shared" si="2594"/>
        <v>0</v>
      </c>
      <c r="AL978" s="17">
        <f t="shared" si="2595"/>
        <v>0</v>
      </c>
      <c r="AM978" s="17">
        <f t="shared" si="2596"/>
        <v>0</v>
      </c>
      <c r="AN978" s="17">
        <f t="shared" si="2597"/>
        <v>0</v>
      </c>
      <c r="AO978" s="17">
        <f t="shared" si="2598"/>
        <v>0</v>
      </c>
      <c r="AP978" s="17">
        <f t="shared" si="2599"/>
        <v>0</v>
      </c>
      <c r="AQ978" s="17">
        <f t="shared" si="2600"/>
        <v>0</v>
      </c>
      <c r="AR978" s="17">
        <f t="shared" si="2601"/>
        <v>0</v>
      </c>
      <c r="AS978" s="17">
        <f t="shared" si="2602"/>
        <v>0</v>
      </c>
      <c r="AT978" s="17">
        <f t="shared" si="2603"/>
        <v>0</v>
      </c>
      <c r="AU978" s="17">
        <f t="shared" si="2604"/>
        <v>0</v>
      </c>
      <c r="AV978" s="17">
        <f t="shared" si="2605"/>
        <v>0</v>
      </c>
      <c r="AW978" s="17">
        <f t="shared" si="2503"/>
        <v>2952.5999999999999</v>
      </c>
      <c r="AX978" s="17">
        <f t="shared" si="2504"/>
        <v>3552.5999999999999</v>
      </c>
      <c r="AY978" s="17">
        <f t="shared" si="2505"/>
        <v>3552.5999999999999</v>
      </c>
      <c r="AZ978" s="17">
        <f t="shared" si="2606"/>
        <v>0</v>
      </c>
      <c r="BA978" s="32">
        <v>0</v>
      </c>
      <c r="BB978" s="32"/>
      <c r="BC978" s="1"/>
      <c r="BD978" s="1"/>
      <c r="BE978" s="1"/>
      <c r="BF978" s="1"/>
      <c r="BG978" s="1"/>
      <c r="BH978" s="1"/>
      <c r="BI978" s="1"/>
    </row>
    <row r="979" s="1" customFormat="1" ht="30">
      <c r="A979" s="30" t="s">
        <v>488</v>
      </c>
      <c r="B979" s="30" t="s">
        <v>74</v>
      </c>
      <c r="C979" s="30" t="s">
        <v>29</v>
      </c>
      <c r="D979" s="30" t="s">
        <v>147</v>
      </c>
      <c r="E979" s="35"/>
      <c r="F979" s="31" t="s">
        <v>148</v>
      </c>
      <c r="G979" s="17">
        <f t="shared" si="2574"/>
        <v>2952.5999999999999</v>
      </c>
      <c r="H979" s="17">
        <f t="shared" si="2464"/>
        <v>3552.5999999999999</v>
      </c>
      <c r="I979" s="17">
        <f t="shared" si="2575"/>
        <v>3552.5999999999999</v>
      </c>
      <c r="J979" s="17">
        <f t="shared" si="2576"/>
        <v>0</v>
      </c>
      <c r="K979" s="17">
        <f t="shared" si="2577"/>
        <v>0</v>
      </c>
      <c r="L979" s="17">
        <f t="shared" si="2578"/>
        <v>0</v>
      </c>
      <c r="M979" s="17">
        <f t="shared" si="2432"/>
        <v>2952.5999999999999</v>
      </c>
      <c r="N979" s="17">
        <f t="shared" si="2433"/>
        <v>3552.5999999999999</v>
      </c>
      <c r="O979" s="17">
        <f t="shared" si="2434"/>
        <v>3552.5999999999999</v>
      </c>
      <c r="P979" s="17">
        <f t="shared" si="2579"/>
        <v>0</v>
      </c>
      <c r="Q979" s="17">
        <f t="shared" si="2580"/>
        <v>0</v>
      </c>
      <c r="R979" s="17">
        <f t="shared" si="2581"/>
        <v>0</v>
      </c>
      <c r="S979" s="17">
        <f t="shared" si="2582"/>
        <v>0</v>
      </c>
      <c r="T979" s="17">
        <f t="shared" si="2583"/>
        <v>0</v>
      </c>
      <c r="U979" s="17">
        <f t="shared" si="2584"/>
        <v>0</v>
      </c>
      <c r="V979" s="17">
        <f t="shared" si="2585"/>
        <v>0</v>
      </c>
      <c r="W979" s="17">
        <f t="shared" si="2586"/>
        <v>0</v>
      </c>
      <c r="X979" s="17">
        <f t="shared" si="2587"/>
        <v>0</v>
      </c>
      <c r="Y979" s="17">
        <f t="shared" si="2497"/>
        <v>2952.5999999999999</v>
      </c>
      <c r="Z979" s="17">
        <f t="shared" si="2498"/>
        <v>3552.5999999999999</v>
      </c>
      <c r="AA979" s="17">
        <f t="shared" si="2499"/>
        <v>3552.5999999999999</v>
      </c>
      <c r="AB979" s="17">
        <f t="shared" si="2588"/>
        <v>0</v>
      </c>
      <c r="AC979" s="17">
        <f t="shared" si="2589"/>
        <v>0</v>
      </c>
      <c r="AD979" s="17">
        <f t="shared" si="2590"/>
        <v>0</v>
      </c>
      <c r="AE979" s="17">
        <f t="shared" si="2500"/>
        <v>2952.5999999999999</v>
      </c>
      <c r="AF979" s="17">
        <f t="shared" si="2501"/>
        <v>3552.5999999999999</v>
      </c>
      <c r="AG979" s="17">
        <f t="shared" si="2502"/>
        <v>3552.5999999999999</v>
      </c>
      <c r="AH979" s="17">
        <f t="shared" si="2591"/>
        <v>0</v>
      </c>
      <c r="AI979" s="17">
        <f t="shared" si="2592"/>
        <v>0</v>
      </c>
      <c r="AJ979" s="17">
        <f t="shared" si="2593"/>
        <v>0</v>
      </c>
      <c r="AK979" s="17">
        <f t="shared" si="2594"/>
        <v>0</v>
      </c>
      <c r="AL979" s="17">
        <f t="shared" si="2595"/>
        <v>0</v>
      </c>
      <c r="AM979" s="17">
        <f t="shared" si="2596"/>
        <v>0</v>
      </c>
      <c r="AN979" s="17">
        <f t="shared" si="2597"/>
        <v>0</v>
      </c>
      <c r="AO979" s="17">
        <f t="shared" si="2598"/>
        <v>0</v>
      </c>
      <c r="AP979" s="17">
        <f t="shared" si="2599"/>
        <v>0</v>
      </c>
      <c r="AQ979" s="17">
        <f t="shared" si="2600"/>
        <v>0</v>
      </c>
      <c r="AR979" s="17">
        <f t="shared" si="2601"/>
        <v>0</v>
      </c>
      <c r="AS979" s="17">
        <f t="shared" si="2602"/>
        <v>0</v>
      </c>
      <c r="AT979" s="17">
        <f t="shared" si="2603"/>
        <v>0</v>
      </c>
      <c r="AU979" s="17">
        <f t="shared" si="2604"/>
        <v>0</v>
      </c>
      <c r="AV979" s="17">
        <f t="shared" si="2605"/>
        <v>0</v>
      </c>
      <c r="AW979" s="17">
        <f t="shared" si="2503"/>
        <v>2952.5999999999999</v>
      </c>
      <c r="AX979" s="17">
        <f t="shared" si="2504"/>
        <v>3552.5999999999999</v>
      </c>
      <c r="AY979" s="17">
        <f t="shared" si="2505"/>
        <v>3552.5999999999999</v>
      </c>
      <c r="AZ979" s="17">
        <f t="shared" si="2606"/>
        <v>0</v>
      </c>
      <c r="BA979" s="32"/>
      <c r="BB979" s="32"/>
      <c r="BC979" s="1"/>
      <c r="BD979" s="1"/>
      <c r="BE979" s="1"/>
      <c r="BF979" s="1"/>
      <c r="BG979" s="1"/>
      <c r="BH979" s="1"/>
      <c r="BI979" s="1"/>
    </row>
    <row r="980" s="1" customFormat="1" ht="45">
      <c r="A980" s="30" t="s">
        <v>488</v>
      </c>
      <c r="B980" s="30" t="s">
        <v>74</v>
      </c>
      <c r="C980" s="30" t="s">
        <v>29</v>
      </c>
      <c r="D980" s="30" t="s">
        <v>149</v>
      </c>
      <c r="E980" s="35"/>
      <c r="F980" s="31" t="s">
        <v>150</v>
      </c>
      <c r="G980" s="17">
        <f t="shared" si="2574"/>
        <v>2952.5999999999999</v>
      </c>
      <c r="H980" s="17">
        <f t="shared" si="2464"/>
        <v>3552.5999999999999</v>
      </c>
      <c r="I980" s="17">
        <f t="shared" si="2575"/>
        <v>3552.5999999999999</v>
      </c>
      <c r="J980" s="17">
        <f t="shared" si="2576"/>
        <v>0</v>
      </c>
      <c r="K980" s="17">
        <f t="shared" si="2577"/>
        <v>0</v>
      </c>
      <c r="L980" s="17">
        <f t="shared" si="2578"/>
        <v>0</v>
      </c>
      <c r="M980" s="17">
        <f t="shared" si="2432"/>
        <v>2952.5999999999999</v>
      </c>
      <c r="N980" s="17">
        <f t="shared" si="2433"/>
        <v>3552.5999999999999</v>
      </c>
      <c r="O980" s="17">
        <f t="shared" si="2434"/>
        <v>3552.5999999999999</v>
      </c>
      <c r="P980" s="17">
        <f t="shared" si="2579"/>
        <v>0</v>
      </c>
      <c r="Q980" s="17">
        <f t="shared" si="2580"/>
        <v>0</v>
      </c>
      <c r="R980" s="17">
        <f t="shared" si="2581"/>
        <v>0</v>
      </c>
      <c r="S980" s="17">
        <f t="shared" si="2582"/>
        <v>0</v>
      </c>
      <c r="T980" s="17">
        <f t="shared" si="2583"/>
        <v>0</v>
      </c>
      <c r="U980" s="17">
        <f t="shared" si="2584"/>
        <v>0</v>
      </c>
      <c r="V980" s="17">
        <f t="shared" si="2585"/>
        <v>0</v>
      </c>
      <c r="W980" s="17">
        <f t="shared" si="2586"/>
        <v>0</v>
      </c>
      <c r="X980" s="17">
        <f t="shared" si="2587"/>
        <v>0</v>
      </c>
      <c r="Y980" s="17">
        <f t="shared" si="2497"/>
        <v>2952.5999999999999</v>
      </c>
      <c r="Z980" s="17">
        <f t="shared" si="2498"/>
        <v>3552.5999999999999</v>
      </c>
      <c r="AA980" s="17">
        <f t="shared" si="2499"/>
        <v>3552.5999999999999</v>
      </c>
      <c r="AB980" s="17">
        <f t="shared" si="2588"/>
        <v>0</v>
      </c>
      <c r="AC980" s="17">
        <f t="shared" si="2589"/>
        <v>0</v>
      </c>
      <c r="AD980" s="17">
        <f t="shared" si="2590"/>
        <v>0</v>
      </c>
      <c r="AE980" s="17">
        <f t="shared" si="2500"/>
        <v>2952.5999999999999</v>
      </c>
      <c r="AF980" s="17">
        <f t="shared" si="2501"/>
        <v>3552.5999999999999</v>
      </c>
      <c r="AG980" s="17">
        <f t="shared" si="2502"/>
        <v>3552.5999999999999</v>
      </c>
      <c r="AH980" s="17">
        <f t="shared" si="2591"/>
        <v>0</v>
      </c>
      <c r="AI980" s="17">
        <f t="shared" si="2592"/>
        <v>0</v>
      </c>
      <c r="AJ980" s="17">
        <f t="shared" si="2593"/>
        <v>0</v>
      </c>
      <c r="AK980" s="17">
        <f t="shared" si="2594"/>
        <v>0</v>
      </c>
      <c r="AL980" s="17">
        <f t="shared" si="2595"/>
        <v>0</v>
      </c>
      <c r="AM980" s="17">
        <f t="shared" si="2596"/>
        <v>0</v>
      </c>
      <c r="AN980" s="17">
        <f t="shared" si="2597"/>
        <v>0</v>
      </c>
      <c r="AO980" s="17">
        <f t="shared" si="2598"/>
        <v>0</v>
      </c>
      <c r="AP980" s="17">
        <f t="shared" si="2599"/>
        <v>0</v>
      </c>
      <c r="AQ980" s="17">
        <f t="shared" si="2600"/>
        <v>0</v>
      </c>
      <c r="AR980" s="17">
        <f t="shared" si="2601"/>
        <v>0</v>
      </c>
      <c r="AS980" s="17">
        <f t="shared" si="2602"/>
        <v>0</v>
      </c>
      <c r="AT980" s="17">
        <f t="shared" si="2603"/>
        <v>0</v>
      </c>
      <c r="AU980" s="17">
        <f t="shared" si="2604"/>
        <v>0</v>
      </c>
      <c r="AV980" s="17">
        <f t="shared" si="2605"/>
        <v>0</v>
      </c>
      <c r="AW980" s="17">
        <f t="shared" si="2503"/>
        <v>2952.5999999999999</v>
      </c>
      <c r="AX980" s="17">
        <f t="shared" si="2504"/>
        <v>3552.5999999999999</v>
      </c>
      <c r="AY980" s="17">
        <f t="shared" si="2505"/>
        <v>3552.5999999999999</v>
      </c>
      <c r="AZ980" s="17">
        <f t="shared" si="2606"/>
        <v>0</v>
      </c>
      <c r="BA980" s="32"/>
      <c r="BB980" s="32"/>
      <c r="BC980" s="1"/>
      <c r="BD980" s="1"/>
      <c r="BE980" s="1"/>
      <c r="BF980" s="1"/>
      <c r="BG980" s="1"/>
      <c r="BH980" s="1"/>
      <c r="BI980" s="1"/>
    </row>
    <row r="981" s="1" customFormat="1" ht="30">
      <c r="A981" s="30" t="s">
        <v>488</v>
      </c>
      <c r="B981" s="30" t="s">
        <v>74</v>
      </c>
      <c r="C981" s="30" t="s">
        <v>29</v>
      </c>
      <c r="D981" s="30" t="s">
        <v>149</v>
      </c>
      <c r="E981" s="30" t="s">
        <v>41</v>
      </c>
      <c r="F981" s="31" t="s">
        <v>42</v>
      </c>
      <c r="G981" s="17">
        <v>2952.5999999999999</v>
      </c>
      <c r="H981" s="17">
        <v>3552.5999999999999</v>
      </c>
      <c r="I981" s="17">
        <v>3552.5999999999999</v>
      </c>
      <c r="J981" s="17"/>
      <c r="K981" s="17"/>
      <c r="L981" s="17"/>
      <c r="M981" s="17">
        <f t="shared" si="2432"/>
        <v>2952.5999999999999</v>
      </c>
      <c r="N981" s="17">
        <f t="shared" si="2433"/>
        <v>3552.5999999999999</v>
      </c>
      <c r="O981" s="17">
        <f t="shared" si="2434"/>
        <v>3552.5999999999999</v>
      </c>
      <c r="P981" s="17"/>
      <c r="Q981" s="17"/>
      <c r="R981" s="17"/>
      <c r="S981" s="17"/>
      <c r="T981" s="17"/>
      <c r="U981" s="17"/>
      <c r="V981" s="17"/>
      <c r="W981" s="17"/>
      <c r="X981" s="17"/>
      <c r="Y981" s="17">
        <f t="shared" si="2497"/>
        <v>2952.5999999999999</v>
      </c>
      <c r="Z981" s="17">
        <f t="shared" si="2498"/>
        <v>3552.5999999999999</v>
      </c>
      <c r="AA981" s="17">
        <f t="shared" si="2499"/>
        <v>3552.5999999999999</v>
      </c>
      <c r="AB981" s="17"/>
      <c r="AC981" s="17"/>
      <c r="AD981" s="17"/>
      <c r="AE981" s="17">
        <f t="shared" si="2500"/>
        <v>2952.5999999999999</v>
      </c>
      <c r="AF981" s="17">
        <f t="shared" si="2501"/>
        <v>3552.5999999999999</v>
      </c>
      <c r="AG981" s="17">
        <f t="shared" si="2502"/>
        <v>3552.5999999999999</v>
      </c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>
        <f t="shared" si="2503"/>
        <v>2952.5999999999999</v>
      </c>
      <c r="AX981" s="17">
        <f t="shared" si="2504"/>
        <v>3552.5999999999999</v>
      </c>
      <c r="AY981" s="17">
        <f t="shared" si="2505"/>
        <v>3552.5999999999999</v>
      </c>
      <c r="AZ981" s="17"/>
      <c r="BA981" s="32"/>
      <c r="BB981" s="32"/>
      <c r="BC981" s="1"/>
      <c r="BD981" s="1"/>
      <c r="BE981" s="1"/>
      <c r="BF981" s="1"/>
      <c r="BG981" s="1"/>
      <c r="BH981" s="1"/>
      <c r="BI981" s="1"/>
    </row>
    <row r="982" s="20" customFormat="1" ht="15">
      <c r="A982" s="21" t="s">
        <v>488</v>
      </c>
      <c r="B982" s="21" t="s">
        <v>96</v>
      </c>
      <c r="C982" s="21"/>
      <c r="D982" s="21"/>
      <c r="E982" s="33"/>
      <c r="F982" s="22" t="s">
        <v>402</v>
      </c>
      <c r="G982" s="23">
        <f t="shared" si="2574"/>
        <v>2396.5</v>
      </c>
      <c r="H982" s="23">
        <f t="shared" si="2464"/>
        <v>2396.5</v>
      </c>
      <c r="I982" s="23">
        <f t="shared" si="2575"/>
        <v>2396.5</v>
      </c>
      <c r="J982" s="23">
        <f t="shared" si="2576"/>
        <v>0</v>
      </c>
      <c r="K982" s="23">
        <f t="shared" si="2577"/>
        <v>0</v>
      </c>
      <c r="L982" s="23">
        <f t="shared" si="2578"/>
        <v>0</v>
      </c>
      <c r="M982" s="23">
        <f t="shared" si="2432"/>
        <v>2396.5</v>
      </c>
      <c r="N982" s="23">
        <f t="shared" si="2433"/>
        <v>2396.5</v>
      </c>
      <c r="O982" s="23">
        <f t="shared" si="2434"/>
        <v>2396.5</v>
      </c>
      <c r="P982" s="23">
        <f t="shared" si="2579"/>
        <v>0</v>
      </c>
      <c r="Q982" s="23">
        <f t="shared" si="2580"/>
        <v>0</v>
      </c>
      <c r="R982" s="23">
        <f t="shared" si="2581"/>
        <v>0</v>
      </c>
      <c r="S982" s="23">
        <f t="shared" si="2582"/>
        <v>0</v>
      </c>
      <c r="T982" s="23">
        <f t="shared" si="2583"/>
        <v>0</v>
      </c>
      <c r="U982" s="23">
        <f t="shared" si="2584"/>
        <v>0</v>
      </c>
      <c r="V982" s="23">
        <f t="shared" si="2585"/>
        <v>0</v>
      </c>
      <c r="W982" s="23">
        <f t="shared" si="2586"/>
        <v>0</v>
      </c>
      <c r="X982" s="23">
        <f t="shared" si="2587"/>
        <v>0</v>
      </c>
      <c r="Y982" s="23">
        <f t="shared" si="2497"/>
        <v>2396.5</v>
      </c>
      <c r="Z982" s="23">
        <f t="shared" si="2498"/>
        <v>2396.5</v>
      </c>
      <c r="AA982" s="23">
        <f t="shared" si="2499"/>
        <v>2396.5</v>
      </c>
      <c r="AB982" s="23">
        <f t="shared" si="2588"/>
        <v>0</v>
      </c>
      <c r="AC982" s="23">
        <f t="shared" si="2589"/>
        <v>0</v>
      </c>
      <c r="AD982" s="23">
        <f t="shared" si="2590"/>
        <v>0</v>
      </c>
      <c r="AE982" s="23">
        <f t="shared" si="2500"/>
        <v>2396.5</v>
      </c>
      <c r="AF982" s="23">
        <f t="shared" si="2501"/>
        <v>2396.5</v>
      </c>
      <c r="AG982" s="23">
        <f t="shared" si="2502"/>
        <v>2396.5</v>
      </c>
      <c r="AH982" s="23">
        <f t="shared" si="2591"/>
        <v>0</v>
      </c>
      <c r="AI982" s="23">
        <f t="shared" si="2592"/>
        <v>0</v>
      </c>
      <c r="AJ982" s="23">
        <f t="shared" si="2593"/>
        <v>0</v>
      </c>
      <c r="AK982" s="23">
        <f t="shared" si="2594"/>
        <v>0</v>
      </c>
      <c r="AL982" s="23">
        <f t="shared" si="2595"/>
        <v>0</v>
      </c>
      <c r="AM982" s="23">
        <f t="shared" si="2596"/>
        <v>0</v>
      </c>
      <c r="AN982" s="23">
        <f t="shared" si="2597"/>
        <v>0</v>
      </c>
      <c r="AO982" s="23">
        <f t="shared" si="2598"/>
        <v>0</v>
      </c>
      <c r="AP982" s="23">
        <f t="shared" si="2599"/>
        <v>0</v>
      </c>
      <c r="AQ982" s="23">
        <f t="shared" si="2600"/>
        <v>0</v>
      </c>
      <c r="AR982" s="23">
        <f t="shared" si="2601"/>
        <v>0</v>
      </c>
      <c r="AS982" s="23">
        <f t="shared" si="2602"/>
        <v>0</v>
      </c>
      <c r="AT982" s="23">
        <f t="shared" si="2603"/>
        <v>0</v>
      </c>
      <c r="AU982" s="23">
        <f t="shared" si="2604"/>
        <v>0</v>
      </c>
      <c r="AV982" s="23">
        <f t="shared" si="2605"/>
        <v>0</v>
      </c>
      <c r="AW982" s="23">
        <f t="shared" si="2503"/>
        <v>2396.5</v>
      </c>
      <c r="AX982" s="23">
        <f t="shared" si="2504"/>
        <v>2396.5</v>
      </c>
      <c r="AY982" s="23">
        <f t="shared" si="2505"/>
        <v>2396.5</v>
      </c>
      <c r="AZ982" s="23">
        <f t="shared" si="2606"/>
        <v>0</v>
      </c>
      <c r="BA982" s="24"/>
      <c r="BB982" s="24"/>
      <c r="BC982" s="20"/>
      <c r="BD982" s="20"/>
      <c r="BE982" s="20"/>
      <c r="BF982" s="20"/>
      <c r="BG982" s="20"/>
      <c r="BH982" s="20"/>
      <c r="BI982" s="20"/>
    </row>
    <row r="983" s="25" customFormat="1" ht="15">
      <c r="A983" s="26" t="s">
        <v>488</v>
      </c>
      <c r="B983" s="26" t="s">
        <v>96</v>
      </c>
      <c r="C983" s="26" t="s">
        <v>29</v>
      </c>
      <c r="D983" s="26"/>
      <c r="E983" s="34"/>
      <c r="F983" s="27" t="s">
        <v>472</v>
      </c>
      <c r="G983" s="28">
        <f t="shared" si="2574"/>
        <v>2396.5</v>
      </c>
      <c r="H983" s="28">
        <f t="shared" si="2464"/>
        <v>2396.5</v>
      </c>
      <c r="I983" s="28">
        <f t="shared" si="2575"/>
        <v>2396.5</v>
      </c>
      <c r="J983" s="28">
        <f t="shared" si="2576"/>
        <v>0</v>
      </c>
      <c r="K983" s="28">
        <f t="shared" si="2577"/>
        <v>0</v>
      </c>
      <c r="L983" s="28">
        <f t="shared" si="2578"/>
        <v>0</v>
      </c>
      <c r="M983" s="28">
        <f t="shared" si="2432"/>
        <v>2396.5</v>
      </c>
      <c r="N983" s="28">
        <f t="shared" si="2433"/>
        <v>2396.5</v>
      </c>
      <c r="O983" s="28">
        <f t="shared" si="2434"/>
        <v>2396.5</v>
      </c>
      <c r="P983" s="28">
        <f t="shared" si="2579"/>
        <v>0</v>
      </c>
      <c r="Q983" s="28">
        <f t="shared" si="2580"/>
        <v>0</v>
      </c>
      <c r="R983" s="28">
        <f t="shared" si="2581"/>
        <v>0</v>
      </c>
      <c r="S983" s="28">
        <f t="shared" si="2582"/>
        <v>0</v>
      </c>
      <c r="T983" s="28">
        <f t="shared" si="2583"/>
        <v>0</v>
      </c>
      <c r="U983" s="28">
        <f t="shared" si="2584"/>
        <v>0</v>
      </c>
      <c r="V983" s="28">
        <f t="shared" si="2585"/>
        <v>0</v>
      </c>
      <c r="W983" s="28">
        <f t="shared" si="2586"/>
        <v>0</v>
      </c>
      <c r="X983" s="28">
        <f t="shared" si="2587"/>
        <v>0</v>
      </c>
      <c r="Y983" s="28">
        <f t="shared" si="2497"/>
        <v>2396.5</v>
      </c>
      <c r="Z983" s="28">
        <f t="shared" si="2498"/>
        <v>2396.5</v>
      </c>
      <c r="AA983" s="28">
        <f t="shared" si="2499"/>
        <v>2396.5</v>
      </c>
      <c r="AB983" s="28">
        <f t="shared" si="2588"/>
        <v>0</v>
      </c>
      <c r="AC983" s="28">
        <f t="shared" si="2589"/>
        <v>0</v>
      </c>
      <c r="AD983" s="28">
        <f t="shared" si="2590"/>
        <v>0</v>
      </c>
      <c r="AE983" s="28">
        <f t="shared" si="2500"/>
        <v>2396.5</v>
      </c>
      <c r="AF983" s="28">
        <f t="shared" si="2501"/>
        <v>2396.5</v>
      </c>
      <c r="AG983" s="28">
        <f t="shared" si="2502"/>
        <v>2396.5</v>
      </c>
      <c r="AH983" s="28">
        <f t="shared" si="2591"/>
        <v>0</v>
      </c>
      <c r="AI983" s="28">
        <f t="shared" si="2592"/>
        <v>0</v>
      </c>
      <c r="AJ983" s="28">
        <f t="shared" si="2593"/>
        <v>0</v>
      </c>
      <c r="AK983" s="28">
        <f t="shared" si="2594"/>
        <v>0</v>
      </c>
      <c r="AL983" s="28">
        <f t="shared" si="2595"/>
        <v>0</v>
      </c>
      <c r="AM983" s="28">
        <f t="shared" si="2596"/>
        <v>0</v>
      </c>
      <c r="AN983" s="28">
        <f t="shared" si="2597"/>
        <v>0</v>
      </c>
      <c r="AO983" s="28">
        <f t="shared" si="2598"/>
        <v>0</v>
      </c>
      <c r="AP983" s="28">
        <f t="shared" si="2599"/>
        <v>0</v>
      </c>
      <c r="AQ983" s="28">
        <f t="shared" si="2600"/>
        <v>0</v>
      </c>
      <c r="AR983" s="28">
        <f t="shared" si="2601"/>
        <v>0</v>
      </c>
      <c r="AS983" s="28">
        <f t="shared" si="2602"/>
        <v>0</v>
      </c>
      <c r="AT983" s="28">
        <f t="shared" si="2603"/>
        <v>0</v>
      </c>
      <c r="AU983" s="28">
        <f t="shared" si="2604"/>
        <v>0</v>
      </c>
      <c r="AV983" s="28">
        <f t="shared" si="2605"/>
        <v>0</v>
      </c>
      <c r="AW983" s="28">
        <f t="shared" si="2503"/>
        <v>2396.5</v>
      </c>
      <c r="AX983" s="28">
        <f t="shared" si="2504"/>
        <v>2396.5</v>
      </c>
      <c r="AY983" s="28">
        <f t="shared" si="2505"/>
        <v>2396.5</v>
      </c>
      <c r="AZ983" s="28">
        <f t="shared" si="2606"/>
        <v>0</v>
      </c>
      <c r="BA983" s="29"/>
      <c r="BB983" s="29"/>
      <c r="BC983" s="25"/>
      <c r="BD983" s="25"/>
      <c r="BE983" s="25"/>
      <c r="BF983" s="25"/>
      <c r="BG983" s="25"/>
      <c r="BH983" s="25"/>
      <c r="BI983" s="25"/>
    </row>
    <row r="984" s="1" customFormat="1" ht="30">
      <c r="A984" s="30" t="s">
        <v>488</v>
      </c>
      <c r="B984" s="30" t="s">
        <v>96</v>
      </c>
      <c r="C984" s="30" t="s">
        <v>29</v>
      </c>
      <c r="D984" s="30" t="s">
        <v>404</v>
      </c>
      <c r="E984" s="35"/>
      <c r="F984" s="31" t="s">
        <v>405</v>
      </c>
      <c r="G984" s="17">
        <f t="shared" si="2574"/>
        <v>2396.5</v>
      </c>
      <c r="H984" s="17">
        <f t="shared" si="2464"/>
        <v>2396.5</v>
      </c>
      <c r="I984" s="17">
        <f t="shared" si="2575"/>
        <v>2396.5</v>
      </c>
      <c r="J984" s="17">
        <f t="shared" si="2576"/>
        <v>0</v>
      </c>
      <c r="K984" s="17">
        <f t="shared" si="2577"/>
        <v>0</v>
      </c>
      <c r="L984" s="17">
        <f t="shared" si="2578"/>
        <v>0</v>
      </c>
      <c r="M984" s="17">
        <f t="shared" ref="M984:M1047" si="2607">G984+J984</f>
        <v>2396.5</v>
      </c>
      <c r="N984" s="17">
        <f t="shared" ref="N984:N1047" si="2608">H984+K984</f>
        <v>2396.5</v>
      </c>
      <c r="O984" s="17">
        <f t="shared" ref="O984:O1047" si="2609">I984+L984</f>
        <v>2396.5</v>
      </c>
      <c r="P984" s="17">
        <f t="shared" si="2579"/>
        <v>0</v>
      </c>
      <c r="Q984" s="17">
        <f t="shared" si="2580"/>
        <v>0</v>
      </c>
      <c r="R984" s="17">
        <f t="shared" si="2581"/>
        <v>0</v>
      </c>
      <c r="S984" s="17">
        <f t="shared" si="2582"/>
        <v>0</v>
      </c>
      <c r="T984" s="17">
        <f t="shared" si="2583"/>
        <v>0</v>
      </c>
      <c r="U984" s="17">
        <f t="shared" si="2584"/>
        <v>0</v>
      </c>
      <c r="V984" s="17">
        <f t="shared" si="2585"/>
        <v>0</v>
      </c>
      <c r="W984" s="17">
        <f t="shared" si="2586"/>
        <v>0</v>
      </c>
      <c r="X984" s="17">
        <f t="shared" si="2587"/>
        <v>0</v>
      </c>
      <c r="Y984" s="17">
        <f t="shared" si="2497"/>
        <v>2396.5</v>
      </c>
      <c r="Z984" s="17">
        <f t="shared" si="2498"/>
        <v>2396.5</v>
      </c>
      <c r="AA984" s="17">
        <f t="shared" si="2499"/>
        <v>2396.5</v>
      </c>
      <c r="AB984" s="17">
        <f t="shared" si="2588"/>
        <v>0</v>
      </c>
      <c r="AC984" s="17">
        <f t="shared" si="2589"/>
        <v>0</v>
      </c>
      <c r="AD984" s="17">
        <f t="shared" si="2590"/>
        <v>0</v>
      </c>
      <c r="AE984" s="17">
        <f t="shared" si="2500"/>
        <v>2396.5</v>
      </c>
      <c r="AF984" s="17">
        <f t="shared" si="2501"/>
        <v>2396.5</v>
      </c>
      <c r="AG984" s="17">
        <f t="shared" si="2502"/>
        <v>2396.5</v>
      </c>
      <c r="AH984" s="17">
        <f t="shared" si="2591"/>
        <v>0</v>
      </c>
      <c r="AI984" s="17">
        <f t="shared" si="2592"/>
        <v>0</v>
      </c>
      <c r="AJ984" s="17">
        <f t="shared" si="2593"/>
        <v>0</v>
      </c>
      <c r="AK984" s="17">
        <f t="shared" si="2594"/>
        <v>0</v>
      </c>
      <c r="AL984" s="17">
        <f t="shared" si="2595"/>
        <v>0</v>
      </c>
      <c r="AM984" s="17">
        <f t="shared" si="2596"/>
        <v>0</v>
      </c>
      <c r="AN984" s="17">
        <f t="shared" si="2597"/>
        <v>0</v>
      </c>
      <c r="AO984" s="17">
        <f t="shared" si="2598"/>
        <v>0</v>
      </c>
      <c r="AP984" s="17">
        <f t="shared" si="2599"/>
        <v>0</v>
      </c>
      <c r="AQ984" s="17">
        <f t="shared" si="2600"/>
        <v>0</v>
      </c>
      <c r="AR984" s="17">
        <f t="shared" si="2601"/>
        <v>0</v>
      </c>
      <c r="AS984" s="17">
        <f t="shared" si="2602"/>
        <v>0</v>
      </c>
      <c r="AT984" s="17">
        <f t="shared" si="2603"/>
        <v>0</v>
      </c>
      <c r="AU984" s="17">
        <f t="shared" si="2604"/>
        <v>0</v>
      </c>
      <c r="AV984" s="17">
        <f t="shared" si="2605"/>
        <v>0</v>
      </c>
      <c r="AW984" s="17">
        <f t="shared" si="2503"/>
        <v>2396.5</v>
      </c>
      <c r="AX984" s="17">
        <f t="shared" si="2504"/>
        <v>2396.5</v>
      </c>
      <c r="AY984" s="17">
        <f t="shared" si="2505"/>
        <v>2396.5</v>
      </c>
      <c r="AZ984" s="17">
        <f t="shared" si="2606"/>
        <v>0</v>
      </c>
      <c r="BA984" s="32"/>
      <c r="BB984" s="32"/>
      <c r="BC984" s="1"/>
      <c r="BD984" s="1"/>
      <c r="BE984" s="1"/>
      <c r="BF984" s="1"/>
      <c r="BG984" s="1"/>
      <c r="BH984" s="1"/>
      <c r="BI984" s="1"/>
    </row>
    <row r="985" s="1" customFormat="1" ht="15" hidden="1">
      <c r="A985" s="30" t="s">
        <v>488</v>
      </c>
      <c r="B985" s="30" t="s">
        <v>96</v>
      </c>
      <c r="C985" s="30" t="s">
        <v>29</v>
      </c>
      <c r="D985" s="30" t="s">
        <v>406</v>
      </c>
      <c r="E985" s="35"/>
      <c r="F985" s="31" t="s">
        <v>36</v>
      </c>
      <c r="G985" s="17">
        <f t="shared" si="2574"/>
        <v>2396.5</v>
      </c>
      <c r="H985" s="17">
        <f t="shared" si="2464"/>
        <v>2396.5</v>
      </c>
      <c r="I985" s="17">
        <f t="shared" si="2575"/>
        <v>2396.5</v>
      </c>
      <c r="J985" s="17">
        <f t="shared" si="2576"/>
        <v>0</v>
      </c>
      <c r="K985" s="17">
        <f t="shared" si="2577"/>
        <v>0</v>
      </c>
      <c r="L985" s="17">
        <f t="shared" si="2578"/>
        <v>0</v>
      </c>
      <c r="M985" s="17">
        <f t="shared" si="2607"/>
        <v>2396.5</v>
      </c>
      <c r="N985" s="17">
        <f t="shared" si="2608"/>
        <v>2396.5</v>
      </c>
      <c r="O985" s="17">
        <f t="shared" si="2609"/>
        <v>2396.5</v>
      </c>
      <c r="P985" s="17">
        <f t="shared" si="2579"/>
        <v>0</v>
      </c>
      <c r="Q985" s="17">
        <f t="shared" si="2580"/>
        <v>0</v>
      </c>
      <c r="R985" s="17">
        <f t="shared" si="2581"/>
        <v>0</v>
      </c>
      <c r="S985" s="17">
        <f t="shared" si="2582"/>
        <v>0</v>
      </c>
      <c r="T985" s="17">
        <f t="shared" si="2583"/>
        <v>0</v>
      </c>
      <c r="U985" s="17">
        <f t="shared" si="2584"/>
        <v>0</v>
      </c>
      <c r="V985" s="17">
        <f t="shared" si="2585"/>
        <v>0</v>
      </c>
      <c r="W985" s="17">
        <f t="shared" si="2586"/>
        <v>0</v>
      </c>
      <c r="X985" s="17">
        <f t="shared" si="2587"/>
        <v>0</v>
      </c>
      <c r="Y985" s="17">
        <f t="shared" si="2497"/>
        <v>2396.5</v>
      </c>
      <c r="Z985" s="17">
        <f t="shared" si="2498"/>
        <v>2396.5</v>
      </c>
      <c r="AA985" s="17">
        <f t="shared" si="2499"/>
        <v>2396.5</v>
      </c>
      <c r="AB985" s="17">
        <f t="shared" si="2588"/>
        <v>0</v>
      </c>
      <c r="AC985" s="17">
        <f t="shared" si="2589"/>
        <v>0</v>
      </c>
      <c r="AD985" s="17">
        <f t="shared" si="2590"/>
        <v>0</v>
      </c>
      <c r="AE985" s="17">
        <f t="shared" si="2500"/>
        <v>2396.5</v>
      </c>
      <c r="AF985" s="17">
        <f t="shared" si="2501"/>
        <v>2396.5</v>
      </c>
      <c r="AG985" s="17">
        <f t="shared" si="2502"/>
        <v>2396.5</v>
      </c>
      <c r="AH985" s="17">
        <f t="shared" si="2591"/>
        <v>0</v>
      </c>
      <c r="AI985" s="17">
        <f t="shared" si="2592"/>
        <v>0</v>
      </c>
      <c r="AJ985" s="17">
        <f t="shared" si="2593"/>
        <v>0</v>
      </c>
      <c r="AK985" s="17">
        <f t="shared" si="2594"/>
        <v>0</v>
      </c>
      <c r="AL985" s="17">
        <f t="shared" si="2595"/>
        <v>0</v>
      </c>
      <c r="AM985" s="17">
        <f t="shared" si="2596"/>
        <v>0</v>
      </c>
      <c r="AN985" s="17">
        <f t="shared" si="2597"/>
        <v>0</v>
      </c>
      <c r="AO985" s="17">
        <f t="shared" si="2598"/>
        <v>0</v>
      </c>
      <c r="AP985" s="17">
        <f t="shared" si="2599"/>
        <v>0</v>
      </c>
      <c r="AQ985" s="17">
        <f t="shared" si="2600"/>
        <v>0</v>
      </c>
      <c r="AR985" s="17">
        <f t="shared" si="2601"/>
        <v>0</v>
      </c>
      <c r="AS985" s="17">
        <f t="shared" si="2602"/>
        <v>0</v>
      </c>
      <c r="AT985" s="17">
        <f t="shared" si="2603"/>
        <v>0</v>
      </c>
      <c r="AU985" s="17">
        <f t="shared" si="2604"/>
        <v>0</v>
      </c>
      <c r="AV985" s="17">
        <f t="shared" si="2605"/>
        <v>0</v>
      </c>
      <c r="AW985" s="17">
        <f t="shared" si="2503"/>
        <v>2396.5</v>
      </c>
      <c r="AX985" s="17">
        <f t="shared" si="2504"/>
        <v>2396.5</v>
      </c>
      <c r="AY985" s="17">
        <f t="shared" si="2505"/>
        <v>2396.5</v>
      </c>
      <c r="AZ985" s="17">
        <f t="shared" si="2606"/>
        <v>0</v>
      </c>
      <c r="BA985" s="32">
        <v>0</v>
      </c>
      <c r="BB985" s="32"/>
      <c r="BC985" s="1"/>
      <c r="BD985" s="1"/>
      <c r="BE985" s="1"/>
      <c r="BF985" s="1"/>
      <c r="BG985" s="1"/>
      <c r="BH985" s="1"/>
      <c r="BI985" s="1"/>
    </row>
    <row r="986" s="1" customFormat="1" ht="45">
      <c r="A986" s="30" t="s">
        <v>488</v>
      </c>
      <c r="B986" s="30" t="s">
        <v>96</v>
      </c>
      <c r="C986" s="30" t="s">
        <v>29</v>
      </c>
      <c r="D986" s="30" t="s">
        <v>473</v>
      </c>
      <c r="E986" s="35"/>
      <c r="F986" s="31" t="s">
        <v>474</v>
      </c>
      <c r="G986" s="17">
        <f t="shared" si="2574"/>
        <v>2396.5</v>
      </c>
      <c r="H986" s="17">
        <f t="shared" si="2464"/>
        <v>2396.5</v>
      </c>
      <c r="I986" s="17">
        <f t="shared" si="2575"/>
        <v>2396.5</v>
      </c>
      <c r="J986" s="17">
        <f t="shared" si="2576"/>
        <v>0</v>
      </c>
      <c r="K986" s="17">
        <f t="shared" si="2577"/>
        <v>0</v>
      </c>
      <c r="L986" s="17">
        <f t="shared" si="2578"/>
        <v>0</v>
      </c>
      <c r="M986" s="17">
        <f t="shared" si="2607"/>
        <v>2396.5</v>
      </c>
      <c r="N986" s="17">
        <f t="shared" si="2608"/>
        <v>2396.5</v>
      </c>
      <c r="O986" s="17">
        <f t="shared" si="2609"/>
        <v>2396.5</v>
      </c>
      <c r="P986" s="17">
        <f t="shared" si="2579"/>
        <v>0</v>
      </c>
      <c r="Q986" s="17">
        <f t="shared" si="2580"/>
        <v>0</v>
      </c>
      <c r="R986" s="17">
        <f t="shared" si="2581"/>
        <v>0</v>
      </c>
      <c r="S986" s="17">
        <f t="shared" si="2582"/>
        <v>0</v>
      </c>
      <c r="T986" s="17">
        <f t="shared" si="2583"/>
        <v>0</v>
      </c>
      <c r="U986" s="17">
        <f t="shared" si="2584"/>
        <v>0</v>
      </c>
      <c r="V986" s="17">
        <f t="shared" si="2585"/>
        <v>0</v>
      </c>
      <c r="W986" s="17">
        <f t="shared" si="2586"/>
        <v>0</v>
      </c>
      <c r="X986" s="17">
        <f t="shared" si="2587"/>
        <v>0</v>
      </c>
      <c r="Y986" s="17">
        <f t="shared" si="2497"/>
        <v>2396.5</v>
      </c>
      <c r="Z986" s="17">
        <f t="shared" si="2498"/>
        <v>2396.5</v>
      </c>
      <c r="AA986" s="17">
        <f t="shared" si="2499"/>
        <v>2396.5</v>
      </c>
      <c r="AB986" s="17">
        <f t="shared" si="2588"/>
        <v>0</v>
      </c>
      <c r="AC986" s="17">
        <f t="shared" si="2589"/>
        <v>0</v>
      </c>
      <c r="AD986" s="17">
        <f t="shared" si="2590"/>
        <v>0</v>
      </c>
      <c r="AE986" s="17">
        <f t="shared" si="2500"/>
        <v>2396.5</v>
      </c>
      <c r="AF986" s="17">
        <f t="shared" si="2501"/>
        <v>2396.5</v>
      </c>
      <c r="AG986" s="17">
        <f t="shared" si="2502"/>
        <v>2396.5</v>
      </c>
      <c r="AH986" s="17">
        <f t="shared" si="2591"/>
        <v>0</v>
      </c>
      <c r="AI986" s="17">
        <f t="shared" si="2592"/>
        <v>0</v>
      </c>
      <c r="AJ986" s="17">
        <f t="shared" si="2593"/>
        <v>0</v>
      </c>
      <c r="AK986" s="17">
        <f t="shared" si="2594"/>
        <v>0</v>
      </c>
      <c r="AL986" s="17">
        <f t="shared" si="2595"/>
        <v>0</v>
      </c>
      <c r="AM986" s="17">
        <f t="shared" si="2596"/>
        <v>0</v>
      </c>
      <c r="AN986" s="17">
        <f t="shared" si="2597"/>
        <v>0</v>
      </c>
      <c r="AO986" s="17">
        <f t="shared" si="2598"/>
        <v>0</v>
      </c>
      <c r="AP986" s="17">
        <f t="shared" si="2599"/>
        <v>0</v>
      </c>
      <c r="AQ986" s="17">
        <f t="shared" si="2600"/>
        <v>0</v>
      </c>
      <c r="AR986" s="17">
        <f t="shared" si="2601"/>
        <v>0</v>
      </c>
      <c r="AS986" s="17">
        <f t="shared" si="2602"/>
        <v>0</v>
      </c>
      <c r="AT986" s="17">
        <f t="shared" si="2603"/>
        <v>0</v>
      </c>
      <c r="AU986" s="17">
        <f t="shared" si="2604"/>
        <v>0</v>
      </c>
      <c r="AV986" s="17">
        <f t="shared" si="2605"/>
        <v>0</v>
      </c>
      <c r="AW986" s="17">
        <f t="shared" si="2503"/>
        <v>2396.5</v>
      </c>
      <c r="AX986" s="17">
        <f t="shared" si="2504"/>
        <v>2396.5</v>
      </c>
      <c r="AY986" s="17">
        <f t="shared" si="2505"/>
        <v>2396.5</v>
      </c>
      <c r="AZ986" s="17">
        <f t="shared" si="2606"/>
        <v>0</v>
      </c>
      <c r="BA986" s="32"/>
      <c r="BB986" s="32"/>
      <c r="BC986" s="1"/>
      <c r="BD986" s="1"/>
      <c r="BE986" s="1"/>
      <c r="BF986" s="1"/>
      <c r="BG986" s="1"/>
      <c r="BH986" s="1"/>
      <c r="BI986" s="1"/>
    </row>
    <row r="987" s="1" customFormat="1" ht="45">
      <c r="A987" s="30" t="s">
        <v>488</v>
      </c>
      <c r="B987" s="30" t="s">
        <v>96</v>
      </c>
      <c r="C987" s="30" t="s">
        <v>29</v>
      </c>
      <c r="D987" s="30" t="s">
        <v>475</v>
      </c>
      <c r="E987" s="35"/>
      <c r="F987" s="31" t="s">
        <v>476</v>
      </c>
      <c r="G987" s="17">
        <f t="shared" si="2574"/>
        <v>2396.5</v>
      </c>
      <c r="H987" s="17">
        <f t="shared" si="2464"/>
        <v>2396.5</v>
      </c>
      <c r="I987" s="17">
        <f t="shared" si="2575"/>
        <v>2396.5</v>
      </c>
      <c r="J987" s="17">
        <f t="shared" si="2576"/>
        <v>0</v>
      </c>
      <c r="K987" s="17">
        <f t="shared" si="2577"/>
        <v>0</v>
      </c>
      <c r="L987" s="17">
        <f t="shared" si="2578"/>
        <v>0</v>
      </c>
      <c r="M987" s="17">
        <f t="shared" si="2607"/>
        <v>2396.5</v>
      </c>
      <c r="N987" s="17">
        <f t="shared" si="2608"/>
        <v>2396.5</v>
      </c>
      <c r="O987" s="17">
        <f t="shared" si="2609"/>
        <v>2396.5</v>
      </c>
      <c r="P987" s="17">
        <f t="shared" si="2579"/>
        <v>0</v>
      </c>
      <c r="Q987" s="17">
        <f t="shared" si="2580"/>
        <v>0</v>
      </c>
      <c r="R987" s="17">
        <f t="shared" si="2581"/>
        <v>0</v>
      </c>
      <c r="S987" s="17">
        <f t="shared" si="2582"/>
        <v>0</v>
      </c>
      <c r="T987" s="17">
        <f t="shared" si="2583"/>
        <v>0</v>
      </c>
      <c r="U987" s="17">
        <f t="shared" si="2584"/>
        <v>0</v>
      </c>
      <c r="V987" s="17">
        <f t="shared" si="2585"/>
        <v>0</v>
      </c>
      <c r="W987" s="17">
        <f t="shared" si="2586"/>
        <v>0</v>
      </c>
      <c r="X987" s="17">
        <f t="shared" si="2587"/>
        <v>0</v>
      </c>
      <c r="Y987" s="17">
        <f t="shared" si="2497"/>
        <v>2396.5</v>
      </c>
      <c r="Z987" s="17">
        <f t="shared" si="2498"/>
        <v>2396.5</v>
      </c>
      <c r="AA987" s="17">
        <f t="shared" si="2499"/>
        <v>2396.5</v>
      </c>
      <c r="AB987" s="17">
        <f t="shared" si="2588"/>
        <v>0</v>
      </c>
      <c r="AC987" s="17">
        <f t="shared" si="2589"/>
        <v>0</v>
      </c>
      <c r="AD987" s="17">
        <f t="shared" si="2590"/>
        <v>0</v>
      </c>
      <c r="AE987" s="17">
        <f t="shared" si="2500"/>
        <v>2396.5</v>
      </c>
      <c r="AF987" s="17">
        <f t="shared" si="2501"/>
        <v>2396.5</v>
      </c>
      <c r="AG987" s="17">
        <f t="shared" si="2502"/>
        <v>2396.5</v>
      </c>
      <c r="AH987" s="17">
        <f t="shared" si="2591"/>
        <v>0</v>
      </c>
      <c r="AI987" s="17">
        <f t="shared" si="2592"/>
        <v>0</v>
      </c>
      <c r="AJ987" s="17">
        <f t="shared" si="2593"/>
        <v>0</v>
      </c>
      <c r="AK987" s="17">
        <f t="shared" si="2594"/>
        <v>0</v>
      </c>
      <c r="AL987" s="17">
        <f t="shared" si="2595"/>
        <v>0</v>
      </c>
      <c r="AM987" s="17">
        <f t="shared" si="2596"/>
        <v>0</v>
      </c>
      <c r="AN987" s="17">
        <f t="shared" si="2597"/>
        <v>0</v>
      </c>
      <c r="AO987" s="17">
        <f t="shared" si="2598"/>
        <v>0</v>
      </c>
      <c r="AP987" s="17">
        <f t="shared" si="2599"/>
        <v>0</v>
      </c>
      <c r="AQ987" s="17">
        <f t="shared" si="2600"/>
        <v>0</v>
      </c>
      <c r="AR987" s="17">
        <f t="shared" si="2601"/>
        <v>0</v>
      </c>
      <c r="AS987" s="17">
        <f t="shared" si="2602"/>
        <v>0</v>
      </c>
      <c r="AT987" s="17">
        <f t="shared" si="2603"/>
        <v>0</v>
      </c>
      <c r="AU987" s="17">
        <f t="shared" si="2604"/>
        <v>0</v>
      </c>
      <c r="AV987" s="17">
        <f t="shared" si="2605"/>
        <v>0</v>
      </c>
      <c r="AW987" s="17">
        <f t="shared" si="2503"/>
        <v>2396.5</v>
      </c>
      <c r="AX987" s="17">
        <f t="shared" si="2504"/>
        <v>2396.5</v>
      </c>
      <c r="AY987" s="17">
        <f t="shared" si="2505"/>
        <v>2396.5</v>
      </c>
      <c r="AZ987" s="17">
        <f t="shared" si="2606"/>
        <v>0</v>
      </c>
      <c r="BA987" s="32"/>
      <c r="BB987" s="32"/>
      <c r="BC987" s="1"/>
      <c r="BD987" s="1"/>
      <c r="BE987" s="1"/>
      <c r="BF987" s="1"/>
      <c r="BG987" s="1"/>
      <c r="BH987" s="1"/>
      <c r="BI987" s="1"/>
    </row>
    <row r="988" s="1" customFormat="1" ht="30">
      <c r="A988" s="30" t="s">
        <v>488</v>
      </c>
      <c r="B988" s="30" t="s">
        <v>96</v>
      </c>
      <c r="C988" s="30" t="s">
        <v>29</v>
      </c>
      <c r="D988" s="30" t="s">
        <v>475</v>
      </c>
      <c r="E988" s="30" t="s">
        <v>41</v>
      </c>
      <c r="F988" s="31" t="s">
        <v>42</v>
      </c>
      <c r="G988" s="17">
        <v>2396.5</v>
      </c>
      <c r="H988" s="17">
        <v>2396.5</v>
      </c>
      <c r="I988" s="17">
        <v>2396.5</v>
      </c>
      <c r="J988" s="17"/>
      <c r="K988" s="17"/>
      <c r="L988" s="17"/>
      <c r="M988" s="17">
        <f t="shared" si="2607"/>
        <v>2396.5</v>
      </c>
      <c r="N988" s="17">
        <f t="shared" si="2608"/>
        <v>2396.5</v>
      </c>
      <c r="O988" s="17">
        <f t="shared" si="2609"/>
        <v>2396.5</v>
      </c>
      <c r="P988" s="17"/>
      <c r="Q988" s="17"/>
      <c r="R988" s="17"/>
      <c r="S988" s="17"/>
      <c r="T988" s="17"/>
      <c r="U988" s="17"/>
      <c r="V988" s="17"/>
      <c r="W988" s="17"/>
      <c r="X988" s="17"/>
      <c r="Y988" s="17">
        <f t="shared" si="2497"/>
        <v>2396.5</v>
      </c>
      <c r="Z988" s="17">
        <f t="shared" si="2498"/>
        <v>2396.5</v>
      </c>
      <c r="AA988" s="17">
        <f t="shared" si="2499"/>
        <v>2396.5</v>
      </c>
      <c r="AB988" s="17"/>
      <c r="AC988" s="17"/>
      <c r="AD988" s="17"/>
      <c r="AE988" s="17">
        <f t="shared" si="2500"/>
        <v>2396.5</v>
      </c>
      <c r="AF988" s="17">
        <f t="shared" si="2501"/>
        <v>2396.5</v>
      </c>
      <c r="AG988" s="17">
        <f t="shared" si="2502"/>
        <v>2396.5</v>
      </c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>
        <f t="shared" si="2503"/>
        <v>2396.5</v>
      </c>
      <c r="AX988" s="17">
        <f t="shared" si="2504"/>
        <v>2396.5</v>
      </c>
      <c r="AY988" s="17">
        <f t="shared" si="2505"/>
        <v>2396.5</v>
      </c>
      <c r="AZ988" s="17"/>
      <c r="BA988" s="32"/>
      <c r="BB988" s="32"/>
      <c r="BC988" s="1"/>
      <c r="BD988" s="1"/>
      <c r="BE988" s="1"/>
      <c r="BF988" s="1"/>
      <c r="BG988" s="1"/>
      <c r="BH988" s="1"/>
      <c r="BI988" s="1"/>
    </row>
    <row r="989" s="20" customFormat="1" ht="15">
      <c r="A989" s="21" t="s">
        <v>492</v>
      </c>
      <c r="B989" s="21"/>
      <c r="C989" s="21"/>
      <c r="D989" s="21"/>
      <c r="E989" s="21"/>
      <c r="F989" s="22" t="s">
        <v>493</v>
      </c>
      <c r="G989" s="23">
        <f>G990+G1100+G1112+G1061+G1020+G1038+G1122+G1093</f>
        <v>152216.99999999997</v>
      </c>
      <c r="H989" s="23">
        <f>H990+H1100+H1112+H1061+H1020+H1038+H1122+H1093</f>
        <v>139875.19999999998</v>
      </c>
      <c r="I989" s="23">
        <f>I990+I1100+I1112+I1061+I1020+I1038+I1122+I1093</f>
        <v>134518.5</v>
      </c>
      <c r="J989" s="23">
        <f>J990+J1100+J1112+J1061+J1020+J1038+J1122+J1093</f>
        <v>15930.700000000001</v>
      </c>
      <c r="K989" s="23">
        <f>K990+K1100+K1112+K1061+K1020+K1038+K1122+K1093</f>
        <v>15952.6</v>
      </c>
      <c r="L989" s="23">
        <f>L990+L1100+L1112+L1061+L1020+L1038+L1122+L1093</f>
        <v>15952.6</v>
      </c>
      <c r="M989" s="23">
        <f t="shared" si="2607"/>
        <v>168147.69999999998</v>
      </c>
      <c r="N989" s="23">
        <f t="shared" si="2608"/>
        <v>155827.79999999999</v>
      </c>
      <c r="O989" s="23">
        <f t="shared" si="2609"/>
        <v>150471.10000000001</v>
      </c>
      <c r="P989" s="23">
        <f>P990+P1100+P1112+P1061+P1020+P1038+P1122+P1093</f>
        <v>8639.1000000000004</v>
      </c>
      <c r="Q989" s="23">
        <f>Q990+Q1100+Q1112+Q1061+Q1020+Q1038+Q1122+Q1093</f>
        <v>0</v>
      </c>
      <c r="R989" s="23">
        <f>R990+R1100+R1112+R1061+R1020+R1038+R1122+R1093</f>
        <v>0</v>
      </c>
      <c r="S989" s="23">
        <f>S990+S1100+S1112+S1061+S1020+S1038+S1122+S1093</f>
        <v>5998.8694299999997</v>
      </c>
      <c r="T989" s="23">
        <f>T990+T1100+T1112+T1061+T1020+T1038+T1122+T1093</f>
        <v>10655.4</v>
      </c>
      <c r="U989" s="23">
        <f>U990+U1100+U1112+U1061+U1020+U1038+U1122+U1093</f>
        <v>0</v>
      </c>
      <c r="V989" s="23">
        <f>V990+V1100+V1112+V1061+V1020+V1038+V1122+V1093</f>
        <v>10655.4</v>
      </c>
      <c r="W989" s="23">
        <f>W990+W1100+W1112+W1061+W1020+W1038+W1122+W1093</f>
        <v>0</v>
      </c>
      <c r="X989" s="23">
        <f>X990+X1100+X1112+X1061+X1020+X1038+X1122+X1093</f>
        <v>0</v>
      </c>
      <c r="Y989" s="23">
        <f t="shared" si="2497"/>
        <v>182785.66942999998</v>
      </c>
      <c r="Z989" s="23">
        <f t="shared" si="2498"/>
        <v>166483.19999999998</v>
      </c>
      <c r="AA989" s="23">
        <f t="shared" si="2499"/>
        <v>161126.5</v>
      </c>
      <c r="AB989" s="23">
        <f>AB990+AB1100+AB1112+AB1061+AB1020+AB1038+AB1122+AB1093</f>
        <v>0</v>
      </c>
      <c r="AC989" s="23">
        <f>AC990+AC1100+AC1112+AC1061+AC1020+AC1038+AC1122+AC1093</f>
        <v>0</v>
      </c>
      <c r="AD989" s="23">
        <f>AD990+AD1100+AD1112+AD1061+AD1020+AD1038+AD1122+AD1093</f>
        <v>0</v>
      </c>
      <c r="AE989" s="23">
        <f t="shared" si="2500"/>
        <v>182785.66942999998</v>
      </c>
      <c r="AF989" s="23">
        <f t="shared" si="2501"/>
        <v>166483.19999999998</v>
      </c>
      <c r="AG989" s="23">
        <f t="shared" si="2502"/>
        <v>161126.5</v>
      </c>
      <c r="AH989" s="23">
        <f>AH990+AH1100+AH1112+AH1061+AH1020+AH1038+AH1122+AH1093</f>
        <v>0</v>
      </c>
      <c r="AI989" s="23">
        <f>AI990+AI1100+AI1112+AI1061+AI1020+AI1038+AI1122+AI1093</f>
        <v>0</v>
      </c>
      <c r="AJ989" s="23">
        <f>AJ990+AJ1100+AJ1112+AJ1061+AJ1020+AJ1038+AJ1122+AJ1093</f>
        <v>0</v>
      </c>
      <c r="AK989" s="23">
        <f>AK990+AK1100+AK1112+AK1061+AK1020+AK1038+AK1122+AK1093</f>
        <v>0</v>
      </c>
      <c r="AL989" s="23">
        <f>AL990+AL1100+AL1112+AL1061+AL1020+AL1038+AL1122+AL1093</f>
        <v>0</v>
      </c>
      <c r="AM989" s="23">
        <f>AM990+AM1100+AM1112+AM1061+AM1020+AM1038+AM1122+AM1093</f>
        <v>0</v>
      </c>
      <c r="AN989" s="23">
        <f>AN990+AN1100+AN1112+AN1061+AN1020+AN1038+AN1122+AN1093</f>
        <v>0</v>
      </c>
      <c r="AO989" s="23">
        <f>AO990+AO1100+AO1112+AO1061+AO1020+AO1038+AO1122+AO1093</f>
        <v>0</v>
      </c>
      <c r="AP989" s="23">
        <f>AP990+AP1100+AP1112+AP1061+AP1020+AP1038+AP1122+AP1093</f>
        <v>0</v>
      </c>
      <c r="AQ989" s="23">
        <f>AQ990+AQ1100+AQ1112+AQ1061+AQ1020+AQ1038+AQ1122+AQ1093</f>
        <v>0</v>
      </c>
      <c r="AR989" s="23">
        <f>AR990+AR1100+AR1112+AR1061+AR1020+AR1038+AR1122+AR1093</f>
        <v>0</v>
      </c>
      <c r="AS989" s="23">
        <f>AS990+AS1100+AS1112+AS1061+AS1020+AS1038+AS1122+AS1093</f>
        <v>0</v>
      </c>
      <c r="AT989" s="23">
        <f>AT990+AT1100+AT1112+AT1061+AT1020+AT1038+AT1122+AT1093</f>
        <v>0</v>
      </c>
      <c r="AU989" s="23">
        <f>AU990+AU1100+AU1112+AU1061+AU1020+AU1038+AU1122+AU1093</f>
        <v>0</v>
      </c>
      <c r="AV989" s="23">
        <f>AV990+AV1100+AV1112+AV1061+AV1020+AV1038+AV1122+AV1093</f>
        <v>0</v>
      </c>
      <c r="AW989" s="23">
        <f t="shared" si="2503"/>
        <v>182785.66942999998</v>
      </c>
      <c r="AX989" s="23">
        <f t="shared" si="2504"/>
        <v>166483.19999999998</v>
      </c>
      <c r="AY989" s="23">
        <f t="shared" si="2505"/>
        <v>161126.5</v>
      </c>
      <c r="AZ989" s="23">
        <f>AZ990+AZ1100+AZ1112+AZ1061+AZ1020+AZ1038+AZ1122+AZ1093</f>
        <v>0</v>
      </c>
      <c r="BA989" s="24"/>
      <c r="BB989" s="24"/>
      <c r="BC989" s="20"/>
      <c r="BD989" s="20"/>
      <c r="BE989" s="20"/>
      <c r="BF989" s="20"/>
      <c r="BG989" s="20"/>
      <c r="BH989" s="20"/>
      <c r="BI989" s="20"/>
    </row>
    <row r="990" s="20" customFormat="1" ht="15">
      <c r="A990" s="21" t="s">
        <v>492</v>
      </c>
      <c r="B990" s="21" t="s">
        <v>29</v>
      </c>
      <c r="C990" s="21"/>
      <c r="D990" s="21"/>
      <c r="E990" s="21"/>
      <c r="F990" s="22" t="s">
        <v>30</v>
      </c>
      <c r="G990" s="23">
        <f>G1003+G991</f>
        <v>86609</v>
      </c>
      <c r="H990" s="23">
        <f>H1003+H991</f>
        <v>88817.799999999988</v>
      </c>
      <c r="I990" s="23">
        <f>I1003+I991</f>
        <v>89212.5</v>
      </c>
      <c r="J990" s="23">
        <f>J1003+J991</f>
        <v>709.5</v>
      </c>
      <c r="K990" s="23">
        <f>K1003+K991</f>
        <v>731.39999999999998</v>
      </c>
      <c r="L990" s="23">
        <f>L1003+L991</f>
        <v>731.39999999999998</v>
      </c>
      <c r="M990" s="23">
        <f t="shared" si="2607"/>
        <v>87318.5</v>
      </c>
      <c r="N990" s="23">
        <f t="shared" si="2608"/>
        <v>89549.199999999983</v>
      </c>
      <c r="O990" s="23">
        <f t="shared" si="2609"/>
        <v>89943.899999999994</v>
      </c>
      <c r="P990" s="23">
        <f>P1003+P991</f>
        <v>8639.1000000000004</v>
      </c>
      <c r="Q990" s="23">
        <f>Q1003+Q991</f>
        <v>0</v>
      </c>
      <c r="R990" s="23">
        <f>R1003+R991</f>
        <v>0</v>
      </c>
      <c r="S990" s="23">
        <f>S1003+S991</f>
        <v>110</v>
      </c>
      <c r="T990" s="23">
        <f>T1003+T991</f>
        <v>10655.4</v>
      </c>
      <c r="U990" s="23">
        <f>U1003+U991</f>
        <v>0</v>
      </c>
      <c r="V990" s="23">
        <f>V1003+V991</f>
        <v>10655.4</v>
      </c>
      <c r="W990" s="23">
        <f>W1003+W991</f>
        <v>0</v>
      </c>
      <c r="X990" s="23">
        <f>X1003+X991</f>
        <v>0</v>
      </c>
      <c r="Y990" s="23">
        <f t="shared" si="2497"/>
        <v>96067.600000000006</v>
      </c>
      <c r="Z990" s="23">
        <f t="shared" si="2498"/>
        <v>100204.59999999998</v>
      </c>
      <c r="AA990" s="23">
        <f t="shared" si="2499"/>
        <v>100599.29999999999</v>
      </c>
      <c r="AB990" s="23">
        <f>AB1003+AB991</f>
        <v>0</v>
      </c>
      <c r="AC990" s="23">
        <f>AC1003+AC991</f>
        <v>0</v>
      </c>
      <c r="AD990" s="23">
        <f>AD1003+AD991</f>
        <v>0</v>
      </c>
      <c r="AE990" s="23">
        <f t="shared" si="2500"/>
        <v>96067.600000000006</v>
      </c>
      <c r="AF990" s="23">
        <f t="shared" si="2501"/>
        <v>100204.59999999998</v>
      </c>
      <c r="AG990" s="23">
        <f t="shared" si="2502"/>
        <v>100599.29999999999</v>
      </c>
      <c r="AH990" s="23">
        <f>AH1003+AH991</f>
        <v>0</v>
      </c>
      <c r="AI990" s="23">
        <f>AI1003+AI991</f>
        <v>0</v>
      </c>
      <c r="AJ990" s="23">
        <f>AJ1003+AJ991</f>
        <v>0</v>
      </c>
      <c r="AK990" s="23">
        <f>AK1003+AK991</f>
        <v>0</v>
      </c>
      <c r="AL990" s="23">
        <f>AL1003+AL991</f>
        <v>0</v>
      </c>
      <c r="AM990" s="23">
        <f>AM1003+AM991</f>
        <v>0</v>
      </c>
      <c r="AN990" s="23">
        <f>AN1003+AN991</f>
        <v>0</v>
      </c>
      <c r="AO990" s="23">
        <f>AO1003+AO991</f>
        <v>0</v>
      </c>
      <c r="AP990" s="23">
        <f>AP1003+AP991</f>
        <v>0</v>
      </c>
      <c r="AQ990" s="23">
        <f>AQ1003+AQ991</f>
        <v>0</v>
      </c>
      <c r="AR990" s="23">
        <f>AR1003+AR991</f>
        <v>0</v>
      </c>
      <c r="AS990" s="23">
        <f>AS1003+AS991</f>
        <v>0</v>
      </c>
      <c r="AT990" s="23">
        <f>AT1003+AT991</f>
        <v>0</v>
      </c>
      <c r="AU990" s="23">
        <f>AU1003+AU991</f>
        <v>0</v>
      </c>
      <c r="AV990" s="23">
        <f>AV1003+AV991</f>
        <v>0</v>
      </c>
      <c r="AW990" s="23">
        <f t="shared" si="2503"/>
        <v>96067.600000000006</v>
      </c>
      <c r="AX990" s="23">
        <f t="shared" si="2504"/>
        <v>100204.59999999998</v>
      </c>
      <c r="AY990" s="23">
        <f t="shared" si="2505"/>
        <v>100599.29999999999</v>
      </c>
      <c r="AZ990" s="23">
        <f>AZ1003+AZ991</f>
        <v>0</v>
      </c>
      <c r="BA990" s="24"/>
      <c r="BB990" s="24"/>
      <c r="BC990" s="20"/>
      <c r="BD990" s="20"/>
      <c r="BE990" s="20"/>
      <c r="BF990" s="20"/>
      <c r="BG990" s="20"/>
      <c r="BH990" s="20"/>
      <c r="BI990" s="20"/>
    </row>
    <row r="991" s="25" customFormat="1" ht="60">
      <c r="A991" s="26" t="s">
        <v>492</v>
      </c>
      <c r="B991" s="26" t="s">
        <v>29</v>
      </c>
      <c r="C991" s="26" t="s">
        <v>121</v>
      </c>
      <c r="D991" s="26"/>
      <c r="E991" s="26"/>
      <c r="F991" s="27" t="s">
        <v>413</v>
      </c>
      <c r="G991" s="28">
        <f>G992+G998</f>
        <v>72350.600000000006</v>
      </c>
      <c r="H991" s="28">
        <f>H992+H998</f>
        <v>74440.899999999994</v>
      </c>
      <c r="I991" s="28">
        <f>I992+I998</f>
        <v>74440.899999999994</v>
      </c>
      <c r="J991" s="28">
        <f>J992+J998</f>
        <v>709.5</v>
      </c>
      <c r="K991" s="28">
        <f>K992+K998</f>
        <v>731.39999999999998</v>
      </c>
      <c r="L991" s="28">
        <f>L992+L998</f>
        <v>731.39999999999998</v>
      </c>
      <c r="M991" s="28">
        <f t="shared" si="2607"/>
        <v>73060.100000000006</v>
      </c>
      <c r="N991" s="28">
        <f t="shared" si="2608"/>
        <v>75172.299999999988</v>
      </c>
      <c r="O991" s="28">
        <f t="shared" si="2609"/>
        <v>75172.299999999988</v>
      </c>
      <c r="P991" s="28">
        <f>P992+P998</f>
        <v>8639.1000000000004</v>
      </c>
      <c r="Q991" s="28">
        <f>Q992+Q998</f>
        <v>0</v>
      </c>
      <c r="R991" s="28">
        <f>R992+R998</f>
        <v>0</v>
      </c>
      <c r="S991" s="28">
        <f>S992+S998</f>
        <v>0</v>
      </c>
      <c r="T991" s="28">
        <f>T992+T998</f>
        <v>10545.4</v>
      </c>
      <c r="U991" s="28">
        <f>U992+U998</f>
        <v>0</v>
      </c>
      <c r="V991" s="28">
        <f>V992+V998</f>
        <v>10545.4</v>
      </c>
      <c r="W991" s="28">
        <f>W992+W998</f>
        <v>0</v>
      </c>
      <c r="X991" s="28">
        <f>X992+X998</f>
        <v>0</v>
      </c>
      <c r="Y991" s="28">
        <f t="shared" si="2497"/>
        <v>81699.200000000012</v>
      </c>
      <c r="Z991" s="28">
        <f t="shared" si="2498"/>
        <v>85717.699999999983</v>
      </c>
      <c r="AA991" s="28">
        <f t="shared" si="2499"/>
        <v>85717.699999999983</v>
      </c>
      <c r="AB991" s="28">
        <f>AB992+AB998</f>
        <v>0</v>
      </c>
      <c r="AC991" s="28">
        <f>AC992+AC998</f>
        <v>0</v>
      </c>
      <c r="AD991" s="28">
        <f>AD992+AD998</f>
        <v>0</v>
      </c>
      <c r="AE991" s="28">
        <f t="shared" si="2500"/>
        <v>81699.200000000012</v>
      </c>
      <c r="AF991" s="28">
        <f t="shared" si="2501"/>
        <v>85717.699999999983</v>
      </c>
      <c r="AG991" s="28">
        <f t="shared" si="2502"/>
        <v>85717.699999999983</v>
      </c>
      <c r="AH991" s="28">
        <f>AH992+AH998</f>
        <v>0</v>
      </c>
      <c r="AI991" s="28">
        <f>AI992+AI998</f>
        <v>0</v>
      </c>
      <c r="AJ991" s="28">
        <f>AJ992+AJ998</f>
        <v>0</v>
      </c>
      <c r="AK991" s="28">
        <f>AK992+AK998</f>
        <v>0</v>
      </c>
      <c r="AL991" s="28">
        <f>AL992+AL998</f>
        <v>0</v>
      </c>
      <c r="AM991" s="28">
        <f>AM992+AM998</f>
        <v>0</v>
      </c>
      <c r="AN991" s="28">
        <f>AN992+AN998</f>
        <v>0</v>
      </c>
      <c r="AO991" s="28">
        <f>AO992+AO998</f>
        <v>0</v>
      </c>
      <c r="AP991" s="28">
        <f>AP992+AP998</f>
        <v>0</v>
      </c>
      <c r="AQ991" s="28">
        <f>AQ992+AQ998</f>
        <v>0</v>
      </c>
      <c r="AR991" s="28">
        <f>AR992+AR998</f>
        <v>0</v>
      </c>
      <c r="AS991" s="28">
        <f>AS992+AS998</f>
        <v>0</v>
      </c>
      <c r="AT991" s="28">
        <f>AT992+AT998</f>
        <v>0</v>
      </c>
      <c r="AU991" s="28">
        <f>AU992+AU998</f>
        <v>0</v>
      </c>
      <c r="AV991" s="28">
        <f>AV992+AV998</f>
        <v>0</v>
      </c>
      <c r="AW991" s="28">
        <f t="shared" si="2503"/>
        <v>81699.200000000012</v>
      </c>
      <c r="AX991" s="28">
        <f t="shared" si="2504"/>
        <v>85717.699999999983</v>
      </c>
      <c r="AY991" s="28">
        <f t="shared" si="2505"/>
        <v>85717.699999999983</v>
      </c>
      <c r="AZ991" s="28">
        <f>AZ992+AZ998</f>
        <v>0</v>
      </c>
      <c r="BA991" s="29"/>
      <c r="BB991" s="29"/>
      <c r="BC991" s="25"/>
      <c r="BD991" s="25"/>
      <c r="BE991" s="25"/>
      <c r="BF991" s="25"/>
      <c r="BG991" s="25"/>
      <c r="BH991" s="25"/>
      <c r="BI991" s="25"/>
    </row>
    <row r="992" s="1" customFormat="1" ht="45">
      <c r="A992" s="30" t="s">
        <v>492</v>
      </c>
      <c r="B992" s="30" t="s">
        <v>29</v>
      </c>
      <c r="C992" s="30" t="s">
        <v>121</v>
      </c>
      <c r="D992" s="30" t="s">
        <v>229</v>
      </c>
      <c r="E992" s="35"/>
      <c r="F992" s="31" t="s">
        <v>230</v>
      </c>
      <c r="G992" s="17">
        <f t="shared" ref="G992:G994" si="2610">G993</f>
        <v>11819.1</v>
      </c>
      <c r="H992" s="17">
        <f t="shared" ref="H992:H994" si="2611">H993</f>
        <v>12169.000000000002</v>
      </c>
      <c r="I992" s="17">
        <f t="shared" ref="I992:I994" si="2612">I993</f>
        <v>12169.000000000002</v>
      </c>
      <c r="J992" s="17">
        <f t="shared" ref="J992:J994" si="2613">J993</f>
        <v>0</v>
      </c>
      <c r="K992" s="17">
        <f t="shared" ref="K992:K994" si="2614">K993</f>
        <v>0</v>
      </c>
      <c r="L992" s="17">
        <f t="shared" ref="L992:L994" si="2615">L993</f>
        <v>0</v>
      </c>
      <c r="M992" s="17">
        <f t="shared" si="2607"/>
        <v>11819.1</v>
      </c>
      <c r="N992" s="17">
        <f t="shared" si="2608"/>
        <v>12169.000000000002</v>
      </c>
      <c r="O992" s="17">
        <f t="shared" si="2609"/>
        <v>12169.000000000002</v>
      </c>
      <c r="P992" s="17">
        <f t="shared" ref="P992:P994" si="2616">P993</f>
        <v>0</v>
      </c>
      <c r="Q992" s="17">
        <f t="shared" ref="Q992:Q994" si="2617">Q993</f>
        <v>0</v>
      </c>
      <c r="R992" s="17">
        <f t="shared" ref="R992:R994" si="2618">R993</f>
        <v>0</v>
      </c>
      <c r="S992" s="17">
        <f t="shared" ref="S992:S994" si="2619">S993</f>
        <v>0</v>
      </c>
      <c r="T992" s="17">
        <f t="shared" ref="T992:T994" si="2620">T993</f>
        <v>0</v>
      </c>
      <c r="U992" s="17">
        <f t="shared" ref="U992:U994" si="2621">U993</f>
        <v>0</v>
      </c>
      <c r="V992" s="17">
        <f t="shared" ref="V992:V994" si="2622">V993</f>
        <v>0</v>
      </c>
      <c r="W992" s="17">
        <f t="shared" ref="W992:W994" si="2623">W993</f>
        <v>0</v>
      </c>
      <c r="X992" s="17">
        <f t="shared" ref="X992:X994" si="2624">X993</f>
        <v>0</v>
      </c>
      <c r="Y992" s="17">
        <f t="shared" si="2497"/>
        <v>11819.1</v>
      </c>
      <c r="Z992" s="17">
        <f t="shared" si="2498"/>
        <v>12169.000000000002</v>
      </c>
      <c r="AA992" s="17">
        <f t="shared" si="2499"/>
        <v>12169.000000000002</v>
      </c>
      <c r="AB992" s="17">
        <f t="shared" ref="AB992:AB994" si="2625">AB993</f>
        <v>0</v>
      </c>
      <c r="AC992" s="17">
        <f t="shared" ref="AC992:AC994" si="2626">AC993</f>
        <v>0</v>
      </c>
      <c r="AD992" s="17">
        <f t="shared" ref="AD992:AD994" si="2627">AD993</f>
        <v>0</v>
      </c>
      <c r="AE992" s="17">
        <f t="shared" si="2500"/>
        <v>11819.1</v>
      </c>
      <c r="AF992" s="17">
        <f t="shared" si="2501"/>
        <v>12169.000000000002</v>
      </c>
      <c r="AG992" s="17">
        <f t="shared" si="2502"/>
        <v>12169.000000000002</v>
      </c>
      <c r="AH992" s="17">
        <f t="shared" ref="AH992:AH994" si="2628">AH993</f>
        <v>0</v>
      </c>
      <c r="AI992" s="17">
        <f t="shared" ref="AI992:AI994" si="2629">AI993</f>
        <v>0</v>
      </c>
      <c r="AJ992" s="17">
        <f t="shared" ref="AJ992:AJ994" si="2630">AJ993</f>
        <v>0</v>
      </c>
      <c r="AK992" s="17">
        <f t="shared" ref="AK992:AK994" si="2631">AK993</f>
        <v>0</v>
      </c>
      <c r="AL992" s="17">
        <f t="shared" ref="AL992:AL994" si="2632">AL993</f>
        <v>0</v>
      </c>
      <c r="AM992" s="17">
        <f t="shared" ref="AM992:AM994" si="2633">AM993</f>
        <v>0</v>
      </c>
      <c r="AN992" s="17">
        <f t="shared" ref="AN992:AN994" si="2634">AN993</f>
        <v>0</v>
      </c>
      <c r="AO992" s="17">
        <f t="shared" ref="AO992:AO994" si="2635">AO993</f>
        <v>0</v>
      </c>
      <c r="AP992" s="17">
        <f t="shared" ref="AP992:AP994" si="2636">AP993</f>
        <v>0</v>
      </c>
      <c r="AQ992" s="17">
        <f t="shared" ref="AQ992:AQ994" si="2637">AQ993</f>
        <v>0</v>
      </c>
      <c r="AR992" s="17">
        <f t="shared" ref="AR992:AR994" si="2638">AR993</f>
        <v>0</v>
      </c>
      <c r="AS992" s="17">
        <f t="shared" ref="AS992:AS994" si="2639">AS993</f>
        <v>0</v>
      </c>
      <c r="AT992" s="17">
        <f t="shared" ref="AT992:AT994" si="2640">AT993</f>
        <v>0</v>
      </c>
      <c r="AU992" s="17">
        <f t="shared" ref="AU992:AU994" si="2641">AU993</f>
        <v>0</v>
      </c>
      <c r="AV992" s="17">
        <f t="shared" ref="AV992:AV994" si="2642">AV993</f>
        <v>0</v>
      </c>
      <c r="AW992" s="17">
        <f t="shared" si="2503"/>
        <v>11819.1</v>
      </c>
      <c r="AX992" s="17">
        <f t="shared" si="2504"/>
        <v>12169.000000000002</v>
      </c>
      <c r="AY992" s="17">
        <f t="shared" si="2505"/>
        <v>12169.000000000002</v>
      </c>
      <c r="AZ992" s="17">
        <f t="shared" ref="AZ992:AZ994" si="2643">AZ993</f>
        <v>0</v>
      </c>
      <c r="BA992" s="32"/>
      <c r="BB992" s="32"/>
      <c r="BC992" s="1"/>
      <c r="BD992" s="1"/>
      <c r="BE992" s="1"/>
      <c r="BF992" s="1"/>
      <c r="BG992" s="1"/>
      <c r="BH992" s="1"/>
      <c r="BI992" s="1"/>
    </row>
    <row r="993" s="1" customFormat="1" ht="15" hidden="1">
      <c r="A993" s="30" t="s">
        <v>492</v>
      </c>
      <c r="B993" s="30" t="s">
        <v>29</v>
      </c>
      <c r="C993" s="30" t="s">
        <v>121</v>
      </c>
      <c r="D993" s="30" t="s">
        <v>231</v>
      </c>
      <c r="E993" s="35"/>
      <c r="F993" s="31" t="s">
        <v>36</v>
      </c>
      <c r="G993" s="17">
        <f t="shared" si="2610"/>
        <v>11819.1</v>
      </c>
      <c r="H993" s="17">
        <f t="shared" si="2611"/>
        <v>12169.000000000002</v>
      </c>
      <c r="I993" s="17">
        <f t="shared" si="2612"/>
        <v>12169.000000000002</v>
      </c>
      <c r="J993" s="17">
        <f t="shared" si="2613"/>
        <v>0</v>
      </c>
      <c r="K993" s="17">
        <f t="shared" si="2614"/>
        <v>0</v>
      </c>
      <c r="L993" s="17">
        <f t="shared" si="2615"/>
        <v>0</v>
      </c>
      <c r="M993" s="17">
        <f t="shared" si="2607"/>
        <v>11819.1</v>
      </c>
      <c r="N993" s="17">
        <f t="shared" si="2608"/>
        <v>12169.000000000002</v>
      </c>
      <c r="O993" s="17">
        <f t="shared" si="2609"/>
        <v>12169.000000000002</v>
      </c>
      <c r="P993" s="17">
        <f t="shared" si="2616"/>
        <v>0</v>
      </c>
      <c r="Q993" s="17">
        <f t="shared" si="2617"/>
        <v>0</v>
      </c>
      <c r="R993" s="17">
        <f t="shared" si="2618"/>
        <v>0</v>
      </c>
      <c r="S993" s="17">
        <f t="shared" si="2619"/>
        <v>0</v>
      </c>
      <c r="T993" s="17">
        <f t="shared" si="2620"/>
        <v>0</v>
      </c>
      <c r="U993" s="17">
        <f t="shared" si="2621"/>
        <v>0</v>
      </c>
      <c r="V993" s="17">
        <f t="shared" si="2622"/>
        <v>0</v>
      </c>
      <c r="W993" s="17">
        <f t="shared" si="2623"/>
        <v>0</v>
      </c>
      <c r="X993" s="17">
        <f t="shared" si="2624"/>
        <v>0</v>
      </c>
      <c r="Y993" s="17">
        <f t="shared" si="2497"/>
        <v>11819.1</v>
      </c>
      <c r="Z993" s="17">
        <f t="shared" si="2498"/>
        <v>12169.000000000002</v>
      </c>
      <c r="AA993" s="17">
        <f t="shared" si="2499"/>
        <v>12169.000000000002</v>
      </c>
      <c r="AB993" s="17">
        <f t="shared" si="2625"/>
        <v>0</v>
      </c>
      <c r="AC993" s="17">
        <f t="shared" si="2626"/>
        <v>0</v>
      </c>
      <c r="AD993" s="17">
        <f t="shared" si="2627"/>
        <v>0</v>
      </c>
      <c r="AE993" s="17">
        <f t="shared" si="2500"/>
        <v>11819.1</v>
      </c>
      <c r="AF993" s="17">
        <f t="shared" si="2501"/>
        <v>12169.000000000002</v>
      </c>
      <c r="AG993" s="17">
        <f t="shared" si="2502"/>
        <v>12169.000000000002</v>
      </c>
      <c r="AH993" s="17">
        <f t="shared" si="2628"/>
        <v>0</v>
      </c>
      <c r="AI993" s="17">
        <f t="shared" si="2629"/>
        <v>0</v>
      </c>
      <c r="AJ993" s="17">
        <f t="shared" si="2630"/>
        <v>0</v>
      </c>
      <c r="AK993" s="17">
        <f t="shared" si="2631"/>
        <v>0</v>
      </c>
      <c r="AL993" s="17">
        <f t="shared" si="2632"/>
        <v>0</v>
      </c>
      <c r="AM993" s="17">
        <f t="shared" si="2633"/>
        <v>0</v>
      </c>
      <c r="AN993" s="17">
        <f t="shared" si="2634"/>
        <v>0</v>
      </c>
      <c r="AO993" s="17">
        <f t="shared" si="2635"/>
        <v>0</v>
      </c>
      <c r="AP993" s="17">
        <f t="shared" si="2636"/>
        <v>0</v>
      </c>
      <c r="AQ993" s="17">
        <f t="shared" si="2637"/>
        <v>0</v>
      </c>
      <c r="AR993" s="17">
        <f t="shared" si="2638"/>
        <v>0</v>
      </c>
      <c r="AS993" s="17">
        <f t="shared" si="2639"/>
        <v>0</v>
      </c>
      <c r="AT993" s="17">
        <f t="shared" si="2640"/>
        <v>0</v>
      </c>
      <c r="AU993" s="17">
        <f t="shared" si="2641"/>
        <v>0</v>
      </c>
      <c r="AV993" s="17">
        <f t="shared" si="2642"/>
        <v>0</v>
      </c>
      <c r="AW993" s="17">
        <f t="shared" si="2503"/>
        <v>11819.1</v>
      </c>
      <c r="AX993" s="17">
        <f t="shared" si="2504"/>
        <v>12169.000000000002</v>
      </c>
      <c r="AY993" s="17">
        <f t="shared" si="2505"/>
        <v>12169.000000000002</v>
      </c>
      <c r="AZ993" s="17">
        <f t="shared" si="2643"/>
        <v>0</v>
      </c>
      <c r="BA993" s="32">
        <v>0</v>
      </c>
      <c r="BB993" s="32"/>
      <c r="BC993" s="1"/>
      <c r="BD993" s="1"/>
      <c r="BE993" s="1"/>
      <c r="BF993" s="1"/>
      <c r="BG993" s="1"/>
      <c r="BH993" s="1"/>
      <c r="BI993" s="1"/>
    </row>
    <row r="994" s="1" customFormat="1" ht="75">
      <c r="A994" s="30" t="s">
        <v>492</v>
      </c>
      <c r="B994" s="30" t="s">
        <v>29</v>
      </c>
      <c r="C994" s="30" t="s">
        <v>121</v>
      </c>
      <c r="D994" s="30" t="s">
        <v>414</v>
      </c>
      <c r="E994" s="35"/>
      <c r="F994" s="31" t="s">
        <v>415</v>
      </c>
      <c r="G994" s="17">
        <f t="shared" si="2610"/>
        <v>11819.1</v>
      </c>
      <c r="H994" s="17">
        <f t="shared" si="2611"/>
        <v>12169.000000000002</v>
      </c>
      <c r="I994" s="17">
        <f t="shared" si="2612"/>
        <v>12169.000000000002</v>
      </c>
      <c r="J994" s="17">
        <f t="shared" si="2613"/>
        <v>0</v>
      </c>
      <c r="K994" s="17">
        <f t="shared" si="2614"/>
        <v>0</v>
      </c>
      <c r="L994" s="17">
        <f t="shared" si="2615"/>
        <v>0</v>
      </c>
      <c r="M994" s="17">
        <f t="shared" si="2607"/>
        <v>11819.1</v>
      </c>
      <c r="N994" s="17">
        <f t="shared" si="2608"/>
        <v>12169.000000000002</v>
      </c>
      <c r="O994" s="17">
        <f t="shared" si="2609"/>
        <v>12169.000000000002</v>
      </c>
      <c r="P994" s="17">
        <f t="shared" si="2616"/>
        <v>0</v>
      </c>
      <c r="Q994" s="17">
        <f t="shared" si="2617"/>
        <v>0</v>
      </c>
      <c r="R994" s="17">
        <f t="shared" si="2618"/>
        <v>0</v>
      </c>
      <c r="S994" s="17">
        <f t="shared" si="2619"/>
        <v>0</v>
      </c>
      <c r="T994" s="17">
        <f t="shared" si="2620"/>
        <v>0</v>
      </c>
      <c r="U994" s="17">
        <f t="shared" si="2621"/>
        <v>0</v>
      </c>
      <c r="V994" s="17">
        <f t="shared" si="2622"/>
        <v>0</v>
      </c>
      <c r="W994" s="17">
        <f t="shared" si="2623"/>
        <v>0</v>
      </c>
      <c r="X994" s="17">
        <f t="shared" si="2624"/>
        <v>0</v>
      </c>
      <c r="Y994" s="17">
        <f t="shared" si="2497"/>
        <v>11819.1</v>
      </c>
      <c r="Z994" s="17">
        <f t="shared" si="2498"/>
        <v>12169.000000000002</v>
      </c>
      <c r="AA994" s="17">
        <f t="shared" si="2499"/>
        <v>12169.000000000002</v>
      </c>
      <c r="AB994" s="17">
        <f t="shared" si="2625"/>
        <v>0</v>
      </c>
      <c r="AC994" s="17">
        <f t="shared" si="2626"/>
        <v>0</v>
      </c>
      <c r="AD994" s="17">
        <f t="shared" si="2627"/>
        <v>0</v>
      </c>
      <c r="AE994" s="17">
        <f t="shared" si="2500"/>
        <v>11819.1</v>
      </c>
      <c r="AF994" s="17">
        <f t="shared" si="2501"/>
        <v>12169.000000000002</v>
      </c>
      <c r="AG994" s="17">
        <f t="shared" si="2502"/>
        <v>12169.000000000002</v>
      </c>
      <c r="AH994" s="17">
        <f t="shared" si="2628"/>
        <v>0</v>
      </c>
      <c r="AI994" s="17">
        <f t="shared" si="2629"/>
        <v>0</v>
      </c>
      <c r="AJ994" s="17">
        <f t="shared" si="2630"/>
        <v>0</v>
      </c>
      <c r="AK994" s="17">
        <f t="shared" si="2631"/>
        <v>0</v>
      </c>
      <c r="AL994" s="17">
        <f t="shared" si="2632"/>
        <v>0</v>
      </c>
      <c r="AM994" s="17">
        <f t="shared" si="2633"/>
        <v>0</v>
      </c>
      <c r="AN994" s="17">
        <f t="shared" si="2634"/>
        <v>0</v>
      </c>
      <c r="AO994" s="17">
        <f t="shared" si="2635"/>
        <v>0</v>
      </c>
      <c r="AP994" s="17">
        <f t="shared" si="2636"/>
        <v>0</v>
      </c>
      <c r="AQ994" s="17">
        <f t="shared" si="2637"/>
        <v>0</v>
      </c>
      <c r="AR994" s="17">
        <f t="shared" si="2638"/>
        <v>0</v>
      </c>
      <c r="AS994" s="17">
        <f t="shared" si="2639"/>
        <v>0</v>
      </c>
      <c r="AT994" s="17">
        <f t="shared" si="2640"/>
        <v>0</v>
      </c>
      <c r="AU994" s="17">
        <f t="shared" si="2641"/>
        <v>0</v>
      </c>
      <c r="AV994" s="17">
        <f t="shared" si="2642"/>
        <v>0</v>
      </c>
      <c r="AW994" s="17">
        <f t="shared" si="2503"/>
        <v>11819.1</v>
      </c>
      <c r="AX994" s="17">
        <f t="shared" si="2504"/>
        <v>12169.000000000002</v>
      </c>
      <c r="AY994" s="17">
        <f t="shared" si="2505"/>
        <v>12169.000000000002</v>
      </c>
      <c r="AZ994" s="17">
        <f t="shared" si="2643"/>
        <v>0</v>
      </c>
      <c r="BA994" s="32"/>
      <c r="BB994" s="32"/>
      <c r="BC994" s="1"/>
      <c r="BD994" s="1"/>
      <c r="BE994" s="1"/>
      <c r="BF994" s="1"/>
      <c r="BG994" s="1"/>
      <c r="BH994" s="1"/>
      <c r="BI994" s="1"/>
    </row>
    <row r="995" s="1" customFormat="1" ht="30">
      <c r="A995" s="30" t="s">
        <v>492</v>
      </c>
      <c r="B995" s="30" t="s">
        <v>29</v>
      </c>
      <c r="C995" s="30" t="s">
        <v>121</v>
      </c>
      <c r="D995" s="30" t="s">
        <v>416</v>
      </c>
      <c r="E995" s="35"/>
      <c r="F995" s="31" t="s">
        <v>417</v>
      </c>
      <c r="G995" s="17">
        <f>G996+G997</f>
        <v>11819.1</v>
      </c>
      <c r="H995" s="17">
        <f>H996+H997</f>
        <v>12169.000000000002</v>
      </c>
      <c r="I995" s="17">
        <f>I996+I997</f>
        <v>12169.000000000002</v>
      </c>
      <c r="J995" s="17">
        <f>J996+J997</f>
        <v>0</v>
      </c>
      <c r="K995" s="17">
        <f>K996+K997</f>
        <v>0</v>
      </c>
      <c r="L995" s="17">
        <f>L996+L997</f>
        <v>0</v>
      </c>
      <c r="M995" s="17">
        <f t="shared" si="2607"/>
        <v>11819.1</v>
      </c>
      <c r="N995" s="17">
        <f t="shared" si="2608"/>
        <v>12169.000000000002</v>
      </c>
      <c r="O995" s="17">
        <f t="shared" si="2609"/>
        <v>12169.000000000002</v>
      </c>
      <c r="P995" s="17">
        <f>P996+P997</f>
        <v>0</v>
      </c>
      <c r="Q995" s="17">
        <f>Q996+Q997</f>
        <v>0</v>
      </c>
      <c r="R995" s="17">
        <f>R996+R997</f>
        <v>0</v>
      </c>
      <c r="S995" s="17">
        <f>S996+S997</f>
        <v>0</v>
      </c>
      <c r="T995" s="17">
        <f>T996+T997</f>
        <v>0</v>
      </c>
      <c r="U995" s="17">
        <f>U996+U997</f>
        <v>0</v>
      </c>
      <c r="V995" s="17">
        <f>V996+V997</f>
        <v>0</v>
      </c>
      <c r="W995" s="17">
        <f>W996+W997</f>
        <v>0</v>
      </c>
      <c r="X995" s="17">
        <f>X996+X997</f>
        <v>0</v>
      </c>
      <c r="Y995" s="17">
        <f t="shared" si="2497"/>
        <v>11819.1</v>
      </c>
      <c r="Z995" s="17">
        <f t="shared" si="2498"/>
        <v>12169.000000000002</v>
      </c>
      <c r="AA995" s="17">
        <f t="shared" si="2499"/>
        <v>12169.000000000002</v>
      </c>
      <c r="AB995" s="17">
        <f>AB996+AB997</f>
        <v>0</v>
      </c>
      <c r="AC995" s="17">
        <f>AC996+AC997</f>
        <v>0</v>
      </c>
      <c r="AD995" s="17">
        <f>AD996+AD997</f>
        <v>0</v>
      </c>
      <c r="AE995" s="17">
        <f t="shared" si="2500"/>
        <v>11819.1</v>
      </c>
      <c r="AF995" s="17">
        <f t="shared" si="2501"/>
        <v>12169.000000000002</v>
      </c>
      <c r="AG995" s="17">
        <f t="shared" si="2502"/>
        <v>12169.000000000002</v>
      </c>
      <c r="AH995" s="17">
        <f>AH996+AH997</f>
        <v>0</v>
      </c>
      <c r="AI995" s="17">
        <f>AI996+AI997</f>
        <v>0</v>
      </c>
      <c r="AJ995" s="17">
        <f>AJ996+AJ997</f>
        <v>0</v>
      </c>
      <c r="AK995" s="17">
        <f>AK996+AK997</f>
        <v>0</v>
      </c>
      <c r="AL995" s="17">
        <f>AL996+AL997</f>
        <v>0</v>
      </c>
      <c r="AM995" s="17">
        <f>AM996+AM997</f>
        <v>0</v>
      </c>
      <c r="AN995" s="17">
        <f>AN996+AN997</f>
        <v>0</v>
      </c>
      <c r="AO995" s="17">
        <f>AO996+AO997</f>
        <v>0</v>
      </c>
      <c r="AP995" s="17">
        <f>AP996+AP997</f>
        <v>0</v>
      </c>
      <c r="AQ995" s="17">
        <f>AQ996+AQ997</f>
        <v>0</v>
      </c>
      <c r="AR995" s="17">
        <f>AR996+AR997</f>
        <v>0</v>
      </c>
      <c r="AS995" s="17">
        <f>AS996+AS997</f>
        <v>0</v>
      </c>
      <c r="AT995" s="17">
        <f>AT996+AT997</f>
        <v>0</v>
      </c>
      <c r="AU995" s="17">
        <f>AU996+AU997</f>
        <v>0</v>
      </c>
      <c r="AV995" s="17">
        <f>AV996+AV997</f>
        <v>0</v>
      </c>
      <c r="AW995" s="17">
        <f t="shared" si="2503"/>
        <v>11819.1</v>
      </c>
      <c r="AX995" s="17">
        <f t="shared" si="2504"/>
        <v>12169.000000000002</v>
      </c>
      <c r="AY995" s="17">
        <f t="shared" si="2505"/>
        <v>12169.000000000002</v>
      </c>
      <c r="AZ995" s="17">
        <f>AZ996+AZ997</f>
        <v>0</v>
      </c>
      <c r="BA995" s="32"/>
      <c r="BB995" s="32"/>
      <c r="BC995" s="1"/>
      <c r="BD995" s="1"/>
      <c r="BE995" s="1"/>
      <c r="BF995" s="1"/>
      <c r="BG995" s="1"/>
      <c r="BH995" s="1"/>
      <c r="BI995" s="1"/>
    </row>
    <row r="996" s="1" customFormat="1" ht="75">
      <c r="A996" s="30" t="s">
        <v>492</v>
      </c>
      <c r="B996" s="30" t="s">
        <v>29</v>
      </c>
      <c r="C996" s="30" t="s">
        <v>121</v>
      </c>
      <c r="D996" s="30" t="s">
        <v>416</v>
      </c>
      <c r="E996" s="30" t="s">
        <v>53</v>
      </c>
      <c r="F996" s="31" t="s">
        <v>54</v>
      </c>
      <c r="G996" s="17">
        <v>11379.4</v>
      </c>
      <c r="H996" s="17">
        <v>11729.300000000001</v>
      </c>
      <c r="I996" s="17">
        <v>11729.300000000001</v>
      </c>
      <c r="J996" s="17"/>
      <c r="K996" s="17"/>
      <c r="L996" s="17"/>
      <c r="M996" s="17">
        <f t="shared" si="2607"/>
        <v>11379.4</v>
      </c>
      <c r="N996" s="17">
        <f t="shared" si="2608"/>
        <v>11729.300000000001</v>
      </c>
      <c r="O996" s="17">
        <f t="shared" si="2609"/>
        <v>11729.300000000001</v>
      </c>
      <c r="P996" s="17"/>
      <c r="Q996" s="17"/>
      <c r="R996" s="17"/>
      <c r="S996" s="17"/>
      <c r="T996" s="17"/>
      <c r="U996" s="17"/>
      <c r="V996" s="17"/>
      <c r="W996" s="17"/>
      <c r="X996" s="17"/>
      <c r="Y996" s="17">
        <f t="shared" si="2497"/>
        <v>11379.4</v>
      </c>
      <c r="Z996" s="17">
        <f t="shared" si="2498"/>
        <v>11729.300000000001</v>
      </c>
      <c r="AA996" s="17">
        <f t="shared" si="2499"/>
        <v>11729.300000000001</v>
      </c>
      <c r="AB996" s="17"/>
      <c r="AC996" s="17"/>
      <c r="AD996" s="17"/>
      <c r="AE996" s="17">
        <f t="shared" si="2500"/>
        <v>11379.4</v>
      </c>
      <c r="AF996" s="17">
        <f t="shared" si="2501"/>
        <v>11729.300000000001</v>
      </c>
      <c r="AG996" s="17">
        <f t="shared" si="2502"/>
        <v>11729.300000000001</v>
      </c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>
        <f t="shared" si="2503"/>
        <v>11379.4</v>
      </c>
      <c r="AX996" s="17">
        <f t="shared" si="2504"/>
        <v>11729.300000000001</v>
      </c>
      <c r="AY996" s="17">
        <f t="shared" si="2505"/>
        <v>11729.300000000001</v>
      </c>
      <c r="AZ996" s="17"/>
      <c r="BA996" s="32"/>
      <c r="BB996" s="32"/>
      <c r="BC996" s="1"/>
      <c r="BD996" s="1"/>
      <c r="BE996" s="1"/>
      <c r="BF996" s="1"/>
      <c r="BG996" s="1"/>
      <c r="BH996" s="1"/>
      <c r="BI996" s="1"/>
    </row>
    <row r="997" s="1" customFormat="1" ht="30">
      <c r="A997" s="30" t="s">
        <v>492</v>
      </c>
      <c r="B997" s="30" t="s">
        <v>29</v>
      </c>
      <c r="C997" s="30" t="s">
        <v>121</v>
      </c>
      <c r="D997" s="30" t="s">
        <v>416</v>
      </c>
      <c r="E997" s="30" t="s">
        <v>41</v>
      </c>
      <c r="F997" s="31" t="s">
        <v>42</v>
      </c>
      <c r="G997" s="17">
        <v>439.69999999999999</v>
      </c>
      <c r="H997" s="17">
        <v>439.69999999999999</v>
      </c>
      <c r="I997" s="17">
        <v>439.69999999999999</v>
      </c>
      <c r="J997" s="17"/>
      <c r="K997" s="17"/>
      <c r="L997" s="17"/>
      <c r="M997" s="17">
        <f t="shared" si="2607"/>
        <v>439.69999999999999</v>
      </c>
      <c r="N997" s="17">
        <f t="shared" si="2608"/>
        <v>439.69999999999999</v>
      </c>
      <c r="O997" s="17">
        <f t="shared" si="2609"/>
        <v>439.69999999999999</v>
      </c>
      <c r="P997" s="17"/>
      <c r="Q997" s="17"/>
      <c r="R997" s="17"/>
      <c r="S997" s="17"/>
      <c r="T997" s="17"/>
      <c r="U997" s="17"/>
      <c r="V997" s="17"/>
      <c r="W997" s="17"/>
      <c r="X997" s="17"/>
      <c r="Y997" s="17">
        <f t="shared" si="2497"/>
        <v>439.69999999999999</v>
      </c>
      <c r="Z997" s="17">
        <f t="shared" si="2498"/>
        <v>439.69999999999999</v>
      </c>
      <c r="AA997" s="17">
        <f t="shared" si="2499"/>
        <v>439.69999999999999</v>
      </c>
      <c r="AB997" s="17"/>
      <c r="AC997" s="17"/>
      <c r="AD997" s="17"/>
      <c r="AE997" s="17">
        <f t="shared" si="2500"/>
        <v>439.69999999999999</v>
      </c>
      <c r="AF997" s="17">
        <f t="shared" si="2501"/>
        <v>439.69999999999999</v>
      </c>
      <c r="AG997" s="17">
        <f t="shared" si="2502"/>
        <v>439.69999999999999</v>
      </c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>
        <f t="shared" si="2503"/>
        <v>439.69999999999999</v>
      </c>
      <c r="AX997" s="17">
        <f t="shared" si="2504"/>
        <v>439.69999999999999</v>
      </c>
      <c r="AY997" s="17">
        <f t="shared" si="2505"/>
        <v>439.69999999999999</v>
      </c>
      <c r="AZ997" s="17"/>
      <c r="BA997" s="32"/>
      <c r="BB997" s="32"/>
      <c r="BC997" s="1"/>
      <c r="BD997" s="1"/>
      <c r="BE997" s="1"/>
      <c r="BF997" s="1"/>
      <c r="BG997" s="1"/>
      <c r="BH997" s="1"/>
      <c r="BI997" s="1"/>
    </row>
    <row r="998" s="1" customFormat="1" ht="30">
      <c r="A998" s="30" t="s">
        <v>492</v>
      </c>
      <c r="B998" s="30" t="s">
        <v>29</v>
      </c>
      <c r="C998" s="30" t="s">
        <v>121</v>
      </c>
      <c r="D998" s="30" t="s">
        <v>91</v>
      </c>
      <c r="E998" s="35"/>
      <c r="F998" s="31" t="s">
        <v>92</v>
      </c>
      <c r="G998" s="17">
        <f t="shared" ref="G998:G999" si="2644">G999</f>
        <v>60531.5</v>
      </c>
      <c r="H998" s="17">
        <f t="shared" ref="H998:H999" si="2645">H999</f>
        <v>62271.899999999994</v>
      </c>
      <c r="I998" s="17">
        <f t="shared" ref="I998:I999" si="2646">I999</f>
        <v>62271.899999999994</v>
      </c>
      <c r="J998" s="17">
        <f t="shared" ref="J998:J999" si="2647">J999</f>
        <v>709.5</v>
      </c>
      <c r="K998" s="17">
        <f t="shared" ref="K998:K999" si="2648">K999</f>
        <v>731.39999999999998</v>
      </c>
      <c r="L998" s="17">
        <f t="shared" ref="L998:L999" si="2649">L999</f>
        <v>731.39999999999998</v>
      </c>
      <c r="M998" s="17">
        <f t="shared" si="2607"/>
        <v>61241</v>
      </c>
      <c r="N998" s="17">
        <f t="shared" si="2608"/>
        <v>63003.299999999996</v>
      </c>
      <c r="O998" s="17">
        <f t="shared" si="2609"/>
        <v>63003.299999999996</v>
      </c>
      <c r="P998" s="17">
        <f t="shared" ref="P998:P999" si="2650">P999</f>
        <v>8639.1000000000004</v>
      </c>
      <c r="Q998" s="17">
        <f t="shared" ref="Q998:Q999" si="2651">Q999</f>
        <v>0</v>
      </c>
      <c r="R998" s="17">
        <f t="shared" ref="R998:R999" si="2652">R999</f>
        <v>0</v>
      </c>
      <c r="S998" s="17">
        <f t="shared" ref="S998:S999" si="2653">S999</f>
        <v>0</v>
      </c>
      <c r="T998" s="17">
        <f t="shared" ref="T998:T999" si="2654">T999</f>
        <v>10545.4</v>
      </c>
      <c r="U998" s="17">
        <f t="shared" ref="U998:U999" si="2655">U999</f>
        <v>0</v>
      </c>
      <c r="V998" s="17">
        <f t="shared" ref="V998:V999" si="2656">V999</f>
        <v>10545.4</v>
      </c>
      <c r="W998" s="17">
        <f t="shared" ref="W998:W999" si="2657">W999</f>
        <v>0</v>
      </c>
      <c r="X998" s="17">
        <f t="shared" ref="X998:X999" si="2658">X999</f>
        <v>0</v>
      </c>
      <c r="Y998" s="17">
        <f t="shared" si="2497"/>
        <v>69880.100000000006</v>
      </c>
      <c r="Z998" s="17">
        <f t="shared" si="2498"/>
        <v>73548.699999999997</v>
      </c>
      <c r="AA998" s="17">
        <f t="shared" si="2499"/>
        <v>73548.699999999997</v>
      </c>
      <c r="AB998" s="17">
        <f t="shared" ref="AB998:AB999" si="2659">AB999</f>
        <v>0</v>
      </c>
      <c r="AC998" s="17">
        <f t="shared" ref="AC998:AC999" si="2660">AC999</f>
        <v>0</v>
      </c>
      <c r="AD998" s="17">
        <f t="shared" ref="AD998:AD999" si="2661">AD999</f>
        <v>0</v>
      </c>
      <c r="AE998" s="17">
        <f t="shared" si="2500"/>
        <v>69880.100000000006</v>
      </c>
      <c r="AF998" s="17">
        <f t="shared" si="2501"/>
        <v>73548.699999999997</v>
      </c>
      <c r="AG998" s="17">
        <f t="shared" si="2502"/>
        <v>73548.699999999997</v>
      </c>
      <c r="AH998" s="17">
        <f t="shared" ref="AH998:AH999" si="2662">AH999</f>
        <v>0</v>
      </c>
      <c r="AI998" s="17">
        <f t="shared" ref="AI998:AI999" si="2663">AI999</f>
        <v>0</v>
      </c>
      <c r="AJ998" s="17">
        <f t="shared" ref="AJ998:AJ999" si="2664">AJ999</f>
        <v>0</v>
      </c>
      <c r="AK998" s="17">
        <f t="shared" ref="AK998:AK999" si="2665">AK999</f>
        <v>0</v>
      </c>
      <c r="AL998" s="17">
        <f t="shared" ref="AL998:AL999" si="2666">AL999</f>
        <v>0</v>
      </c>
      <c r="AM998" s="17">
        <f t="shared" ref="AM998:AM999" si="2667">AM999</f>
        <v>0</v>
      </c>
      <c r="AN998" s="17">
        <f t="shared" ref="AN998:AN999" si="2668">AN999</f>
        <v>0</v>
      </c>
      <c r="AO998" s="17">
        <f t="shared" ref="AO998:AO999" si="2669">AO999</f>
        <v>0</v>
      </c>
      <c r="AP998" s="17">
        <f t="shared" ref="AP998:AP999" si="2670">AP999</f>
        <v>0</v>
      </c>
      <c r="AQ998" s="17">
        <f t="shared" ref="AQ998:AQ999" si="2671">AQ999</f>
        <v>0</v>
      </c>
      <c r="AR998" s="17">
        <f t="shared" ref="AR998:AR999" si="2672">AR999</f>
        <v>0</v>
      </c>
      <c r="AS998" s="17">
        <f t="shared" ref="AS998:AS999" si="2673">AS999</f>
        <v>0</v>
      </c>
      <c r="AT998" s="17">
        <f t="shared" ref="AT998:AT999" si="2674">AT999</f>
        <v>0</v>
      </c>
      <c r="AU998" s="17">
        <f t="shared" ref="AU998:AU999" si="2675">AU999</f>
        <v>0</v>
      </c>
      <c r="AV998" s="17">
        <f t="shared" ref="AV998:AV999" si="2676">AV999</f>
        <v>0</v>
      </c>
      <c r="AW998" s="17">
        <f t="shared" si="2503"/>
        <v>69880.100000000006</v>
      </c>
      <c r="AX998" s="17">
        <f t="shared" si="2504"/>
        <v>73548.699999999997</v>
      </c>
      <c r="AY998" s="17">
        <f t="shared" si="2505"/>
        <v>73548.699999999997</v>
      </c>
      <c r="AZ998" s="17">
        <f t="shared" ref="AZ998:AZ999" si="2677">AZ999</f>
        <v>0</v>
      </c>
      <c r="BA998" s="32"/>
      <c r="BB998" s="32"/>
      <c r="BC998" s="1"/>
      <c r="BD998" s="1"/>
      <c r="BE998" s="1"/>
      <c r="BF998" s="1"/>
      <c r="BG998" s="1"/>
      <c r="BH998" s="1"/>
      <c r="BI998" s="1"/>
    </row>
    <row r="999" s="1" customFormat="1" ht="30">
      <c r="A999" s="30" t="s">
        <v>492</v>
      </c>
      <c r="B999" s="30" t="s">
        <v>29</v>
      </c>
      <c r="C999" s="30" t="s">
        <v>121</v>
      </c>
      <c r="D999" s="30" t="s">
        <v>418</v>
      </c>
      <c r="E999" s="35"/>
      <c r="F999" s="31" t="s">
        <v>419</v>
      </c>
      <c r="G999" s="17">
        <f t="shared" si="2644"/>
        <v>60531.5</v>
      </c>
      <c r="H999" s="17">
        <f t="shared" si="2645"/>
        <v>62271.899999999994</v>
      </c>
      <c r="I999" s="17">
        <f t="shared" si="2646"/>
        <v>62271.899999999994</v>
      </c>
      <c r="J999" s="17">
        <f t="shared" si="2647"/>
        <v>709.5</v>
      </c>
      <c r="K999" s="17">
        <f t="shared" si="2648"/>
        <v>731.39999999999998</v>
      </c>
      <c r="L999" s="17">
        <f t="shared" si="2649"/>
        <v>731.39999999999998</v>
      </c>
      <c r="M999" s="17">
        <f t="shared" si="2607"/>
        <v>61241</v>
      </c>
      <c r="N999" s="17">
        <f t="shared" si="2608"/>
        <v>63003.299999999996</v>
      </c>
      <c r="O999" s="17">
        <f t="shared" si="2609"/>
        <v>63003.299999999996</v>
      </c>
      <c r="P999" s="17">
        <f t="shared" si="2650"/>
        <v>8639.1000000000004</v>
      </c>
      <c r="Q999" s="17">
        <f t="shared" si="2651"/>
        <v>0</v>
      </c>
      <c r="R999" s="17">
        <f t="shared" si="2652"/>
        <v>0</v>
      </c>
      <c r="S999" s="17">
        <f t="shared" si="2653"/>
        <v>0</v>
      </c>
      <c r="T999" s="17">
        <f t="shared" si="2654"/>
        <v>10545.4</v>
      </c>
      <c r="U999" s="17">
        <f t="shared" si="2655"/>
        <v>0</v>
      </c>
      <c r="V999" s="17">
        <f t="shared" si="2656"/>
        <v>10545.4</v>
      </c>
      <c r="W999" s="17">
        <f t="shared" si="2657"/>
        <v>0</v>
      </c>
      <c r="X999" s="17">
        <f t="shared" si="2658"/>
        <v>0</v>
      </c>
      <c r="Y999" s="17">
        <f t="shared" si="2497"/>
        <v>69880.100000000006</v>
      </c>
      <c r="Z999" s="17">
        <f t="shared" si="2498"/>
        <v>73548.699999999997</v>
      </c>
      <c r="AA999" s="17">
        <f t="shared" si="2499"/>
        <v>73548.699999999997</v>
      </c>
      <c r="AB999" s="17">
        <f t="shared" si="2659"/>
        <v>0</v>
      </c>
      <c r="AC999" s="17">
        <f t="shared" si="2660"/>
        <v>0</v>
      </c>
      <c r="AD999" s="17">
        <f t="shared" si="2661"/>
        <v>0</v>
      </c>
      <c r="AE999" s="17">
        <f t="shared" si="2500"/>
        <v>69880.100000000006</v>
      </c>
      <c r="AF999" s="17">
        <f t="shared" si="2501"/>
        <v>73548.699999999997</v>
      </c>
      <c r="AG999" s="17">
        <f t="shared" si="2502"/>
        <v>73548.699999999997</v>
      </c>
      <c r="AH999" s="17">
        <f t="shared" si="2662"/>
        <v>0</v>
      </c>
      <c r="AI999" s="17">
        <f t="shared" si="2663"/>
        <v>0</v>
      </c>
      <c r="AJ999" s="17">
        <f t="shared" si="2664"/>
        <v>0</v>
      </c>
      <c r="AK999" s="17">
        <f t="shared" si="2665"/>
        <v>0</v>
      </c>
      <c r="AL999" s="17">
        <f t="shared" si="2666"/>
        <v>0</v>
      </c>
      <c r="AM999" s="17">
        <f t="shared" si="2667"/>
        <v>0</v>
      </c>
      <c r="AN999" s="17">
        <f t="shared" si="2668"/>
        <v>0</v>
      </c>
      <c r="AO999" s="17">
        <f t="shared" si="2669"/>
        <v>0</v>
      </c>
      <c r="AP999" s="17">
        <f t="shared" si="2670"/>
        <v>0</v>
      </c>
      <c r="AQ999" s="17">
        <f t="shared" si="2671"/>
        <v>0</v>
      </c>
      <c r="AR999" s="17">
        <f t="shared" si="2672"/>
        <v>0</v>
      </c>
      <c r="AS999" s="17">
        <f t="shared" si="2673"/>
        <v>0</v>
      </c>
      <c r="AT999" s="17">
        <f t="shared" si="2674"/>
        <v>0</v>
      </c>
      <c r="AU999" s="17">
        <f t="shared" si="2675"/>
        <v>0</v>
      </c>
      <c r="AV999" s="17">
        <f t="shared" si="2676"/>
        <v>0</v>
      </c>
      <c r="AW999" s="17">
        <f t="shared" si="2503"/>
        <v>69880.100000000006</v>
      </c>
      <c r="AX999" s="17">
        <f t="shared" si="2504"/>
        <v>73548.699999999997</v>
      </c>
      <c r="AY999" s="17">
        <f t="shared" si="2505"/>
        <v>73548.699999999997</v>
      </c>
      <c r="AZ999" s="17">
        <f t="shared" si="2677"/>
        <v>0</v>
      </c>
      <c r="BA999" s="32"/>
      <c r="BB999" s="32"/>
      <c r="BC999" s="1"/>
      <c r="BD999" s="1"/>
      <c r="BE999" s="1"/>
      <c r="BF999" s="1"/>
      <c r="BG999" s="1"/>
      <c r="BH999" s="1"/>
      <c r="BI999" s="1"/>
    </row>
    <row r="1000" s="1" customFormat="1" ht="15">
      <c r="A1000" s="30" t="s">
        <v>492</v>
      </c>
      <c r="B1000" s="30" t="s">
        <v>29</v>
      </c>
      <c r="C1000" s="30" t="s">
        <v>121</v>
      </c>
      <c r="D1000" s="30" t="s">
        <v>420</v>
      </c>
      <c r="E1000" s="35"/>
      <c r="F1000" s="31" t="s">
        <v>52</v>
      </c>
      <c r="G1000" s="17">
        <f>G1001+G1002</f>
        <v>60531.5</v>
      </c>
      <c r="H1000" s="17">
        <f>H1001+H1002</f>
        <v>62271.899999999994</v>
      </c>
      <c r="I1000" s="17">
        <f>I1001+I1002</f>
        <v>62271.899999999994</v>
      </c>
      <c r="J1000" s="17">
        <f>J1001+J1002</f>
        <v>709.5</v>
      </c>
      <c r="K1000" s="17">
        <f>K1001+K1002</f>
        <v>731.39999999999998</v>
      </c>
      <c r="L1000" s="17">
        <f>L1001+L1002</f>
        <v>731.39999999999998</v>
      </c>
      <c r="M1000" s="17">
        <f t="shared" si="2607"/>
        <v>61241</v>
      </c>
      <c r="N1000" s="17">
        <f t="shared" si="2608"/>
        <v>63003.299999999996</v>
      </c>
      <c r="O1000" s="17">
        <f t="shared" si="2609"/>
        <v>63003.299999999996</v>
      </c>
      <c r="P1000" s="17">
        <f>P1001+P1002</f>
        <v>8639.1000000000004</v>
      </c>
      <c r="Q1000" s="17">
        <f>Q1001+Q1002</f>
        <v>0</v>
      </c>
      <c r="R1000" s="17">
        <f>R1001+R1002</f>
        <v>0</v>
      </c>
      <c r="S1000" s="17">
        <f>S1001+S1002</f>
        <v>0</v>
      </c>
      <c r="T1000" s="17">
        <f>T1001+T1002</f>
        <v>10545.4</v>
      </c>
      <c r="U1000" s="17">
        <f>U1001+U1002</f>
        <v>0</v>
      </c>
      <c r="V1000" s="17">
        <f>V1001+V1002</f>
        <v>10545.4</v>
      </c>
      <c r="W1000" s="17">
        <f>W1001+W1002</f>
        <v>0</v>
      </c>
      <c r="X1000" s="17">
        <f>X1001+X1002</f>
        <v>0</v>
      </c>
      <c r="Y1000" s="17">
        <f t="shared" ref="Y1000:Y1063" si="2678">M1000+P1000+Q1000+R1000+S1000</f>
        <v>69880.100000000006</v>
      </c>
      <c r="Z1000" s="17">
        <f t="shared" ref="Z1000:Z1063" si="2679">N1000+T1000+U1000</f>
        <v>73548.699999999997</v>
      </c>
      <c r="AA1000" s="17">
        <f t="shared" ref="AA1000:AA1063" si="2680">O1000+V1000+X1000+W1000</f>
        <v>73548.699999999997</v>
      </c>
      <c r="AB1000" s="17">
        <f>AB1001+AB1002</f>
        <v>0</v>
      </c>
      <c r="AC1000" s="17">
        <f>AC1001+AC1002</f>
        <v>0</v>
      </c>
      <c r="AD1000" s="17">
        <f>AD1001+AD1002</f>
        <v>0</v>
      </c>
      <c r="AE1000" s="17">
        <f t="shared" ref="AE1000:AE1063" si="2681">Y1000+AB1000</f>
        <v>69880.100000000006</v>
      </c>
      <c r="AF1000" s="17">
        <f t="shared" ref="AF1000:AF1063" si="2682">Z1000+AC1000</f>
        <v>73548.699999999997</v>
      </c>
      <c r="AG1000" s="17">
        <f t="shared" ref="AG1000:AG1063" si="2683">AA1000+AD1000</f>
        <v>73548.699999999997</v>
      </c>
      <c r="AH1000" s="17">
        <f>AH1001+AH1002</f>
        <v>0</v>
      </c>
      <c r="AI1000" s="17">
        <f>AI1001+AI1002</f>
        <v>0</v>
      </c>
      <c r="AJ1000" s="17">
        <f>AJ1001+AJ1002</f>
        <v>0</v>
      </c>
      <c r="AK1000" s="17">
        <f>AK1001+AK1002</f>
        <v>0</v>
      </c>
      <c r="AL1000" s="17">
        <f>AL1001+AL1002</f>
        <v>0</v>
      </c>
      <c r="AM1000" s="17">
        <f>AM1001+AM1002</f>
        <v>0</v>
      </c>
      <c r="AN1000" s="17">
        <f>AN1001+AN1002</f>
        <v>0</v>
      </c>
      <c r="AO1000" s="17">
        <f>AO1001+AO1002</f>
        <v>0</v>
      </c>
      <c r="AP1000" s="17">
        <f>AP1001+AP1002</f>
        <v>0</v>
      </c>
      <c r="AQ1000" s="17">
        <f>AQ1001+AQ1002</f>
        <v>0</v>
      </c>
      <c r="AR1000" s="17">
        <f>AR1001+AR1002</f>
        <v>0</v>
      </c>
      <c r="AS1000" s="17">
        <f>AS1001+AS1002</f>
        <v>0</v>
      </c>
      <c r="AT1000" s="17">
        <f>AT1001+AT1002</f>
        <v>0</v>
      </c>
      <c r="AU1000" s="17">
        <f>AU1001+AU1002</f>
        <v>0</v>
      </c>
      <c r="AV1000" s="17">
        <f>AV1001+AV1002</f>
        <v>0</v>
      </c>
      <c r="AW1000" s="17">
        <f t="shared" ref="AW1000:AW1063" si="2684">AE1000+AH1000+AI1000+AJ1000+AK1000+AL1000</f>
        <v>69880.100000000006</v>
      </c>
      <c r="AX1000" s="17">
        <f t="shared" ref="AX1000:AX1063" si="2685">AF1000+AM1000+AN1000+AO1000+AP1000+AQ1000</f>
        <v>73548.699999999997</v>
      </c>
      <c r="AY1000" s="17">
        <f t="shared" ref="AY1000:AY1063" si="2686">AG1000+AR1000+AS1000+AT1000+AU1000+AV1000</f>
        <v>73548.699999999997</v>
      </c>
      <c r="AZ1000" s="17">
        <f>AZ1001+AZ1002</f>
        <v>0</v>
      </c>
      <c r="BA1000" s="32"/>
      <c r="BB1000" s="32"/>
      <c r="BC1000" s="1"/>
      <c r="BD1000" s="1"/>
      <c r="BE1000" s="1"/>
      <c r="BF1000" s="1"/>
      <c r="BG1000" s="1"/>
      <c r="BH1000" s="1"/>
      <c r="BI1000" s="1"/>
    </row>
    <row r="1001" s="1" customFormat="1" ht="75">
      <c r="A1001" s="30" t="s">
        <v>492</v>
      </c>
      <c r="B1001" s="30" t="s">
        <v>29</v>
      </c>
      <c r="C1001" s="30" t="s">
        <v>121</v>
      </c>
      <c r="D1001" s="30" t="s">
        <v>420</v>
      </c>
      <c r="E1001" s="30" t="s">
        <v>53</v>
      </c>
      <c r="F1001" s="31" t="s">
        <v>54</v>
      </c>
      <c r="G1001" s="17">
        <v>56585.300000000003</v>
      </c>
      <c r="H1001" s="17">
        <v>58325.699999999997</v>
      </c>
      <c r="I1001" s="17">
        <v>58325.699999999997</v>
      </c>
      <c r="J1001" s="17">
        <v>709.5</v>
      </c>
      <c r="K1001" s="17">
        <v>731.39999999999998</v>
      </c>
      <c r="L1001" s="17">
        <v>731.39999999999998</v>
      </c>
      <c r="M1001" s="17">
        <f t="shared" si="2607"/>
        <v>57294.800000000003</v>
      </c>
      <c r="N1001" s="17">
        <f t="shared" si="2608"/>
        <v>59057.099999999999</v>
      </c>
      <c r="O1001" s="17">
        <f t="shared" si="2609"/>
        <v>59057.099999999999</v>
      </c>
      <c r="P1001" s="17">
        <v>8639.1000000000004</v>
      </c>
      <c r="Q1001" s="17"/>
      <c r="R1001" s="17"/>
      <c r="S1001" s="17"/>
      <c r="T1001" s="17">
        <v>10545.4</v>
      </c>
      <c r="U1001" s="17"/>
      <c r="V1001" s="17">
        <v>10545.4</v>
      </c>
      <c r="W1001" s="17"/>
      <c r="X1001" s="17"/>
      <c r="Y1001" s="17">
        <f t="shared" si="2678"/>
        <v>65933.900000000009</v>
      </c>
      <c r="Z1001" s="17">
        <f t="shared" si="2679"/>
        <v>69602.5</v>
      </c>
      <c r="AA1001" s="17">
        <f t="shared" si="2680"/>
        <v>69602.5</v>
      </c>
      <c r="AB1001" s="17"/>
      <c r="AC1001" s="17"/>
      <c r="AD1001" s="17"/>
      <c r="AE1001" s="17">
        <f t="shared" si="2681"/>
        <v>65933.900000000009</v>
      </c>
      <c r="AF1001" s="17">
        <f t="shared" si="2682"/>
        <v>69602.5</v>
      </c>
      <c r="AG1001" s="17">
        <f t="shared" si="2683"/>
        <v>69602.5</v>
      </c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>
        <f t="shared" si="2684"/>
        <v>65933.900000000009</v>
      </c>
      <c r="AX1001" s="17">
        <f t="shared" si="2685"/>
        <v>69602.5</v>
      </c>
      <c r="AY1001" s="17">
        <f t="shared" si="2686"/>
        <v>69602.5</v>
      </c>
      <c r="AZ1001" s="17"/>
      <c r="BA1001" s="32"/>
      <c r="BB1001" s="32">
        <v>51</v>
      </c>
      <c r="BC1001" s="1"/>
      <c r="BD1001" s="1"/>
      <c r="BE1001" s="1"/>
      <c r="BF1001" s="1"/>
      <c r="BG1001" s="1"/>
      <c r="BH1001" s="1"/>
      <c r="BI1001" s="1"/>
    </row>
    <row r="1002" s="1" customFormat="1" ht="30">
      <c r="A1002" s="30" t="s">
        <v>492</v>
      </c>
      <c r="B1002" s="30" t="s">
        <v>29</v>
      </c>
      <c r="C1002" s="30" t="s">
        <v>121</v>
      </c>
      <c r="D1002" s="30" t="s">
        <v>420</v>
      </c>
      <c r="E1002" s="30" t="s">
        <v>41</v>
      </c>
      <c r="F1002" s="31" t="s">
        <v>42</v>
      </c>
      <c r="G1002" s="17">
        <v>3946.1999999999998</v>
      </c>
      <c r="H1002" s="17">
        <v>3946.1999999999998</v>
      </c>
      <c r="I1002" s="17">
        <v>3946.1999999999998</v>
      </c>
      <c r="J1002" s="17"/>
      <c r="K1002" s="17"/>
      <c r="L1002" s="17"/>
      <c r="M1002" s="17">
        <f t="shared" si="2607"/>
        <v>3946.1999999999998</v>
      </c>
      <c r="N1002" s="17">
        <f t="shared" si="2608"/>
        <v>3946.1999999999998</v>
      </c>
      <c r="O1002" s="17">
        <f t="shared" si="2609"/>
        <v>3946.1999999999998</v>
      </c>
      <c r="P1002" s="17"/>
      <c r="Q1002" s="17"/>
      <c r="R1002" s="17"/>
      <c r="S1002" s="17"/>
      <c r="T1002" s="17"/>
      <c r="U1002" s="17"/>
      <c r="V1002" s="17"/>
      <c r="W1002" s="17"/>
      <c r="X1002" s="17"/>
      <c r="Y1002" s="17">
        <f t="shared" si="2678"/>
        <v>3946.1999999999998</v>
      </c>
      <c r="Z1002" s="17">
        <f t="shared" si="2679"/>
        <v>3946.1999999999998</v>
      </c>
      <c r="AA1002" s="17">
        <f t="shared" si="2680"/>
        <v>3946.1999999999998</v>
      </c>
      <c r="AB1002" s="17"/>
      <c r="AC1002" s="17"/>
      <c r="AD1002" s="17"/>
      <c r="AE1002" s="17">
        <f t="shared" si="2681"/>
        <v>3946.1999999999998</v>
      </c>
      <c r="AF1002" s="17">
        <f t="shared" si="2682"/>
        <v>3946.1999999999998</v>
      </c>
      <c r="AG1002" s="17">
        <f t="shared" si="2683"/>
        <v>3946.1999999999998</v>
      </c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>
        <f t="shared" si="2684"/>
        <v>3946.1999999999998</v>
      </c>
      <c r="AX1002" s="17">
        <f t="shared" si="2685"/>
        <v>3946.1999999999998</v>
      </c>
      <c r="AY1002" s="17">
        <f t="shared" si="2686"/>
        <v>3946.1999999999998</v>
      </c>
      <c r="AZ1002" s="17"/>
      <c r="BA1002" s="32"/>
      <c r="BB1002" s="32"/>
      <c r="BC1002" s="1"/>
      <c r="BD1002" s="1"/>
      <c r="BE1002" s="1"/>
      <c r="BF1002" s="1"/>
      <c r="BG1002" s="1"/>
      <c r="BH1002" s="1"/>
      <c r="BI1002" s="1"/>
    </row>
    <row r="1003" s="25" customFormat="1" ht="15">
      <c r="A1003" s="26" t="s">
        <v>492</v>
      </c>
      <c r="B1003" s="26" t="s">
        <v>29</v>
      </c>
      <c r="C1003" s="26" t="s">
        <v>31</v>
      </c>
      <c r="D1003" s="26"/>
      <c r="E1003" s="26"/>
      <c r="F1003" s="27" t="s">
        <v>32</v>
      </c>
      <c r="G1003" s="28">
        <f t="shared" ref="G1003:G1009" si="2687">G1004</f>
        <v>14258.400000000001</v>
      </c>
      <c r="H1003" s="28">
        <f t="shared" ref="H1003:H1009" si="2688">H1004</f>
        <v>14376.900000000001</v>
      </c>
      <c r="I1003" s="28">
        <f t="shared" ref="I1003:I1009" si="2689">I1004</f>
        <v>14771.6</v>
      </c>
      <c r="J1003" s="28">
        <f t="shared" ref="J1003:J1009" si="2690">J1004</f>
        <v>0</v>
      </c>
      <c r="K1003" s="28">
        <f t="shared" ref="K1003:K1009" si="2691">K1004</f>
        <v>0</v>
      </c>
      <c r="L1003" s="28">
        <f t="shared" ref="L1003:L1009" si="2692">L1004</f>
        <v>0</v>
      </c>
      <c r="M1003" s="28">
        <f t="shared" si="2607"/>
        <v>14258.400000000001</v>
      </c>
      <c r="N1003" s="28">
        <f t="shared" si="2608"/>
        <v>14376.900000000001</v>
      </c>
      <c r="O1003" s="28">
        <f t="shared" si="2609"/>
        <v>14771.6</v>
      </c>
      <c r="P1003" s="28">
        <f t="shared" ref="P1003:P1009" si="2693">P1004</f>
        <v>0</v>
      </c>
      <c r="Q1003" s="28">
        <f t="shared" ref="Q1003:Q1009" si="2694">Q1004</f>
        <v>0</v>
      </c>
      <c r="R1003" s="28">
        <f t="shared" ref="R1003:R1009" si="2695">R1004</f>
        <v>0</v>
      </c>
      <c r="S1003" s="28">
        <f t="shared" ref="S1003:S1009" si="2696">S1004</f>
        <v>110</v>
      </c>
      <c r="T1003" s="28">
        <f t="shared" ref="T1003:T1009" si="2697">T1004</f>
        <v>110</v>
      </c>
      <c r="U1003" s="28">
        <f t="shared" ref="U1003:U1009" si="2698">U1004</f>
        <v>0</v>
      </c>
      <c r="V1003" s="28">
        <f t="shared" ref="V1003:V1009" si="2699">V1004</f>
        <v>110</v>
      </c>
      <c r="W1003" s="28">
        <f t="shared" ref="W1003:W1009" si="2700">W1004</f>
        <v>0</v>
      </c>
      <c r="X1003" s="28">
        <f t="shared" ref="X1003:X1009" si="2701">X1004</f>
        <v>0</v>
      </c>
      <c r="Y1003" s="28">
        <f t="shared" si="2678"/>
        <v>14368.400000000001</v>
      </c>
      <c r="Z1003" s="28">
        <f t="shared" si="2679"/>
        <v>14486.900000000001</v>
      </c>
      <c r="AA1003" s="28">
        <f t="shared" si="2680"/>
        <v>14881.6</v>
      </c>
      <c r="AB1003" s="28">
        <f t="shared" ref="AB1003:AB1009" si="2702">AB1004</f>
        <v>0</v>
      </c>
      <c r="AC1003" s="28">
        <f t="shared" ref="AC1003:AC1009" si="2703">AC1004</f>
        <v>0</v>
      </c>
      <c r="AD1003" s="28">
        <f t="shared" ref="AD1003:AD1009" si="2704">AD1004</f>
        <v>0</v>
      </c>
      <c r="AE1003" s="28">
        <f t="shared" si="2681"/>
        <v>14368.400000000001</v>
      </c>
      <c r="AF1003" s="28">
        <f t="shared" si="2682"/>
        <v>14486.900000000001</v>
      </c>
      <c r="AG1003" s="28">
        <f t="shared" si="2683"/>
        <v>14881.6</v>
      </c>
      <c r="AH1003" s="28">
        <f>AH1004</f>
        <v>0</v>
      </c>
      <c r="AI1003" s="28">
        <f>AI1004</f>
        <v>0</v>
      </c>
      <c r="AJ1003" s="28">
        <f>AJ1004</f>
        <v>0</v>
      </c>
      <c r="AK1003" s="28">
        <f>AK1004</f>
        <v>0</v>
      </c>
      <c r="AL1003" s="28">
        <f>AL1004</f>
        <v>0</v>
      </c>
      <c r="AM1003" s="28">
        <f>AM1004</f>
        <v>0</v>
      </c>
      <c r="AN1003" s="28">
        <f>AN1004</f>
        <v>0</v>
      </c>
      <c r="AO1003" s="28">
        <f>AO1004</f>
        <v>0</v>
      </c>
      <c r="AP1003" s="28">
        <f>AP1004</f>
        <v>0</v>
      </c>
      <c r="AQ1003" s="28">
        <f>AQ1004</f>
        <v>0</v>
      </c>
      <c r="AR1003" s="28">
        <f>AR1004</f>
        <v>0</v>
      </c>
      <c r="AS1003" s="28">
        <f>AS1004</f>
        <v>0</v>
      </c>
      <c r="AT1003" s="28">
        <f>AT1004</f>
        <v>0</v>
      </c>
      <c r="AU1003" s="28">
        <f>AU1004</f>
        <v>0</v>
      </c>
      <c r="AV1003" s="28">
        <f>AV1004</f>
        <v>0</v>
      </c>
      <c r="AW1003" s="28">
        <f t="shared" si="2684"/>
        <v>14368.400000000001</v>
      </c>
      <c r="AX1003" s="28">
        <f t="shared" si="2685"/>
        <v>14486.900000000001</v>
      </c>
      <c r="AY1003" s="28">
        <f t="shared" si="2686"/>
        <v>14881.6</v>
      </c>
      <c r="AZ1003" s="28">
        <f>AZ1004</f>
        <v>0</v>
      </c>
      <c r="BA1003" s="29"/>
      <c r="BB1003" s="29"/>
      <c r="BC1003" s="25"/>
      <c r="BD1003" s="25"/>
      <c r="BE1003" s="25"/>
      <c r="BF1003" s="25"/>
      <c r="BG1003" s="25"/>
      <c r="BH1003" s="25"/>
      <c r="BI1003" s="25"/>
    </row>
    <row r="1004" s="1" customFormat="1" ht="15">
      <c r="A1004" s="30" t="s">
        <v>492</v>
      </c>
      <c r="B1004" s="30" t="s">
        <v>29</v>
      </c>
      <c r="C1004" s="30" t="s">
        <v>31</v>
      </c>
      <c r="D1004" s="30" t="s">
        <v>237</v>
      </c>
      <c r="E1004" s="30"/>
      <c r="F1004" s="31" t="s">
        <v>238</v>
      </c>
      <c r="G1004" s="17">
        <f>G1009</f>
        <v>14258.400000000001</v>
      </c>
      <c r="H1004" s="17">
        <f>H1009</f>
        <v>14376.900000000001</v>
      </c>
      <c r="I1004" s="17">
        <f>I1009</f>
        <v>14771.6</v>
      </c>
      <c r="J1004" s="17">
        <f>J1009</f>
        <v>0</v>
      </c>
      <c r="K1004" s="17">
        <f>K1009</f>
        <v>0</v>
      </c>
      <c r="L1004" s="17">
        <f>L1009</f>
        <v>0</v>
      </c>
      <c r="M1004" s="17">
        <f t="shared" si="2607"/>
        <v>14258.400000000001</v>
      </c>
      <c r="N1004" s="17">
        <f t="shared" si="2608"/>
        <v>14376.900000000001</v>
      </c>
      <c r="O1004" s="17">
        <f t="shared" si="2609"/>
        <v>14771.6</v>
      </c>
      <c r="P1004" s="17">
        <f>P1009</f>
        <v>0</v>
      </c>
      <c r="Q1004" s="17">
        <f>Q1009</f>
        <v>0</v>
      </c>
      <c r="R1004" s="17">
        <f>R1009</f>
        <v>0</v>
      </c>
      <c r="S1004" s="17">
        <f>S1009</f>
        <v>110</v>
      </c>
      <c r="T1004" s="17">
        <f>T1009</f>
        <v>110</v>
      </c>
      <c r="U1004" s="17">
        <f>U1009</f>
        <v>0</v>
      </c>
      <c r="V1004" s="17">
        <f>V1009</f>
        <v>110</v>
      </c>
      <c r="W1004" s="17">
        <f>W1009</f>
        <v>0</v>
      </c>
      <c r="X1004" s="17">
        <f>X1009</f>
        <v>0</v>
      </c>
      <c r="Y1004" s="17">
        <f t="shared" si="2678"/>
        <v>14368.400000000001</v>
      </c>
      <c r="Z1004" s="17">
        <f t="shared" si="2679"/>
        <v>14486.900000000001</v>
      </c>
      <c r="AA1004" s="17">
        <f t="shared" si="2680"/>
        <v>14881.6</v>
      </c>
      <c r="AB1004" s="17">
        <f>AB1009</f>
        <v>0</v>
      </c>
      <c r="AC1004" s="17">
        <f>AC1009</f>
        <v>0</v>
      </c>
      <c r="AD1004" s="17">
        <f>AD1009</f>
        <v>0</v>
      </c>
      <c r="AE1004" s="17">
        <f t="shared" si="2681"/>
        <v>14368.400000000001</v>
      </c>
      <c r="AF1004" s="17">
        <f t="shared" si="2682"/>
        <v>14486.900000000001</v>
      </c>
      <c r="AG1004" s="17">
        <f t="shared" si="2683"/>
        <v>14881.6</v>
      </c>
      <c r="AH1004" s="17">
        <f>AH1009+AH1005</f>
        <v>0</v>
      </c>
      <c r="AI1004" s="17">
        <f>AI1009+AI1005</f>
        <v>0</v>
      </c>
      <c r="AJ1004" s="17">
        <f>AJ1009+AJ1005</f>
        <v>0</v>
      </c>
      <c r="AK1004" s="17">
        <f>AK1009+AK1005</f>
        <v>0</v>
      </c>
      <c r="AL1004" s="17">
        <f>AL1009+AL1005</f>
        <v>0</v>
      </c>
      <c r="AM1004" s="17">
        <f>AM1009+AM1005</f>
        <v>0</v>
      </c>
      <c r="AN1004" s="17">
        <f>AN1009+AN1005</f>
        <v>0</v>
      </c>
      <c r="AO1004" s="17">
        <f>AO1009+AO1005</f>
        <v>0</v>
      </c>
      <c r="AP1004" s="17">
        <f>AP1009+AP1005</f>
        <v>0</v>
      </c>
      <c r="AQ1004" s="17">
        <f>AQ1009+AQ1005</f>
        <v>0</v>
      </c>
      <c r="AR1004" s="17">
        <f>AR1009+AR1005</f>
        <v>0</v>
      </c>
      <c r="AS1004" s="17">
        <f>AS1009+AS1005</f>
        <v>0</v>
      </c>
      <c r="AT1004" s="17">
        <f>AT1009+AT1005</f>
        <v>0</v>
      </c>
      <c r="AU1004" s="17">
        <f>AU1009+AU1005</f>
        <v>0</v>
      </c>
      <c r="AV1004" s="17">
        <f>AV1009+AV1005</f>
        <v>0</v>
      </c>
      <c r="AW1004" s="17">
        <f t="shared" si="2684"/>
        <v>14368.400000000001</v>
      </c>
      <c r="AX1004" s="17">
        <f t="shared" si="2685"/>
        <v>14486.900000000001</v>
      </c>
      <c r="AY1004" s="17">
        <f t="shared" si="2686"/>
        <v>14881.6</v>
      </c>
      <c r="AZ1004" s="17">
        <f>AZ1009+AZ1005</f>
        <v>0</v>
      </c>
      <c r="BA1004" s="32"/>
      <c r="BB1004" s="32"/>
      <c r="BC1004" s="1"/>
      <c r="BD1004" s="1"/>
      <c r="BE1004" s="1"/>
      <c r="BF1004" s="1"/>
      <c r="BG1004" s="1"/>
      <c r="BH1004" s="1"/>
      <c r="BI1004" s="1"/>
    </row>
    <row r="1005" s="1" customFormat="1" ht="15">
      <c r="A1005" s="30" t="s">
        <v>492</v>
      </c>
      <c r="B1005" s="30" t="s">
        <v>29</v>
      </c>
      <c r="C1005" s="30" t="s">
        <v>31</v>
      </c>
      <c r="D1005" s="30" t="s">
        <v>421</v>
      </c>
      <c r="E1005" s="30"/>
      <c r="F1005" s="31" t="s">
        <v>80</v>
      </c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>
        <f t="shared" ref="AH1005:AH1009" si="2705">AH1006</f>
        <v>0</v>
      </c>
      <c r="AI1005" s="17">
        <f t="shared" ref="AI1005:AI1009" si="2706">AI1006</f>
        <v>0</v>
      </c>
      <c r="AJ1005" s="17">
        <f t="shared" ref="AJ1005:AJ1009" si="2707">AJ1006</f>
        <v>0</v>
      </c>
      <c r="AK1005" s="17">
        <f t="shared" ref="AK1005:AK1009" si="2708">AK1006</f>
        <v>665</v>
      </c>
      <c r="AL1005" s="17">
        <f t="shared" ref="AL1005:AL1009" si="2709">AL1006</f>
        <v>0</v>
      </c>
      <c r="AM1005" s="17">
        <f t="shared" ref="AM1005:AM1009" si="2710">AM1006</f>
        <v>0</v>
      </c>
      <c r="AN1005" s="17">
        <f t="shared" ref="AN1005:AN1009" si="2711">AN1006</f>
        <v>0</v>
      </c>
      <c r="AO1005" s="17">
        <f t="shared" ref="AO1005:AO1009" si="2712">AO1006</f>
        <v>0</v>
      </c>
      <c r="AP1005" s="17">
        <f t="shared" ref="AP1005:AP1009" si="2713">AP1006</f>
        <v>665</v>
      </c>
      <c r="AQ1005" s="17">
        <f t="shared" ref="AQ1005:AQ1009" si="2714">AQ1006</f>
        <v>0</v>
      </c>
      <c r="AR1005" s="17">
        <f t="shared" ref="AR1005:AR1009" si="2715">AR1006</f>
        <v>0</v>
      </c>
      <c r="AS1005" s="17">
        <f t="shared" ref="AS1005:AS1009" si="2716">AS1006</f>
        <v>0</v>
      </c>
      <c r="AT1005" s="17">
        <f t="shared" ref="AT1005:AT1009" si="2717">AT1006</f>
        <v>0</v>
      </c>
      <c r="AU1005" s="17">
        <f t="shared" ref="AU1005:AU1009" si="2718">AU1006</f>
        <v>665</v>
      </c>
      <c r="AV1005" s="17">
        <f t="shared" ref="AV1005:AV1009" si="2719">AV1006</f>
        <v>0</v>
      </c>
      <c r="AW1005" s="17">
        <f t="shared" si="2684"/>
        <v>665</v>
      </c>
      <c r="AX1005" s="17">
        <f t="shared" si="2685"/>
        <v>665</v>
      </c>
      <c r="AY1005" s="17">
        <f t="shared" si="2686"/>
        <v>665</v>
      </c>
      <c r="AZ1005" s="17">
        <f t="shared" ref="AZ1005:AZ1009" si="2720">AZ1006</f>
        <v>0</v>
      </c>
      <c r="BA1005" s="32"/>
      <c r="BB1005" s="32"/>
      <c r="BC1005" s="1"/>
      <c r="BD1005" s="1"/>
      <c r="BE1005" s="1"/>
      <c r="BF1005" s="1"/>
      <c r="BG1005" s="1"/>
      <c r="BH1005" s="1"/>
      <c r="BI1005" s="1"/>
    </row>
    <row r="1006" s="1" customFormat="1" ht="15">
      <c r="A1006" s="30" t="s">
        <v>492</v>
      </c>
      <c r="B1006" s="30" t="s">
        <v>29</v>
      </c>
      <c r="C1006" s="30" t="s">
        <v>31</v>
      </c>
      <c r="D1006" s="30" t="s">
        <v>422</v>
      </c>
      <c r="E1006" s="30"/>
      <c r="F1006" s="31" t="s">
        <v>423</v>
      </c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>
        <f t="shared" si="2705"/>
        <v>0</v>
      </c>
      <c r="AI1006" s="17">
        <f t="shared" si="2706"/>
        <v>0</v>
      </c>
      <c r="AJ1006" s="17">
        <f t="shared" si="2707"/>
        <v>0</v>
      </c>
      <c r="AK1006" s="17">
        <f t="shared" si="2708"/>
        <v>665</v>
      </c>
      <c r="AL1006" s="17">
        <f t="shared" si="2709"/>
        <v>0</v>
      </c>
      <c r="AM1006" s="17">
        <f t="shared" si="2710"/>
        <v>0</v>
      </c>
      <c r="AN1006" s="17">
        <f t="shared" si="2711"/>
        <v>0</v>
      </c>
      <c r="AO1006" s="17">
        <f t="shared" si="2712"/>
        <v>0</v>
      </c>
      <c r="AP1006" s="17">
        <f t="shared" si="2713"/>
        <v>665</v>
      </c>
      <c r="AQ1006" s="17">
        <f t="shared" si="2714"/>
        <v>0</v>
      </c>
      <c r="AR1006" s="17">
        <f t="shared" si="2715"/>
        <v>0</v>
      </c>
      <c r="AS1006" s="17">
        <f t="shared" si="2716"/>
        <v>0</v>
      </c>
      <c r="AT1006" s="17">
        <f t="shared" si="2717"/>
        <v>0</v>
      </c>
      <c r="AU1006" s="17">
        <f t="shared" si="2718"/>
        <v>665</v>
      </c>
      <c r="AV1006" s="17">
        <f t="shared" si="2719"/>
        <v>0</v>
      </c>
      <c r="AW1006" s="17">
        <f t="shared" si="2684"/>
        <v>665</v>
      </c>
      <c r="AX1006" s="17">
        <f t="shared" si="2685"/>
        <v>665</v>
      </c>
      <c r="AY1006" s="17">
        <f t="shared" si="2686"/>
        <v>665</v>
      </c>
      <c r="AZ1006" s="17">
        <f t="shared" si="2720"/>
        <v>0</v>
      </c>
      <c r="BA1006" s="32"/>
      <c r="BB1006" s="32"/>
      <c r="BC1006" s="1"/>
      <c r="BD1006" s="1"/>
      <c r="BE1006" s="1"/>
      <c r="BF1006" s="1"/>
      <c r="BG1006" s="1"/>
      <c r="BH1006" s="1"/>
      <c r="BI1006" s="1"/>
    </row>
    <row r="1007" s="1" customFormat="1" ht="15">
      <c r="A1007" s="30" t="s">
        <v>492</v>
      </c>
      <c r="B1007" s="30" t="s">
        <v>29</v>
      </c>
      <c r="C1007" s="30" t="s">
        <v>31</v>
      </c>
      <c r="D1007" s="30" t="s">
        <v>424</v>
      </c>
      <c r="E1007" s="30"/>
      <c r="F1007" s="31" t="s">
        <v>425</v>
      </c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>
        <f t="shared" si="2705"/>
        <v>0</v>
      </c>
      <c r="AI1007" s="17">
        <f t="shared" si="2706"/>
        <v>0</v>
      </c>
      <c r="AJ1007" s="17">
        <f t="shared" si="2707"/>
        <v>0</v>
      </c>
      <c r="AK1007" s="17">
        <f t="shared" si="2708"/>
        <v>665</v>
      </c>
      <c r="AL1007" s="17">
        <f t="shared" si="2709"/>
        <v>0</v>
      </c>
      <c r="AM1007" s="17">
        <f t="shared" si="2710"/>
        <v>0</v>
      </c>
      <c r="AN1007" s="17">
        <f t="shared" si="2711"/>
        <v>0</v>
      </c>
      <c r="AO1007" s="17">
        <f t="shared" si="2712"/>
        <v>0</v>
      </c>
      <c r="AP1007" s="17">
        <f t="shared" si="2713"/>
        <v>665</v>
      </c>
      <c r="AQ1007" s="17">
        <f t="shared" si="2714"/>
        <v>0</v>
      </c>
      <c r="AR1007" s="17">
        <f t="shared" si="2715"/>
        <v>0</v>
      </c>
      <c r="AS1007" s="17">
        <f t="shared" si="2716"/>
        <v>0</v>
      </c>
      <c r="AT1007" s="17">
        <f t="shared" si="2717"/>
        <v>0</v>
      </c>
      <c r="AU1007" s="17">
        <f t="shared" si="2718"/>
        <v>665</v>
      </c>
      <c r="AV1007" s="17">
        <f t="shared" si="2719"/>
        <v>0</v>
      </c>
      <c r="AW1007" s="17">
        <f t="shared" si="2684"/>
        <v>665</v>
      </c>
      <c r="AX1007" s="17">
        <f t="shared" si="2685"/>
        <v>665</v>
      </c>
      <c r="AY1007" s="17">
        <f t="shared" si="2686"/>
        <v>665</v>
      </c>
      <c r="AZ1007" s="17">
        <f t="shared" si="2720"/>
        <v>0</v>
      </c>
      <c r="BA1007" s="32"/>
      <c r="BB1007" s="32"/>
      <c r="BC1007" s="1"/>
      <c r="BD1007" s="1"/>
      <c r="BE1007" s="1"/>
      <c r="BF1007" s="1"/>
      <c r="BG1007" s="1"/>
      <c r="BH1007" s="1"/>
      <c r="BI1007" s="1"/>
    </row>
    <row r="1008" s="1" customFormat="1" ht="15">
      <c r="A1008" s="30" t="s">
        <v>492</v>
      </c>
      <c r="B1008" s="30" t="s">
        <v>29</v>
      </c>
      <c r="C1008" s="30" t="s">
        <v>31</v>
      </c>
      <c r="D1008" s="30" t="s">
        <v>424</v>
      </c>
      <c r="E1008" s="30" t="s">
        <v>134</v>
      </c>
      <c r="F1008" s="31" t="s">
        <v>135</v>
      </c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>
        <v>665</v>
      </c>
      <c r="AL1008" s="17"/>
      <c r="AM1008" s="17"/>
      <c r="AN1008" s="17"/>
      <c r="AO1008" s="17"/>
      <c r="AP1008" s="17">
        <v>665</v>
      </c>
      <c r="AQ1008" s="17"/>
      <c r="AR1008" s="17"/>
      <c r="AS1008" s="17"/>
      <c r="AT1008" s="17"/>
      <c r="AU1008" s="17">
        <v>665</v>
      </c>
      <c r="AV1008" s="17"/>
      <c r="AW1008" s="17">
        <f t="shared" si="2684"/>
        <v>665</v>
      </c>
      <c r="AX1008" s="17">
        <f t="shared" si="2685"/>
        <v>665</v>
      </c>
      <c r="AY1008" s="17">
        <f t="shared" si="2686"/>
        <v>665</v>
      </c>
      <c r="AZ1008" s="17"/>
      <c r="BA1008" s="32"/>
      <c r="BB1008" s="32"/>
      <c r="BC1008" s="1"/>
      <c r="BD1008" s="1"/>
      <c r="BE1008" s="1"/>
      <c r="BF1008" s="1"/>
      <c r="BG1008" s="1"/>
      <c r="BH1008" s="1"/>
      <c r="BI1008" s="1"/>
    </row>
    <row r="1009" s="1" customFormat="1" ht="15" hidden="1">
      <c r="A1009" s="30" t="s">
        <v>492</v>
      </c>
      <c r="B1009" s="30" t="s">
        <v>29</v>
      </c>
      <c r="C1009" s="30" t="s">
        <v>31</v>
      </c>
      <c r="D1009" s="30" t="s">
        <v>239</v>
      </c>
      <c r="E1009" s="30"/>
      <c r="F1009" s="31" t="s">
        <v>36</v>
      </c>
      <c r="G1009" s="17">
        <f t="shared" si="2687"/>
        <v>14258.400000000001</v>
      </c>
      <c r="H1009" s="17">
        <f t="shared" si="2688"/>
        <v>14376.900000000001</v>
      </c>
      <c r="I1009" s="17">
        <f t="shared" si="2689"/>
        <v>14771.6</v>
      </c>
      <c r="J1009" s="17">
        <f t="shared" si="2690"/>
        <v>0</v>
      </c>
      <c r="K1009" s="17">
        <f t="shared" si="2691"/>
        <v>0</v>
      </c>
      <c r="L1009" s="17">
        <f t="shared" si="2692"/>
        <v>0</v>
      </c>
      <c r="M1009" s="17">
        <f t="shared" si="2607"/>
        <v>14258.400000000001</v>
      </c>
      <c r="N1009" s="17">
        <f t="shared" si="2608"/>
        <v>14376.900000000001</v>
      </c>
      <c r="O1009" s="17">
        <f t="shared" si="2609"/>
        <v>14771.6</v>
      </c>
      <c r="P1009" s="17">
        <f t="shared" si="2693"/>
        <v>0</v>
      </c>
      <c r="Q1009" s="17">
        <f t="shared" si="2694"/>
        <v>0</v>
      </c>
      <c r="R1009" s="17">
        <f t="shared" si="2695"/>
        <v>0</v>
      </c>
      <c r="S1009" s="17">
        <f t="shared" si="2696"/>
        <v>110</v>
      </c>
      <c r="T1009" s="17">
        <f t="shared" si="2697"/>
        <v>110</v>
      </c>
      <c r="U1009" s="17">
        <f t="shared" si="2698"/>
        <v>0</v>
      </c>
      <c r="V1009" s="17">
        <f t="shared" si="2699"/>
        <v>110</v>
      </c>
      <c r="W1009" s="17">
        <f t="shared" si="2700"/>
        <v>0</v>
      </c>
      <c r="X1009" s="17">
        <f t="shared" si="2701"/>
        <v>0</v>
      </c>
      <c r="Y1009" s="17">
        <f t="shared" si="2678"/>
        <v>14368.400000000001</v>
      </c>
      <c r="Z1009" s="17">
        <f t="shared" si="2679"/>
        <v>14486.900000000001</v>
      </c>
      <c r="AA1009" s="17">
        <f t="shared" si="2680"/>
        <v>14881.6</v>
      </c>
      <c r="AB1009" s="17">
        <f t="shared" si="2702"/>
        <v>0</v>
      </c>
      <c r="AC1009" s="17">
        <f t="shared" si="2703"/>
        <v>0</v>
      </c>
      <c r="AD1009" s="17">
        <f t="shared" si="2704"/>
        <v>0</v>
      </c>
      <c r="AE1009" s="17">
        <f t="shared" si="2681"/>
        <v>14368.400000000001</v>
      </c>
      <c r="AF1009" s="17">
        <f t="shared" si="2682"/>
        <v>14486.900000000001</v>
      </c>
      <c r="AG1009" s="17">
        <f t="shared" si="2683"/>
        <v>14881.6</v>
      </c>
      <c r="AH1009" s="17">
        <f t="shared" si="2705"/>
        <v>0</v>
      </c>
      <c r="AI1009" s="17">
        <f t="shared" si="2706"/>
        <v>0</v>
      </c>
      <c r="AJ1009" s="17">
        <f t="shared" si="2707"/>
        <v>0</v>
      </c>
      <c r="AK1009" s="17">
        <f t="shared" si="2708"/>
        <v>-665</v>
      </c>
      <c r="AL1009" s="17">
        <f t="shared" si="2709"/>
        <v>0</v>
      </c>
      <c r="AM1009" s="17">
        <f t="shared" si="2710"/>
        <v>0</v>
      </c>
      <c r="AN1009" s="17">
        <f t="shared" si="2711"/>
        <v>0</v>
      </c>
      <c r="AO1009" s="17">
        <f t="shared" si="2712"/>
        <v>0</v>
      </c>
      <c r="AP1009" s="17">
        <f t="shared" si="2713"/>
        <v>-665</v>
      </c>
      <c r="AQ1009" s="17">
        <f t="shared" si="2714"/>
        <v>0</v>
      </c>
      <c r="AR1009" s="17">
        <f t="shared" si="2715"/>
        <v>0</v>
      </c>
      <c r="AS1009" s="17">
        <f t="shared" si="2716"/>
        <v>0</v>
      </c>
      <c r="AT1009" s="17">
        <f t="shared" si="2717"/>
        <v>0</v>
      </c>
      <c r="AU1009" s="17">
        <f t="shared" si="2718"/>
        <v>-665</v>
      </c>
      <c r="AV1009" s="17">
        <f t="shared" si="2719"/>
        <v>0</v>
      </c>
      <c r="AW1009" s="17">
        <f t="shared" si="2684"/>
        <v>13703.400000000001</v>
      </c>
      <c r="AX1009" s="17">
        <f t="shared" si="2685"/>
        <v>13821.900000000001</v>
      </c>
      <c r="AY1009" s="17">
        <f t="shared" si="2686"/>
        <v>14216.6</v>
      </c>
      <c r="AZ1009" s="17">
        <f t="shared" si="2720"/>
        <v>0</v>
      </c>
      <c r="BA1009" s="32">
        <v>0</v>
      </c>
      <c r="BB1009" s="32"/>
      <c r="BC1009" s="1"/>
      <c r="BD1009" s="1"/>
      <c r="BE1009" s="1"/>
      <c r="BF1009" s="1"/>
      <c r="BG1009" s="1"/>
      <c r="BH1009" s="1"/>
      <c r="BI1009" s="1"/>
    </row>
    <row r="1010" s="1" customFormat="1" ht="45">
      <c r="A1010" s="30" t="s">
        <v>492</v>
      </c>
      <c r="B1010" s="30" t="s">
        <v>29</v>
      </c>
      <c r="C1010" s="30" t="s">
        <v>31</v>
      </c>
      <c r="D1010" s="30" t="s">
        <v>240</v>
      </c>
      <c r="E1010" s="30"/>
      <c r="F1010" s="31" t="s">
        <v>241</v>
      </c>
      <c r="G1010" s="17">
        <f>G1011+G1014+G1018+G1016</f>
        <v>14258.400000000001</v>
      </c>
      <c r="H1010" s="17">
        <f>H1011+H1014+H1018+H1016</f>
        <v>14376.900000000001</v>
      </c>
      <c r="I1010" s="17">
        <f>I1011+I1014+I1018+I1016</f>
        <v>14771.6</v>
      </c>
      <c r="J1010" s="17">
        <f>J1011+J1014+J1018+J1016</f>
        <v>0</v>
      </c>
      <c r="K1010" s="17">
        <f>K1011+K1014+K1018+K1016</f>
        <v>0</v>
      </c>
      <c r="L1010" s="17">
        <f>L1011+L1014+L1018+L1016</f>
        <v>0</v>
      </c>
      <c r="M1010" s="17">
        <f t="shared" si="2607"/>
        <v>14258.400000000001</v>
      </c>
      <c r="N1010" s="17">
        <f t="shared" si="2608"/>
        <v>14376.900000000001</v>
      </c>
      <c r="O1010" s="17">
        <f t="shared" si="2609"/>
        <v>14771.6</v>
      </c>
      <c r="P1010" s="17">
        <f>P1011+P1014+P1018+P1016</f>
        <v>0</v>
      </c>
      <c r="Q1010" s="17">
        <f>Q1011+Q1014+Q1018+Q1016</f>
        <v>0</v>
      </c>
      <c r="R1010" s="17">
        <f>R1011+R1014+R1018+R1016</f>
        <v>0</v>
      </c>
      <c r="S1010" s="17">
        <f>S1011+S1014+S1018+S1016</f>
        <v>110</v>
      </c>
      <c r="T1010" s="17">
        <f>T1011+T1014+T1018+T1016</f>
        <v>110</v>
      </c>
      <c r="U1010" s="17">
        <f>U1011+U1014+U1018+U1016</f>
        <v>0</v>
      </c>
      <c r="V1010" s="17">
        <f>V1011+V1014+V1018+V1016</f>
        <v>110</v>
      </c>
      <c r="W1010" s="17">
        <f>W1011+W1014+W1018+W1016</f>
        <v>0</v>
      </c>
      <c r="X1010" s="17">
        <f>X1011+X1014+X1018+X1016</f>
        <v>0</v>
      </c>
      <c r="Y1010" s="17">
        <f t="shared" si="2678"/>
        <v>14368.400000000001</v>
      </c>
      <c r="Z1010" s="17">
        <f t="shared" si="2679"/>
        <v>14486.900000000001</v>
      </c>
      <c r="AA1010" s="17">
        <f t="shared" si="2680"/>
        <v>14881.6</v>
      </c>
      <c r="AB1010" s="17">
        <f>AB1011+AB1014+AB1018+AB1016</f>
        <v>0</v>
      </c>
      <c r="AC1010" s="17">
        <f>AC1011+AC1014+AC1018+AC1016</f>
        <v>0</v>
      </c>
      <c r="AD1010" s="17">
        <f>AD1011+AD1014+AD1018+AD1016</f>
        <v>0</v>
      </c>
      <c r="AE1010" s="17">
        <f t="shared" si="2681"/>
        <v>14368.400000000001</v>
      </c>
      <c r="AF1010" s="17">
        <f t="shared" si="2682"/>
        <v>14486.900000000001</v>
      </c>
      <c r="AG1010" s="17">
        <f t="shared" si="2683"/>
        <v>14881.6</v>
      </c>
      <c r="AH1010" s="17">
        <f>AH1011+AH1014+AH1018+AH1016</f>
        <v>0</v>
      </c>
      <c r="AI1010" s="17">
        <f>AI1011+AI1014+AI1018+AI1016</f>
        <v>0</v>
      </c>
      <c r="AJ1010" s="17">
        <f>AJ1011+AJ1014+AJ1018+AJ1016</f>
        <v>0</v>
      </c>
      <c r="AK1010" s="17">
        <f>AK1011+AK1014+AK1018+AK1016</f>
        <v>-665</v>
      </c>
      <c r="AL1010" s="17">
        <f>AL1011+AL1014+AL1018+AL1016</f>
        <v>0</v>
      </c>
      <c r="AM1010" s="17">
        <f>AM1011+AM1014+AM1018+AM1016</f>
        <v>0</v>
      </c>
      <c r="AN1010" s="17">
        <f>AN1011+AN1014+AN1018+AN1016</f>
        <v>0</v>
      </c>
      <c r="AO1010" s="17">
        <f>AO1011+AO1014+AO1018+AO1016</f>
        <v>0</v>
      </c>
      <c r="AP1010" s="17">
        <f>AP1011+AP1014+AP1018+AP1016</f>
        <v>-665</v>
      </c>
      <c r="AQ1010" s="17">
        <f>AQ1011+AQ1014+AQ1018+AQ1016</f>
        <v>0</v>
      </c>
      <c r="AR1010" s="17">
        <f>AR1011+AR1014+AR1018+AR1016</f>
        <v>0</v>
      </c>
      <c r="AS1010" s="17">
        <f>AS1011+AS1014+AS1018+AS1016</f>
        <v>0</v>
      </c>
      <c r="AT1010" s="17">
        <f>AT1011+AT1014+AT1018+AT1016</f>
        <v>0</v>
      </c>
      <c r="AU1010" s="17">
        <f>AU1011+AU1014+AU1018+AU1016</f>
        <v>-665</v>
      </c>
      <c r="AV1010" s="17">
        <f>AV1011+AV1014+AV1018+AV1016</f>
        <v>0</v>
      </c>
      <c r="AW1010" s="17">
        <f t="shared" si="2684"/>
        <v>13703.400000000001</v>
      </c>
      <c r="AX1010" s="17">
        <f t="shared" si="2685"/>
        <v>13821.900000000001</v>
      </c>
      <c r="AY1010" s="17">
        <f t="shared" si="2686"/>
        <v>14216.6</v>
      </c>
      <c r="AZ1010" s="17">
        <f>AZ1011+AZ1014+AZ1018+AZ1016</f>
        <v>0</v>
      </c>
      <c r="BA1010" s="32"/>
      <c r="BB1010" s="32"/>
      <c r="BC1010" s="1"/>
      <c r="BD1010" s="1"/>
      <c r="BE1010" s="1"/>
      <c r="BF1010" s="1"/>
      <c r="BG1010" s="1"/>
      <c r="BH1010" s="1"/>
      <c r="BI1010" s="1"/>
    </row>
    <row r="1011" s="1" customFormat="1" ht="30">
      <c r="A1011" s="30" t="s">
        <v>492</v>
      </c>
      <c r="B1011" s="30" t="s">
        <v>29</v>
      </c>
      <c r="C1011" s="30" t="s">
        <v>31</v>
      </c>
      <c r="D1011" s="30" t="s">
        <v>426</v>
      </c>
      <c r="E1011" s="30"/>
      <c r="F1011" s="31" t="s">
        <v>427</v>
      </c>
      <c r="G1011" s="17">
        <f>G1012+G1013</f>
        <v>5679.6000000000004</v>
      </c>
      <c r="H1011" s="17">
        <f>H1012+H1013</f>
        <v>5798.1000000000004</v>
      </c>
      <c r="I1011" s="17">
        <f>I1012+I1013</f>
        <v>6192.8000000000002</v>
      </c>
      <c r="J1011" s="17">
        <f>J1012+J1013</f>
        <v>0</v>
      </c>
      <c r="K1011" s="17">
        <f>K1012+K1013</f>
        <v>0</v>
      </c>
      <c r="L1011" s="17">
        <f>L1012+L1013</f>
        <v>0</v>
      </c>
      <c r="M1011" s="17">
        <f t="shared" si="2607"/>
        <v>5679.6000000000004</v>
      </c>
      <c r="N1011" s="17">
        <f t="shared" si="2608"/>
        <v>5798.1000000000004</v>
      </c>
      <c r="O1011" s="17">
        <f t="shared" si="2609"/>
        <v>6192.8000000000002</v>
      </c>
      <c r="P1011" s="17">
        <f>P1012+P1013</f>
        <v>0</v>
      </c>
      <c r="Q1011" s="17">
        <f>Q1012+Q1013</f>
        <v>0</v>
      </c>
      <c r="R1011" s="17">
        <f>R1012+R1013</f>
        <v>0</v>
      </c>
      <c r="S1011" s="17">
        <f>S1012+S1013</f>
        <v>0</v>
      </c>
      <c r="T1011" s="17">
        <f>T1012+T1013</f>
        <v>0</v>
      </c>
      <c r="U1011" s="17">
        <f>U1012+U1013</f>
        <v>0</v>
      </c>
      <c r="V1011" s="17">
        <f>V1012+V1013</f>
        <v>0</v>
      </c>
      <c r="W1011" s="17">
        <f>W1012+W1013</f>
        <v>0</v>
      </c>
      <c r="X1011" s="17">
        <f>X1012+X1013</f>
        <v>0</v>
      </c>
      <c r="Y1011" s="17">
        <f t="shared" si="2678"/>
        <v>5679.6000000000004</v>
      </c>
      <c r="Z1011" s="17">
        <f t="shared" si="2679"/>
        <v>5798.1000000000004</v>
      </c>
      <c r="AA1011" s="17">
        <f t="shared" si="2680"/>
        <v>6192.8000000000002</v>
      </c>
      <c r="AB1011" s="17">
        <f>AB1012+AB1013</f>
        <v>0</v>
      </c>
      <c r="AC1011" s="17">
        <f>AC1012+AC1013</f>
        <v>0</v>
      </c>
      <c r="AD1011" s="17">
        <f>AD1012+AD1013</f>
        <v>0</v>
      </c>
      <c r="AE1011" s="17">
        <f t="shared" si="2681"/>
        <v>5679.6000000000004</v>
      </c>
      <c r="AF1011" s="17">
        <f t="shared" si="2682"/>
        <v>5798.1000000000004</v>
      </c>
      <c r="AG1011" s="17">
        <f t="shared" si="2683"/>
        <v>6192.8000000000002</v>
      </c>
      <c r="AH1011" s="17">
        <f>AH1012+AH1013</f>
        <v>0</v>
      </c>
      <c r="AI1011" s="17">
        <f>AI1012+AI1013</f>
        <v>0</v>
      </c>
      <c r="AJ1011" s="17">
        <f>AJ1012+AJ1013</f>
        <v>0</v>
      </c>
      <c r="AK1011" s="17">
        <f>AK1012+AK1013</f>
        <v>0</v>
      </c>
      <c r="AL1011" s="17">
        <f>AL1012+AL1013</f>
        <v>0</v>
      </c>
      <c r="AM1011" s="17">
        <f>AM1012+AM1013</f>
        <v>0</v>
      </c>
      <c r="AN1011" s="17">
        <f>AN1012+AN1013</f>
        <v>0</v>
      </c>
      <c r="AO1011" s="17">
        <f>AO1012+AO1013</f>
        <v>0</v>
      </c>
      <c r="AP1011" s="17">
        <f>AP1012+AP1013</f>
        <v>0</v>
      </c>
      <c r="AQ1011" s="17">
        <f>AQ1012+AQ1013</f>
        <v>0</v>
      </c>
      <c r="AR1011" s="17">
        <f>AR1012+AR1013</f>
        <v>0</v>
      </c>
      <c r="AS1011" s="17">
        <f>AS1012+AS1013</f>
        <v>0</v>
      </c>
      <c r="AT1011" s="17">
        <f>AT1012+AT1013</f>
        <v>0</v>
      </c>
      <c r="AU1011" s="17">
        <f>AU1012+AU1013</f>
        <v>0</v>
      </c>
      <c r="AV1011" s="17">
        <f>AV1012+AV1013</f>
        <v>0</v>
      </c>
      <c r="AW1011" s="17">
        <f t="shared" si="2684"/>
        <v>5679.6000000000004</v>
      </c>
      <c r="AX1011" s="17">
        <f t="shared" si="2685"/>
        <v>5798.1000000000004</v>
      </c>
      <c r="AY1011" s="17">
        <f t="shared" si="2686"/>
        <v>6192.8000000000002</v>
      </c>
      <c r="AZ1011" s="17">
        <f>AZ1012+AZ1013</f>
        <v>0</v>
      </c>
      <c r="BA1011" s="32"/>
      <c r="BB1011" s="32"/>
      <c r="BC1011" s="1"/>
      <c r="BD1011" s="1"/>
      <c r="BE1011" s="1"/>
      <c r="BF1011" s="1"/>
      <c r="BG1011" s="1"/>
      <c r="BH1011" s="1"/>
      <c r="BI1011" s="1"/>
    </row>
    <row r="1012" s="1" customFormat="1" ht="30">
      <c r="A1012" s="30" t="s">
        <v>492</v>
      </c>
      <c r="B1012" s="30" t="s">
        <v>29</v>
      </c>
      <c r="C1012" s="30" t="s">
        <v>31</v>
      </c>
      <c r="D1012" s="30" t="s">
        <v>426</v>
      </c>
      <c r="E1012" s="30" t="s">
        <v>41</v>
      </c>
      <c r="F1012" s="31" t="s">
        <v>42</v>
      </c>
      <c r="G1012" s="17">
        <v>5609.6000000000004</v>
      </c>
      <c r="H1012" s="17">
        <v>5728.1000000000004</v>
      </c>
      <c r="I1012" s="17">
        <v>6122.8000000000002</v>
      </c>
      <c r="J1012" s="17"/>
      <c r="K1012" s="17"/>
      <c r="L1012" s="17"/>
      <c r="M1012" s="17">
        <f t="shared" si="2607"/>
        <v>5609.6000000000004</v>
      </c>
      <c r="N1012" s="17">
        <f t="shared" si="2608"/>
        <v>5728.1000000000004</v>
      </c>
      <c r="O1012" s="17">
        <f t="shared" si="2609"/>
        <v>6122.8000000000002</v>
      </c>
      <c r="P1012" s="17"/>
      <c r="Q1012" s="17"/>
      <c r="R1012" s="17"/>
      <c r="S1012" s="17"/>
      <c r="T1012" s="17"/>
      <c r="U1012" s="17"/>
      <c r="V1012" s="17"/>
      <c r="W1012" s="17"/>
      <c r="X1012" s="17"/>
      <c r="Y1012" s="17">
        <f t="shared" si="2678"/>
        <v>5609.6000000000004</v>
      </c>
      <c r="Z1012" s="17">
        <f t="shared" si="2679"/>
        <v>5728.1000000000004</v>
      </c>
      <c r="AA1012" s="17">
        <f t="shared" si="2680"/>
        <v>6122.8000000000002</v>
      </c>
      <c r="AB1012" s="17"/>
      <c r="AC1012" s="17"/>
      <c r="AD1012" s="17"/>
      <c r="AE1012" s="17">
        <f t="shared" si="2681"/>
        <v>5609.6000000000004</v>
      </c>
      <c r="AF1012" s="17">
        <f t="shared" si="2682"/>
        <v>5728.1000000000004</v>
      </c>
      <c r="AG1012" s="17">
        <f t="shared" si="2683"/>
        <v>6122.8000000000002</v>
      </c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>
        <f t="shared" si="2684"/>
        <v>5609.6000000000004</v>
      </c>
      <c r="AX1012" s="17">
        <f t="shared" si="2685"/>
        <v>5728.1000000000004</v>
      </c>
      <c r="AY1012" s="17">
        <f t="shared" si="2686"/>
        <v>6122.8000000000002</v>
      </c>
      <c r="AZ1012" s="17"/>
      <c r="BA1012" s="32"/>
      <c r="BB1012" s="32"/>
      <c r="BC1012" s="1"/>
      <c r="BD1012" s="1"/>
      <c r="BE1012" s="1"/>
      <c r="BF1012" s="1"/>
      <c r="BG1012" s="1"/>
      <c r="BH1012" s="1"/>
      <c r="BI1012" s="1"/>
    </row>
    <row r="1013" s="1" customFormat="1" ht="15">
      <c r="A1013" s="30" t="s">
        <v>492</v>
      </c>
      <c r="B1013" s="30" t="s">
        <v>29</v>
      </c>
      <c r="C1013" s="30" t="s">
        <v>31</v>
      </c>
      <c r="D1013" s="30" t="s">
        <v>426</v>
      </c>
      <c r="E1013" s="30" t="s">
        <v>43</v>
      </c>
      <c r="F1013" s="31" t="s">
        <v>44</v>
      </c>
      <c r="G1013" s="17">
        <v>70</v>
      </c>
      <c r="H1013" s="17">
        <v>70</v>
      </c>
      <c r="I1013" s="17">
        <v>70</v>
      </c>
      <c r="J1013" s="17"/>
      <c r="K1013" s="17"/>
      <c r="L1013" s="17"/>
      <c r="M1013" s="17">
        <f t="shared" si="2607"/>
        <v>70</v>
      </c>
      <c r="N1013" s="17">
        <f t="shared" si="2608"/>
        <v>70</v>
      </c>
      <c r="O1013" s="17">
        <f t="shared" si="2609"/>
        <v>70</v>
      </c>
      <c r="P1013" s="17"/>
      <c r="Q1013" s="17"/>
      <c r="R1013" s="17"/>
      <c r="S1013" s="17"/>
      <c r="T1013" s="17"/>
      <c r="U1013" s="17"/>
      <c r="V1013" s="17"/>
      <c r="W1013" s="17"/>
      <c r="X1013" s="17"/>
      <c r="Y1013" s="17">
        <f t="shared" si="2678"/>
        <v>70</v>
      </c>
      <c r="Z1013" s="17">
        <f t="shared" si="2679"/>
        <v>70</v>
      </c>
      <c r="AA1013" s="17">
        <f t="shared" si="2680"/>
        <v>70</v>
      </c>
      <c r="AB1013" s="17"/>
      <c r="AC1013" s="17"/>
      <c r="AD1013" s="17"/>
      <c r="AE1013" s="17">
        <f t="shared" si="2681"/>
        <v>70</v>
      </c>
      <c r="AF1013" s="17">
        <f t="shared" si="2682"/>
        <v>70</v>
      </c>
      <c r="AG1013" s="17">
        <f t="shared" si="2683"/>
        <v>70</v>
      </c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>
        <f t="shared" si="2684"/>
        <v>70</v>
      </c>
      <c r="AX1013" s="17">
        <f t="shared" si="2685"/>
        <v>70</v>
      </c>
      <c r="AY1013" s="17">
        <f t="shared" si="2686"/>
        <v>70</v>
      </c>
      <c r="AZ1013" s="17"/>
      <c r="BA1013" s="32"/>
      <c r="BB1013" s="32"/>
      <c r="BC1013" s="1"/>
      <c r="BD1013" s="1"/>
      <c r="BE1013" s="1"/>
      <c r="BF1013" s="1"/>
      <c r="BG1013" s="1"/>
      <c r="BH1013" s="1"/>
      <c r="BI1013" s="1"/>
    </row>
    <row r="1014" s="1" customFormat="1" ht="30">
      <c r="A1014" s="30" t="s">
        <v>492</v>
      </c>
      <c r="B1014" s="30" t="s">
        <v>29</v>
      </c>
      <c r="C1014" s="30" t="s">
        <v>31</v>
      </c>
      <c r="D1014" s="30" t="s">
        <v>428</v>
      </c>
      <c r="E1014" s="35"/>
      <c r="F1014" s="31" t="s">
        <v>429</v>
      </c>
      <c r="G1014" s="17">
        <f>G1015</f>
        <v>6702.3000000000002</v>
      </c>
      <c r="H1014" s="17">
        <f>H1015</f>
        <v>6702.3000000000002</v>
      </c>
      <c r="I1014" s="17">
        <f>I1015</f>
        <v>6702.3000000000002</v>
      </c>
      <c r="J1014" s="17">
        <f>J1015</f>
        <v>0</v>
      </c>
      <c r="K1014" s="17">
        <f>K1015</f>
        <v>0</v>
      </c>
      <c r="L1014" s="17">
        <f>L1015</f>
        <v>0</v>
      </c>
      <c r="M1014" s="17">
        <f t="shared" si="2607"/>
        <v>6702.3000000000002</v>
      </c>
      <c r="N1014" s="17">
        <f t="shared" si="2608"/>
        <v>6702.3000000000002</v>
      </c>
      <c r="O1014" s="17">
        <f t="shared" si="2609"/>
        <v>6702.3000000000002</v>
      </c>
      <c r="P1014" s="17">
        <f>P1015</f>
        <v>0</v>
      </c>
      <c r="Q1014" s="17">
        <f>Q1015</f>
        <v>0</v>
      </c>
      <c r="R1014" s="17">
        <f>R1015</f>
        <v>0</v>
      </c>
      <c r="S1014" s="17">
        <f>S1015</f>
        <v>0</v>
      </c>
      <c r="T1014" s="17">
        <f>T1015</f>
        <v>0</v>
      </c>
      <c r="U1014" s="17">
        <f>U1015</f>
        <v>0</v>
      </c>
      <c r="V1014" s="17">
        <f>V1015</f>
        <v>0</v>
      </c>
      <c r="W1014" s="17">
        <f>W1015</f>
        <v>0</v>
      </c>
      <c r="X1014" s="17">
        <f>X1015</f>
        <v>0</v>
      </c>
      <c r="Y1014" s="17">
        <f t="shared" si="2678"/>
        <v>6702.3000000000002</v>
      </c>
      <c r="Z1014" s="17">
        <f t="shared" si="2679"/>
        <v>6702.3000000000002</v>
      </c>
      <c r="AA1014" s="17">
        <f t="shared" si="2680"/>
        <v>6702.3000000000002</v>
      </c>
      <c r="AB1014" s="17">
        <f>AB1015</f>
        <v>0</v>
      </c>
      <c r="AC1014" s="17">
        <f>AC1015</f>
        <v>0</v>
      </c>
      <c r="AD1014" s="17">
        <f>AD1015</f>
        <v>0</v>
      </c>
      <c r="AE1014" s="17">
        <f t="shared" si="2681"/>
        <v>6702.3000000000002</v>
      </c>
      <c r="AF1014" s="17">
        <f t="shared" si="2682"/>
        <v>6702.3000000000002</v>
      </c>
      <c r="AG1014" s="17">
        <f t="shared" si="2683"/>
        <v>6702.3000000000002</v>
      </c>
      <c r="AH1014" s="17">
        <f>AH1015</f>
        <v>0</v>
      </c>
      <c r="AI1014" s="17">
        <f>AI1015</f>
        <v>0</v>
      </c>
      <c r="AJ1014" s="17">
        <f>AJ1015</f>
        <v>0</v>
      </c>
      <c r="AK1014" s="17">
        <f>AK1015</f>
        <v>0</v>
      </c>
      <c r="AL1014" s="17">
        <f>AL1015</f>
        <v>0</v>
      </c>
      <c r="AM1014" s="17">
        <f>AM1015</f>
        <v>0</v>
      </c>
      <c r="AN1014" s="17">
        <f>AN1015</f>
        <v>0</v>
      </c>
      <c r="AO1014" s="17">
        <f>AO1015</f>
        <v>0</v>
      </c>
      <c r="AP1014" s="17">
        <f>AP1015</f>
        <v>0</v>
      </c>
      <c r="AQ1014" s="17">
        <f>AQ1015</f>
        <v>0</v>
      </c>
      <c r="AR1014" s="17">
        <f>AR1015</f>
        <v>0</v>
      </c>
      <c r="AS1014" s="17">
        <f>AS1015</f>
        <v>0</v>
      </c>
      <c r="AT1014" s="17">
        <f>AT1015</f>
        <v>0</v>
      </c>
      <c r="AU1014" s="17">
        <f>AU1015</f>
        <v>0</v>
      </c>
      <c r="AV1014" s="17">
        <f>AV1015</f>
        <v>0</v>
      </c>
      <c r="AW1014" s="17">
        <f t="shared" si="2684"/>
        <v>6702.3000000000002</v>
      </c>
      <c r="AX1014" s="17">
        <f t="shared" si="2685"/>
        <v>6702.3000000000002</v>
      </c>
      <c r="AY1014" s="17">
        <f t="shared" si="2686"/>
        <v>6702.3000000000002</v>
      </c>
      <c r="AZ1014" s="17">
        <f>AZ1015</f>
        <v>0</v>
      </c>
      <c r="BA1014" s="32"/>
      <c r="BB1014" s="32"/>
      <c r="BC1014" s="1"/>
      <c r="BD1014" s="1"/>
      <c r="BE1014" s="1"/>
      <c r="BF1014" s="1"/>
      <c r="BG1014" s="1"/>
      <c r="BH1014" s="1"/>
      <c r="BI1014" s="1"/>
    </row>
    <row r="1015" s="1" customFormat="1" ht="30">
      <c r="A1015" s="30" t="s">
        <v>492</v>
      </c>
      <c r="B1015" s="30" t="s">
        <v>29</v>
      </c>
      <c r="C1015" s="30" t="s">
        <v>31</v>
      </c>
      <c r="D1015" s="30" t="s">
        <v>428</v>
      </c>
      <c r="E1015" s="30" t="s">
        <v>134</v>
      </c>
      <c r="F1015" s="31" t="s">
        <v>135</v>
      </c>
      <c r="G1015" s="17">
        <v>6702.3000000000002</v>
      </c>
      <c r="H1015" s="17">
        <v>6702.3000000000002</v>
      </c>
      <c r="I1015" s="17">
        <v>6702.3000000000002</v>
      </c>
      <c r="J1015" s="17"/>
      <c r="K1015" s="17"/>
      <c r="L1015" s="17"/>
      <c r="M1015" s="17">
        <f t="shared" si="2607"/>
        <v>6702.3000000000002</v>
      </c>
      <c r="N1015" s="17">
        <f t="shared" si="2608"/>
        <v>6702.3000000000002</v>
      </c>
      <c r="O1015" s="17">
        <f t="shared" si="2609"/>
        <v>6702.3000000000002</v>
      </c>
      <c r="P1015" s="17"/>
      <c r="Q1015" s="17"/>
      <c r="R1015" s="17"/>
      <c r="S1015" s="17"/>
      <c r="T1015" s="17"/>
      <c r="U1015" s="17"/>
      <c r="V1015" s="17"/>
      <c r="W1015" s="17"/>
      <c r="X1015" s="17"/>
      <c r="Y1015" s="17">
        <f t="shared" si="2678"/>
        <v>6702.3000000000002</v>
      </c>
      <c r="Z1015" s="17">
        <f t="shared" si="2679"/>
        <v>6702.3000000000002</v>
      </c>
      <c r="AA1015" s="17">
        <f t="shared" si="2680"/>
        <v>6702.3000000000002</v>
      </c>
      <c r="AB1015" s="17"/>
      <c r="AC1015" s="17"/>
      <c r="AD1015" s="17"/>
      <c r="AE1015" s="17">
        <f t="shared" si="2681"/>
        <v>6702.3000000000002</v>
      </c>
      <c r="AF1015" s="17">
        <f t="shared" si="2682"/>
        <v>6702.3000000000002</v>
      </c>
      <c r="AG1015" s="17">
        <f t="shared" si="2683"/>
        <v>6702.3000000000002</v>
      </c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>
        <f t="shared" si="2684"/>
        <v>6702.3000000000002</v>
      </c>
      <c r="AX1015" s="17">
        <f t="shared" si="2685"/>
        <v>6702.3000000000002</v>
      </c>
      <c r="AY1015" s="17">
        <f t="shared" si="2686"/>
        <v>6702.3000000000002</v>
      </c>
      <c r="AZ1015" s="17"/>
      <c r="BA1015" s="32"/>
      <c r="BB1015" s="32"/>
      <c r="BC1015" s="1"/>
      <c r="BD1015" s="1"/>
      <c r="BE1015" s="1"/>
      <c r="BF1015" s="1"/>
      <c r="BG1015" s="1"/>
      <c r="BH1015" s="1"/>
      <c r="BI1015" s="1"/>
    </row>
    <row r="1016" s="1" customFormat="1" ht="45">
      <c r="A1016" s="30" t="s">
        <v>492</v>
      </c>
      <c r="B1016" s="30" t="s">
        <v>29</v>
      </c>
      <c r="C1016" s="30" t="s">
        <v>31</v>
      </c>
      <c r="D1016" s="30" t="s">
        <v>494</v>
      </c>
      <c r="E1016" s="30"/>
      <c r="F1016" s="31" t="s">
        <v>495</v>
      </c>
      <c r="G1016" s="17">
        <f>G1017</f>
        <v>1050</v>
      </c>
      <c r="H1016" s="17">
        <f>H1017</f>
        <v>1050</v>
      </c>
      <c r="I1016" s="17">
        <f>I1017</f>
        <v>1050</v>
      </c>
      <c r="J1016" s="17">
        <f>J1017</f>
        <v>0</v>
      </c>
      <c r="K1016" s="17">
        <f>K1017</f>
        <v>0</v>
      </c>
      <c r="L1016" s="17">
        <f>L1017</f>
        <v>0</v>
      </c>
      <c r="M1016" s="17">
        <f t="shared" si="2607"/>
        <v>1050</v>
      </c>
      <c r="N1016" s="17">
        <f t="shared" si="2608"/>
        <v>1050</v>
      </c>
      <c r="O1016" s="17">
        <f t="shared" si="2609"/>
        <v>1050</v>
      </c>
      <c r="P1016" s="17">
        <f>P1017</f>
        <v>0</v>
      </c>
      <c r="Q1016" s="17">
        <f>Q1017</f>
        <v>0</v>
      </c>
      <c r="R1016" s="17">
        <f>R1017</f>
        <v>0</v>
      </c>
      <c r="S1016" s="17">
        <f>S1017</f>
        <v>0</v>
      </c>
      <c r="T1016" s="17">
        <f>T1017</f>
        <v>0</v>
      </c>
      <c r="U1016" s="17">
        <f>U1017</f>
        <v>0</v>
      </c>
      <c r="V1016" s="17">
        <f>V1017</f>
        <v>0</v>
      </c>
      <c r="W1016" s="17">
        <f>W1017</f>
        <v>0</v>
      </c>
      <c r="X1016" s="17">
        <f>X1017</f>
        <v>0</v>
      </c>
      <c r="Y1016" s="17">
        <f t="shared" si="2678"/>
        <v>1050</v>
      </c>
      <c r="Z1016" s="17">
        <f t="shared" si="2679"/>
        <v>1050</v>
      </c>
      <c r="AA1016" s="17">
        <f t="shared" si="2680"/>
        <v>1050</v>
      </c>
      <c r="AB1016" s="17">
        <f>AB1017</f>
        <v>0</v>
      </c>
      <c r="AC1016" s="17">
        <f>AC1017</f>
        <v>0</v>
      </c>
      <c r="AD1016" s="17">
        <f>AD1017</f>
        <v>0</v>
      </c>
      <c r="AE1016" s="17">
        <f t="shared" si="2681"/>
        <v>1050</v>
      </c>
      <c r="AF1016" s="17">
        <f t="shared" si="2682"/>
        <v>1050</v>
      </c>
      <c r="AG1016" s="17">
        <f t="shared" si="2683"/>
        <v>1050</v>
      </c>
      <c r="AH1016" s="17">
        <f>AH1017</f>
        <v>0</v>
      </c>
      <c r="AI1016" s="17">
        <f>AI1017</f>
        <v>0</v>
      </c>
      <c r="AJ1016" s="17">
        <f>AJ1017</f>
        <v>0</v>
      </c>
      <c r="AK1016" s="17">
        <f>AK1017</f>
        <v>0</v>
      </c>
      <c r="AL1016" s="17">
        <f>AL1017</f>
        <v>0</v>
      </c>
      <c r="AM1016" s="17">
        <f>AM1017</f>
        <v>0</v>
      </c>
      <c r="AN1016" s="17">
        <f>AN1017</f>
        <v>0</v>
      </c>
      <c r="AO1016" s="17">
        <f>AO1017</f>
        <v>0</v>
      </c>
      <c r="AP1016" s="17">
        <f>AP1017</f>
        <v>0</v>
      </c>
      <c r="AQ1016" s="17">
        <f>AQ1017</f>
        <v>0</v>
      </c>
      <c r="AR1016" s="17">
        <f>AR1017</f>
        <v>0</v>
      </c>
      <c r="AS1016" s="17">
        <f>AS1017</f>
        <v>0</v>
      </c>
      <c r="AT1016" s="17">
        <f>AT1017</f>
        <v>0</v>
      </c>
      <c r="AU1016" s="17">
        <f>AU1017</f>
        <v>0</v>
      </c>
      <c r="AV1016" s="17">
        <f>AV1017</f>
        <v>0</v>
      </c>
      <c r="AW1016" s="17">
        <f t="shared" si="2684"/>
        <v>1050</v>
      </c>
      <c r="AX1016" s="17">
        <f t="shared" si="2685"/>
        <v>1050</v>
      </c>
      <c r="AY1016" s="17">
        <f t="shared" si="2686"/>
        <v>1050</v>
      </c>
      <c r="AZ1016" s="17">
        <f>AZ1017</f>
        <v>0</v>
      </c>
      <c r="BA1016" s="32"/>
      <c r="BB1016" s="32"/>
      <c r="BC1016" s="1"/>
      <c r="BD1016" s="1"/>
      <c r="BE1016" s="1"/>
      <c r="BF1016" s="1"/>
      <c r="BG1016" s="1"/>
      <c r="BH1016" s="1"/>
      <c r="BI1016" s="1"/>
    </row>
    <row r="1017" s="1" customFormat="1" ht="30">
      <c r="A1017" s="30" t="s">
        <v>492</v>
      </c>
      <c r="B1017" s="30" t="s">
        <v>29</v>
      </c>
      <c r="C1017" s="30" t="s">
        <v>31</v>
      </c>
      <c r="D1017" s="30" t="s">
        <v>494</v>
      </c>
      <c r="E1017" s="30" t="s">
        <v>134</v>
      </c>
      <c r="F1017" s="31" t="s">
        <v>135</v>
      </c>
      <c r="G1017" s="17">
        <v>1050</v>
      </c>
      <c r="H1017" s="17">
        <v>1050</v>
      </c>
      <c r="I1017" s="17">
        <v>1050</v>
      </c>
      <c r="J1017" s="17"/>
      <c r="K1017" s="17"/>
      <c r="L1017" s="17"/>
      <c r="M1017" s="17">
        <f t="shared" si="2607"/>
        <v>1050</v>
      </c>
      <c r="N1017" s="17">
        <f t="shared" si="2608"/>
        <v>1050</v>
      </c>
      <c r="O1017" s="17">
        <f t="shared" si="2609"/>
        <v>1050</v>
      </c>
      <c r="P1017" s="17"/>
      <c r="Q1017" s="17"/>
      <c r="R1017" s="17"/>
      <c r="S1017" s="17"/>
      <c r="T1017" s="17"/>
      <c r="U1017" s="17"/>
      <c r="V1017" s="17"/>
      <c r="W1017" s="17"/>
      <c r="X1017" s="17"/>
      <c r="Y1017" s="17">
        <f t="shared" si="2678"/>
        <v>1050</v>
      </c>
      <c r="Z1017" s="17">
        <f t="shared" si="2679"/>
        <v>1050</v>
      </c>
      <c r="AA1017" s="17">
        <f t="shared" si="2680"/>
        <v>1050</v>
      </c>
      <c r="AB1017" s="17"/>
      <c r="AC1017" s="17"/>
      <c r="AD1017" s="17"/>
      <c r="AE1017" s="17">
        <f t="shared" si="2681"/>
        <v>1050</v>
      </c>
      <c r="AF1017" s="17">
        <f t="shared" si="2682"/>
        <v>1050</v>
      </c>
      <c r="AG1017" s="17">
        <f t="shared" si="2683"/>
        <v>1050</v>
      </c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>
        <f t="shared" si="2684"/>
        <v>1050</v>
      </c>
      <c r="AX1017" s="17">
        <f t="shared" si="2685"/>
        <v>1050</v>
      </c>
      <c r="AY1017" s="17">
        <f t="shared" si="2686"/>
        <v>1050</v>
      </c>
      <c r="AZ1017" s="17"/>
      <c r="BA1017" s="32"/>
      <c r="BB1017" s="32"/>
      <c r="BC1017" s="1"/>
      <c r="BD1017" s="1"/>
      <c r="BE1017" s="1"/>
      <c r="BF1017" s="1"/>
      <c r="BG1017" s="1"/>
      <c r="BH1017" s="1"/>
      <c r="BI1017" s="1"/>
    </row>
    <row r="1018" s="1" customFormat="1" ht="60">
      <c r="A1018" s="30" t="s">
        <v>492</v>
      </c>
      <c r="B1018" s="30" t="s">
        <v>29</v>
      </c>
      <c r="C1018" s="30" t="s">
        <v>31</v>
      </c>
      <c r="D1018" s="30" t="s">
        <v>244</v>
      </c>
      <c r="E1018" s="35"/>
      <c r="F1018" s="31" t="s">
        <v>245</v>
      </c>
      <c r="G1018" s="17">
        <f>G1019</f>
        <v>826.5</v>
      </c>
      <c r="H1018" s="17">
        <f>H1019</f>
        <v>826.5</v>
      </c>
      <c r="I1018" s="17">
        <f>I1019</f>
        <v>826.5</v>
      </c>
      <c r="J1018" s="17">
        <f>J1019</f>
        <v>0</v>
      </c>
      <c r="K1018" s="17">
        <f>K1019</f>
        <v>0</v>
      </c>
      <c r="L1018" s="17">
        <f>L1019</f>
        <v>0</v>
      </c>
      <c r="M1018" s="17">
        <f t="shared" si="2607"/>
        <v>826.5</v>
      </c>
      <c r="N1018" s="17">
        <f t="shared" si="2608"/>
        <v>826.5</v>
      </c>
      <c r="O1018" s="17">
        <f t="shared" si="2609"/>
        <v>826.5</v>
      </c>
      <c r="P1018" s="17">
        <f>P1019</f>
        <v>0</v>
      </c>
      <c r="Q1018" s="17">
        <f>Q1019</f>
        <v>0</v>
      </c>
      <c r="R1018" s="17">
        <f>R1019</f>
        <v>0</v>
      </c>
      <c r="S1018" s="17">
        <f>S1019</f>
        <v>110</v>
      </c>
      <c r="T1018" s="17">
        <f>T1019</f>
        <v>110</v>
      </c>
      <c r="U1018" s="17">
        <f>U1019</f>
        <v>0</v>
      </c>
      <c r="V1018" s="17">
        <f>V1019</f>
        <v>110</v>
      </c>
      <c r="W1018" s="17">
        <f>W1019</f>
        <v>0</v>
      </c>
      <c r="X1018" s="17">
        <f>X1019</f>
        <v>0</v>
      </c>
      <c r="Y1018" s="17">
        <f t="shared" si="2678"/>
        <v>936.5</v>
      </c>
      <c r="Z1018" s="17">
        <f t="shared" si="2679"/>
        <v>936.5</v>
      </c>
      <c r="AA1018" s="17">
        <f t="shared" si="2680"/>
        <v>936.5</v>
      </c>
      <c r="AB1018" s="17">
        <f>AB1019</f>
        <v>0</v>
      </c>
      <c r="AC1018" s="17">
        <f>AC1019</f>
        <v>0</v>
      </c>
      <c r="AD1018" s="17">
        <f>AD1019</f>
        <v>0</v>
      </c>
      <c r="AE1018" s="17">
        <f t="shared" si="2681"/>
        <v>936.5</v>
      </c>
      <c r="AF1018" s="17">
        <f t="shared" si="2682"/>
        <v>936.5</v>
      </c>
      <c r="AG1018" s="17">
        <f t="shared" si="2683"/>
        <v>936.5</v>
      </c>
      <c r="AH1018" s="17">
        <f>AH1019</f>
        <v>0</v>
      </c>
      <c r="AI1018" s="17">
        <f>AI1019</f>
        <v>0</v>
      </c>
      <c r="AJ1018" s="17">
        <f>AJ1019</f>
        <v>0</v>
      </c>
      <c r="AK1018" s="17">
        <f>AK1019</f>
        <v>-665</v>
      </c>
      <c r="AL1018" s="17">
        <f>AL1019</f>
        <v>0</v>
      </c>
      <c r="AM1018" s="17">
        <f>AM1019</f>
        <v>0</v>
      </c>
      <c r="AN1018" s="17">
        <f>AN1019</f>
        <v>0</v>
      </c>
      <c r="AO1018" s="17">
        <f>AO1019</f>
        <v>0</v>
      </c>
      <c r="AP1018" s="17">
        <f>AP1019</f>
        <v>-665</v>
      </c>
      <c r="AQ1018" s="17">
        <f>AQ1019</f>
        <v>0</v>
      </c>
      <c r="AR1018" s="17">
        <f>AR1019</f>
        <v>0</v>
      </c>
      <c r="AS1018" s="17">
        <f>AS1019</f>
        <v>0</v>
      </c>
      <c r="AT1018" s="17">
        <f>AT1019</f>
        <v>0</v>
      </c>
      <c r="AU1018" s="17">
        <f>AU1019</f>
        <v>-665</v>
      </c>
      <c r="AV1018" s="17">
        <f>AV1019</f>
        <v>0</v>
      </c>
      <c r="AW1018" s="17">
        <f t="shared" si="2684"/>
        <v>271.5</v>
      </c>
      <c r="AX1018" s="17">
        <f t="shared" si="2685"/>
        <v>271.5</v>
      </c>
      <c r="AY1018" s="17">
        <f t="shared" si="2686"/>
        <v>271.5</v>
      </c>
      <c r="AZ1018" s="17">
        <f>AZ1019</f>
        <v>0</v>
      </c>
      <c r="BA1018" s="32"/>
      <c r="BB1018" s="32"/>
      <c r="BC1018" s="1"/>
      <c r="BD1018" s="1"/>
      <c r="BE1018" s="1"/>
      <c r="BF1018" s="1"/>
      <c r="BG1018" s="1"/>
      <c r="BH1018" s="1"/>
      <c r="BI1018" s="1"/>
    </row>
    <row r="1019" s="1" customFormat="1" ht="30">
      <c r="A1019" s="30" t="s">
        <v>492</v>
      </c>
      <c r="B1019" s="30" t="s">
        <v>29</v>
      </c>
      <c r="C1019" s="30" t="s">
        <v>31</v>
      </c>
      <c r="D1019" s="30" t="s">
        <v>244</v>
      </c>
      <c r="E1019" s="30" t="s">
        <v>134</v>
      </c>
      <c r="F1019" s="31" t="s">
        <v>135</v>
      </c>
      <c r="G1019" s="17">
        <v>826.5</v>
      </c>
      <c r="H1019" s="17">
        <v>826.5</v>
      </c>
      <c r="I1019" s="17">
        <v>826.5</v>
      </c>
      <c r="J1019" s="17"/>
      <c r="K1019" s="17"/>
      <c r="L1019" s="17"/>
      <c r="M1019" s="17">
        <f t="shared" si="2607"/>
        <v>826.5</v>
      </c>
      <c r="N1019" s="17">
        <f t="shared" si="2608"/>
        <v>826.5</v>
      </c>
      <c r="O1019" s="17">
        <f t="shared" si="2609"/>
        <v>826.5</v>
      </c>
      <c r="P1019" s="17"/>
      <c r="Q1019" s="17"/>
      <c r="R1019" s="17"/>
      <c r="S1019" s="17">
        <v>110</v>
      </c>
      <c r="T1019" s="17">
        <v>110</v>
      </c>
      <c r="U1019" s="17"/>
      <c r="V1019" s="17">
        <v>110</v>
      </c>
      <c r="W1019" s="17"/>
      <c r="X1019" s="17"/>
      <c r="Y1019" s="17">
        <f t="shared" si="2678"/>
        <v>936.5</v>
      </c>
      <c r="Z1019" s="17">
        <f t="shared" si="2679"/>
        <v>936.5</v>
      </c>
      <c r="AA1019" s="17">
        <f t="shared" si="2680"/>
        <v>936.5</v>
      </c>
      <c r="AB1019" s="17"/>
      <c r="AC1019" s="17"/>
      <c r="AD1019" s="17"/>
      <c r="AE1019" s="17">
        <f t="shared" si="2681"/>
        <v>936.5</v>
      </c>
      <c r="AF1019" s="17">
        <f t="shared" si="2682"/>
        <v>936.5</v>
      </c>
      <c r="AG1019" s="17">
        <f t="shared" si="2683"/>
        <v>936.5</v>
      </c>
      <c r="AH1019" s="17"/>
      <c r="AI1019" s="17"/>
      <c r="AJ1019" s="17"/>
      <c r="AK1019" s="17">
        <v>-665</v>
      </c>
      <c r="AL1019" s="17"/>
      <c r="AM1019" s="17"/>
      <c r="AN1019" s="17"/>
      <c r="AO1019" s="17"/>
      <c r="AP1019" s="17">
        <v>-665</v>
      </c>
      <c r="AQ1019" s="17"/>
      <c r="AR1019" s="17"/>
      <c r="AS1019" s="17"/>
      <c r="AT1019" s="17"/>
      <c r="AU1019" s="17">
        <v>-665</v>
      </c>
      <c r="AV1019" s="17"/>
      <c r="AW1019" s="17">
        <f t="shared" si="2684"/>
        <v>271.5</v>
      </c>
      <c r="AX1019" s="17">
        <f t="shared" si="2685"/>
        <v>271.5</v>
      </c>
      <c r="AY1019" s="17">
        <f t="shared" si="2686"/>
        <v>271.5</v>
      </c>
      <c r="AZ1019" s="17"/>
      <c r="BA1019" s="32"/>
      <c r="BB1019" s="32"/>
      <c r="BC1019" s="1"/>
      <c r="BD1019" s="1"/>
      <c r="BE1019" s="1"/>
      <c r="BF1019" s="1"/>
      <c r="BG1019" s="1"/>
      <c r="BH1019" s="1"/>
      <c r="BI1019" s="1"/>
    </row>
    <row r="1020" s="20" customFormat="1" ht="30">
      <c r="A1020" s="21" t="s">
        <v>492</v>
      </c>
      <c r="B1020" s="21" t="s">
        <v>65</v>
      </c>
      <c r="C1020" s="21"/>
      <c r="D1020" s="21"/>
      <c r="E1020" s="33"/>
      <c r="F1020" s="22" t="s">
        <v>153</v>
      </c>
      <c r="G1020" s="23">
        <f>G1021+G1030</f>
        <v>2713.1999999999998</v>
      </c>
      <c r="H1020" s="23">
        <f>H1021+H1030</f>
        <v>2804.5</v>
      </c>
      <c r="I1020" s="23">
        <f>I1021+I1030</f>
        <v>2804.5</v>
      </c>
      <c r="J1020" s="23">
        <f>J1021+J1030</f>
        <v>0</v>
      </c>
      <c r="K1020" s="23">
        <f>K1021+K1030</f>
        <v>0</v>
      </c>
      <c r="L1020" s="23">
        <f>L1021+L1030</f>
        <v>0</v>
      </c>
      <c r="M1020" s="23">
        <f t="shared" si="2607"/>
        <v>2713.1999999999998</v>
      </c>
      <c r="N1020" s="23">
        <f t="shared" si="2608"/>
        <v>2804.5</v>
      </c>
      <c r="O1020" s="23">
        <f t="shared" si="2609"/>
        <v>2804.5</v>
      </c>
      <c r="P1020" s="23">
        <f>P1021+P1030</f>
        <v>0</v>
      </c>
      <c r="Q1020" s="23">
        <f>Q1021+Q1030</f>
        <v>0</v>
      </c>
      <c r="R1020" s="23">
        <f>R1021+R1030</f>
        <v>0</v>
      </c>
      <c r="S1020" s="23">
        <f>S1021+S1030</f>
        <v>0</v>
      </c>
      <c r="T1020" s="23">
        <f>T1021+T1030</f>
        <v>0</v>
      </c>
      <c r="U1020" s="23">
        <f>U1021+U1030</f>
        <v>0</v>
      </c>
      <c r="V1020" s="23">
        <f>V1021+V1030</f>
        <v>0</v>
      </c>
      <c r="W1020" s="23">
        <f>W1021+W1030</f>
        <v>0</v>
      </c>
      <c r="X1020" s="23">
        <f>X1021+X1030</f>
        <v>0</v>
      </c>
      <c r="Y1020" s="23">
        <f t="shared" si="2678"/>
        <v>2713.1999999999998</v>
      </c>
      <c r="Z1020" s="23">
        <f t="shared" si="2679"/>
        <v>2804.5</v>
      </c>
      <c r="AA1020" s="23">
        <f t="shared" si="2680"/>
        <v>2804.5</v>
      </c>
      <c r="AB1020" s="23">
        <f>AB1021+AB1030</f>
        <v>0</v>
      </c>
      <c r="AC1020" s="23">
        <f>AC1021+AC1030</f>
        <v>0</v>
      </c>
      <c r="AD1020" s="23">
        <f>AD1021+AD1030</f>
        <v>0</v>
      </c>
      <c r="AE1020" s="23">
        <f t="shared" si="2681"/>
        <v>2713.1999999999998</v>
      </c>
      <c r="AF1020" s="23">
        <f t="shared" si="2682"/>
        <v>2804.5</v>
      </c>
      <c r="AG1020" s="23">
        <f t="shared" si="2683"/>
        <v>2804.5</v>
      </c>
      <c r="AH1020" s="23">
        <f>AH1021+AH1030</f>
        <v>0</v>
      </c>
      <c r="AI1020" s="23">
        <f>AI1021+AI1030</f>
        <v>0</v>
      </c>
      <c r="AJ1020" s="23">
        <f>AJ1021+AJ1030</f>
        <v>0</v>
      </c>
      <c r="AK1020" s="23">
        <f>AK1021+AK1030</f>
        <v>0</v>
      </c>
      <c r="AL1020" s="23">
        <f>AL1021+AL1030</f>
        <v>0</v>
      </c>
      <c r="AM1020" s="23">
        <f>AM1021+AM1030</f>
        <v>0</v>
      </c>
      <c r="AN1020" s="23">
        <f>AN1021+AN1030</f>
        <v>0</v>
      </c>
      <c r="AO1020" s="23">
        <f>AO1021+AO1030</f>
        <v>0</v>
      </c>
      <c r="AP1020" s="23">
        <f>AP1021+AP1030</f>
        <v>0</v>
      </c>
      <c r="AQ1020" s="23">
        <f>AQ1021+AQ1030</f>
        <v>0</v>
      </c>
      <c r="AR1020" s="23">
        <f>AR1021+AR1030</f>
        <v>0</v>
      </c>
      <c r="AS1020" s="23">
        <f>AS1021+AS1030</f>
        <v>0</v>
      </c>
      <c r="AT1020" s="23">
        <f>AT1021+AT1030</f>
        <v>0</v>
      </c>
      <c r="AU1020" s="23">
        <f>AU1021+AU1030</f>
        <v>0</v>
      </c>
      <c r="AV1020" s="23">
        <f>AV1021+AV1030</f>
        <v>0</v>
      </c>
      <c r="AW1020" s="23">
        <f t="shared" si="2684"/>
        <v>2713.1999999999998</v>
      </c>
      <c r="AX1020" s="23">
        <f t="shared" si="2685"/>
        <v>2804.5</v>
      </c>
      <c r="AY1020" s="23">
        <f t="shared" si="2686"/>
        <v>2804.5</v>
      </c>
      <c r="AZ1020" s="23">
        <f>AZ1021+AZ1030</f>
        <v>0</v>
      </c>
      <c r="BA1020" s="24"/>
      <c r="BB1020" s="24"/>
      <c r="BC1020" s="20"/>
      <c r="BD1020" s="20"/>
      <c r="BE1020" s="20"/>
      <c r="BF1020" s="20"/>
      <c r="BG1020" s="20"/>
      <c r="BH1020" s="20"/>
      <c r="BI1020" s="20"/>
    </row>
    <row r="1021" s="25" customFormat="1" ht="45">
      <c r="A1021" s="26" t="s">
        <v>492</v>
      </c>
      <c r="B1021" s="26" t="s">
        <v>65</v>
      </c>
      <c r="C1021" s="26" t="s">
        <v>297</v>
      </c>
      <c r="D1021" s="26"/>
      <c r="E1021" s="34"/>
      <c r="F1021" s="27" t="s">
        <v>434</v>
      </c>
      <c r="G1021" s="28">
        <f t="shared" ref="G1021:G1023" si="2721">G1022</f>
        <v>928.70000000000005</v>
      </c>
      <c r="H1021" s="28">
        <f t="shared" ref="H1021:H1023" si="2722">H1022</f>
        <v>928.70000000000005</v>
      </c>
      <c r="I1021" s="28">
        <f t="shared" ref="I1021:I1023" si="2723">I1022</f>
        <v>928.70000000000005</v>
      </c>
      <c r="J1021" s="28">
        <f t="shared" ref="J1021:J1023" si="2724">J1022</f>
        <v>0</v>
      </c>
      <c r="K1021" s="28">
        <f t="shared" ref="K1021:K1023" si="2725">K1022</f>
        <v>0</v>
      </c>
      <c r="L1021" s="28">
        <f t="shared" ref="L1021:L1023" si="2726">L1022</f>
        <v>0</v>
      </c>
      <c r="M1021" s="28">
        <f t="shared" si="2607"/>
        <v>928.70000000000005</v>
      </c>
      <c r="N1021" s="28">
        <f t="shared" si="2608"/>
        <v>928.70000000000005</v>
      </c>
      <c r="O1021" s="28">
        <f t="shared" si="2609"/>
        <v>928.70000000000005</v>
      </c>
      <c r="P1021" s="28">
        <f t="shared" ref="P1021:P1023" si="2727">P1022</f>
        <v>0</v>
      </c>
      <c r="Q1021" s="28">
        <f t="shared" ref="Q1021:Q1023" si="2728">Q1022</f>
        <v>0</v>
      </c>
      <c r="R1021" s="28">
        <f t="shared" ref="R1021:R1023" si="2729">R1022</f>
        <v>0</v>
      </c>
      <c r="S1021" s="28">
        <f t="shared" ref="S1021:S1023" si="2730">S1022</f>
        <v>0</v>
      </c>
      <c r="T1021" s="28">
        <f t="shared" ref="T1021:T1023" si="2731">T1022</f>
        <v>0</v>
      </c>
      <c r="U1021" s="28">
        <f t="shared" ref="U1021:U1023" si="2732">U1022</f>
        <v>0</v>
      </c>
      <c r="V1021" s="28">
        <f t="shared" ref="V1021:V1023" si="2733">V1022</f>
        <v>0</v>
      </c>
      <c r="W1021" s="28">
        <f t="shared" ref="W1021:W1023" si="2734">W1022</f>
        <v>0</v>
      </c>
      <c r="X1021" s="28">
        <f t="shared" ref="X1021:X1023" si="2735">X1022</f>
        <v>0</v>
      </c>
      <c r="Y1021" s="28">
        <f t="shared" si="2678"/>
        <v>928.70000000000005</v>
      </c>
      <c r="Z1021" s="28">
        <f t="shared" si="2679"/>
        <v>928.70000000000005</v>
      </c>
      <c r="AA1021" s="28">
        <f t="shared" si="2680"/>
        <v>928.70000000000005</v>
      </c>
      <c r="AB1021" s="28">
        <f t="shared" ref="AB1021:AB1023" si="2736">AB1022</f>
        <v>0</v>
      </c>
      <c r="AC1021" s="28">
        <f t="shared" ref="AC1021:AC1023" si="2737">AC1022</f>
        <v>0</v>
      </c>
      <c r="AD1021" s="28">
        <f t="shared" ref="AD1021:AD1023" si="2738">AD1022</f>
        <v>0</v>
      </c>
      <c r="AE1021" s="28">
        <f t="shared" si="2681"/>
        <v>928.70000000000005</v>
      </c>
      <c r="AF1021" s="28">
        <f t="shared" si="2682"/>
        <v>928.70000000000005</v>
      </c>
      <c r="AG1021" s="28">
        <f t="shared" si="2683"/>
        <v>928.70000000000005</v>
      </c>
      <c r="AH1021" s="28">
        <f t="shared" ref="AH1021:AH1023" si="2739">AH1022</f>
        <v>0</v>
      </c>
      <c r="AI1021" s="28">
        <f t="shared" ref="AI1021:AI1023" si="2740">AI1022</f>
        <v>0</v>
      </c>
      <c r="AJ1021" s="28">
        <f t="shared" ref="AJ1021:AJ1023" si="2741">AJ1022</f>
        <v>0</v>
      </c>
      <c r="AK1021" s="28">
        <f t="shared" ref="AK1021:AK1023" si="2742">AK1022</f>
        <v>0</v>
      </c>
      <c r="AL1021" s="28">
        <f t="shared" ref="AL1021:AL1023" si="2743">AL1022</f>
        <v>0</v>
      </c>
      <c r="AM1021" s="28">
        <f t="shared" ref="AM1021:AM1023" si="2744">AM1022</f>
        <v>0</v>
      </c>
      <c r="AN1021" s="28">
        <f t="shared" ref="AN1021:AN1023" si="2745">AN1022</f>
        <v>0</v>
      </c>
      <c r="AO1021" s="28">
        <f t="shared" ref="AO1021:AO1023" si="2746">AO1022</f>
        <v>0</v>
      </c>
      <c r="AP1021" s="28">
        <f t="shared" ref="AP1021:AP1023" si="2747">AP1022</f>
        <v>0</v>
      </c>
      <c r="AQ1021" s="28">
        <f t="shared" ref="AQ1021:AQ1023" si="2748">AQ1022</f>
        <v>0</v>
      </c>
      <c r="AR1021" s="28">
        <f t="shared" ref="AR1021:AR1023" si="2749">AR1022</f>
        <v>0</v>
      </c>
      <c r="AS1021" s="28">
        <f t="shared" ref="AS1021:AS1023" si="2750">AS1022</f>
        <v>0</v>
      </c>
      <c r="AT1021" s="28">
        <f t="shared" ref="AT1021:AT1023" si="2751">AT1022</f>
        <v>0</v>
      </c>
      <c r="AU1021" s="28">
        <f t="shared" ref="AU1021:AU1023" si="2752">AU1022</f>
        <v>0</v>
      </c>
      <c r="AV1021" s="28">
        <f t="shared" ref="AV1021:AV1023" si="2753">AV1022</f>
        <v>0</v>
      </c>
      <c r="AW1021" s="28">
        <f t="shared" si="2684"/>
        <v>928.70000000000005</v>
      </c>
      <c r="AX1021" s="28">
        <f t="shared" si="2685"/>
        <v>928.70000000000005</v>
      </c>
      <c r="AY1021" s="28">
        <f t="shared" si="2686"/>
        <v>928.70000000000005</v>
      </c>
      <c r="AZ1021" s="28">
        <f t="shared" ref="AZ1021:AZ1023" si="2754">AZ1022</f>
        <v>0</v>
      </c>
      <c r="BA1021" s="29"/>
      <c r="BB1021" s="29"/>
      <c r="BC1021" s="25"/>
      <c r="BD1021" s="25"/>
      <c r="BE1021" s="25"/>
      <c r="BF1021" s="25"/>
      <c r="BG1021" s="25"/>
      <c r="BH1021" s="25"/>
      <c r="BI1021" s="25"/>
    </row>
    <row r="1022" s="1" customFormat="1" ht="15">
      <c r="A1022" s="30" t="s">
        <v>492</v>
      </c>
      <c r="B1022" s="30" t="s">
        <v>65</v>
      </c>
      <c r="C1022" s="30" t="s">
        <v>297</v>
      </c>
      <c r="D1022" s="30" t="s">
        <v>246</v>
      </c>
      <c r="E1022" s="35"/>
      <c r="F1022" s="31" t="s">
        <v>247</v>
      </c>
      <c r="G1022" s="17">
        <f t="shared" si="2721"/>
        <v>928.70000000000005</v>
      </c>
      <c r="H1022" s="17">
        <f t="shared" si="2722"/>
        <v>928.70000000000005</v>
      </c>
      <c r="I1022" s="17">
        <f t="shared" si="2723"/>
        <v>928.70000000000005</v>
      </c>
      <c r="J1022" s="17">
        <f t="shared" si="2724"/>
        <v>0</v>
      </c>
      <c r="K1022" s="17">
        <f t="shared" si="2725"/>
        <v>0</v>
      </c>
      <c r="L1022" s="17">
        <f t="shared" si="2726"/>
        <v>0</v>
      </c>
      <c r="M1022" s="17">
        <f t="shared" si="2607"/>
        <v>928.70000000000005</v>
      </c>
      <c r="N1022" s="17">
        <f t="shared" si="2608"/>
        <v>928.70000000000005</v>
      </c>
      <c r="O1022" s="17">
        <f t="shared" si="2609"/>
        <v>928.70000000000005</v>
      </c>
      <c r="P1022" s="17">
        <f t="shared" si="2727"/>
        <v>0</v>
      </c>
      <c r="Q1022" s="17">
        <f t="shared" si="2728"/>
        <v>0</v>
      </c>
      <c r="R1022" s="17">
        <f t="shared" si="2729"/>
        <v>0</v>
      </c>
      <c r="S1022" s="17">
        <f t="shared" si="2730"/>
        <v>0</v>
      </c>
      <c r="T1022" s="17">
        <f t="shared" si="2731"/>
        <v>0</v>
      </c>
      <c r="U1022" s="17">
        <f t="shared" si="2732"/>
        <v>0</v>
      </c>
      <c r="V1022" s="17">
        <f t="shared" si="2733"/>
        <v>0</v>
      </c>
      <c r="W1022" s="17">
        <f t="shared" si="2734"/>
        <v>0</v>
      </c>
      <c r="X1022" s="17">
        <f t="shared" si="2735"/>
        <v>0</v>
      </c>
      <c r="Y1022" s="17">
        <f t="shared" si="2678"/>
        <v>928.70000000000005</v>
      </c>
      <c r="Z1022" s="17">
        <f t="shared" si="2679"/>
        <v>928.70000000000005</v>
      </c>
      <c r="AA1022" s="17">
        <f t="shared" si="2680"/>
        <v>928.70000000000005</v>
      </c>
      <c r="AB1022" s="17">
        <f t="shared" si="2736"/>
        <v>0</v>
      </c>
      <c r="AC1022" s="17">
        <f t="shared" si="2737"/>
        <v>0</v>
      </c>
      <c r="AD1022" s="17">
        <f t="shared" si="2738"/>
        <v>0</v>
      </c>
      <c r="AE1022" s="17">
        <f t="shared" si="2681"/>
        <v>928.70000000000005</v>
      </c>
      <c r="AF1022" s="17">
        <f t="shared" si="2682"/>
        <v>928.70000000000005</v>
      </c>
      <c r="AG1022" s="17">
        <f t="shared" si="2683"/>
        <v>928.70000000000005</v>
      </c>
      <c r="AH1022" s="17">
        <f t="shared" si="2739"/>
        <v>0</v>
      </c>
      <c r="AI1022" s="17">
        <f t="shared" si="2740"/>
        <v>0</v>
      </c>
      <c r="AJ1022" s="17">
        <f t="shared" si="2741"/>
        <v>0</v>
      </c>
      <c r="AK1022" s="17">
        <f t="shared" si="2742"/>
        <v>0</v>
      </c>
      <c r="AL1022" s="17">
        <f t="shared" si="2743"/>
        <v>0</v>
      </c>
      <c r="AM1022" s="17">
        <f t="shared" si="2744"/>
        <v>0</v>
      </c>
      <c r="AN1022" s="17">
        <f t="shared" si="2745"/>
        <v>0</v>
      </c>
      <c r="AO1022" s="17">
        <f t="shared" si="2746"/>
        <v>0</v>
      </c>
      <c r="AP1022" s="17">
        <f t="shared" si="2747"/>
        <v>0</v>
      </c>
      <c r="AQ1022" s="17">
        <f t="shared" si="2748"/>
        <v>0</v>
      </c>
      <c r="AR1022" s="17">
        <f t="shared" si="2749"/>
        <v>0</v>
      </c>
      <c r="AS1022" s="17">
        <f t="shared" si="2750"/>
        <v>0</v>
      </c>
      <c r="AT1022" s="17">
        <f t="shared" si="2751"/>
        <v>0</v>
      </c>
      <c r="AU1022" s="17">
        <f t="shared" si="2752"/>
        <v>0</v>
      </c>
      <c r="AV1022" s="17">
        <f t="shared" si="2753"/>
        <v>0</v>
      </c>
      <c r="AW1022" s="17">
        <f t="shared" si="2684"/>
        <v>928.70000000000005</v>
      </c>
      <c r="AX1022" s="17">
        <f t="shared" si="2685"/>
        <v>928.70000000000005</v>
      </c>
      <c r="AY1022" s="17">
        <f t="shared" si="2686"/>
        <v>928.70000000000005</v>
      </c>
      <c r="AZ1022" s="17">
        <f t="shared" si="2754"/>
        <v>0</v>
      </c>
      <c r="BA1022" s="32"/>
      <c r="BB1022" s="32"/>
      <c r="BC1022" s="1"/>
      <c r="BD1022" s="1"/>
      <c r="BE1022" s="1"/>
      <c r="BF1022" s="1"/>
      <c r="BG1022" s="1"/>
      <c r="BH1022" s="1"/>
      <c r="BI1022" s="1"/>
    </row>
    <row r="1023" s="1" customFormat="1" ht="15" hidden="1">
      <c r="A1023" s="30" t="s">
        <v>492</v>
      </c>
      <c r="B1023" s="30" t="s">
        <v>65</v>
      </c>
      <c r="C1023" s="30" t="s">
        <v>297</v>
      </c>
      <c r="D1023" s="30" t="s">
        <v>248</v>
      </c>
      <c r="E1023" s="35"/>
      <c r="F1023" s="31" t="s">
        <v>36</v>
      </c>
      <c r="G1023" s="17">
        <f t="shared" si="2721"/>
        <v>928.70000000000005</v>
      </c>
      <c r="H1023" s="17">
        <f t="shared" si="2722"/>
        <v>928.70000000000005</v>
      </c>
      <c r="I1023" s="17">
        <f t="shared" si="2723"/>
        <v>928.70000000000005</v>
      </c>
      <c r="J1023" s="17">
        <f t="shared" si="2724"/>
        <v>0</v>
      </c>
      <c r="K1023" s="17">
        <f t="shared" si="2725"/>
        <v>0</v>
      </c>
      <c r="L1023" s="17">
        <f t="shared" si="2726"/>
        <v>0</v>
      </c>
      <c r="M1023" s="17">
        <f t="shared" si="2607"/>
        <v>928.70000000000005</v>
      </c>
      <c r="N1023" s="17">
        <f t="shared" si="2608"/>
        <v>928.70000000000005</v>
      </c>
      <c r="O1023" s="17">
        <f t="shared" si="2609"/>
        <v>928.70000000000005</v>
      </c>
      <c r="P1023" s="17">
        <f t="shared" si="2727"/>
        <v>0</v>
      </c>
      <c r="Q1023" s="17">
        <f t="shared" si="2728"/>
        <v>0</v>
      </c>
      <c r="R1023" s="17">
        <f t="shared" si="2729"/>
        <v>0</v>
      </c>
      <c r="S1023" s="17">
        <f t="shared" si="2730"/>
        <v>0</v>
      </c>
      <c r="T1023" s="17">
        <f t="shared" si="2731"/>
        <v>0</v>
      </c>
      <c r="U1023" s="17">
        <f t="shared" si="2732"/>
        <v>0</v>
      </c>
      <c r="V1023" s="17">
        <f t="shared" si="2733"/>
        <v>0</v>
      </c>
      <c r="W1023" s="17">
        <f t="shared" si="2734"/>
        <v>0</v>
      </c>
      <c r="X1023" s="17">
        <f t="shared" si="2735"/>
        <v>0</v>
      </c>
      <c r="Y1023" s="17">
        <f t="shared" si="2678"/>
        <v>928.70000000000005</v>
      </c>
      <c r="Z1023" s="17">
        <f t="shared" si="2679"/>
        <v>928.70000000000005</v>
      </c>
      <c r="AA1023" s="17">
        <f t="shared" si="2680"/>
        <v>928.70000000000005</v>
      </c>
      <c r="AB1023" s="17">
        <f t="shared" si="2736"/>
        <v>0</v>
      </c>
      <c r="AC1023" s="17">
        <f t="shared" si="2737"/>
        <v>0</v>
      </c>
      <c r="AD1023" s="17">
        <f t="shared" si="2738"/>
        <v>0</v>
      </c>
      <c r="AE1023" s="17">
        <f t="shared" si="2681"/>
        <v>928.70000000000005</v>
      </c>
      <c r="AF1023" s="17">
        <f t="shared" si="2682"/>
        <v>928.70000000000005</v>
      </c>
      <c r="AG1023" s="17">
        <f t="shared" si="2683"/>
        <v>928.70000000000005</v>
      </c>
      <c r="AH1023" s="17">
        <f t="shared" si="2739"/>
        <v>0</v>
      </c>
      <c r="AI1023" s="17">
        <f t="shared" si="2740"/>
        <v>0</v>
      </c>
      <c r="AJ1023" s="17">
        <f t="shared" si="2741"/>
        <v>0</v>
      </c>
      <c r="AK1023" s="17">
        <f t="shared" si="2742"/>
        <v>0</v>
      </c>
      <c r="AL1023" s="17">
        <f t="shared" si="2743"/>
        <v>0</v>
      </c>
      <c r="AM1023" s="17">
        <f t="shared" si="2744"/>
        <v>0</v>
      </c>
      <c r="AN1023" s="17">
        <f t="shared" si="2745"/>
        <v>0</v>
      </c>
      <c r="AO1023" s="17">
        <f t="shared" si="2746"/>
        <v>0</v>
      </c>
      <c r="AP1023" s="17">
        <f t="shared" si="2747"/>
        <v>0</v>
      </c>
      <c r="AQ1023" s="17">
        <f t="shared" si="2748"/>
        <v>0</v>
      </c>
      <c r="AR1023" s="17">
        <f t="shared" si="2749"/>
        <v>0</v>
      </c>
      <c r="AS1023" s="17">
        <f t="shared" si="2750"/>
        <v>0</v>
      </c>
      <c r="AT1023" s="17">
        <f t="shared" si="2751"/>
        <v>0</v>
      </c>
      <c r="AU1023" s="17">
        <f t="shared" si="2752"/>
        <v>0</v>
      </c>
      <c r="AV1023" s="17">
        <f t="shared" si="2753"/>
        <v>0</v>
      </c>
      <c r="AW1023" s="17">
        <f t="shared" si="2684"/>
        <v>928.70000000000005</v>
      </c>
      <c r="AX1023" s="17">
        <f t="shared" si="2685"/>
        <v>928.70000000000005</v>
      </c>
      <c r="AY1023" s="17">
        <f t="shared" si="2686"/>
        <v>928.70000000000005</v>
      </c>
      <c r="AZ1023" s="17">
        <f t="shared" si="2754"/>
        <v>0</v>
      </c>
      <c r="BA1023" s="32">
        <v>0</v>
      </c>
      <c r="BB1023" s="32"/>
      <c r="BC1023" s="1"/>
      <c r="BD1023" s="1"/>
      <c r="BE1023" s="1"/>
      <c r="BF1023" s="1"/>
      <c r="BG1023" s="1"/>
      <c r="BH1023" s="1"/>
      <c r="BI1023" s="1"/>
    </row>
    <row r="1024" s="1" customFormat="1" ht="90">
      <c r="A1024" s="30" t="s">
        <v>492</v>
      </c>
      <c r="B1024" s="30" t="s">
        <v>65</v>
      </c>
      <c r="C1024" s="30" t="s">
        <v>297</v>
      </c>
      <c r="D1024" s="30" t="s">
        <v>435</v>
      </c>
      <c r="E1024" s="35"/>
      <c r="F1024" s="31" t="s">
        <v>436</v>
      </c>
      <c r="G1024" s="17">
        <f>G1025+G1027</f>
        <v>928.70000000000005</v>
      </c>
      <c r="H1024" s="17">
        <f>H1025+H1027</f>
        <v>928.70000000000005</v>
      </c>
      <c r="I1024" s="17">
        <f>I1025+I1027</f>
        <v>928.70000000000005</v>
      </c>
      <c r="J1024" s="17">
        <f>J1025+J1027</f>
        <v>0</v>
      </c>
      <c r="K1024" s="17">
        <f>K1025+K1027</f>
        <v>0</v>
      </c>
      <c r="L1024" s="17">
        <f>L1025+L1027</f>
        <v>0</v>
      </c>
      <c r="M1024" s="17">
        <f t="shared" si="2607"/>
        <v>928.70000000000005</v>
      </c>
      <c r="N1024" s="17">
        <f t="shared" si="2608"/>
        <v>928.70000000000005</v>
      </c>
      <c r="O1024" s="17">
        <f t="shared" si="2609"/>
        <v>928.70000000000005</v>
      </c>
      <c r="P1024" s="17">
        <f>P1025+P1027</f>
        <v>0</v>
      </c>
      <c r="Q1024" s="17">
        <f>Q1025+Q1027</f>
        <v>0</v>
      </c>
      <c r="R1024" s="17">
        <f>R1025+R1027</f>
        <v>0</v>
      </c>
      <c r="S1024" s="17">
        <f>S1025+S1027</f>
        <v>0</v>
      </c>
      <c r="T1024" s="17">
        <f>T1025+T1027</f>
        <v>0</v>
      </c>
      <c r="U1024" s="17">
        <f>U1025+U1027</f>
        <v>0</v>
      </c>
      <c r="V1024" s="17">
        <f>V1025+V1027</f>
        <v>0</v>
      </c>
      <c r="W1024" s="17">
        <f>W1025+W1027</f>
        <v>0</v>
      </c>
      <c r="X1024" s="17">
        <f>X1025+X1027</f>
        <v>0</v>
      </c>
      <c r="Y1024" s="17">
        <f t="shared" si="2678"/>
        <v>928.70000000000005</v>
      </c>
      <c r="Z1024" s="17">
        <f t="shared" si="2679"/>
        <v>928.70000000000005</v>
      </c>
      <c r="AA1024" s="17">
        <f t="shared" si="2680"/>
        <v>928.70000000000005</v>
      </c>
      <c r="AB1024" s="17">
        <f>AB1025+AB1027</f>
        <v>0</v>
      </c>
      <c r="AC1024" s="17">
        <f>AC1025+AC1027</f>
        <v>0</v>
      </c>
      <c r="AD1024" s="17">
        <f>AD1025+AD1027</f>
        <v>0</v>
      </c>
      <c r="AE1024" s="17">
        <f t="shared" si="2681"/>
        <v>928.70000000000005</v>
      </c>
      <c r="AF1024" s="17">
        <f t="shared" si="2682"/>
        <v>928.70000000000005</v>
      </c>
      <c r="AG1024" s="17">
        <f t="shared" si="2683"/>
        <v>928.70000000000005</v>
      </c>
      <c r="AH1024" s="17">
        <f>AH1025+AH1027</f>
        <v>0</v>
      </c>
      <c r="AI1024" s="17">
        <f>AI1025+AI1027</f>
        <v>0</v>
      </c>
      <c r="AJ1024" s="17">
        <f>AJ1025+AJ1027</f>
        <v>0</v>
      </c>
      <c r="AK1024" s="17">
        <f>AK1025+AK1027</f>
        <v>0</v>
      </c>
      <c r="AL1024" s="17">
        <f>AL1025+AL1027</f>
        <v>0</v>
      </c>
      <c r="AM1024" s="17">
        <f>AM1025+AM1027</f>
        <v>0</v>
      </c>
      <c r="AN1024" s="17">
        <f>AN1025+AN1027</f>
        <v>0</v>
      </c>
      <c r="AO1024" s="17">
        <f>AO1025+AO1027</f>
        <v>0</v>
      </c>
      <c r="AP1024" s="17">
        <f>AP1025+AP1027</f>
        <v>0</v>
      </c>
      <c r="AQ1024" s="17">
        <f>AQ1025+AQ1027</f>
        <v>0</v>
      </c>
      <c r="AR1024" s="17">
        <f>AR1025+AR1027</f>
        <v>0</v>
      </c>
      <c r="AS1024" s="17">
        <f>AS1025+AS1027</f>
        <v>0</v>
      </c>
      <c r="AT1024" s="17">
        <f>AT1025+AT1027</f>
        <v>0</v>
      </c>
      <c r="AU1024" s="17">
        <f>AU1025+AU1027</f>
        <v>0</v>
      </c>
      <c r="AV1024" s="17">
        <f>AV1025+AV1027</f>
        <v>0</v>
      </c>
      <c r="AW1024" s="17">
        <f t="shared" si="2684"/>
        <v>928.70000000000005</v>
      </c>
      <c r="AX1024" s="17">
        <f t="shared" si="2685"/>
        <v>928.70000000000005</v>
      </c>
      <c r="AY1024" s="17">
        <f t="shared" si="2686"/>
        <v>928.70000000000005</v>
      </c>
      <c r="AZ1024" s="17">
        <f>AZ1025+AZ1027</f>
        <v>0</v>
      </c>
      <c r="BA1024" s="32"/>
      <c r="BB1024" s="32"/>
      <c r="BC1024" s="1"/>
      <c r="BD1024" s="1"/>
      <c r="BE1024" s="1"/>
      <c r="BF1024" s="1"/>
      <c r="BG1024" s="1"/>
      <c r="BH1024" s="1"/>
      <c r="BI1024" s="1"/>
    </row>
    <row r="1025" s="1" customFormat="1" ht="45">
      <c r="A1025" s="30" t="s">
        <v>492</v>
      </c>
      <c r="B1025" s="30" t="s">
        <v>65</v>
      </c>
      <c r="C1025" s="30" t="s">
        <v>297</v>
      </c>
      <c r="D1025" s="30" t="s">
        <v>437</v>
      </c>
      <c r="E1025" s="35"/>
      <c r="F1025" s="31" t="s">
        <v>438</v>
      </c>
      <c r="G1025" s="17">
        <f>G1026</f>
        <v>29.100000000000001</v>
      </c>
      <c r="H1025" s="17">
        <f>H1026</f>
        <v>29.100000000000001</v>
      </c>
      <c r="I1025" s="17">
        <f>I1026</f>
        <v>29.100000000000001</v>
      </c>
      <c r="J1025" s="17">
        <f>J1026</f>
        <v>0</v>
      </c>
      <c r="K1025" s="17">
        <f>K1026</f>
        <v>0</v>
      </c>
      <c r="L1025" s="17">
        <f>L1026</f>
        <v>0</v>
      </c>
      <c r="M1025" s="17">
        <f t="shared" si="2607"/>
        <v>29.100000000000001</v>
      </c>
      <c r="N1025" s="17">
        <f t="shared" si="2608"/>
        <v>29.100000000000001</v>
      </c>
      <c r="O1025" s="17">
        <f t="shared" si="2609"/>
        <v>29.100000000000001</v>
      </c>
      <c r="P1025" s="17">
        <f>P1026</f>
        <v>0</v>
      </c>
      <c r="Q1025" s="17">
        <f>Q1026</f>
        <v>0</v>
      </c>
      <c r="R1025" s="17">
        <f>R1026</f>
        <v>0</v>
      </c>
      <c r="S1025" s="17">
        <f>S1026</f>
        <v>0</v>
      </c>
      <c r="T1025" s="17">
        <f>T1026</f>
        <v>0</v>
      </c>
      <c r="U1025" s="17">
        <f>U1026</f>
        <v>0</v>
      </c>
      <c r="V1025" s="17">
        <f>V1026</f>
        <v>0</v>
      </c>
      <c r="W1025" s="17">
        <f>W1026</f>
        <v>0</v>
      </c>
      <c r="X1025" s="17">
        <f>X1026</f>
        <v>0</v>
      </c>
      <c r="Y1025" s="17">
        <f t="shared" si="2678"/>
        <v>29.100000000000001</v>
      </c>
      <c r="Z1025" s="17">
        <f t="shared" si="2679"/>
        <v>29.100000000000001</v>
      </c>
      <c r="AA1025" s="17">
        <f t="shared" si="2680"/>
        <v>29.100000000000001</v>
      </c>
      <c r="AB1025" s="17">
        <f>AB1026</f>
        <v>0</v>
      </c>
      <c r="AC1025" s="17">
        <f>AC1026</f>
        <v>0</v>
      </c>
      <c r="AD1025" s="17">
        <f>AD1026</f>
        <v>0</v>
      </c>
      <c r="AE1025" s="17">
        <f t="shared" si="2681"/>
        <v>29.100000000000001</v>
      </c>
      <c r="AF1025" s="17">
        <f t="shared" si="2682"/>
        <v>29.100000000000001</v>
      </c>
      <c r="AG1025" s="17">
        <f t="shared" si="2683"/>
        <v>29.100000000000001</v>
      </c>
      <c r="AH1025" s="17">
        <f>AH1026</f>
        <v>0</v>
      </c>
      <c r="AI1025" s="17">
        <f>AI1026</f>
        <v>0</v>
      </c>
      <c r="AJ1025" s="17">
        <f>AJ1026</f>
        <v>0</v>
      </c>
      <c r="AK1025" s="17">
        <f>AK1026</f>
        <v>0</v>
      </c>
      <c r="AL1025" s="17">
        <f>AL1026</f>
        <v>0</v>
      </c>
      <c r="AM1025" s="17">
        <f>AM1026</f>
        <v>0</v>
      </c>
      <c r="AN1025" s="17">
        <f>AN1026</f>
        <v>0</v>
      </c>
      <c r="AO1025" s="17">
        <f>AO1026</f>
        <v>0</v>
      </c>
      <c r="AP1025" s="17">
        <f>AP1026</f>
        <v>0</v>
      </c>
      <c r="AQ1025" s="17">
        <f>AQ1026</f>
        <v>0</v>
      </c>
      <c r="AR1025" s="17">
        <f>AR1026</f>
        <v>0</v>
      </c>
      <c r="AS1025" s="17">
        <f>AS1026</f>
        <v>0</v>
      </c>
      <c r="AT1025" s="17">
        <f>AT1026</f>
        <v>0</v>
      </c>
      <c r="AU1025" s="17">
        <f>AU1026</f>
        <v>0</v>
      </c>
      <c r="AV1025" s="17">
        <f>AV1026</f>
        <v>0</v>
      </c>
      <c r="AW1025" s="17">
        <f t="shared" si="2684"/>
        <v>29.100000000000001</v>
      </c>
      <c r="AX1025" s="17">
        <f t="shared" si="2685"/>
        <v>29.100000000000001</v>
      </c>
      <c r="AY1025" s="17">
        <f t="shared" si="2686"/>
        <v>29.100000000000001</v>
      </c>
      <c r="AZ1025" s="17">
        <f>AZ1026</f>
        <v>0</v>
      </c>
      <c r="BA1025" s="32"/>
      <c r="BB1025" s="32"/>
      <c r="BC1025" s="1"/>
      <c r="BD1025" s="1"/>
      <c r="BE1025" s="1"/>
      <c r="BF1025" s="1"/>
      <c r="BG1025" s="1"/>
      <c r="BH1025" s="1"/>
      <c r="BI1025" s="1"/>
    </row>
    <row r="1026" s="1" customFormat="1" ht="30">
      <c r="A1026" s="30" t="s">
        <v>492</v>
      </c>
      <c r="B1026" s="30" t="s">
        <v>65</v>
      </c>
      <c r="C1026" s="30" t="s">
        <v>297</v>
      </c>
      <c r="D1026" s="30" t="s">
        <v>437</v>
      </c>
      <c r="E1026" s="30" t="s">
        <v>41</v>
      </c>
      <c r="F1026" s="31" t="s">
        <v>42</v>
      </c>
      <c r="G1026" s="17">
        <v>29.100000000000001</v>
      </c>
      <c r="H1026" s="17">
        <v>29.100000000000001</v>
      </c>
      <c r="I1026" s="17">
        <v>29.100000000000001</v>
      </c>
      <c r="J1026" s="17"/>
      <c r="K1026" s="17"/>
      <c r="L1026" s="17"/>
      <c r="M1026" s="17">
        <f t="shared" si="2607"/>
        <v>29.100000000000001</v>
      </c>
      <c r="N1026" s="17">
        <f t="shared" si="2608"/>
        <v>29.100000000000001</v>
      </c>
      <c r="O1026" s="17">
        <f t="shared" si="2609"/>
        <v>29.100000000000001</v>
      </c>
      <c r="P1026" s="17"/>
      <c r="Q1026" s="17"/>
      <c r="R1026" s="17"/>
      <c r="S1026" s="17"/>
      <c r="T1026" s="17"/>
      <c r="U1026" s="17"/>
      <c r="V1026" s="17"/>
      <c r="W1026" s="17"/>
      <c r="X1026" s="17"/>
      <c r="Y1026" s="17">
        <f t="shared" si="2678"/>
        <v>29.100000000000001</v>
      </c>
      <c r="Z1026" s="17">
        <f t="shared" si="2679"/>
        <v>29.100000000000001</v>
      </c>
      <c r="AA1026" s="17">
        <f t="shared" si="2680"/>
        <v>29.100000000000001</v>
      </c>
      <c r="AB1026" s="17"/>
      <c r="AC1026" s="17"/>
      <c r="AD1026" s="17"/>
      <c r="AE1026" s="17">
        <f t="shared" si="2681"/>
        <v>29.100000000000001</v>
      </c>
      <c r="AF1026" s="17">
        <f t="shared" si="2682"/>
        <v>29.100000000000001</v>
      </c>
      <c r="AG1026" s="17">
        <f t="shared" si="2683"/>
        <v>29.100000000000001</v>
      </c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>
        <f t="shared" si="2684"/>
        <v>29.100000000000001</v>
      </c>
      <c r="AX1026" s="17">
        <f t="shared" si="2685"/>
        <v>29.100000000000001</v>
      </c>
      <c r="AY1026" s="17">
        <f t="shared" si="2686"/>
        <v>29.100000000000001</v>
      </c>
      <c r="AZ1026" s="17"/>
      <c r="BA1026" s="32"/>
      <c r="BB1026" s="32"/>
      <c r="BC1026" s="1"/>
      <c r="BD1026" s="1"/>
      <c r="BE1026" s="1"/>
      <c r="BF1026" s="1"/>
      <c r="BG1026" s="1"/>
      <c r="BH1026" s="1"/>
      <c r="BI1026" s="1"/>
    </row>
    <row r="1027" s="1" customFormat="1" ht="45">
      <c r="A1027" s="30" t="s">
        <v>492</v>
      </c>
      <c r="B1027" s="30" t="s">
        <v>65</v>
      </c>
      <c r="C1027" s="30" t="s">
        <v>297</v>
      </c>
      <c r="D1027" s="30" t="s">
        <v>439</v>
      </c>
      <c r="E1027" s="35"/>
      <c r="F1027" s="31" t="s">
        <v>440</v>
      </c>
      <c r="G1027" s="17">
        <f>G1028+G1029</f>
        <v>899.60000000000002</v>
      </c>
      <c r="H1027" s="17">
        <f>H1028+H1029</f>
        <v>899.60000000000002</v>
      </c>
      <c r="I1027" s="17">
        <f>I1028+I1029</f>
        <v>899.60000000000002</v>
      </c>
      <c r="J1027" s="17">
        <f>J1028+J1029</f>
        <v>0</v>
      </c>
      <c r="K1027" s="17">
        <f>K1028+K1029</f>
        <v>0</v>
      </c>
      <c r="L1027" s="17">
        <f>L1028+L1029</f>
        <v>0</v>
      </c>
      <c r="M1027" s="17">
        <f t="shared" si="2607"/>
        <v>899.60000000000002</v>
      </c>
      <c r="N1027" s="17">
        <f t="shared" si="2608"/>
        <v>899.60000000000002</v>
      </c>
      <c r="O1027" s="17">
        <f t="shared" si="2609"/>
        <v>899.60000000000002</v>
      </c>
      <c r="P1027" s="17">
        <f>P1028+P1029</f>
        <v>0</v>
      </c>
      <c r="Q1027" s="17">
        <f>Q1028+Q1029</f>
        <v>0</v>
      </c>
      <c r="R1027" s="17">
        <f>R1028+R1029</f>
        <v>0</v>
      </c>
      <c r="S1027" s="17">
        <f>S1028+S1029</f>
        <v>0</v>
      </c>
      <c r="T1027" s="17">
        <f>T1028+T1029</f>
        <v>0</v>
      </c>
      <c r="U1027" s="17">
        <f>U1028+U1029</f>
        <v>0</v>
      </c>
      <c r="V1027" s="17">
        <f>V1028+V1029</f>
        <v>0</v>
      </c>
      <c r="W1027" s="17">
        <f>W1028+W1029</f>
        <v>0</v>
      </c>
      <c r="X1027" s="17">
        <f>X1028+X1029</f>
        <v>0</v>
      </c>
      <c r="Y1027" s="17">
        <f t="shared" si="2678"/>
        <v>899.60000000000002</v>
      </c>
      <c r="Z1027" s="17">
        <f t="shared" si="2679"/>
        <v>899.60000000000002</v>
      </c>
      <c r="AA1027" s="17">
        <f t="shared" si="2680"/>
        <v>899.60000000000002</v>
      </c>
      <c r="AB1027" s="17">
        <f>AB1028+AB1029</f>
        <v>0</v>
      </c>
      <c r="AC1027" s="17">
        <f>AC1028+AC1029</f>
        <v>0</v>
      </c>
      <c r="AD1027" s="17">
        <f>AD1028+AD1029</f>
        <v>0</v>
      </c>
      <c r="AE1027" s="17">
        <f t="shared" si="2681"/>
        <v>899.60000000000002</v>
      </c>
      <c r="AF1027" s="17">
        <f t="shared" si="2682"/>
        <v>899.60000000000002</v>
      </c>
      <c r="AG1027" s="17">
        <f t="shared" si="2683"/>
        <v>899.60000000000002</v>
      </c>
      <c r="AH1027" s="17">
        <f>AH1028+AH1029</f>
        <v>0</v>
      </c>
      <c r="AI1027" s="17">
        <f>AI1028+AI1029</f>
        <v>0</v>
      </c>
      <c r="AJ1027" s="17">
        <f>AJ1028+AJ1029</f>
        <v>0</v>
      </c>
      <c r="AK1027" s="17">
        <f>AK1028+AK1029</f>
        <v>0</v>
      </c>
      <c r="AL1027" s="17">
        <f>AL1028+AL1029</f>
        <v>0</v>
      </c>
      <c r="AM1027" s="17">
        <f>AM1028+AM1029</f>
        <v>0</v>
      </c>
      <c r="AN1027" s="17">
        <f>AN1028+AN1029</f>
        <v>0</v>
      </c>
      <c r="AO1027" s="17">
        <f>AO1028+AO1029</f>
        <v>0</v>
      </c>
      <c r="AP1027" s="17">
        <f>AP1028+AP1029</f>
        <v>0</v>
      </c>
      <c r="AQ1027" s="17">
        <f>AQ1028+AQ1029</f>
        <v>0</v>
      </c>
      <c r="AR1027" s="17">
        <f>AR1028+AR1029</f>
        <v>0</v>
      </c>
      <c r="AS1027" s="17">
        <f>AS1028+AS1029</f>
        <v>0</v>
      </c>
      <c r="AT1027" s="17">
        <f>AT1028+AT1029</f>
        <v>0</v>
      </c>
      <c r="AU1027" s="17">
        <f>AU1028+AU1029</f>
        <v>0</v>
      </c>
      <c r="AV1027" s="17">
        <f>AV1028+AV1029</f>
        <v>0</v>
      </c>
      <c r="AW1027" s="17">
        <f t="shared" si="2684"/>
        <v>899.60000000000002</v>
      </c>
      <c r="AX1027" s="17">
        <f t="shared" si="2685"/>
        <v>899.60000000000002</v>
      </c>
      <c r="AY1027" s="17">
        <f t="shared" si="2686"/>
        <v>899.60000000000002</v>
      </c>
      <c r="AZ1027" s="17">
        <f>AZ1028+AZ1029</f>
        <v>0</v>
      </c>
      <c r="BA1027" s="32"/>
      <c r="BB1027" s="32"/>
      <c r="BC1027" s="1"/>
      <c r="BD1027" s="1"/>
      <c r="BE1027" s="1"/>
      <c r="BF1027" s="1"/>
      <c r="BG1027" s="1"/>
      <c r="BH1027" s="1"/>
      <c r="BI1027" s="1"/>
    </row>
    <row r="1028" s="1" customFormat="1" ht="30">
      <c r="A1028" s="30" t="s">
        <v>492</v>
      </c>
      <c r="B1028" s="30" t="s">
        <v>65</v>
      </c>
      <c r="C1028" s="30" t="s">
        <v>297</v>
      </c>
      <c r="D1028" s="30" t="s">
        <v>439</v>
      </c>
      <c r="E1028" s="30" t="s">
        <v>41</v>
      </c>
      <c r="F1028" s="31" t="s">
        <v>42</v>
      </c>
      <c r="G1028" s="17">
        <v>824.20000000000005</v>
      </c>
      <c r="H1028" s="17">
        <v>824.20000000000005</v>
      </c>
      <c r="I1028" s="17">
        <v>824.20000000000005</v>
      </c>
      <c r="J1028" s="17"/>
      <c r="K1028" s="17"/>
      <c r="L1028" s="17"/>
      <c r="M1028" s="17">
        <f t="shared" si="2607"/>
        <v>824.20000000000005</v>
      </c>
      <c r="N1028" s="17">
        <f t="shared" si="2608"/>
        <v>824.20000000000005</v>
      </c>
      <c r="O1028" s="17">
        <f t="shared" si="2609"/>
        <v>824.20000000000005</v>
      </c>
      <c r="P1028" s="17"/>
      <c r="Q1028" s="17"/>
      <c r="R1028" s="17"/>
      <c r="S1028" s="17"/>
      <c r="T1028" s="17"/>
      <c r="U1028" s="17"/>
      <c r="V1028" s="17"/>
      <c r="W1028" s="17"/>
      <c r="X1028" s="17"/>
      <c r="Y1028" s="17">
        <f t="shared" si="2678"/>
        <v>824.20000000000005</v>
      </c>
      <c r="Z1028" s="17">
        <f t="shared" si="2679"/>
        <v>824.20000000000005</v>
      </c>
      <c r="AA1028" s="17">
        <f t="shared" si="2680"/>
        <v>824.20000000000005</v>
      </c>
      <c r="AB1028" s="17"/>
      <c r="AC1028" s="17"/>
      <c r="AD1028" s="17"/>
      <c r="AE1028" s="17">
        <f t="shared" si="2681"/>
        <v>824.20000000000005</v>
      </c>
      <c r="AF1028" s="17">
        <f t="shared" si="2682"/>
        <v>824.20000000000005</v>
      </c>
      <c r="AG1028" s="17">
        <f t="shared" si="2683"/>
        <v>824.20000000000005</v>
      </c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>
        <f t="shared" si="2684"/>
        <v>824.20000000000005</v>
      </c>
      <c r="AX1028" s="17">
        <f t="shared" si="2685"/>
        <v>824.20000000000005</v>
      </c>
      <c r="AY1028" s="17">
        <f t="shared" si="2686"/>
        <v>824.20000000000005</v>
      </c>
      <c r="AZ1028" s="17"/>
      <c r="BA1028" s="32"/>
      <c r="BB1028" s="32"/>
      <c r="BC1028" s="1"/>
      <c r="BD1028" s="1"/>
      <c r="BE1028" s="1"/>
      <c r="BF1028" s="1"/>
      <c r="BG1028" s="1"/>
      <c r="BH1028" s="1"/>
      <c r="BI1028" s="1"/>
    </row>
    <row r="1029" s="1" customFormat="1" ht="15">
      <c r="A1029" s="30" t="s">
        <v>492</v>
      </c>
      <c r="B1029" s="30" t="s">
        <v>65</v>
      </c>
      <c r="C1029" s="30" t="s">
        <v>297</v>
      </c>
      <c r="D1029" s="30" t="s">
        <v>439</v>
      </c>
      <c r="E1029" s="30" t="s">
        <v>43</v>
      </c>
      <c r="F1029" s="31" t="s">
        <v>44</v>
      </c>
      <c r="G1029" s="17">
        <v>75.400000000000006</v>
      </c>
      <c r="H1029" s="17">
        <v>75.400000000000006</v>
      </c>
      <c r="I1029" s="17">
        <v>75.400000000000006</v>
      </c>
      <c r="J1029" s="17"/>
      <c r="K1029" s="17"/>
      <c r="L1029" s="17"/>
      <c r="M1029" s="17">
        <f t="shared" si="2607"/>
        <v>75.400000000000006</v>
      </c>
      <c r="N1029" s="17">
        <f t="shared" si="2608"/>
        <v>75.400000000000006</v>
      </c>
      <c r="O1029" s="17">
        <f t="shared" si="2609"/>
        <v>75.400000000000006</v>
      </c>
      <c r="P1029" s="17"/>
      <c r="Q1029" s="17"/>
      <c r="R1029" s="17"/>
      <c r="S1029" s="17"/>
      <c r="T1029" s="17"/>
      <c r="U1029" s="17"/>
      <c r="V1029" s="17"/>
      <c r="W1029" s="17"/>
      <c r="X1029" s="17"/>
      <c r="Y1029" s="17">
        <f t="shared" si="2678"/>
        <v>75.400000000000006</v>
      </c>
      <c r="Z1029" s="17">
        <f t="shared" si="2679"/>
        <v>75.400000000000006</v>
      </c>
      <c r="AA1029" s="17">
        <f t="shared" si="2680"/>
        <v>75.400000000000006</v>
      </c>
      <c r="AB1029" s="17"/>
      <c r="AC1029" s="17"/>
      <c r="AD1029" s="17"/>
      <c r="AE1029" s="17">
        <f t="shared" si="2681"/>
        <v>75.400000000000006</v>
      </c>
      <c r="AF1029" s="17">
        <f t="shared" si="2682"/>
        <v>75.400000000000006</v>
      </c>
      <c r="AG1029" s="17">
        <f t="shared" si="2683"/>
        <v>75.400000000000006</v>
      </c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>
        <f t="shared" si="2684"/>
        <v>75.400000000000006</v>
      </c>
      <c r="AX1029" s="17">
        <f t="shared" si="2685"/>
        <v>75.400000000000006</v>
      </c>
      <c r="AY1029" s="17">
        <f t="shared" si="2686"/>
        <v>75.400000000000006</v>
      </c>
      <c r="AZ1029" s="17"/>
      <c r="BA1029" s="32"/>
      <c r="BB1029" s="32"/>
      <c r="BC1029" s="1"/>
      <c r="BD1029" s="1"/>
      <c r="BE1029" s="1"/>
      <c r="BF1029" s="1"/>
      <c r="BG1029" s="1"/>
      <c r="BH1029" s="1"/>
      <c r="BI1029" s="1"/>
    </row>
    <row r="1030" s="25" customFormat="1" ht="30">
      <c r="A1030" s="26" t="s">
        <v>492</v>
      </c>
      <c r="B1030" s="26" t="s">
        <v>65</v>
      </c>
      <c r="C1030" s="26" t="s">
        <v>154</v>
      </c>
      <c r="D1030" s="26"/>
      <c r="E1030" s="34"/>
      <c r="F1030" s="27" t="s">
        <v>155</v>
      </c>
      <c r="G1030" s="28">
        <f t="shared" ref="G1030:G1031" si="2755">G1031</f>
        <v>1784.5</v>
      </c>
      <c r="H1030" s="28">
        <f t="shared" ref="H1030:H1031" si="2756">H1031</f>
        <v>1875.8</v>
      </c>
      <c r="I1030" s="28">
        <f t="shared" ref="I1030:I1031" si="2757">I1031</f>
        <v>1875.8</v>
      </c>
      <c r="J1030" s="28">
        <f t="shared" ref="J1030:J1031" si="2758">J1031</f>
        <v>0</v>
      </c>
      <c r="K1030" s="28">
        <f t="shared" ref="K1030:K1031" si="2759">K1031</f>
        <v>0</v>
      </c>
      <c r="L1030" s="28">
        <f t="shared" ref="L1030:L1031" si="2760">L1031</f>
        <v>0</v>
      </c>
      <c r="M1030" s="28">
        <f t="shared" si="2607"/>
        <v>1784.5</v>
      </c>
      <c r="N1030" s="28">
        <f t="shared" si="2608"/>
        <v>1875.8</v>
      </c>
      <c r="O1030" s="28">
        <f t="shared" si="2609"/>
        <v>1875.8</v>
      </c>
      <c r="P1030" s="28">
        <f t="shared" ref="P1030:P1031" si="2761">P1031</f>
        <v>0</v>
      </c>
      <c r="Q1030" s="28">
        <f t="shared" ref="Q1030:Q1031" si="2762">Q1031</f>
        <v>0</v>
      </c>
      <c r="R1030" s="28">
        <f t="shared" ref="R1030:R1031" si="2763">R1031</f>
        <v>0</v>
      </c>
      <c r="S1030" s="28">
        <f t="shared" ref="S1030:S1031" si="2764">S1031</f>
        <v>0</v>
      </c>
      <c r="T1030" s="28">
        <f t="shared" ref="T1030:T1031" si="2765">T1031</f>
        <v>0</v>
      </c>
      <c r="U1030" s="28">
        <f t="shared" ref="U1030:U1031" si="2766">U1031</f>
        <v>0</v>
      </c>
      <c r="V1030" s="28">
        <f t="shared" ref="V1030:V1031" si="2767">V1031</f>
        <v>0</v>
      </c>
      <c r="W1030" s="28">
        <f t="shared" ref="W1030:W1031" si="2768">W1031</f>
        <v>0</v>
      </c>
      <c r="X1030" s="28">
        <f t="shared" ref="X1030:X1031" si="2769">X1031</f>
        <v>0</v>
      </c>
      <c r="Y1030" s="28">
        <f t="shared" si="2678"/>
        <v>1784.5</v>
      </c>
      <c r="Z1030" s="28">
        <f t="shared" si="2679"/>
        <v>1875.8</v>
      </c>
      <c r="AA1030" s="28">
        <f t="shared" si="2680"/>
        <v>1875.8</v>
      </c>
      <c r="AB1030" s="28">
        <f t="shared" ref="AB1030:AB1031" si="2770">AB1031</f>
        <v>0</v>
      </c>
      <c r="AC1030" s="28">
        <f t="shared" ref="AC1030:AC1031" si="2771">AC1031</f>
        <v>0</v>
      </c>
      <c r="AD1030" s="28">
        <f t="shared" ref="AD1030:AD1031" si="2772">AD1031</f>
        <v>0</v>
      </c>
      <c r="AE1030" s="28">
        <f t="shared" si="2681"/>
        <v>1784.5</v>
      </c>
      <c r="AF1030" s="28">
        <f t="shared" si="2682"/>
        <v>1875.8</v>
      </c>
      <c r="AG1030" s="28">
        <f t="shared" si="2683"/>
        <v>1875.8</v>
      </c>
      <c r="AH1030" s="28">
        <f t="shared" ref="AH1030:AH1031" si="2773">AH1031</f>
        <v>0</v>
      </c>
      <c r="AI1030" s="28">
        <f t="shared" ref="AI1030:AI1031" si="2774">AI1031</f>
        <v>0</v>
      </c>
      <c r="AJ1030" s="28">
        <f t="shared" ref="AJ1030:AJ1031" si="2775">AJ1031</f>
        <v>0</v>
      </c>
      <c r="AK1030" s="28">
        <f t="shared" ref="AK1030:AK1031" si="2776">AK1031</f>
        <v>0</v>
      </c>
      <c r="AL1030" s="28">
        <f t="shared" ref="AL1030:AL1031" si="2777">AL1031</f>
        <v>0</v>
      </c>
      <c r="AM1030" s="28">
        <f t="shared" ref="AM1030:AM1031" si="2778">AM1031</f>
        <v>0</v>
      </c>
      <c r="AN1030" s="28">
        <f t="shared" ref="AN1030:AN1031" si="2779">AN1031</f>
        <v>0</v>
      </c>
      <c r="AO1030" s="28">
        <f t="shared" ref="AO1030:AO1031" si="2780">AO1031</f>
        <v>0</v>
      </c>
      <c r="AP1030" s="28">
        <f t="shared" ref="AP1030:AP1031" si="2781">AP1031</f>
        <v>0</v>
      </c>
      <c r="AQ1030" s="28">
        <f t="shared" ref="AQ1030:AQ1031" si="2782">AQ1031</f>
        <v>0</v>
      </c>
      <c r="AR1030" s="28">
        <f t="shared" ref="AR1030:AR1031" si="2783">AR1031</f>
        <v>0</v>
      </c>
      <c r="AS1030" s="28">
        <f t="shared" ref="AS1030:AS1031" si="2784">AS1031</f>
        <v>0</v>
      </c>
      <c r="AT1030" s="28">
        <f t="shared" ref="AT1030:AT1031" si="2785">AT1031</f>
        <v>0</v>
      </c>
      <c r="AU1030" s="28">
        <f t="shared" ref="AU1030:AU1031" si="2786">AU1031</f>
        <v>0</v>
      </c>
      <c r="AV1030" s="28">
        <f t="shared" ref="AV1030:AV1031" si="2787">AV1031</f>
        <v>0</v>
      </c>
      <c r="AW1030" s="28">
        <f t="shared" si="2684"/>
        <v>1784.5</v>
      </c>
      <c r="AX1030" s="28">
        <f t="shared" si="2685"/>
        <v>1875.8</v>
      </c>
      <c r="AY1030" s="28">
        <f t="shared" si="2686"/>
        <v>1875.8</v>
      </c>
      <c r="AZ1030" s="28">
        <f t="shared" ref="AZ1030:AZ1031" si="2788">AZ1031</f>
        <v>0</v>
      </c>
      <c r="BA1030" s="29"/>
      <c r="BB1030" s="29"/>
      <c r="BC1030" s="25"/>
      <c r="BD1030" s="25"/>
      <c r="BE1030" s="25"/>
      <c r="BF1030" s="25"/>
      <c r="BG1030" s="25"/>
      <c r="BH1030" s="25"/>
      <c r="BI1030" s="25"/>
    </row>
    <row r="1031" s="1" customFormat="1" ht="30">
      <c r="A1031" s="30" t="s">
        <v>492</v>
      </c>
      <c r="B1031" s="30" t="s">
        <v>65</v>
      </c>
      <c r="C1031" s="30" t="s">
        <v>154</v>
      </c>
      <c r="D1031" s="30" t="s">
        <v>57</v>
      </c>
      <c r="E1031" s="35"/>
      <c r="F1031" s="31" t="s">
        <v>58</v>
      </c>
      <c r="G1031" s="17">
        <f t="shared" si="2755"/>
        <v>1784.5</v>
      </c>
      <c r="H1031" s="17">
        <f t="shared" si="2756"/>
        <v>1875.8</v>
      </c>
      <c r="I1031" s="17">
        <f t="shared" si="2757"/>
        <v>1875.8</v>
      </c>
      <c r="J1031" s="17">
        <f t="shared" si="2758"/>
        <v>0</v>
      </c>
      <c r="K1031" s="17">
        <f t="shared" si="2759"/>
        <v>0</v>
      </c>
      <c r="L1031" s="17">
        <f t="shared" si="2760"/>
        <v>0</v>
      </c>
      <c r="M1031" s="17">
        <f t="shared" si="2607"/>
        <v>1784.5</v>
      </c>
      <c r="N1031" s="17">
        <f t="shared" si="2608"/>
        <v>1875.8</v>
      </c>
      <c r="O1031" s="17">
        <f t="shared" si="2609"/>
        <v>1875.8</v>
      </c>
      <c r="P1031" s="17">
        <f t="shared" si="2761"/>
        <v>0</v>
      </c>
      <c r="Q1031" s="17">
        <f t="shared" si="2762"/>
        <v>0</v>
      </c>
      <c r="R1031" s="17">
        <f t="shared" si="2763"/>
        <v>0</v>
      </c>
      <c r="S1031" s="17">
        <f t="shared" si="2764"/>
        <v>0</v>
      </c>
      <c r="T1031" s="17">
        <f t="shared" si="2765"/>
        <v>0</v>
      </c>
      <c r="U1031" s="17">
        <f t="shared" si="2766"/>
        <v>0</v>
      </c>
      <c r="V1031" s="17">
        <f t="shared" si="2767"/>
        <v>0</v>
      </c>
      <c r="W1031" s="17">
        <f t="shared" si="2768"/>
        <v>0</v>
      </c>
      <c r="X1031" s="17">
        <f t="shared" si="2769"/>
        <v>0</v>
      </c>
      <c r="Y1031" s="17">
        <f t="shared" si="2678"/>
        <v>1784.5</v>
      </c>
      <c r="Z1031" s="17">
        <f t="shared" si="2679"/>
        <v>1875.8</v>
      </c>
      <c r="AA1031" s="17">
        <f t="shared" si="2680"/>
        <v>1875.8</v>
      </c>
      <c r="AB1031" s="17">
        <f t="shared" si="2770"/>
        <v>0</v>
      </c>
      <c r="AC1031" s="17">
        <f t="shared" si="2771"/>
        <v>0</v>
      </c>
      <c r="AD1031" s="17">
        <f t="shared" si="2772"/>
        <v>0</v>
      </c>
      <c r="AE1031" s="17">
        <f t="shared" si="2681"/>
        <v>1784.5</v>
      </c>
      <c r="AF1031" s="17">
        <f t="shared" si="2682"/>
        <v>1875.8</v>
      </c>
      <c r="AG1031" s="17">
        <f t="shared" si="2683"/>
        <v>1875.8</v>
      </c>
      <c r="AH1031" s="17">
        <f t="shared" si="2773"/>
        <v>0</v>
      </c>
      <c r="AI1031" s="17">
        <f t="shared" si="2774"/>
        <v>0</v>
      </c>
      <c r="AJ1031" s="17">
        <f t="shared" si="2775"/>
        <v>0</v>
      </c>
      <c r="AK1031" s="17">
        <f t="shared" si="2776"/>
        <v>0</v>
      </c>
      <c r="AL1031" s="17">
        <f t="shared" si="2777"/>
        <v>0</v>
      </c>
      <c r="AM1031" s="17">
        <f t="shared" si="2778"/>
        <v>0</v>
      </c>
      <c r="AN1031" s="17">
        <f t="shared" si="2779"/>
        <v>0</v>
      </c>
      <c r="AO1031" s="17">
        <f t="shared" si="2780"/>
        <v>0</v>
      </c>
      <c r="AP1031" s="17">
        <f t="shared" si="2781"/>
        <v>0</v>
      </c>
      <c r="AQ1031" s="17">
        <f t="shared" si="2782"/>
        <v>0</v>
      </c>
      <c r="AR1031" s="17">
        <f t="shared" si="2783"/>
        <v>0</v>
      </c>
      <c r="AS1031" s="17">
        <f t="shared" si="2784"/>
        <v>0</v>
      </c>
      <c r="AT1031" s="17">
        <f t="shared" si="2785"/>
        <v>0</v>
      </c>
      <c r="AU1031" s="17">
        <f t="shared" si="2786"/>
        <v>0</v>
      </c>
      <c r="AV1031" s="17">
        <f t="shared" si="2787"/>
        <v>0</v>
      </c>
      <c r="AW1031" s="17">
        <f t="shared" si="2684"/>
        <v>1784.5</v>
      </c>
      <c r="AX1031" s="17">
        <f t="shared" si="2685"/>
        <v>1875.8</v>
      </c>
      <c r="AY1031" s="17">
        <f t="shared" si="2686"/>
        <v>1875.8</v>
      </c>
      <c r="AZ1031" s="17">
        <f t="shared" si="2788"/>
        <v>0</v>
      </c>
      <c r="BA1031" s="32"/>
      <c r="BB1031" s="32"/>
      <c r="BC1031" s="1"/>
      <c r="BD1031" s="1"/>
      <c r="BE1031" s="1"/>
      <c r="BF1031" s="1"/>
      <c r="BG1031" s="1"/>
      <c r="BH1031" s="1"/>
      <c r="BI1031" s="1"/>
    </row>
    <row r="1032" s="1" customFormat="1" ht="15">
      <c r="A1032" s="30" t="s">
        <v>492</v>
      </c>
      <c r="B1032" s="30" t="s">
        <v>65</v>
      </c>
      <c r="C1032" s="30" t="s">
        <v>154</v>
      </c>
      <c r="D1032" s="30" t="s">
        <v>59</v>
      </c>
      <c r="E1032" s="35"/>
      <c r="F1032" s="31" t="s">
        <v>60</v>
      </c>
      <c r="G1032" s="17">
        <f>G1033+G1035</f>
        <v>1784.5</v>
      </c>
      <c r="H1032" s="17">
        <f>H1033+H1035</f>
        <v>1875.8</v>
      </c>
      <c r="I1032" s="17">
        <f>I1033+I1035</f>
        <v>1875.8</v>
      </c>
      <c r="J1032" s="17">
        <f>J1033+J1035</f>
        <v>0</v>
      </c>
      <c r="K1032" s="17">
        <f>K1033+K1035</f>
        <v>0</v>
      </c>
      <c r="L1032" s="17">
        <f>L1033+L1035</f>
        <v>0</v>
      </c>
      <c r="M1032" s="17">
        <f t="shared" si="2607"/>
        <v>1784.5</v>
      </c>
      <c r="N1032" s="17">
        <f t="shared" si="2608"/>
        <v>1875.8</v>
      </c>
      <c r="O1032" s="17">
        <f t="shared" si="2609"/>
        <v>1875.8</v>
      </c>
      <c r="P1032" s="17">
        <f>P1033+P1035</f>
        <v>0</v>
      </c>
      <c r="Q1032" s="17">
        <f>Q1033+Q1035</f>
        <v>0</v>
      </c>
      <c r="R1032" s="17">
        <f>R1033+R1035</f>
        <v>0</v>
      </c>
      <c r="S1032" s="17">
        <f>S1033+S1035</f>
        <v>0</v>
      </c>
      <c r="T1032" s="17">
        <f>T1033+T1035</f>
        <v>0</v>
      </c>
      <c r="U1032" s="17">
        <f>U1033+U1035</f>
        <v>0</v>
      </c>
      <c r="V1032" s="17">
        <f>V1033+V1035</f>
        <v>0</v>
      </c>
      <c r="W1032" s="17">
        <f>W1033+W1035</f>
        <v>0</v>
      </c>
      <c r="X1032" s="17">
        <f>X1033+X1035</f>
        <v>0</v>
      </c>
      <c r="Y1032" s="17">
        <f t="shared" si="2678"/>
        <v>1784.5</v>
      </c>
      <c r="Z1032" s="17">
        <f t="shared" si="2679"/>
        <v>1875.8</v>
      </c>
      <c r="AA1032" s="17">
        <f t="shared" si="2680"/>
        <v>1875.8</v>
      </c>
      <c r="AB1032" s="17">
        <f>AB1033+AB1035</f>
        <v>0</v>
      </c>
      <c r="AC1032" s="17">
        <f>AC1033+AC1035</f>
        <v>0</v>
      </c>
      <c r="AD1032" s="17">
        <f>AD1033+AD1035</f>
        <v>0</v>
      </c>
      <c r="AE1032" s="17">
        <f t="shared" si="2681"/>
        <v>1784.5</v>
      </c>
      <c r="AF1032" s="17">
        <f t="shared" si="2682"/>
        <v>1875.8</v>
      </c>
      <c r="AG1032" s="17">
        <f t="shared" si="2683"/>
        <v>1875.8</v>
      </c>
      <c r="AH1032" s="17">
        <f>AH1033+AH1035</f>
        <v>0</v>
      </c>
      <c r="AI1032" s="17">
        <f>AI1033+AI1035</f>
        <v>0</v>
      </c>
      <c r="AJ1032" s="17">
        <f>AJ1033+AJ1035</f>
        <v>0</v>
      </c>
      <c r="AK1032" s="17">
        <f>AK1033+AK1035</f>
        <v>0</v>
      </c>
      <c r="AL1032" s="17">
        <f>AL1033+AL1035</f>
        <v>0</v>
      </c>
      <c r="AM1032" s="17">
        <f>AM1033+AM1035</f>
        <v>0</v>
      </c>
      <c r="AN1032" s="17">
        <f>AN1033+AN1035</f>
        <v>0</v>
      </c>
      <c r="AO1032" s="17">
        <f>AO1033+AO1035</f>
        <v>0</v>
      </c>
      <c r="AP1032" s="17">
        <f>AP1033+AP1035</f>
        <v>0</v>
      </c>
      <c r="AQ1032" s="17">
        <f>AQ1033+AQ1035</f>
        <v>0</v>
      </c>
      <c r="AR1032" s="17">
        <f>AR1033+AR1035</f>
        <v>0</v>
      </c>
      <c r="AS1032" s="17">
        <f>AS1033+AS1035</f>
        <v>0</v>
      </c>
      <c r="AT1032" s="17">
        <f>AT1033+AT1035</f>
        <v>0</v>
      </c>
      <c r="AU1032" s="17">
        <f>AU1033+AU1035</f>
        <v>0</v>
      </c>
      <c r="AV1032" s="17">
        <f>AV1033+AV1035</f>
        <v>0</v>
      </c>
      <c r="AW1032" s="17">
        <f t="shared" si="2684"/>
        <v>1784.5</v>
      </c>
      <c r="AX1032" s="17">
        <f t="shared" si="2685"/>
        <v>1875.8</v>
      </c>
      <c r="AY1032" s="17">
        <f t="shared" si="2686"/>
        <v>1875.8</v>
      </c>
      <c r="AZ1032" s="17">
        <f>AZ1033+AZ1035</f>
        <v>0</v>
      </c>
      <c r="BA1032" s="32"/>
      <c r="BB1032" s="32"/>
      <c r="BC1032" s="1"/>
      <c r="BD1032" s="1"/>
      <c r="BE1032" s="1"/>
      <c r="BF1032" s="1"/>
      <c r="BG1032" s="1"/>
      <c r="BH1032" s="1"/>
      <c r="BI1032" s="1"/>
    </row>
    <row r="1033" s="1" customFormat="1" ht="30">
      <c r="A1033" s="30" t="s">
        <v>492</v>
      </c>
      <c r="B1033" s="30" t="s">
        <v>65</v>
      </c>
      <c r="C1033" s="30" t="s">
        <v>154</v>
      </c>
      <c r="D1033" s="30" t="s">
        <v>156</v>
      </c>
      <c r="E1033" s="35"/>
      <c r="F1033" s="31" t="s">
        <v>157</v>
      </c>
      <c r="G1033" s="17">
        <f>G1034</f>
        <v>338.19999999999999</v>
      </c>
      <c r="H1033" s="17">
        <f>H1034</f>
        <v>338.19999999999999</v>
      </c>
      <c r="I1033" s="17">
        <f>I1034</f>
        <v>338.19999999999999</v>
      </c>
      <c r="J1033" s="17">
        <f>J1034</f>
        <v>0</v>
      </c>
      <c r="K1033" s="17">
        <f>K1034</f>
        <v>0</v>
      </c>
      <c r="L1033" s="17">
        <f>L1034</f>
        <v>0</v>
      </c>
      <c r="M1033" s="17">
        <f t="shared" si="2607"/>
        <v>338.19999999999999</v>
      </c>
      <c r="N1033" s="17">
        <f t="shared" si="2608"/>
        <v>338.19999999999999</v>
      </c>
      <c r="O1033" s="17">
        <f t="shared" si="2609"/>
        <v>338.19999999999999</v>
      </c>
      <c r="P1033" s="17">
        <f>P1034</f>
        <v>0</v>
      </c>
      <c r="Q1033" s="17">
        <f>Q1034</f>
        <v>0</v>
      </c>
      <c r="R1033" s="17">
        <f>R1034</f>
        <v>0</v>
      </c>
      <c r="S1033" s="17">
        <f>S1034</f>
        <v>0</v>
      </c>
      <c r="T1033" s="17">
        <f>T1034</f>
        <v>0</v>
      </c>
      <c r="U1033" s="17">
        <f>U1034</f>
        <v>0</v>
      </c>
      <c r="V1033" s="17">
        <f>V1034</f>
        <v>0</v>
      </c>
      <c r="W1033" s="17">
        <f>W1034</f>
        <v>0</v>
      </c>
      <c r="X1033" s="17">
        <f>X1034</f>
        <v>0</v>
      </c>
      <c r="Y1033" s="17">
        <f t="shared" si="2678"/>
        <v>338.19999999999999</v>
      </c>
      <c r="Z1033" s="17">
        <f t="shared" si="2679"/>
        <v>338.19999999999999</v>
      </c>
      <c r="AA1033" s="17">
        <f t="shared" si="2680"/>
        <v>338.19999999999999</v>
      </c>
      <c r="AB1033" s="17">
        <f>AB1034</f>
        <v>0</v>
      </c>
      <c r="AC1033" s="17">
        <f>AC1034</f>
        <v>0</v>
      </c>
      <c r="AD1033" s="17">
        <f>AD1034</f>
        <v>0</v>
      </c>
      <c r="AE1033" s="17">
        <f t="shared" si="2681"/>
        <v>338.19999999999999</v>
      </c>
      <c r="AF1033" s="17">
        <f t="shared" si="2682"/>
        <v>338.19999999999999</v>
      </c>
      <c r="AG1033" s="17">
        <f t="shared" si="2683"/>
        <v>338.19999999999999</v>
      </c>
      <c r="AH1033" s="17">
        <f>AH1034</f>
        <v>0</v>
      </c>
      <c r="AI1033" s="17">
        <f>AI1034</f>
        <v>0</v>
      </c>
      <c r="AJ1033" s="17">
        <f>AJ1034</f>
        <v>0</v>
      </c>
      <c r="AK1033" s="17">
        <f>AK1034</f>
        <v>0</v>
      </c>
      <c r="AL1033" s="17">
        <f>AL1034</f>
        <v>0</v>
      </c>
      <c r="AM1033" s="17">
        <f>AM1034</f>
        <v>0</v>
      </c>
      <c r="AN1033" s="17">
        <f>AN1034</f>
        <v>0</v>
      </c>
      <c r="AO1033" s="17">
        <f>AO1034</f>
        <v>0</v>
      </c>
      <c r="AP1033" s="17">
        <f>AP1034</f>
        <v>0</v>
      </c>
      <c r="AQ1033" s="17">
        <f>AQ1034</f>
        <v>0</v>
      </c>
      <c r="AR1033" s="17">
        <f>AR1034</f>
        <v>0</v>
      </c>
      <c r="AS1033" s="17">
        <f>AS1034</f>
        <v>0</v>
      </c>
      <c r="AT1033" s="17">
        <f>AT1034</f>
        <v>0</v>
      </c>
      <c r="AU1033" s="17">
        <f>AU1034</f>
        <v>0</v>
      </c>
      <c r="AV1033" s="17">
        <f>AV1034</f>
        <v>0</v>
      </c>
      <c r="AW1033" s="17">
        <f t="shared" si="2684"/>
        <v>338.19999999999999</v>
      </c>
      <c r="AX1033" s="17">
        <f t="shared" si="2685"/>
        <v>338.19999999999999</v>
      </c>
      <c r="AY1033" s="17">
        <f t="shared" si="2686"/>
        <v>338.19999999999999</v>
      </c>
      <c r="AZ1033" s="17">
        <f>AZ1034</f>
        <v>0</v>
      </c>
      <c r="BA1033" s="32"/>
      <c r="BB1033" s="32"/>
      <c r="BC1033" s="1"/>
      <c r="BD1033" s="1"/>
      <c r="BE1033" s="1"/>
      <c r="BF1033" s="1"/>
      <c r="BG1033" s="1"/>
      <c r="BH1033" s="1"/>
      <c r="BI1033" s="1"/>
    </row>
    <row r="1034" s="1" customFormat="1" ht="30">
      <c r="A1034" s="30" t="s">
        <v>492</v>
      </c>
      <c r="B1034" s="30" t="s">
        <v>65</v>
      </c>
      <c r="C1034" s="30" t="s">
        <v>154</v>
      </c>
      <c r="D1034" s="30" t="s">
        <v>156</v>
      </c>
      <c r="E1034" s="30" t="s">
        <v>41</v>
      </c>
      <c r="F1034" s="31" t="s">
        <v>42</v>
      </c>
      <c r="G1034" s="17">
        <v>338.19999999999999</v>
      </c>
      <c r="H1034" s="17">
        <v>338.19999999999999</v>
      </c>
      <c r="I1034" s="17">
        <v>338.19999999999999</v>
      </c>
      <c r="J1034" s="17"/>
      <c r="K1034" s="17"/>
      <c r="L1034" s="17"/>
      <c r="M1034" s="17">
        <f t="shared" si="2607"/>
        <v>338.19999999999999</v>
      </c>
      <c r="N1034" s="17">
        <f t="shared" si="2608"/>
        <v>338.19999999999999</v>
      </c>
      <c r="O1034" s="17">
        <f t="shared" si="2609"/>
        <v>338.19999999999999</v>
      </c>
      <c r="P1034" s="17"/>
      <c r="Q1034" s="17"/>
      <c r="R1034" s="17"/>
      <c r="S1034" s="17"/>
      <c r="T1034" s="17"/>
      <c r="U1034" s="17"/>
      <c r="V1034" s="17"/>
      <c r="W1034" s="17"/>
      <c r="X1034" s="17"/>
      <c r="Y1034" s="17">
        <f t="shared" si="2678"/>
        <v>338.19999999999999</v>
      </c>
      <c r="Z1034" s="17">
        <f t="shared" si="2679"/>
        <v>338.19999999999999</v>
      </c>
      <c r="AA1034" s="17">
        <f t="shared" si="2680"/>
        <v>338.19999999999999</v>
      </c>
      <c r="AB1034" s="17"/>
      <c r="AC1034" s="17"/>
      <c r="AD1034" s="17"/>
      <c r="AE1034" s="17">
        <f t="shared" si="2681"/>
        <v>338.19999999999999</v>
      </c>
      <c r="AF1034" s="17">
        <f t="shared" si="2682"/>
        <v>338.19999999999999</v>
      </c>
      <c r="AG1034" s="17">
        <f t="shared" si="2683"/>
        <v>338.19999999999999</v>
      </c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>
        <f t="shared" si="2684"/>
        <v>338.19999999999999</v>
      </c>
      <c r="AX1034" s="17">
        <f t="shared" si="2685"/>
        <v>338.19999999999999</v>
      </c>
      <c r="AY1034" s="17">
        <f t="shared" si="2686"/>
        <v>338.19999999999999</v>
      </c>
      <c r="AZ1034" s="17"/>
      <c r="BA1034" s="32"/>
      <c r="BB1034" s="32"/>
      <c r="BC1034" s="1"/>
      <c r="BD1034" s="1"/>
      <c r="BE1034" s="1"/>
      <c r="BF1034" s="1"/>
      <c r="BG1034" s="1"/>
      <c r="BH1034" s="1"/>
      <c r="BI1034" s="1"/>
    </row>
    <row r="1035" s="1" customFormat="1" ht="45">
      <c r="A1035" s="30" t="s">
        <v>492</v>
      </c>
      <c r="B1035" s="30" t="s">
        <v>65</v>
      </c>
      <c r="C1035" s="30" t="s">
        <v>154</v>
      </c>
      <c r="D1035" s="30" t="s">
        <v>441</v>
      </c>
      <c r="E1035" s="35"/>
      <c r="F1035" s="31" t="s">
        <v>442</v>
      </c>
      <c r="G1035" s="17">
        <f>G1036+G1037</f>
        <v>1446.3</v>
      </c>
      <c r="H1035" s="17">
        <f>H1036+H1037</f>
        <v>1537.5999999999999</v>
      </c>
      <c r="I1035" s="17">
        <f>I1036+I1037</f>
        <v>1537.5999999999999</v>
      </c>
      <c r="J1035" s="17">
        <f>J1036+J1037</f>
        <v>0</v>
      </c>
      <c r="K1035" s="17">
        <f>K1036+K1037</f>
        <v>0</v>
      </c>
      <c r="L1035" s="17">
        <f>L1036+L1037</f>
        <v>0</v>
      </c>
      <c r="M1035" s="17">
        <f t="shared" si="2607"/>
        <v>1446.3</v>
      </c>
      <c r="N1035" s="17">
        <f t="shared" si="2608"/>
        <v>1537.5999999999999</v>
      </c>
      <c r="O1035" s="17">
        <f t="shared" si="2609"/>
        <v>1537.5999999999999</v>
      </c>
      <c r="P1035" s="17">
        <f>P1036+P1037</f>
        <v>0</v>
      </c>
      <c r="Q1035" s="17">
        <f>Q1036+Q1037</f>
        <v>0</v>
      </c>
      <c r="R1035" s="17">
        <f>R1036+R1037</f>
        <v>0</v>
      </c>
      <c r="S1035" s="17">
        <f>S1036+S1037</f>
        <v>0</v>
      </c>
      <c r="T1035" s="17">
        <f>T1036+T1037</f>
        <v>0</v>
      </c>
      <c r="U1035" s="17">
        <f>U1036+U1037</f>
        <v>0</v>
      </c>
      <c r="V1035" s="17">
        <f>V1036+V1037</f>
        <v>0</v>
      </c>
      <c r="W1035" s="17">
        <f>W1036+W1037</f>
        <v>0</v>
      </c>
      <c r="X1035" s="17">
        <f>X1036+X1037</f>
        <v>0</v>
      </c>
      <c r="Y1035" s="17">
        <f t="shared" si="2678"/>
        <v>1446.3</v>
      </c>
      <c r="Z1035" s="17">
        <f t="shared" si="2679"/>
        <v>1537.5999999999999</v>
      </c>
      <c r="AA1035" s="17">
        <f t="shared" si="2680"/>
        <v>1537.5999999999999</v>
      </c>
      <c r="AB1035" s="17">
        <f>AB1036+AB1037</f>
        <v>0</v>
      </c>
      <c r="AC1035" s="17">
        <f>AC1036+AC1037</f>
        <v>0</v>
      </c>
      <c r="AD1035" s="17">
        <f>AD1036+AD1037</f>
        <v>0</v>
      </c>
      <c r="AE1035" s="17">
        <f t="shared" si="2681"/>
        <v>1446.3</v>
      </c>
      <c r="AF1035" s="17">
        <f t="shared" si="2682"/>
        <v>1537.5999999999999</v>
      </c>
      <c r="AG1035" s="17">
        <f t="shared" si="2683"/>
        <v>1537.5999999999999</v>
      </c>
      <c r="AH1035" s="17">
        <f>AH1036+AH1037</f>
        <v>0</v>
      </c>
      <c r="AI1035" s="17">
        <f>AI1036+AI1037</f>
        <v>0</v>
      </c>
      <c r="AJ1035" s="17">
        <f>AJ1036+AJ1037</f>
        <v>0</v>
      </c>
      <c r="AK1035" s="17">
        <f>AK1036+AK1037</f>
        <v>0</v>
      </c>
      <c r="AL1035" s="17">
        <f>AL1036+AL1037</f>
        <v>0</v>
      </c>
      <c r="AM1035" s="17">
        <f>AM1036+AM1037</f>
        <v>0</v>
      </c>
      <c r="AN1035" s="17">
        <f>AN1036+AN1037</f>
        <v>0</v>
      </c>
      <c r="AO1035" s="17">
        <f>AO1036+AO1037</f>
        <v>0</v>
      </c>
      <c r="AP1035" s="17">
        <f>AP1036+AP1037</f>
        <v>0</v>
      </c>
      <c r="AQ1035" s="17">
        <f>AQ1036+AQ1037</f>
        <v>0</v>
      </c>
      <c r="AR1035" s="17">
        <f>AR1036+AR1037</f>
        <v>0</v>
      </c>
      <c r="AS1035" s="17">
        <f>AS1036+AS1037</f>
        <v>0</v>
      </c>
      <c r="AT1035" s="17">
        <f>AT1036+AT1037</f>
        <v>0</v>
      </c>
      <c r="AU1035" s="17">
        <f>AU1036+AU1037</f>
        <v>0</v>
      </c>
      <c r="AV1035" s="17">
        <f>AV1036+AV1037</f>
        <v>0</v>
      </c>
      <c r="AW1035" s="17">
        <f t="shared" si="2684"/>
        <v>1446.3</v>
      </c>
      <c r="AX1035" s="17">
        <f t="shared" si="2685"/>
        <v>1537.5999999999999</v>
      </c>
      <c r="AY1035" s="17">
        <f t="shared" si="2686"/>
        <v>1537.5999999999999</v>
      </c>
      <c r="AZ1035" s="17">
        <f>AZ1036+AZ1037</f>
        <v>0</v>
      </c>
      <c r="BA1035" s="32"/>
      <c r="BB1035" s="32"/>
      <c r="BC1035" s="1"/>
      <c r="BD1035" s="1"/>
      <c r="BE1035" s="1"/>
      <c r="BF1035" s="1"/>
      <c r="BG1035" s="1"/>
      <c r="BH1035" s="1"/>
      <c r="BI1035" s="1"/>
    </row>
    <row r="1036" s="1" customFormat="1" ht="75">
      <c r="A1036" s="30" t="s">
        <v>492</v>
      </c>
      <c r="B1036" s="30" t="s">
        <v>65</v>
      </c>
      <c r="C1036" s="30" t="s">
        <v>154</v>
      </c>
      <c r="D1036" s="30" t="s">
        <v>441</v>
      </c>
      <c r="E1036" s="30" t="s">
        <v>53</v>
      </c>
      <c r="F1036" s="31" t="s">
        <v>54</v>
      </c>
      <c r="G1036" s="17">
        <v>1048.8</v>
      </c>
      <c r="H1036" s="17">
        <v>1140</v>
      </c>
      <c r="I1036" s="17">
        <v>1140</v>
      </c>
      <c r="J1036" s="17"/>
      <c r="K1036" s="17"/>
      <c r="L1036" s="17"/>
      <c r="M1036" s="17">
        <f t="shared" si="2607"/>
        <v>1048.8</v>
      </c>
      <c r="N1036" s="17">
        <f t="shared" si="2608"/>
        <v>1140</v>
      </c>
      <c r="O1036" s="17">
        <f t="shared" si="2609"/>
        <v>1140</v>
      </c>
      <c r="P1036" s="17"/>
      <c r="Q1036" s="17"/>
      <c r="R1036" s="17"/>
      <c r="S1036" s="17"/>
      <c r="T1036" s="17"/>
      <c r="U1036" s="17"/>
      <c r="V1036" s="17"/>
      <c r="W1036" s="17"/>
      <c r="X1036" s="17"/>
      <c r="Y1036" s="17">
        <f t="shared" si="2678"/>
        <v>1048.8</v>
      </c>
      <c r="Z1036" s="17">
        <f t="shared" si="2679"/>
        <v>1140</v>
      </c>
      <c r="AA1036" s="17">
        <f t="shared" si="2680"/>
        <v>1140</v>
      </c>
      <c r="AB1036" s="17"/>
      <c r="AC1036" s="17"/>
      <c r="AD1036" s="17"/>
      <c r="AE1036" s="17">
        <f t="shared" si="2681"/>
        <v>1048.8</v>
      </c>
      <c r="AF1036" s="17">
        <f t="shared" si="2682"/>
        <v>1140</v>
      </c>
      <c r="AG1036" s="17">
        <f t="shared" si="2683"/>
        <v>1140</v>
      </c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>
        <f t="shared" si="2684"/>
        <v>1048.8</v>
      </c>
      <c r="AX1036" s="17">
        <f t="shared" si="2685"/>
        <v>1140</v>
      </c>
      <c r="AY1036" s="17">
        <f t="shared" si="2686"/>
        <v>1140</v>
      </c>
      <c r="AZ1036" s="17"/>
      <c r="BA1036" s="32"/>
      <c r="BB1036" s="32"/>
      <c r="BC1036" s="1"/>
      <c r="BD1036" s="1"/>
      <c r="BE1036" s="1"/>
      <c r="BF1036" s="1"/>
      <c r="BG1036" s="1"/>
      <c r="BH1036" s="1"/>
      <c r="BI1036" s="1"/>
    </row>
    <row r="1037" s="1" customFormat="1" ht="30">
      <c r="A1037" s="30" t="s">
        <v>492</v>
      </c>
      <c r="B1037" s="30" t="s">
        <v>65</v>
      </c>
      <c r="C1037" s="30" t="s">
        <v>154</v>
      </c>
      <c r="D1037" s="30" t="s">
        <v>441</v>
      </c>
      <c r="E1037" s="30" t="s">
        <v>41</v>
      </c>
      <c r="F1037" s="31" t="s">
        <v>42</v>
      </c>
      <c r="G1037" s="17">
        <v>397.5</v>
      </c>
      <c r="H1037" s="17">
        <v>397.60000000000002</v>
      </c>
      <c r="I1037" s="17">
        <v>397.60000000000002</v>
      </c>
      <c r="J1037" s="17"/>
      <c r="K1037" s="17"/>
      <c r="L1037" s="17"/>
      <c r="M1037" s="17">
        <f t="shared" si="2607"/>
        <v>397.5</v>
      </c>
      <c r="N1037" s="17">
        <f t="shared" si="2608"/>
        <v>397.60000000000002</v>
      </c>
      <c r="O1037" s="17">
        <f t="shared" si="2609"/>
        <v>397.60000000000002</v>
      </c>
      <c r="P1037" s="17"/>
      <c r="Q1037" s="17"/>
      <c r="R1037" s="17"/>
      <c r="S1037" s="17"/>
      <c r="T1037" s="17"/>
      <c r="U1037" s="17"/>
      <c r="V1037" s="17"/>
      <c r="W1037" s="17"/>
      <c r="X1037" s="17"/>
      <c r="Y1037" s="17">
        <f t="shared" si="2678"/>
        <v>397.5</v>
      </c>
      <c r="Z1037" s="17">
        <f t="shared" si="2679"/>
        <v>397.60000000000002</v>
      </c>
      <c r="AA1037" s="17">
        <f t="shared" si="2680"/>
        <v>397.60000000000002</v>
      </c>
      <c r="AB1037" s="17"/>
      <c r="AC1037" s="17"/>
      <c r="AD1037" s="17"/>
      <c r="AE1037" s="17">
        <f t="shared" si="2681"/>
        <v>397.5</v>
      </c>
      <c r="AF1037" s="17">
        <f t="shared" si="2682"/>
        <v>397.60000000000002</v>
      </c>
      <c r="AG1037" s="17">
        <f t="shared" si="2683"/>
        <v>397.60000000000002</v>
      </c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>
        <f t="shared" si="2684"/>
        <v>397.5</v>
      </c>
      <c r="AX1037" s="17">
        <f t="shared" si="2685"/>
        <v>397.60000000000002</v>
      </c>
      <c r="AY1037" s="17">
        <f t="shared" si="2686"/>
        <v>397.60000000000002</v>
      </c>
      <c r="AZ1037" s="17"/>
      <c r="BA1037" s="32"/>
      <c r="BB1037" s="32"/>
      <c r="BC1037" s="1"/>
      <c r="BD1037" s="1"/>
      <c r="BE1037" s="1"/>
      <c r="BF1037" s="1"/>
      <c r="BG1037" s="1"/>
      <c r="BH1037" s="1"/>
      <c r="BI1037" s="1"/>
    </row>
    <row r="1038" s="20" customFormat="1" ht="15">
      <c r="A1038" s="21" t="s">
        <v>492</v>
      </c>
      <c r="B1038" s="21" t="s">
        <v>121</v>
      </c>
      <c r="C1038" s="21"/>
      <c r="D1038" s="21"/>
      <c r="E1038" s="33"/>
      <c r="F1038" s="22" t="s">
        <v>122</v>
      </c>
      <c r="G1038" s="23">
        <f>G1039+G1055</f>
        <v>19584.700000000001</v>
      </c>
      <c r="H1038" s="23">
        <f>H1039+H1055</f>
        <v>19584.700000000001</v>
      </c>
      <c r="I1038" s="23">
        <f>I1039+I1055</f>
        <v>19584.700000000001</v>
      </c>
      <c r="J1038" s="23">
        <f>J1039+J1055</f>
        <v>0</v>
      </c>
      <c r="K1038" s="23">
        <f>K1039+K1055</f>
        <v>0</v>
      </c>
      <c r="L1038" s="23">
        <f>L1039+L1055</f>
        <v>0</v>
      </c>
      <c r="M1038" s="23">
        <f t="shared" si="2607"/>
        <v>19584.700000000001</v>
      </c>
      <c r="N1038" s="23">
        <f t="shared" si="2608"/>
        <v>19584.700000000001</v>
      </c>
      <c r="O1038" s="23">
        <f t="shared" si="2609"/>
        <v>19584.700000000001</v>
      </c>
      <c r="P1038" s="23">
        <f>P1039+P1055</f>
        <v>0</v>
      </c>
      <c r="Q1038" s="23">
        <f>Q1039+Q1055</f>
        <v>0</v>
      </c>
      <c r="R1038" s="23">
        <f>R1039+R1055</f>
        <v>0</v>
      </c>
      <c r="S1038" s="23">
        <f>S1039+S1055</f>
        <v>4976.5875599999999</v>
      </c>
      <c r="T1038" s="23">
        <f>T1039+T1055</f>
        <v>0</v>
      </c>
      <c r="U1038" s="23">
        <f>U1039+U1055</f>
        <v>0</v>
      </c>
      <c r="V1038" s="23">
        <f>V1039+V1055</f>
        <v>0</v>
      </c>
      <c r="W1038" s="23">
        <f>W1039+W1055</f>
        <v>0</v>
      </c>
      <c r="X1038" s="23">
        <f>X1039+X1055</f>
        <v>0</v>
      </c>
      <c r="Y1038" s="23">
        <f t="shared" si="2678"/>
        <v>24561.287560000001</v>
      </c>
      <c r="Z1038" s="23">
        <f t="shared" si="2679"/>
        <v>19584.700000000001</v>
      </c>
      <c r="AA1038" s="23">
        <f t="shared" si="2680"/>
        <v>19584.700000000001</v>
      </c>
      <c r="AB1038" s="23">
        <f>AB1039+AB1055</f>
        <v>0</v>
      </c>
      <c r="AC1038" s="23">
        <f>AC1039+AC1055</f>
        <v>0</v>
      </c>
      <c r="AD1038" s="23">
        <f>AD1039+AD1055</f>
        <v>0</v>
      </c>
      <c r="AE1038" s="23">
        <f t="shared" si="2681"/>
        <v>24561.287560000001</v>
      </c>
      <c r="AF1038" s="23">
        <f t="shared" si="2682"/>
        <v>19584.700000000001</v>
      </c>
      <c r="AG1038" s="23">
        <f t="shared" si="2683"/>
        <v>19584.700000000001</v>
      </c>
      <c r="AH1038" s="23">
        <f>AH1039+AH1055</f>
        <v>0</v>
      </c>
      <c r="AI1038" s="23">
        <f>AI1039+AI1055</f>
        <v>0</v>
      </c>
      <c r="AJ1038" s="23">
        <f>AJ1039+AJ1055</f>
        <v>0</v>
      </c>
      <c r="AK1038" s="23">
        <f>AK1039+AK1055</f>
        <v>0</v>
      </c>
      <c r="AL1038" s="23">
        <f>AL1039+AL1055</f>
        <v>0</v>
      </c>
      <c r="AM1038" s="23">
        <f>AM1039+AM1055</f>
        <v>0</v>
      </c>
      <c r="AN1038" s="23">
        <f>AN1039+AN1055</f>
        <v>0</v>
      </c>
      <c r="AO1038" s="23">
        <f>AO1039+AO1055</f>
        <v>0</v>
      </c>
      <c r="AP1038" s="23">
        <f>AP1039+AP1055</f>
        <v>0</v>
      </c>
      <c r="AQ1038" s="23">
        <f>AQ1039+AQ1055</f>
        <v>0</v>
      </c>
      <c r="AR1038" s="23">
        <f>AR1039+AR1055</f>
        <v>0</v>
      </c>
      <c r="AS1038" s="23">
        <f>AS1039+AS1055</f>
        <v>0</v>
      </c>
      <c r="AT1038" s="23">
        <f>AT1039+AT1055</f>
        <v>0</v>
      </c>
      <c r="AU1038" s="23">
        <f>AU1039+AU1055</f>
        <v>0</v>
      </c>
      <c r="AV1038" s="23">
        <f>AV1039+AV1055</f>
        <v>0</v>
      </c>
      <c r="AW1038" s="23">
        <f t="shared" si="2684"/>
        <v>24561.287560000001</v>
      </c>
      <c r="AX1038" s="23">
        <f t="shared" si="2685"/>
        <v>19584.700000000001</v>
      </c>
      <c r="AY1038" s="23">
        <f t="shared" si="2686"/>
        <v>19584.700000000001</v>
      </c>
      <c r="AZ1038" s="23">
        <f>AZ1039+AZ1055</f>
        <v>0</v>
      </c>
      <c r="BA1038" s="24"/>
      <c r="BB1038" s="24"/>
      <c r="BC1038" s="20"/>
      <c r="BD1038" s="20"/>
      <c r="BE1038" s="20"/>
      <c r="BF1038" s="20"/>
      <c r="BG1038" s="20"/>
      <c r="BH1038" s="20"/>
      <c r="BI1038" s="20"/>
    </row>
    <row r="1039" s="25" customFormat="1">
      <c r="A1039" s="26" t="s">
        <v>492</v>
      </c>
      <c r="B1039" s="26" t="s">
        <v>121</v>
      </c>
      <c r="C1039" s="26" t="s">
        <v>267</v>
      </c>
      <c r="D1039" s="26"/>
      <c r="E1039" s="26"/>
      <c r="F1039" s="27" t="s">
        <v>443</v>
      </c>
      <c r="G1039" s="28">
        <f>G1040+G1045</f>
        <v>18480.700000000001</v>
      </c>
      <c r="H1039" s="28">
        <f>H1040+H1045</f>
        <v>18480.700000000001</v>
      </c>
      <c r="I1039" s="28">
        <f>I1040+I1045</f>
        <v>18480.700000000001</v>
      </c>
      <c r="J1039" s="28">
        <f>J1040+J1045</f>
        <v>0</v>
      </c>
      <c r="K1039" s="28">
        <f>K1040+K1045</f>
        <v>0</v>
      </c>
      <c r="L1039" s="28">
        <f>L1040+L1045</f>
        <v>0</v>
      </c>
      <c r="M1039" s="28">
        <f t="shared" si="2607"/>
        <v>18480.700000000001</v>
      </c>
      <c r="N1039" s="28">
        <f t="shared" si="2608"/>
        <v>18480.700000000001</v>
      </c>
      <c r="O1039" s="28">
        <f t="shared" si="2609"/>
        <v>18480.700000000001</v>
      </c>
      <c r="P1039" s="28">
        <f>P1040+P1045+P1051</f>
        <v>0</v>
      </c>
      <c r="Q1039" s="28">
        <f>Q1040+Q1045+Q1051</f>
        <v>0</v>
      </c>
      <c r="R1039" s="28">
        <f>R1040+R1045+R1051</f>
        <v>0</v>
      </c>
      <c r="S1039" s="28">
        <f>S1040+S1045+S1051</f>
        <v>4976.5875599999999</v>
      </c>
      <c r="T1039" s="28">
        <f>T1040+T1045+T1051</f>
        <v>0</v>
      </c>
      <c r="U1039" s="28">
        <f>U1040+U1045+U1051</f>
        <v>0</v>
      </c>
      <c r="V1039" s="28">
        <f>V1040+V1045+V1051</f>
        <v>0</v>
      </c>
      <c r="W1039" s="28">
        <f>W1040+W1045+W1051</f>
        <v>0</v>
      </c>
      <c r="X1039" s="28">
        <f>X1040+X1045+X1051</f>
        <v>0</v>
      </c>
      <c r="Y1039" s="28">
        <f t="shared" si="2678"/>
        <v>23457.287560000001</v>
      </c>
      <c r="Z1039" s="28">
        <f t="shared" si="2679"/>
        <v>18480.700000000001</v>
      </c>
      <c r="AA1039" s="28">
        <f t="shared" si="2680"/>
        <v>18480.700000000001</v>
      </c>
      <c r="AB1039" s="28">
        <f>AB1040+AB1045+AB1051</f>
        <v>0</v>
      </c>
      <c r="AC1039" s="28">
        <f>AC1040+AC1045+AC1051</f>
        <v>0</v>
      </c>
      <c r="AD1039" s="28">
        <f>AD1040+AD1045+AD1051</f>
        <v>0</v>
      </c>
      <c r="AE1039" s="28">
        <f t="shared" si="2681"/>
        <v>23457.287560000001</v>
      </c>
      <c r="AF1039" s="28">
        <f t="shared" si="2682"/>
        <v>18480.700000000001</v>
      </c>
      <c r="AG1039" s="28">
        <f t="shared" si="2683"/>
        <v>18480.700000000001</v>
      </c>
      <c r="AH1039" s="28">
        <f>AH1040+AH1045+AH1051</f>
        <v>0</v>
      </c>
      <c r="AI1039" s="28">
        <f>AI1040+AI1045+AI1051</f>
        <v>0</v>
      </c>
      <c r="AJ1039" s="28">
        <f>AJ1040+AJ1045+AJ1051</f>
        <v>0</v>
      </c>
      <c r="AK1039" s="28">
        <f>AK1040+AK1045+AK1051</f>
        <v>0</v>
      </c>
      <c r="AL1039" s="28">
        <f>AL1040+AL1045+AL1051</f>
        <v>0</v>
      </c>
      <c r="AM1039" s="28">
        <f>AM1040+AM1045+AM1051</f>
        <v>0</v>
      </c>
      <c r="AN1039" s="28">
        <f>AN1040+AN1045+AN1051</f>
        <v>0</v>
      </c>
      <c r="AO1039" s="28">
        <f>AO1040+AO1045+AO1051</f>
        <v>0</v>
      </c>
      <c r="AP1039" s="28">
        <f>AP1040+AP1045+AP1051</f>
        <v>0</v>
      </c>
      <c r="AQ1039" s="28">
        <f>AQ1040+AQ1045+AQ1051</f>
        <v>0</v>
      </c>
      <c r="AR1039" s="28">
        <f>AR1040+AR1045+AR1051</f>
        <v>0</v>
      </c>
      <c r="AS1039" s="28">
        <f>AS1040+AS1045+AS1051</f>
        <v>0</v>
      </c>
      <c r="AT1039" s="28">
        <f>AT1040+AT1045+AT1051</f>
        <v>0</v>
      </c>
      <c r="AU1039" s="28">
        <f>AU1040+AU1045+AU1051</f>
        <v>0</v>
      </c>
      <c r="AV1039" s="28">
        <f>AV1040+AV1045+AV1051</f>
        <v>0</v>
      </c>
      <c r="AW1039" s="28">
        <f t="shared" si="2684"/>
        <v>23457.287560000001</v>
      </c>
      <c r="AX1039" s="28">
        <f t="shared" si="2685"/>
        <v>18480.700000000001</v>
      </c>
      <c r="AY1039" s="28">
        <f t="shared" si="2686"/>
        <v>18480.700000000001</v>
      </c>
      <c r="AZ1039" s="28">
        <f>AZ1040+AZ1045+AZ1051</f>
        <v>0</v>
      </c>
      <c r="BA1039" s="29"/>
      <c r="BB1039" s="29"/>
      <c r="BC1039" s="25"/>
      <c r="BD1039" s="25"/>
      <c r="BE1039" s="25"/>
      <c r="BF1039" s="25"/>
      <c r="BG1039" s="25"/>
      <c r="BH1039" s="25"/>
      <c r="BI1039" s="25"/>
    </row>
    <row r="1040" s="1" customFormat="1">
      <c r="A1040" s="30" t="s">
        <v>492</v>
      </c>
      <c r="B1040" s="30" t="s">
        <v>121</v>
      </c>
      <c r="C1040" s="30" t="s">
        <v>267</v>
      </c>
      <c r="D1040" s="30" t="s">
        <v>67</v>
      </c>
      <c r="E1040" s="35"/>
      <c r="F1040" s="31" t="s">
        <v>68</v>
      </c>
      <c r="G1040" s="17">
        <f t="shared" ref="G1040:G1103" si="2789">G1041</f>
        <v>2314.4000000000001</v>
      </c>
      <c r="H1040" s="17">
        <f t="shared" ref="H1040:H1103" si="2790">H1041</f>
        <v>2314.4000000000001</v>
      </c>
      <c r="I1040" s="17">
        <f t="shared" ref="I1040:I1059" si="2791">I1041</f>
        <v>2314.4000000000001</v>
      </c>
      <c r="J1040" s="17">
        <f t="shared" ref="J1040:J1059" si="2792">J1041</f>
        <v>0</v>
      </c>
      <c r="K1040" s="17">
        <f t="shared" ref="K1040:K1059" si="2793">K1041</f>
        <v>0</v>
      </c>
      <c r="L1040" s="17">
        <f t="shared" ref="L1040:L1059" si="2794">L1041</f>
        <v>0</v>
      </c>
      <c r="M1040" s="17">
        <f t="shared" si="2607"/>
        <v>2314.4000000000001</v>
      </c>
      <c r="N1040" s="17">
        <f t="shared" si="2608"/>
        <v>2314.4000000000001</v>
      </c>
      <c r="O1040" s="17">
        <f t="shared" si="2609"/>
        <v>2314.4000000000001</v>
      </c>
      <c r="P1040" s="17">
        <f t="shared" ref="P1040:P1059" si="2795">P1041</f>
        <v>0</v>
      </c>
      <c r="Q1040" s="17">
        <f t="shared" ref="Q1040:Q1059" si="2796">Q1041</f>
        <v>0</v>
      </c>
      <c r="R1040" s="17">
        <f t="shared" ref="R1040:R1059" si="2797">R1041</f>
        <v>0</v>
      </c>
      <c r="S1040" s="17">
        <f t="shared" ref="S1040:S1059" si="2798">S1041</f>
        <v>1737.7349999999999</v>
      </c>
      <c r="T1040" s="17">
        <f t="shared" ref="T1040:T1059" si="2799">T1041</f>
        <v>0</v>
      </c>
      <c r="U1040" s="17">
        <f t="shared" ref="U1040:U1059" si="2800">U1041</f>
        <v>0</v>
      </c>
      <c r="V1040" s="17">
        <f t="shared" ref="V1040:V1059" si="2801">V1041</f>
        <v>0</v>
      </c>
      <c r="W1040" s="17">
        <f t="shared" ref="W1040:W1047" si="2802">W1041</f>
        <v>0</v>
      </c>
      <c r="X1040" s="17">
        <f t="shared" ref="X1040:X1047" si="2803">X1041</f>
        <v>0</v>
      </c>
      <c r="Y1040" s="17">
        <f t="shared" si="2678"/>
        <v>4052.1350000000002</v>
      </c>
      <c r="Z1040" s="17">
        <f t="shared" si="2679"/>
        <v>2314.4000000000001</v>
      </c>
      <c r="AA1040" s="17">
        <f t="shared" si="2680"/>
        <v>2314.4000000000001</v>
      </c>
      <c r="AB1040" s="17">
        <f t="shared" ref="AB1040:AB1047" si="2804">AB1041</f>
        <v>0</v>
      </c>
      <c r="AC1040" s="17">
        <f t="shared" ref="AC1040:AC1047" si="2805">AC1041</f>
        <v>0</v>
      </c>
      <c r="AD1040" s="17">
        <f t="shared" ref="AD1040:AD1047" si="2806">AD1041</f>
        <v>0</v>
      </c>
      <c r="AE1040" s="17">
        <f t="shared" si="2681"/>
        <v>4052.1350000000002</v>
      </c>
      <c r="AF1040" s="17">
        <f t="shared" si="2682"/>
        <v>2314.4000000000001</v>
      </c>
      <c r="AG1040" s="17">
        <f t="shared" si="2683"/>
        <v>2314.4000000000001</v>
      </c>
      <c r="AH1040" s="17">
        <f t="shared" ref="AH1040:AH1047" si="2807">AH1041</f>
        <v>0</v>
      </c>
      <c r="AI1040" s="17">
        <f t="shared" ref="AI1040:AI1047" si="2808">AI1041</f>
        <v>0</v>
      </c>
      <c r="AJ1040" s="17">
        <f t="shared" ref="AJ1040:AJ1047" si="2809">AJ1041</f>
        <v>0</v>
      </c>
      <c r="AK1040" s="17">
        <f t="shared" ref="AK1040:AK1047" si="2810">AK1041</f>
        <v>0</v>
      </c>
      <c r="AL1040" s="17">
        <f t="shared" ref="AL1040:AL1047" si="2811">AL1041</f>
        <v>0</v>
      </c>
      <c r="AM1040" s="17">
        <f t="shared" ref="AM1040:AM1047" si="2812">AM1041</f>
        <v>0</v>
      </c>
      <c r="AN1040" s="17">
        <f t="shared" ref="AN1040:AN1047" si="2813">AN1041</f>
        <v>0</v>
      </c>
      <c r="AO1040" s="17">
        <f t="shared" ref="AO1040:AO1047" si="2814">AO1041</f>
        <v>0</v>
      </c>
      <c r="AP1040" s="17">
        <f t="shared" ref="AP1040:AP1047" si="2815">AP1041</f>
        <v>0</v>
      </c>
      <c r="AQ1040" s="17">
        <f t="shared" ref="AQ1040:AQ1047" si="2816">AQ1041</f>
        <v>0</v>
      </c>
      <c r="AR1040" s="17">
        <f t="shared" ref="AR1040:AR1047" si="2817">AR1041</f>
        <v>0</v>
      </c>
      <c r="AS1040" s="17">
        <f t="shared" ref="AS1040:AS1047" si="2818">AS1041</f>
        <v>0</v>
      </c>
      <c r="AT1040" s="17">
        <f t="shared" ref="AT1040:AT1047" si="2819">AT1041</f>
        <v>0</v>
      </c>
      <c r="AU1040" s="17">
        <f t="shared" ref="AU1040:AU1047" si="2820">AU1041</f>
        <v>0</v>
      </c>
      <c r="AV1040" s="17">
        <f t="shared" ref="AV1040:AV1047" si="2821">AV1041</f>
        <v>0</v>
      </c>
      <c r="AW1040" s="17">
        <f t="shared" si="2684"/>
        <v>4052.1350000000002</v>
      </c>
      <c r="AX1040" s="17">
        <f t="shared" si="2685"/>
        <v>2314.4000000000001</v>
      </c>
      <c r="AY1040" s="17">
        <f t="shared" si="2686"/>
        <v>2314.4000000000001</v>
      </c>
      <c r="AZ1040" s="17">
        <f t="shared" ref="AZ1040:AZ1047" si="2822">AZ1041</f>
        <v>0</v>
      </c>
      <c r="BA1040" s="32"/>
      <c r="BB1040" s="32"/>
      <c r="BC1040" s="1"/>
      <c r="BD1040" s="1"/>
      <c r="BE1040" s="1"/>
      <c r="BF1040" s="1"/>
      <c r="BG1040" s="1"/>
      <c r="BH1040" s="1"/>
      <c r="BI1040" s="1"/>
    </row>
    <row r="1041" s="1" customFormat="1" hidden="1">
      <c r="A1041" s="30" t="s">
        <v>492</v>
      </c>
      <c r="B1041" s="30" t="s">
        <v>121</v>
      </c>
      <c r="C1041" s="30" t="s">
        <v>267</v>
      </c>
      <c r="D1041" s="30" t="s">
        <v>69</v>
      </c>
      <c r="E1041" s="35"/>
      <c r="F1041" s="31" t="s">
        <v>36</v>
      </c>
      <c r="G1041" s="17">
        <f t="shared" si="2789"/>
        <v>2314.4000000000001</v>
      </c>
      <c r="H1041" s="17">
        <f t="shared" si="2790"/>
        <v>2314.4000000000001</v>
      </c>
      <c r="I1041" s="17">
        <f t="shared" si="2791"/>
        <v>2314.4000000000001</v>
      </c>
      <c r="J1041" s="17">
        <f t="shared" si="2792"/>
        <v>0</v>
      </c>
      <c r="K1041" s="17">
        <f t="shared" si="2793"/>
        <v>0</v>
      </c>
      <c r="L1041" s="17">
        <f t="shared" si="2794"/>
        <v>0</v>
      </c>
      <c r="M1041" s="17">
        <f t="shared" si="2607"/>
        <v>2314.4000000000001</v>
      </c>
      <c r="N1041" s="17">
        <f t="shared" si="2608"/>
        <v>2314.4000000000001</v>
      </c>
      <c r="O1041" s="17">
        <f t="shared" si="2609"/>
        <v>2314.4000000000001</v>
      </c>
      <c r="P1041" s="17">
        <f t="shared" si="2795"/>
        <v>0</v>
      </c>
      <c r="Q1041" s="17">
        <f t="shared" si="2796"/>
        <v>0</v>
      </c>
      <c r="R1041" s="17">
        <f t="shared" si="2797"/>
        <v>0</v>
      </c>
      <c r="S1041" s="17">
        <f t="shared" si="2798"/>
        <v>1737.7349999999999</v>
      </c>
      <c r="T1041" s="17">
        <f t="shared" si="2799"/>
        <v>0</v>
      </c>
      <c r="U1041" s="17">
        <f t="shared" si="2800"/>
        <v>0</v>
      </c>
      <c r="V1041" s="17">
        <f t="shared" si="2801"/>
        <v>0</v>
      </c>
      <c r="W1041" s="17">
        <f t="shared" si="2802"/>
        <v>0</v>
      </c>
      <c r="X1041" s="17">
        <f t="shared" si="2803"/>
        <v>0</v>
      </c>
      <c r="Y1041" s="17">
        <f t="shared" si="2678"/>
        <v>4052.1350000000002</v>
      </c>
      <c r="Z1041" s="17">
        <f t="shared" si="2679"/>
        <v>2314.4000000000001</v>
      </c>
      <c r="AA1041" s="17">
        <f t="shared" si="2680"/>
        <v>2314.4000000000001</v>
      </c>
      <c r="AB1041" s="17">
        <f t="shared" si="2804"/>
        <v>0</v>
      </c>
      <c r="AC1041" s="17">
        <f t="shared" si="2805"/>
        <v>0</v>
      </c>
      <c r="AD1041" s="17">
        <f t="shared" si="2806"/>
        <v>0</v>
      </c>
      <c r="AE1041" s="17">
        <f t="shared" si="2681"/>
        <v>4052.1350000000002</v>
      </c>
      <c r="AF1041" s="17">
        <f t="shared" si="2682"/>
        <v>2314.4000000000001</v>
      </c>
      <c r="AG1041" s="17">
        <f t="shared" si="2683"/>
        <v>2314.4000000000001</v>
      </c>
      <c r="AH1041" s="17">
        <f t="shared" si="2807"/>
        <v>0</v>
      </c>
      <c r="AI1041" s="17">
        <f t="shared" si="2808"/>
        <v>0</v>
      </c>
      <c r="AJ1041" s="17">
        <f t="shared" si="2809"/>
        <v>0</v>
      </c>
      <c r="AK1041" s="17">
        <f t="shared" si="2810"/>
        <v>0</v>
      </c>
      <c r="AL1041" s="17">
        <f t="shared" si="2811"/>
        <v>0</v>
      </c>
      <c r="AM1041" s="17">
        <f t="shared" si="2812"/>
        <v>0</v>
      </c>
      <c r="AN1041" s="17">
        <f t="shared" si="2813"/>
        <v>0</v>
      </c>
      <c r="AO1041" s="17">
        <f t="shared" si="2814"/>
        <v>0</v>
      </c>
      <c r="AP1041" s="17">
        <f t="shared" si="2815"/>
        <v>0</v>
      </c>
      <c r="AQ1041" s="17">
        <f t="shared" si="2816"/>
        <v>0</v>
      </c>
      <c r="AR1041" s="17">
        <f t="shared" si="2817"/>
        <v>0</v>
      </c>
      <c r="AS1041" s="17">
        <f t="shared" si="2818"/>
        <v>0</v>
      </c>
      <c r="AT1041" s="17">
        <f t="shared" si="2819"/>
        <v>0</v>
      </c>
      <c r="AU1041" s="17">
        <f t="shared" si="2820"/>
        <v>0</v>
      </c>
      <c r="AV1041" s="17">
        <f t="shared" si="2821"/>
        <v>0</v>
      </c>
      <c r="AW1041" s="17">
        <f t="shared" si="2684"/>
        <v>4052.1350000000002</v>
      </c>
      <c r="AX1041" s="17">
        <f t="shared" si="2685"/>
        <v>2314.4000000000001</v>
      </c>
      <c r="AY1041" s="17">
        <f t="shared" si="2686"/>
        <v>2314.4000000000001</v>
      </c>
      <c r="AZ1041" s="17">
        <f t="shared" si="2822"/>
        <v>0</v>
      </c>
      <c r="BA1041" s="32">
        <v>0</v>
      </c>
      <c r="BB1041" s="32"/>
      <c r="BC1041" s="1"/>
      <c r="BD1041" s="1"/>
      <c r="BE1041" s="1"/>
      <c r="BF1041" s="1"/>
      <c r="BG1041" s="1"/>
      <c r="BH1041" s="1"/>
      <c r="BI1041" s="1"/>
    </row>
    <row r="1042" s="1" customFormat="1">
      <c r="A1042" s="30" t="s">
        <v>492</v>
      </c>
      <c r="B1042" s="30" t="s">
        <v>121</v>
      </c>
      <c r="C1042" s="30" t="s">
        <v>267</v>
      </c>
      <c r="D1042" s="30" t="s">
        <v>444</v>
      </c>
      <c r="E1042" s="35"/>
      <c r="F1042" s="31" t="s">
        <v>445</v>
      </c>
      <c r="G1042" s="17">
        <f t="shared" si="2789"/>
        <v>2314.4000000000001</v>
      </c>
      <c r="H1042" s="17">
        <f t="shared" si="2790"/>
        <v>2314.4000000000001</v>
      </c>
      <c r="I1042" s="17">
        <f t="shared" si="2791"/>
        <v>2314.4000000000001</v>
      </c>
      <c r="J1042" s="17">
        <f t="shared" si="2792"/>
        <v>0</v>
      </c>
      <c r="K1042" s="17">
        <f t="shared" si="2793"/>
        <v>0</v>
      </c>
      <c r="L1042" s="17">
        <f t="shared" si="2794"/>
        <v>0</v>
      </c>
      <c r="M1042" s="17">
        <f t="shared" si="2607"/>
        <v>2314.4000000000001</v>
      </c>
      <c r="N1042" s="17">
        <f t="shared" si="2608"/>
        <v>2314.4000000000001</v>
      </c>
      <c r="O1042" s="17">
        <f t="shared" si="2609"/>
        <v>2314.4000000000001</v>
      </c>
      <c r="P1042" s="17">
        <f t="shared" si="2795"/>
        <v>0</v>
      </c>
      <c r="Q1042" s="17">
        <f t="shared" si="2796"/>
        <v>0</v>
      </c>
      <c r="R1042" s="17">
        <f t="shared" si="2797"/>
        <v>0</v>
      </c>
      <c r="S1042" s="17">
        <f t="shared" si="2798"/>
        <v>1737.7349999999999</v>
      </c>
      <c r="T1042" s="17">
        <f t="shared" si="2799"/>
        <v>0</v>
      </c>
      <c r="U1042" s="17">
        <f t="shared" si="2800"/>
        <v>0</v>
      </c>
      <c r="V1042" s="17">
        <f t="shared" si="2801"/>
        <v>0</v>
      </c>
      <c r="W1042" s="17">
        <f t="shared" si="2802"/>
        <v>0</v>
      </c>
      <c r="X1042" s="17">
        <f t="shared" si="2803"/>
        <v>0</v>
      </c>
      <c r="Y1042" s="17">
        <f t="shared" si="2678"/>
        <v>4052.1350000000002</v>
      </c>
      <c r="Z1042" s="17">
        <f t="shared" si="2679"/>
        <v>2314.4000000000001</v>
      </c>
      <c r="AA1042" s="17">
        <f t="shared" si="2680"/>
        <v>2314.4000000000001</v>
      </c>
      <c r="AB1042" s="17">
        <f t="shared" si="2804"/>
        <v>0</v>
      </c>
      <c r="AC1042" s="17">
        <f t="shared" si="2805"/>
        <v>0</v>
      </c>
      <c r="AD1042" s="17">
        <f t="shared" si="2806"/>
        <v>0</v>
      </c>
      <c r="AE1042" s="17">
        <f t="shared" si="2681"/>
        <v>4052.1350000000002</v>
      </c>
      <c r="AF1042" s="17">
        <f t="shared" si="2682"/>
        <v>2314.4000000000001</v>
      </c>
      <c r="AG1042" s="17">
        <f t="shared" si="2683"/>
        <v>2314.4000000000001</v>
      </c>
      <c r="AH1042" s="17">
        <f t="shared" si="2807"/>
        <v>0</v>
      </c>
      <c r="AI1042" s="17">
        <f t="shared" si="2808"/>
        <v>0</v>
      </c>
      <c r="AJ1042" s="17">
        <f t="shared" si="2809"/>
        <v>0</v>
      </c>
      <c r="AK1042" s="17">
        <f t="shared" si="2810"/>
        <v>0</v>
      </c>
      <c r="AL1042" s="17">
        <f t="shared" si="2811"/>
        <v>0</v>
      </c>
      <c r="AM1042" s="17">
        <f t="shared" si="2812"/>
        <v>0</v>
      </c>
      <c r="AN1042" s="17">
        <f t="shared" si="2813"/>
        <v>0</v>
      </c>
      <c r="AO1042" s="17">
        <f t="shared" si="2814"/>
        <v>0</v>
      </c>
      <c r="AP1042" s="17">
        <f t="shared" si="2815"/>
        <v>0</v>
      </c>
      <c r="AQ1042" s="17">
        <f t="shared" si="2816"/>
        <v>0</v>
      </c>
      <c r="AR1042" s="17">
        <f t="shared" si="2817"/>
        <v>0</v>
      </c>
      <c r="AS1042" s="17">
        <f t="shared" si="2818"/>
        <v>0</v>
      </c>
      <c r="AT1042" s="17">
        <f t="shared" si="2819"/>
        <v>0</v>
      </c>
      <c r="AU1042" s="17">
        <f t="shared" si="2820"/>
        <v>0</v>
      </c>
      <c r="AV1042" s="17">
        <f t="shared" si="2821"/>
        <v>0</v>
      </c>
      <c r="AW1042" s="17">
        <f t="shared" si="2684"/>
        <v>4052.1350000000002</v>
      </c>
      <c r="AX1042" s="17">
        <f t="shared" si="2685"/>
        <v>2314.4000000000001</v>
      </c>
      <c r="AY1042" s="17">
        <f t="shared" si="2686"/>
        <v>2314.4000000000001</v>
      </c>
      <c r="AZ1042" s="17">
        <f t="shared" si="2822"/>
        <v>0</v>
      </c>
      <c r="BA1042" s="32"/>
      <c r="BB1042" s="32"/>
      <c r="BC1042" s="1"/>
      <c r="BD1042" s="1"/>
      <c r="BE1042" s="1"/>
      <c r="BF1042" s="1"/>
      <c r="BG1042" s="1"/>
      <c r="BH1042" s="1"/>
      <c r="BI1042" s="1"/>
    </row>
    <row r="1043" s="1" customFormat="1">
      <c r="A1043" s="30" t="s">
        <v>492</v>
      </c>
      <c r="B1043" s="30" t="s">
        <v>121</v>
      </c>
      <c r="C1043" s="30" t="s">
        <v>267</v>
      </c>
      <c r="D1043" s="30" t="s">
        <v>446</v>
      </c>
      <c r="E1043" s="35"/>
      <c r="F1043" s="31" t="s">
        <v>447</v>
      </c>
      <c r="G1043" s="17">
        <f t="shared" si="2789"/>
        <v>2314.4000000000001</v>
      </c>
      <c r="H1043" s="17">
        <f t="shared" si="2790"/>
        <v>2314.4000000000001</v>
      </c>
      <c r="I1043" s="17">
        <f t="shared" si="2791"/>
        <v>2314.4000000000001</v>
      </c>
      <c r="J1043" s="17">
        <f t="shared" si="2792"/>
        <v>0</v>
      </c>
      <c r="K1043" s="17">
        <f t="shared" si="2793"/>
        <v>0</v>
      </c>
      <c r="L1043" s="17">
        <f t="shared" si="2794"/>
        <v>0</v>
      </c>
      <c r="M1043" s="17">
        <f t="shared" si="2607"/>
        <v>2314.4000000000001</v>
      </c>
      <c r="N1043" s="17">
        <f t="shared" si="2608"/>
        <v>2314.4000000000001</v>
      </c>
      <c r="O1043" s="17">
        <f t="shared" si="2609"/>
        <v>2314.4000000000001</v>
      </c>
      <c r="P1043" s="17">
        <f t="shared" si="2795"/>
        <v>0</v>
      </c>
      <c r="Q1043" s="17">
        <f t="shared" si="2796"/>
        <v>0</v>
      </c>
      <c r="R1043" s="17">
        <f t="shared" si="2797"/>
        <v>0</v>
      </c>
      <c r="S1043" s="17">
        <f t="shared" si="2798"/>
        <v>1737.7349999999999</v>
      </c>
      <c r="T1043" s="17">
        <f t="shared" si="2799"/>
        <v>0</v>
      </c>
      <c r="U1043" s="17">
        <f t="shared" si="2800"/>
        <v>0</v>
      </c>
      <c r="V1043" s="17">
        <f t="shared" si="2801"/>
        <v>0</v>
      </c>
      <c r="W1043" s="17">
        <f t="shared" si="2802"/>
        <v>0</v>
      </c>
      <c r="X1043" s="17">
        <f t="shared" si="2803"/>
        <v>0</v>
      </c>
      <c r="Y1043" s="17">
        <f t="shared" si="2678"/>
        <v>4052.1350000000002</v>
      </c>
      <c r="Z1043" s="17">
        <f t="shared" si="2679"/>
        <v>2314.4000000000001</v>
      </c>
      <c r="AA1043" s="17">
        <f t="shared" si="2680"/>
        <v>2314.4000000000001</v>
      </c>
      <c r="AB1043" s="17">
        <f t="shared" si="2804"/>
        <v>0</v>
      </c>
      <c r="AC1043" s="17">
        <f t="shared" si="2805"/>
        <v>0</v>
      </c>
      <c r="AD1043" s="17">
        <f t="shared" si="2806"/>
        <v>0</v>
      </c>
      <c r="AE1043" s="17">
        <f t="shared" si="2681"/>
        <v>4052.1350000000002</v>
      </c>
      <c r="AF1043" s="17">
        <f t="shared" si="2682"/>
        <v>2314.4000000000001</v>
      </c>
      <c r="AG1043" s="17">
        <f t="shared" si="2683"/>
        <v>2314.4000000000001</v>
      </c>
      <c r="AH1043" s="17">
        <f t="shared" si="2807"/>
        <v>0</v>
      </c>
      <c r="AI1043" s="17">
        <f t="shared" si="2808"/>
        <v>0</v>
      </c>
      <c r="AJ1043" s="17">
        <f t="shared" si="2809"/>
        <v>0</v>
      </c>
      <c r="AK1043" s="17">
        <f t="shared" si="2810"/>
        <v>0</v>
      </c>
      <c r="AL1043" s="17">
        <f t="shared" si="2811"/>
        <v>0</v>
      </c>
      <c r="AM1043" s="17">
        <f t="shared" si="2812"/>
        <v>0</v>
      </c>
      <c r="AN1043" s="17">
        <f t="shared" si="2813"/>
        <v>0</v>
      </c>
      <c r="AO1043" s="17">
        <f t="shared" si="2814"/>
        <v>0</v>
      </c>
      <c r="AP1043" s="17">
        <f t="shared" si="2815"/>
        <v>0</v>
      </c>
      <c r="AQ1043" s="17">
        <f t="shared" si="2816"/>
        <v>0</v>
      </c>
      <c r="AR1043" s="17">
        <f t="shared" si="2817"/>
        <v>0</v>
      </c>
      <c r="AS1043" s="17">
        <f t="shared" si="2818"/>
        <v>0</v>
      </c>
      <c r="AT1043" s="17">
        <f t="shared" si="2819"/>
        <v>0</v>
      </c>
      <c r="AU1043" s="17">
        <f t="shared" si="2820"/>
        <v>0</v>
      </c>
      <c r="AV1043" s="17">
        <f t="shared" si="2821"/>
        <v>0</v>
      </c>
      <c r="AW1043" s="17">
        <f t="shared" si="2684"/>
        <v>4052.1350000000002</v>
      </c>
      <c r="AX1043" s="17">
        <f t="shared" si="2685"/>
        <v>2314.4000000000001</v>
      </c>
      <c r="AY1043" s="17">
        <f t="shared" si="2686"/>
        <v>2314.4000000000001</v>
      </c>
      <c r="AZ1043" s="17">
        <f t="shared" si="2822"/>
        <v>0</v>
      </c>
      <c r="BA1043" s="32"/>
      <c r="BB1043" s="32"/>
      <c r="BC1043" s="1"/>
      <c r="BD1043" s="1"/>
      <c r="BE1043" s="1"/>
      <c r="BF1043" s="1"/>
      <c r="BG1043" s="1"/>
      <c r="BH1043" s="1"/>
      <c r="BI1043" s="1"/>
    </row>
    <row r="1044" s="1" customFormat="1">
      <c r="A1044" s="30" t="s">
        <v>492</v>
      </c>
      <c r="B1044" s="30" t="s">
        <v>121</v>
      </c>
      <c r="C1044" s="30" t="s">
        <v>267</v>
      </c>
      <c r="D1044" s="30" t="s">
        <v>446</v>
      </c>
      <c r="E1044" s="30" t="s">
        <v>41</v>
      </c>
      <c r="F1044" s="31" t="s">
        <v>42</v>
      </c>
      <c r="G1044" s="17">
        <v>2314.4000000000001</v>
      </c>
      <c r="H1044" s="17">
        <v>2314.4000000000001</v>
      </c>
      <c r="I1044" s="17">
        <v>2314.4000000000001</v>
      </c>
      <c r="J1044" s="17"/>
      <c r="K1044" s="17"/>
      <c r="L1044" s="17"/>
      <c r="M1044" s="17">
        <f t="shared" si="2607"/>
        <v>2314.4000000000001</v>
      </c>
      <c r="N1044" s="17">
        <f t="shared" si="2608"/>
        <v>2314.4000000000001</v>
      </c>
      <c r="O1044" s="17">
        <f t="shared" si="2609"/>
        <v>2314.4000000000001</v>
      </c>
      <c r="P1044" s="17"/>
      <c r="Q1044" s="17"/>
      <c r="R1044" s="17"/>
      <c r="S1044" s="17">
        <v>1737.7349999999999</v>
      </c>
      <c r="T1044" s="17"/>
      <c r="U1044" s="17"/>
      <c r="V1044" s="17"/>
      <c r="W1044" s="17"/>
      <c r="X1044" s="17"/>
      <c r="Y1044" s="17">
        <f t="shared" si="2678"/>
        <v>4052.1350000000002</v>
      </c>
      <c r="Z1044" s="17">
        <f t="shared" si="2679"/>
        <v>2314.4000000000001</v>
      </c>
      <c r="AA1044" s="17">
        <f t="shared" si="2680"/>
        <v>2314.4000000000001</v>
      </c>
      <c r="AB1044" s="17"/>
      <c r="AC1044" s="17"/>
      <c r="AD1044" s="17"/>
      <c r="AE1044" s="17">
        <f t="shared" si="2681"/>
        <v>4052.1350000000002</v>
      </c>
      <c r="AF1044" s="17">
        <f t="shared" si="2682"/>
        <v>2314.4000000000001</v>
      </c>
      <c r="AG1044" s="17">
        <f t="shared" si="2683"/>
        <v>2314.4000000000001</v>
      </c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>
        <f t="shared" si="2684"/>
        <v>4052.1350000000002</v>
      </c>
      <c r="AX1044" s="17">
        <f t="shared" si="2685"/>
        <v>2314.4000000000001</v>
      </c>
      <c r="AY1044" s="17">
        <f t="shared" si="2686"/>
        <v>2314.4000000000001</v>
      </c>
      <c r="AZ1044" s="17"/>
      <c r="BA1044" s="32"/>
      <c r="BB1044" s="32"/>
      <c r="BC1044" s="1"/>
      <c r="BD1044" s="1"/>
      <c r="BE1044" s="1"/>
      <c r="BF1044" s="1"/>
      <c r="BG1044" s="1"/>
      <c r="BH1044" s="1"/>
      <c r="BI1044" s="1"/>
    </row>
    <row r="1045" s="1" customFormat="1">
      <c r="A1045" s="30" t="s">
        <v>492</v>
      </c>
      <c r="B1045" s="30" t="s">
        <v>121</v>
      </c>
      <c r="C1045" s="30" t="s">
        <v>267</v>
      </c>
      <c r="D1045" s="30" t="s">
        <v>448</v>
      </c>
      <c r="E1045" s="35"/>
      <c r="F1045" s="31" t="s">
        <v>449</v>
      </c>
      <c r="G1045" s="17">
        <f t="shared" si="2789"/>
        <v>16166.299999999999</v>
      </c>
      <c r="H1045" s="17">
        <f t="shared" si="2790"/>
        <v>16166.299999999999</v>
      </c>
      <c r="I1045" s="17">
        <f t="shared" si="2791"/>
        <v>16166.299999999999</v>
      </c>
      <c r="J1045" s="17">
        <f t="shared" si="2792"/>
        <v>0</v>
      </c>
      <c r="K1045" s="17">
        <f t="shared" si="2793"/>
        <v>0</v>
      </c>
      <c r="L1045" s="17">
        <f t="shared" si="2794"/>
        <v>0</v>
      </c>
      <c r="M1045" s="17">
        <f t="shared" si="2607"/>
        <v>16166.299999999999</v>
      </c>
      <c r="N1045" s="17">
        <f t="shared" si="2608"/>
        <v>16166.299999999999</v>
      </c>
      <c r="O1045" s="17">
        <f t="shared" si="2609"/>
        <v>16166.299999999999</v>
      </c>
      <c r="P1045" s="17">
        <f t="shared" si="2795"/>
        <v>0</v>
      </c>
      <c r="Q1045" s="17">
        <f t="shared" si="2796"/>
        <v>0</v>
      </c>
      <c r="R1045" s="17">
        <f t="shared" si="2797"/>
        <v>0</v>
      </c>
      <c r="S1045" s="17">
        <f t="shared" si="2798"/>
        <v>1369.67605</v>
      </c>
      <c r="T1045" s="17">
        <f t="shared" si="2799"/>
        <v>0</v>
      </c>
      <c r="U1045" s="17">
        <f t="shared" si="2800"/>
        <v>0</v>
      </c>
      <c r="V1045" s="17">
        <f t="shared" si="2801"/>
        <v>0</v>
      </c>
      <c r="W1045" s="17">
        <f t="shared" si="2802"/>
        <v>0</v>
      </c>
      <c r="X1045" s="17">
        <f t="shared" si="2803"/>
        <v>0</v>
      </c>
      <c r="Y1045" s="17">
        <f t="shared" si="2678"/>
        <v>17535.976049999997</v>
      </c>
      <c r="Z1045" s="17">
        <f t="shared" si="2679"/>
        <v>16166.299999999999</v>
      </c>
      <c r="AA1045" s="17">
        <f t="shared" si="2680"/>
        <v>16166.299999999999</v>
      </c>
      <c r="AB1045" s="17">
        <f t="shared" si="2804"/>
        <v>0</v>
      </c>
      <c r="AC1045" s="17">
        <f t="shared" si="2805"/>
        <v>0</v>
      </c>
      <c r="AD1045" s="17">
        <f t="shared" si="2806"/>
        <v>0</v>
      </c>
      <c r="AE1045" s="17">
        <f t="shared" si="2681"/>
        <v>17535.976049999997</v>
      </c>
      <c r="AF1045" s="17">
        <f t="shared" si="2682"/>
        <v>16166.299999999999</v>
      </c>
      <c r="AG1045" s="17">
        <f t="shared" si="2683"/>
        <v>16166.299999999999</v>
      </c>
      <c r="AH1045" s="17">
        <f t="shared" si="2807"/>
        <v>0</v>
      </c>
      <c r="AI1045" s="17">
        <f t="shared" si="2808"/>
        <v>0</v>
      </c>
      <c r="AJ1045" s="17">
        <f t="shared" si="2809"/>
        <v>0</v>
      </c>
      <c r="AK1045" s="17">
        <f t="shared" si="2810"/>
        <v>0</v>
      </c>
      <c r="AL1045" s="17">
        <f t="shared" si="2811"/>
        <v>0</v>
      </c>
      <c r="AM1045" s="17">
        <f t="shared" si="2812"/>
        <v>0</v>
      </c>
      <c r="AN1045" s="17">
        <f t="shared" si="2813"/>
        <v>0</v>
      </c>
      <c r="AO1045" s="17">
        <f t="shared" si="2814"/>
        <v>0</v>
      </c>
      <c r="AP1045" s="17">
        <f t="shared" si="2815"/>
        <v>0</v>
      </c>
      <c r="AQ1045" s="17">
        <f t="shared" si="2816"/>
        <v>0</v>
      </c>
      <c r="AR1045" s="17">
        <f t="shared" si="2817"/>
        <v>0</v>
      </c>
      <c r="AS1045" s="17">
        <f t="shared" si="2818"/>
        <v>0</v>
      </c>
      <c r="AT1045" s="17">
        <f t="shared" si="2819"/>
        <v>0</v>
      </c>
      <c r="AU1045" s="17">
        <f t="shared" si="2820"/>
        <v>0</v>
      </c>
      <c r="AV1045" s="17">
        <f t="shared" si="2821"/>
        <v>0</v>
      </c>
      <c r="AW1045" s="17">
        <f t="shared" si="2684"/>
        <v>17535.976049999997</v>
      </c>
      <c r="AX1045" s="17">
        <f t="shared" si="2685"/>
        <v>16166.299999999999</v>
      </c>
      <c r="AY1045" s="17">
        <f t="shared" si="2686"/>
        <v>16166.299999999999</v>
      </c>
      <c r="AZ1045" s="17">
        <f t="shared" si="2822"/>
        <v>0</v>
      </c>
      <c r="BA1045" s="32"/>
      <c r="BB1045" s="32"/>
      <c r="BC1045" s="1"/>
      <c r="BD1045" s="1"/>
      <c r="BE1045" s="1"/>
      <c r="BF1045" s="1"/>
      <c r="BG1045" s="1"/>
      <c r="BH1045" s="1"/>
      <c r="BI1045" s="1"/>
    </row>
    <row r="1046" s="1" customFormat="1">
      <c r="A1046" s="30" t="s">
        <v>492</v>
      </c>
      <c r="B1046" s="30" t="s">
        <v>121</v>
      </c>
      <c r="C1046" s="30" t="s">
        <v>267</v>
      </c>
      <c r="D1046" s="30" t="s">
        <v>450</v>
      </c>
      <c r="E1046" s="35"/>
      <c r="F1046" s="31" t="s">
        <v>80</v>
      </c>
      <c r="G1046" s="17">
        <f t="shared" si="2789"/>
        <v>16166.299999999999</v>
      </c>
      <c r="H1046" s="17">
        <f t="shared" si="2790"/>
        <v>16166.299999999999</v>
      </c>
      <c r="I1046" s="17">
        <f t="shared" si="2791"/>
        <v>16166.299999999999</v>
      </c>
      <c r="J1046" s="17">
        <f t="shared" si="2792"/>
        <v>0</v>
      </c>
      <c r="K1046" s="17">
        <f t="shared" si="2793"/>
        <v>0</v>
      </c>
      <c r="L1046" s="17">
        <f t="shared" si="2794"/>
        <v>0</v>
      </c>
      <c r="M1046" s="17">
        <f t="shared" si="2607"/>
        <v>16166.299999999999</v>
      </c>
      <c r="N1046" s="17">
        <f t="shared" si="2608"/>
        <v>16166.299999999999</v>
      </c>
      <c r="O1046" s="17">
        <f t="shared" si="2609"/>
        <v>16166.299999999999</v>
      </c>
      <c r="P1046" s="17">
        <f t="shared" si="2795"/>
        <v>0</v>
      </c>
      <c r="Q1046" s="17">
        <f t="shared" si="2796"/>
        <v>0</v>
      </c>
      <c r="R1046" s="17">
        <f t="shared" si="2797"/>
        <v>0</v>
      </c>
      <c r="S1046" s="17">
        <f t="shared" si="2798"/>
        <v>1369.67605</v>
      </c>
      <c r="T1046" s="17">
        <f t="shared" si="2799"/>
        <v>0</v>
      </c>
      <c r="U1046" s="17">
        <f t="shared" si="2800"/>
        <v>0</v>
      </c>
      <c r="V1046" s="17">
        <f t="shared" si="2801"/>
        <v>0</v>
      </c>
      <c r="W1046" s="17">
        <f t="shared" si="2802"/>
        <v>0</v>
      </c>
      <c r="X1046" s="17">
        <f t="shared" si="2803"/>
        <v>0</v>
      </c>
      <c r="Y1046" s="17">
        <f t="shared" si="2678"/>
        <v>17535.976049999997</v>
      </c>
      <c r="Z1046" s="17">
        <f t="shared" si="2679"/>
        <v>16166.299999999999</v>
      </c>
      <c r="AA1046" s="17">
        <f t="shared" si="2680"/>
        <v>16166.299999999999</v>
      </c>
      <c r="AB1046" s="17">
        <f t="shared" si="2804"/>
        <v>0</v>
      </c>
      <c r="AC1046" s="17">
        <f t="shared" si="2805"/>
        <v>0</v>
      </c>
      <c r="AD1046" s="17">
        <f t="shared" si="2806"/>
        <v>0</v>
      </c>
      <c r="AE1046" s="17">
        <f t="shared" si="2681"/>
        <v>17535.976049999997</v>
      </c>
      <c r="AF1046" s="17">
        <f t="shared" si="2682"/>
        <v>16166.299999999999</v>
      </c>
      <c r="AG1046" s="17">
        <f t="shared" si="2683"/>
        <v>16166.299999999999</v>
      </c>
      <c r="AH1046" s="17">
        <f t="shared" si="2807"/>
        <v>0</v>
      </c>
      <c r="AI1046" s="17">
        <f t="shared" si="2808"/>
        <v>0</v>
      </c>
      <c r="AJ1046" s="17">
        <f t="shared" si="2809"/>
        <v>0</v>
      </c>
      <c r="AK1046" s="17">
        <f t="shared" si="2810"/>
        <v>0</v>
      </c>
      <c r="AL1046" s="17">
        <f t="shared" si="2811"/>
        <v>0</v>
      </c>
      <c r="AM1046" s="17">
        <f t="shared" si="2812"/>
        <v>0</v>
      </c>
      <c r="AN1046" s="17">
        <f t="shared" si="2813"/>
        <v>0</v>
      </c>
      <c r="AO1046" s="17">
        <f t="shared" si="2814"/>
        <v>0</v>
      </c>
      <c r="AP1046" s="17">
        <f t="shared" si="2815"/>
        <v>0</v>
      </c>
      <c r="AQ1046" s="17">
        <f t="shared" si="2816"/>
        <v>0</v>
      </c>
      <c r="AR1046" s="17">
        <f t="shared" si="2817"/>
        <v>0</v>
      </c>
      <c r="AS1046" s="17">
        <f t="shared" si="2818"/>
        <v>0</v>
      </c>
      <c r="AT1046" s="17">
        <f t="shared" si="2819"/>
        <v>0</v>
      </c>
      <c r="AU1046" s="17">
        <f t="shared" si="2820"/>
        <v>0</v>
      </c>
      <c r="AV1046" s="17">
        <f t="shared" si="2821"/>
        <v>0</v>
      </c>
      <c r="AW1046" s="17">
        <f t="shared" si="2684"/>
        <v>17535.976049999997</v>
      </c>
      <c r="AX1046" s="17">
        <f t="shared" si="2685"/>
        <v>16166.299999999999</v>
      </c>
      <c r="AY1046" s="17">
        <f t="shared" si="2686"/>
        <v>16166.299999999999</v>
      </c>
      <c r="AZ1046" s="17">
        <f t="shared" si="2822"/>
        <v>0</v>
      </c>
      <c r="BA1046" s="32"/>
      <c r="BB1046" s="32"/>
      <c r="BC1046" s="1"/>
      <c r="BD1046" s="1"/>
      <c r="BE1046" s="1"/>
      <c r="BF1046" s="1"/>
      <c r="BG1046" s="1"/>
      <c r="BH1046" s="1"/>
      <c r="BI1046" s="1"/>
    </row>
    <row r="1047" s="1" customFormat="1">
      <c r="A1047" s="30" t="s">
        <v>492</v>
      </c>
      <c r="B1047" s="30" t="s">
        <v>121</v>
      </c>
      <c r="C1047" s="30" t="s">
        <v>267</v>
      </c>
      <c r="D1047" s="30" t="s">
        <v>451</v>
      </c>
      <c r="E1047" s="35"/>
      <c r="F1047" s="31" t="s">
        <v>452</v>
      </c>
      <c r="G1047" s="17">
        <f t="shared" si="2789"/>
        <v>16166.299999999999</v>
      </c>
      <c r="H1047" s="17">
        <f t="shared" si="2790"/>
        <v>16166.299999999999</v>
      </c>
      <c r="I1047" s="17">
        <f t="shared" si="2791"/>
        <v>16166.299999999999</v>
      </c>
      <c r="J1047" s="17">
        <f t="shared" si="2792"/>
        <v>0</v>
      </c>
      <c r="K1047" s="17">
        <f t="shared" si="2793"/>
        <v>0</v>
      </c>
      <c r="L1047" s="17">
        <f t="shared" si="2794"/>
        <v>0</v>
      </c>
      <c r="M1047" s="17">
        <f t="shared" si="2607"/>
        <v>16166.299999999999</v>
      </c>
      <c r="N1047" s="17">
        <f t="shared" si="2608"/>
        <v>16166.299999999999</v>
      </c>
      <c r="O1047" s="17">
        <f t="shared" si="2609"/>
        <v>16166.299999999999</v>
      </c>
      <c r="P1047" s="17">
        <f t="shared" si="2795"/>
        <v>0</v>
      </c>
      <c r="Q1047" s="17">
        <f t="shared" si="2796"/>
        <v>0</v>
      </c>
      <c r="R1047" s="17">
        <f t="shared" si="2797"/>
        <v>0</v>
      </c>
      <c r="S1047" s="17">
        <f t="shared" si="2798"/>
        <v>1369.67605</v>
      </c>
      <c r="T1047" s="17">
        <f t="shared" si="2799"/>
        <v>0</v>
      </c>
      <c r="U1047" s="17">
        <f t="shared" si="2800"/>
        <v>0</v>
      </c>
      <c r="V1047" s="17">
        <f t="shared" si="2801"/>
        <v>0</v>
      </c>
      <c r="W1047" s="17">
        <f t="shared" si="2802"/>
        <v>0</v>
      </c>
      <c r="X1047" s="17">
        <f t="shared" si="2803"/>
        <v>0</v>
      </c>
      <c r="Y1047" s="17">
        <f t="shared" si="2678"/>
        <v>17535.976049999997</v>
      </c>
      <c r="Z1047" s="17">
        <f t="shared" si="2679"/>
        <v>16166.299999999999</v>
      </c>
      <c r="AA1047" s="17">
        <f t="shared" si="2680"/>
        <v>16166.299999999999</v>
      </c>
      <c r="AB1047" s="17">
        <f t="shared" si="2804"/>
        <v>0</v>
      </c>
      <c r="AC1047" s="17">
        <f t="shared" si="2805"/>
        <v>0</v>
      </c>
      <c r="AD1047" s="17">
        <f t="shared" si="2806"/>
        <v>0</v>
      </c>
      <c r="AE1047" s="17">
        <f t="shared" si="2681"/>
        <v>17535.976049999997</v>
      </c>
      <c r="AF1047" s="17">
        <f t="shared" si="2682"/>
        <v>16166.299999999999</v>
      </c>
      <c r="AG1047" s="17">
        <f t="shared" si="2683"/>
        <v>16166.299999999999</v>
      </c>
      <c r="AH1047" s="17">
        <f t="shared" si="2807"/>
        <v>0</v>
      </c>
      <c r="AI1047" s="17">
        <f t="shared" si="2808"/>
        <v>0</v>
      </c>
      <c r="AJ1047" s="17">
        <f t="shared" si="2809"/>
        <v>0</v>
      </c>
      <c r="AK1047" s="17">
        <f t="shared" si="2810"/>
        <v>0</v>
      </c>
      <c r="AL1047" s="17">
        <f t="shared" si="2811"/>
        <v>0</v>
      </c>
      <c r="AM1047" s="17">
        <f t="shared" si="2812"/>
        <v>0</v>
      </c>
      <c r="AN1047" s="17">
        <f t="shared" si="2813"/>
        <v>0</v>
      </c>
      <c r="AO1047" s="17">
        <f t="shared" si="2814"/>
        <v>0</v>
      </c>
      <c r="AP1047" s="17">
        <f t="shared" si="2815"/>
        <v>0</v>
      </c>
      <c r="AQ1047" s="17">
        <f t="shared" si="2816"/>
        <v>0</v>
      </c>
      <c r="AR1047" s="17">
        <f t="shared" si="2817"/>
        <v>0</v>
      </c>
      <c r="AS1047" s="17">
        <f t="shared" si="2818"/>
        <v>0</v>
      </c>
      <c r="AT1047" s="17">
        <f t="shared" si="2819"/>
        <v>0</v>
      </c>
      <c r="AU1047" s="17">
        <f t="shared" si="2820"/>
        <v>0</v>
      </c>
      <c r="AV1047" s="17">
        <f t="shared" si="2821"/>
        <v>0</v>
      </c>
      <c r="AW1047" s="17">
        <f t="shared" si="2684"/>
        <v>17535.976049999997</v>
      </c>
      <c r="AX1047" s="17">
        <f t="shared" si="2685"/>
        <v>16166.299999999999</v>
      </c>
      <c r="AY1047" s="17">
        <f t="shared" si="2686"/>
        <v>16166.299999999999</v>
      </c>
      <c r="AZ1047" s="17">
        <f t="shared" si="2822"/>
        <v>0</v>
      </c>
      <c r="BA1047" s="32"/>
      <c r="BB1047" s="32"/>
      <c r="BC1047" s="1"/>
      <c r="BD1047" s="1"/>
      <c r="BE1047" s="1"/>
      <c r="BF1047" s="1"/>
      <c r="BG1047" s="1"/>
      <c r="BH1047" s="1"/>
      <c r="BI1047" s="1"/>
    </row>
    <row r="1048" s="1" customFormat="1">
      <c r="A1048" s="30" t="s">
        <v>492</v>
      </c>
      <c r="B1048" s="30" t="s">
        <v>121</v>
      </c>
      <c r="C1048" s="30" t="s">
        <v>267</v>
      </c>
      <c r="D1048" s="30" t="s">
        <v>453</v>
      </c>
      <c r="E1048" s="35"/>
      <c r="F1048" s="31" t="s">
        <v>454</v>
      </c>
      <c r="G1048" s="17">
        <f>G1050</f>
        <v>16166.299999999999</v>
      </c>
      <c r="H1048" s="17">
        <f>H1050</f>
        <v>16166.299999999999</v>
      </c>
      <c r="I1048" s="17">
        <f>I1050</f>
        <v>16166.299999999999</v>
      </c>
      <c r="J1048" s="17">
        <f>J1050</f>
        <v>0</v>
      </c>
      <c r="K1048" s="17">
        <f>K1050</f>
        <v>0</v>
      </c>
      <c r="L1048" s="17">
        <f>L1050</f>
        <v>0</v>
      </c>
      <c r="M1048" s="17">
        <f t="shared" ref="M1048:M1111" si="2823">G1048+J1048</f>
        <v>16166.299999999999</v>
      </c>
      <c r="N1048" s="17">
        <f t="shared" ref="N1048:N1111" si="2824">H1048+K1048</f>
        <v>16166.299999999999</v>
      </c>
      <c r="O1048" s="17">
        <f t="shared" ref="O1048:O1111" si="2825">I1048+L1048</f>
        <v>16166.299999999999</v>
      </c>
      <c r="P1048" s="17">
        <f>P1050+P1049</f>
        <v>0</v>
      </c>
      <c r="Q1048" s="17">
        <f>Q1050+Q1049</f>
        <v>0</v>
      </c>
      <c r="R1048" s="17">
        <f>R1050+R1049</f>
        <v>0</v>
      </c>
      <c r="S1048" s="17">
        <f>S1050+S1049</f>
        <v>1369.67605</v>
      </c>
      <c r="T1048" s="17">
        <f>T1050+T1049</f>
        <v>0</v>
      </c>
      <c r="U1048" s="17">
        <f>U1050+U1049</f>
        <v>0</v>
      </c>
      <c r="V1048" s="17">
        <f>V1050+V1049</f>
        <v>0</v>
      </c>
      <c r="W1048" s="17">
        <f>W1050+W1049</f>
        <v>0</v>
      </c>
      <c r="X1048" s="17">
        <f>X1050+X1049</f>
        <v>0</v>
      </c>
      <c r="Y1048" s="17">
        <f t="shared" si="2678"/>
        <v>17535.976049999997</v>
      </c>
      <c r="Z1048" s="17">
        <f t="shared" si="2679"/>
        <v>16166.299999999999</v>
      </c>
      <c r="AA1048" s="17">
        <f t="shared" si="2680"/>
        <v>16166.299999999999</v>
      </c>
      <c r="AB1048" s="17">
        <f>AB1050+AB1049</f>
        <v>0</v>
      </c>
      <c r="AC1048" s="17">
        <f>AC1050+AC1049</f>
        <v>0</v>
      </c>
      <c r="AD1048" s="17">
        <f>AD1050+AD1049</f>
        <v>0</v>
      </c>
      <c r="AE1048" s="17">
        <f t="shared" si="2681"/>
        <v>17535.976049999997</v>
      </c>
      <c r="AF1048" s="17">
        <f t="shared" si="2682"/>
        <v>16166.299999999999</v>
      </c>
      <c r="AG1048" s="17">
        <f t="shared" si="2683"/>
        <v>16166.299999999999</v>
      </c>
      <c r="AH1048" s="17">
        <f>AH1050+AH1049</f>
        <v>0</v>
      </c>
      <c r="AI1048" s="17">
        <f>AI1050+AI1049</f>
        <v>0</v>
      </c>
      <c r="AJ1048" s="17">
        <f>AJ1050+AJ1049</f>
        <v>0</v>
      </c>
      <c r="AK1048" s="17">
        <f>AK1050+AK1049</f>
        <v>0</v>
      </c>
      <c r="AL1048" s="17">
        <f>AL1050+AL1049</f>
        <v>0</v>
      </c>
      <c r="AM1048" s="17">
        <f>AM1050+AM1049</f>
        <v>0</v>
      </c>
      <c r="AN1048" s="17">
        <f>AN1050+AN1049</f>
        <v>0</v>
      </c>
      <c r="AO1048" s="17">
        <f>AO1050+AO1049</f>
        <v>0</v>
      </c>
      <c r="AP1048" s="17">
        <f>AP1050+AP1049</f>
        <v>0</v>
      </c>
      <c r="AQ1048" s="17">
        <f>AQ1050+AQ1049</f>
        <v>0</v>
      </c>
      <c r="AR1048" s="17">
        <f>AR1050+AR1049</f>
        <v>0</v>
      </c>
      <c r="AS1048" s="17">
        <f>AS1050+AS1049</f>
        <v>0</v>
      </c>
      <c r="AT1048" s="17">
        <f>AT1050+AT1049</f>
        <v>0</v>
      </c>
      <c r="AU1048" s="17">
        <f>AU1050+AU1049</f>
        <v>0</v>
      </c>
      <c r="AV1048" s="17">
        <f>AV1050+AV1049</f>
        <v>0</v>
      </c>
      <c r="AW1048" s="17">
        <f t="shared" si="2684"/>
        <v>17535.976049999997</v>
      </c>
      <c r="AX1048" s="17">
        <f t="shared" si="2685"/>
        <v>16166.299999999999</v>
      </c>
      <c r="AY1048" s="17">
        <f t="shared" si="2686"/>
        <v>16166.299999999999</v>
      </c>
      <c r="AZ1048" s="17">
        <f>AZ1050+AZ1049</f>
        <v>0</v>
      </c>
      <c r="BA1048" s="32"/>
      <c r="BB1048" s="32"/>
      <c r="BC1048" s="1"/>
      <c r="BD1048" s="1"/>
      <c r="BE1048" s="1"/>
      <c r="BF1048" s="1"/>
      <c r="BG1048" s="1"/>
      <c r="BH1048" s="1"/>
      <c r="BI1048" s="1"/>
    </row>
    <row r="1049" s="1" customFormat="1">
      <c r="A1049" s="30" t="s">
        <v>492</v>
      </c>
      <c r="B1049" s="30" t="s">
        <v>121</v>
      </c>
      <c r="C1049" s="30" t="s">
        <v>267</v>
      </c>
      <c r="D1049" s="30" t="s">
        <v>453</v>
      </c>
      <c r="E1049" s="30" t="s">
        <v>134</v>
      </c>
      <c r="F1049" s="31" t="s">
        <v>135</v>
      </c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>
        <v>1369.67605</v>
      </c>
      <c r="T1049" s="17"/>
      <c r="U1049" s="17"/>
      <c r="V1049" s="17"/>
      <c r="W1049" s="17"/>
      <c r="X1049" s="17"/>
      <c r="Y1049" s="17">
        <f t="shared" si="2678"/>
        <v>1369.67605</v>
      </c>
      <c r="Z1049" s="17">
        <f t="shared" si="2679"/>
        <v>0</v>
      </c>
      <c r="AA1049" s="17">
        <f t="shared" si="2680"/>
        <v>0</v>
      </c>
      <c r="AB1049" s="17"/>
      <c r="AC1049" s="17"/>
      <c r="AD1049" s="17"/>
      <c r="AE1049" s="17">
        <f t="shared" si="2681"/>
        <v>1369.67605</v>
      </c>
      <c r="AF1049" s="17">
        <f t="shared" si="2682"/>
        <v>0</v>
      </c>
      <c r="AG1049" s="17">
        <f t="shared" si="2683"/>
        <v>0</v>
      </c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>
        <f t="shared" si="2684"/>
        <v>1369.67605</v>
      </c>
      <c r="AX1049" s="17">
        <f t="shared" si="2685"/>
        <v>0</v>
      </c>
      <c r="AY1049" s="17">
        <f t="shared" si="2686"/>
        <v>0</v>
      </c>
      <c r="AZ1049" s="17"/>
      <c r="BA1049" s="32"/>
      <c r="BB1049" s="32"/>
      <c r="BC1049" s="1"/>
      <c r="BD1049" s="1"/>
      <c r="BE1049" s="1"/>
      <c r="BF1049" s="1"/>
      <c r="BG1049" s="1"/>
      <c r="BH1049" s="1"/>
      <c r="BI1049" s="1"/>
    </row>
    <row r="1050" s="1" customFormat="1">
      <c r="A1050" s="30" t="s">
        <v>492</v>
      </c>
      <c r="B1050" s="30" t="s">
        <v>121</v>
      </c>
      <c r="C1050" s="30" t="s">
        <v>267</v>
      </c>
      <c r="D1050" s="30" t="s">
        <v>453</v>
      </c>
      <c r="E1050" s="30" t="s">
        <v>43</v>
      </c>
      <c r="F1050" s="31" t="s">
        <v>44</v>
      </c>
      <c r="G1050" s="17">
        <v>16166.299999999999</v>
      </c>
      <c r="H1050" s="17">
        <v>16166.299999999999</v>
      </c>
      <c r="I1050" s="17">
        <v>16166.299999999999</v>
      </c>
      <c r="J1050" s="17"/>
      <c r="K1050" s="17"/>
      <c r="L1050" s="17"/>
      <c r="M1050" s="17">
        <f t="shared" si="2823"/>
        <v>16166.299999999999</v>
      </c>
      <c r="N1050" s="17">
        <f t="shared" si="2824"/>
        <v>16166.299999999999</v>
      </c>
      <c r="O1050" s="17">
        <f t="shared" si="2825"/>
        <v>16166.299999999999</v>
      </c>
      <c r="P1050" s="17"/>
      <c r="Q1050" s="17"/>
      <c r="R1050" s="17"/>
      <c r="S1050" s="17"/>
      <c r="T1050" s="17"/>
      <c r="U1050" s="17"/>
      <c r="V1050" s="17"/>
      <c r="W1050" s="17"/>
      <c r="X1050" s="17"/>
      <c r="Y1050" s="17">
        <f t="shared" si="2678"/>
        <v>16166.299999999999</v>
      </c>
      <c r="Z1050" s="17">
        <f t="shared" si="2679"/>
        <v>16166.299999999999</v>
      </c>
      <c r="AA1050" s="17">
        <f t="shared" si="2680"/>
        <v>16166.299999999999</v>
      </c>
      <c r="AB1050" s="17"/>
      <c r="AC1050" s="17"/>
      <c r="AD1050" s="17"/>
      <c r="AE1050" s="17">
        <f t="shared" si="2681"/>
        <v>16166.299999999999</v>
      </c>
      <c r="AF1050" s="17">
        <f t="shared" si="2682"/>
        <v>16166.299999999999</v>
      </c>
      <c r="AG1050" s="17">
        <f t="shared" si="2683"/>
        <v>16166.299999999999</v>
      </c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>
        <f t="shared" si="2684"/>
        <v>16166.299999999999</v>
      </c>
      <c r="AX1050" s="17">
        <f t="shared" si="2685"/>
        <v>16166.299999999999</v>
      </c>
      <c r="AY1050" s="17">
        <f t="shared" si="2686"/>
        <v>16166.299999999999</v>
      </c>
      <c r="AZ1050" s="17"/>
      <c r="BA1050" s="32"/>
      <c r="BB1050" s="32"/>
      <c r="BC1050" s="1"/>
      <c r="BD1050" s="1"/>
      <c r="BE1050" s="1"/>
      <c r="BF1050" s="1"/>
      <c r="BG1050" s="1"/>
      <c r="BH1050" s="1"/>
      <c r="BI1050" s="1"/>
    </row>
    <row r="1051" s="1" customFormat="1">
      <c r="A1051" s="30" t="s">
        <v>492</v>
      </c>
      <c r="B1051" s="30" t="s">
        <v>121</v>
      </c>
      <c r="C1051" s="30" t="s">
        <v>267</v>
      </c>
      <c r="D1051" s="30" t="s">
        <v>57</v>
      </c>
      <c r="E1051" s="35"/>
      <c r="F1051" s="31" t="s">
        <v>58</v>
      </c>
      <c r="G1051" s="17"/>
      <c r="H1051" s="17"/>
      <c r="I1051" s="17"/>
      <c r="J1051" s="17"/>
      <c r="K1051" s="17"/>
      <c r="L1051" s="17"/>
      <c r="M1051" s="17"/>
      <c r="N1051" s="17"/>
      <c r="O1051" s="17"/>
      <c r="P1051" s="17">
        <f>P1052</f>
        <v>0</v>
      </c>
      <c r="Q1051" s="17">
        <f>Q1052</f>
        <v>0</v>
      </c>
      <c r="R1051" s="17">
        <f>R1052</f>
        <v>0</v>
      </c>
      <c r="S1051" s="17">
        <f>S1052</f>
        <v>1869.17651</v>
      </c>
      <c r="T1051" s="17">
        <f>T1052</f>
        <v>0</v>
      </c>
      <c r="U1051" s="17">
        <f>U1052</f>
        <v>0</v>
      </c>
      <c r="V1051" s="17">
        <f>V1052</f>
        <v>0</v>
      </c>
      <c r="W1051" s="17">
        <f>W1052</f>
        <v>0</v>
      </c>
      <c r="X1051" s="17">
        <f>X1052</f>
        <v>0</v>
      </c>
      <c r="Y1051" s="17">
        <f t="shared" si="2678"/>
        <v>1869.17651</v>
      </c>
      <c r="Z1051" s="17">
        <f t="shared" si="2679"/>
        <v>0</v>
      </c>
      <c r="AA1051" s="17">
        <f t="shared" si="2680"/>
        <v>0</v>
      </c>
      <c r="AB1051" s="17">
        <f>AB1052</f>
        <v>0</v>
      </c>
      <c r="AC1051" s="17">
        <f>AC1052</f>
        <v>0</v>
      </c>
      <c r="AD1051" s="17">
        <f>AD1052</f>
        <v>0</v>
      </c>
      <c r="AE1051" s="17">
        <f t="shared" si="2681"/>
        <v>1869.17651</v>
      </c>
      <c r="AF1051" s="17">
        <f t="shared" si="2682"/>
        <v>0</v>
      </c>
      <c r="AG1051" s="17">
        <f t="shared" si="2683"/>
        <v>0</v>
      </c>
      <c r="AH1051" s="17">
        <f>AH1052</f>
        <v>0</v>
      </c>
      <c r="AI1051" s="17">
        <f>AI1052</f>
        <v>0</v>
      </c>
      <c r="AJ1051" s="17">
        <f>AJ1052</f>
        <v>0</v>
      </c>
      <c r="AK1051" s="17">
        <f>AK1052</f>
        <v>0</v>
      </c>
      <c r="AL1051" s="17">
        <f>AL1052</f>
        <v>0</v>
      </c>
      <c r="AM1051" s="17">
        <f>AM1052</f>
        <v>0</v>
      </c>
      <c r="AN1051" s="17">
        <f>AN1052</f>
        <v>0</v>
      </c>
      <c r="AO1051" s="17">
        <f>AO1052</f>
        <v>0</v>
      </c>
      <c r="AP1051" s="17">
        <f>AP1052</f>
        <v>0</v>
      </c>
      <c r="AQ1051" s="17">
        <f>AQ1052</f>
        <v>0</v>
      </c>
      <c r="AR1051" s="17">
        <f>AR1052</f>
        <v>0</v>
      </c>
      <c r="AS1051" s="17">
        <f>AS1052</f>
        <v>0</v>
      </c>
      <c r="AT1051" s="17">
        <f>AT1052</f>
        <v>0</v>
      </c>
      <c r="AU1051" s="17">
        <f>AU1052</f>
        <v>0</v>
      </c>
      <c r="AV1051" s="17">
        <f>AV1052</f>
        <v>0</v>
      </c>
      <c r="AW1051" s="17">
        <f t="shared" si="2684"/>
        <v>1869.17651</v>
      </c>
      <c r="AX1051" s="17">
        <f t="shared" si="2685"/>
        <v>0</v>
      </c>
      <c r="AY1051" s="17">
        <f t="shared" si="2686"/>
        <v>0</v>
      </c>
      <c r="AZ1051" s="17">
        <f>AZ1052</f>
        <v>0</v>
      </c>
      <c r="BA1051" s="32"/>
      <c r="BB1051" s="32"/>
      <c r="BC1051" s="1"/>
      <c r="BD1051" s="1"/>
      <c r="BE1051" s="1"/>
      <c r="BF1051" s="1"/>
      <c r="BG1051" s="1"/>
      <c r="BH1051" s="1"/>
      <c r="BI1051" s="1"/>
    </row>
    <row r="1052" s="1" customFormat="1">
      <c r="A1052" s="30" t="s">
        <v>492</v>
      </c>
      <c r="B1052" s="30" t="s">
        <v>121</v>
      </c>
      <c r="C1052" s="30" t="s">
        <v>267</v>
      </c>
      <c r="D1052" s="30" t="s">
        <v>481</v>
      </c>
      <c r="E1052" s="35"/>
      <c r="F1052" s="31" t="s">
        <v>482</v>
      </c>
      <c r="G1052" s="17"/>
      <c r="H1052" s="17"/>
      <c r="I1052" s="17"/>
      <c r="J1052" s="17"/>
      <c r="K1052" s="17"/>
      <c r="L1052" s="17"/>
      <c r="M1052" s="17"/>
      <c r="N1052" s="17"/>
      <c r="O1052" s="17"/>
      <c r="P1052" s="17">
        <f>P1053+P1054</f>
        <v>0</v>
      </c>
      <c r="Q1052" s="17">
        <f>Q1053+Q1054</f>
        <v>0</v>
      </c>
      <c r="R1052" s="17">
        <f>R1053+R1054</f>
        <v>0</v>
      </c>
      <c r="S1052" s="17">
        <f>S1053+S1054</f>
        <v>1869.17651</v>
      </c>
      <c r="T1052" s="17">
        <f>T1053+T1054</f>
        <v>0</v>
      </c>
      <c r="U1052" s="17">
        <f>U1053+U1054</f>
        <v>0</v>
      </c>
      <c r="V1052" s="17">
        <f>V1053+V1054</f>
        <v>0</v>
      </c>
      <c r="W1052" s="17">
        <f>W1053+W1054</f>
        <v>0</v>
      </c>
      <c r="X1052" s="17">
        <f>X1053+X1054</f>
        <v>0</v>
      </c>
      <c r="Y1052" s="17">
        <f t="shared" si="2678"/>
        <v>1869.17651</v>
      </c>
      <c r="Z1052" s="17">
        <f t="shared" si="2679"/>
        <v>0</v>
      </c>
      <c r="AA1052" s="17">
        <f t="shared" si="2680"/>
        <v>0</v>
      </c>
      <c r="AB1052" s="17">
        <f>AB1053+AB1054</f>
        <v>0</v>
      </c>
      <c r="AC1052" s="17">
        <f>AC1053+AC1054</f>
        <v>0</v>
      </c>
      <c r="AD1052" s="17">
        <f>AD1053+AD1054</f>
        <v>0</v>
      </c>
      <c r="AE1052" s="17">
        <f t="shared" si="2681"/>
        <v>1869.17651</v>
      </c>
      <c r="AF1052" s="17">
        <f t="shared" si="2682"/>
        <v>0</v>
      </c>
      <c r="AG1052" s="17">
        <f t="shared" si="2683"/>
        <v>0</v>
      </c>
      <c r="AH1052" s="17">
        <f>AH1053+AH1054</f>
        <v>0</v>
      </c>
      <c r="AI1052" s="17">
        <f>AI1053+AI1054</f>
        <v>0</v>
      </c>
      <c r="AJ1052" s="17">
        <f>AJ1053+AJ1054</f>
        <v>0</v>
      </c>
      <c r="AK1052" s="17">
        <f>AK1053+AK1054</f>
        <v>0</v>
      </c>
      <c r="AL1052" s="17">
        <f>AL1053+AL1054</f>
        <v>0</v>
      </c>
      <c r="AM1052" s="17">
        <f>AM1053+AM1054</f>
        <v>0</v>
      </c>
      <c r="AN1052" s="17">
        <f>AN1053+AN1054</f>
        <v>0</v>
      </c>
      <c r="AO1052" s="17">
        <f>AO1053+AO1054</f>
        <v>0</v>
      </c>
      <c r="AP1052" s="17">
        <f>AP1053+AP1054</f>
        <v>0</v>
      </c>
      <c r="AQ1052" s="17">
        <f>AQ1053+AQ1054</f>
        <v>0</v>
      </c>
      <c r="AR1052" s="17">
        <f>AR1053+AR1054</f>
        <v>0</v>
      </c>
      <c r="AS1052" s="17">
        <f>AS1053+AS1054</f>
        <v>0</v>
      </c>
      <c r="AT1052" s="17">
        <f>AT1053+AT1054</f>
        <v>0</v>
      </c>
      <c r="AU1052" s="17">
        <f>AU1053+AU1054</f>
        <v>0</v>
      </c>
      <c r="AV1052" s="17">
        <f>AV1053+AV1054</f>
        <v>0</v>
      </c>
      <c r="AW1052" s="17">
        <f t="shared" si="2684"/>
        <v>1869.17651</v>
      </c>
      <c r="AX1052" s="17">
        <f t="shared" si="2685"/>
        <v>0</v>
      </c>
      <c r="AY1052" s="17">
        <f t="shared" si="2686"/>
        <v>0</v>
      </c>
      <c r="AZ1052" s="17">
        <f>AZ1053+AZ1054</f>
        <v>0</v>
      </c>
      <c r="BA1052" s="32"/>
      <c r="BB1052" s="32"/>
      <c r="BC1052" s="1"/>
      <c r="BD1052" s="1"/>
      <c r="BE1052" s="1"/>
      <c r="BF1052" s="1"/>
      <c r="BG1052" s="1"/>
      <c r="BH1052" s="1"/>
      <c r="BI1052" s="1"/>
    </row>
    <row r="1053" s="1" customFormat="1">
      <c r="A1053" s="30" t="s">
        <v>492</v>
      </c>
      <c r="B1053" s="30" t="s">
        <v>121</v>
      </c>
      <c r="C1053" s="30" t="s">
        <v>267</v>
      </c>
      <c r="D1053" s="30" t="s">
        <v>481</v>
      </c>
      <c r="E1053" s="30" t="s">
        <v>134</v>
      </c>
      <c r="F1053" s="31" t="s">
        <v>135</v>
      </c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>
        <v>1404.4864600000001</v>
      </c>
      <c r="T1053" s="17"/>
      <c r="U1053" s="17"/>
      <c r="V1053" s="17"/>
      <c r="W1053" s="17"/>
      <c r="X1053" s="17"/>
      <c r="Y1053" s="17">
        <f t="shared" si="2678"/>
        <v>1404.4864600000001</v>
      </c>
      <c r="Z1053" s="17">
        <f t="shared" si="2679"/>
        <v>0</v>
      </c>
      <c r="AA1053" s="17">
        <f t="shared" si="2680"/>
        <v>0</v>
      </c>
      <c r="AB1053" s="17"/>
      <c r="AC1053" s="17"/>
      <c r="AD1053" s="17"/>
      <c r="AE1053" s="17">
        <f t="shared" si="2681"/>
        <v>1404.4864600000001</v>
      </c>
      <c r="AF1053" s="17">
        <f t="shared" si="2682"/>
        <v>0</v>
      </c>
      <c r="AG1053" s="17">
        <f t="shared" si="2683"/>
        <v>0</v>
      </c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>
        <f t="shared" si="2684"/>
        <v>1404.4864600000001</v>
      </c>
      <c r="AX1053" s="17">
        <f t="shared" si="2685"/>
        <v>0</v>
      </c>
      <c r="AY1053" s="17">
        <f t="shared" si="2686"/>
        <v>0</v>
      </c>
      <c r="AZ1053" s="17"/>
      <c r="BA1053" s="32"/>
      <c r="BB1053" s="32"/>
      <c r="BC1053" s="1"/>
      <c r="BD1053" s="1"/>
      <c r="BE1053" s="1"/>
      <c r="BF1053" s="1"/>
      <c r="BG1053" s="1"/>
      <c r="BH1053" s="1"/>
      <c r="BI1053" s="1"/>
    </row>
    <row r="1054" s="1" customFormat="1">
      <c r="A1054" s="30" t="s">
        <v>492</v>
      </c>
      <c r="B1054" s="30" t="s">
        <v>121</v>
      </c>
      <c r="C1054" s="30" t="s">
        <v>267</v>
      </c>
      <c r="D1054" s="30" t="s">
        <v>481</v>
      </c>
      <c r="E1054" s="30" t="s">
        <v>43</v>
      </c>
      <c r="F1054" s="31" t="s">
        <v>44</v>
      </c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>
        <v>464.69004999999999</v>
      </c>
      <c r="T1054" s="17"/>
      <c r="U1054" s="17"/>
      <c r="V1054" s="17"/>
      <c r="W1054" s="17"/>
      <c r="X1054" s="17"/>
      <c r="Y1054" s="17">
        <f t="shared" si="2678"/>
        <v>464.69004999999999</v>
      </c>
      <c r="Z1054" s="17">
        <f t="shared" si="2679"/>
        <v>0</v>
      </c>
      <c r="AA1054" s="17">
        <f t="shared" si="2680"/>
        <v>0</v>
      </c>
      <c r="AB1054" s="17"/>
      <c r="AC1054" s="17"/>
      <c r="AD1054" s="17"/>
      <c r="AE1054" s="17">
        <f t="shared" si="2681"/>
        <v>464.69004999999999</v>
      </c>
      <c r="AF1054" s="17">
        <f t="shared" si="2682"/>
        <v>0</v>
      </c>
      <c r="AG1054" s="17">
        <f t="shared" si="2683"/>
        <v>0</v>
      </c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>
        <f t="shared" si="2684"/>
        <v>464.69004999999999</v>
      </c>
      <c r="AX1054" s="17">
        <f t="shared" si="2685"/>
        <v>0</v>
      </c>
      <c r="AY1054" s="17">
        <f t="shared" si="2686"/>
        <v>0</v>
      </c>
      <c r="AZ1054" s="17"/>
      <c r="BA1054" s="32"/>
      <c r="BB1054" s="32"/>
      <c r="BC1054" s="1"/>
      <c r="BD1054" s="1"/>
      <c r="BE1054" s="1"/>
      <c r="BF1054" s="1"/>
      <c r="BG1054" s="1"/>
      <c r="BH1054" s="1"/>
      <c r="BI1054" s="1"/>
    </row>
    <row r="1055" s="25" customFormat="1">
      <c r="A1055" s="26" t="s">
        <v>492</v>
      </c>
      <c r="B1055" s="26" t="s">
        <v>121</v>
      </c>
      <c r="C1055" s="26" t="s">
        <v>123</v>
      </c>
      <c r="D1055" s="26"/>
      <c r="E1055" s="26"/>
      <c r="F1055" s="27" t="s">
        <v>124</v>
      </c>
      <c r="G1055" s="28">
        <f t="shared" si="2789"/>
        <v>1104</v>
      </c>
      <c r="H1055" s="28">
        <f t="shared" si="2790"/>
        <v>1104</v>
      </c>
      <c r="I1055" s="28">
        <f t="shared" si="2791"/>
        <v>1104</v>
      </c>
      <c r="J1055" s="28">
        <f t="shared" si="2792"/>
        <v>0</v>
      </c>
      <c r="K1055" s="28">
        <f t="shared" si="2793"/>
        <v>0</v>
      </c>
      <c r="L1055" s="28">
        <f t="shared" si="2794"/>
        <v>0</v>
      </c>
      <c r="M1055" s="28">
        <f t="shared" si="2823"/>
        <v>1104</v>
      </c>
      <c r="N1055" s="28">
        <f t="shared" si="2824"/>
        <v>1104</v>
      </c>
      <c r="O1055" s="28">
        <f t="shared" si="2825"/>
        <v>1104</v>
      </c>
      <c r="P1055" s="28">
        <f t="shared" si="2795"/>
        <v>0</v>
      </c>
      <c r="Q1055" s="28">
        <f t="shared" si="2796"/>
        <v>0</v>
      </c>
      <c r="R1055" s="28">
        <f t="shared" si="2797"/>
        <v>0</v>
      </c>
      <c r="S1055" s="28">
        <f t="shared" si="2798"/>
        <v>0</v>
      </c>
      <c r="T1055" s="28">
        <f t="shared" si="2799"/>
        <v>0</v>
      </c>
      <c r="U1055" s="28">
        <f t="shared" si="2800"/>
        <v>0</v>
      </c>
      <c r="V1055" s="28">
        <f t="shared" si="2801"/>
        <v>0</v>
      </c>
      <c r="W1055" s="28">
        <f t="shared" ref="W1055:W1059" si="2826">W1056</f>
        <v>0</v>
      </c>
      <c r="X1055" s="28">
        <f t="shared" ref="X1055:X1059" si="2827">X1056</f>
        <v>0</v>
      </c>
      <c r="Y1055" s="28">
        <f t="shared" si="2678"/>
        <v>1104</v>
      </c>
      <c r="Z1055" s="28">
        <f t="shared" si="2679"/>
        <v>1104</v>
      </c>
      <c r="AA1055" s="28">
        <f t="shared" si="2680"/>
        <v>1104</v>
      </c>
      <c r="AB1055" s="28">
        <f t="shared" ref="AB1055:AB1059" si="2828">AB1056</f>
        <v>0</v>
      </c>
      <c r="AC1055" s="28">
        <f t="shared" ref="AC1055:AC1059" si="2829">AC1056</f>
        <v>0</v>
      </c>
      <c r="AD1055" s="28">
        <f t="shared" ref="AD1055:AD1059" si="2830">AD1056</f>
        <v>0</v>
      </c>
      <c r="AE1055" s="28">
        <f t="shared" si="2681"/>
        <v>1104</v>
      </c>
      <c r="AF1055" s="28">
        <f t="shared" si="2682"/>
        <v>1104</v>
      </c>
      <c r="AG1055" s="28">
        <f t="shared" si="2683"/>
        <v>1104</v>
      </c>
      <c r="AH1055" s="28">
        <f t="shared" ref="AH1055:AH1059" si="2831">AH1056</f>
        <v>0</v>
      </c>
      <c r="AI1055" s="28">
        <f t="shared" ref="AI1055:AI1059" si="2832">AI1056</f>
        <v>0</v>
      </c>
      <c r="AJ1055" s="28">
        <f t="shared" ref="AJ1055:AJ1059" si="2833">AJ1056</f>
        <v>0</v>
      </c>
      <c r="AK1055" s="28">
        <f t="shared" ref="AK1055:AK1059" si="2834">AK1056</f>
        <v>0</v>
      </c>
      <c r="AL1055" s="28">
        <f t="shared" ref="AL1055:AL1059" si="2835">AL1056</f>
        <v>0</v>
      </c>
      <c r="AM1055" s="28">
        <f t="shared" ref="AM1055:AM1059" si="2836">AM1056</f>
        <v>0</v>
      </c>
      <c r="AN1055" s="28">
        <f t="shared" ref="AN1055:AN1059" si="2837">AN1056</f>
        <v>0</v>
      </c>
      <c r="AO1055" s="28">
        <f t="shared" ref="AO1055:AO1059" si="2838">AO1056</f>
        <v>0</v>
      </c>
      <c r="AP1055" s="28">
        <f t="shared" ref="AP1055:AP1059" si="2839">AP1056</f>
        <v>0</v>
      </c>
      <c r="AQ1055" s="28">
        <f t="shared" ref="AQ1055:AQ1059" si="2840">AQ1056</f>
        <v>0</v>
      </c>
      <c r="AR1055" s="28">
        <f t="shared" ref="AR1055:AR1059" si="2841">AR1056</f>
        <v>0</v>
      </c>
      <c r="AS1055" s="28">
        <f t="shared" ref="AS1055:AS1059" si="2842">AS1056</f>
        <v>0</v>
      </c>
      <c r="AT1055" s="28">
        <f t="shared" ref="AT1055:AT1059" si="2843">AT1056</f>
        <v>0</v>
      </c>
      <c r="AU1055" s="28">
        <f t="shared" ref="AU1055:AU1059" si="2844">AU1056</f>
        <v>0</v>
      </c>
      <c r="AV1055" s="28">
        <f t="shared" ref="AV1055:AV1059" si="2845">AV1056</f>
        <v>0</v>
      </c>
      <c r="AW1055" s="28">
        <f t="shared" si="2684"/>
        <v>1104</v>
      </c>
      <c r="AX1055" s="28">
        <f t="shared" si="2685"/>
        <v>1104</v>
      </c>
      <c r="AY1055" s="28">
        <f t="shared" si="2686"/>
        <v>1104</v>
      </c>
      <c r="AZ1055" s="28">
        <f t="shared" ref="AZ1055:AZ1059" si="2846">AZ1056</f>
        <v>0</v>
      </c>
      <c r="BA1055" s="29"/>
      <c r="BB1055" s="29"/>
      <c r="BC1055" s="25"/>
      <c r="BD1055" s="25"/>
      <c r="BE1055" s="25"/>
      <c r="BF1055" s="25"/>
      <c r="BG1055" s="25"/>
      <c r="BH1055" s="25"/>
      <c r="BI1055" s="25"/>
    </row>
    <row r="1056" s="1" customFormat="1" ht="94.5">
      <c r="A1056" s="30" t="s">
        <v>492</v>
      </c>
      <c r="B1056" s="30" t="s">
        <v>121</v>
      </c>
      <c r="C1056" s="30" t="s">
        <v>123</v>
      </c>
      <c r="D1056" s="30" t="s">
        <v>125</v>
      </c>
      <c r="E1056" s="30"/>
      <c r="F1056" s="31" t="s">
        <v>126</v>
      </c>
      <c r="G1056" s="17">
        <f t="shared" si="2789"/>
        <v>1104</v>
      </c>
      <c r="H1056" s="17">
        <f t="shared" si="2790"/>
        <v>1104</v>
      </c>
      <c r="I1056" s="17">
        <f t="shared" si="2791"/>
        <v>1104</v>
      </c>
      <c r="J1056" s="17">
        <f t="shared" si="2792"/>
        <v>0</v>
      </c>
      <c r="K1056" s="17">
        <f t="shared" si="2793"/>
        <v>0</v>
      </c>
      <c r="L1056" s="17">
        <f t="shared" si="2794"/>
        <v>0</v>
      </c>
      <c r="M1056" s="17">
        <f t="shared" si="2823"/>
        <v>1104</v>
      </c>
      <c r="N1056" s="17">
        <f t="shared" si="2824"/>
        <v>1104</v>
      </c>
      <c r="O1056" s="17">
        <f t="shared" si="2825"/>
        <v>1104</v>
      </c>
      <c r="P1056" s="17">
        <f t="shared" si="2795"/>
        <v>0</v>
      </c>
      <c r="Q1056" s="17">
        <f t="shared" si="2796"/>
        <v>0</v>
      </c>
      <c r="R1056" s="17">
        <f t="shared" si="2797"/>
        <v>0</v>
      </c>
      <c r="S1056" s="17">
        <f t="shared" si="2798"/>
        <v>0</v>
      </c>
      <c r="T1056" s="17">
        <f t="shared" si="2799"/>
        <v>0</v>
      </c>
      <c r="U1056" s="17">
        <f t="shared" si="2800"/>
        <v>0</v>
      </c>
      <c r="V1056" s="17">
        <f t="shared" si="2801"/>
        <v>0</v>
      </c>
      <c r="W1056" s="17">
        <f t="shared" si="2826"/>
        <v>0</v>
      </c>
      <c r="X1056" s="17">
        <f t="shared" si="2827"/>
        <v>0</v>
      </c>
      <c r="Y1056" s="17">
        <f t="shared" si="2678"/>
        <v>1104</v>
      </c>
      <c r="Z1056" s="17">
        <f t="shared" si="2679"/>
        <v>1104</v>
      </c>
      <c r="AA1056" s="17">
        <f t="shared" si="2680"/>
        <v>1104</v>
      </c>
      <c r="AB1056" s="17">
        <f t="shared" si="2828"/>
        <v>0</v>
      </c>
      <c r="AC1056" s="17">
        <f t="shared" si="2829"/>
        <v>0</v>
      </c>
      <c r="AD1056" s="17">
        <f t="shared" si="2830"/>
        <v>0</v>
      </c>
      <c r="AE1056" s="17">
        <f t="shared" si="2681"/>
        <v>1104</v>
      </c>
      <c r="AF1056" s="17">
        <f t="shared" si="2682"/>
        <v>1104</v>
      </c>
      <c r="AG1056" s="17">
        <f t="shared" si="2683"/>
        <v>1104</v>
      </c>
      <c r="AH1056" s="17">
        <f t="shared" si="2831"/>
        <v>0</v>
      </c>
      <c r="AI1056" s="17">
        <f t="shared" si="2832"/>
        <v>0</v>
      </c>
      <c r="AJ1056" s="17">
        <f t="shared" si="2833"/>
        <v>0</v>
      </c>
      <c r="AK1056" s="17">
        <f t="shared" si="2834"/>
        <v>0</v>
      </c>
      <c r="AL1056" s="17">
        <f t="shared" si="2835"/>
        <v>0</v>
      </c>
      <c r="AM1056" s="17">
        <f t="shared" si="2836"/>
        <v>0</v>
      </c>
      <c r="AN1056" s="17">
        <f t="shared" si="2837"/>
        <v>0</v>
      </c>
      <c r="AO1056" s="17">
        <f t="shared" si="2838"/>
        <v>0</v>
      </c>
      <c r="AP1056" s="17">
        <f t="shared" si="2839"/>
        <v>0</v>
      </c>
      <c r="AQ1056" s="17">
        <f t="shared" si="2840"/>
        <v>0</v>
      </c>
      <c r="AR1056" s="17">
        <f t="shared" si="2841"/>
        <v>0</v>
      </c>
      <c r="AS1056" s="17">
        <f t="shared" si="2842"/>
        <v>0</v>
      </c>
      <c r="AT1056" s="17">
        <f t="shared" si="2843"/>
        <v>0</v>
      </c>
      <c r="AU1056" s="17">
        <f t="shared" si="2844"/>
        <v>0</v>
      </c>
      <c r="AV1056" s="17">
        <f t="shared" si="2845"/>
        <v>0</v>
      </c>
      <c r="AW1056" s="17">
        <f t="shared" si="2684"/>
        <v>1104</v>
      </c>
      <c r="AX1056" s="17">
        <f t="shared" si="2685"/>
        <v>1104</v>
      </c>
      <c r="AY1056" s="17">
        <f t="shared" si="2686"/>
        <v>1104</v>
      </c>
      <c r="AZ1056" s="17">
        <f t="shared" si="2846"/>
        <v>0</v>
      </c>
      <c r="BA1056" s="32"/>
      <c r="BB1056" s="32"/>
      <c r="BC1056" s="1"/>
      <c r="BD1056" s="1"/>
      <c r="BE1056" s="1"/>
      <c r="BF1056" s="1"/>
      <c r="BG1056" s="1"/>
      <c r="BH1056" s="1"/>
      <c r="BI1056" s="1"/>
    </row>
    <row r="1057" s="1" customFormat="1" ht="31.5" hidden="1">
      <c r="A1057" s="30" t="s">
        <v>492</v>
      </c>
      <c r="B1057" s="30" t="s">
        <v>121</v>
      </c>
      <c r="C1057" s="30" t="s">
        <v>123</v>
      </c>
      <c r="D1057" s="30" t="s">
        <v>127</v>
      </c>
      <c r="E1057" s="30"/>
      <c r="F1057" s="31" t="s">
        <v>36</v>
      </c>
      <c r="G1057" s="17">
        <f t="shared" si="2789"/>
        <v>1104</v>
      </c>
      <c r="H1057" s="17">
        <f t="shared" si="2790"/>
        <v>1104</v>
      </c>
      <c r="I1057" s="17">
        <f t="shared" si="2791"/>
        <v>1104</v>
      </c>
      <c r="J1057" s="17">
        <f t="shared" si="2792"/>
        <v>0</v>
      </c>
      <c r="K1057" s="17">
        <f t="shared" si="2793"/>
        <v>0</v>
      </c>
      <c r="L1057" s="17">
        <f t="shared" si="2794"/>
        <v>0</v>
      </c>
      <c r="M1057" s="17">
        <f t="shared" si="2823"/>
        <v>1104</v>
      </c>
      <c r="N1057" s="17">
        <f t="shared" si="2824"/>
        <v>1104</v>
      </c>
      <c r="O1057" s="17">
        <f t="shared" si="2825"/>
        <v>1104</v>
      </c>
      <c r="P1057" s="17">
        <f t="shared" si="2795"/>
        <v>0</v>
      </c>
      <c r="Q1057" s="17">
        <f t="shared" si="2796"/>
        <v>0</v>
      </c>
      <c r="R1057" s="17">
        <f t="shared" si="2797"/>
        <v>0</v>
      </c>
      <c r="S1057" s="17">
        <f t="shared" si="2798"/>
        <v>0</v>
      </c>
      <c r="T1057" s="17">
        <f t="shared" si="2799"/>
        <v>0</v>
      </c>
      <c r="U1057" s="17">
        <f t="shared" si="2800"/>
        <v>0</v>
      </c>
      <c r="V1057" s="17">
        <f t="shared" si="2801"/>
        <v>0</v>
      </c>
      <c r="W1057" s="17">
        <f t="shared" si="2826"/>
        <v>0</v>
      </c>
      <c r="X1057" s="17">
        <f t="shared" si="2827"/>
        <v>0</v>
      </c>
      <c r="Y1057" s="17">
        <f t="shared" si="2678"/>
        <v>1104</v>
      </c>
      <c r="Z1057" s="17">
        <f t="shared" si="2679"/>
        <v>1104</v>
      </c>
      <c r="AA1057" s="17">
        <f t="shared" si="2680"/>
        <v>1104</v>
      </c>
      <c r="AB1057" s="17">
        <f t="shared" si="2828"/>
        <v>0</v>
      </c>
      <c r="AC1057" s="17">
        <f t="shared" si="2829"/>
        <v>0</v>
      </c>
      <c r="AD1057" s="17">
        <f t="shared" si="2830"/>
        <v>0</v>
      </c>
      <c r="AE1057" s="17">
        <f t="shared" si="2681"/>
        <v>1104</v>
      </c>
      <c r="AF1057" s="17">
        <f t="shared" si="2682"/>
        <v>1104</v>
      </c>
      <c r="AG1057" s="17">
        <f t="shared" si="2683"/>
        <v>1104</v>
      </c>
      <c r="AH1057" s="17">
        <f t="shared" si="2831"/>
        <v>0</v>
      </c>
      <c r="AI1057" s="17">
        <f t="shared" si="2832"/>
        <v>0</v>
      </c>
      <c r="AJ1057" s="17">
        <f t="shared" si="2833"/>
        <v>0</v>
      </c>
      <c r="AK1057" s="17">
        <f t="shared" si="2834"/>
        <v>0</v>
      </c>
      <c r="AL1057" s="17">
        <f t="shared" si="2835"/>
        <v>0</v>
      </c>
      <c r="AM1057" s="17">
        <f t="shared" si="2836"/>
        <v>0</v>
      </c>
      <c r="AN1057" s="17">
        <f t="shared" si="2837"/>
        <v>0</v>
      </c>
      <c r="AO1057" s="17">
        <f t="shared" si="2838"/>
        <v>0</v>
      </c>
      <c r="AP1057" s="17">
        <f t="shared" si="2839"/>
        <v>0</v>
      </c>
      <c r="AQ1057" s="17">
        <f t="shared" si="2840"/>
        <v>0</v>
      </c>
      <c r="AR1057" s="17">
        <f t="shared" si="2841"/>
        <v>0</v>
      </c>
      <c r="AS1057" s="17">
        <f t="shared" si="2842"/>
        <v>0</v>
      </c>
      <c r="AT1057" s="17">
        <f t="shared" si="2843"/>
        <v>0</v>
      </c>
      <c r="AU1057" s="17">
        <f t="shared" si="2844"/>
        <v>0</v>
      </c>
      <c r="AV1057" s="17">
        <f t="shared" si="2845"/>
        <v>0</v>
      </c>
      <c r="AW1057" s="17">
        <f t="shared" si="2684"/>
        <v>1104</v>
      </c>
      <c r="AX1057" s="17">
        <f t="shared" si="2685"/>
        <v>1104</v>
      </c>
      <c r="AY1057" s="17">
        <f t="shared" si="2686"/>
        <v>1104</v>
      </c>
      <c r="AZ1057" s="17">
        <f t="shared" si="2846"/>
        <v>0</v>
      </c>
      <c r="BA1057" s="32">
        <v>0</v>
      </c>
      <c r="BB1057" s="32"/>
      <c r="BC1057" s="1"/>
      <c r="BD1057" s="1"/>
      <c r="BE1057" s="1"/>
      <c r="BF1057" s="1"/>
      <c r="BG1057" s="1"/>
      <c r="BH1057" s="1"/>
      <c r="BI1057" s="1"/>
    </row>
    <row r="1058" s="1" customFormat="1" ht="110.25">
      <c r="A1058" s="30" t="s">
        <v>492</v>
      </c>
      <c r="B1058" s="30" t="s">
        <v>121</v>
      </c>
      <c r="C1058" s="30" t="s">
        <v>123</v>
      </c>
      <c r="D1058" s="30" t="s">
        <v>128</v>
      </c>
      <c r="E1058" s="30"/>
      <c r="F1058" s="31" t="s">
        <v>129</v>
      </c>
      <c r="G1058" s="17">
        <f t="shared" si="2789"/>
        <v>1104</v>
      </c>
      <c r="H1058" s="17">
        <f t="shared" si="2790"/>
        <v>1104</v>
      </c>
      <c r="I1058" s="17">
        <f t="shared" si="2791"/>
        <v>1104</v>
      </c>
      <c r="J1058" s="17">
        <f t="shared" si="2792"/>
        <v>0</v>
      </c>
      <c r="K1058" s="17">
        <f t="shared" si="2793"/>
        <v>0</v>
      </c>
      <c r="L1058" s="17">
        <f t="shared" si="2794"/>
        <v>0</v>
      </c>
      <c r="M1058" s="17">
        <f t="shared" si="2823"/>
        <v>1104</v>
      </c>
      <c r="N1058" s="17">
        <f t="shared" si="2824"/>
        <v>1104</v>
      </c>
      <c r="O1058" s="17">
        <f t="shared" si="2825"/>
        <v>1104</v>
      </c>
      <c r="P1058" s="17">
        <f t="shared" si="2795"/>
        <v>0</v>
      </c>
      <c r="Q1058" s="17">
        <f t="shared" si="2796"/>
        <v>0</v>
      </c>
      <c r="R1058" s="17">
        <f t="shared" si="2797"/>
        <v>0</v>
      </c>
      <c r="S1058" s="17">
        <f t="shared" si="2798"/>
        <v>0</v>
      </c>
      <c r="T1058" s="17">
        <f t="shared" si="2799"/>
        <v>0</v>
      </c>
      <c r="U1058" s="17">
        <f t="shared" si="2800"/>
        <v>0</v>
      </c>
      <c r="V1058" s="17">
        <f t="shared" si="2801"/>
        <v>0</v>
      </c>
      <c r="W1058" s="17">
        <f t="shared" si="2826"/>
        <v>0</v>
      </c>
      <c r="X1058" s="17">
        <f t="shared" si="2827"/>
        <v>0</v>
      </c>
      <c r="Y1058" s="17">
        <f t="shared" si="2678"/>
        <v>1104</v>
      </c>
      <c r="Z1058" s="17">
        <f t="shared" si="2679"/>
        <v>1104</v>
      </c>
      <c r="AA1058" s="17">
        <f t="shared" si="2680"/>
        <v>1104</v>
      </c>
      <c r="AB1058" s="17">
        <f t="shared" si="2828"/>
        <v>0</v>
      </c>
      <c r="AC1058" s="17">
        <f t="shared" si="2829"/>
        <v>0</v>
      </c>
      <c r="AD1058" s="17">
        <f t="shared" si="2830"/>
        <v>0</v>
      </c>
      <c r="AE1058" s="17">
        <f t="shared" si="2681"/>
        <v>1104</v>
      </c>
      <c r="AF1058" s="17">
        <f t="shared" si="2682"/>
        <v>1104</v>
      </c>
      <c r="AG1058" s="17">
        <f t="shared" si="2683"/>
        <v>1104</v>
      </c>
      <c r="AH1058" s="17">
        <f t="shared" si="2831"/>
        <v>0</v>
      </c>
      <c r="AI1058" s="17">
        <f t="shared" si="2832"/>
        <v>0</v>
      </c>
      <c r="AJ1058" s="17">
        <f t="shared" si="2833"/>
        <v>0</v>
      </c>
      <c r="AK1058" s="17">
        <f t="shared" si="2834"/>
        <v>0</v>
      </c>
      <c r="AL1058" s="17">
        <f t="shared" si="2835"/>
        <v>0</v>
      </c>
      <c r="AM1058" s="17">
        <f t="shared" si="2836"/>
        <v>0</v>
      </c>
      <c r="AN1058" s="17">
        <f t="shared" si="2837"/>
        <v>0</v>
      </c>
      <c r="AO1058" s="17">
        <f t="shared" si="2838"/>
        <v>0</v>
      </c>
      <c r="AP1058" s="17">
        <f t="shared" si="2839"/>
        <v>0</v>
      </c>
      <c r="AQ1058" s="17">
        <f t="shared" si="2840"/>
        <v>0</v>
      </c>
      <c r="AR1058" s="17">
        <f t="shared" si="2841"/>
        <v>0</v>
      </c>
      <c r="AS1058" s="17">
        <f t="shared" si="2842"/>
        <v>0</v>
      </c>
      <c r="AT1058" s="17">
        <f t="shared" si="2843"/>
        <v>0</v>
      </c>
      <c r="AU1058" s="17">
        <f t="shared" si="2844"/>
        <v>0</v>
      </c>
      <c r="AV1058" s="17">
        <f t="shared" si="2845"/>
        <v>0</v>
      </c>
      <c r="AW1058" s="17">
        <f t="shared" si="2684"/>
        <v>1104</v>
      </c>
      <c r="AX1058" s="17">
        <f t="shared" si="2685"/>
        <v>1104</v>
      </c>
      <c r="AY1058" s="17">
        <f t="shared" si="2686"/>
        <v>1104</v>
      </c>
      <c r="AZ1058" s="17">
        <f t="shared" si="2846"/>
        <v>0</v>
      </c>
      <c r="BA1058" s="32"/>
      <c r="BB1058" s="32"/>
      <c r="BC1058" s="1"/>
      <c r="BD1058" s="1"/>
      <c r="BE1058" s="1"/>
      <c r="BF1058" s="1"/>
      <c r="BG1058" s="1"/>
      <c r="BH1058" s="1"/>
      <c r="BI1058" s="1"/>
    </row>
    <row r="1059" s="1" customFormat="1" ht="126">
      <c r="A1059" s="30" t="s">
        <v>492</v>
      </c>
      <c r="B1059" s="30" t="s">
        <v>121</v>
      </c>
      <c r="C1059" s="30" t="s">
        <v>123</v>
      </c>
      <c r="D1059" s="30" t="s">
        <v>455</v>
      </c>
      <c r="E1059" s="30"/>
      <c r="F1059" s="31" t="s">
        <v>456</v>
      </c>
      <c r="G1059" s="17">
        <f t="shared" si="2789"/>
        <v>1104</v>
      </c>
      <c r="H1059" s="17">
        <f t="shared" si="2790"/>
        <v>1104</v>
      </c>
      <c r="I1059" s="17">
        <f t="shared" si="2791"/>
        <v>1104</v>
      </c>
      <c r="J1059" s="17">
        <f t="shared" si="2792"/>
        <v>0</v>
      </c>
      <c r="K1059" s="17">
        <f t="shared" si="2793"/>
        <v>0</v>
      </c>
      <c r="L1059" s="17">
        <f t="shared" si="2794"/>
        <v>0</v>
      </c>
      <c r="M1059" s="17">
        <f t="shared" si="2823"/>
        <v>1104</v>
      </c>
      <c r="N1059" s="17">
        <f t="shared" si="2824"/>
        <v>1104</v>
      </c>
      <c r="O1059" s="17">
        <f t="shared" si="2825"/>
        <v>1104</v>
      </c>
      <c r="P1059" s="17">
        <f t="shared" si="2795"/>
        <v>0</v>
      </c>
      <c r="Q1059" s="17">
        <f t="shared" si="2796"/>
        <v>0</v>
      </c>
      <c r="R1059" s="17">
        <f t="shared" si="2797"/>
        <v>0</v>
      </c>
      <c r="S1059" s="17">
        <f t="shared" si="2798"/>
        <v>0</v>
      </c>
      <c r="T1059" s="17">
        <f t="shared" si="2799"/>
        <v>0</v>
      </c>
      <c r="U1059" s="17">
        <f t="shared" si="2800"/>
        <v>0</v>
      </c>
      <c r="V1059" s="17">
        <f t="shared" si="2801"/>
        <v>0</v>
      </c>
      <c r="W1059" s="17">
        <f t="shared" si="2826"/>
        <v>0</v>
      </c>
      <c r="X1059" s="17">
        <f t="shared" si="2827"/>
        <v>0</v>
      </c>
      <c r="Y1059" s="17">
        <f t="shared" si="2678"/>
        <v>1104</v>
      </c>
      <c r="Z1059" s="17">
        <f t="shared" si="2679"/>
        <v>1104</v>
      </c>
      <c r="AA1059" s="17">
        <f t="shared" si="2680"/>
        <v>1104</v>
      </c>
      <c r="AB1059" s="17">
        <f t="shared" si="2828"/>
        <v>0</v>
      </c>
      <c r="AC1059" s="17">
        <f t="shared" si="2829"/>
        <v>0</v>
      </c>
      <c r="AD1059" s="17">
        <f t="shared" si="2830"/>
        <v>0</v>
      </c>
      <c r="AE1059" s="17">
        <f t="shared" si="2681"/>
        <v>1104</v>
      </c>
      <c r="AF1059" s="17">
        <f t="shared" si="2682"/>
        <v>1104</v>
      </c>
      <c r="AG1059" s="17">
        <f t="shared" si="2683"/>
        <v>1104</v>
      </c>
      <c r="AH1059" s="17">
        <f t="shared" si="2831"/>
        <v>0</v>
      </c>
      <c r="AI1059" s="17">
        <f t="shared" si="2832"/>
        <v>0</v>
      </c>
      <c r="AJ1059" s="17">
        <f t="shared" si="2833"/>
        <v>0</v>
      </c>
      <c r="AK1059" s="17">
        <f t="shared" si="2834"/>
        <v>0</v>
      </c>
      <c r="AL1059" s="17">
        <f t="shared" si="2835"/>
        <v>0</v>
      </c>
      <c r="AM1059" s="17">
        <f t="shared" si="2836"/>
        <v>0</v>
      </c>
      <c r="AN1059" s="17">
        <f t="shared" si="2837"/>
        <v>0</v>
      </c>
      <c r="AO1059" s="17">
        <f t="shared" si="2838"/>
        <v>0</v>
      </c>
      <c r="AP1059" s="17">
        <f t="shared" si="2839"/>
        <v>0</v>
      </c>
      <c r="AQ1059" s="17">
        <f t="shared" si="2840"/>
        <v>0</v>
      </c>
      <c r="AR1059" s="17">
        <f t="shared" si="2841"/>
        <v>0</v>
      </c>
      <c r="AS1059" s="17">
        <f t="shared" si="2842"/>
        <v>0</v>
      </c>
      <c r="AT1059" s="17">
        <f t="shared" si="2843"/>
        <v>0</v>
      </c>
      <c r="AU1059" s="17">
        <f t="shared" si="2844"/>
        <v>0</v>
      </c>
      <c r="AV1059" s="17">
        <f t="shared" si="2845"/>
        <v>0</v>
      </c>
      <c r="AW1059" s="17">
        <f t="shared" si="2684"/>
        <v>1104</v>
      </c>
      <c r="AX1059" s="17">
        <f t="shared" si="2685"/>
        <v>1104</v>
      </c>
      <c r="AY1059" s="17">
        <f t="shared" si="2686"/>
        <v>1104</v>
      </c>
      <c r="AZ1059" s="17">
        <f t="shared" si="2846"/>
        <v>0</v>
      </c>
      <c r="BA1059" s="32"/>
      <c r="BB1059" s="32"/>
      <c r="BC1059" s="1"/>
      <c r="BD1059" s="1"/>
      <c r="BE1059" s="1"/>
      <c r="BF1059" s="1"/>
      <c r="BG1059" s="1"/>
      <c r="BH1059" s="1"/>
      <c r="BI1059" s="1"/>
    </row>
    <row r="1060" s="1" customFormat="1">
      <c r="A1060" s="30" t="s">
        <v>492</v>
      </c>
      <c r="B1060" s="30" t="s">
        <v>121</v>
      </c>
      <c r="C1060" s="30" t="s">
        <v>123</v>
      </c>
      <c r="D1060" s="30" t="s">
        <v>455</v>
      </c>
      <c r="E1060" s="30" t="s">
        <v>43</v>
      </c>
      <c r="F1060" s="31" t="s">
        <v>44</v>
      </c>
      <c r="G1060" s="17">
        <v>1104</v>
      </c>
      <c r="H1060" s="17">
        <v>1104</v>
      </c>
      <c r="I1060" s="17">
        <v>1104</v>
      </c>
      <c r="J1060" s="17"/>
      <c r="K1060" s="17"/>
      <c r="L1060" s="17"/>
      <c r="M1060" s="17">
        <f t="shared" si="2823"/>
        <v>1104</v>
      </c>
      <c r="N1060" s="17">
        <f t="shared" si="2824"/>
        <v>1104</v>
      </c>
      <c r="O1060" s="17">
        <f t="shared" si="2825"/>
        <v>1104</v>
      </c>
      <c r="P1060" s="17"/>
      <c r="Q1060" s="17"/>
      <c r="R1060" s="17"/>
      <c r="S1060" s="17"/>
      <c r="T1060" s="17"/>
      <c r="U1060" s="17"/>
      <c r="V1060" s="17"/>
      <c r="W1060" s="17"/>
      <c r="X1060" s="17"/>
      <c r="Y1060" s="17">
        <f t="shared" si="2678"/>
        <v>1104</v>
      </c>
      <c r="Z1060" s="17">
        <f t="shared" si="2679"/>
        <v>1104</v>
      </c>
      <c r="AA1060" s="17">
        <f t="shared" si="2680"/>
        <v>1104</v>
      </c>
      <c r="AB1060" s="17"/>
      <c r="AC1060" s="17"/>
      <c r="AD1060" s="17"/>
      <c r="AE1060" s="17">
        <f t="shared" si="2681"/>
        <v>1104</v>
      </c>
      <c r="AF1060" s="17">
        <f t="shared" si="2682"/>
        <v>1104</v>
      </c>
      <c r="AG1060" s="17">
        <f t="shared" si="2683"/>
        <v>1104</v>
      </c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>
        <f t="shared" si="2684"/>
        <v>1104</v>
      </c>
      <c r="AX1060" s="17">
        <f t="shared" si="2685"/>
        <v>1104</v>
      </c>
      <c r="AY1060" s="17">
        <f t="shared" si="2686"/>
        <v>1104</v>
      </c>
      <c r="AZ1060" s="17"/>
      <c r="BA1060" s="32"/>
      <c r="BB1060" s="32"/>
      <c r="BC1060" s="1"/>
      <c r="BD1060" s="1"/>
      <c r="BE1060" s="1"/>
      <c r="BF1060" s="1"/>
      <c r="BG1060" s="1"/>
      <c r="BH1060" s="1"/>
      <c r="BI1060" s="1"/>
    </row>
    <row r="1061" s="20" customFormat="1">
      <c r="A1061" s="21" t="s">
        <v>492</v>
      </c>
      <c r="B1061" s="37" t="s">
        <v>63</v>
      </c>
      <c r="C1061" s="37"/>
      <c r="D1061" s="21"/>
      <c r="E1061" s="21"/>
      <c r="F1061" s="22" t="s">
        <v>64</v>
      </c>
      <c r="G1061" s="23">
        <f>G1068</f>
        <v>34107.900000000001</v>
      </c>
      <c r="H1061" s="23">
        <f>H1068</f>
        <v>18203</v>
      </c>
      <c r="I1061" s="23">
        <f>I1068</f>
        <v>14041.6</v>
      </c>
      <c r="J1061" s="23">
        <f>J1068</f>
        <v>15221.200000000001</v>
      </c>
      <c r="K1061" s="23">
        <f>K1068</f>
        <v>15221.200000000001</v>
      </c>
      <c r="L1061" s="23">
        <f>L1068</f>
        <v>15221.200000000001</v>
      </c>
      <c r="M1061" s="23">
        <f t="shared" si="2823"/>
        <v>49329.100000000006</v>
      </c>
      <c r="N1061" s="23">
        <f t="shared" si="2824"/>
        <v>33424.199999999997</v>
      </c>
      <c r="O1061" s="23">
        <f t="shared" si="2825"/>
        <v>29262.800000000003</v>
      </c>
      <c r="P1061" s="23">
        <f>P1068+P1062</f>
        <v>0</v>
      </c>
      <c r="Q1061" s="23">
        <f>Q1068+Q1062</f>
        <v>0</v>
      </c>
      <c r="R1061" s="23">
        <f>R1068+R1062</f>
        <v>0</v>
      </c>
      <c r="S1061" s="23">
        <f>S1068+S1062</f>
        <v>608.88186999999994</v>
      </c>
      <c r="T1061" s="23">
        <f>T1068+T1062</f>
        <v>0</v>
      </c>
      <c r="U1061" s="23">
        <f>U1068+U1062</f>
        <v>0</v>
      </c>
      <c r="V1061" s="23">
        <f>V1068+V1062</f>
        <v>0</v>
      </c>
      <c r="W1061" s="23">
        <f>W1068+W1062</f>
        <v>0</v>
      </c>
      <c r="X1061" s="23">
        <f>X1068+X1062</f>
        <v>0</v>
      </c>
      <c r="Y1061" s="23">
        <f t="shared" si="2678"/>
        <v>49937.981870000003</v>
      </c>
      <c r="Z1061" s="23">
        <f t="shared" si="2679"/>
        <v>33424.199999999997</v>
      </c>
      <c r="AA1061" s="23">
        <f t="shared" si="2680"/>
        <v>29262.800000000003</v>
      </c>
      <c r="AB1061" s="23">
        <f>AB1068+AB1062</f>
        <v>0</v>
      </c>
      <c r="AC1061" s="23">
        <f>AC1068+AC1062</f>
        <v>0</v>
      </c>
      <c r="AD1061" s="23">
        <f>AD1068+AD1062</f>
        <v>0</v>
      </c>
      <c r="AE1061" s="23">
        <f t="shared" si="2681"/>
        <v>49937.981870000003</v>
      </c>
      <c r="AF1061" s="23">
        <f t="shared" si="2682"/>
        <v>33424.199999999997</v>
      </c>
      <c r="AG1061" s="23">
        <f t="shared" si="2683"/>
        <v>29262.800000000003</v>
      </c>
      <c r="AH1061" s="23">
        <f>AH1068+AH1062</f>
        <v>0</v>
      </c>
      <c r="AI1061" s="23">
        <f>AI1068+AI1062</f>
        <v>0</v>
      </c>
      <c r="AJ1061" s="23">
        <f>AJ1068+AJ1062</f>
        <v>0</v>
      </c>
      <c r="AK1061" s="23">
        <f>AK1068+AK1062</f>
        <v>0</v>
      </c>
      <c r="AL1061" s="23">
        <f>AL1068+AL1062</f>
        <v>0</v>
      </c>
      <c r="AM1061" s="23">
        <f>AM1068+AM1062</f>
        <v>0</v>
      </c>
      <c r="AN1061" s="23">
        <f>AN1068+AN1062</f>
        <v>0</v>
      </c>
      <c r="AO1061" s="23">
        <f>AO1068+AO1062</f>
        <v>0</v>
      </c>
      <c r="AP1061" s="23">
        <f>AP1068+AP1062</f>
        <v>0</v>
      </c>
      <c r="AQ1061" s="23">
        <f>AQ1068+AQ1062</f>
        <v>0</v>
      </c>
      <c r="AR1061" s="23">
        <f>AR1068+AR1062</f>
        <v>0</v>
      </c>
      <c r="AS1061" s="23">
        <f>AS1068+AS1062</f>
        <v>0</v>
      </c>
      <c r="AT1061" s="23">
        <f>AT1068+AT1062</f>
        <v>0</v>
      </c>
      <c r="AU1061" s="23">
        <f>AU1068+AU1062</f>
        <v>0</v>
      </c>
      <c r="AV1061" s="23">
        <f>AV1068+AV1062</f>
        <v>0</v>
      </c>
      <c r="AW1061" s="23">
        <f t="shared" si="2684"/>
        <v>49937.981870000003</v>
      </c>
      <c r="AX1061" s="23">
        <f t="shared" si="2685"/>
        <v>33424.199999999997</v>
      </c>
      <c r="AY1061" s="23">
        <f t="shared" si="2686"/>
        <v>29262.800000000003</v>
      </c>
      <c r="AZ1061" s="23">
        <f>AZ1068+AZ1062</f>
        <v>0</v>
      </c>
      <c r="BA1061" s="24"/>
      <c r="BB1061" s="24"/>
      <c r="BC1061" s="20"/>
      <c r="BD1061" s="20"/>
      <c r="BE1061" s="20"/>
      <c r="BF1061" s="20"/>
      <c r="BG1061" s="20"/>
      <c r="BH1061" s="20"/>
      <c r="BI1061" s="20"/>
    </row>
    <row r="1062" s="25" customFormat="1">
      <c r="A1062" s="26" t="s">
        <v>492</v>
      </c>
      <c r="B1062" s="26" t="s">
        <v>63</v>
      </c>
      <c r="C1062" s="26" t="s">
        <v>325</v>
      </c>
      <c r="D1062" s="26"/>
      <c r="E1062" s="26"/>
      <c r="F1062" s="27" t="s">
        <v>487</v>
      </c>
      <c r="G1062" s="28"/>
      <c r="H1062" s="28"/>
      <c r="I1062" s="28"/>
      <c r="J1062" s="28"/>
      <c r="K1062" s="28"/>
      <c r="L1062" s="28"/>
      <c r="M1062" s="28"/>
      <c r="N1062" s="28"/>
      <c r="O1062" s="28"/>
      <c r="P1062" s="28">
        <f t="shared" ref="P1062:P1066" si="2847">P1063</f>
        <v>0</v>
      </c>
      <c r="Q1062" s="28">
        <f t="shared" ref="Q1062:Q1066" si="2848">Q1063</f>
        <v>0</v>
      </c>
      <c r="R1062" s="28">
        <f t="shared" ref="R1062:R1066" si="2849">R1063</f>
        <v>0</v>
      </c>
      <c r="S1062" s="28">
        <f t="shared" ref="S1062:S1066" si="2850">S1063</f>
        <v>558.88186999999994</v>
      </c>
      <c r="T1062" s="28">
        <f t="shared" ref="T1062:T1066" si="2851">T1063</f>
        <v>0</v>
      </c>
      <c r="U1062" s="28">
        <f t="shared" ref="U1062:U1066" si="2852">U1063</f>
        <v>0</v>
      </c>
      <c r="V1062" s="28">
        <f t="shared" ref="V1062:V1066" si="2853">V1063</f>
        <v>0</v>
      </c>
      <c r="W1062" s="28">
        <f t="shared" ref="W1062:W1066" si="2854">W1063</f>
        <v>0</v>
      </c>
      <c r="X1062" s="28">
        <f t="shared" ref="X1062:X1066" si="2855">X1063</f>
        <v>0</v>
      </c>
      <c r="Y1062" s="28">
        <f t="shared" si="2678"/>
        <v>558.88186999999994</v>
      </c>
      <c r="Z1062" s="28">
        <f t="shared" si="2679"/>
        <v>0</v>
      </c>
      <c r="AA1062" s="28">
        <f t="shared" si="2680"/>
        <v>0</v>
      </c>
      <c r="AB1062" s="28">
        <f t="shared" ref="AB1062:AB1066" si="2856">AB1063</f>
        <v>0</v>
      </c>
      <c r="AC1062" s="28">
        <f t="shared" ref="AC1062:AC1066" si="2857">AC1063</f>
        <v>0</v>
      </c>
      <c r="AD1062" s="28">
        <f t="shared" ref="AD1062:AD1066" si="2858">AD1063</f>
        <v>0</v>
      </c>
      <c r="AE1062" s="28">
        <f t="shared" si="2681"/>
        <v>558.88186999999994</v>
      </c>
      <c r="AF1062" s="28">
        <f t="shared" si="2682"/>
        <v>0</v>
      </c>
      <c r="AG1062" s="28">
        <f t="shared" si="2683"/>
        <v>0</v>
      </c>
      <c r="AH1062" s="28">
        <f t="shared" ref="AH1062:AH1066" si="2859">AH1063</f>
        <v>0</v>
      </c>
      <c r="AI1062" s="28">
        <f t="shared" ref="AI1062:AI1066" si="2860">AI1063</f>
        <v>0</v>
      </c>
      <c r="AJ1062" s="28">
        <f t="shared" ref="AJ1062:AJ1066" si="2861">AJ1063</f>
        <v>0</v>
      </c>
      <c r="AK1062" s="28">
        <f t="shared" ref="AK1062:AK1066" si="2862">AK1063</f>
        <v>0</v>
      </c>
      <c r="AL1062" s="28">
        <f t="shared" ref="AL1062:AL1066" si="2863">AL1063</f>
        <v>0</v>
      </c>
      <c r="AM1062" s="28">
        <f t="shared" ref="AM1062:AM1066" si="2864">AM1063</f>
        <v>0</v>
      </c>
      <c r="AN1062" s="28">
        <f t="shared" ref="AN1062:AN1066" si="2865">AN1063</f>
        <v>0</v>
      </c>
      <c r="AO1062" s="28">
        <f t="shared" ref="AO1062:AO1066" si="2866">AO1063</f>
        <v>0</v>
      </c>
      <c r="AP1062" s="28">
        <f t="shared" ref="AP1062:AP1066" si="2867">AP1063</f>
        <v>0</v>
      </c>
      <c r="AQ1062" s="28">
        <f t="shared" ref="AQ1062:AQ1066" si="2868">AQ1063</f>
        <v>0</v>
      </c>
      <c r="AR1062" s="28">
        <f t="shared" ref="AR1062:AR1066" si="2869">AR1063</f>
        <v>0</v>
      </c>
      <c r="AS1062" s="28">
        <f t="shared" ref="AS1062:AS1066" si="2870">AS1063</f>
        <v>0</v>
      </c>
      <c r="AT1062" s="28">
        <f t="shared" ref="AT1062:AT1066" si="2871">AT1063</f>
        <v>0</v>
      </c>
      <c r="AU1062" s="28">
        <f t="shared" ref="AU1062:AU1066" si="2872">AU1063</f>
        <v>0</v>
      </c>
      <c r="AV1062" s="28">
        <f t="shared" ref="AV1062:AV1066" si="2873">AV1063</f>
        <v>0</v>
      </c>
      <c r="AW1062" s="28">
        <f t="shared" si="2684"/>
        <v>558.88186999999994</v>
      </c>
      <c r="AX1062" s="28">
        <f t="shared" si="2685"/>
        <v>0</v>
      </c>
      <c r="AY1062" s="28">
        <f t="shared" si="2686"/>
        <v>0</v>
      </c>
      <c r="AZ1062" s="28">
        <f t="shared" ref="AZ1062:AZ1066" si="2874">AZ1063</f>
        <v>0</v>
      </c>
      <c r="BA1062" s="29"/>
      <c r="BB1062" s="29"/>
      <c r="BC1062" s="25"/>
      <c r="BD1062" s="25"/>
      <c r="BE1062" s="25"/>
      <c r="BF1062" s="25"/>
      <c r="BG1062" s="25"/>
      <c r="BH1062" s="25"/>
      <c r="BI1062" s="25"/>
    </row>
    <row r="1063" s="1" customFormat="1">
      <c r="A1063" s="30" t="s">
        <v>492</v>
      </c>
      <c r="B1063" s="30" t="s">
        <v>63</v>
      </c>
      <c r="C1063" s="30" t="s">
        <v>325</v>
      </c>
      <c r="D1063" s="30" t="s">
        <v>448</v>
      </c>
      <c r="E1063" s="30"/>
      <c r="F1063" s="31" t="s">
        <v>449</v>
      </c>
      <c r="G1063" s="17"/>
      <c r="H1063" s="17"/>
      <c r="I1063" s="17"/>
      <c r="J1063" s="17"/>
      <c r="K1063" s="17"/>
      <c r="L1063" s="17"/>
      <c r="M1063" s="17"/>
      <c r="N1063" s="17"/>
      <c r="O1063" s="17"/>
      <c r="P1063" s="17">
        <f t="shared" si="2847"/>
        <v>0</v>
      </c>
      <c r="Q1063" s="17">
        <f t="shared" si="2848"/>
        <v>0</v>
      </c>
      <c r="R1063" s="17">
        <f t="shared" si="2849"/>
        <v>0</v>
      </c>
      <c r="S1063" s="17">
        <f t="shared" si="2850"/>
        <v>558.88186999999994</v>
      </c>
      <c r="T1063" s="17">
        <f t="shared" si="2851"/>
        <v>0</v>
      </c>
      <c r="U1063" s="17">
        <f t="shared" si="2852"/>
        <v>0</v>
      </c>
      <c r="V1063" s="17">
        <f t="shared" si="2853"/>
        <v>0</v>
      </c>
      <c r="W1063" s="17">
        <f t="shared" si="2854"/>
        <v>0</v>
      </c>
      <c r="X1063" s="17">
        <f t="shared" si="2855"/>
        <v>0</v>
      </c>
      <c r="Y1063" s="17">
        <f t="shared" si="2678"/>
        <v>558.88186999999994</v>
      </c>
      <c r="Z1063" s="17">
        <f t="shared" si="2679"/>
        <v>0</v>
      </c>
      <c r="AA1063" s="17">
        <f t="shared" si="2680"/>
        <v>0</v>
      </c>
      <c r="AB1063" s="17">
        <f t="shared" si="2856"/>
        <v>0</v>
      </c>
      <c r="AC1063" s="17">
        <f t="shared" si="2857"/>
        <v>0</v>
      </c>
      <c r="AD1063" s="17">
        <f t="shared" si="2858"/>
        <v>0</v>
      </c>
      <c r="AE1063" s="17">
        <f t="shared" si="2681"/>
        <v>558.88186999999994</v>
      </c>
      <c r="AF1063" s="17">
        <f t="shared" si="2682"/>
        <v>0</v>
      </c>
      <c r="AG1063" s="17">
        <f t="shared" si="2683"/>
        <v>0</v>
      </c>
      <c r="AH1063" s="17">
        <f t="shared" si="2859"/>
        <v>0</v>
      </c>
      <c r="AI1063" s="17">
        <f t="shared" si="2860"/>
        <v>0</v>
      </c>
      <c r="AJ1063" s="17">
        <f t="shared" si="2861"/>
        <v>0</v>
      </c>
      <c r="AK1063" s="17">
        <f t="shared" si="2862"/>
        <v>0</v>
      </c>
      <c r="AL1063" s="17">
        <f t="shared" si="2863"/>
        <v>0</v>
      </c>
      <c r="AM1063" s="17">
        <f t="shared" si="2864"/>
        <v>0</v>
      </c>
      <c r="AN1063" s="17">
        <f t="shared" si="2865"/>
        <v>0</v>
      </c>
      <c r="AO1063" s="17">
        <f t="shared" si="2866"/>
        <v>0</v>
      </c>
      <c r="AP1063" s="17">
        <f t="shared" si="2867"/>
        <v>0</v>
      </c>
      <c r="AQ1063" s="17">
        <f t="shared" si="2868"/>
        <v>0</v>
      </c>
      <c r="AR1063" s="17">
        <f t="shared" si="2869"/>
        <v>0</v>
      </c>
      <c r="AS1063" s="17">
        <f t="shared" si="2870"/>
        <v>0</v>
      </c>
      <c r="AT1063" s="17">
        <f t="shared" si="2871"/>
        <v>0</v>
      </c>
      <c r="AU1063" s="17">
        <f t="shared" si="2872"/>
        <v>0</v>
      </c>
      <c r="AV1063" s="17">
        <f t="shared" si="2873"/>
        <v>0</v>
      </c>
      <c r="AW1063" s="17">
        <f t="shared" si="2684"/>
        <v>558.88186999999994</v>
      </c>
      <c r="AX1063" s="17">
        <f t="shared" si="2685"/>
        <v>0</v>
      </c>
      <c r="AY1063" s="17">
        <f t="shared" si="2686"/>
        <v>0</v>
      </c>
      <c r="AZ1063" s="17">
        <f t="shared" si="2874"/>
        <v>0</v>
      </c>
      <c r="BA1063" s="32"/>
      <c r="BB1063" s="32"/>
      <c r="BC1063" s="1"/>
      <c r="BD1063" s="1"/>
      <c r="BE1063" s="1"/>
      <c r="BF1063" s="1"/>
      <c r="BG1063" s="1"/>
      <c r="BH1063" s="1"/>
      <c r="BI1063" s="1"/>
    </row>
    <row r="1064" s="1" customFormat="1">
      <c r="A1064" s="30" t="s">
        <v>492</v>
      </c>
      <c r="B1064" s="30" t="s">
        <v>63</v>
      </c>
      <c r="C1064" s="30" t="s">
        <v>325</v>
      </c>
      <c r="D1064" s="30" t="s">
        <v>461</v>
      </c>
      <c r="E1064" s="30"/>
      <c r="F1064" s="31" t="s">
        <v>36</v>
      </c>
      <c r="G1064" s="17"/>
      <c r="H1064" s="17"/>
      <c r="I1064" s="17"/>
      <c r="J1064" s="17"/>
      <c r="K1064" s="17"/>
      <c r="L1064" s="17"/>
      <c r="M1064" s="17"/>
      <c r="N1064" s="17"/>
      <c r="O1064" s="17"/>
      <c r="P1064" s="17">
        <f t="shared" si="2847"/>
        <v>0</v>
      </c>
      <c r="Q1064" s="17">
        <f t="shared" si="2848"/>
        <v>0</v>
      </c>
      <c r="R1064" s="17">
        <f t="shared" si="2849"/>
        <v>0</v>
      </c>
      <c r="S1064" s="17">
        <f t="shared" si="2850"/>
        <v>558.88186999999994</v>
      </c>
      <c r="T1064" s="17">
        <f t="shared" si="2851"/>
        <v>0</v>
      </c>
      <c r="U1064" s="17">
        <f t="shared" si="2852"/>
        <v>0</v>
      </c>
      <c r="V1064" s="17">
        <f t="shared" si="2853"/>
        <v>0</v>
      </c>
      <c r="W1064" s="17">
        <f t="shared" si="2854"/>
        <v>0</v>
      </c>
      <c r="X1064" s="17">
        <f t="shared" si="2855"/>
        <v>0</v>
      </c>
      <c r="Y1064" s="17">
        <f t="shared" ref="Y1064:Y1127" si="2875">M1064+P1064+Q1064+R1064+S1064</f>
        <v>558.88186999999994</v>
      </c>
      <c r="Z1064" s="17">
        <f t="shared" ref="Z1064:Z1127" si="2876">N1064+T1064+U1064</f>
        <v>0</v>
      </c>
      <c r="AA1064" s="17">
        <f t="shared" ref="AA1064:AA1127" si="2877">O1064+V1064+X1064+W1064</f>
        <v>0</v>
      </c>
      <c r="AB1064" s="17">
        <f t="shared" si="2856"/>
        <v>0</v>
      </c>
      <c r="AC1064" s="17">
        <f t="shared" si="2857"/>
        <v>0</v>
      </c>
      <c r="AD1064" s="17">
        <f t="shared" si="2858"/>
        <v>0</v>
      </c>
      <c r="AE1064" s="17">
        <f t="shared" ref="AE1064:AE1127" si="2878">Y1064+AB1064</f>
        <v>558.88186999999994</v>
      </c>
      <c r="AF1064" s="17">
        <f t="shared" ref="AF1064:AF1127" si="2879">Z1064+AC1064</f>
        <v>0</v>
      </c>
      <c r="AG1064" s="17">
        <f t="shared" ref="AG1064:AG1127" si="2880">AA1064+AD1064</f>
        <v>0</v>
      </c>
      <c r="AH1064" s="17">
        <f t="shared" si="2859"/>
        <v>0</v>
      </c>
      <c r="AI1064" s="17">
        <f t="shared" si="2860"/>
        <v>0</v>
      </c>
      <c r="AJ1064" s="17">
        <f t="shared" si="2861"/>
        <v>0</v>
      </c>
      <c r="AK1064" s="17">
        <f t="shared" si="2862"/>
        <v>0</v>
      </c>
      <c r="AL1064" s="17">
        <f t="shared" si="2863"/>
        <v>0</v>
      </c>
      <c r="AM1064" s="17">
        <f t="shared" si="2864"/>
        <v>0</v>
      </c>
      <c r="AN1064" s="17">
        <f t="shared" si="2865"/>
        <v>0</v>
      </c>
      <c r="AO1064" s="17">
        <f t="shared" si="2866"/>
        <v>0</v>
      </c>
      <c r="AP1064" s="17">
        <f t="shared" si="2867"/>
        <v>0</v>
      </c>
      <c r="AQ1064" s="17">
        <f t="shared" si="2868"/>
        <v>0</v>
      </c>
      <c r="AR1064" s="17">
        <f t="shared" si="2869"/>
        <v>0</v>
      </c>
      <c r="AS1064" s="17">
        <f t="shared" si="2870"/>
        <v>0</v>
      </c>
      <c r="AT1064" s="17">
        <f t="shared" si="2871"/>
        <v>0</v>
      </c>
      <c r="AU1064" s="17">
        <f t="shared" si="2872"/>
        <v>0</v>
      </c>
      <c r="AV1064" s="17">
        <f t="shared" si="2873"/>
        <v>0</v>
      </c>
      <c r="AW1064" s="17">
        <f t="shared" ref="AW1064:AW1127" si="2881">AE1064+AH1064+AI1064+AJ1064+AK1064+AL1064</f>
        <v>558.88186999999994</v>
      </c>
      <c r="AX1064" s="17">
        <f t="shared" ref="AX1064:AX1127" si="2882">AF1064+AM1064+AN1064+AO1064+AP1064+AQ1064</f>
        <v>0</v>
      </c>
      <c r="AY1064" s="17">
        <f t="shared" ref="AY1064:AY1127" si="2883">AG1064+AR1064+AS1064+AT1064+AU1064+AV1064</f>
        <v>0</v>
      </c>
      <c r="AZ1064" s="17">
        <f t="shared" si="2874"/>
        <v>0</v>
      </c>
      <c r="BA1064" s="32"/>
      <c r="BB1064" s="32"/>
      <c r="BC1064" s="1"/>
      <c r="BD1064" s="1"/>
      <c r="BE1064" s="1"/>
      <c r="BF1064" s="1"/>
      <c r="BG1064" s="1"/>
      <c r="BH1064" s="1"/>
      <c r="BI1064" s="1"/>
    </row>
    <row r="1065" s="1" customFormat="1">
      <c r="A1065" s="30" t="s">
        <v>492</v>
      </c>
      <c r="B1065" s="30" t="s">
        <v>63</v>
      </c>
      <c r="C1065" s="30" t="s">
        <v>325</v>
      </c>
      <c r="D1065" s="30" t="s">
        <v>483</v>
      </c>
      <c r="E1065" s="30"/>
      <c r="F1065" s="31" t="s">
        <v>484</v>
      </c>
      <c r="G1065" s="17"/>
      <c r="H1065" s="17"/>
      <c r="I1065" s="17"/>
      <c r="J1065" s="17"/>
      <c r="K1065" s="17"/>
      <c r="L1065" s="17"/>
      <c r="M1065" s="17"/>
      <c r="N1065" s="17"/>
      <c r="O1065" s="17"/>
      <c r="P1065" s="17">
        <f t="shared" si="2847"/>
        <v>0</v>
      </c>
      <c r="Q1065" s="17">
        <f t="shared" si="2848"/>
        <v>0</v>
      </c>
      <c r="R1065" s="17">
        <f t="shared" si="2849"/>
        <v>0</v>
      </c>
      <c r="S1065" s="17">
        <f t="shared" si="2850"/>
        <v>558.88186999999994</v>
      </c>
      <c r="T1065" s="17">
        <f t="shared" si="2851"/>
        <v>0</v>
      </c>
      <c r="U1065" s="17">
        <f t="shared" si="2852"/>
        <v>0</v>
      </c>
      <c r="V1065" s="17">
        <f t="shared" si="2853"/>
        <v>0</v>
      </c>
      <c r="W1065" s="17">
        <f t="shared" si="2854"/>
        <v>0</v>
      </c>
      <c r="X1065" s="17">
        <f t="shared" si="2855"/>
        <v>0</v>
      </c>
      <c r="Y1065" s="17">
        <f t="shared" si="2875"/>
        <v>558.88186999999994</v>
      </c>
      <c r="Z1065" s="17">
        <f t="shared" si="2876"/>
        <v>0</v>
      </c>
      <c r="AA1065" s="17">
        <f t="shared" si="2877"/>
        <v>0</v>
      </c>
      <c r="AB1065" s="17">
        <f t="shared" si="2856"/>
        <v>0</v>
      </c>
      <c r="AC1065" s="17">
        <f t="shared" si="2857"/>
        <v>0</v>
      </c>
      <c r="AD1065" s="17">
        <f t="shared" si="2858"/>
        <v>0</v>
      </c>
      <c r="AE1065" s="17">
        <f t="shared" si="2878"/>
        <v>558.88186999999994</v>
      </c>
      <c r="AF1065" s="17">
        <f t="shared" si="2879"/>
        <v>0</v>
      </c>
      <c r="AG1065" s="17">
        <f t="shared" si="2880"/>
        <v>0</v>
      </c>
      <c r="AH1065" s="17">
        <f t="shared" si="2859"/>
        <v>0</v>
      </c>
      <c r="AI1065" s="17">
        <f t="shared" si="2860"/>
        <v>0</v>
      </c>
      <c r="AJ1065" s="17">
        <f t="shared" si="2861"/>
        <v>0</v>
      </c>
      <c r="AK1065" s="17">
        <f t="shared" si="2862"/>
        <v>0</v>
      </c>
      <c r="AL1065" s="17">
        <f t="shared" si="2863"/>
        <v>0</v>
      </c>
      <c r="AM1065" s="17">
        <f t="shared" si="2864"/>
        <v>0</v>
      </c>
      <c r="AN1065" s="17">
        <f t="shared" si="2865"/>
        <v>0</v>
      </c>
      <c r="AO1065" s="17">
        <f t="shared" si="2866"/>
        <v>0</v>
      </c>
      <c r="AP1065" s="17">
        <f t="shared" si="2867"/>
        <v>0</v>
      </c>
      <c r="AQ1065" s="17">
        <f t="shared" si="2868"/>
        <v>0</v>
      </c>
      <c r="AR1065" s="17">
        <f t="shared" si="2869"/>
        <v>0</v>
      </c>
      <c r="AS1065" s="17">
        <f t="shared" si="2870"/>
        <v>0</v>
      </c>
      <c r="AT1065" s="17">
        <f t="shared" si="2871"/>
        <v>0</v>
      </c>
      <c r="AU1065" s="17">
        <f t="shared" si="2872"/>
        <v>0</v>
      </c>
      <c r="AV1065" s="17">
        <f t="shared" si="2873"/>
        <v>0</v>
      </c>
      <c r="AW1065" s="17">
        <f t="shared" si="2881"/>
        <v>558.88186999999994</v>
      </c>
      <c r="AX1065" s="17">
        <f t="shared" si="2882"/>
        <v>0</v>
      </c>
      <c r="AY1065" s="17">
        <f t="shared" si="2883"/>
        <v>0</v>
      </c>
      <c r="AZ1065" s="17">
        <f t="shared" si="2874"/>
        <v>0</v>
      </c>
      <c r="BA1065" s="32"/>
      <c r="BB1065" s="32"/>
      <c r="BC1065" s="1"/>
      <c r="BD1065" s="1"/>
      <c r="BE1065" s="1"/>
      <c r="BF1065" s="1"/>
      <c r="BG1065" s="1"/>
      <c r="BH1065" s="1"/>
      <c r="BI1065" s="1"/>
    </row>
    <row r="1066" s="1" customFormat="1">
      <c r="A1066" s="30" t="s">
        <v>492</v>
      </c>
      <c r="B1066" s="30" t="s">
        <v>63</v>
      </c>
      <c r="C1066" s="30" t="s">
        <v>325</v>
      </c>
      <c r="D1066" s="30" t="s">
        <v>485</v>
      </c>
      <c r="E1066" s="30"/>
      <c r="F1066" s="31" t="s">
        <v>486</v>
      </c>
      <c r="G1066" s="17"/>
      <c r="H1066" s="17"/>
      <c r="I1066" s="17"/>
      <c r="J1066" s="17"/>
      <c r="K1066" s="17"/>
      <c r="L1066" s="17"/>
      <c r="M1066" s="17"/>
      <c r="N1066" s="17"/>
      <c r="O1066" s="17"/>
      <c r="P1066" s="17">
        <f t="shared" si="2847"/>
        <v>0</v>
      </c>
      <c r="Q1066" s="17">
        <f t="shared" si="2848"/>
        <v>0</v>
      </c>
      <c r="R1066" s="17">
        <f t="shared" si="2849"/>
        <v>0</v>
      </c>
      <c r="S1066" s="17">
        <f t="shared" si="2850"/>
        <v>558.88186999999994</v>
      </c>
      <c r="T1066" s="17">
        <f t="shared" si="2851"/>
        <v>0</v>
      </c>
      <c r="U1066" s="17">
        <f t="shared" si="2852"/>
        <v>0</v>
      </c>
      <c r="V1066" s="17">
        <f t="shared" si="2853"/>
        <v>0</v>
      </c>
      <c r="W1066" s="17">
        <f t="shared" si="2854"/>
        <v>0</v>
      </c>
      <c r="X1066" s="17">
        <f t="shared" si="2855"/>
        <v>0</v>
      </c>
      <c r="Y1066" s="17">
        <f t="shared" si="2875"/>
        <v>558.88186999999994</v>
      </c>
      <c r="Z1066" s="17">
        <f t="shared" si="2876"/>
        <v>0</v>
      </c>
      <c r="AA1066" s="17">
        <f t="shared" si="2877"/>
        <v>0</v>
      </c>
      <c r="AB1066" s="17">
        <f t="shared" si="2856"/>
        <v>0</v>
      </c>
      <c r="AC1066" s="17">
        <f t="shared" si="2857"/>
        <v>0</v>
      </c>
      <c r="AD1066" s="17">
        <f t="shared" si="2858"/>
        <v>0</v>
      </c>
      <c r="AE1066" s="17">
        <f t="shared" si="2878"/>
        <v>558.88186999999994</v>
      </c>
      <c r="AF1066" s="17">
        <f t="shared" si="2879"/>
        <v>0</v>
      </c>
      <c r="AG1066" s="17">
        <f t="shared" si="2880"/>
        <v>0</v>
      </c>
      <c r="AH1066" s="17">
        <f t="shared" si="2859"/>
        <v>0</v>
      </c>
      <c r="AI1066" s="17">
        <f t="shared" si="2860"/>
        <v>0</v>
      </c>
      <c r="AJ1066" s="17">
        <f t="shared" si="2861"/>
        <v>0</v>
      </c>
      <c r="AK1066" s="17">
        <f t="shared" si="2862"/>
        <v>0</v>
      </c>
      <c r="AL1066" s="17">
        <f t="shared" si="2863"/>
        <v>0</v>
      </c>
      <c r="AM1066" s="17">
        <f t="shared" si="2864"/>
        <v>0</v>
      </c>
      <c r="AN1066" s="17">
        <f t="shared" si="2865"/>
        <v>0</v>
      </c>
      <c r="AO1066" s="17">
        <f t="shared" si="2866"/>
        <v>0</v>
      </c>
      <c r="AP1066" s="17">
        <f t="shared" si="2867"/>
        <v>0</v>
      </c>
      <c r="AQ1066" s="17">
        <f t="shared" si="2868"/>
        <v>0</v>
      </c>
      <c r="AR1066" s="17">
        <f t="shared" si="2869"/>
        <v>0</v>
      </c>
      <c r="AS1066" s="17">
        <f t="shared" si="2870"/>
        <v>0</v>
      </c>
      <c r="AT1066" s="17">
        <f t="shared" si="2871"/>
        <v>0</v>
      </c>
      <c r="AU1066" s="17">
        <f t="shared" si="2872"/>
        <v>0</v>
      </c>
      <c r="AV1066" s="17">
        <f t="shared" si="2873"/>
        <v>0</v>
      </c>
      <c r="AW1066" s="17">
        <f t="shared" si="2881"/>
        <v>558.88186999999994</v>
      </c>
      <c r="AX1066" s="17">
        <f t="shared" si="2882"/>
        <v>0</v>
      </c>
      <c r="AY1066" s="17">
        <f t="shared" si="2883"/>
        <v>0</v>
      </c>
      <c r="AZ1066" s="17">
        <f t="shared" si="2874"/>
        <v>0</v>
      </c>
      <c r="BA1066" s="32"/>
      <c r="BB1066" s="32"/>
      <c r="BC1066" s="1"/>
      <c r="BD1066" s="1"/>
      <c r="BE1066" s="1"/>
      <c r="BF1066" s="1"/>
      <c r="BG1066" s="1"/>
      <c r="BH1066" s="1"/>
      <c r="BI1066" s="1"/>
    </row>
    <row r="1067" s="1" customFormat="1">
      <c r="A1067" s="30" t="s">
        <v>492</v>
      </c>
      <c r="B1067" s="30" t="s">
        <v>63</v>
      </c>
      <c r="C1067" s="30" t="s">
        <v>325</v>
      </c>
      <c r="D1067" s="30" t="s">
        <v>485</v>
      </c>
      <c r="E1067" s="30" t="s">
        <v>41</v>
      </c>
      <c r="F1067" s="31" t="s">
        <v>42</v>
      </c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>
        <f>384+174.88187</f>
        <v>558.88186999999994</v>
      </c>
      <c r="T1067" s="17"/>
      <c r="U1067" s="17"/>
      <c r="V1067" s="17"/>
      <c r="W1067" s="17"/>
      <c r="X1067" s="17"/>
      <c r="Y1067" s="17">
        <f t="shared" si="2875"/>
        <v>558.88186999999994</v>
      </c>
      <c r="Z1067" s="17">
        <f t="shared" si="2876"/>
        <v>0</v>
      </c>
      <c r="AA1067" s="17">
        <f t="shared" si="2877"/>
        <v>0</v>
      </c>
      <c r="AB1067" s="17"/>
      <c r="AC1067" s="17"/>
      <c r="AD1067" s="17"/>
      <c r="AE1067" s="17">
        <f t="shared" si="2878"/>
        <v>558.88186999999994</v>
      </c>
      <c r="AF1067" s="17">
        <f t="shared" si="2879"/>
        <v>0</v>
      </c>
      <c r="AG1067" s="17">
        <f t="shared" si="2880"/>
        <v>0</v>
      </c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>
        <f t="shared" si="2881"/>
        <v>558.88186999999994</v>
      </c>
      <c r="AX1067" s="17">
        <f t="shared" si="2882"/>
        <v>0</v>
      </c>
      <c r="AY1067" s="17">
        <f t="shared" si="2883"/>
        <v>0</v>
      </c>
      <c r="AZ1067" s="17"/>
      <c r="BA1067" s="32"/>
      <c r="BB1067" s="32"/>
      <c r="BC1067" s="1"/>
      <c r="BD1067" s="1"/>
      <c r="BE1067" s="1"/>
      <c r="BF1067" s="1"/>
      <c r="BG1067" s="1"/>
      <c r="BH1067" s="1"/>
      <c r="BI1067" s="1"/>
    </row>
    <row r="1068" s="25" customFormat="1">
      <c r="A1068" s="26" t="s">
        <v>492</v>
      </c>
      <c r="B1068" s="26" t="s">
        <v>63</v>
      </c>
      <c r="C1068" s="26" t="s">
        <v>65</v>
      </c>
      <c r="D1068" s="26"/>
      <c r="E1068" s="26"/>
      <c r="F1068" s="27" t="s">
        <v>66</v>
      </c>
      <c r="G1068" s="28">
        <f>G1069+G1074+G1085</f>
        <v>34107.900000000001</v>
      </c>
      <c r="H1068" s="28">
        <f>H1069+H1074+H1085</f>
        <v>18203</v>
      </c>
      <c r="I1068" s="28">
        <f>I1069+I1074+I1085</f>
        <v>14041.6</v>
      </c>
      <c r="J1068" s="28">
        <f>J1069+J1074+J1085</f>
        <v>15221.200000000001</v>
      </c>
      <c r="K1068" s="28">
        <f>K1069+K1074+K1085</f>
        <v>15221.200000000001</v>
      </c>
      <c r="L1068" s="28">
        <f>L1069+L1074+L1085</f>
        <v>15221.200000000001</v>
      </c>
      <c r="M1068" s="28">
        <f t="shared" si="2823"/>
        <v>49329.100000000006</v>
      </c>
      <c r="N1068" s="28">
        <f t="shared" si="2824"/>
        <v>33424.199999999997</v>
      </c>
      <c r="O1068" s="28">
        <f t="shared" si="2825"/>
        <v>29262.800000000003</v>
      </c>
      <c r="P1068" s="28">
        <f>P1069+P1074+P1085+P1090</f>
        <v>0</v>
      </c>
      <c r="Q1068" s="28">
        <f>Q1069+Q1074+Q1085+Q1090</f>
        <v>0</v>
      </c>
      <c r="R1068" s="28">
        <f>R1069+R1074+R1085+R1090</f>
        <v>0</v>
      </c>
      <c r="S1068" s="28">
        <f>S1069+S1074+S1085+S1090</f>
        <v>50</v>
      </c>
      <c r="T1068" s="28">
        <f>T1069+T1074+T1085+T1090</f>
        <v>0</v>
      </c>
      <c r="U1068" s="28">
        <f>U1069+U1074+U1085+U1090</f>
        <v>0</v>
      </c>
      <c r="V1068" s="28">
        <f>V1069+V1074+V1085+V1090</f>
        <v>0</v>
      </c>
      <c r="W1068" s="28">
        <f>W1069+W1074+W1085+W1090</f>
        <v>0</v>
      </c>
      <c r="X1068" s="28">
        <f>X1069+X1074+X1085+X1090</f>
        <v>0</v>
      </c>
      <c r="Y1068" s="28">
        <f t="shared" si="2875"/>
        <v>49379.100000000006</v>
      </c>
      <c r="Z1068" s="28">
        <f t="shared" si="2876"/>
        <v>33424.199999999997</v>
      </c>
      <c r="AA1068" s="28">
        <f t="shared" si="2877"/>
        <v>29262.800000000003</v>
      </c>
      <c r="AB1068" s="28">
        <f>AB1069+AB1074+AB1085+AB1090</f>
        <v>0</v>
      </c>
      <c r="AC1068" s="28">
        <f>AC1069+AC1074+AC1085+AC1090</f>
        <v>0</v>
      </c>
      <c r="AD1068" s="28">
        <f>AD1069+AD1074+AD1085+AD1090</f>
        <v>0</v>
      </c>
      <c r="AE1068" s="28">
        <f t="shared" si="2878"/>
        <v>49379.100000000006</v>
      </c>
      <c r="AF1068" s="28">
        <f t="shared" si="2879"/>
        <v>33424.199999999997</v>
      </c>
      <c r="AG1068" s="28">
        <f t="shared" si="2880"/>
        <v>29262.800000000003</v>
      </c>
      <c r="AH1068" s="28">
        <f>AH1069+AH1074+AH1085+AH1090</f>
        <v>0</v>
      </c>
      <c r="AI1068" s="28">
        <f>AI1069+AI1074+AI1085+AI1090</f>
        <v>0</v>
      </c>
      <c r="AJ1068" s="28">
        <f>AJ1069+AJ1074+AJ1085+AJ1090</f>
        <v>0</v>
      </c>
      <c r="AK1068" s="28">
        <f>AK1069+AK1074+AK1085+AK1090</f>
        <v>0</v>
      </c>
      <c r="AL1068" s="28">
        <f>AL1069+AL1074+AL1085+AL1090</f>
        <v>0</v>
      </c>
      <c r="AM1068" s="28">
        <f>AM1069+AM1074+AM1085+AM1090</f>
        <v>0</v>
      </c>
      <c r="AN1068" s="28">
        <f>AN1069+AN1074+AN1085+AN1090</f>
        <v>0</v>
      </c>
      <c r="AO1068" s="28">
        <f>AO1069+AO1074+AO1085+AO1090</f>
        <v>0</v>
      </c>
      <c r="AP1068" s="28">
        <f>AP1069+AP1074+AP1085+AP1090</f>
        <v>0</v>
      </c>
      <c r="AQ1068" s="28">
        <f>AQ1069+AQ1074+AQ1085+AQ1090</f>
        <v>0</v>
      </c>
      <c r="AR1068" s="28">
        <f>AR1069+AR1074+AR1085+AR1090</f>
        <v>0</v>
      </c>
      <c r="AS1068" s="28">
        <f>AS1069+AS1074+AS1085+AS1090</f>
        <v>0</v>
      </c>
      <c r="AT1068" s="28">
        <f>AT1069+AT1074+AT1085+AT1090</f>
        <v>0</v>
      </c>
      <c r="AU1068" s="28">
        <f>AU1069+AU1074+AU1085+AU1090</f>
        <v>0</v>
      </c>
      <c r="AV1068" s="28">
        <f>AV1069+AV1074+AV1085+AV1090</f>
        <v>0</v>
      </c>
      <c r="AW1068" s="28">
        <f t="shared" si="2881"/>
        <v>49379.100000000006</v>
      </c>
      <c r="AX1068" s="28">
        <f t="shared" si="2882"/>
        <v>33424.199999999997</v>
      </c>
      <c r="AY1068" s="28">
        <f t="shared" si="2883"/>
        <v>29262.800000000003</v>
      </c>
      <c r="AZ1068" s="28">
        <f>AZ1069+AZ1074+AZ1085+AZ1090</f>
        <v>0</v>
      </c>
      <c r="BA1068" s="29"/>
      <c r="BB1068" s="29"/>
      <c r="BC1068" s="25"/>
      <c r="BD1068" s="25"/>
      <c r="BE1068" s="25"/>
      <c r="BF1068" s="25"/>
      <c r="BG1068" s="25"/>
      <c r="BH1068" s="25"/>
      <c r="BI1068" s="25"/>
    </row>
    <row r="1069" s="1" customFormat="1">
      <c r="A1069" s="30" t="s">
        <v>492</v>
      </c>
      <c r="B1069" s="30" t="s">
        <v>63</v>
      </c>
      <c r="C1069" s="30" t="s">
        <v>65</v>
      </c>
      <c r="D1069" s="30" t="s">
        <v>67</v>
      </c>
      <c r="E1069" s="35"/>
      <c r="F1069" s="31" t="s">
        <v>68</v>
      </c>
      <c r="G1069" s="17">
        <f t="shared" si="2789"/>
        <v>268.10000000000002</v>
      </c>
      <c r="H1069" s="17">
        <f t="shared" si="2790"/>
        <v>269.30000000000001</v>
      </c>
      <c r="I1069" s="17">
        <f t="shared" ref="I1069:I1072" si="2884">I1070</f>
        <v>272.89999999999998</v>
      </c>
      <c r="J1069" s="17">
        <f t="shared" ref="J1069:J1072" si="2885">J1070</f>
        <v>0</v>
      </c>
      <c r="K1069" s="17">
        <f t="shared" ref="K1069:K1072" si="2886">K1070</f>
        <v>0</v>
      </c>
      <c r="L1069" s="17">
        <f t="shared" ref="L1069:L1072" si="2887">L1070</f>
        <v>0</v>
      </c>
      <c r="M1069" s="17">
        <f t="shared" si="2823"/>
        <v>268.10000000000002</v>
      </c>
      <c r="N1069" s="17">
        <f t="shared" si="2824"/>
        <v>269.30000000000001</v>
      </c>
      <c r="O1069" s="17">
        <f t="shared" si="2825"/>
        <v>272.89999999999998</v>
      </c>
      <c r="P1069" s="17">
        <f t="shared" ref="P1069:P1072" si="2888">P1070</f>
        <v>0</v>
      </c>
      <c r="Q1069" s="17">
        <f t="shared" ref="Q1069:Q1072" si="2889">Q1070</f>
        <v>0</v>
      </c>
      <c r="R1069" s="17">
        <f t="shared" ref="R1069:R1072" si="2890">R1070</f>
        <v>0</v>
      </c>
      <c r="S1069" s="17">
        <f t="shared" ref="S1069:S1072" si="2891">S1070</f>
        <v>0</v>
      </c>
      <c r="T1069" s="17">
        <f t="shared" ref="T1069:T1072" si="2892">T1070</f>
        <v>0</v>
      </c>
      <c r="U1069" s="17">
        <f t="shared" ref="U1069:U1072" si="2893">U1070</f>
        <v>0</v>
      </c>
      <c r="V1069" s="17">
        <f t="shared" ref="V1069:V1072" si="2894">V1070</f>
        <v>0</v>
      </c>
      <c r="W1069" s="17">
        <f t="shared" ref="W1069:W1072" si="2895">W1070</f>
        <v>0</v>
      </c>
      <c r="X1069" s="17">
        <f t="shared" ref="X1069:X1072" si="2896">X1070</f>
        <v>0</v>
      </c>
      <c r="Y1069" s="17">
        <f t="shared" si="2875"/>
        <v>268.10000000000002</v>
      </c>
      <c r="Z1069" s="17">
        <f t="shared" si="2876"/>
        <v>269.30000000000001</v>
      </c>
      <c r="AA1069" s="17">
        <f t="shared" si="2877"/>
        <v>272.89999999999998</v>
      </c>
      <c r="AB1069" s="17">
        <f t="shared" ref="AB1069:AB1072" si="2897">AB1070</f>
        <v>0</v>
      </c>
      <c r="AC1069" s="17">
        <f t="shared" ref="AC1069:AC1072" si="2898">AC1070</f>
        <v>0</v>
      </c>
      <c r="AD1069" s="17">
        <f t="shared" ref="AD1069:AD1072" si="2899">AD1070</f>
        <v>0</v>
      </c>
      <c r="AE1069" s="17">
        <f t="shared" si="2878"/>
        <v>268.10000000000002</v>
      </c>
      <c r="AF1069" s="17">
        <f t="shared" si="2879"/>
        <v>269.30000000000001</v>
      </c>
      <c r="AG1069" s="17">
        <f t="shared" si="2880"/>
        <v>272.89999999999998</v>
      </c>
      <c r="AH1069" s="17">
        <f t="shared" ref="AH1069:AH1072" si="2900">AH1070</f>
        <v>0</v>
      </c>
      <c r="AI1069" s="17">
        <f t="shared" ref="AI1069:AI1072" si="2901">AI1070</f>
        <v>0</v>
      </c>
      <c r="AJ1069" s="17">
        <f t="shared" ref="AJ1069:AJ1072" si="2902">AJ1070</f>
        <v>0</v>
      </c>
      <c r="AK1069" s="17">
        <f t="shared" ref="AK1069:AK1072" si="2903">AK1070</f>
        <v>0</v>
      </c>
      <c r="AL1069" s="17">
        <f t="shared" ref="AL1069:AL1072" si="2904">AL1070</f>
        <v>0</v>
      </c>
      <c r="AM1069" s="17">
        <f t="shared" ref="AM1069:AM1072" si="2905">AM1070</f>
        <v>0</v>
      </c>
      <c r="AN1069" s="17">
        <f t="shared" ref="AN1069:AN1072" si="2906">AN1070</f>
        <v>0</v>
      </c>
      <c r="AO1069" s="17">
        <f t="shared" ref="AO1069:AO1072" si="2907">AO1070</f>
        <v>0</v>
      </c>
      <c r="AP1069" s="17">
        <f t="shared" ref="AP1069:AP1072" si="2908">AP1070</f>
        <v>0</v>
      </c>
      <c r="AQ1069" s="17">
        <f t="shared" ref="AQ1069:AQ1072" si="2909">AQ1070</f>
        <v>0</v>
      </c>
      <c r="AR1069" s="17">
        <f t="shared" ref="AR1069:AR1072" si="2910">AR1070</f>
        <v>0</v>
      </c>
      <c r="AS1069" s="17">
        <f t="shared" ref="AS1069:AS1072" si="2911">AS1070</f>
        <v>0</v>
      </c>
      <c r="AT1069" s="17">
        <f t="shared" ref="AT1069:AT1072" si="2912">AT1070</f>
        <v>0</v>
      </c>
      <c r="AU1069" s="17">
        <f t="shared" ref="AU1069:AU1072" si="2913">AU1070</f>
        <v>0</v>
      </c>
      <c r="AV1069" s="17">
        <f t="shared" ref="AV1069:AV1072" si="2914">AV1070</f>
        <v>0</v>
      </c>
      <c r="AW1069" s="17">
        <f t="shared" si="2881"/>
        <v>268.10000000000002</v>
      </c>
      <c r="AX1069" s="17">
        <f t="shared" si="2882"/>
        <v>269.30000000000001</v>
      </c>
      <c r="AY1069" s="17">
        <f t="shared" si="2883"/>
        <v>272.89999999999998</v>
      </c>
      <c r="AZ1069" s="17">
        <f t="shared" ref="AZ1069:AZ1072" si="2915">AZ1070</f>
        <v>0</v>
      </c>
      <c r="BA1069" s="32"/>
      <c r="BB1069" s="32"/>
      <c r="BC1069" s="1"/>
      <c r="BD1069" s="1"/>
      <c r="BE1069" s="1"/>
      <c r="BF1069" s="1"/>
      <c r="BG1069" s="1"/>
      <c r="BH1069" s="1"/>
      <c r="BI1069" s="1"/>
    </row>
    <row r="1070" s="1" customFormat="1" ht="33.75" hidden="1" customHeight="1">
      <c r="A1070" s="30" t="s">
        <v>492</v>
      </c>
      <c r="B1070" s="30" t="s">
        <v>63</v>
      </c>
      <c r="C1070" s="30" t="s">
        <v>65</v>
      </c>
      <c r="D1070" s="30" t="s">
        <v>69</v>
      </c>
      <c r="E1070" s="35"/>
      <c r="F1070" s="31" t="s">
        <v>36</v>
      </c>
      <c r="G1070" s="17">
        <f t="shared" si="2789"/>
        <v>268.10000000000002</v>
      </c>
      <c r="H1070" s="17">
        <f t="shared" si="2790"/>
        <v>269.30000000000001</v>
      </c>
      <c r="I1070" s="17">
        <f t="shared" si="2884"/>
        <v>272.89999999999998</v>
      </c>
      <c r="J1070" s="17">
        <f t="shared" si="2885"/>
        <v>0</v>
      </c>
      <c r="K1070" s="17">
        <f t="shared" si="2886"/>
        <v>0</v>
      </c>
      <c r="L1070" s="17">
        <f t="shared" si="2887"/>
        <v>0</v>
      </c>
      <c r="M1070" s="17">
        <f t="shared" si="2823"/>
        <v>268.10000000000002</v>
      </c>
      <c r="N1070" s="17">
        <f t="shared" si="2824"/>
        <v>269.30000000000001</v>
      </c>
      <c r="O1070" s="17">
        <f t="shared" si="2825"/>
        <v>272.89999999999998</v>
      </c>
      <c r="P1070" s="17">
        <f t="shared" si="2888"/>
        <v>0</v>
      </c>
      <c r="Q1070" s="17">
        <f t="shared" si="2889"/>
        <v>0</v>
      </c>
      <c r="R1070" s="17">
        <f t="shared" si="2890"/>
        <v>0</v>
      </c>
      <c r="S1070" s="17">
        <f t="shared" si="2891"/>
        <v>0</v>
      </c>
      <c r="T1070" s="17">
        <f t="shared" si="2892"/>
        <v>0</v>
      </c>
      <c r="U1070" s="17">
        <f t="shared" si="2893"/>
        <v>0</v>
      </c>
      <c r="V1070" s="17">
        <f t="shared" si="2894"/>
        <v>0</v>
      </c>
      <c r="W1070" s="17">
        <f t="shared" si="2895"/>
        <v>0</v>
      </c>
      <c r="X1070" s="17">
        <f t="shared" si="2896"/>
        <v>0</v>
      </c>
      <c r="Y1070" s="17">
        <f t="shared" si="2875"/>
        <v>268.10000000000002</v>
      </c>
      <c r="Z1070" s="17">
        <f t="shared" si="2876"/>
        <v>269.30000000000001</v>
      </c>
      <c r="AA1070" s="17">
        <f t="shared" si="2877"/>
        <v>272.89999999999998</v>
      </c>
      <c r="AB1070" s="17">
        <f t="shared" si="2897"/>
        <v>0</v>
      </c>
      <c r="AC1070" s="17">
        <f t="shared" si="2898"/>
        <v>0</v>
      </c>
      <c r="AD1070" s="17">
        <f t="shared" si="2899"/>
        <v>0</v>
      </c>
      <c r="AE1070" s="17">
        <f t="shared" si="2878"/>
        <v>268.10000000000002</v>
      </c>
      <c r="AF1070" s="17">
        <f t="shared" si="2879"/>
        <v>269.30000000000001</v>
      </c>
      <c r="AG1070" s="17">
        <f t="shared" si="2880"/>
        <v>272.89999999999998</v>
      </c>
      <c r="AH1070" s="17">
        <f t="shared" si="2900"/>
        <v>0</v>
      </c>
      <c r="AI1070" s="17">
        <f t="shared" si="2901"/>
        <v>0</v>
      </c>
      <c r="AJ1070" s="17">
        <f t="shared" si="2902"/>
        <v>0</v>
      </c>
      <c r="AK1070" s="17">
        <f t="shared" si="2903"/>
        <v>0</v>
      </c>
      <c r="AL1070" s="17">
        <f t="shared" si="2904"/>
        <v>0</v>
      </c>
      <c r="AM1070" s="17">
        <f t="shared" si="2905"/>
        <v>0</v>
      </c>
      <c r="AN1070" s="17">
        <f t="shared" si="2906"/>
        <v>0</v>
      </c>
      <c r="AO1070" s="17">
        <f t="shared" si="2907"/>
        <v>0</v>
      </c>
      <c r="AP1070" s="17">
        <f t="shared" si="2908"/>
        <v>0</v>
      </c>
      <c r="AQ1070" s="17">
        <f t="shared" si="2909"/>
        <v>0</v>
      </c>
      <c r="AR1070" s="17">
        <f t="shared" si="2910"/>
        <v>0</v>
      </c>
      <c r="AS1070" s="17">
        <f t="shared" si="2911"/>
        <v>0</v>
      </c>
      <c r="AT1070" s="17">
        <f t="shared" si="2912"/>
        <v>0</v>
      </c>
      <c r="AU1070" s="17">
        <f t="shared" si="2913"/>
        <v>0</v>
      </c>
      <c r="AV1070" s="17">
        <f t="shared" si="2914"/>
        <v>0</v>
      </c>
      <c r="AW1070" s="17">
        <f t="shared" si="2881"/>
        <v>268.10000000000002</v>
      </c>
      <c r="AX1070" s="17">
        <f t="shared" si="2882"/>
        <v>269.30000000000001</v>
      </c>
      <c r="AY1070" s="17">
        <f t="shared" si="2883"/>
        <v>272.89999999999998</v>
      </c>
      <c r="AZ1070" s="17">
        <f t="shared" si="2915"/>
        <v>0</v>
      </c>
      <c r="BA1070" s="32">
        <v>0</v>
      </c>
      <c r="BB1070" s="32"/>
      <c r="BC1070" s="1"/>
      <c r="BD1070" s="1"/>
      <c r="BE1070" s="1"/>
      <c r="BF1070" s="1"/>
      <c r="BG1070" s="1"/>
      <c r="BH1070" s="1"/>
      <c r="BI1070" s="1"/>
    </row>
    <row r="1071" s="1" customFormat="1" ht="33.75" customHeight="1">
      <c r="A1071" s="30" t="s">
        <v>492</v>
      </c>
      <c r="B1071" s="30" t="s">
        <v>63</v>
      </c>
      <c r="C1071" s="30" t="s">
        <v>65</v>
      </c>
      <c r="D1071" s="30" t="s">
        <v>70</v>
      </c>
      <c r="E1071" s="35"/>
      <c r="F1071" s="31" t="s">
        <v>71</v>
      </c>
      <c r="G1071" s="17">
        <f t="shared" si="2789"/>
        <v>268.10000000000002</v>
      </c>
      <c r="H1071" s="17">
        <f t="shared" si="2790"/>
        <v>269.30000000000001</v>
      </c>
      <c r="I1071" s="17">
        <f t="shared" si="2884"/>
        <v>272.89999999999998</v>
      </c>
      <c r="J1071" s="17">
        <f t="shared" si="2885"/>
        <v>0</v>
      </c>
      <c r="K1071" s="17">
        <f t="shared" si="2886"/>
        <v>0</v>
      </c>
      <c r="L1071" s="17">
        <f t="shared" si="2887"/>
        <v>0</v>
      </c>
      <c r="M1071" s="17">
        <f t="shared" si="2823"/>
        <v>268.10000000000002</v>
      </c>
      <c r="N1071" s="17">
        <f t="shared" si="2824"/>
        <v>269.30000000000001</v>
      </c>
      <c r="O1071" s="17">
        <f t="shared" si="2825"/>
        <v>272.89999999999998</v>
      </c>
      <c r="P1071" s="17">
        <f t="shared" si="2888"/>
        <v>0</v>
      </c>
      <c r="Q1071" s="17">
        <f t="shared" si="2889"/>
        <v>0</v>
      </c>
      <c r="R1071" s="17">
        <f t="shared" si="2890"/>
        <v>0</v>
      </c>
      <c r="S1071" s="17">
        <f t="shared" si="2891"/>
        <v>0</v>
      </c>
      <c r="T1071" s="17">
        <f t="shared" si="2892"/>
        <v>0</v>
      </c>
      <c r="U1071" s="17">
        <f t="shared" si="2893"/>
        <v>0</v>
      </c>
      <c r="V1071" s="17">
        <f t="shared" si="2894"/>
        <v>0</v>
      </c>
      <c r="W1071" s="17">
        <f t="shared" si="2895"/>
        <v>0</v>
      </c>
      <c r="X1071" s="17">
        <f t="shared" si="2896"/>
        <v>0</v>
      </c>
      <c r="Y1071" s="17">
        <f t="shared" si="2875"/>
        <v>268.10000000000002</v>
      </c>
      <c r="Z1071" s="17">
        <f t="shared" si="2876"/>
        <v>269.30000000000001</v>
      </c>
      <c r="AA1071" s="17">
        <f t="shared" si="2877"/>
        <v>272.89999999999998</v>
      </c>
      <c r="AB1071" s="17">
        <f t="shared" si="2897"/>
        <v>0</v>
      </c>
      <c r="AC1071" s="17">
        <f t="shared" si="2898"/>
        <v>0</v>
      </c>
      <c r="AD1071" s="17">
        <f t="shared" si="2899"/>
        <v>0</v>
      </c>
      <c r="AE1071" s="17">
        <f t="shared" si="2878"/>
        <v>268.10000000000002</v>
      </c>
      <c r="AF1071" s="17">
        <f t="shared" si="2879"/>
        <v>269.30000000000001</v>
      </c>
      <c r="AG1071" s="17">
        <f t="shared" si="2880"/>
        <v>272.89999999999998</v>
      </c>
      <c r="AH1071" s="17">
        <f t="shared" si="2900"/>
        <v>0</v>
      </c>
      <c r="AI1071" s="17">
        <f t="shared" si="2901"/>
        <v>0</v>
      </c>
      <c r="AJ1071" s="17">
        <f t="shared" si="2902"/>
        <v>0</v>
      </c>
      <c r="AK1071" s="17">
        <f t="shared" si="2903"/>
        <v>0</v>
      </c>
      <c r="AL1071" s="17">
        <f t="shared" si="2904"/>
        <v>0</v>
      </c>
      <c r="AM1071" s="17">
        <f t="shared" si="2905"/>
        <v>0</v>
      </c>
      <c r="AN1071" s="17">
        <f t="shared" si="2906"/>
        <v>0</v>
      </c>
      <c r="AO1071" s="17">
        <f t="shared" si="2907"/>
        <v>0</v>
      </c>
      <c r="AP1071" s="17">
        <f t="shared" si="2908"/>
        <v>0</v>
      </c>
      <c r="AQ1071" s="17">
        <f t="shared" si="2909"/>
        <v>0</v>
      </c>
      <c r="AR1071" s="17">
        <f t="shared" si="2910"/>
        <v>0</v>
      </c>
      <c r="AS1071" s="17">
        <f t="shared" si="2911"/>
        <v>0</v>
      </c>
      <c r="AT1071" s="17">
        <f t="shared" si="2912"/>
        <v>0</v>
      </c>
      <c r="AU1071" s="17">
        <f t="shared" si="2913"/>
        <v>0</v>
      </c>
      <c r="AV1071" s="17">
        <f t="shared" si="2914"/>
        <v>0</v>
      </c>
      <c r="AW1071" s="17">
        <f t="shared" si="2881"/>
        <v>268.10000000000002</v>
      </c>
      <c r="AX1071" s="17">
        <f t="shared" si="2882"/>
        <v>269.30000000000001</v>
      </c>
      <c r="AY1071" s="17">
        <f t="shared" si="2883"/>
        <v>272.89999999999998</v>
      </c>
      <c r="AZ1071" s="17">
        <f t="shared" si="2915"/>
        <v>0</v>
      </c>
      <c r="BA1071" s="32"/>
      <c r="BB1071" s="32"/>
      <c r="BC1071" s="1"/>
      <c r="BD1071" s="1"/>
      <c r="BE1071" s="1"/>
      <c r="BF1071" s="1"/>
      <c r="BG1071" s="1"/>
      <c r="BH1071" s="1"/>
      <c r="BI1071" s="1"/>
    </row>
    <row r="1072" s="1" customFormat="1">
      <c r="A1072" s="30" t="s">
        <v>492</v>
      </c>
      <c r="B1072" s="30" t="s">
        <v>63</v>
      </c>
      <c r="C1072" s="30" t="s">
        <v>65</v>
      </c>
      <c r="D1072" s="30" t="s">
        <v>457</v>
      </c>
      <c r="E1072" s="35"/>
      <c r="F1072" s="31" t="s">
        <v>458</v>
      </c>
      <c r="G1072" s="17">
        <f t="shared" si="2789"/>
        <v>268.10000000000002</v>
      </c>
      <c r="H1072" s="17">
        <f t="shared" si="2790"/>
        <v>269.30000000000001</v>
      </c>
      <c r="I1072" s="17">
        <f t="shared" si="2884"/>
        <v>272.89999999999998</v>
      </c>
      <c r="J1072" s="17">
        <f t="shared" si="2885"/>
        <v>0</v>
      </c>
      <c r="K1072" s="17">
        <f t="shared" si="2886"/>
        <v>0</v>
      </c>
      <c r="L1072" s="17">
        <f t="shared" si="2887"/>
        <v>0</v>
      </c>
      <c r="M1072" s="17">
        <f t="shared" si="2823"/>
        <v>268.10000000000002</v>
      </c>
      <c r="N1072" s="17">
        <f t="shared" si="2824"/>
        <v>269.30000000000001</v>
      </c>
      <c r="O1072" s="17">
        <f t="shared" si="2825"/>
        <v>272.89999999999998</v>
      </c>
      <c r="P1072" s="17">
        <f t="shared" si="2888"/>
        <v>0</v>
      </c>
      <c r="Q1072" s="17">
        <f t="shared" si="2889"/>
        <v>0</v>
      </c>
      <c r="R1072" s="17">
        <f t="shared" si="2890"/>
        <v>0</v>
      </c>
      <c r="S1072" s="17">
        <f t="shared" si="2891"/>
        <v>0</v>
      </c>
      <c r="T1072" s="17">
        <f t="shared" si="2892"/>
        <v>0</v>
      </c>
      <c r="U1072" s="17">
        <f t="shared" si="2893"/>
        <v>0</v>
      </c>
      <c r="V1072" s="17">
        <f t="shared" si="2894"/>
        <v>0</v>
      </c>
      <c r="W1072" s="17">
        <f t="shared" si="2895"/>
        <v>0</v>
      </c>
      <c r="X1072" s="17">
        <f t="shared" si="2896"/>
        <v>0</v>
      </c>
      <c r="Y1072" s="17">
        <f t="shared" si="2875"/>
        <v>268.10000000000002</v>
      </c>
      <c r="Z1072" s="17">
        <f t="shared" si="2876"/>
        <v>269.30000000000001</v>
      </c>
      <c r="AA1072" s="17">
        <f t="shared" si="2877"/>
        <v>272.89999999999998</v>
      </c>
      <c r="AB1072" s="17">
        <f t="shared" si="2897"/>
        <v>0</v>
      </c>
      <c r="AC1072" s="17">
        <f t="shared" si="2898"/>
        <v>0</v>
      </c>
      <c r="AD1072" s="17">
        <f t="shared" si="2899"/>
        <v>0</v>
      </c>
      <c r="AE1072" s="17">
        <f t="shared" si="2878"/>
        <v>268.10000000000002</v>
      </c>
      <c r="AF1072" s="17">
        <f t="shared" si="2879"/>
        <v>269.30000000000001</v>
      </c>
      <c r="AG1072" s="17">
        <f t="shared" si="2880"/>
        <v>272.89999999999998</v>
      </c>
      <c r="AH1072" s="17">
        <f t="shared" si="2900"/>
        <v>0</v>
      </c>
      <c r="AI1072" s="17">
        <f t="shared" si="2901"/>
        <v>0</v>
      </c>
      <c r="AJ1072" s="17">
        <f t="shared" si="2902"/>
        <v>0</v>
      </c>
      <c r="AK1072" s="17">
        <f t="shared" si="2903"/>
        <v>0</v>
      </c>
      <c r="AL1072" s="17">
        <f t="shared" si="2904"/>
        <v>0</v>
      </c>
      <c r="AM1072" s="17">
        <f t="shared" si="2905"/>
        <v>0</v>
      </c>
      <c r="AN1072" s="17">
        <f t="shared" si="2906"/>
        <v>0</v>
      </c>
      <c r="AO1072" s="17">
        <f t="shared" si="2907"/>
        <v>0</v>
      </c>
      <c r="AP1072" s="17">
        <f t="shared" si="2908"/>
        <v>0</v>
      </c>
      <c r="AQ1072" s="17">
        <f t="shared" si="2909"/>
        <v>0</v>
      </c>
      <c r="AR1072" s="17">
        <f t="shared" si="2910"/>
        <v>0</v>
      </c>
      <c r="AS1072" s="17">
        <f t="shared" si="2911"/>
        <v>0</v>
      </c>
      <c r="AT1072" s="17">
        <f t="shared" si="2912"/>
        <v>0</v>
      </c>
      <c r="AU1072" s="17">
        <f t="shared" si="2913"/>
        <v>0</v>
      </c>
      <c r="AV1072" s="17">
        <f t="shared" si="2914"/>
        <v>0</v>
      </c>
      <c r="AW1072" s="17">
        <f t="shared" si="2881"/>
        <v>268.10000000000002</v>
      </c>
      <c r="AX1072" s="17">
        <f t="shared" si="2882"/>
        <v>269.30000000000001</v>
      </c>
      <c r="AY1072" s="17">
        <f t="shared" si="2883"/>
        <v>272.89999999999998</v>
      </c>
      <c r="AZ1072" s="17">
        <f t="shared" si="2915"/>
        <v>0</v>
      </c>
      <c r="BA1072" s="32"/>
      <c r="BB1072" s="32"/>
      <c r="BC1072" s="1"/>
      <c r="BD1072" s="1"/>
      <c r="BE1072" s="1"/>
      <c r="BF1072" s="1"/>
      <c r="BG1072" s="1"/>
      <c r="BH1072" s="1"/>
      <c r="BI1072" s="1"/>
    </row>
    <row r="1073" s="1" customFormat="1">
      <c r="A1073" s="30" t="s">
        <v>492</v>
      </c>
      <c r="B1073" s="30" t="s">
        <v>63</v>
      </c>
      <c r="C1073" s="30" t="s">
        <v>65</v>
      </c>
      <c r="D1073" s="30" t="s">
        <v>457</v>
      </c>
      <c r="E1073" s="30" t="s">
        <v>41</v>
      </c>
      <c r="F1073" s="31" t="s">
        <v>42</v>
      </c>
      <c r="G1073" s="17">
        <v>268.10000000000002</v>
      </c>
      <c r="H1073" s="17">
        <v>269.30000000000001</v>
      </c>
      <c r="I1073" s="17">
        <v>272.89999999999998</v>
      </c>
      <c r="J1073" s="17"/>
      <c r="K1073" s="17"/>
      <c r="L1073" s="17"/>
      <c r="M1073" s="17">
        <f t="shared" si="2823"/>
        <v>268.10000000000002</v>
      </c>
      <c r="N1073" s="17">
        <f t="shared" si="2824"/>
        <v>269.30000000000001</v>
      </c>
      <c r="O1073" s="17">
        <f t="shared" si="2825"/>
        <v>272.89999999999998</v>
      </c>
      <c r="P1073" s="17"/>
      <c r="Q1073" s="17"/>
      <c r="R1073" s="17"/>
      <c r="S1073" s="17"/>
      <c r="T1073" s="17"/>
      <c r="U1073" s="17"/>
      <c r="V1073" s="17"/>
      <c r="W1073" s="17"/>
      <c r="X1073" s="17"/>
      <c r="Y1073" s="17">
        <f t="shared" si="2875"/>
        <v>268.10000000000002</v>
      </c>
      <c r="Z1073" s="17">
        <f t="shared" si="2876"/>
        <v>269.30000000000001</v>
      </c>
      <c r="AA1073" s="17">
        <f t="shared" si="2877"/>
        <v>272.89999999999998</v>
      </c>
      <c r="AB1073" s="17"/>
      <c r="AC1073" s="17"/>
      <c r="AD1073" s="17"/>
      <c r="AE1073" s="17">
        <f t="shared" si="2878"/>
        <v>268.10000000000002</v>
      </c>
      <c r="AF1073" s="17">
        <f t="shared" si="2879"/>
        <v>269.30000000000001</v>
      </c>
      <c r="AG1073" s="17">
        <f t="shared" si="2880"/>
        <v>272.89999999999998</v>
      </c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>
        <f t="shared" si="2881"/>
        <v>268.10000000000002</v>
      </c>
      <c r="AX1073" s="17">
        <f t="shared" si="2882"/>
        <v>269.30000000000001</v>
      </c>
      <c r="AY1073" s="17">
        <f t="shared" si="2883"/>
        <v>272.89999999999998</v>
      </c>
      <c r="AZ1073" s="17"/>
      <c r="BA1073" s="32"/>
      <c r="BB1073" s="32"/>
      <c r="BC1073" s="1"/>
      <c r="BD1073" s="1"/>
      <c r="BE1073" s="1"/>
      <c r="BF1073" s="1"/>
      <c r="BG1073" s="1"/>
      <c r="BH1073" s="1"/>
      <c r="BI1073" s="1"/>
    </row>
    <row r="1074" s="1" customFormat="1">
      <c r="A1074" s="30" t="s">
        <v>492</v>
      </c>
      <c r="B1074" s="30" t="s">
        <v>63</v>
      </c>
      <c r="C1074" s="30" t="s">
        <v>65</v>
      </c>
      <c r="D1074" s="30" t="s">
        <v>448</v>
      </c>
      <c r="E1074" s="35"/>
      <c r="F1074" s="31" t="s">
        <v>449</v>
      </c>
      <c r="G1074" s="17">
        <f>G1075+G1079</f>
        <v>32336.900000000001</v>
      </c>
      <c r="H1074" s="17">
        <f>H1075+H1079</f>
        <v>17181.700000000001</v>
      </c>
      <c r="I1074" s="17">
        <f>I1075+I1079</f>
        <v>13016.700000000001</v>
      </c>
      <c r="J1074" s="17">
        <f>J1075+J1079</f>
        <v>15221.200000000001</v>
      </c>
      <c r="K1074" s="17">
        <f>K1075+K1079</f>
        <v>15221.200000000001</v>
      </c>
      <c r="L1074" s="17">
        <f>L1075+L1079</f>
        <v>15221.200000000001</v>
      </c>
      <c r="M1074" s="17">
        <f t="shared" si="2823"/>
        <v>47558.100000000006</v>
      </c>
      <c r="N1074" s="17">
        <f t="shared" si="2824"/>
        <v>32402.900000000001</v>
      </c>
      <c r="O1074" s="17">
        <f t="shared" si="2825"/>
        <v>28237.900000000001</v>
      </c>
      <c r="P1074" s="17">
        <f>P1075+P1079</f>
        <v>0</v>
      </c>
      <c r="Q1074" s="17">
        <f>Q1075+Q1079</f>
        <v>0</v>
      </c>
      <c r="R1074" s="17">
        <f>R1075+R1079</f>
        <v>0</v>
      </c>
      <c r="S1074" s="17">
        <f>S1075+S1079</f>
        <v>0</v>
      </c>
      <c r="T1074" s="17">
        <f>T1075+T1079</f>
        <v>0</v>
      </c>
      <c r="U1074" s="17">
        <f>U1075+U1079</f>
        <v>0</v>
      </c>
      <c r="V1074" s="17">
        <f>V1075+V1079</f>
        <v>0</v>
      </c>
      <c r="W1074" s="17">
        <f>W1075+W1079</f>
        <v>0</v>
      </c>
      <c r="X1074" s="17">
        <f>X1075+X1079</f>
        <v>0</v>
      </c>
      <c r="Y1074" s="17">
        <f t="shared" si="2875"/>
        <v>47558.100000000006</v>
      </c>
      <c r="Z1074" s="17">
        <f t="shared" si="2876"/>
        <v>32402.900000000001</v>
      </c>
      <c r="AA1074" s="17">
        <f t="shared" si="2877"/>
        <v>28237.900000000001</v>
      </c>
      <c r="AB1074" s="17">
        <f>AB1075+AB1079</f>
        <v>0</v>
      </c>
      <c r="AC1074" s="17">
        <f>AC1075+AC1079</f>
        <v>0</v>
      </c>
      <c r="AD1074" s="17">
        <f>AD1075+AD1079</f>
        <v>0</v>
      </c>
      <c r="AE1074" s="17">
        <f t="shared" si="2878"/>
        <v>47558.100000000006</v>
      </c>
      <c r="AF1074" s="17">
        <f t="shared" si="2879"/>
        <v>32402.900000000001</v>
      </c>
      <c r="AG1074" s="17">
        <f t="shared" si="2880"/>
        <v>28237.900000000001</v>
      </c>
      <c r="AH1074" s="17">
        <f>AH1075+AH1079</f>
        <v>0</v>
      </c>
      <c r="AI1074" s="17">
        <f>AI1075+AI1079</f>
        <v>0</v>
      </c>
      <c r="AJ1074" s="17">
        <f>AJ1075+AJ1079</f>
        <v>0</v>
      </c>
      <c r="AK1074" s="17">
        <f>AK1075+AK1079</f>
        <v>0</v>
      </c>
      <c r="AL1074" s="17">
        <f>AL1075+AL1079</f>
        <v>0</v>
      </c>
      <c r="AM1074" s="17">
        <f>AM1075+AM1079</f>
        <v>0</v>
      </c>
      <c r="AN1074" s="17">
        <f>AN1075+AN1079</f>
        <v>0</v>
      </c>
      <c r="AO1074" s="17">
        <f>AO1075+AO1079</f>
        <v>0</v>
      </c>
      <c r="AP1074" s="17">
        <f>AP1075+AP1079</f>
        <v>0</v>
      </c>
      <c r="AQ1074" s="17">
        <f>AQ1075+AQ1079</f>
        <v>0</v>
      </c>
      <c r="AR1074" s="17">
        <f>AR1075+AR1079</f>
        <v>0</v>
      </c>
      <c r="AS1074" s="17">
        <f>AS1075+AS1079</f>
        <v>0</v>
      </c>
      <c r="AT1074" s="17">
        <f>AT1075+AT1079</f>
        <v>0</v>
      </c>
      <c r="AU1074" s="17">
        <f>AU1075+AU1079</f>
        <v>0</v>
      </c>
      <c r="AV1074" s="17">
        <f>AV1075+AV1079</f>
        <v>0</v>
      </c>
      <c r="AW1074" s="17">
        <f t="shared" si="2881"/>
        <v>47558.100000000006</v>
      </c>
      <c r="AX1074" s="17">
        <f t="shared" si="2882"/>
        <v>32402.900000000001</v>
      </c>
      <c r="AY1074" s="17">
        <f t="shared" si="2883"/>
        <v>28237.900000000001</v>
      </c>
      <c r="AZ1074" s="17">
        <f>AZ1075+AZ1079</f>
        <v>0</v>
      </c>
      <c r="BA1074" s="32"/>
      <c r="BB1074" s="32"/>
      <c r="BC1074" s="1"/>
      <c r="BD1074" s="1"/>
      <c r="BE1074" s="1"/>
      <c r="BF1074" s="1"/>
      <c r="BG1074" s="1"/>
      <c r="BH1074" s="1"/>
      <c r="BI1074" s="1"/>
    </row>
    <row r="1075" s="1" customFormat="1">
      <c r="A1075" s="30" t="s">
        <v>492</v>
      </c>
      <c r="B1075" s="30" t="s">
        <v>63</v>
      </c>
      <c r="C1075" s="30" t="s">
        <v>65</v>
      </c>
      <c r="D1075" s="30" t="s">
        <v>450</v>
      </c>
      <c r="E1075" s="35"/>
      <c r="F1075" s="31" t="s">
        <v>80</v>
      </c>
      <c r="G1075" s="17">
        <f t="shared" ref="G1075:G1079" si="2916">G1076</f>
        <v>10147.4</v>
      </c>
      <c r="H1075" s="17">
        <f t="shared" ref="H1075:H1079" si="2917">H1076</f>
        <v>10147.4</v>
      </c>
      <c r="I1075" s="17">
        <f t="shared" ref="I1075:I1079" si="2918">I1076</f>
        <v>10147.4</v>
      </c>
      <c r="J1075" s="17">
        <f t="shared" ref="J1075:J1079" si="2919">J1076</f>
        <v>15221.200000000001</v>
      </c>
      <c r="K1075" s="17">
        <f t="shared" ref="K1075:K1079" si="2920">K1076</f>
        <v>15221.200000000001</v>
      </c>
      <c r="L1075" s="17">
        <f t="shared" ref="L1075:L1079" si="2921">L1076</f>
        <v>15221.200000000001</v>
      </c>
      <c r="M1075" s="17">
        <f t="shared" si="2823"/>
        <v>25368.599999999999</v>
      </c>
      <c r="N1075" s="17">
        <f t="shared" si="2824"/>
        <v>25368.599999999999</v>
      </c>
      <c r="O1075" s="17">
        <f t="shared" si="2825"/>
        <v>25368.599999999999</v>
      </c>
      <c r="P1075" s="17">
        <f t="shared" ref="P1075:P1079" si="2922">P1076</f>
        <v>0</v>
      </c>
      <c r="Q1075" s="17">
        <f t="shared" ref="Q1075:Q1079" si="2923">Q1076</f>
        <v>0</v>
      </c>
      <c r="R1075" s="17">
        <f t="shared" ref="R1075:R1079" si="2924">R1076</f>
        <v>0</v>
      </c>
      <c r="S1075" s="17">
        <f t="shared" ref="S1075:S1079" si="2925">S1076</f>
        <v>0</v>
      </c>
      <c r="T1075" s="17">
        <f t="shared" ref="T1075:T1079" si="2926">T1076</f>
        <v>0</v>
      </c>
      <c r="U1075" s="17">
        <f t="shared" ref="U1075:U1079" si="2927">U1076</f>
        <v>0</v>
      </c>
      <c r="V1075" s="17">
        <f t="shared" ref="V1075:V1079" si="2928">V1076</f>
        <v>0</v>
      </c>
      <c r="W1075" s="17">
        <f t="shared" ref="W1075:W1079" si="2929">W1076</f>
        <v>0</v>
      </c>
      <c r="X1075" s="17">
        <f t="shared" ref="X1075:X1079" si="2930">X1076</f>
        <v>0</v>
      </c>
      <c r="Y1075" s="17">
        <f t="shared" si="2875"/>
        <v>25368.599999999999</v>
      </c>
      <c r="Z1075" s="17">
        <f t="shared" si="2876"/>
        <v>25368.599999999999</v>
      </c>
      <c r="AA1075" s="17">
        <f t="shared" si="2877"/>
        <v>25368.599999999999</v>
      </c>
      <c r="AB1075" s="17">
        <f t="shared" ref="AB1075:AB1079" si="2931">AB1076</f>
        <v>0</v>
      </c>
      <c r="AC1075" s="17">
        <f t="shared" ref="AC1075:AC1079" si="2932">AC1076</f>
        <v>0</v>
      </c>
      <c r="AD1075" s="17">
        <f t="shared" ref="AD1075:AD1079" si="2933">AD1076</f>
        <v>0</v>
      </c>
      <c r="AE1075" s="17">
        <f t="shared" si="2878"/>
        <v>25368.599999999999</v>
      </c>
      <c r="AF1075" s="17">
        <f t="shared" si="2879"/>
        <v>25368.599999999999</v>
      </c>
      <c r="AG1075" s="17">
        <f t="shared" si="2880"/>
        <v>25368.599999999999</v>
      </c>
      <c r="AH1075" s="17">
        <f t="shared" ref="AH1075:AH1079" si="2934">AH1076</f>
        <v>0</v>
      </c>
      <c r="AI1075" s="17">
        <f t="shared" ref="AI1075:AI1079" si="2935">AI1076</f>
        <v>0</v>
      </c>
      <c r="AJ1075" s="17">
        <f t="shared" ref="AJ1075:AJ1079" si="2936">AJ1076</f>
        <v>0</v>
      </c>
      <c r="AK1075" s="17">
        <f t="shared" ref="AK1075:AK1079" si="2937">AK1076</f>
        <v>0</v>
      </c>
      <c r="AL1075" s="17">
        <f t="shared" ref="AL1075:AL1079" si="2938">AL1076</f>
        <v>0</v>
      </c>
      <c r="AM1075" s="17">
        <f t="shared" ref="AM1075:AM1079" si="2939">AM1076</f>
        <v>0</v>
      </c>
      <c r="AN1075" s="17">
        <f t="shared" ref="AN1075:AN1079" si="2940">AN1076</f>
        <v>0</v>
      </c>
      <c r="AO1075" s="17">
        <f t="shared" ref="AO1075:AO1079" si="2941">AO1076</f>
        <v>0</v>
      </c>
      <c r="AP1075" s="17">
        <f t="shared" ref="AP1075:AP1079" si="2942">AP1076</f>
        <v>0</v>
      </c>
      <c r="AQ1075" s="17">
        <f t="shared" ref="AQ1075:AQ1079" si="2943">AQ1076</f>
        <v>0</v>
      </c>
      <c r="AR1075" s="17">
        <f t="shared" ref="AR1075:AR1079" si="2944">AR1076</f>
        <v>0</v>
      </c>
      <c r="AS1075" s="17">
        <f t="shared" ref="AS1075:AS1079" si="2945">AS1076</f>
        <v>0</v>
      </c>
      <c r="AT1075" s="17">
        <f t="shared" ref="AT1075:AT1079" si="2946">AT1076</f>
        <v>0</v>
      </c>
      <c r="AU1075" s="17">
        <f t="shared" ref="AU1075:AU1079" si="2947">AU1076</f>
        <v>0</v>
      </c>
      <c r="AV1075" s="17">
        <f t="shared" ref="AV1075:AV1079" si="2948">AV1076</f>
        <v>0</v>
      </c>
      <c r="AW1075" s="17">
        <f t="shared" si="2881"/>
        <v>25368.599999999999</v>
      </c>
      <c r="AX1075" s="17">
        <f t="shared" si="2882"/>
        <v>25368.599999999999</v>
      </c>
      <c r="AY1075" s="17">
        <f t="shared" si="2883"/>
        <v>25368.599999999999</v>
      </c>
      <c r="AZ1075" s="17">
        <f t="shared" ref="AZ1075:AZ1079" si="2949">AZ1076</f>
        <v>0</v>
      </c>
      <c r="BA1075" s="32"/>
      <c r="BB1075" s="32"/>
      <c r="BC1075" s="1"/>
      <c r="BD1075" s="1"/>
      <c r="BE1075" s="1"/>
      <c r="BF1075" s="1"/>
      <c r="BG1075" s="1"/>
      <c r="BH1075" s="1"/>
      <c r="BI1075" s="1"/>
    </row>
    <row r="1076" s="1" customFormat="1">
      <c r="A1076" s="30" t="s">
        <v>492</v>
      </c>
      <c r="B1076" s="30" t="s">
        <v>63</v>
      </c>
      <c r="C1076" s="30" t="s">
        <v>65</v>
      </c>
      <c r="D1076" s="30" t="s">
        <v>451</v>
      </c>
      <c r="E1076" s="35"/>
      <c r="F1076" s="31" t="s">
        <v>452</v>
      </c>
      <c r="G1076" s="17">
        <f t="shared" si="2916"/>
        <v>10147.4</v>
      </c>
      <c r="H1076" s="17">
        <f t="shared" si="2917"/>
        <v>10147.4</v>
      </c>
      <c r="I1076" s="17">
        <f t="shared" si="2918"/>
        <v>10147.4</v>
      </c>
      <c r="J1076" s="17">
        <f t="shared" si="2919"/>
        <v>15221.200000000001</v>
      </c>
      <c r="K1076" s="17">
        <f t="shared" si="2920"/>
        <v>15221.200000000001</v>
      </c>
      <c r="L1076" s="17">
        <f t="shared" si="2921"/>
        <v>15221.200000000001</v>
      </c>
      <c r="M1076" s="17">
        <f t="shared" si="2823"/>
        <v>25368.599999999999</v>
      </c>
      <c r="N1076" s="17">
        <f t="shared" si="2824"/>
        <v>25368.599999999999</v>
      </c>
      <c r="O1076" s="17">
        <f t="shared" si="2825"/>
        <v>25368.599999999999</v>
      </c>
      <c r="P1076" s="17">
        <f t="shared" si="2922"/>
        <v>0</v>
      </c>
      <c r="Q1076" s="17">
        <f t="shared" si="2923"/>
        <v>0</v>
      </c>
      <c r="R1076" s="17">
        <f t="shared" si="2924"/>
        <v>0</v>
      </c>
      <c r="S1076" s="17">
        <f t="shared" si="2925"/>
        <v>0</v>
      </c>
      <c r="T1076" s="17">
        <f t="shared" si="2926"/>
        <v>0</v>
      </c>
      <c r="U1076" s="17">
        <f t="shared" si="2927"/>
        <v>0</v>
      </c>
      <c r="V1076" s="17">
        <f t="shared" si="2928"/>
        <v>0</v>
      </c>
      <c r="W1076" s="17">
        <f t="shared" si="2929"/>
        <v>0</v>
      </c>
      <c r="X1076" s="17">
        <f t="shared" si="2930"/>
        <v>0</v>
      </c>
      <c r="Y1076" s="17">
        <f t="shared" si="2875"/>
        <v>25368.599999999999</v>
      </c>
      <c r="Z1076" s="17">
        <f t="shared" si="2876"/>
        <v>25368.599999999999</v>
      </c>
      <c r="AA1076" s="17">
        <f t="shared" si="2877"/>
        <v>25368.599999999999</v>
      </c>
      <c r="AB1076" s="17">
        <f t="shared" si="2931"/>
        <v>0</v>
      </c>
      <c r="AC1076" s="17">
        <f t="shared" si="2932"/>
        <v>0</v>
      </c>
      <c r="AD1076" s="17">
        <f t="shared" si="2933"/>
        <v>0</v>
      </c>
      <c r="AE1076" s="17">
        <f t="shared" si="2878"/>
        <v>25368.599999999999</v>
      </c>
      <c r="AF1076" s="17">
        <f t="shared" si="2879"/>
        <v>25368.599999999999</v>
      </c>
      <c r="AG1076" s="17">
        <f t="shared" si="2880"/>
        <v>25368.599999999999</v>
      </c>
      <c r="AH1076" s="17">
        <f t="shared" si="2934"/>
        <v>0</v>
      </c>
      <c r="AI1076" s="17">
        <f t="shared" si="2935"/>
        <v>0</v>
      </c>
      <c r="AJ1076" s="17">
        <f t="shared" si="2936"/>
        <v>0</v>
      </c>
      <c r="AK1076" s="17">
        <f t="shared" si="2937"/>
        <v>0</v>
      </c>
      <c r="AL1076" s="17">
        <f t="shared" si="2938"/>
        <v>0</v>
      </c>
      <c r="AM1076" s="17">
        <f t="shared" si="2939"/>
        <v>0</v>
      </c>
      <c r="AN1076" s="17">
        <f t="shared" si="2940"/>
        <v>0</v>
      </c>
      <c r="AO1076" s="17">
        <f t="shared" si="2941"/>
        <v>0</v>
      </c>
      <c r="AP1076" s="17">
        <f t="shared" si="2942"/>
        <v>0</v>
      </c>
      <c r="AQ1076" s="17">
        <f t="shared" si="2943"/>
        <v>0</v>
      </c>
      <c r="AR1076" s="17">
        <f t="shared" si="2944"/>
        <v>0</v>
      </c>
      <c r="AS1076" s="17">
        <f t="shared" si="2945"/>
        <v>0</v>
      </c>
      <c r="AT1076" s="17">
        <f t="shared" si="2946"/>
        <v>0</v>
      </c>
      <c r="AU1076" s="17">
        <f t="shared" si="2947"/>
        <v>0</v>
      </c>
      <c r="AV1076" s="17">
        <f t="shared" si="2948"/>
        <v>0</v>
      </c>
      <c r="AW1076" s="17">
        <f t="shared" si="2881"/>
        <v>25368.599999999999</v>
      </c>
      <c r="AX1076" s="17">
        <f t="shared" si="2882"/>
        <v>25368.599999999999</v>
      </c>
      <c r="AY1076" s="17">
        <f t="shared" si="2883"/>
        <v>25368.599999999999</v>
      </c>
      <c r="AZ1076" s="17">
        <f t="shared" si="2949"/>
        <v>0</v>
      </c>
      <c r="BA1076" s="32"/>
      <c r="BB1076" s="32"/>
      <c r="BC1076" s="1"/>
      <c r="BD1076" s="1"/>
      <c r="BE1076" s="1"/>
      <c r="BF1076" s="1"/>
      <c r="BG1076" s="1"/>
      <c r="BH1076" s="1"/>
      <c r="BI1076" s="1"/>
    </row>
    <row r="1077" s="1" customFormat="1">
      <c r="A1077" s="30" t="s">
        <v>492</v>
      </c>
      <c r="B1077" s="30" t="s">
        <v>63</v>
      </c>
      <c r="C1077" s="30" t="s">
        <v>65</v>
      </c>
      <c r="D1077" s="30" t="s">
        <v>459</v>
      </c>
      <c r="E1077" s="35"/>
      <c r="F1077" s="31" t="s">
        <v>460</v>
      </c>
      <c r="G1077" s="17">
        <f t="shared" si="2916"/>
        <v>10147.4</v>
      </c>
      <c r="H1077" s="17">
        <f t="shared" si="2917"/>
        <v>10147.4</v>
      </c>
      <c r="I1077" s="17">
        <f t="shared" si="2918"/>
        <v>10147.4</v>
      </c>
      <c r="J1077" s="17">
        <f t="shared" si="2919"/>
        <v>15221.200000000001</v>
      </c>
      <c r="K1077" s="17">
        <f t="shared" si="2920"/>
        <v>15221.200000000001</v>
      </c>
      <c r="L1077" s="17">
        <f t="shared" si="2921"/>
        <v>15221.200000000001</v>
      </c>
      <c r="M1077" s="17">
        <f t="shared" si="2823"/>
        <v>25368.599999999999</v>
      </c>
      <c r="N1077" s="17">
        <f t="shared" si="2824"/>
        <v>25368.599999999999</v>
      </c>
      <c r="O1077" s="17">
        <f t="shared" si="2825"/>
        <v>25368.599999999999</v>
      </c>
      <c r="P1077" s="17">
        <f t="shared" si="2922"/>
        <v>0</v>
      </c>
      <c r="Q1077" s="17">
        <f t="shared" si="2923"/>
        <v>0</v>
      </c>
      <c r="R1077" s="17">
        <f t="shared" si="2924"/>
        <v>0</v>
      </c>
      <c r="S1077" s="17">
        <f t="shared" si="2925"/>
        <v>0</v>
      </c>
      <c r="T1077" s="17">
        <f t="shared" si="2926"/>
        <v>0</v>
      </c>
      <c r="U1077" s="17">
        <f t="shared" si="2927"/>
        <v>0</v>
      </c>
      <c r="V1077" s="17">
        <f t="shared" si="2928"/>
        <v>0</v>
      </c>
      <c r="W1077" s="17">
        <f t="shared" si="2929"/>
        <v>0</v>
      </c>
      <c r="X1077" s="17">
        <f t="shared" si="2930"/>
        <v>0</v>
      </c>
      <c r="Y1077" s="17">
        <f t="shared" si="2875"/>
        <v>25368.599999999999</v>
      </c>
      <c r="Z1077" s="17">
        <f t="shared" si="2876"/>
        <v>25368.599999999999</v>
      </c>
      <c r="AA1077" s="17">
        <f t="shared" si="2877"/>
        <v>25368.599999999999</v>
      </c>
      <c r="AB1077" s="17">
        <f t="shared" si="2931"/>
        <v>0</v>
      </c>
      <c r="AC1077" s="17">
        <f t="shared" si="2932"/>
        <v>0</v>
      </c>
      <c r="AD1077" s="17">
        <f t="shared" si="2933"/>
        <v>0</v>
      </c>
      <c r="AE1077" s="17">
        <f t="shared" si="2878"/>
        <v>25368.599999999999</v>
      </c>
      <c r="AF1077" s="17">
        <f t="shared" si="2879"/>
        <v>25368.599999999999</v>
      </c>
      <c r="AG1077" s="17">
        <f t="shared" si="2880"/>
        <v>25368.599999999999</v>
      </c>
      <c r="AH1077" s="17">
        <f t="shared" si="2934"/>
        <v>0</v>
      </c>
      <c r="AI1077" s="17">
        <f t="shared" si="2935"/>
        <v>0</v>
      </c>
      <c r="AJ1077" s="17">
        <f t="shared" si="2936"/>
        <v>0</v>
      </c>
      <c r="AK1077" s="17">
        <f t="shared" si="2937"/>
        <v>0</v>
      </c>
      <c r="AL1077" s="17">
        <f t="shared" si="2938"/>
        <v>0</v>
      </c>
      <c r="AM1077" s="17">
        <f t="shared" si="2939"/>
        <v>0</v>
      </c>
      <c r="AN1077" s="17">
        <f t="shared" si="2940"/>
        <v>0</v>
      </c>
      <c r="AO1077" s="17">
        <f t="shared" si="2941"/>
        <v>0</v>
      </c>
      <c r="AP1077" s="17">
        <f t="shared" si="2942"/>
        <v>0</v>
      </c>
      <c r="AQ1077" s="17">
        <f t="shared" si="2943"/>
        <v>0</v>
      </c>
      <c r="AR1077" s="17">
        <f t="shared" si="2944"/>
        <v>0</v>
      </c>
      <c r="AS1077" s="17">
        <f t="shared" si="2945"/>
        <v>0</v>
      </c>
      <c r="AT1077" s="17">
        <f t="shared" si="2946"/>
        <v>0</v>
      </c>
      <c r="AU1077" s="17">
        <f t="shared" si="2947"/>
        <v>0</v>
      </c>
      <c r="AV1077" s="17">
        <f t="shared" si="2948"/>
        <v>0</v>
      </c>
      <c r="AW1077" s="17">
        <f t="shared" si="2881"/>
        <v>25368.599999999999</v>
      </c>
      <c r="AX1077" s="17">
        <f t="shared" si="2882"/>
        <v>25368.599999999999</v>
      </c>
      <c r="AY1077" s="17">
        <f t="shared" si="2883"/>
        <v>25368.599999999999</v>
      </c>
      <c r="AZ1077" s="17">
        <f t="shared" si="2949"/>
        <v>0</v>
      </c>
      <c r="BA1077" s="32"/>
      <c r="BB1077" s="32"/>
      <c r="BC1077" s="1"/>
      <c r="BD1077" s="1"/>
      <c r="BE1077" s="1"/>
      <c r="BF1077" s="1"/>
      <c r="BG1077" s="1"/>
      <c r="BH1077" s="1"/>
      <c r="BI1077" s="1"/>
    </row>
    <row r="1078" s="1" customFormat="1">
      <c r="A1078" s="30" t="s">
        <v>492</v>
      </c>
      <c r="B1078" s="30" t="s">
        <v>63</v>
      </c>
      <c r="C1078" s="30" t="s">
        <v>65</v>
      </c>
      <c r="D1078" s="30" t="s">
        <v>459</v>
      </c>
      <c r="E1078" s="30" t="s">
        <v>43</v>
      </c>
      <c r="F1078" s="31" t="s">
        <v>44</v>
      </c>
      <c r="G1078" s="17">
        <v>10147.4</v>
      </c>
      <c r="H1078" s="17">
        <v>10147.4</v>
      </c>
      <c r="I1078" s="17">
        <v>10147.4</v>
      </c>
      <c r="J1078" s="17">
        <v>15221.200000000001</v>
      </c>
      <c r="K1078" s="17">
        <v>15221.200000000001</v>
      </c>
      <c r="L1078" s="17">
        <v>15221.200000000001</v>
      </c>
      <c r="M1078" s="17">
        <f t="shared" si="2823"/>
        <v>25368.599999999999</v>
      </c>
      <c r="N1078" s="17">
        <f t="shared" si="2824"/>
        <v>25368.599999999999</v>
      </c>
      <c r="O1078" s="17">
        <f t="shared" si="2825"/>
        <v>25368.599999999999</v>
      </c>
      <c r="P1078" s="17"/>
      <c r="Q1078" s="17"/>
      <c r="R1078" s="17"/>
      <c r="S1078" s="17"/>
      <c r="T1078" s="17"/>
      <c r="U1078" s="17"/>
      <c r="V1078" s="17"/>
      <c r="W1078" s="17"/>
      <c r="X1078" s="17"/>
      <c r="Y1078" s="17">
        <f t="shared" si="2875"/>
        <v>25368.599999999999</v>
      </c>
      <c r="Z1078" s="17">
        <f t="shared" si="2876"/>
        <v>25368.599999999999</v>
      </c>
      <c r="AA1078" s="17">
        <f t="shared" si="2877"/>
        <v>25368.599999999999</v>
      </c>
      <c r="AB1078" s="17"/>
      <c r="AC1078" s="17"/>
      <c r="AD1078" s="17"/>
      <c r="AE1078" s="17">
        <f t="shared" si="2878"/>
        <v>25368.599999999999</v>
      </c>
      <c r="AF1078" s="17">
        <f t="shared" si="2879"/>
        <v>25368.599999999999</v>
      </c>
      <c r="AG1078" s="17">
        <f t="shared" si="2880"/>
        <v>25368.599999999999</v>
      </c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>
        <f t="shared" si="2881"/>
        <v>25368.599999999999</v>
      </c>
      <c r="AX1078" s="17">
        <f t="shared" si="2882"/>
        <v>25368.599999999999</v>
      </c>
      <c r="AY1078" s="17">
        <f t="shared" si="2883"/>
        <v>25368.599999999999</v>
      </c>
      <c r="AZ1078" s="17"/>
      <c r="BA1078" s="32"/>
      <c r="BB1078" s="32">
        <v>50</v>
      </c>
      <c r="BC1078" s="1"/>
      <c r="BD1078" s="1"/>
      <c r="BE1078" s="1"/>
      <c r="BF1078" s="1"/>
      <c r="BG1078" s="1"/>
      <c r="BH1078" s="1"/>
      <c r="BI1078" s="1"/>
    </row>
    <row r="1079" s="1" customFormat="1" hidden="1">
      <c r="A1079" s="30" t="s">
        <v>492</v>
      </c>
      <c r="B1079" s="30" t="s">
        <v>63</v>
      </c>
      <c r="C1079" s="30" t="s">
        <v>65</v>
      </c>
      <c r="D1079" s="30" t="s">
        <v>461</v>
      </c>
      <c r="E1079" s="35"/>
      <c r="F1079" s="31" t="s">
        <v>36</v>
      </c>
      <c r="G1079" s="17">
        <f t="shared" si="2916"/>
        <v>22189.5</v>
      </c>
      <c r="H1079" s="17">
        <f t="shared" si="2917"/>
        <v>7034.3000000000002</v>
      </c>
      <c r="I1079" s="17">
        <f t="shared" si="2918"/>
        <v>2869.3000000000002</v>
      </c>
      <c r="J1079" s="17">
        <f t="shared" si="2919"/>
        <v>0</v>
      </c>
      <c r="K1079" s="17">
        <f t="shared" si="2920"/>
        <v>0</v>
      </c>
      <c r="L1079" s="17">
        <f t="shared" si="2921"/>
        <v>0</v>
      </c>
      <c r="M1079" s="17">
        <f t="shared" si="2823"/>
        <v>22189.5</v>
      </c>
      <c r="N1079" s="17">
        <f t="shared" si="2824"/>
        <v>7034.3000000000002</v>
      </c>
      <c r="O1079" s="17">
        <f t="shared" si="2825"/>
        <v>2869.3000000000002</v>
      </c>
      <c r="P1079" s="17">
        <f t="shared" si="2922"/>
        <v>0</v>
      </c>
      <c r="Q1079" s="17">
        <f t="shared" si="2923"/>
        <v>0</v>
      </c>
      <c r="R1079" s="17">
        <f t="shared" si="2924"/>
        <v>0</v>
      </c>
      <c r="S1079" s="17">
        <f t="shared" si="2925"/>
        <v>0</v>
      </c>
      <c r="T1079" s="17">
        <f t="shared" si="2926"/>
        <v>0</v>
      </c>
      <c r="U1079" s="17">
        <f t="shared" si="2927"/>
        <v>0</v>
      </c>
      <c r="V1079" s="17">
        <f t="shared" si="2928"/>
        <v>0</v>
      </c>
      <c r="W1079" s="17">
        <f t="shared" si="2929"/>
        <v>0</v>
      </c>
      <c r="X1079" s="17">
        <f t="shared" si="2930"/>
        <v>0</v>
      </c>
      <c r="Y1079" s="17">
        <f t="shared" si="2875"/>
        <v>22189.5</v>
      </c>
      <c r="Z1079" s="17">
        <f t="shared" si="2876"/>
        <v>7034.3000000000002</v>
      </c>
      <c r="AA1079" s="17">
        <f t="shared" si="2877"/>
        <v>2869.3000000000002</v>
      </c>
      <c r="AB1079" s="17">
        <f t="shared" si="2931"/>
        <v>0</v>
      </c>
      <c r="AC1079" s="17">
        <f t="shared" si="2932"/>
        <v>0</v>
      </c>
      <c r="AD1079" s="17">
        <f t="shared" si="2933"/>
        <v>0</v>
      </c>
      <c r="AE1079" s="17">
        <f t="shared" si="2878"/>
        <v>22189.5</v>
      </c>
      <c r="AF1079" s="17">
        <f t="shared" si="2879"/>
        <v>7034.3000000000002</v>
      </c>
      <c r="AG1079" s="17">
        <f t="shared" si="2880"/>
        <v>2869.3000000000002</v>
      </c>
      <c r="AH1079" s="17">
        <f t="shared" si="2934"/>
        <v>0</v>
      </c>
      <c r="AI1079" s="17">
        <f t="shared" si="2935"/>
        <v>0</v>
      </c>
      <c r="AJ1079" s="17">
        <f t="shared" si="2936"/>
        <v>0</v>
      </c>
      <c r="AK1079" s="17">
        <f t="shared" si="2937"/>
        <v>0</v>
      </c>
      <c r="AL1079" s="17">
        <f t="shared" si="2938"/>
        <v>0</v>
      </c>
      <c r="AM1079" s="17">
        <f t="shared" si="2939"/>
        <v>0</v>
      </c>
      <c r="AN1079" s="17">
        <f t="shared" si="2940"/>
        <v>0</v>
      </c>
      <c r="AO1079" s="17">
        <f t="shared" si="2941"/>
        <v>0</v>
      </c>
      <c r="AP1079" s="17">
        <f t="shared" si="2942"/>
        <v>0</v>
      </c>
      <c r="AQ1079" s="17">
        <f t="shared" si="2943"/>
        <v>0</v>
      </c>
      <c r="AR1079" s="17">
        <f t="shared" si="2944"/>
        <v>0</v>
      </c>
      <c r="AS1079" s="17">
        <f t="shared" si="2945"/>
        <v>0</v>
      </c>
      <c r="AT1079" s="17">
        <f t="shared" si="2946"/>
        <v>0</v>
      </c>
      <c r="AU1079" s="17">
        <f t="shared" si="2947"/>
        <v>0</v>
      </c>
      <c r="AV1079" s="17">
        <f t="shared" si="2948"/>
        <v>0</v>
      </c>
      <c r="AW1079" s="17">
        <f t="shared" si="2881"/>
        <v>22189.5</v>
      </c>
      <c r="AX1079" s="17">
        <f t="shared" si="2882"/>
        <v>7034.3000000000002</v>
      </c>
      <c r="AY1079" s="17">
        <f t="shared" si="2883"/>
        <v>2869.3000000000002</v>
      </c>
      <c r="AZ1079" s="17">
        <f t="shared" si="2949"/>
        <v>0</v>
      </c>
      <c r="BA1079" s="32">
        <v>0</v>
      </c>
      <c r="BB1079" s="32"/>
      <c r="BC1079" s="1"/>
      <c r="BD1079" s="1"/>
      <c r="BE1079" s="1"/>
      <c r="BF1079" s="1"/>
      <c r="BG1079" s="1"/>
      <c r="BH1079" s="1"/>
      <c r="BI1079" s="1"/>
    </row>
    <row r="1080" s="1" customFormat="1">
      <c r="A1080" s="30" t="s">
        <v>492</v>
      </c>
      <c r="B1080" s="30" t="s">
        <v>63</v>
      </c>
      <c r="C1080" s="30" t="s">
        <v>65</v>
      </c>
      <c r="D1080" s="30" t="s">
        <v>462</v>
      </c>
      <c r="E1080" s="35"/>
      <c r="F1080" s="31" t="s">
        <v>463</v>
      </c>
      <c r="G1080" s="17">
        <f>G1081+G1083</f>
        <v>22189.5</v>
      </c>
      <c r="H1080" s="17">
        <f>H1081+H1083</f>
        <v>7034.3000000000002</v>
      </c>
      <c r="I1080" s="17">
        <f>I1081+I1083</f>
        <v>2869.3000000000002</v>
      </c>
      <c r="J1080" s="17">
        <f>J1081+J1083</f>
        <v>0</v>
      </c>
      <c r="K1080" s="17">
        <f>K1081+K1083</f>
        <v>0</v>
      </c>
      <c r="L1080" s="17">
        <f>L1081+L1083</f>
        <v>0</v>
      </c>
      <c r="M1080" s="17">
        <f t="shared" si="2823"/>
        <v>22189.5</v>
      </c>
      <c r="N1080" s="17">
        <f t="shared" si="2824"/>
        <v>7034.3000000000002</v>
      </c>
      <c r="O1080" s="17">
        <f t="shared" si="2825"/>
        <v>2869.3000000000002</v>
      </c>
      <c r="P1080" s="17">
        <f>P1081+P1083</f>
        <v>0</v>
      </c>
      <c r="Q1080" s="17">
        <f>Q1081+Q1083</f>
        <v>0</v>
      </c>
      <c r="R1080" s="17">
        <f>R1081+R1083</f>
        <v>0</v>
      </c>
      <c r="S1080" s="17">
        <f>S1081+S1083</f>
        <v>0</v>
      </c>
      <c r="T1080" s="17">
        <f>T1081+T1083</f>
        <v>0</v>
      </c>
      <c r="U1080" s="17">
        <f>U1081+U1083</f>
        <v>0</v>
      </c>
      <c r="V1080" s="17">
        <f>V1081+V1083</f>
        <v>0</v>
      </c>
      <c r="W1080" s="17">
        <f>W1081+W1083</f>
        <v>0</v>
      </c>
      <c r="X1080" s="17">
        <f>X1081+X1083</f>
        <v>0</v>
      </c>
      <c r="Y1080" s="17">
        <f t="shared" si="2875"/>
        <v>22189.5</v>
      </c>
      <c r="Z1080" s="17">
        <f t="shared" si="2876"/>
        <v>7034.3000000000002</v>
      </c>
      <c r="AA1080" s="17">
        <f t="shared" si="2877"/>
        <v>2869.3000000000002</v>
      </c>
      <c r="AB1080" s="17">
        <f>AB1081+AB1083</f>
        <v>0</v>
      </c>
      <c r="AC1080" s="17">
        <f>AC1081+AC1083</f>
        <v>0</v>
      </c>
      <c r="AD1080" s="17">
        <f>AD1081+AD1083</f>
        <v>0</v>
      </c>
      <c r="AE1080" s="17">
        <f t="shared" si="2878"/>
        <v>22189.5</v>
      </c>
      <c r="AF1080" s="17">
        <f t="shared" si="2879"/>
        <v>7034.3000000000002</v>
      </c>
      <c r="AG1080" s="17">
        <f t="shared" si="2880"/>
        <v>2869.3000000000002</v>
      </c>
      <c r="AH1080" s="17">
        <f>AH1081+AH1083</f>
        <v>0</v>
      </c>
      <c r="AI1080" s="17">
        <f>AI1081+AI1083</f>
        <v>0</v>
      </c>
      <c r="AJ1080" s="17">
        <f>AJ1081+AJ1083</f>
        <v>0</v>
      </c>
      <c r="AK1080" s="17">
        <f>AK1081+AK1083</f>
        <v>0</v>
      </c>
      <c r="AL1080" s="17">
        <f>AL1081+AL1083</f>
        <v>0</v>
      </c>
      <c r="AM1080" s="17">
        <f>AM1081+AM1083</f>
        <v>0</v>
      </c>
      <c r="AN1080" s="17">
        <f>AN1081+AN1083</f>
        <v>0</v>
      </c>
      <c r="AO1080" s="17">
        <f>AO1081+AO1083</f>
        <v>0</v>
      </c>
      <c r="AP1080" s="17">
        <f>AP1081+AP1083</f>
        <v>0</v>
      </c>
      <c r="AQ1080" s="17">
        <f>AQ1081+AQ1083</f>
        <v>0</v>
      </c>
      <c r="AR1080" s="17">
        <f>AR1081+AR1083</f>
        <v>0</v>
      </c>
      <c r="AS1080" s="17">
        <f>AS1081+AS1083</f>
        <v>0</v>
      </c>
      <c r="AT1080" s="17">
        <f>AT1081+AT1083</f>
        <v>0</v>
      </c>
      <c r="AU1080" s="17">
        <f>AU1081+AU1083</f>
        <v>0</v>
      </c>
      <c r="AV1080" s="17">
        <f>AV1081+AV1083</f>
        <v>0</v>
      </c>
      <c r="AW1080" s="17">
        <f t="shared" si="2881"/>
        <v>22189.5</v>
      </c>
      <c r="AX1080" s="17">
        <f t="shared" si="2882"/>
        <v>7034.3000000000002</v>
      </c>
      <c r="AY1080" s="17">
        <f t="shared" si="2883"/>
        <v>2869.3000000000002</v>
      </c>
      <c r="AZ1080" s="17">
        <f>AZ1081+AZ1083</f>
        <v>0</v>
      </c>
      <c r="BA1080" s="32"/>
      <c r="BB1080" s="32"/>
      <c r="BC1080" s="1"/>
      <c r="BD1080" s="1"/>
      <c r="BE1080" s="1"/>
      <c r="BF1080" s="1"/>
      <c r="BG1080" s="1"/>
      <c r="BH1080" s="1"/>
      <c r="BI1080" s="1"/>
    </row>
    <row r="1081" s="1" customFormat="1">
      <c r="A1081" s="30" t="s">
        <v>492</v>
      </c>
      <c r="B1081" s="30" t="s">
        <v>63</v>
      </c>
      <c r="C1081" s="30" t="s">
        <v>65</v>
      </c>
      <c r="D1081" s="30" t="s">
        <v>464</v>
      </c>
      <c r="E1081" s="35"/>
      <c r="F1081" s="31" t="s">
        <v>465</v>
      </c>
      <c r="G1081" s="17">
        <f>G1082</f>
        <v>17939.5</v>
      </c>
      <c r="H1081" s="17">
        <f>H1082</f>
        <v>2869.3000000000002</v>
      </c>
      <c r="I1081" s="17">
        <f>I1082</f>
        <v>2869.3000000000002</v>
      </c>
      <c r="J1081" s="17">
        <f>J1082</f>
        <v>0</v>
      </c>
      <c r="K1081" s="17">
        <f>K1082</f>
        <v>0</v>
      </c>
      <c r="L1081" s="17">
        <f>L1082</f>
        <v>0</v>
      </c>
      <c r="M1081" s="17">
        <f t="shared" si="2823"/>
        <v>17939.5</v>
      </c>
      <c r="N1081" s="17">
        <f t="shared" si="2824"/>
        <v>2869.3000000000002</v>
      </c>
      <c r="O1081" s="17">
        <f t="shared" si="2825"/>
        <v>2869.3000000000002</v>
      </c>
      <c r="P1081" s="17">
        <f>P1082</f>
        <v>0</v>
      </c>
      <c r="Q1081" s="17">
        <f>Q1082</f>
        <v>0</v>
      </c>
      <c r="R1081" s="17">
        <f>R1082</f>
        <v>0</v>
      </c>
      <c r="S1081" s="17">
        <f>S1082</f>
        <v>0</v>
      </c>
      <c r="T1081" s="17">
        <f>T1082</f>
        <v>0</v>
      </c>
      <c r="U1081" s="17">
        <f>U1082</f>
        <v>0</v>
      </c>
      <c r="V1081" s="17">
        <f>V1082</f>
        <v>0</v>
      </c>
      <c r="W1081" s="17">
        <f>W1082</f>
        <v>0</v>
      </c>
      <c r="X1081" s="17">
        <f>X1082</f>
        <v>0</v>
      </c>
      <c r="Y1081" s="17">
        <f t="shared" si="2875"/>
        <v>17939.5</v>
      </c>
      <c r="Z1081" s="17">
        <f t="shared" si="2876"/>
        <v>2869.3000000000002</v>
      </c>
      <c r="AA1081" s="17">
        <f t="shared" si="2877"/>
        <v>2869.3000000000002</v>
      </c>
      <c r="AB1081" s="17">
        <f>AB1082</f>
        <v>0</v>
      </c>
      <c r="AC1081" s="17">
        <f>AC1082</f>
        <v>0</v>
      </c>
      <c r="AD1081" s="17">
        <f>AD1082</f>
        <v>0</v>
      </c>
      <c r="AE1081" s="17">
        <f t="shared" si="2878"/>
        <v>17939.5</v>
      </c>
      <c r="AF1081" s="17">
        <f t="shared" si="2879"/>
        <v>2869.3000000000002</v>
      </c>
      <c r="AG1081" s="17">
        <f t="shared" si="2880"/>
        <v>2869.3000000000002</v>
      </c>
      <c r="AH1081" s="17">
        <f>AH1082</f>
        <v>0</v>
      </c>
      <c r="AI1081" s="17">
        <f>AI1082</f>
        <v>0</v>
      </c>
      <c r="AJ1081" s="17">
        <f>AJ1082</f>
        <v>0</v>
      </c>
      <c r="AK1081" s="17">
        <f>AK1082</f>
        <v>0</v>
      </c>
      <c r="AL1081" s="17">
        <f>AL1082</f>
        <v>0</v>
      </c>
      <c r="AM1081" s="17">
        <f>AM1082</f>
        <v>0</v>
      </c>
      <c r="AN1081" s="17">
        <f>AN1082</f>
        <v>0</v>
      </c>
      <c r="AO1081" s="17">
        <f>AO1082</f>
        <v>0</v>
      </c>
      <c r="AP1081" s="17">
        <f>AP1082</f>
        <v>0</v>
      </c>
      <c r="AQ1081" s="17">
        <f>AQ1082</f>
        <v>0</v>
      </c>
      <c r="AR1081" s="17">
        <f>AR1082</f>
        <v>0</v>
      </c>
      <c r="AS1081" s="17">
        <f>AS1082</f>
        <v>0</v>
      </c>
      <c r="AT1081" s="17">
        <f>AT1082</f>
        <v>0</v>
      </c>
      <c r="AU1081" s="17">
        <f>AU1082</f>
        <v>0</v>
      </c>
      <c r="AV1081" s="17">
        <f>AV1082</f>
        <v>0</v>
      </c>
      <c r="AW1081" s="17">
        <f t="shared" si="2881"/>
        <v>17939.5</v>
      </c>
      <c r="AX1081" s="17">
        <f t="shared" si="2882"/>
        <v>2869.3000000000002</v>
      </c>
      <c r="AY1081" s="17">
        <f t="shared" si="2883"/>
        <v>2869.3000000000002</v>
      </c>
      <c r="AZ1081" s="17">
        <f>AZ1082</f>
        <v>0</v>
      </c>
      <c r="BA1081" s="32"/>
      <c r="BB1081" s="32"/>
      <c r="BC1081" s="1"/>
      <c r="BD1081" s="1"/>
      <c r="BE1081" s="1"/>
      <c r="BF1081" s="1"/>
      <c r="BG1081" s="1"/>
      <c r="BH1081" s="1"/>
      <c r="BI1081" s="1"/>
    </row>
    <row r="1082" s="1" customFormat="1">
      <c r="A1082" s="30" t="s">
        <v>492</v>
      </c>
      <c r="B1082" s="30" t="s">
        <v>63</v>
      </c>
      <c r="C1082" s="30" t="s">
        <v>65</v>
      </c>
      <c r="D1082" s="30" t="s">
        <v>464</v>
      </c>
      <c r="E1082" s="30" t="s">
        <v>41</v>
      </c>
      <c r="F1082" s="31" t="s">
        <v>42</v>
      </c>
      <c r="G1082" s="17">
        <v>17939.5</v>
      </c>
      <c r="H1082" s="17">
        <v>2869.3000000000002</v>
      </c>
      <c r="I1082" s="17">
        <v>2869.3000000000002</v>
      </c>
      <c r="J1082" s="17"/>
      <c r="K1082" s="17"/>
      <c r="L1082" s="17"/>
      <c r="M1082" s="17">
        <f t="shared" si="2823"/>
        <v>17939.5</v>
      </c>
      <c r="N1082" s="17">
        <f t="shared" si="2824"/>
        <v>2869.3000000000002</v>
      </c>
      <c r="O1082" s="17">
        <f t="shared" si="2825"/>
        <v>2869.3000000000002</v>
      </c>
      <c r="P1082" s="17"/>
      <c r="Q1082" s="17"/>
      <c r="R1082" s="17"/>
      <c r="S1082" s="17"/>
      <c r="T1082" s="17"/>
      <c r="U1082" s="17"/>
      <c r="V1082" s="17"/>
      <c r="W1082" s="17"/>
      <c r="X1082" s="17"/>
      <c r="Y1082" s="17">
        <f t="shared" si="2875"/>
        <v>17939.5</v>
      </c>
      <c r="Z1082" s="17">
        <f t="shared" si="2876"/>
        <v>2869.3000000000002</v>
      </c>
      <c r="AA1082" s="17">
        <f t="shared" si="2877"/>
        <v>2869.3000000000002</v>
      </c>
      <c r="AB1082" s="17"/>
      <c r="AC1082" s="17"/>
      <c r="AD1082" s="17"/>
      <c r="AE1082" s="17">
        <f t="shared" si="2878"/>
        <v>17939.5</v>
      </c>
      <c r="AF1082" s="17">
        <f t="shared" si="2879"/>
        <v>2869.3000000000002</v>
      </c>
      <c r="AG1082" s="17">
        <f t="shared" si="2880"/>
        <v>2869.3000000000002</v>
      </c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>
        <f t="shared" si="2881"/>
        <v>17939.5</v>
      </c>
      <c r="AX1082" s="17">
        <f t="shared" si="2882"/>
        <v>2869.3000000000002</v>
      </c>
      <c r="AY1082" s="17">
        <f t="shared" si="2883"/>
        <v>2869.3000000000002</v>
      </c>
      <c r="AZ1082" s="17"/>
      <c r="BA1082" s="32"/>
      <c r="BB1082" s="32"/>
      <c r="BC1082" s="1"/>
      <c r="BD1082" s="1"/>
      <c r="BE1082" s="1"/>
      <c r="BF1082" s="1"/>
      <c r="BG1082" s="1"/>
      <c r="BH1082" s="1"/>
      <c r="BI1082" s="1"/>
    </row>
    <row r="1083" s="1" customFormat="1">
      <c r="A1083" s="30" t="s">
        <v>492</v>
      </c>
      <c r="B1083" s="30" t="s">
        <v>63</v>
      </c>
      <c r="C1083" s="30" t="s">
        <v>65</v>
      </c>
      <c r="D1083" s="30" t="s">
        <v>466</v>
      </c>
      <c r="E1083" s="35"/>
      <c r="F1083" s="31" t="s">
        <v>467</v>
      </c>
      <c r="G1083" s="17">
        <f>G1084</f>
        <v>4250</v>
      </c>
      <c r="H1083" s="17">
        <f>H1084</f>
        <v>4165</v>
      </c>
      <c r="I1083" s="17">
        <f>I1084</f>
        <v>0</v>
      </c>
      <c r="J1083" s="17">
        <f>J1084</f>
        <v>0</v>
      </c>
      <c r="K1083" s="17">
        <f>K1084</f>
        <v>0</v>
      </c>
      <c r="L1083" s="17">
        <f>L1084</f>
        <v>0</v>
      </c>
      <c r="M1083" s="17">
        <f t="shared" si="2823"/>
        <v>4250</v>
      </c>
      <c r="N1083" s="17">
        <f t="shared" si="2824"/>
        <v>4165</v>
      </c>
      <c r="O1083" s="17">
        <f t="shared" si="2825"/>
        <v>0</v>
      </c>
      <c r="P1083" s="17">
        <f>P1084</f>
        <v>0</v>
      </c>
      <c r="Q1083" s="17">
        <f>Q1084</f>
        <v>0</v>
      </c>
      <c r="R1083" s="17">
        <f>R1084</f>
        <v>0</v>
      </c>
      <c r="S1083" s="17">
        <f>S1084</f>
        <v>0</v>
      </c>
      <c r="T1083" s="17">
        <f>T1084</f>
        <v>0</v>
      </c>
      <c r="U1083" s="17">
        <f>U1084</f>
        <v>0</v>
      </c>
      <c r="V1083" s="17">
        <f>V1084</f>
        <v>0</v>
      </c>
      <c r="W1083" s="17">
        <f>W1084</f>
        <v>0</v>
      </c>
      <c r="X1083" s="17">
        <f>X1084</f>
        <v>0</v>
      </c>
      <c r="Y1083" s="17">
        <f t="shared" si="2875"/>
        <v>4250</v>
      </c>
      <c r="Z1083" s="17">
        <f t="shared" si="2876"/>
        <v>4165</v>
      </c>
      <c r="AA1083" s="17">
        <f t="shared" si="2877"/>
        <v>0</v>
      </c>
      <c r="AB1083" s="17">
        <f>AB1084</f>
        <v>0</v>
      </c>
      <c r="AC1083" s="17">
        <f>AC1084</f>
        <v>0</v>
      </c>
      <c r="AD1083" s="17">
        <f>AD1084</f>
        <v>0</v>
      </c>
      <c r="AE1083" s="17">
        <f t="shared" si="2878"/>
        <v>4250</v>
      </c>
      <c r="AF1083" s="17">
        <f t="shared" si="2879"/>
        <v>4165</v>
      </c>
      <c r="AG1083" s="17">
        <f t="shared" si="2880"/>
        <v>0</v>
      </c>
      <c r="AH1083" s="17">
        <f>AH1084</f>
        <v>0</v>
      </c>
      <c r="AI1083" s="17">
        <f>AI1084</f>
        <v>0</v>
      </c>
      <c r="AJ1083" s="17">
        <f>AJ1084</f>
        <v>0</v>
      </c>
      <c r="AK1083" s="17">
        <f>AK1084</f>
        <v>0</v>
      </c>
      <c r="AL1083" s="17">
        <f>AL1084</f>
        <v>0</v>
      </c>
      <c r="AM1083" s="17">
        <f>AM1084</f>
        <v>0</v>
      </c>
      <c r="AN1083" s="17">
        <f>AN1084</f>
        <v>0</v>
      </c>
      <c r="AO1083" s="17">
        <f>AO1084</f>
        <v>0</v>
      </c>
      <c r="AP1083" s="17">
        <f>AP1084</f>
        <v>0</v>
      </c>
      <c r="AQ1083" s="17">
        <f>AQ1084</f>
        <v>0</v>
      </c>
      <c r="AR1083" s="17">
        <f>AR1084</f>
        <v>0</v>
      </c>
      <c r="AS1083" s="17">
        <f>AS1084</f>
        <v>0</v>
      </c>
      <c r="AT1083" s="17">
        <f>AT1084</f>
        <v>0</v>
      </c>
      <c r="AU1083" s="17">
        <f>AU1084</f>
        <v>0</v>
      </c>
      <c r="AV1083" s="17">
        <f>AV1084</f>
        <v>0</v>
      </c>
      <c r="AW1083" s="17">
        <f t="shared" si="2881"/>
        <v>4250</v>
      </c>
      <c r="AX1083" s="17">
        <f t="shared" si="2882"/>
        <v>4165</v>
      </c>
      <c r="AY1083" s="17">
        <f t="shared" si="2883"/>
        <v>0</v>
      </c>
      <c r="AZ1083" s="17">
        <f>AZ1084</f>
        <v>0</v>
      </c>
      <c r="BA1083" s="32"/>
      <c r="BB1083" s="32"/>
      <c r="BC1083" s="1"/>
      <c r="BD1083" s="1"/>
      <c r="BE1083" s="1"/>
      <c r="BF1083" s="1"/>
      <c r="BG1083" s="1"/>
      <c r="BH1083" s="1"/>
      <c r="BI1083" s="1"/>
    </row>
    <row r="1084" s="1" customFormat="1">
      <c r="A1084" s="30" t="s">
        <v>492</v>
      </c>
      <c r="B1084" s="30" t="s">
        <v>63</v>
      </c>
      <c r="C1084" s="30" t="s">
        <v>65</v>
      </c>
      <c r="D1084" s="30" t="s">
        <v>466</v>
      </c>
      <c r="E1084" s="30" t="s">
        <v>43</v>
      </c>
      <c r="F1084" s="31" t="s">
        <v>44</v>
      </c>
      <c r="G1084" s="17">
        <v>4250</v>
      </c>
      <c r="H1084" s="17">
        <v>4165</v>
      </c>
      <c r="I1084" s="17">
        <v>0</v>
      </c>
      <c r="J1084" s="17"/>
      <c r="K1084" s="17"/>
      <c r="L1084" s="17"/>
      <c r="M1084" s="17">
        <f t="shared" si="2823"/>
        <v>4250</v>
      </c>
      <c r="N1084" s="17">
        <f t="shared" si="2824"/>
        <v>4165</v>
      </c>
      <c r="O1084" s="17">
        <f t="shared" si="2825"/>
        <v>0</v>
      </c>
      <c r="P1084" s="17"/>
      <c r="Q1084" s="17"/>
      <c r="R1084" s="17"/>
      <c r="S1084" s="17"/>
      <c r="T1084" s="17"/>
      <c r="U1084" s="17"/>
      <c r="V1084" s="17"/>
      <c r="W1084" s="17"/>
      <c r="X1084" s="17"/>
      <c r="Y1084" s="17">
        <f t="shared" si="2875"/>
        <v>4250</v>
      </c>
      <c r="Z1084" s="17">
        <f t="shared" si="2876"/>
        <v>4165</v>
      </c>
      <c r="AA1084" s="17">
        <f t="shared" si="2877"/>
        <v>0</v>
      </c>
      <c r="AB1084" s="17"/>
      <c r="AC1084" s="17"/>
      <c r="AD1084" s="17"/>
      <c r="AE1084" s="17">
        <f t="shared" si="2878"/>
        <v>4250</v>
      </c>
      <c r="AF1084" s="17">
        <f t="shared" si="2879"/>
        <v>4165</v>
      </c>
      <c r="AG1084" s="17">
        <f t="shared" si="2880"/>
        <v>0</v>
      </c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>
        <f t="shared" si="2881"/>
        <v>4250</v>
      </c>
      <c r="AX1084" s="17">
        <f t="shared" si="2882"/>
        <v>4165</v>
      </c>
      <c r="AY1084" s="17">
        <f t="shared" si="2883"/>
        <v>0</v>
      </c>
      <c r="AZ1084" s="17"/>
      <c r="BA1084" s="32"/>
      <c r="BB1084" s="32"/>
      <c r="BC1084" s="1"/>
      <c r="BD1084" s="1"/>
      <c r="BE1084" s="1"/>
      <c r="BF1084" s="1"/>
      <c r="BG1084" s="1"/>
      <c r="BH1084" s="1"/>
      <c r="BI1084" s="1"/>
    </row>
    <row r="1085" s="1" customFormat="1">
      <c r="A1085" s="30" t="s">
        <v>492</v>
      </c>
      <c r="B1085" s="30" t="s">
        <v>63</v>
      </c>
      <c r="C1085" s="30" t="s">
        <v>65</v>
      </c>
      <c r="D1085" s="30" t="s">
        <v>159</v>
      </c>
      <c r="E1085" s="35"/>
      <c r="F1085" s="31" t="s">
        <v>160</v>
      </c>
      <c r="G1085" s="17">
        <f t="shared" ref="G1085:G1098" si="2950">G1086</f>
        <v>1502.9000000000001</v>
      </c>
      <c r="H1085" s="17">
        <f t="shared" ref="H1085:H1098" si="2951">H1086</f>
        <v>752</v>
      </c>
      <c r="I1085" s="17">
        <f t="shared" ref="I1085:I1100" si="2952">I1086</f>
        <v>752</v>
      </c>
      <c r="J1085" s="17">
        <f t="shared" ref="J1085:J1100" si="2953">J1086</f>
        <v>0</v>
      </c>
      <c r="K1085" s="17">
        <f t="shared" ref="K1085:K1100" si="2954">K1086</f>
        <v>0</v>
      </c>
      <c r="L1085" s="17">
        <f t="shared" ref="L1085:L1100" si="2955">L1086</f>
        <v>0</v>
      </c>
      <c r="M1085" s="17">
        <f t="shared" si="2823"/>
        <v>1502.9000000000001</v>
      </c>
      <c r="N1085" s="17">
        <f t="shared" si="2824"/>
        <v>752</v>
      </c>
      <c r="O1085" s="17">
        <f t="shared" si="2825"/>
        <v>752</v>
      </c>
      <c r="P1085" s="17">
        <f t="shared" ref="P1085:P1100" si="2956">P1086</f>
        <v>0</v>
      </c>
      <c r="Q1085" s="17">
        <f t="shared" ref="Q1085:Q1100" si="2957">Q1086</f>
        <v>0</v>
      </c>
      <c r="R1085" s="17">
        <f t="shared" ref="R1085:R1100" si="2958">R1086</f>
        <v>0</v>
      </c>
      <c r="S1085" s="17">
        <f t="shared" ref="S1085:S1100" si="2959">S1086</f>
        <v>0</v>
      </c>
      <c r="T1085" s="17">
        <f t="shared" ref="T1085:T1100" si="2960">T1086</f>
        <v>0</v>
      </c>
      <c r="U1085" s="17">
        <f t="shared" ref="U1085:U1100" si="2961">U1086</f>
        <v>0</v>
      </c>
      <c r="V1085" s="17">
        <f t="shared" ref="V1085:V1100" si="2962">V1086</f>
        <v>0</v>
      </c>
      <c r="W1085" s="17">
        <f t="shared" ref="W1085:W1100" si="2963">W1086</f>
        <v>0</v>
      </c>
      <c r="X1085" s="17">
        <f t="shared" ref="X1085:X1100" si="2964">X1086</f>
        <v>0</v>
      </c>
      <c r="Y1085" s="17">
        <f t="shared" si="2875"/>
        <v>1502.9000000000001</v>
      </c>
      <c r="Z1085" s="17">
        <f t="shared" si="2876"/>
        <v>752</v>
      </c>
      <c r="AA1085" s="17">
        <f t="shared" si="2877"/>
        <v>752</v>
      </c>
      <c r="AB1085" s="17">
        <f t="shared" ref="AB1085:AB1100" si="2965">AB1086</f>
        <v>0</v>
      </c>
      <c r="AC1085" s="17">
        <f t="shared" ref="AC1085:AC1100" si="2966">AC1086</f>
        <v>0</v>
      </c>
      <c r="AD1085" s="17">
        <f t="shared" ref="AD1085:AD1100" si="2967">AD1086</f>
        <v>0</v>
      </c>
      <c r="AE1085" s="17">
        <f t="shared" si="2878"/>
        <v>1502.9000000000001</v>
      </c>
      <c r="AF1085" s="17">
        <f t="shared" si="2879"/>
        <v>752</v>
      </c>
      <c r="AG1085" s="17">
        <f t="shared" si="2880"/>
        <v>752</v>
      </c>
      <c r="AH1085" s="17">
        <f t="shared" ref="AH1085:AH1100" si="2968">AH1086</f>
        <v>0</v>
      </c>
      <c r="AI1085" s="17">
        <f t="shared" ref="AI1085:AI1100" si="2969">AI1086</f>
        <v>0</v>
      </c>
      <c r="AJ1085" s="17">
        <f t="shared" ref="AJ1085:AJ1100" si="2970">AJ1086</f>
        <v>0</v>
      </c>
      <c r="AK1085" s="17">
        <f t="shared" ref="AK1085:AK1100" si="2971">AK1086</f>
        <v>0</v>
      </c>
      <c r="AL1085" s="17">
        <f t="shared" ref="AL1085:AL1100" si="2972">AL1086</f>
        <v>0</v>
      </c>
      <c r="AM1085" s="17">
        <f t="shared" ref="AM1085:AM1100" si="2973">AM1086</f>
        <v>0</v>
      </c>
      <c r="AN1085" s="17">
        <f t="shared" ref="AN1085:AN1100" si="2974">AN1086</f>
        <v>0</v>
      </c>
      <c r="AO1085" s="17">
        <f t="shared" ref="AO1085:AO1100" si="2975">AO1086</f>
        <v>0</v>
      </c>
      <c r="AP1085" s="17">
        <f t="shared" ref="AP1085:AP1100" si="2976">AP1086</f>
        <v>0</v>
      </c>
      <c r="AQ1085" s="17">
        <f t="shared" ref="AQ1085:AQ1100" si="2977">AQ1086</f>
        <v>0</v>
      </c>
      <c r="AR1085" s="17">
        <f t="shared" ref="AR1085:AR1100" si="2978">AR1086</f>
        <v>0</v>
      </c>
      <c r="AS1085" s="17">
        <f t="shared" ref="AS1085:AS1100" si="2979">AS1086</f>
        <v>0</v>
      </c>
      <c r="AT1085" s="17">
        <f t="shared" ref="AT1085:AT1100" si="2980">AT1086</f>
        <v>0</v>
      </c>
      <c r="AU1085" s="17">
        <f t="shared" ref="AU1085:AU1100" si="2981">AU1086</f>
        <v>0</v>
      </c>
      <c r="AV1085" s="17">
        <f t="shared" ref="AV1085:AV1100" si="2982">AV1086</f>
        <v>0</v>
      </c>
      <c r="AW1085" s="17">
        <f t="shared" si="2881"/>
        <v>1502.9000000000001</v>
      </c>
      <c r="AX1085" s="17">
        <f t="shared" si="2882"/>
        <v>752</v>
      </c>
      <c r="AY1085" s="17">
        <f t="shared" si="2883"/>
        <v>752</v>
      </c>
      <c r="AZ1085" s="17">
        <f t="shared" ref="AZ1085:AZ1100" si="2983">AZ1086</f>
        <v>0</v>
      </c>
      <c r="BA1085" s="32"/>
      <c r="BB1085" s="32"/>
      <c r="BC1085" s="1"/>
      <c r="BD1085" s="1"/>
      <c r="BE1085" s="1"/>
      <c r="BF1085" s="1"/>
      <c r="BG1085" s="1"/>
      <c r="BH1085" s="1"/>
      <c r="BI1085" s="1"/>
    </row>
    <row r="1086" s="1" customFormat="1" hidden="1">
      <c r="A1086" s="30" t="s">
        <v>492</v>
      </c>
      <c r="B1086" s="30" t="s">
        <v>63</v>
      </c>
      <c r="C1086" s="30" t="s">
        <v>65</v>
      </c>
      <c r="D1086" s="30" t="s">
        <v>161</v>
      </c>
      <c r="E1086" s="35"/>
      <c r="F1086" s="31" t="s">
        <v>36</v>
      </c>
      <c r="G1086" s="17">
        <f t="shared" si="2950"/>
        <v>1502.9000000000001</v>
      </c>
      <c r="H1086" s="17">
        <f t="shared" si="2951"/>
        <v>752</v>
      </c>
      <c r="I1086" s="17">
        <f t="shared" si="2952"/>
        <v>752</v>
      </c>
      <c r="J1086" s="17">
        <f t="shared" si="2953"/>
        <v>0</v>
      </c>
      <c r="K1086" s="17">
        <f t="shared" si="2954"/>
        <v>0</v>
      </c>
      <c r="L1086" s="17">
        <f t="shared" si="2955"/>
        <v>0</v>
      </c>
      <c r="M1086" s="17">
        <f t="shared" si="2823"/>
        <v>1502.9000000000001</v>
      </c>
      <c r="N1086" s="17">
        <f t="shared" si="2824"/>
        <v>752</v>
      </c>
      <c r="O1086" s="17">
        <f t="shared" si="2825"/>
        <v>752</v>
      </c>
      <c r="P1086" s="17">
        <f t="shared" si="2956"/>
        <v>0</v>
      </c>
      <c r="Q1086" s="17">
        <f t="shared" si="2957"/>
        <v>0</v>
      </c>
      <c r="R1086" s="17">
        <f t="shared" si="2958"/>
        <v>0</v>
      </c>
      <c r="S1086" s="17">
        <f t="shared" si="2959"/>
        <v>0</v>
      </c>
      <c r="T1086" s="17">
        <f t="shared" si="2960"/>
        <v>0</v>
      </c>
      <c r="U1086" s="17">
        <f t="shared" si="2961"/>
        <v>0</v>
      </c>
      <c r="V1086" s="17">
        <f t="shared" si="2962"/>
        <v>0</v>
      </c>
      <c r="W1086" s="17">
        <f t="shared" si="2963"/>
        <v>0</v>
      </c>
      <c r="X1086" s="17">
        <f t="shared" si="2964"/>
        <v>0</v>
      </c>
      <c r="Y1086" s="17">
        <f t="shared" si="2875"/>
        <v>1502.9000000000001</v>
      </c>
      <c r="Z1086" s="17">
        <f t="shared" si="2876"/>
        <v>752</v>
      </c>
      <c r="AA1086" s="17">
        <f t="shared" si="2877"/>
        <v>752</v>
      </c>
      <c r="AB1086" s="17">
        <f t="shared" si="2965"/>
        <v>0</v>
      </c>
      <c r="AC1086" s="17">
        <f t="shared" si="2966"/>
        <v>0</v>
      </c>
      <c r="AD1086" s="17">
        <f t="shared" si="2967"/>
        <v>0</v>
      </c>
      <c r="AE1086" s="17">
        <f t="shared" si="2878"/>
        <v>1502.9000000000001</v>
      </c>
      <c r="AF1086" s="17">
        <f t="shared" si="2879"/>
        <v>752</v>
      </c>
      <c r="AG1086" s="17">
        <f t="shared" si="2880"/>
        <v>752</v>
      </c>
      <c r="AH1086" s="17">
        <f t="shared" si="2968"/>
        <v>0</v>
      </c>
      <c r="AI1086" s="17">
        <f t="shared" si="2969"/>
        <v>0</v>
      </c>
      <c r="AJ1086" s="17">
        <f t="shared" si="2970"/>
        <v>0</v>
      </c>
      <c r="AK1086" s="17">
        <f t="shared" si="2971"/>
        <v>0</v>
      </c>
      <c r="AL1086" s="17">
        <f t="shared" si="2972"/>
        <v>0</v>
      </c>
      <c r="AM1086" s="17">
        <f t="shared" si="2973"/>
        <v>0</v>
      </c>
      <c r="AN1086" s="17">
        <f t="shared" si="2974"/>
        <v>0</v>
      </c>
      <c r="AO1086" s="17">
        <f t="shared" si="2975"/>
        <v>0</v>
      </c>
      <c r="AP1086" s="17">
        <f t="shared" si="2976"/>
        <v>0</v>
      </c>
      <c r="AQ1086" s="17">
        <f t="shared" si="2977"/>
        <v>0</v>
      </c>
      <c r="AR1086" s="17">
        <f t="shared" si="2978"/>
        <v>0</v>
      </c>
      <c r="AS1086" s="17">
        <f t="shared" si="2979"/>
        <v>0</v>
      </c>
      <c r="AT1086" s="17">
        <f t="shared" si="2980"/>
        <v>0</v>
      </c>
      <c r="AU1086" s="17">
        <f t="shared" si="2981"/>
        <v>0</v>
      </c>
      <c r="AV1086" s="17">
        <f t="shared" si="2982"/>
        <v>0</v>
      </c>
      <c r="AW1086" s="17">
        <f t="shared" si="2881"/>
        <v>1502.9000000000001</v>
      </c>
      <c r="AX1086" s="17">
        <f t="shared" si="2882"/>
        <v>752</v>
      </c>
      <c r="AY1086" s="17">
        <f t="shared" si="2883"/>
        <v>752</v>
      </c>
      <c r="AZ1086" s="17">
        <f t="shared" si="2983"/>
        <v>0</v>
      </c>
      <c r="BA1086" s="32">
        <v>0</v>
      </c>
      <c r="BB1086" s="32"/>
      <c r="BC1086" s="1"/>
      <c r="BD1086" s="1"/>
      <c r="BE1086" s="1"/>
      <c r="BF1086" s="1"/>
      <c r="BG1086" s="1"/>
      <c r="BH1086" s="1"/>
      <c r="BI1086" s="1"/>
    </row>
    <row r="1087" s="1" customFormat="1">
      <c r="A1087" s="30" t="s">
        <v>492</v>
      </c>
      <c r="B1087" s="30" t="s">
        <v>63</v>
      </c>
      <c r="C1087" s="30" t="s">
        <v>65</v>
      </c>
      <c r="D1087" s="30" t="s">
        <v>162</v>
      </c>
      <c r="E1087" s="35"/>
      <c r="F1087" s="31" t="s">
        <v>163</v>
      </c>
      <c r="G1087" s="17">
        <f t="shared" si="2950"/>
        <v>1502.9000000000001</v>
      </c>
      <c r="H1087" s="17">
        <f t="shared" si="2951"/>
        <v>752</v>
      </c>
      <c r="I1087" s="17">
        <f t="shared" si="2952"/>
        <v>752</v>
      </c>
      <c r="J1087" s="17">
        <f t="shared" si="2953"/>
        <v>0</v>
      </c>
      <c r="K1087" s="17">
        <f t="shared" si="2954"/>
        <v>0</v>
      </c>
      <c r="L1087" s="17">
        <f t="shared" si="2955"/>
        <v>0</v>
      </c>
      <c r="M1087" s="17">
        <f t="shared" si="2823"/>
        <v>1502.9000000000001</v>
      </c>
      <c r="N1087" s="17">
        <f t="shared" si="2824"/>
        <v>752</v>
      </c>
      <c r="O1087" s="17">
        <f t="shared" si="2825"/>
        <v>752</v>
      </c>
      <c r="P1087" s="17">
        <f t="shared" si="2956"/>
        <v>0</v>
      </c>
      <c r="Q1087" s="17">
        <f t="shared" si="2957"/>
        <v>0</v>
      </c>
      <c r="R1087" s="17">
        <f t="shared" si="2958"/>
        <v>0</v>
      </c>
      <c r="S1087" s="17">
        <f t="shared" si="2959"/>
        <v>0</v>
      </c>
      <c r="T1087" s="17">
        <f t="shared" si="2960"/>
        <v>0</v>
      </c>
      <c r="U1087" s="17">
        <f t="shared" si="2961"/>
        <v>0</v>
      </c>
      <c r="V1087" s="17">
        <f t="shared" si="2962"/>
        <v>0</v>
      </c>
      <c r="W1087" s="17">
        <f t="shared" si="2963"/>
        <v>0</v>
      </c>
      <c r="X1087" s="17">
        <f t="shared" si="2964"/>
        <v>0</v>
      </c>
      <c r="Y1087" s="17">
        <f t="shared" si="2875"/>
        <v>1502.9000000000001</v>
      </c>
      <c r="Z1087" s="17">
        <f t="shared" si="2876"/>
        <v>752</v>
      </c>
      <c r="AA1087" s="17">
        <f t="shared" si="2877"/>
        <v>752</v>
      </c>
      <c r="AB1087" s="17">
        <f t="shared" si="2965"/>
        <v>0</v>
      </c>
      <c r="AC1087" s="17">
        <f t="shared" si="2966"/>
        <v>0</v>
      </c>
      <c r="AD1087" s="17">
        <f t="shared" si="2967"/>
        <v>0</v>
      </c>
      <c r="AE1087" s="17">
        <f t="shared" si="2878"/>
        <v>1502.9000000000001</v>
      </c>
      <c r="AF1087" s="17">
        <f t="shared" si="2879"/>
        <v>752</v>
      </c>
      <c r="AG1087" s="17">
        <f t="shared" si="2880"/>
        <v>752</v>
      </c>
      <c r="AH1087" s="17">
        <f t="shared" si="2968"/>
        <v>0</v>
      </c>
      <c r="AI1087" s="17">
        <f t="shared" si="2969"/>
        <v>0</v>
      </c>
      <c r="AJ1087" s="17">
        <f t="shared" si="2970"/>
        <v>0</v>
      </c>
      <c r="AK1087" s="17">
        <f t="shared" si="2971"/>
        <v>0</v>
      </c>
      <c r="AL1087" s="17">
        <f t="shared" si="2972"/>
        <v>0</v>
      </c>
      <c r="AM1087" s="17">
        <f t="shared" si="2973"/>
        <v>0</v>
      </c>
      <c r="AN1087" s="17">
        <f t="shared" si="2974"/>
        <v>0</v>
      </c>
      <c r="AO1087" s="17">
        <f t="shared" si="2975"/>
        <v>0</v>
      </c>
      <c r="AP1087" s="17">
        <f t="shared" si="2976"/>
        <v>0</v>
      </c>
      <c r="AQ1087" s="17">
        <f t="shared" si="2977"/>
        <v>0</v>
      </c>
      <c r="AR1087" s="17">
        <f t="shared" si="2978"/>
        <v>0</v>
      </c>
      <c r="AS1087" s="17">
        <f t="shared" si="2979"/>
        <v>0</v>
      </c>
      <c r="AT1087" s="17">
        <f t="shared" si="2980"/>
        <v>0</v>
      </c>
      <c r="AU1087" s="17">
        <f t="shared" si="2981"/>
        <v>0</v>
      </c>
      <c r="AV1087" s="17">
        <f t="shared" si="2982"/>
        <v>0</v>
      </c>
      <c r="AW1087" s="17">
        <f t="shared" si="2881"/>
        <v>1502.9000000000001</v>
      </c>
      <c r="AX1087" s="17">
        <f t="shared" si="2882"/>
        <v>752</v>
      </c>
      <c r="AY1087" s="17">
        <f t="shared" si="2883"/>
        <v>752</v>
      </c>
      <c r="AZ1087" s="17">
        <f t="shared" si="2983"/>
        <v>0</v>
      </c>
      <c r="BA1087" s="32"/>
      <c r="BB1087" s="32"/>
      <c r="BC1087" s="1"/>
      <c r="BD1087" s="1"/>
      <c r="BE1087" s="1"/>
      <c r="BF1087" s="1"/>
      <c r="BG1087" s="1"/>
      <c r="BH1087" s="1"/>
      <c r="BI1087" s="1"/>
    </row>
    <row r="1088" s="1" customFormat="1">
      <c r="A1088" s="30" t="s">
        <v>492</v>
      </c>
      <c r="B1088" s="30" t="s">
        <v>63</v>
      </c>
      <c r="C1088" s="30" t="s">
        <v>65</v>
      </c>
      <c r="D1088" s="30" t="s">
        <v>196</v>
      </c>
      <c r="E1088" s="35"/>
      <c r="F1088" s="31" t="s">
        <v>197</v>
      </c>
      <c r="G1088" s="17">
        <f t="shared" si="2950"/>
        <v>1502.9000000000001</v>
      </c>
      <c r="H1088" s="17">
        <f t="shared" si="2951"/>
        <v>752</v>
      </c>
      <c r="I1088" s="17">
        <f t="shared" si="2952"/>
        <v>752</v>
      </c>
      <c r="J1088" s="17">
        <f t="shared" si="2953"/>
        <v>0</v>
      </c>
      <c r="K1088" s="17">
        <f t="shared" si="2954"/>
        <v>0</v>
      </c>
      <c r="L1088" s="17">
        <f t="shared" si="2955"/>
        <v>0</v>
      </c>
      <c r="M1088" s="17">
        <f t="shared" si="2823"/>
        <v>1502.9000000000001</v>
      </c>
      <c r="N1088" s="17">
        <f t="shared" si="2824"/>
        <v>752</v>
      </c>
      <c r="O1088" s="17">
        <f t="shared" si="2825"/>
        <v>752</v>
      </c>
      <c r="P1088" s="17">
        <f t="shared" si="2956"/>
        <v>0</v>
      </c>
      <c r="Q1088" s="17">
        <f t="shared" si="2957"/>
        <v>0</v>
      </c>
      <c r="R1088" s="17">
        <f t="shared" si="2958"/>
        <v>0</v>
      </c>
      <c r="S1088" s="17">
        <f t="shared" si="2959"/>
        <v>0</v>
      </c>
      <c r="T1088" s="17">
        <f t="shared" si="2960"/>
        <v>0</v>
      </c>
      <c r="U1088" s="17">
        <f t="shared" si="2961"/>
        <v>0</v>
      </c>
      <c r="V1088" s="17">
        <f t="shared" si="2962"/>
        <v>0</v>
      </c>
      <c r="W1088" s="17">
        <f t="shared" si="2963"/>
        <v>0</v>
      </c>
      <c r="X1088" s="17">
        <f t="shared" si="2964"/>
        <v>0</v>
      </c>
      <c r="Y1088" s="17">
        <f t="shared" si="2875"/>
        <v>1502.9000000000001</v>
      </c>
      <c r="Z1088" s="17">
        <f t="shared" si="2876"/>
        <v>752</v>
      </c>
      <c r="AA1088" s="17">
        <f t="shared" si="2877"/>
        <v>752</v>
      </c>
      <c r="AB1088" s="17">
        <f t="shared" si="2965"/>
        <v>0</v>
      </c>
      <c r="AC1088" s="17">
        <f t="shared" si="2966"/>
        <v>0</v>
      </c>
      <c r="AD1088" s="17">
        <f t="shared" si="2967"/>
        <v>0</v>
      </c>
      <c r="AE1088" s="17">
        <f t="shared" si="2878"/>
        <v>1502.9000000000001</v>
      </c>
      <c r="AF1088" s="17">
        <f t="shared" si="2879"/>
        <v>752</v>
      </c>
      <c r="AG1088" s="17">
        <f t="shared" si="2880"/>
        <v>752</v>
      </c>
      <c r="AH1088" s="17">
        <f t="shared" si="2968"/>
        <v>0</v>
      </c>
      <c r="AI1088" s="17">
        <f t="shared" si="2969"/>
        <v>0</v>
      </c>
      <c r="AJ1088" s="17">
        <f t="shared" si="2970"/>
        <v>0</v>
      </c>
      <c r="AK1088" s="17">
        <f t="shared" si="2971"/>
        <v>0</v>
      </c>
      <c r="AL1088" s="17">
        <f t="shared" si="2972"/>
        <v>0</v>
      </c>
      <c r="AM1088" s="17">
        <f t="shared" si="2973"/>
        <v>0</v>
      </c>
      <c r="AN1088" s="17">
        <f t="shared" si="2974"/>
        <v>0</v>
      </c>
      <c r="AO1088" s="17">
        <f t="shared" si="2975"/>
        <v>0</v>
      </c>
      <c r="AP1088" s="17">
        <f t="shared" si="2976"/>
        <v>0</v>
      </c>
      <c r="AQ1088" s="17">
        <f t="shared" si="2977"/>
        <v>0</v>
      </c>
      <c r="AR1088" s="17">
        <f t="shared" si="2978"/>
        <v>0</v>
      </c>
      <c r="AS1088" s="17">
        <f t="shared" si="2979"/>
        <v>0</v>
      </c>
      <c r="AT1088" s="17">
        <f t="shared" si="2980"/>
        <v>0</v>
      </c>
      <c r="AU1088" s="17">
        <f t="shared" si="2981"/>
        <v>0</v>
      </c>
      <c r="AV1088" s="17">
        <f t="shared" si="2982"/>
        <v>0</v>
      </c>
      <c r="AW1088" s="17">
        <f t="shared" si="2881"/>
        <v>1502.9000000000001</v>
      </c>
      <c r="AX1088" s="17">
        <f t="shared" si="2882"/>
        <v>752</v>
      </c>
      <c r="AY1088" s="17">
        <f t="shared" si="2883"/>
        <v>752</v>
      </c>
      <c r="AZ1088" s="17">
        <f t="shared" si="2983"/>
        <v>0</v>
      </c>
      <c r="BA1088" s="32"/>
      <c r="BB1088" s="32"/>
      <c r="BC1088" s="1"/>
      <c r="BD1088" s="1"/>
      <c r="BE1088" s="1"/>
      <c r="BF1088" s="1"/>
      <c r="BG1088" s="1"/>
      <c r="BH1088" s="1"/>
      <c r="BI1088" s="1"/>
    </row>
    <row r="1089" s="1" customFormat="1">
      <c r="A1089" s="30" t="s">
        <v>492</v>
      </c>
      <c r="B1089" s="30" t="s">
        <v>63</v>
      </c>
      <c r="C1089" s="30" t="s">
        <v>65</v>
      </c>
      <c r="D1089" s="30" t="s">
        <v>196</v>
      </c>
      <c r="E1089" s="30" t="s">
        <v>41</v>
      </c>
      <c r="F1089" s="31" t="s">
        <v>42</v>
      </c>
      <c r="G1089" s="17">
        <v>1502.9000000000001</v>
      </c>
      <c r="H1089" s="17">
        <v>752</v>
      </c>
      <c r="I1089" s="17">
        <v>752</v>
      </c>
      <c r="J1089" s="17"/>
      <c r="K1089" s="17"/>
      <c r="L1089" s="17"/>
      <c r="M1089" s="17">
        <f t="shared" si="2823"/>
        <v>1502.9000000000001</v>
      </c>
      <c r="N1089" s="17">
        <f t="shared" si="2824"/>
        <v>752</v>
      </c>
      <c r="O1089" s="17">
        <f t="shared" si="2825"/>
        <v>752</v>
      </c>
      <c r="P1089" s="17"/>
      <c r="Q1089" s="17"/>
      <c r="R1089" s="17"/>
      <c r="S1089" s="17"/>
      <c r="T1089" s="17"/>
      <c r="U1089" s="17"/>
      <c r="V1089" s="17"/>
      <c r="W1089" s="17"/>
      <c r="X1089" s="17"/>
      <c r="Y1089" s="17">
        <f t="shared" si="2875"/>
        <v>1502.9000000000001</v>
      </c>
      <c r="Z1089" s="17">
        <f t="shared" si="2876"/>
        <v>752</v>
      </c>
      <c r="AA1089" s="17">
        <f t="shared" si="2877"/>
        <v>752</v>
      </c>
      <c r="AB1089" s="17"/>
      <c r="AC1089" s="17"/>
      <c r="AD1089" s="17"/>
      <c r="AE1089" s="17">
        <f t="shared" si="2878"/>
        <v>1502.9000000000001</v>
      </c>
      <c r="AF1089" s="17">
        <f t="shared" si="2879"/>
        <v>752</v>
      </c>
      <c r="AG1089" s="17">
        <f t="shared" si="2880"/>
        <v>752</v>
      </c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>
        <f t="shared" si="2881"/>
        <v>1502.9000000000001</v>
      </c>
      <c r="AX1089" s="17">
        <f t="shared" si="2882"/>
        <v>752</v>
      </c>
      <c r="AY1089" s="17">
        <f t="shared" si="2883"/>
        <v>752</v>
      </c>
      <c r="AZ1089" s="17"/>
      <c r="BA1089" s="32"/>
      <c r="BB1089" s="32"/>
      <c r="BC1089" s="1"/>
      <c r="BD1089" s="1"/>
      <c r="BE1089" s="1"/>
      <c r="BF1089" s="1"/>
      <c r="BG1089" s="1"/>
      <c r="BH1089" s="1"/>
      <c r="BI1089" s="1"/>
    </row>
    <row r="1090" s="1" customFormat="1">
      <c r="A1090" s="30" t="s">
        <v>492</v>
      </c>
      <c r="B1090" s="30" t="s">
        <v>63</v>
      </c>
      <c r="C1090" s="30" t="s">
        <v>65</v>
      </c>
      <c r="D1090" s="30" t="s">
        <v>57</v>
      </c>
      <c r="E1090" s="35"/>
      <c r="F1090" s="31" t="s">
        <v>58</v>
      </c>
      <c r="G1090" s="17"/>
      <c r="H1090" s="17"/>
      <c r="I1090" s="17"/>
      <c r="J1090" s="17"/>
      <c r="K1090" s="17"/>
      <c r="L1090" s="17"/>
      <c r="M1090" s="17"/>
      <c r="N1090" s="17"/>
      <c r="O1090" s="17"/>
      <c r="P1090" s="17">
        <f t="shared" si="2956"/>
        <v>0</v>
      </c>
      <c r="Q1090" s="17">
        <f t="shared" si="2957"/>
        <v>0</v>
      </c>
      <c r="R1090" s="17">
        <f t="shared" si="2958"/>
        <v>0</v>
      </c>
      <c r="S1090" s="17">
        <f t="shared" si="2959"/>
        <v>50</v>
      </c>
      <c r="T1090" s="17">
        <f t="shared" si="2960"/>
        <v>0</v>
      </c>
      <c r="U1090" s="17">
        <f t="shared" si="2961"/>
        <v>0</v>
      </c>
      <c r="V1090" s="17">
        <f t="shared" si="2962"/>
        <v>0</v>
      </c>
      <c r="W1090" s="17">
        <f t="shared" si="2963"/>
        <v>0</v>
      </c>
      <c r="X1090" s="17">
        <f t="shared" si="2964"/>
        <v>0</v>
      </c>
      <c r="Y1090" s="17">
        <f t="shared" si="2875"/>
        <v>50</v>
      </c>
      <c r="Z1090" s="17">
        <f t="shared" si="2876"/>
        <v>0</v>
      </c>
      <c r="AA1090" s="17">
        <f t="shared" si="2877"/>
        <v>0</v>
      </c>
      <c r="AB1090" s="17">
        <f t="shared" si="2965"/>
        <v>0</v>
      </c>
      <c r="AC1090" s="17">
        <f t="shared" si="2966"/>
        <v>0</v>
      </c>
      <c r="AD1090" s="17">
        <f t="shared" si="2967"/>
        <v>0</v>
      </c>
      <c r="AE1090" s="17">
        <f t="shared" si="2878"/>
        <v>50</v>
      </c>
      <c r="AF1090" s="17">
        <f t="shared" si="2879"/>
        <v>0</v>
      </c>
      <c r="AG1090" s="17">
        <f t="shared" si="2880"/>
        <v>0</v>
      </c>
      <c r="AH1090" s="17">
        <f t="shared" si="2968"/>
        <v>0</v>
      </c>
      <c r="AI1090" s="17">
        <f t="shared" si="2969"/>
        <v>0</v>
      </c>
      <c r="AJ1090" s="17">
        <f t="shared" si="2970"/>
        <v>0</v>
      </c>
      <c r="AK1090" s="17">
        <f t="shared" si="2971"/>
        <v>0</v>
      </c>
      <c r="AL1090" s="17">
        <f t="shared" si="2972"/>
        <v>0</v>
      </c>
      <c r="AM1090" s="17">
        <f t="shared" si="2973"/>
        <v>0</v>
      </c>
      <c r="AN1090" s="17">
        <f t="shared" si="2974"/>
        <v>0</v>
      </c>
      <c r="AO1090" s="17">
        <f t="shared" si="2975"/>
        <v>0</v>
      </c>
      <c r="AP1090" s="17">
        <f t="shared" si="2976"/>
        <v>0</v>
      </c>
      <c r="AQ1090" s="17">
        <f t="shared" si="2977"/>
        <v>0</v>
      </c>
      <c r="AR1090" s="17">
        <f t="shared" si="2978"/>
        <v>0</v>
      </c>
      <c r="AS1090" s="17">
        <f t="shared" si="2979"/>
        <v>0</v>
      </c>
      <c r="AT1090" s="17">
        <f t="shared" si="2980"/>
        <v>0</v>
      </c>
      <c r="AU1090" s="17">
        <f t="shared" si="2981"/>
        <v>0</v>
      </c>
      <c r="AV1090" s="17">
        <f t="shared" si="2982"/>
        <v>0</v>
      </c>
      <c r="AW1090" s="17">
        <f t="shared" si="2881"/>
        <v>50</v>
      </c>
      <c r="AX1090" s="17">
        <f t="shared" si="2882"/>
        <v>0</v>
      </c>
      <c r="AY1090" s="17">
        <f t="shared" si="2883"/>
        <v>0</v>
      </c>
      <c r="AZ1090" s="17">
        <f t="shared" si="2983"/>
        <v>0</v>
      </c>
      <c r="BA1090" s="32"/>
      <c r="BB1090" s="32"/>
      <c r="BC1090" s="1"/>
      <c r="BD1090" s="1"/>
      <c r="BE1090" s="1"/>
      <c r="BF1090" s="1"/>
      <c r="BG1090" s="1"/>
      <c r="BH1090" s="1"/>
      <c r="BI1090" s="1"/>
    </row>
    <row r="1091" s="1" customFormat="1">
      <c r="A1091" s="30" t="s">
        <v>492</v>
      </c>
      <c r="B1091" s="30" t="s">
        <v>63</v>
      </c>
      <c r="C1091" s="30" t="s">
        <v>65</v>
      </c>
      <c r="D1091" s="30" t="s">
        <v>481</v>
      </c>
      <c r="E1091" s="35"/>
      <c r="F1091" s="31" t="s">
        <v>482</v>
      </c>
      <c r="G1091" s="17"/>
      <c r="H1091" s="17"/>
      <c r="I1091" s="17"/>
      <c r="J1091" s="17"/>
      <c r="K1091" s="17"/>
      <c r="L1091" s="17"/>
      <c r="M1091" s="17"/>
      <c r="N1091" s="17"/>
      <c r="O1091" s="17"/>
      <c r="P1091" s="17">
        <f t="shared" si="2956"/>
        <v>0</v>
      </c>
      <c r="Q1091" s="17">
        <f t="shared" si="2957"/>
        <v>0</v>
      </c>
      <c r="R1091" s="17">
        <f t="shared" si="2958"/>
        <v>0</v>
      </c>
      <c r="S1091" s="17">
        <f t="shared" si="2959"/>
        <v>50</v>
      </c>
      <c r="T1091" s="17">
        <f t="shared" si="2960"/>
        <v>0</v>
      </c>
      <c r="U1091" s="17">
        <f t="shared" si="2961"/>
        <v>0</v>
      </c>
      <c r="V1091" s="17">
        <f t="shared" si="2962"/>
        <v>0</v>
      </c>
      <c r="W1091" s="17">
        <f t="shared" si="2963"/>
        <v>0</v>
      </c>
      <c r="X1091" s="17">
        <f t="shared" si="2964"/>
        <v>0</v>
      </c>
      <c r="Y1091" s="17">
        <f t="shared" si="2875"/>
        <v>50</v>
      </c>
      <c r="Z1091" s="17">
        <f t="shared" si="2876"/>
        <v>0</v>
      </c>
      <c r="AA1091" s="17">
        <f t="shared" si="2877"/>
        <v>0</v>
      </c>
      <c r="AB1091" s="17">
        <f t="shared" si="2965"/>
        <v>0</v>
      </c>
      <c r="AC1091" s="17">
        <f t="shared" si="2966"/>
        <v>0</v>
      </c>
      <c r="AD1091" s="17">
        <f t="shared" si="2967"/>
        <v>0</v>
      </c>
      <c r="AE1091" s="17">
        <f t="shared" si="2878"/>
        <v>50</v>
      </c>
      <c r="AF1091" s="17">
        <f t="shared" si="2879"/>
        <v>0</v>
      </c>
      <c r="AG1091" s="17">
        <f t="shared" si="2880"/>
        <v>0</v>
      </c>
      <c r="AH1091" s="17">
        <f t="shared" si="2968"/>
        <v>0</v>
      </c>
      <c r="AI1091" s="17">
        <f t="shared" si="2969"/>
        <v>0</v>
      </c>
      <c r="AJ1091" s="17">
        <f t="shared" si="2970"/>
        <v>0</v>
      </c>
      <c r="AK1091" s="17">
        <f t="shared" si="2971"/>
        <v>0</v>
      </c>
      <c r="AL1091" s="17">
        <f t="shared" si="2972"/>
        <v>0</v>
      </c>
      <c r="AM1091" s="17">
        <f t="shared" si="2973"/>
        <v>0</v>
      </c>
      <c r="AN1091" s="17">
        <f t="shared" si="2974"/>
        <v>0</v>
      </c>
      <c r="AO1091" s="17">
        <f t="shared" si="2975"/>
        <v>0</v>
      </c>
      <c r="AP1091" s="17">
        <f t="shared" si="2976"/>
        <v>0</v>
      </c>
      <c r="AQ1091" s="17">
        <f t="shared" si="2977"/>
        <v>0</v>
      </c>
      <c r="AR1091" s="17">
        <f t="shared" si="2978"/>
        <v>0</v>
      </c>
      <c r="AS1091" s="17">
        <f t="shared" si="2979"/>
        <v>0</v>
      </c>
      <c r="AT1091" s="17">
        <f t="shared" si="2980"/>
        <v>0</v>
      </c>
      <c r="AU1091" s="17">
        <f t="shared" si="2981"/>
        <v>0</v>
      </c>
      <c r="AV1091" s="17">
        <f t="shared" si="2982"/>
        <v>0</v>
      </c>
      <c r="AW1091" s="17">
        <f t="shared" si="2881"/>
        <v>50</v>
      </c>
      <c r="AX1091" s="17">
        <f t="shared" si="2882"/>
        <v>0</v>
      </c>
      <c r="AY1091" s="17">
        <f t="shared" si="2883"/>
        <v>0</v>
      </c>
      <c r="AZ1091" s="17">
        <f t="shared" si="2983"/>
        <v>0</v>
      </c>
      <c r="BA1091" s="32"/>
      <c r="BB1091" s="32"/>
      <c r="BC1091" s="1"/>
      <c r="BD1091" s="1"/>
      <c r="BE1091" s="1"/>
      <c r="BF1091" s="1"/>
      <c r="BG1091" s="1"/>
      <c r="BH1091" s="1"/>
      <c r="BI1091" s="1"/>
    </row>
    <row r="1092" s="1" customFormat="1">
      <c r="A1092" s="30" t="s">
        <v>492</v>
      </c>
      <c r="B1092" s="30" t="s">
        <v>63</v>
      </c>
      <c r="C1092" s="30" t="s">
        <v>65</v>
      </c>
      <c r="D1092" s="30" t="s">
        <v>481</v>
      </c>
      <c r="E1092" s="30" t="s">
        <v>43</v>
      </c>
      <c r="F1092" s="31" t="s">
        <v>44</v>
      </c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>
        <v>50</v>
      </c>
      <c r="T1092" s="17"/>
      <c r="U1092" s="17"/>
      <c r="V1092" s="17"/>
      <c r="W1092" s="17"/>
      <c r="X1092" s="17"/>
      <c r="Y1092" s="17">
        <f t="shared" si="2875"/>
        <v>50</v>
      </c>
      <c r="Z1092" s="17">
        <f t="shared" si="2876"/>
        <v>0</v>
      </c>
      <c r="AA1092" s="17">
        <f t="shared" si="2877"/>
        <v>0</v>
      </c>
      <c r="AB1092" s="17"/>
      <c r="AC1092" s="17"/>
      <c r="AD1092" s="17"/>
      <c r="AE1092" s="17">
        <f t="shared" si="2878"/>
        <v>50</v>
      </c>
      <c r="AF1092" s="17">
        <f t="shared" si="2879"/>
        <v>0</v>
      </c>
      <c r="AG1092" s="17">
        <f t="shared" si="2880"/>
        <v>0</v>
      </c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>
        <f t="shared" si="2881"/>
        <v>50</v>
      </c>
      <c r="AX1092" s="17">
        <f t="shared" si="2882"/>
        <v>0</v>
      </c>
      <c r="AY1092" s="17">
        <f t="shared" si="2883"/>
        <v>0</v>
      </c>
      <c r="AZ1092" s="17"/>
      <c r="BA1092" s="32"/>
      <c r="BB1092" s="32"/>
      <c r="BC1092" s="1"/>
      <c r="BD1092" s="1"/>
      <c r="BE1092" s="1"/>
      <c r="BF1092" s="1"/>
      <c r="BG1092" s="1"/>
      <c r="BH1092" s="1"/>
      <c r="BI1092" s="1"/>
    </row>
    <row r="1093" s="20" customFormat="1">
      <c r="A1093" s="21" t="s">
        <v>492</v>
      </c>
      <c r="B1093" s="21" t="s">
        <v>89</v>
      </c>
      <c r="C1093" s="21"/>
      <c r="D1093" s="21"/>
      <c r="E1093" s="33"/>
      <c r="F1093" s="22" t="s">
        <v>200</v>
      </c>
      <c r="G1093" s="23">
        <f t="shared" si="2950"/>
        <v>44</v>
      </c>
      <c r="H1093" s="23">
        <f t="shared" si="2951"/>
        <v>44</v>
      </c>
      <c r="I1093" s="23">
        <f t="shared" si="2952"/>
        <v>44</v>
      </c>
      <c r="J1093" s="23">
        <f t="shared" si="2953"/>
        <v>0</v>
      </c>
      <c r="K1093" s="23">
        <f t="shared" si="2954"/>
        <v>0</v>
      </c>
      <c r="L1093" s="23">
        <f t="shared" si="2955"/>
        <v>0</v>
      </c>
      <c r="M1093" s="23">
        <f t="shared" si="2823"/>
        <v>44</v>
      </c>
      <c r="N1093" s="23">
        <f t="shared" si="2824"/>
        <v>44</v>
      </c>
      <c r="O1093" s="23">
        <f t="shared" si="2825"/>
        <v>44</v>
      </c>
      <c r="P1093" s="23">
        <f t="shared" si="2956"/>
        <v>0</v>
      </c>
      <c r="Q1093" s="23">
        <f t="shared" si="2957"/>
        <v>0</v>
      </c>
      <c r="R1093" s="23">
        <f t="shared" si="2958"/>
        <v>0</v>
      </c>
      <c r="S1093" s="23">
        <f t="shared" si="2959"/>
        <v>0</v>
      </c>
      <c r="T1093" s="23">
        <f t="shared" si="2960"/>
        <v>0</v>
      </c>
      <c r="U1093" s="23">
        <f t="shared" si="2961"/>
        <v>0</v>
      </c>
      <c r="V1093" s="23">
        <f t="shared" si="2962"/>
        <v>0</v>
      </c>
      <c r="W1093" s="23">
        <f t="shared" si="2963"/>
        <v>0</v>
      </c>
      <c r="X1093" s="23">
        <f t="shared" si="2964"/>
        <v>0</v>
      </c>
      <c r="Y1093" s="23">
        <f t="shared" si="2875"/>
        <v>44</v>
      </c>
      <c r="Z1093" s="23">
        <f t="shared" si="2876"/>
        <v>44</v>
      </c>
      <c r="AA1093" s="23">
        <f t="shared" si="2877"/>
        <v>44</v>
      </c>
      <c r="AB1093" s="23">
        <f t="shared" si="2965"/>
        <v>0</v>
      </c>
      <c r="AC1093" s="23">
        <f t="shared" si="2966"/>
        <v>0</v>
      </c>
      <c r="AD1093" s="23">
        <f t="shared" si="2967"/>
        <v>0</v>
      </c>
      <c r="AE1093" s="23">
        <f t="shared" si="2878"/>
        <v>44</v>
      </c>
      <c r="AF1093" s="23">
        <f t="shared" si="2879"/>
        <v>44</v>
      </c>
      <c r="AG1093" s="23">
        <f t="shared" si="2880"/>
        <v>44</v>
      </c>
      <c r="AH1093" s="23">
        <f t="shared" si="2968"/>
        <v>0</v>
      </c>
      <c r="AI1093" s="23">
        <f t="shared" si="2969"/>
        <v>0</v>
      </c>
      <c r="AJ1093" s="23">
        <f t="shared" si="2970"/>
        <v>0</v>
      </c>
      <c r="AK1093" s="23">
        <f t="shared" si="2971"/>
        <v>0</v>
      </c>
      <c r="AL1093" s="23">
        <f t="shared" si="2972"/>
        <v>0</v>
      </c>
      <c r="AM1093" s="23">
        <f t="shared" si="2973"/>
        <v>0</v>
      </c>
      <c r="AN1093" s="23">
        <f t="shared" si="2974"/>
        <v>0</v>
      </c>
      <c r="AO1093" s="23">
        <f t="shared" si="2975"/>
        <v>0</v>
      </c>
      <c r="AP1093" s="23">
        <f t="shared" si="2976"/>
        <v>0</v>
      </c>
      <c r="AQ1093" s="23">
        <f t="shared" si="2977"/>
        <v>0</v>
      </c>
      <c r="AR1093" s="23">
        <f t="shared" si="2978"/>
        <v>0</v>
      </c>
      <c r="AS1093" s="23">
        <f t="shared" si="2979"/>
        <v>0</v>
      </c>
      <c r="AT1093" s="23">
        <f t="shared" si="2980"/>
        <v>0</v>
      </c>
      <c r="AU1093" s="23">
        <f t="shared" si="2981"/>
        <v>0</v>
      </c>
      <c r="AV1093" s="23">
        <f t="shared" si="2982"/>
        <v>0</v>
      </c>
      <c r="AW1093" s="23">
        <f t="shared" si="2881"/>
        <v>44</v>
      </c>
      <c r="AX1093" s="23">
        <f t="shared" si="2882"/>
        <v>44</v>
      </c>
      <c r="AY1093" s="23">
        <f t="shared" si="2883"/>
        <v>44</v>
      </c>
      <c r="AZ1093" s="23">
        <f t="shared" si="2983"/>
        <v>0</v>
      </c>
      <c r="BA1093" s="24"/>
      <c r="BB1093" s="24"/>
      <c r="BC1093" s="20"/>
      <c r="BD1093" s="20"/>
      <c r="BE1093" s="20"/>
      <c r="BF1093" s="20"/>
      <c r="BG1093" s="20"/>
      <c r="BH1093" s="20"/>
      <c r="BI1093" s="20"/>
    </row>
    <row r="1094" s="25" customFormat="1">
      <c r="A1094" s="26" t="s">
        <v>492</v>
      </c>
      <c r="B1094" s="26" t="s">
        <v>89</v>
      </c>
      <c r="C1094" s="26" t="s">
        <v>65</v>
      </c>
      <c r="D1094" s="26"/>
      <c r="E1094" s="34"/>
      <c r="F1094" s="27" t="s">
        <v>201</v>
      </c>
      <c r="G1094" s="28">
        <f t="shared" si="2950"/>
        <v>44</v>
      </c>
      <c r="H1094" s="28">
        <f t="shared" si="2951"/>
        <v>44</v>
      </c>
      <c r="I1094" s="28">
        <f t="shared" si="2952"/>
        <v>44</v>
      </c>
      <c r="J1094" s="28">
        <f t="shared" si="2953"/>
        <v>0</v>
      </c>
      <c r="K1094" s="28">
        <f t="shared" si="2954"/>
        <v>0</v>
      </c>
      <c r="L1094" s="28">
        <f t="shared" si="2955"/>
        <v>0</v>
      </c>
      <c r="M1094" s="28">
        <f t="shared" si="2823"/>
        <v>44</v>
      </c>
      <c r="N1094" s="28">
        <f t="shared" si="2824"/>
        <v>44</v>
      </c>
      <c r="O1094" s="28">
        <f t="shared" si="2825"/>
        <v>44</v>
      </c>
      <c r="P1094" s="28">
        <f t="shared" si="2956"/>
        <v>0</v>
      </c>
      <c r="Q1094" s="28">
        <f t="shared" si="2957"/>
        <v>0</v>
      </c>
      <c r="R1094" s="28">
        <f t="shared" si="2958"/>
        <v>0</v>
      </c>
      <c r="S1094" s="28">
        <f t="shared" si="2959"/>
        <v>0</v>
      </c>
      <c r="T1094" s="28">
        <f t="shared" si="2960"/>
        <v>0</v>
      </c>
      <c r="U1094" s="28">
        <f t="shared" si="2961"/>
        <v>0</v>
      </c>
      <c r="V1094" s="28">
        <f t="shared" si="2962"/>
        <v>0</v>
      </c>
      <c r="W1094" s="28">
        <f t="shared" si="2963"/>
        <v>0</v>
      </c>
      <c r="X1094" s="28">
        <f t="shared" si="2964"/>
        <v>0</v>
      </c>
      <c r="Y1094" s="28">
        <f t="shared" si="2875"/>
        <v>44</v>
      </c>
      <c r="Z1094" s="28">
        <f t="shared" si="2876"/>
        <v>44</v>
      </c>
      <c r="AA1094" s="28">
        <f t="shared" si="2877"/>
        <v>44</v>
      </c>
      <c r="AB1094" s="28">
        <f t="shared" si="2965"/>
        <v>0</v>
      </c>
      <c r="AC1094" s="28">
        <f t="shared" si="2966"/>
        <v>0</v>
      </c>
      <c r="AD1094" s="28">
        <f t="shared" si="2967"/>
        <v>0</v>
      </c>
      <c r="AE1094" s="28">
        <f t="shared" si="2878"/>
        <v>44</v>
      </c>
      <c r="AF1094" s="28">
        <f t="shared" si="2879"/>
        <v>44</v>
      </c>
      <c r="AG1094" s="28">
        <f t="shared" si="2880"/>
        <v>44</v>
      </c>
      <c r="AH1094" s="28">
        <f t="shared" si="2968"/>
        <v>0</v>
      </c>
      <c r="AI1094" s="28">
        <f t="shared" si="2969"/>
        <v>0</v>
      </c>
      <c r="AJ1094" s="28">
        <f t="shared" si="2970"/>
        <v>0</v>
      </c>
      <c r="AK1094" s="28">
        <f t="shared" si="2971"/>
        <v>0</v>
      </c>
      <c r="AL1094" s="28">
        <f t="shared" si="2972"/>
        <v>0</v>
      </c>
      <c r="AM1094" s="28">
        <f t="shared" si="2973"/>
        <v>0</v>
      </c>
      <c r="AN1094" s="28">
        <f t="shared" si="2974"/>
        <v>0</v>
      </c>
      <c r="AO1094" s="28">
        <f t="shared" si="2975"/>
        <v>0</v>
      </c>
      <c r="AP1094" s="28">
        <f t="shared" si="2976"/>
        <v>0</v>
      </c>
      <c r="AQ1094" s="28">
        <f t="shared" si="2977"/>
        <v>0</v>
      </c>
      <c r="AR1094" s="28">
        <f t="shared" si="2978"/>
        <v>0</v>
      </c>
      <c r="AS1094" s="28">
        <f t="shared" si="2979"/>
        <v>0</v>
      </c>
      <c r="AT1094" s="28">
        <f t="shared" si="2980"/>
        <v>0</v>
      </c>
      <c r="AU1094" s="28">
        <f t="shared" si="2981"/>
        <v>0</v>
      </c>
      <c r="AV1094" s="28">
        <f t="shared" si="2982"/>
        <v>0</v>
      </c>
      <c r="AW1094" s="28">
        <f t="shared" si="2881"/>
        <v>44</v>
      </c>
      <c r="AX1094" s="28">
        <f t="shared" si="2882"/>
        <v>44</v>
      </c>
      <c r="AY1094" s="28">
        <f t="shared" si="2883"/>
        <v>44</v>
      </c>
      <c r="AZ1094" s="28">
        <f t="shared" si="2983"/>
        <v>0</v>
      </c>
      <c r="BA1094" s="29"/>
      <c r="BB1094" s="29"/>
      <c r="BC1094" s="25"/>
      <c r="BD1094" s="25"/>
      <c r="BE1094" s="25"/>
      <c r="BF1094" s="25"/>
      <c r="BG1094" s="25"/>
      <c r="BH1094" s="25"/>
      <c r="BI1094" s="25"/>
    </row>
    <row r="1095" s="1" customFormat="1">
      <c r="A1095" s="30" t="s">
        <v>492</v>
      </c>
      <c r="B1095" s="30" t="s">
        <v>89</v>
      </c>
      <c r="C1095" s="30" t="s">
        <v>65</v>
      </c>
      <c r="D1095" s="30" t="s">
        <v>159</v>
      </c>
      <c r="E1095" s="35"/>
      <c r="F1095" s="31" t="s">
        <v>160</v>
      </c>
      <c r="G1095" s="17">
        <f t="shared" si="2950"/>
        <v>44</v>
      </c>
      <c r="H1095" s="17">
        <f t="shared" si="2951"/>
        <v>44</v>
      </c>
      <c r="I1095" s="17">
        <f t="shared" si="2952"/>
        <v>44</v>
      </c>
      <c r="J1095" s="17">
        <f t="shared" si="2953"/>
        <v>0</v>
      </c>
      <c r="K1095" s="17">
        <f t="shared" si="2954"/>
        <v>0</v>
      </c>
      <c r="L1095" s="17">
        <f t="shared" si="2955"/>
        <v>0</v>
      </c>
      <c r="M1095" s="17">
        <f t="shared" si="2823"/>
        <v>44</v>
      </c>
      <c r="N1095" s="17">
        <f t="shared" si="2824"/>
        <v>44</v>
      </c>
      <c r="O1095" s="17">
        <f t="shared" si="2825"/>
        <v>44</v>
      </c>
      <c r="P1095" s="17">
        <f t="shared" si="2956"/>
        <v>0</v>
      </c>
      <c r="Q1095" s="17">
        <f t="shared" si="2957"/>
        <v>0</v>
      </c>
      <c r="R1095" s="17">
        <f t="shared" si="2958"/>
        <v>0</v>
      </c>
      <c r="S1095" s="17">
        <f t="shared" si="2959"/>
        <v>0</v>
      </c>
      <c r="T1095" s="17">
        <f t="shared" si="2960"/>
        <v>0</v>
      </c>
      <c r="U1095" s="17">
        <f t="shared" si="2961"/>
        <v>0</v>
      </c>
      <c r="V1095" s="17">
        <f t="shared" si="2962"/>
        <v>0</v>
      </c>
      <c r="W1095" s="17">
        <f t="shared" si="2963"/>
        <v>0</v>
      </c>
      <c r="X1095" s="17">
        <f t="shared" si="2964"/>
        <v>0</v>
      </c>
      <c r="Y1095" s="17">
        <f t="shared" si="2875"/>
        <v>44</v>
      </c>
      <c r="Z1095" s="17">
        <f t="shared" si="2876"/>
        <v>44</v>
      </c>
      <c r="AA1095" s="17">
        <f t="shared" si="2877"/>
        <v>44</v>
      </c>
      <c r="AB1095" s="17">
        <f t="shared" si="2965"/>
        <v>0</v>
      </c>
      <c r="AC1095" s="17">
        <f t="shared" si="2966"/>
        <v>0</v>
      </c>
      <c r="AD1095" s="17">
        <f t="shared" si="2967"/>
        <v>0</v>
      </c>
      <c r="AE1095" s="17">
        <f t="shared" si="2878"/>
        <v>44</v>
      </c>
      <c r="AF1095" s="17">
        <f t="shared" si="2879"/>
        <v>44</v>
      </c>
      <c r="AG1095" s="17">
        <f t="shared" si="2880"/>
        <v>44</v>
      </c>
      <c r="AH1095" s="17">
        <f t="shared" si="2968"/>
        <v>0</v>
      </c>
      <c r="AI1095" s="17">
        <f t="shared" si="2969"/>
        <v>0</v>
      </c>
      <c r="AJ1095" s="17">
        <f t="shared" si="2970"/>
        <v>0</v>
      </c>
      <c r="AK1095" s="17">
        <f t="shared" si="2971"/>
        <v>0</v>
      </c>
      <c r="AL1095" s="17">
        <f t="shared" si="2972"/>
        <v>0</v>
      </c>
      <c r="AM1095" s="17">
        <f t="shared" si="2973"/>
        <v>0</v>
      </c>
      <c r="AN1095" s="17">
        <f t="shared" si="2974"/>
        <v>0</v>
      </c>
      <c r="AO1095" s="17">
        <f t="shared" si="2975"/>
        <v>0</v>
      </c>
      <c r="AP1095" s="17">
        <f t="shared" si="2976"/>
        <v>0</v>
      </c>
      <c r="AQ1095" s="17">
        <f t="shared" si="2977"/>
        <v>0</v>
      </c>
      <c r="AR1095" s="17">
        <f t="shared" si="2978"/>
        <v>0</v>
      </c>
      <c r="AS1095" s="17">
        <f t="shared" si="2979"/>
        <v>0</v>
      </c>
      <c r="AT1095" s="17">
        <f t="shared" si="2980"/>
        <v>0</v>
      </c>
      <c r="AU1095" s="17">
        <f t="shared" si="2981"/>
        <v>0</v>
      </c>
      <c r="AV1095" s="17">
        <f t="shared" si="2982"/>
        <v>0</v>
      </c>
      <c r="AW1095" s="17">
        <f t="shared" si="2881"/>
        <v>44</v>
      </c>
      <c r="AX1095" s="17">
        <f t="shared" si="2882"/>
        <v>44</v>
      </c>
      <c r="AY1095" s="17">
        <f t="shared" si="2883"/>
        <v>44</v>
      </c>
      <c r="AZ1095" s="17">
        <f t="shared" si="2983"/>
        <v>0</v>
      </c>
      <c r="BA1095" s="32"/>
      <c r="BB1095" s="32"/>
      <c r="BC1095" s="1"/>
      <c r="BD1095" s="1"/>
      <c r="BE1095" s="1"/>
      <c r="BF1095" s="1"/>
      <c r="BG1095" s="1"/>
      <c r="BH1095" s="1"/>
      <c r="BI1095" s="1"/>
    </row>
    <row r="1096" s="1" customFormat="1" hidden="1">
      <c r="A1096" s="30" t="s">
        <v>492</v>
      </c>
      <c r="B1096" s="30" t="s">
        <v>89</v>
      </c>
      <c r="C1096" s="30" t="s">
        <v>65</v>
      </c>
      <c r="D1096" s="30" t="s">
        <v>161</v>
      </c>
      <c r="E1096" s="35"/>
      <c r="F1096" s="31" t="s">
        <v>36</v>
      </c>
      <c r="G1096" s="17">
        <f t="shared" si="2950"/>
        <v>44</v>
      </c>
      <c r="H1096" s="17">
        <f t="shared" si="2951"/>
        <v>44</v>
      </c>
      <c r="I1096" s="17">
        <f t="shared" si="2952"/>
        <v>44</v>
      </c>
      <c r="J1096" s="17">
        <f t="shared" si="2953"/>
        <v>0</v>
      </c>
      <c r="K1096" s="17">
        <f t="shared" si="2954"/>
        <v>0</v>
      </c>
      <c r="L1096" s="17">
        <f t="shared" si="2955"/>
        <v>0</v>
      </c>
      <c r="M1096" s="17">
        <f t="shared" si="2823"/>
        <v>44</v>
      </c>
      <c r="N1096" s="17">
        <f t="shared" si="2824"/>
        <v>44</v>
      </c>
      <c r="O1096" s="17">
        <f t="shared" si="2825"/>
        <v>44</v>
      </c>
      <c r="P1096" s="17">
        <f t="shared" si="2956"/>
        <v>0</v>
      </c>
      <c r="Q1096" s="17">
        <f t="shared" si="2957"/>
        <v>0</v>
      </c>
      <c r="R1096" s="17">
        <f t="shared" si="2958"/>
        <v>0</v>
      </c>
      <c r="S1096" s="17">
        <f t="shared" si="2959"/>
        <v>0</v>
      </c>
      <c r="T1096" s="17">
        <f t="shared" si="2960"/>
        <v>0</v>
      </c>
      <c r="U1096" s="17">
        <f t="shared" si="2961"/>
        <v>0</v>
      </c>
      <c r="V1096" s="17">
        <f t="shared" si="2962"/>
        <v>0</v>
      </c>
      <c r="W1096" s="17">
        <f t="shared" si="2963"/>
        <v>0</v>
      </c>
      <c r="X1096" s="17">
        <f t="shared" si="2964"/>
        <v>0</v>
      </c>
      <c r="Y1096" s="17">
        <f t="shared" si="2875"/>
        <v>44</v>
      </c>
      <c r="Z1096" s="17">
        <f t="shared" si="2876"/>
        <v>44</v>
      </c>
      <c r="AA1096" s="17">
        <f t="shared" si="2877"/>
        <v>44</v>
      </c>
      <c r="AB1096" s="17">
        <f t="shared" si="2965"/>
        <v>0</v>
      </c>
      <c r="AC1096" s="17">
        <f t="shared" si="2966"/>
        <v>0</v>
      </c>
      <c r="AD1096" s="17">
        <f t="shared" si="2967"/>
        <v>0</v>
      </c>
      <c r="AE1096" s="17">
        <f t="shared" si="2878"/>
        <v>44</v>
      </c>
      <c r="AF1096" s="17">
        <f t="shared" si="2879"/>
        <v>44</v>
      </c>
      <c r="AG1096" s="17">
        <f t="shared" si="2880"/>
        <v>44</v>
      </c>
      <c r="AH1096" s="17">
        <f t="shared" si="2968"/>
        <v>0</v>
      </c>
      <c r="AI1096" s="17">
        <f t="shared" si="2969"/>
        <v>0</v>
      </c>
      <c r="AJ1096" s="17">
        <f t="shared" si="2970"/>
        <v>0</v>
      </c>
      <c r="AK1096" s="17">
        <f t="shared" si="2971"/>
        <v>0</v>
      </c>
      <c r="AL1096" s="17">
        <f t="shared" si="2972"/>
        <v>0</v>
      </c>
      <c r="AM1096" s="17">
        <f t="shared" si="2973"/>
        <v>0</v>
      </c>
      <c r="AN1096" s="17">
        <f t="shared" si="2974"/>
        <v>0</v>
      </c>
      <c r="AO1096" s="17">
        <f t="shared" si="2975"/>
        <v>0</v>
      </c>
      <c r="AP1096" s="17">
        <f t="shared" si="2976"/>
        <v>0</v>
      </c>
      <c r="AQ1096" s="17">
        <f t="shared" si="2977"/>
        <v>0</v>
      </c>
      <c r="AR1096" s="17">
        <f t="shared" si="2978"/>
        <v>0</v>
      </c>
      <c r="AS1096" s="17">
        <f t="shared" si="2979"/>
        <v>0</v>
      </c>
      <c r="AT1096" s="17">
        <f t="shared" si="2980"/>
        <v>0</v>
      </c>
      <c r="AU1096" s="17">
        <f t="shared" si="2981"/>
        <v>0</v>
      </c>
      <c r="AV1096" s="17">
        <f t="shared" si="2982"/>
        <v>0</v>
      </c>
      <c r="AW1096" s="17">
        <f t="shared" si="2881"/>
        <v>44</v>
      </c>
      <c r="AX1096" s="17">
        <f t="shared" si="2882"/>
        <v>44</v>
      </c>
      <c r="AY1096" s="17">
        <f t="shared" si="2883"/>
        <v>44</v>
      </c>
      <c r="AZ1096" s="17">
        <f t="shared" si="2983"/>
        <v>0</v>
      </c>
      <c r="BA1096" s="32">
        <v>0</v>
      </c>
      <c r="BB1096" s="32"/>
      <c r="BC1096" s="1"/>
      <c r="BD1096" s="1"/>
      <c r="BE1096" s="1"/>
      <c r="BF1096" s="1"/>
      <c r="BG1096" s="1"/>
      <c r="BH1096" s="1"/>
      <c r="BI1096" s="1"/>
    </row>
    <row r="1097" s="1" customFormat="1">
      <c r="A1097" s="30" t="s">
        <v>492</v>
      </c>
      <c r="B1097" s="30" t="s">
        <v>89</v>
      </c>
      <c r="C1097" s="30" t="s">
        <v>65</v>
      </c>
      <c r="D1097" s="30" t="s">
        <v>186</v>
      </c>
      <c r="E1097" s="35"/>
      <c r="F1097" s="31" t="s">
        <v>187</v>
      </c>
      <c r="G1097" s="17">
        <f t="shared" si="2950"/>
        <v>44</v>
      </c>
      <c r="H1097" s="17">
        <f t="shared" si="2951"/>
        <v>44</v>
      </c>
      <c r="I1097" s="17">
        <f t="shared" si="2952"/>
        <v>44</v>
      </c>
      <c r="J1097" s="17">
        <f t="shared" si="2953"/>
        <v>0</v>
      </c>
      <c r="K1097" s="17">
        <f t="shared" si="2954"/>
        <v>0</v>
      </c>
      <c r="L1097" s="17">
        <f t="shared" si="2955"/>
        <v>0</v>
      </c>
      <c r="M1097" s="17">
        <f t="shared" si="2823"/>
        <v>44</v>
      </c>
      <c r="N1097" s="17">
        <f t="shared" si="2824"/>
        <v>44</v>
      </c>
      <c r="O1097" s="17">
        <f t="shared" si="2825"/>
        <v>44</v>
      </c>
      <c r="P1097" s="17">
        <f t="shared" si="2956"/>
        <v>0</v>
      </c>
      <c r="Q1097" s="17">
        <f t="shared" si="2957"/>
        <v>0</v>
      </c>
      <c r="R1097" s="17">
        <f t="shared" si="2958"/>
        <v>0</v>
      </c>
      <c r="S1097" s="17">
        <f t="shared" si="2959"/>
        <v>0</v>
      </c>
      <c r="T1097" s="17">
        <f t="shared" si="2960"/>
        <v>0</v>
      </c>
      <c r="U1097" s="17">
        <f t="shared" si="2961"/>
        <v>0</v>
      </c>
      <c r="V1097" s="17">
        <f t="shared" si="2962"/>
        <v>0</v>
      </c>
      <c r="W1097" s="17">
        <f t="shared" si="2963"/>
        <v>0</v>
      </c>
      <c r="X1097" s="17">
        <f t="shared" si="2964"/>
        <v>0</v>
      </c>
      <c r="Y1097" s="17">
        <f t="shared" si="2875"/>
        <v>44</v>
      </c>
      <c r="Z1097" s="17">
        <f t="shared" si="2876"/>
        <v>44</v>
      </c>
      <c r="AA1097" s="17">
        <f t="shared" si="2877"/>
        <v>44</v>
      </c>
      <c r="AB1097" s="17">
        <f t="shared" si="2965"/>
        <v>0</v>
      </c>
      <c r="AC1097" s="17">
        <f t="shared" si="2966"/>
        <v>0</v>
      </c>
      <c r="AD1097" s="17">
        <f t="shared" si="2967"/>
        <v>0</v>
      </c>
      <c r="AE1097" s="17">
        <f t="shared" si="2878"/>
        <v>44</v>
      </c>
      <c r="AF1097" s="17">
        <f t="shared" si="2879"/>
        <v>44</v>
      </c>
      <c r="AG1097" s="17">
        <f t="shared" si="2880"/>
        <v>44</v>
      </c>
      <c r="AH1097" s="17">
        <f t="shared" si="2968"/>
        <v>0</v>
      </c>
      <c r="AI1097" s="17">
        <f t="shared" si="2969"/>
        <v>0</v>
      </c>
      <c r="AJ1097" s="17">
        <f t="shared" si="2970"/>
        <v>0</v>
      </c>
      <c r="AK1097" s="17">
        <f t="shared" si="2971"/>
        <v>0</v>
      </c>
      <c r="AL1097" s="17">
        <f t="shared" si="2972"/>
        <v>0</v>
      </c>
      <c r="AM1097" s="17">
        <f t="shared" si="2973"/>
        <v>0</v>
      </c>
      <c r="AN1097" s="17">
        <f t="shared" si="2974"/>
        <v>0</v>
      </c>
      <c r="AO1097" s="17">
        <f t="shared" si="2975"/>
        <v>0</v>
      </c>
      <c r="AP1097" s="17">
        <f t="shared" si="2976"/>
        <v>0</v>
      </c>
      <c r="AQ1097" s="17">
        <f t="shared" si="2977"/>
        <v>0</v>
      </c>
      <c r="AR1097" s="17">
        <f t="shared" si="2978"/>
        <v>0</v>
      </c>
      <c r="AS1097" s="17">
        <f t="shared" si="2979"/>
        <v>0</v>
      </c>
      <c r="AT1097" s="17">
        <f t="shared" si="2980"/>
        <v>0</v>
      </c>
      <c r="AU1097" s="17">
        <f t="shared" si="2981"/>
        <v>0</v>
      </c>
      <c r="AV1097" s="17">
        <f t="shared" si="2982"/>
        <v>0</v>
      </c>
      <c r="AW1097" s="17">
        <f t="shared" si="2881"/>
        <v>44</v>
      </c>
      <c r="AX1097" s="17">
        <f t="shared" si="2882"/>
        <v>44</v>
      </c>
      <c r="AY1097" s="17">
        <f t="shared" si="2883"/>
        <v>44</v>
      </c>
      <c r="AZ1097" s="17">
        <f t="shared" si="2983"/>
        <v>0</v>
      </c>
      <c r="BA1097" s="32"/>
      <c r="BB1097" s="32"/>
      <c r="BC1097" s="1"/>
      <c r="BD1097" s="1"/>
      <c r="BE1097" s="1"/>
      <c r="BF1097" s="1"/>
      <c r="BG1097" s="1"/>
      <c r="BH1097" s="1"/>
      <c r="BI1097" s="1"/>
    </row>
    <row r="1098" s="1" customFormat="1">
      <c r="A1098" s="30" t="s">
        <v>492</v>
      </c>
      <c r="B1098" s="30" t="s">
        <v>89</v>
      </c>
      <c r="C1098" s="30" t="s">
        <v>65</v>
      </c>
      <c r="D1098" s="30" t="s">
        <v>202</v>
      </c>
      <c r="E1098" s="35"/>
      <c r="F1098" s="31" t="s">
        <v>203</v>
      </c>
      <c r="G1098" s="17">
        <f t="shared" si="2950"/>
        <v>44</v>
      </c>
      <c r="H1098" s="17">
        <f t="shared" si="2951"/>
        <v>44</v>
      </c>
      <c r="I1098" s="17">
        <f t="shared" si="2952"/>
        <v>44</v>
      </c>
      <c r="J1098" s="17">
        <f t="shared" si="2953"/>
        <v>0</v>
      </c>
      <c r="K1098" s="17">
        <f t="shared" si="2954"/>
        <v>0</v>
      </c>
      <c r="L1098" s="17">
        <f t="shared" si="2955"/>
        <v>0</v>
      </c>
      <c r="M1098" s="17">
        <f t="shared" si="2823"/>
        <v>44</v>
      </c>
      <c r="N1098" s="17">
        <f t="shared" si="2824"/>
        <v>44</v>
      </c>
      <c r="O1098" s="17">
        <f t="shared" si="2825"/>
        <v>44</v>
      </c>
      <c r="P1098" s="17">
        <f t="shared" si="2956"/>
        <v>0</v>
      </c>
      <c r="Q1098" s="17">
        <f t="shared" si="2957"/>
        <v>0</v>
      </c>
      <c r="R1098" s="17">
        <f t="shared" si="2958"/>
        <v>0</v>
      </c>
      <c r="S1098" s="17">
        <f t="shared" si="2959"/>
        <v>0</v>
      </c>
      <c r="T1098" s="17">
        <f t="shared" si="2960"/>
        <v>0</v>
      </c>
      <c r="U1098" s="17">
        <f t="shared" si="2961"/>
        <v>0</v>
      </c>
      <c r="V1098" s="17">
        <f t="shared" si="2962"/>
        <v>0</v>
      </c>
      <c r="W1098" s="17">
        <f t="shared" si="2963"/>
        <v>0</v>
      </c>
      <c r="X1098" s="17">
        <f t="shared" si="2964"/>
        <v>0</v>
      </c>
      <c r="Y1098" s="17">
        <f t="shared" si="2875"/>
        <v>44</v>
      </c>
      <c r="Z1098" s="17">
        <f t="shared" si="2876"/>
        <v>44</v>
      </c>
      <c r="AA1098" s="17">
        <f t="shared" si="2877"/>
        <v>44</v>
      </c>
      <c r="AB1098" s="17">
        <f t="shared" si="2965"/>
        <v>0</v>
      </c>
      <c r="AC1098" s="17">
        <f t="shared" si="2966"/>
        <v>0</v>
      </c>
      <c r="AD1098" s="17">
        <f t="shared" si="2967"/>
        <v>0</v>
      </c>
      <c r="AE1098" s="17">
        <f t="shared" si="2878"/>
        <v>44</v>
      </c>
      <c r="AF1098" s="17">
        <f t="shared" si="2879"/>
        <v>44</v>
      </c>
      <c r="AG1098" s="17">
        <f t="shared" si="2880"/>
        <v>44</v>
      </c>
      <c r="AH1098" s="17">
        <f t="shared" si="2968"/>
        <v>0</v>
      </c>
      <c r="AI1098" s="17">
        <f t="shared" si="2969"/>
        <v>0</v>
      </c>
      <c r="AJ1098" s="17">
        <f t="shared" si="2970"/>
        <v>0</v>
      </c>
      <c r="AK1098" s="17">
        <f t="shared" si="2971"/>
        <v>0</v>
      </c>
      <c r="AL1098" s="17">
        <f t="shared" si="2972"/>
        <v>0</v>
      </c>
      <c r="AM1098" s="17">
        <f t="shared" si="2973"/>
        <v>0</v>
      </c>
      <c r="AN1098" s="17">
        <f t="shared" si="2974"/>
        <v>0</v>
      </c>
      <c r="AO1098" s="17">
        <f t="shared" si="2975"/>
        <v>0</v>
      </c>
      <c r="AP1098" s="17">
        <f t="shared" si="2976"/>
        <v>0</v>
      </c>
      <c r="AQ1098" s="17">
        <f t="shared" si="2977"/>
        <v>0</v>
      </c>
      <c r="AR1098" s="17">
        <f t="shared" si="2978"/>
        <v>0</v>
      </c>
      <c r="AS1098" s="17">
        <f t="shared" si="2979"/>
        <v>0</v>
      </c>
      <c r="AT1098" s="17">
        <f t="shared" si="2980"/>
        <v>0</v>
      </c>
      <c r="AU1098" s="17">
        <f t="shared" si="2981"/>
        <v>0</v>
      </c>
      <c r="AV1098" s="17">
        <f t="shared" si="2982"/>
        <v>0</v>
      </c>
      <c r="AW1098" s="17">
        <f t="shared" si="2881"/>
        <v>44</v>
      </c>
      <c r="AX1098" s="17">
        <f t="shared" si="2882"/>
        <v>44</v>
      </c>
      <c r="AY1098" s="17">
        <f t="shared" si="2883"/>
        <v>44</v>
      </c>
      <c r="AZ1098" s="17">
        <f t="shared" si="2983"/>
        <v>0</v>
      </c>
      <c r="BA1098" s="32"/>
      <c r="BB1098" s="32"/>
      <c r="BC1098" s="1"/>
      <c r="BD1098" s="1"/>
      <c r="BE1098" s="1"/>
      <c r="BF1098" s="1"/>
      <c r="BG1098" s="1"/>
      <c r="BH1098" s="1"/>
      <c r="BI1098" s="1"/>
    </row>
    <row r="1099" s="1" customFormat="1">
      <c r="A1099" s="30" t="s">
        <v>492</v>
      </c>
      <c r="B1099" s="30" t="s">
        <v>89</v>
      </c>
      <c r="C1099" s="30" t="s">
        <v>65</v>
      </c>
      <c r="D1099" s="30" t="s">
        <v>202</v>
      </c>
      <c r="E1099" s="30" t="s">
        <v>41</v>
      </c>
      <c r="F1099" s="31" t="s">
        <v>42</v>
      </c>
      <c r="G1099" s="17">
        <v>44</v>
      </c>
      <c r="H1099" s="17">
        <v>44</v>
      </c>
      <c r="I1099" s="17">
        <v>44</v>
      </c>
      <c r="J1099" s="17"/>
      <c r="K1099" s="17"/>
      <c r="L1099" s="17"/>
      <c r="M1099" s="17">
        <f t="shared" si="2823"/>
        <v>44</v>
      </c>
      <c r="N1099" s="17">
        <f t="shared" si="2824"/>
        <v>44</v>
      </c>
      <c r="O1099" s="17">
        <f t="shared" si="2825"/>
        <v>44</v>
      </c>
      <c r="P1099" s="17"/>
      <c r="Q1099" s="17"/>
      <c r="R1099" s="17"/>
      <c r="S1099" s="17"/>
      <c r="T1099" s="17"/>
      <c r="U1099" s="17"/>
      <c r="V1099" s="17"/>
      <c r="W1099" s="17"/>
      <c r="X1099" s="17"/>
      <c r="Y1099" s="17">
        <f t="shared" si="2875"/>
        <v>44</v>
      </c>
      <c r="Z1099" s="17">
        <f t="shared" si="2876"/>
        <v>44</v>
      </c>
      <c r="AA1099" s="17">
        <f t="shared" si="2877"/>
        <v>44</v>
      </c>
      <c r="AB1099" s="17"/>
      <c r="AC1099" s="17"/>
      <c r="AD1099" s="17"/>
      <c r="AE1099" s="17">
        <f t="shared" si="2878"/>
        <v>44</v>
      </c>
      <c r="AF1099" s="17">
        <f t="shared" si="2879"/>
        <v>44</v>
      </c>
      <c r="AG1099" s="17">
        <f t="shared" si="2880"/>
        <v>44</v>
      </c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>
        <f t="shared" si="2881"/>
        <v>44</v>
      </c>
      <c r="AX1099" s="17">
        <f t="shared" si="2882"/>
        <v>44</v>
      </c>
      <c r="AY1099" s="17">
        <f t="shared" si="2883"/>
        <v>44</v>
      </c>
      <c r="AZ1099" s="17"/>
      <c r="BA1099" s="32"/>
      <c r="BB1099" s="32"/>
      <c r="BC1099" s="1"/>
      <c r="BD1099" s="1"/>
      <c r="BE1099" s="1"/>
      <c r="BF1099" s="1"/>
      <c r="BG1099" s="1"/>
      <c r="BH1099" s="1"/>
      <c r="BI1099" s="1"/>
    </row>
    <row r="1100" s="20" customFormat="1">
      <c r="A1100" s="21" t="s">
        <v>492</v>
      </c>
      <c r="B1100" s="21" t="s">
        <v>171</v>
      </c>
      <c r="C1100" s="21"/>
      <c r="D1100" s="21"/>
      <c r="E1100" s="21"/>
      <c r="F1100" s="22" t="s">
        <v>212</v>
      </c>
      <c r="G1100" s="23">
        <f t="shared" si="2789"/>
        <v>4846.3999999999996</v>
      </c>
      <c r="H1100" s="23">
        <f t="shared" si="2790"/>
        <v>4846.3999999999996</v>
      </c>
      <c r="I1100" s="23">
        <f t="shared" si="2952"/>
        <v>4846.3999999999996</v>
      </c>
      <c r="J1100" s="23">
        <f t="shared" si="2953"/>
        <v>0</v>
      </c>
      <c r="K1100" s="23">
        <f t="shared" si="2954"/>
        <v>0</v>
      </c>
      <c r="L1100" s="23">
        <f t="shared" si="2955"/>
        <v>0</v>
      </c>
      <c r="M1100" s="23">
        <f t="shared" si="2823"/>
        <v>4846.3999999999996</v>
      </c>
      <c r="N1100" s="23">
        <f t="shared" si="2824"/>
        <v>4846.3999999999996</v>
      </c>
      <c r="O1100" s="23">
        <f t="shared" si="2825"/>
        <v>4846.3999999999996</v>
      </c>
      <c r="P1100" s="23">
        <f t="shared" si="2956"/>
        <v>0</v>
      </c>
      <c r="Q1100" s="23">
        <f t="shared" si="2957"/>
        <v>0</v>
      </c>
      <c r="R1100" s="23">
        <f t="shared" si="2958"/>
        <v>0</v>
      </c>
      <c r="S1100" s="23">
        <f t="shared" si="2959"/>
        <v>0</v>
      </c>
      <c r="T1100" s="23">
        <f t="shared" si="2960"/>
        <v>0</v>
      </c>
      <c r="U1100" s="23">
        <f t="shared" si="2961"/>
        <v>0</v>
      </c>
      <c r="V1100" s="23">
        <f t="shared" si="2962"/>
        <v>0</v>
      </c>
      <c r="W1100" s="23">
        <f t="shared" si="2963"/>
        <v>0</v>
      </c>
      <c r="X1100" s="23">
        <f t="shared" si="2964"/>
        <v>0</v>
      </c>
      <c r="Y1100" s="23">
        <f t="shared" si="2875"/>
        <v>4846.3999999999996</v>
      </c>
      <c r="Z1100" s="23">
        <f t="shared" si="2876"/>
        <v>4846.3999999999996</v>
      </c>
      <c r="AA1100" s="23">
        <f t="shared" si="2877"/>
        <v>4846.3999999999996</v>
      </c>
      <c r="AB1100" s="23">
        <f t="shared" si="2965"/>
        <v>0</v>
      </c>
      <c r="AC1100" s="23">
        <f t="shared" si="2966"/>
        <v>0</v>
      </c>
      <c r="AD1100" s="23">
        <f t="shared" si="2967"/>
        <v>0</v>
      </c>
      <c r="AE1100" s="23">
        <f t="shared" si="2878"/>
        <v>4846.3999999999996</v>
      </c>
      <c r="AF1100" s="23">
        <f t="shared" si="2879"/>
        <v>4846.3999999999996</v>
      </c>
      <c r="AG1100" s="23">
        <f t="shared" si="2880"/>
        <v>4846.3999999999996</v>
      </c>
      <c r="AH1100" s="23">
        <f t="shared" si="2968"/>
        <v>0</v>
      </c>
      <c r="AI1100" s="23">
        <f t="shared" si="2969"/>
        <v>0</v>
      </c>
      <c r="AJ1100" s="23">
        <f t="shared" si="2970"/>
        <v>0</v>
      </c>
      <c r="AK1100" s="23">
        <f t="shared" si="2971"/>
        <v>0</v>
      </c>
      <c r="AL1100" s="23">
        <f t="shared" si="2972"/>
        <v>0</v>
      </c>
      <c r="AM1100" s="23">
        <f t="shared" si="2973"/>
        <v>0</v>
      </c>
      <c r="AN1100" s="23">
        <f t="shared" si="2974"/>
        <v>0</v>
      </c>
      <c r="AO1100" s="23">
        <f t="shared" si="2975"/>
        <v>0</v>
      </c>
      <c r="AP1100" s="23">
        <f t="shared" si="2976"/>
        <v>0</v>
      </c>
      <c r="AQ1100" s="23">
        <f t="shared" si="2977"/>
        <v>0</v>
      </c>
      <c r="AR1100" s="23">
        <f t="shared" si="2978"/>
        <v>0</v>
      </c>
      <c r="AS1100" s="23">
        <f t="shared" si="2979"/>
        <v>0</v>
      </c>
      <c r="AT1100" s="23">
        <f t="shared" si="2980"/>
        <v>0</v>
      </c>
      <c r="AU1100" s="23">
        <f t="shared" si="2981"/>
        <v>0</v>
      </c>
      <c r="AV1100" s="23">
        <f t="shared" si="2982"/>
        <v>0</v>
      </c>
      <c r="AW1100" s="23">
        <f t="shared" si="2881"/>
        <v>4846.3999999999996</v>
      </c>
      <c r="AX1100" s="23">
        <f t="shared" si="2882"/>
        <v>4846.3999999999996</v>
      </c>
      <c r="AY1100" s="23">
        <f t="shared" si="2883"/>
        <v>4846.3999999999996</v>
      </c>
      <c r="AZ1100" s="23">
        <f t="shared" si="2983"/>
        <v>0</v>
      </c>
      <c r="BA1100" s="24"/>
      <c r="BB1100" s="24"/>
      <c r="BC1100" s="20"/>
      <c r="BD1100" s="20"/>
      <c r="BE1100" s="20"/>
      <c r="BF1100" s="20"/>
      <c r="BG1100" s="20"/>
      <c r="BH1100" s="20"/>
      <c r="BI1100" s="20"/>
    </row>
    <row r="1101" s="25" customFormat="1">
      <c r="A1101" s="26" t="s">
        <v>492</v>
      </c>
      <c r="B1101" s="26" t="s">
        <v>171</v>
      </c>
      <c r="C1101" s="26" t="s">
        <v>171</v>
      </c>
      <c r="D1101" s="26"/>
      <c r="E1101" s="26"/>
      <c r="F1101" s="27" t="s">
        <v>236</v>
      </c>
      <c r="G1101" s="28">
        <f>G1102+G1107</f>
        <v>4846.3999999999996</v>
      </c>
      <c r="H1101" s="28">
        <f>H1102+H1107</f>
        <v>4846.3999999999996</v>
      </c>
      <c r="I1101" s="28">
        <f>I1102+I1107</f>
        <v>4846.3999999999996</v>
      </c>
      <c r="J1101" s="28">
        <f>J1102+J1107</f>
        <v>0</v>
      </c>
      <c r="K1101" s="28">
        <f>K1102+K1107</f>
        <v>0</v>
      </c>
      <c r="L1101" s="28">
        <f>L1102+L1107</f>
        <v>0</v>
      </c>
      <c r="M1101" s="28">
        <f t="shared" si="2823"/>
        <v>4846.3999999999996</v>
      </c>
      <c r="N1101" s="28">
        <f t="shared" si="2824"/>
        <v>4846.3999999999996</v>
      </c>
      <c r="O1101" s="28">
        <f t="shared" si="2825"/>
        <v>4846.3999999999996</v>
      </c>
      <c r="P1101" s="28">
        <f>P1102+P1107</f>
        <v>0</v>
      </c>
      <c r="Q1101" s="28">
        <f>Q1102+Q1107</f>
        <v>0</v>
      </c>
      <c r="R1101" s="28">
        <f>R1102+R1107</f>
        <v>0</v>
      </c>
      <c r="S1101" s="28">
        <f>S1102+S1107</f>
        <v>0</v>
      </c>
      <c r="T1101" s="28">
        <f>T1102+T1107</f>
        <v>0</v>
      </c>
      <c r="U1101" s="28">
        <f>U1102+U1107</f>
        <v>0</v>
      </c>
      <c r="V1101" s="28">
        <f>V1102+V1107</f>
        <v>0</v>
      </c>
      <c r="W1101" s="28">
        <f>W1102+W1107</f>
        <v>0</v>
      </c>
      <c r="X1101" s="28">
        <f>X1102+X1107</f>
        <v>0</v>
      </c>
      <c r="Y1101" s="28">
        <f t="shared" si="2875"/>
        <v>4846.3999999999996</v>
      </c>
      <c r="Z1101" s="28">
        <f t="shared" si="2876"/>
        <v>4846.3999999999996</v>
      </c>
      <c r="AA1101" s="28">
        <f t="shared" si="2877"/>
        <v>4846.3999999999996</v>
      </c>
      <c r="AB1101" s="28">
        <f>AB1102+AB1107</f>
        <v>0</v>
      </c>
      <c r="AC1101" s="28">
        <f>AC1102+AC1107</f>
        <v>0</v>
      </c>
      <c r="AD1101" s="28">
        <f>AD1102+AD1107</f>
        <v>0</v>
      </c>
      <c r="AE1101" s="28">
        <f t="shared" si="2878"/>
        <v>4846.3999999999996</v>
      </c>
      <c r="AF1101" s="28">
        <f t="shared" si="2879"/>
        <v>4846.3999999999996</v>
      </c>
      <c r="AG1101" s="28">
        <f t="shared" si="2880"/>
        <v>4846.3999999999996</v>
      </c>
      <c r="AH1101" s="28">
        <f>AH1102+AH1107</f>
        <v>0</v>
      </c>
      <c r="AI1101" s="28">
        <f>AI1102+AI1107</f>
        <v>0</v>
      </c>
      <c r="AJ1101" s="28">
        <f>AJ1102+AJ1107</f>
        <v>0</v>
      </c>
      <c r="AK1101" s="28">
        <f>AK1102+AK1107</f>
        <v>0</v>
      </c>
      <c r="AL1101" s="28">
        <f>AL1102+AL1107</f>
        <v>0</v>
      </c>
      <c r="AM1101" s="28">
        <f>AM1102+AM1107</f>
        <v>0</v>
      </c>
      <c r="AN1101" s="28">
        <f>AN1102+AN1107</f>
        <v>0</v>
      </c>
      <c r="AO1101" s="28">
        <f>AO1102+AO1107</f>
        <v>0</v>
      </c>
      <c r="AP1101" s="28">
        <f>AP1102+AP1107</f>
        <v>0</v>
      </c>
      <c r="AQ1101" s="28">
        <f>AQ1102+AQ1107</f>
        <v>0</v>
      </c>
      <c r="AR1101" s="28">
        <f>AR1102+AR1107</f>
        <v>0</v>
      </c>
      <c r="AS1101" s="28">
        <f>AS1102+AS1107</f>
        <v>0</v>
      </c>
      <c r="AT1101" s="28">
        <f>AT1102+AT1107</f>
        <v>0</v>
      </c>
      <c r="AU1101" s="28">
        <f>AU1102+AU1107</f>
        <v>0</v>
      </c>
      <c r="AV1101" s="28">
        <f>AV1102+AV1107</f>
        <v>0</v>
      </c>
      <c r="AW1101" s="28">
        <f t="shared" si="2881"/>
        <v>4846.3999999999996</v>
      </c>
      <c r="AX1101" s="28">
        <f t="shared" si="2882"/>
        <v>4846.3999999999996</v>
      </c>
      <c r="AY1101" s="28">
        <f t="shared" si="2883"/>
        <v>4846.3999999999996</v>
      </c>
      <c r="AZ1101" s="28">
        <f>AZ1102+AZ1107</f>
        <v>0</v>
      </c>
      <c r="BA1101" s="29"/>
      <c r="BB1101" s="29"/>
      <c r="BC1101" s="25"/>
      <c r="BD1101" s="25"/>
      <c r="BE1101" s="25"/>
      <c r="BF1101" s="25"/>
      <c r="BG1101" s="25"/>
      <c r="BH1101" s="25"/>
      <c r="BI1101" s="25"/>
    </row>
    <row r="1102" s="1" customFormat="1" ht="63">
      <c r="A1102" s="30" t="s">
        <v>492</v>
      </c>
      <c r="B1102" s="30" t="s">
        <v>171</v>
      </c>
      <c r="C1102" s="30" t="s">
        <v>171</v>
      </c>
      <c r="D1102" s="30" t="s">
        <v>77</v>
      </c>
      <c r="E1102" s="35"/>
      <c r="F1102" s="31" t="s">
        <v>78</v>
      </c>
      <c r="G1102" s="17">
        <f t="shared" si="2789"/>
        <v>4346.3999999999996</v>
      </c>
      <c r="H1102" s="17">
        <f t="shared" si="2790"/>
        <v>4346.3999999999996</v>
      </c>
      <c r="I1102" s="17">
        <f t="shared" ref="I1102:I1127" si="2984">I1103</f>
        <v>4346.3999999999996</v>
      </c>
      <c r="J1102" s="17">
        <f t="shared" ref="J1102:J1127" si="2985">J1103</f>
        <v>0</v>
      </c>
      <c r="K1102" s="17">
        <f t="shared" ref="K1102:K1127" si="2986">K1103</f>
        <v>0</v>
      </c>
      <c r="L1102" s="17">
        <f t="shared" ref="L1102:L1127" si="2987">L1103</f>
        <v>0</v>
      </c>
      <c r="M1102" s="17">
        <f t="shared" si="2823"/>
        <v>4346.3999999999996</v>
      </c>
      <c r="N1102" s="17">
        <f t="shared" si="2824"/>
        <v>4346.3999999999996</v>
      </c>
      <c r="O1102" s="17">
        <f t="shared" si="2825"/>
        <v>4346.3999999999996</v>
      </c>
      <c r="P1102" s="17">
        <f t="shared" ref="P1102:P1127" si="2988">P1103</f>
        <v>0</v>
      </c>
      <c r="Q1102" s="17">
        <f t="shared" ref="Q1102:Q1127" si="2989">Q1103</f>
        <v>0</v>
      </c>
      <c r="R1102" s="17">
        <f t="shared" ref="R1102:R1127" si="2990">R1103</f>
        <v>0</v>
      </c>
      <c r="S1102" s="17">
        <f t="shared" ref="S1102:S1127" si="2991">S1103</f>
        <v>0</v>
      </c>
      <c r="T1102" s="17">
        <f t="shared" ref="T1102:T1127" si="2992">T1103</f>
        <v>0</v>
      </c>
      <c r="U1102" s="17">
        <f t="shared" ref="U1102:U1127" si="2993">U1103</f>
        <v>0</v>
      </c>
      <c r="V1102" s="17">
        <f t="shared" ref="V1102:V1127" si="2994">V1103</f>
        <v>0</v>
      </c>
      <c r="W1102" s="17">
        <f t="shared" ref="W1102:W1112" si="2995">W1103</f>
        <v>0</v>
      </c>
      <c r="X1102" s="17">
        <f t="shared" ref="X1102:X1112" si="2996">X1103</f>
        <v>0</v>
      </c>
      <c r="Y1102" s="17">
        <f t="shared" si="2875"/>
        <v>4346.3999999999996</v>
      </c>
      <c r="Z1102" s="17">
        <f t="shared" si="2876"/>
        <v>4346.3999999999996</v>
      </c>
      <c r="AA1102" s="17">
        <f t="shared" si="2877"/>
        <v>4346.3999999999996</v>
      </c>
      <c r="AB1102" s="17">
        <f t="shared" ref="AB1102:AB1112" si="2997">AB1103</f>
        <v>0</v>
      </c>
      <c r="AC1102" s="17">
        <f t="shared" ref="AC1102:AC1112" si="2998">AC1103</f>
        <v>0</v>
      </c>
      <c r="AD1102" s="17">
        <f t="shared" ref="AD1102:AD1112" si="2999">AD1103</f>
        <v>0</v>
      </c>
      <c r="AE1102" s="17">
        <f t="shared" si="2878"/>
        <v>4346.3999999999996</v>
      </c>
      <c r="AF1102" s="17">
        <f t="shared" si="2879"/>
        <v>4346.3999999999996</v>
      </c>
      <c r="AG1102" s="17">
        <f t="shared" si="2880"/>
        <v>4346.3999999999996</v>
      </c>
      <c r="AH1102" s="17">
        <f t="shared" ref="AH1102:AH1112" si="3000">AH1103</f>
        <v>0</v>
      </c>
      <c r="AI1102" s="17">
        <f t="shared" ref="AI1102:AI1112" si="3001">AI1103</f>
        <v>0</v>
      </c>
      <c r="AJ1102" s="17">
        <f t="shared" ref="AJ1102:AJ1112" si="3002">AJ1103</f>
        <v>0</v>
      </c>
      <c r="AK1102" s="17">
        <f t="shared" ref="AK1102:AK1112" si="3003">AK1103</f>
        <v>0</v>
      </c>
      <c r="AL1102" s="17">
        <f t="shared" ref="AL1102:AL1112" si="3004">AL1103</f>
        <v>0</v>
      </c>
      <c r="AM1102" s="17">
        <f t="shared" ref="AM1102:AM1112" si="3005">AM1103</f>
        <v>0</v>
      </c>
      <c r="AN1102" s="17">
        <f t="shared" ref="AN1102:AN1112" si="3006">AN1103</f>
        <v>0</v>
      </c>
      <c r="AO1102" s="17">
        <f t="shared" ref="AO1102:AO1112" si="3007">AO1103</f>
        <v>0</v>
      </c>
      <c r="AP1102" s="17">
        <f t="shared" ref="AP1102:AP1112" si="3008">AP1103</f>
        <v>0</v>
      </c>
      <c r="AQ1102" s="17">
        <f t="shared" ref="AQ1102:AQ1112" si="3009">AQ1103</f>
        <v>0</v>
      </c>
      <c r="AR1102" s="17">
        <f t="shared" ref="AR1102:AR1112" si="3010">AR1103</f>
        <v>0</v>
      </c>
      <c r="AS1102" s="17">
        <f t="shared" ref="AS1102:AS1112" si="3011">AS1103</f>
        <v>0</v>
      </c>
      <c r="AT1102" s="17">
        <f t="shared" ref="AT1102:AT1112" si="3012">AT1103</f>
        <v>0</v>
      </c>
      <c r="AU1102" s="17">
        <f t="shared" ref="AU1102:AU1112" si="3013">AU1103</f>
        <v>0</v>
      </c>
      <c r="AV1102" s="17">
        <f t="shared" ref="AV1102:AV1112" si="3014">AV1103</f>
        <v>0</v>
      </c>
      <c r="AW1102" s="17">
        <f t="shared" si="2881"/>
        <v>4346.3999999999996</v>
      </c>
      <c r="AX1102" s="17">
        <f t="shared" si="2882"/>
        <v>4346.3999999999996</v>
      </c>
      <c r="AY1102" s="17">
        <f t="shared" si="2883"/>
        <v>4346.3999999999996</v>
      </c>
      <c r="AZ1102" s="17">
        <f t="shared" ref="AZ1102:AZ1112" si="3015">AZ1103</f>
        <v>0</v>
      </c>
      <c r="BA1102" s="32"/>
      <c r="BB1102" s="32"/>
      <c r="BC1102" s="1"/>
      <c r="BD1102" s="1"/>
      <c r="BE1102" s="1"/>
      <c r="BF1102" s="1"/>
      <c r="BG1102" s="1"/>
      <c r="BH1102" s="1"/>
      <c r="BI1102" s="1"/>
    </row>
    <row r="1103" s="1" customFormat="1" ht="31.5" hidden="1">
      <c r="A1103" s="30" t="s">
        <v>492</v>
      </c>
      <c r="B1103" s="30" t="s">
        <v>171</v>
      </c>
      <c r="C1103" s="30" t="s">
        <v>171</v>
      </c>
      <c r="D1103" s="30" t="s">
        <v>146</v>
      </c>
      <c r="E1103" s="35"/>
      <c r="F1103" s="31" t="s">
        <v>36</v>
      </c>
      <c r="G1103" s="17">
        <f t="shared" si="2789"/>
        <v>4346.3999999999996</v>
      </c>
      <c r="H1103" s="17">
        <f t="shared" si="2790"/>
        <v>4346.3999999999996</v>
      </c>
      <c r="I1103" s="17">
        <f t="shared" si="2984"/>
        <v>4346.3999999999996</v>
      </c>
      <c r="J1103" s="17">
        <f t="shared" si="2985"/>
        <v>0</v>
      </c>
      <c r="K1103" s="17">
        <f t="shared" si="2986"/>
        <v>0</v>
      </c>
      <c r="L1103" s="17">
        <f t="shared" si="2987"/>
        <v>0</v>
      </c>
      <c r="M1103" s="17">
        <f t="shared" si="2823"/>
        <v>4346.3999999999996</v>
      </c>
      <c r="N1103" s="17">
        <f t="shared" si="2824"/>
        <v>4346.3999999999996</v>
      </c>
      <c r="O1103" s="17">
        <f t="shared" si="2825"/>
        <v>4346.3999999999996</v>
      </c>
      <c r="P1103" s="17">
        <f t="shared" si="2988"/>
        <v>0</v>
      </c>
      <c r="Q1103" s="17">
        <f t="shared" si="2989"/>
        <v>0</v>
      </c>
      <c r="R1103" s="17">
        <f t="shared" si="2990"/>
        <v>0</v>
      </c>
      <c r="S1103" s="17">
        <f t="shared" si="2991"/>
        <v>0</v>
      </c>
      <c r="T1103" s="17">
        <f t="shared" si="2992"/>
        <v>0</v>
      </c>
      <c r="U1103" s="17">
        <f t="shared" si="2993"/>
        <v>0</v>
      </c>
      <c r="V1103" s="17">
        <f t="shared" si="2994"/>
        <v>0</v>
      </c>
      <c r="W1103" s="17">
        <f t="shared" si="2995"/>
        <v>0</v>
      </c>
      <c r="X1103" s="17">
        <f t="shared" si="2996"/>
        <v>0</v>
      </c>
      <c r="Y1103" s="17">
        <f t="shared" si="2875"/>
        <v>4346.3999999999996</v>
      </c>
      <c r="Z1103" s="17">
        <f t="shared" si="2876"/>
        <v>4346.3999999999996</v>
      </c>
      <c r="AA1103" s="17">
        <f t="shared" si="2877"/>
        <v>4346.3999999999996</v>
      </c>
      <c r="AB1103" s="17">
        <f t="shared" si="2997"/>
        <v>0</v>
      </c>
      <c r="AC1103" s="17">
        <f t="shared" si="2998"/>
        <v>0</v>
      </c>
      <c r="AD1103" s="17">
        <f t="shared" si="2999"/>
        <v>0</v>
      </c>
      <c r="AE1103" s="17">
        <f t="shared" si="2878"/>
        <v>4346.3999999999996</v>
      </c>
      <c r="AF1103" s="17">
        <f t="shared" si="2879"/>
        <v>4346.3999999999996</v>
      </c>
      <c r="AG1103" s="17">
        <f t="shared" si="2880"/>
        <v>4346.3999999999996</v>
      </c>
      <c r="AH1103" s="17">
        <f t="shared" si="3000"/>
        <v>0</v>
      </c>
      <c r="AI1103" s="17">
        <f t="shared" si="3001"/>
        <v>0</v>
      </c>
      <c r="AJ1103" s="17">
        <f t="shared" si="3002"/>
        <v>0</v>
      </c>
      <c r="AK1103" s="17">
        <f t="shared" si="3003"/>
        <v>0</v>
      </c>
      <c r="AL1103" s="17">
        <f t="shared" si="3004"/>
        <v>0</v>
      </c>
      <c r="AM1103" s="17">
        <f t="shared" si="3005"/>
        <v>0</v>
      </c>
      <c r="AN1103" s="17">
        <f t="shared" si="3006"/>
        <v>0</v>
      </c>
      <c r="AO1103" s="17">
        <f t="shared" si="3007"/>
        <v>0</v>
      </c>
      <c r="AP1103" s="17">
        <f t="shared" si="3008"/>
        <v>0</v>
      </c>
      <c r="AQ1103" s="17">
        <f t="shared" si="3009"/>
        <v>0</v>
      </c>
      <c r="AR1103" s="17">
        <f t="shared" si="3010"/>
        <v>0</v>
      </c>
      <c r="AS1103" s="17">
        <f t="shared" si="3011"/>
        <v>0</v>
      </c>
      <c r="AT1103" s="17">
        <f t="shared" si="3012"/>
        <v>0</v>
      </c>
      <c r="AU1103" s="17">
        <f t="shared" si="3013"/>
        <v>0</v>
      </c>
      <c r="AV1103" s="17">
        <f t="shared" si="3014"/>
        <v>0</v>
      </c>
      <c r="AW1103" s="17">
        <f t="shared" si="2881"/>
        <v>4346.3999999999996</v>
      </c>
      <c r="AX1103" s="17">
        <f t="shared" si="2882"/>
        <v>4346.3999999999996</v>
      </c>
      <c r="AY1103" s="17">
        <f t="shared" si="2883"/>
        <v>4346.3999999999996</v>
      </c>
      <c r="AZ1103" s="17">
        <f t="shared" si="3015"/>
        <v>0</v>
      </c>
      <c r="BA1103" s="32">
        <v>0</v>
      </c>
      <c r="BB1103" s="32"/>
      <c r="BC1103" s="1"/>
      <c r="BD1103" s="1"/>
      <c r="BE1103" s="1"/>
      <c r="BF1103" s="1"/>
      <c r="BG1103" s="1"/>
      <c r="BH1103" s="1"/>
      <c r="BI1103" s="1"/>
    </row>
    <row r="1104" s="1" customFormat="1" ht="78.75">
      <c r="A1104" s="30" t="s">
        <v>492</v>
      </c>
      <c r="B1104" s="30" t="s">
        <v>171</v>
      </c>
      <c r="C1104" s="30" t="s">
        <v>171</v>
      </c>
      <c r="D1104" s="30" t="s">
        <v>253</v>
      </c>
      <c r="E1104" s="35"/>
      <c r="F1104" s="31" t="s">
        <v>254</v>
      </c>
      <c r="G1104" s="17">
        <f t="shared" ref="G1104:G1127" si="3016">G1105</f>
        <v>4346.3999999999996</v>
      </c>
      <c r="H1104" s="17">
        <f t="shared" ref="H1104:H1127" si="3017">H1105</f>
        <v>4346.3999999999996</v>
      </c>
      <c r="I1104" s="17">
        <f t="shared" si="2984"/>
        <v>4346.3999999999996</v>
      </c>
      <c r="J1104" s="17">
        <f t="shared" si="2985"/>
        <v>0</v>
      </c>
      <c r="K1104" s="17">
        <f t="shared" si="2986"/>
        <v>0</v>
      </c>
      <c r="L1104" s="17">
        <f t="shared" si="2987"/>
        <v>0</v>
      </c>
      <c r="M1104" s="17">
        <f t="shared" si="2823"/>
        <v>4346.3999999999996</v>
      </c>
      <c r="N1104" s="17">
        <f t="shared" si="2824"/>
        <v>4346.3999999999996</v>
      </c>
      <c r="O1104" s="17">
        <f t="shared" si="2825"/>
        <v>4346.3999999999996</v>
      </c>
      <c r="P1104" s="17">
        <f t="shared" si="2988"/>
        <v>0</v>
      </c>
      <c r="Q1104" s="17">
        <f t="shared" si="2989"/>
        <v>0</v>
      </c>
      <c r="R1104" s="17">
        <f t="shared" si="2990"/>
        <v>0</v>
      </c>
      <c r="S1104" s="17">
        <f t="shared" si="2991"/>
        <v>0</v>
      </c>
      <c r="T1104" s="17">
        <f t="shared" si="2992"/>
        <v>0</v>
      </c>
      <c r="U1104" s="17">
        <f t="shared" si="2993"/>
        <v>0</v>
      </c>
      <c r="V1104" s="17">
        <f t="shared" si="2994"/>
        <v>0</v>
      </c>
      <c r="W1104" s="17">
        <f t="shared" si="2995"/>
        <v>0</v>
      </c>
      <c r="X1104" s="17">
        <f t="shared" si="2996"/>
        <v>0</v>
      </c>
      <c r="Y1104" s="17">
        <f t="shared" si="2875"/>
        <v>4346.3999999999996</v>
      </c>
      <c r="Z1104" s="17">
        <f t="shared" si="2876"/>
        <v>4346.3999999999996</v>
      </c>
      <c r="AA1104" s="17">
        <f t="shared" si="2877"/>
        <v>4346.3999999999996</v>
      </c>
      <c r="AB1104" s="17">
        <f t="shared" si="2997"/>
        <v>0</v>
      </c>
      <c r="AC1104" s="17">
        <f t="shared" si="2998"/>
        <v>0</v>
      </c>
      <c r="AD1104" s="17">
        <f t="shared" si="2999"/>
        <v>0</v>
      </c>
      <c r="AE1104" s="17">
        <f t="shared" si="2878"/>
        <v>4346.3999999999996</v>
      </c>
      <c r="AF1104" s="17">
        <f t="shared" si="2879"/>
        <v>4346.3999999999996</v>
      </c>
      <c r="AG1104" s="17">
        <f t="shared" si="2880"/>
        <v>4346.3999999999996</v>
      </c>
      <c r="AH1104" s="17">
        <f t="shared" si="3000"/>
        <v>0</v>
      </c>
      <c r="AI1104" s="17">
        <f t="shared" si="3001"/>
        <v>0</v>
      </c>
      <c r="AJ1104" s="17">
        <f t="shared" si="3002"/>
        <v>0</v>
      </c>
      <c r="AK1104" s="17">
        <f t="shared" si="3003"/>
        <v>0</v>
      </c>
      <c r="AL1104" s="17">
        <f t="shared" si="3004"/>
        <v>0</v>
      </c>
      <c r="AM1104" s="17">
        <f t="shared" si="3005"/>
        <v>0</v>
      </c>
      <c r="AN1104" s="17">
        <f t="shared" si="3006"/>
        <v>0</v>
      </c>
      <c r="AO1104" s="17">
        <f t="shared" si="3007"/>
        <v>0</v>
      </c>
      <c r="AP1104" s="17">
        <f t="shared" si="3008"/>
        <v>0</v>
      </c>
      <c r="AQ1104" s="17">
        <f t="shared" si="3009"/>
        <v>0</v>
      </c>
      <c r="AR1104" s="17">
        <f t="shared" si="3010"/>
        <v>0</v>
      </c>
      <c r="AS1104" s="17">
        <f t="shared" si="3011"/>
        <v>0</v>
      </c>
      <c r="AT1104" s="17">
        <f t="shared" si="3012"/>
        <v>0</v>
      </c>
      <c r="AU1104" s="17">
        <f t="shared" si="3013"/>
        <v>0</v>
      </c>
      <c r="AV1104" s="17">
        <f t="shared" si="3014"/>
        <v>0</v>
      </c>
      <c r="AW1104" s="17">
        <f t="shared" si="2881"/>
        <v>4346.3999999999996</v>
      </c>
      <c r="AX1104" s="17">
        <f t="shared" si="2882"/>
        <v>4346.3999999999996</v>
      </c>
      <c r="AY1104" s="17">
        <f t="shared" si="2883"/>
        <v>4346.3999999999996</v>
      </c>
      <c r="AZ1104" s="17">
        <f t="shared" si="3015"/>
        <v>0</v>
      </c>
      <c r="BA1104" s="32"/>
      <c r="BB1104" s="32"/>
      <c r="BC1104" s="1"/>
      <c r="BD1104" s="1"/>
      <c r="BE1104" s="1"/>
      <c r="BF1104" s="1"/>
      <c r="BG1104" s="1"/>
      <c r="BH1104" s="1"/>
      <c r="BI1104" s="1"/>
    </row>
    <row r="1105" s="1" customFormat="1" ht="157.5">
      <c r="A1105" s="30" t="s">
        <v>492</v>
      </c>
      <c r="B1105" s="30" t="s">
        <v>171</v>
      </c>
      <c r="C1105" s="30" t="s">
        <v>171</v>
      </c>
      <c r="D1105" s="30" t="s">
        <v>468</v>
      </c>
      <c r="E1105" s="35"/>
      <c r="F1105" s="31" t="s">
        <v>469</v>
      </c>
      <c r="G1105" s="17">
        <f t="shared" si="3016"/>
        <v>4346.3999999999996</v>
      </c>
      <c r="H1105" s="17">
        <f t="shared" si="3017"/>
        <v>4346.3999999999996</v>
      </c>
      <c r="I1105" s="17">
        <f t="shared" si="2984"/>
        <v>4346.3999999999996</v>
      </c>
      <c r="J1105" s="17">
        <f t="shared" si="2985"/>
        <v>0</v>
      </c>
      <c r="K1105" s="17">
        <f t="shared" si="2986"/>
        <v>0</v>
      </c>
      <c r="L1105" s="17">
        <f t="shared" si="2987"/>
        <v>0</v>
      </c>
      <c r="M1105" s="17">
        <f t="shared" si="2823"/>
        <v>4346.3999999999996</v>
      </c>
      <c r="N1105" s="17">
        <f t="shared" si="2824"/>
        <v>4346.3999999999996</v>
      </c>
      <c r="O1105" s="17">
        <f t="shared" si="2825"/>
        <v>4346.3999999999996</v>
      </c>
      <c r="P1105" s="17">
        <f t="shared" si="2988"/>
        <v>0</v>
      </c>
      <c r="Q1105" s="17">
        <f t="shared" si="2989"/>
        <v>0</v>
      </c>
      <c r="R1105" s="17">
        <f t="shared" si="2990"/>
        <v>0</v>
      </c>
      <c r="S1105" s="17">
        <f t="shared" si="2991"/>
        <v>0</v>
      </c>
      <c r="T1105" s="17">
        <f t="shared" si="2992"/>
        <v>0</v>
      </c>
      <c r="U1105" s="17">
        <f t="shared" si="2993"/>
        <v>0</v>
      </c>
      <c r="V1105" s="17">
        <f t="shared" si="2994"/>
        <v>0</v>
      </c>
      <c r="W1105" s="17">
        <f t="shared" si="2995"/>
        <v>0</v>
      </c>
      <c r="X1105" s="17">
        <f t="shared" si="2996"/>
        <v>0</v>
      </c>
      <c r="Y1105" s="17">
        <f t="shared" si="2875"/>
        <v>4346.3999999999996</v>
      </c>
      <c r="Z1105" s="17">
        <f t="shared" si="2876"/>
        <v>4346.3999999999996</v>
      </c>
      <c r="AA1105" s="17">
        <f t="shared" si="2877"/>
        <v>4346.3999999999996</v>
      </c>
      <c r="AB1105" s="17">
        <f t="shared" si="2997"/>
        <v>0</v>
      </c>
      <c r="AC1105" s="17">
        <f t="shared" si="2998"/>
        <v>0</v>
      </c>
      <c r="AD1105" s="17">
        <f t="shared" si="2999"/>
        <v>0</v>
      </c>
      <c r="AE1105" s="17">
        <f t="shared" si="2878"/>
        <v>4346.3999999999996</v>
      </c>
      <c r="AF1105" s="17">
        <f t="shared" si="2879"/>
        <v>4346.3999999999996</v>
      </c>
      <c r="AG1105" s="17">
        <f t="shared" si="2880"/>
        <v>4346.3999999999996</v>
      </c>
      <c r="AH1105" s="17">
        <f t="shared" si="3000"/>
        <v>0</v>
      </c>
      <c r="AI1105" s="17">
        <f t="shared" si="3001"/>
        <v>0</v>
      </c>
      <c r="AJ1105" s="17">
        <f t="shared" si="3002"/>
        <v>0</v>
      </c>
      <c r="AK1105" s="17">
        <f t="shared" si="3003"/>
        <v>0</v>
      </c>
      <c r="AL1105" s="17">
        <f t="shared" si="3004"/>
        <v>0</v>
      </c>
      <c r="AM1105" s="17">
        <f t="shared" si="3005"/>
        <v>0</v>
      </c>
      <c r="AN1105" s="17">
        <f t="shared" si="3006"/>
        <v>0</v>
      </c>
      <c r="AO1105" s="17">
        <f t="shared" si="3007"/>
        <v>0</v>
      </c>
      <c r="AP1105" s="17">
        <f t="shared" si="3008"/>
        <v>0</v>
      </c>
      <c r="AQ1105" s="17">
        <f t="shared" si="3009"/>
        <v>0</v>
      </c>
      <c r="AR1105" s="17">
        <f t="shared" si="3010"/>
        <v>0</v>
      </c>
      <c r="AS1105" s="17">
        <f t="shared" si="3011"/>
        <v>0</v>
      </c>
      <c r="AT1105" s="17">
        <f t="shared" si="3012"/>
        <v>0</v>
      </c>
      <c r="AU1105" s="17">
        <f t="shared" si="3013"/>
        <v>0</v>
      </c>
      <c r="AV1105" s="17">
        <f t="shared" si="3014"/>
        <v>0</v>
      </c>
      <c r="AW1105" s="17">
        <f t="shared" si="2881"/>
        <v>4346.3999999999996</v>
      </c>
      <c r="AX1105" s="17">
        <f t="shared" si="2882"/>
        <v>4346.3999999999996</v>
      </c>
      <c r="AY1105" s="17">
        <f t="shared" si="2883"/>
        <v>4346.3999999999996</v>
      </c>
      <c r="AZ1105" s="17">
        <f t="shared" si="3015"/>
        <v>0</v>
      </c>
      <c r="BA1105" s="32"/>
      <c r="BB1105" s="32"/>
      <c r="BC1105" s="1"/>
      <c r="BD1105" s="1"/>
      <c r="BE1105" s="1"/>
      <c r="BF1105" s="1"/>
      <c r="BG1105" s="1"/>
      <c r="BH1105" s="1"/>
      <c r="BI1105" s="1"/>
    </row>
    <row r="1106" s="1" customFormat="1">
      <c r="A1106" s="30" t="s">
        <v>492</v>
      </c>
      <c r="B1106" s="30" t="s">
        <v>171</v>
      </c>
      <c r="C1106" s="30" t="s">
        <v>171</v>
      </c>
      <c r="D1106" s="30" t="s">
        <v>468</v>
      </c>
      <c r="E1106" s="30" t="s">
        <v>134</v>
      </c>
      <c r="F1106" s="31" t="s">
        <v>135</v>
      </c>
      <c r="G1106" s="17">
        <v>4346.3999999999996</v>
      </c>
      <c r="H1106" s="17">
        <v>4346.3999999999996</v>
      </c>
      <c r="I1106" s="17">
        <v>4346.3999999999996</v>
      </c>
      <c r="J1106" s="17"/>
      <c r="K1106" s="17"/>
      <c r="L1106" s="17"/>
      <c r="M1106" s="17">
        <f t="shared" si="2823"/>
        <v>4346.3999999999996</v>
      </c>
      <c r="N1106" s="17">
        <f t="shared" si="2824"/>
        <v>4346.3999999999996</v>
      </c>
      <c r="O1106" s="17">
        <f t="shared" si="2825"/>
        <v>4346.3999999999996</v>
      </c>
      <c r="P1106" s="17"/>
      <c r="Q1106" s="17"/>
      <c r="R1106" s="17"/>
      <c r="S1106" s="17"/>
      <c r="T1106" s="17"/>
      <c r="U1106" s="17"/>
      <c r="V1106" s="17"/>
      <c r="W1106" s="17"/>
      <c r="X1106" s="17"/>
      <c r="Y1106" s="17">
        <f t="shared" si="2875"/>
        <v>4346.3999999999996</v>
      </c>
      <c r="Z1106" s="17">
        <f t="shared" si="2876"/>
        <v>4346.3999999999996</v>
      </c>
      <c r="AA1106" s="17">
        <f t="shared" si="2877"/>
        <v>4346.3999999999996</v>
      </c>
      <c r="AB1106" s="17"/>
      <c r="AC1106" s="17"/>
      <c r="AD1106" s="17"/>
      <c r="AE1106" s="17">
        <f t="shared" si="2878"/>
        <v>4346.3999999999996</v>
      </c>
      <c r="AF1106" s="17">
        <f t="shared" si="2879"/>
        <v>4346.3999999999996</v>
      </c>
      <c r="AG1106" s="17">
        <f t="shared" si="2880"/>
        <v>4346.3999999999996</v>
      </c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>
        <f t="shared" si="2881"/>
        <v>4346.3999999999996</v>
      </c>
      <c r="AX1106" s="17">
        <f t="shared" si="2882"/>
        <v>4346.3999999999996</v>
      </c>
      <c r="AY1106" s="17">
        <f t="shared" si="2883"/>
        <v>4346.3999999999996</v>
      </c>
      <c r="AZ1106" s="17"/>
      <c r="BA1106" s="32"/>
      <c r="BB1106" s="32"/>
      <c r="BC1106" s="1"/>
      <c r="BD1106" s="1"/>
      <c r="BE1106" s="1"/>
      <c r="BF1106" s="1"/>
      <c r="BG1106" s="1"/>
      <c r="BH1106" s="1"/>
      <c r="BI1106" s="1"/>
    </row>
    <row r="1107" s="1" customFormat="1">
      <c r="A1107" s="30" t="s">
        <v>492</v>
      </c>
      <c r="B1107" s="30" t="s">
        <v>171</v>
      </c>
      <c r="C1107" s="30" t="s">
        <v>171</v>
      </c>
      <c r="D1107" s="30" t="s">
        <v>229</v>
      </c>
      <c r="E1107" s="35"/>
      <c r="F1107" s="31" t="s">
        <v>230</v>
      </c>
      <c r="G1107" s="17">
        <f t="shared" si="3016"/>
        <v>500</v>
      </c>
      <c r="H1107" s="17">
        <f t="shared" si="3017"/>
        <v>500</v>
      </c>
      <c r="I1107" s="17">
        <f t="shared" si="2984"/>
        <v>500</v>
      </c>
      <c r="J1107" s="17">
        <f t="shared" si="2985"/>
        <v>0</v>
      </c>
      <c r="K1107" s="17">
        <f t="shared" si="2986"/>
        <v>0</v>
      </c>
      <c r="L1107" s="17">
        <f t="shared" si="2987"/>
        <v>0</v>
      </c>
      <c r="M1107" s="17">
        <f t="shared" si="2823"/>
        <v>500</v>
      </c>
      <c r="N1107" s="17">
        <f t="shared" si="2824"/>
        <v>500</v>
      </c>
      <c r="O1107" s="17">
        <f t="shared" si="2825"/>
        <v>500</v>
      </c>
      <c r="P1107" s="17">
        <f t="shared" si="2988"/>
        <v>0</v>
      </c>
      <c r="Q1107" s="17">
        <f t="shared" si="2989"/>
        <v>0</v>
      </c>
      <c r="R1107" s="17">
        <f t="shared" si="2990"/>
        <v>0</v>
      </c>
      <c r="S1107" s="17">
        <f t="shared" si="2991"/>
        <v>0</v>
      </c>
      <c r="T1107" s="17">
        <f t="shared" si="2992"/>
        <v>0</v>
      </c>
      <c r="U1107" s="17">
        <f t="shared" si="2993"/>
        <v>0</v>
      </c>
      <c r="V1107" s="17">
        <f t="shared" si="2994"/>
        <v>0</v>
      </c>
      <c r="W1107" s="17">
        <f t="shared" si="2995"/>
        <v>0</v>
      </c>
      <c r="X1107" s="17">
        <f t="shared" si="2996"/>
        <v>0</v>
      </c>
      <c r="Y1107" s="17">
        <f t="shared" si="2875"/>
        <v>500</v>
      </c>
      <c r="Z1107" s="17">
        <f t="shared" si="2876"/>
        <v>500</v>
      </c>
      <c r="AA1107" s="17">
        <f t="shared" si="2877"/>
        <v>500</v>
      </c>
      <c r="AB1107" s="17">
        <f t="shared" si="2997"/>
        <v>0</v>
      </c>
      <c r="AC1107" s="17">
        <f t="shared" si="2998"/>
        <v>0</v>
      </c>
      <c r="AD1107" s="17">
        <f t="shared" si="2999"/>
        <v>0</v>
      </c>
      <c r="AE1107" s="17">
        <f t="shared" si="2878"/>
        <v>500</v>
      </c>
      <c r="AF1107" s="17">
        <f t="shared" si="2879"/>
        <v>500</v>
      </c>
      <c r="AG1107" s="17">
        <f t="shared" si="2880"/>
        <v>500</v>
      </c>
      <c r="AH1107" s="17">
        <f t="shared" si="3000"/>
        <v>0</v>
      </c>
      <c r="AI1107" s="17">
        <f t="shared" si="3001"/>
        <v>0</v>
      </c>
      <c r="AJ1107" s="17">
        <f t="shared" si="3002"/>
        <v>0</v>
      </c>
      <c r="AK1107" s="17">
        <f t="shared" si="3003"/>
        <v>0</v>
      </c>
      <c r="AL1107" s="17">
        <f t="shared" si="3004"/>
        <v>0</v>
      </c>
      <c r="AM1107" s="17">
        <f t="shared" si="3005"/>
        <v>0</v>
      </c>
      <c r="AN1107" s="17">
        <f t="shared" si="3006"/>
        <v>0</v>
      </c>
      <c r="AO1107" s="17">
        <f t="shared" si="3007"/>
        <v>0</v>
      </c>
      <c r="AP1107" s="17">
        <f t="shared" si="3008"/>
        <v>0</v>
      </c>
      <c r="AQ1107" s="17">
        <f t="shared" si="3009"/>
        <v>0</v>
      </c>
      <c r="AR1107" s="17">
        <f t="shared" si="3010"/>
        <v>0</v>
      </c>
      <c r="AS1107" s="17">
        <f t="shared" si="3011"/>
        <v>0</v>
      </c>
      <c r="AT1107" s="17">
        <f t="shared" si="3012"/>
        <v>0</v>
      </c>
      <c r="AU1107" s="17">
        <f t="shared" si="3013"/>
        <v>0</v>
      </c>
      <c r="AV1107" s="17">
        <f t="shared" si="3014"/>
        <v>0</v>
      </c>
      <c r="AW1107" s="17">
        <f t="shared" si="2881"/>
        <v>500</v>
      </c>
      <c r="AX1107" s="17">
        <f t="shared" si="2882"/>
        <v>500</v>
      </c>
      <c r="AY1107" s="17">
        <f t="shared" si="2883"/>
        <v>500</v>
      </c>
      <c r="AZ1107" s="17">
        <f t="shared" si="3015"/>
        <v>0</v>
      </c>
      <c r="BA1107" s="32"/>
      <c r="BB1107" s="32"/>
      <c r="BC1107" s="1"/>
      <c r="BD1107" s="1"/>
      <c r="BE1107" s="1"/>
      <c r="BF1107" s="1"/>
      <c r="BG1107" s="1"/>
      <c r="BH1107" s="1"/>
      <c r="BI1107" s="1"/>
    </row>
    <row r="1108" s="1" customFormat="1" hidden="1">
      <c r="A1108" s="30" t="s">
        <v>492</v>
      </c>
      <c r="B1108" s="30" t="s">
        <v>171</v>
      </c>
      <c r="C1108" s="30" t="s">
        <v>171</v>
      </c>
      <c r="D1108" s="30" t="s">
        <v>231</v>
      </c>
      <c r="E1108" s="35"/>
      <c r="F1108" s="31" t="s">
        <v>36</v>
      </c>
      <c r="G1108" s="17">
        <f t="shared" si="3016"/>
        <v>500</v>
      </c>
      <c r="H1108" s="17">
        <f t="shared" si="3017"/>
        <v>500</v>
      </c>
      <c r="I1108" s="17">
        <f t="shared" si="2984"/>
        <v>500</v>
      </c>
      <c r="J1108" s="17">
        <f t="shared" si="2985"/>
        <v>0</v>
      </c>
      <c r="K1108" s="17">
        <f t="shared" si="2986"/>
        <v>0</v>
      </c>
      <c r="L1108" s="17">
        <f t="shared" si="2987"/>
        <v>0</v>
      </c>
      <c r="M1108" s="17">
        <f t="shared" si="2823"/>
        <v>500</v>
      </c>
      <c r="N1108" s="17">
        <f t="shared" si="2824"/>
        <v>500</v>
      </c>
      <c r="O1108" s="17">
        <f t="shared" si="2825"/>
        <v>500</v>
      </c>
      <c r="P1108" s="17">
        <f t="shared" si="2988"/>
        <v>0</v>
      </c>
      <c r="Q1108" s="17">
        <f t="shared" si="2989"/>
        <v>0</v>
      </c>
      <c r="R1108" s="17">
        <f t="shared" si="2990"/>
        <v>0</v>
      </c>
      <c r="S1108" s="17">
        <f t="shared" si="2991"/>
        <v>0</v>
      </c>
      <c r="T1108" s="17">
        <f t="shared" si="2992"/>
        <v>0</v>
      </c>
      <c r="U1108" s="17">
        <f t="shared" si="2993"/>
        <v>0</v>
      </c>
      <c r="V1108" s="17">
        <f t="shared" si="2994"/>
        <v>0</v>
      </c>
      <c r="W1108" s="17">
        <f t="shared" si="2995"/>
        <v>0</v>
      </c>
      <c r="X1108" s="17">
        <f t="shared" si="2996"/>
        <v>0</v>
      </c>
      <c r="Y1108" s="17">
        <f t="shared" si="2875"/>
        <v>500</v>
      </c>
      <c r="Z1108" s="17">
        <f t="shared" si="2876"/>
        <v>500</v>
      </c>
      <c r="AA1108" s="17">
        <f t="shared" si="2877"/>
        <v>500</v>
      </c>
      <c r="AB1108" s="17">
        <f t="shared" si="2997"/>
        <v>0</v>
      </c>
      <c r="AC1108" s="17">
        <f t="shared" si="2998"/>
        <v>0</v>
      </c>
      <c r="AD1108" s="17">
        <f t="shared" si="2999"/>
        <v>0</v>
      </c>
      <c r="AE1108" s="17">
        <f t="shared" si="2878"/>
        <v>500</v>
      </c>
      <c r="AF1108" s="17">
        <f t="shared" si="2879"/>
        <v>500</v>
      </c>
      <c r="AG1108" s="17">
        <f t="shared" si="2880"/>
        <v>500</v>
      </c>
      <c r="AH1108" s="17">
        <f t="shared" si="3000"/>
        <v>0</v>
      </c>
      <c r="AI1108" s="17">
        <f t="shared" si="3001"/>
        <v>0</v>
      </c>
      <c r="AJ1108" s="17">
        <f t="shared" si="3002"/>
        <v>0</v>
      </c>
      <c r="AK1108" s="17">
        <f t="shared" si="3003"/>
        <v>0</v>
      </c>
      <c r="AL1108" s="17">
        <f t="shared" si="3004"/>
        <v>0</v>
      </c>
      <c r="AM1108" s="17">
        <f t="shared" si="3005"/>
        <v>0</v>
      </c>
      <c r="AN1108" s="17">
        <f t="shared" si="3006"/>
        <v>0</v>
      </c>
      <c r="AO1108" s="17">
        <f t="shared" si="3007"/>
        <v>0</v>
      </c>
      <c r="AP1108" s="17">
        <f t="shared" si="3008"/>
        <v>0</v>
      </c>
      <c r="AQ1108" s="17">
        <f t="shared" si="3009"/>
        <v>0</v>
      </c>
      <c r="AR1108" s="17">
        <f t="shared" si="3010"/>
        <v>0</v>
      </c>
      <c r="AS1108" s="17">
        <f t="shared" si="3011"/>
        <v>0</v>
      </c>
      <c r="AT1108" s="17">
        <f t="shared" si="3012"/>
        <v>0</v>
      </c>
      <c r="AU1108" s="17">
        <f t="shared" si="3013"/>
        <v>0</v>
      </c>
      <c r="AV1108" s="17">
        <f t="shared" si="3014"/>
        <v>0</v>
      </c>
      <c r="AW1108" s="17">
        <f t="shared" si="2881"/>
        <v>500</v>
      </c>
      <c r="AX1108" s="17">
        <f t="shared" si="2882"/>
        <v>500</v>
      </c>
      <c r="AY1108" s="17">
        <f t="shared" si="2883"/>
        <v>500</v>
      </c>
      <c r="AZ1108" s="17">
        <f t="shared" si="3015"/>
        <v>0</v>
      </c>
      <c r="BA1108" s="32">
        <v>0</v>
      </c>
      <c r="BB1108" s="32"/>
      <c r="BC1108" s="1"/>
      <c r="BD1108" s="1"/>
      <c r="BE1108" s="1"/>
      <c r="BF1108" s="1"/>
      <c r="BG1108" s="1"/>
      <c r="BH1108" s="1"/>
      <c r="BI1108" s="1"/>
    </row>
    <row r="1109" s="1" customFormat="1">
      <c r="A1109" s="30" t="s">
        <v>492</v>
      </c>
      <c r="B1109" s="30" t="s">
        <v>171</v>
      </c>
      <c r="C1109" s="30" t="s">
        <v>171</v>
      </c>
      <c r="D1109" s="30" t="s">
        <v>271</v>
      </c>
      <c r="E1109" s="35"/>
      <c r="F1109" s="31" t="s">
        <v>272</v>
      </c>
      <c r="G1109" s="17">
        <f t="shared" si="3016"/>
        <v>500</v>
      </c>
      <c r="H1109" s="17">
        <f t="shared" si="3017"/>
        <v>500</v>
      </c>
      <c r="I1109" s="17">
        <f t="shared" si="2984"/>
        <v>500</v>
      </c>
      <c r="J1109" s="17">
        <f t="shared" si="2985"/>
        <v>0</v>
      </c>
      <c r="K1109" s="17">
        <f t="shared" si="2986"/>
        <v>0</v>
      </c>
      <c r="L1109" s="17">
        <f t="shared" si="2987"/>
        <v>0</v>
      </c>
      <c r="M1109" s="17">
        <f t="shared" si="2823"/>
        <v>500</v>
      </c>
      <c r="N1109" s="17">
        <f t="shared" si="2824"/>
        <v>500</v>
      </c>
      <c r="O1109" s="17">
        <f t="shared" si="2825"/>
        <v>500</v>
      </c>
      <c r="P1109" s="17">
        <f t="shared" si="2988"/>
        <v>0</v>
      </c>
      <c r="Q1109" s="17">
        <f t="shared" si="2989"/>
        <v>0</v>
      </c>
      <c r="R1109" s="17">
        <f t="shared" si="2990"/>
        <v>0</v>
      </c>
      <c r="S1109" s="17">
        <f t="shared" si="2991"/>
        <v>0</v>
      </c>
      <c r="T1109" s="17">
        <f t="shared" si="2992"/>
        <v>0</v>
      </c>
      <c r="U1109" s="17">
        <f t="shared" si="2993"/>
        <v>0</v>
      </c>
      <c r="V1109" s="17">
        <f t="shared" si="2994"/>
        <v>0</v>
      </c>
      <c r="W1109" s="17">
        <f t="shared" si="2995"/>
        <v>0</v>
      </c>
      <c r="X1109" s="17">
        <f t="shared" si="2996"/>
        <v>0</v>
      </c>
      <c r="Y1109" s="17">
        <f t="shared" si="2875"/>
        <v>500</v>
      </c>
      <c r="Z1109" s="17">
        <f t="shared" si="2876"/>
        <v>500</v>
      </c>
      <c r="AA1109" s="17">
        <f t="shared" si="2877"/>
        <v>500</v>
      </c>
      <c r="AB1109" s="17">
        <f t="shared" si="2997"/>
        <v>0</v>
      </c>
      <c r="AC1109" s="17">
        <f t="shared" si="2998"/>
        <v>0</v>
      </c>
      <c r="AD1109" s="17">
        <f t="shared" si="2999"/>
        <v>0</v>
      </c>
      <c r="AE1109" s="17">
        <f t="shared" si="2878"/>
        <v>500</v>
      </c>
      <c r="AF1109" s="17">
        <f t="shared" si="2879"/>
        <v>500</v>
      </c>
      <c r="AG1109" s="17">
        <f t="shared" si="2880"/>
        <v>500</v>
      </c>
      <c r="AH1109" s="17">
        <f t="shared" si="3000"/>
        <v>0</v>
      </c>
      <c r="AI1109" s="17">
        <f t="shared" si="3001"/>
        <v>0</v>
      </c>
      <c r="AJ1109" s="17">
        <f t="shared" si="3002"/>
        <v>0</v>
      </c>
      <c r="AK1109" s="17">
        <f t="shared" si="3003"/>
        <v>0</v>
      </c>
      <c r="AL1109" s="17">
        <f t="shared" si="3004"/>
        <v>0</v>
      </c>
      <c r="AM1109" s="17">
        <f t="shared" si="3005"/>
        <v>0</v>
      </c>
      <c r="AN1109" s="17">
        <f t="shared" si="3006"/>
        <v>0</v>
      </c>
      <c r="AO1109" s="17">
        <f t="shared" si="3007"/>
        <v>0</v>
      </c>
      <c r="AP1109" s="17">
        <f t="shared" si="3008"/>
        <v>0</v>
      </c>
      <c r="AQ1109" s="17">
        <f t="shared" si="3009"/>
        <v>0</v>
      </c>
      <c r="AR1109" s="17">
        <f t="shared" si="3010"/>
        <v>0</v>
      </c>
      <c r="AS1109" s="17">
        <f t="shared" si="3011"/>
        <v>0</v>
      </c>
      <c r="AT1109" s="17">
        <f t="shared" si="3012"/>
        <v>0</v>
      </c>
      <c r="AU1109" s="17">
        <f t="shared" si="3013"/>
        <v>0</v>
      </c>
      <c r="AV1109" s="17">
        <f t="shared" si="3014"/>
        <v>0</v>
      </c>
      <c r="AW1109" s="17">
        <f t="shared" si="2881"/>
        <v>500</v>
      </c>
      <c r="AX1109" s="17">
        <f t="shared" si="2882"/>
        <v>500</v>
      </c>
      <c r="AY1109" s="17">
        <f t="shared" si="2883"/>
        <v>500</v>
      </c>
      <c r="AZ1109" s="17">
        <f t="shared" si="3015"/>
        <v>0</v>
      </c>
      <c r="BA1109" s="32"/>
      <c r="BB1109" s="32"/>
      <c r="BC1109" s="1"/>
      <c r="BD1109" s="1"/>
      <c r="BE1109" s="1"/>
      <c r="BF1109" s="1"/>
      <c r="BG1109" s="1"/>
      <c r="BH1109" s="1"/>
      <c r="BI1109" s="1"/>
    </row>
    <row r="1110" s="1" customFormat="1">
      <c r="A1110" s="30" t="s">
        <v>492</v>
      </c>
      <c r="B1110" s="30" t="s">
        <v>171</v>
      </c>
      <c r="C1110" s="30" t="s">
        <v>171</v>
      </c>
      <c r="D1110" s="30" t="s">
        <v>470</v>
      </c>
      <c r="E1110" s="35"/>
      <c r="F1110" s="31" t="s">
        <v>471</v>
      </c>
      <c r="G1110" s="17">
        <f t="shared" si="3016"/>
        <v>500</v>
      </c>
      <c r="H1110" s="17">
        <f t="shared" si="3017"/>
        <v>500</v>
      </c>
      <c r="I1110" s="17">
        <f t="shared" si="2984"/>
        <v>500</v>
      </c>
      <c r="J1110" s="17">
        <f t="shared" si="2985"/>
        <v>0</v>
      </c>
      <c r="K1110" s="17">
        <f t="shared" si="2986"/>
        <v>0</v>
      </c>
      <c r="L1110" s="17">
        <f t="shared" si="2987"/>
        <v>0</v>
      </c>
      <c r="M1110" s="17">
        <f t="shared" si="2823"/>
        <v>500</v>
      </c>
      <c r="N1110" s="17">
        <f t="shared" si="2824"/>
        <v>500</v>
      </c>
      <c r="O1110" s="17">
        <f t="shared" si="2825"/>
        <v>500</v>
      </c>
      <c r="P1110" s="17">
        <f t="shared" si="2988"/>
        <v>0</v>
      </c>
      <c r="Q1110" s="17">
        <f t="shared" si="2989"/>
        <v>0</v>
      </c>
      <c r="R1110" s="17">
        <f t="shared" si="2990"/>
        <v>0</v>
      </c>
      <c r="S1110" s="17">
        <f t="shared" si="2991"/>
        <v>0</v>
      </c>
      <c r="T1110" s="17">
        <f t="shared" si="2992"/>
        <v>0</v>
      </c>
      <c r="U1110" s="17">
        <f t="shared" si="2993"/>
        <v>0</v>
      </c>
      <c r="V1110" s="17">
        <f t="shared" si="2994"/>
        <v>0</v>
      </c>
      <c r="W1110" s="17">
        <f t="shared" si="2995"/>
        <v>0</v>
      </c>
      <c r="X1110" s="17">
        <f t="shared" si="2996"/>
        <v>0</v>
      </c>
      <c r="Y1110" s="17">
        <f t="shared" si="2875"/>
        <v>500</v>
      </c>
      <c r="Z1110" s="17">
        <f t="shared" si="2876"/>
        <v>500</v>
      </c>
      <c r="AA1110" s="17">
        <f t="shared" si="2877"/>
        <v>500</v>
      </c>
      <c r="AB1110" s="17">
        <f t="shared" si="2997"/>
        <v>0</v>
      </c>
      <c r="AC1110" s="17">
        <f t="shared" si="2998"/>
        <v>0</v>
      </c>
      <c r="AD1110" s="17">
        <f t="shared" si="2999"/>
        <v>0</v>
      </c>
      <c r="AE1110" s="17">
        <f t="shared" si="2878"/>
        <v>500</v>
      </c>
      <c r="AF1110" s="17">
        <f t="shared" si="2879"/>
        <v>500</v>
      </c>
      <c r="AG1110" s="17">
        <f t="shared" si="2880"/>
        <v>500</v>
      </c>
      <c r="AH1110" s="17">
        <f t="shared" si="3000"/>
        <v>0</v>
      </c>
      <c r="AI1110" s="17">
        <f t="shared" si="3001"/>
        <v>0</v>
      </c>
      <c r="AJ1110" s="17">
        <f t="shared" si="3002"/>
        <v>0</v>
      </c>
      <c r="AK1110" s="17">
        <f t="shared" si="3003"/>
        <v>0</v>
      </c>
      <c r="AL1110" s="17">
        <f t="shared" si="3004"/>
        <v>0</v>
      </c>
      <c r="AM1110" s="17">
        <f t="shared" si="3005"/>
        <v>0</v>
      </c>
      <c r="AN1110" s="17">
        <f t="shared" si="3006"/>
        <v>0</v>
      </c>
      <c r="AO1110" s="17">
        <f t="shared" si="3007"/>
        <v>0</v>
      </c>
      <c r="AP1110" s="17">
        <f t="shared" si="3008"/>
        <v>0</v>
      </c>
      <c r="AQ1110" s="17">
        <f t="shared" si="3009"/>
        <v>0</v>
      </c>
      <c r="AR1110" s="17">
        <f t="shared" si="3010"/>
        <v>0</v>
      </c>
      <c r="AS1110" s="17">
        <f t="shared" si="3011"/>
        <v>0</v>
      </c>
      <c r="AT1110" s="17">
        <f t="shared" si="3012"/>
        <v>0</v>
      </c>
      <c r="AU1110" s="17">
        <f t="shared" si="3013"/>
        <v>0</v>
      </c>
      <c r="AV1110" s="17">
        <f t="shared" si="3014"/>
        <v>0</v>
      </c>
      <c r="AW1110" s="17">
        <f t="shared" si="2881"/>
        <v>500</v>
      </c>
      <c r="AX1110" s="17">
        <f t="shared" si="2882"/>
        <v>500</v>
      </c>
      <c r="AY1110" s="17">
        <f t="shared" si="2883"/>
        <v>500</v>
      </c>
      <c r="AZ1110" s="17">
        <f t="shared" si="3015"/>
        <v>0</v>
      </c>
      <c r="BA1110" s="32"/>
      <c r="BB1110" s="32"/>
      <c r="BC1110" s="1"/>
      <c r="BD1110" s="1"/>
      <c r="BE1110" s="1"/>
      <c r="BF1110" s="1"/>
      <c r="BG1110" s="1"/>
      <c r="BH1110" s="1"/>
      <c r="BI1110" s="1"/>
    </row>
    <row r="1111" s="1" customFormat="1">
      <c r="A1111" s="30" t="s">
        <v>492</v>
      </c>
      <c r="B1111" s="30" t="s">
        <v>171</v>
      </c>
      <c r="C1111" s="30" t="s">
        <v>171</v>
      </c>
      <c r="D1111" s="30" t="s">
        <v>470</v>
      </c>
      <c r="E1111" s="30" t="s">
        <v>41</v>
      </c>
      <c r="F1111" s="31" t="s">
        <v>42</v>
      </c>
      <c r="G1111" s="17">
        <v>500</v>
      </c>
      <c r="H1111" s="17">
        <v>500</v>
      </c>
      <c r="I1111" s="17">
        <v>500</v>
      </c>
      <c r="J1111" s="17"/>
      <c r="K1111" s="17"/>
      <c r="L1111" s="17"/>
      <c r="M1111" s="17">
        <f t="shared" si="2823"/>
        <v>500</v>
      </c>
      <c r="N1111" s="17">
        <f t="shared" si="2824"/>
        <v>500</v>
      </c>
      <c r="O1111" s="17">
        <f t="shared" si="2825"/>
        <v>500</v>
      </c>
      <c r="P1111" s="17"/>
      <c r="Q1111" s="17"/>
      <c r="R1111" s="17"/>
      <c r="S1111" s="17"/>
      <c r="T1111" s="17"/>
      <c r="U1111" s="17"/>
      <c r="V1111" s="17"/>
      <c r="W1111" s="17"/>
      <c r="X1111" s="17"/>
      <c r="Y1111" s="17">
        <f t="shared" si="2875"/>
        <v>500</v>
      </c>
      <c r="Z1111" s="17">
        <f t="shared" si="2876"/>
        <v>500</v>
      </c>
      <c r="AA1111" s="17">
        <f t="shared" si="2877"/>
        <v>500</v>
      </c>
      <c r="AB1111" s="17"/>
      <c r="AC1111" s="17"/>
      <c r="AD1111" s="17"/>
      <c r="AE1111" s="17">
        <f t="shared" si="2878"/>
        <v>500</v>
      </c>
      <c r="AF1111" s="17">
        <f t="shared" si="2879"/>
        <v>500</v>
      </c>
      <c r="AG1111" s="17">
        <f t="shared" si="2880"/>
        <v>500</v>
      </c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>
        <f t="shared" si="2881"/>
        <v>500</v>
      </c>
      <c r="AX1111" s="17">
        <f t="shared" si="2882"/>
        <v>500</v>
      </c>
      <c r="AY1111" s="17">
        <f t="shared" si="2883"/>
        <v>500</v>
      </c>
      <c r="AZ1111" s="17"/>
      <c r="BA1111" s="32"/>
      <c r="BB1111" s="32"/>
      <c r="BC1111" s="1"/>
      <c r="BD1111" s="1"/>
      <c r="BE1111" s="1"/>
      <c r="BF1111" s="1"/>
      <c r="BG1111" s="1"/>
      <c r="BH1111" s="1"/>
      <c r="BI1111" s="1"/>
    </row>
    <row r="1112" s="20" customFormat="1">
      <c r="A1112" s="21" t="s">
        <v>492</v>
      </c>
      <c r="B1112" s="21" t="s">
        <v>74</v>
      </c>
      <c r="C1112" s="21"/>
      <c r="D1112" s="21"/>
      <c r="E1112" s="21"/>
      <c r="F1112" s="22" t="s">
        <v>75</v>
      </c>
      <c r="G1112" s="23">
        <f t="shared" si="3016"/>
        <v>2115</v>
      </c>
      <c r="H1112" s="23">
        <f t="shared" si="3017"/>
        <v>3378</v>
      </c>
      <c r="I1112" s="23">
        <f t="shared" si="2984"/>
        <v>1788</v>
      </c>
      <c r="J1112" s="23">
        <f t="shared" si="2985"/>
        <v>0</v>
      </c>
      <c r="K1112" s="23">
        <f t="shared" si="2986"/>
        <v>0</v>
      </c>
      <c r="L1112" s="23">
        <f t="shared" si="2987"/>
        <v>0</v>
      </c>
      <c r="M1112" s="23">
        <f t="shared" ref="M1112:M1175" si="3018">G1112+J1112</f>
        <v>2115</v>
      </c>
      <c r="N1112" s="23">
        <f t="shared" ref="N1112:N1175" si="3019">H1112+K1112</f>
        <v>3378</v>
      </c>
      <c r="O1112" s="23">
        <f t="shared" ref="O1112:O1175" si="3020">I1112+L1112</f>
        <v>1788</v>
      </c>
      <c r="P1112" s="23">
        <f t="shared" si="2988"/>
        <v>0</v>
      </c>
      <c r="Q1112" s="23">
        <f t="shared" si="2989"/>
        <v>0</v>
      </c>
      <c r="R1112" s="23">
        <f t="shared" si="2990"/>
        <v>0</v>
      </c>
      <c r="S1112" s="23">
        <f t="shared" si="2991"/>
        <v>303.39999999999998</v>
      </c>
      <c r="T1112" s="23">
        <f t="shared" si="2992"/>
        <v>0</v>
      </c>
      <c r="U1112" s="23">
        <f t="shared" si="2993"/>
        <v>0</v>
      </c>
      <c r="V1112" s="23">
        <f t="shared" si="2994"/>
        <v>0</v>
      </c>
      <c r="W1112" s="23">
        <f t="shared" si="2995"/>
        <v>0</v>
      </c>
      <c r="X1112" s="23">
        <f t="shared" si="2996"/>
        <v>0</v>
      </c>
      <c r="Y1112" s="23">
        <f t="shared" si="2875"/>
        <v>2418.4000000000001</v>
      </c>
      <c r="Z1112" s="23">
        <f t="shared" si="2876"/>
        <v>3378</v>
      </c>
      <c r="AA1112" s="23">
        <f t="shared" si="2877"/>
        <v>1788</v>
      </c>
      <c r="AB1112" s="23">
        <f t="shared" si="2997"/>
        <v>0</v>
      </c>
      <c r="AC1112" s="23">
        <f t="shared" si="2998"/>
        <v>0</v>
      </c>
      <c r="AD1112" s="23">
        <f t="shared" si="2999"/>
        <v>0</v>
      </c>
      <c r="AE1112" s="23">
        <f t="shared" si="2878"/>
        <v>2418.4000000000001</v>
      </c>
      <c r="AF1112" s="23">
        <f t="shared" si="2879"/>
        <v>3378</v>
      </c>
      <c r="AG1112" s="23">
        <f t="shared" si="2880"/>
        <v>1788</v>
      </c>
      <c r="AH1112" s="23">
        <f t="shared" si="3000"/>
        <v>0</v>
      </c>
      <c r="AI1112" s="23">
        <f t="shared" si="3001"/>
        <v>0</v>
      </c>
      <c r="AJ1112" s="23">
        <f t="shared" si="3002"/>
        <v>0</v>
      </c>
      <c r="AK1112" s="23">
        <f t="shared" si="3003"/>
        <v>0</v>
      </c>
      <c r="AL1112" s="23">
        <f t="shared" si="3004"/>
        <v>0</v>
      </c>
      <c r="AM1112" s="23">
        <f t="shared" si="3005"/>
        <v>0</v>
      </c>
      <c r="AN1112" s="23">
        <f t="shared" si="3006"/>
        <v>0</v>
      </c>
      <c r="AO1112" s="23">
        <f t="shared" si="3007"/>
        <v>0</v>
      </c>
      <c r="AP1112" s="23">
        <f t="shared" si="3008"/>
        <v>0</v>
      </c>
      <c r="AQ1112" s="23">
        <f t="shared" si="3009"/>
        <v>0</v>
      </c>
      <c r="AR1112" s="23">
        <f t="shared" si="3010"/>
        <v>0</v>
      </c>
      <c r="AS1112" s="23">
        <f t="shared" si="3011"/>
        <v>0</v>
      </c>
      <c r="AT1112" s="23">
        <f t="shared" si="3012"/>
        <v>0</v>
      </c>
      <c r="AU1112" s="23">
        <f t="shared" si="3013"/>
        <v>0</v>
      </c>
      <c r="AV1112" s="23">
        <f t="shared" si="3014"/>
        <v>0</v>
      </c>
      <c r="AW1112" s="23">
        <f t="shared" si="2881"/>
        <v>2418.4000000000001</v>
      </c>
      <c r="AX1112" s="23">
        <f t="shared" si="2882"/>
        <v>3378</v>
      </c>
      <c r="AY1112" s="23">
        <f t="shared" si="2883"/>
        <v>1788</v>
      </c>
      <c r="AZ1112" s="23">
        <f t="shared" si="3015"/>
        <v>0</v>
      </c>
      <c r="BA1112" s="24"/>
      <c r="BB1112" s="24"/>
      <c r="BC1112" s="20"/>
      <c r="BD1112" s="20"/>
      <c r="BE1112" s="20"/>
      <c r="BF1112" s="20"/>
      <c r="BG1112" s="20"/>
      <c r="BH1112" s="20"/>
      <c r="BI1112" s="20"/>
    </row>
    <row r="1113" s="25" customFormat="1">
      <c r="A1113" s="26" t="s">
        <v>492</v>
      </c>
      <c r="B1113" s="26" t="s">
        <v>74</v>
      </c>
      <c r="C1113" s="26" t="s">
        <v>29</v>
      </c>
      <c r="D1113" s="26"/>
      <c r="E1113" s="26"/>
      <c r="F1113" s="27" t="s">
        <v>76</v>
      </c>
      <c r="G1113" s="28">
        <f t="shared" si="3016"/>
        <v>2115</v>
      </c>
      <c r="H1113" s="28">
        <f t="shared" si="3017"/>
        <v>3378</v>
      </c>
      <c r="I1113" s="28">
        <f t="shared" si="2984"/>
        <v>1788</v>
      </c>
      <c r="J1113" s="28">
        <f t="shared" si="2985"/>
        <v>0</v>
      </c>
      <c r="K1113" s="28">
        <f t="shared" si="2986"/>
        <v>0</v>
      </c>
      <c r="L1113" s="28">
        <f t="shared" si="2987"/>
        <v>0</v>
      </c>
      <c r="M1113" s="28">
        <f t="shared" si="3018"/>
        <v>2115</v>
      </c>
      <c r="N1113" s="28">
        <f t="shared" si="3019"/>
        <v>3378</v>
      </c>
      <c r="O1113" s="28">
        <f t="shared" si="3020"/>
        <v>1788</v>
      </c>
      <c r="P1113" s="28">
        <f>P1114+P1119</f>
        <v>0</v>
      </c>
      <c r="Q1113" s="28">
        <f>Q1114+Q1119</f>
        <v>0</v>
      </c>
      <c r="R1113" s="28">
        <f>R1114+R1119</f>
        <v>0</v>
      </c>
      <c r="S1113" s="28">
        <f>S1114+S1119</f>
        <v>303.39999999999998</v>
      </c>
      <c r="T1113" s="28">
        <f>T1114+T1119</f>
        <v>0</v>
      </c>
      <c r="U1113" s="28">
        <f>U1114+U1119</f>
        <v>0</v>
      </c>
      <c r="V1113" s="28">
        <f>V1114+V1119</f>
        <v>0</v>
      </c>
      <c r="W1113" s="28">
        <f>W1114+W1119</f>
        <v>0</v>
      </c>
      <c r="X1113" s="28">
        <f>X1114+X1119</f>
        <v>0</v>
      </c>
      <c r="Y1113" s="28">
        <f t="shared" si="2875"/>
        <v>2418.4000000000001</v>
      </c>
      <c r="Z1113" s="28">
        <f t="shared" si="2876"/>
        <v>3378</v>
      </c>
      <c r="AA1113" s="28">
        <f t="shared" si="2877"/>
        <v>1788</v>
      </c>
      <c r="AB1113" s="28">
        <f>AB1114+AB1119</f>
        <v>0</v>
      </c>
      <c r="AC1113" s="28">
        <f>AC1114+AC1119</f>
        <v>0</v>
      </c>
      <c r="AD1113" s="28">
        <f>AD1114+AD1119</f>
        <v>0</v>
      </c>
      <c r="AE1113" s="28">
        <f t="shared" si="2878"/>
        <v>2418.4000000000001</v>
      </c>
      <c r="AF1113" s="28">
        <f t="shared" si="2879"/>
        <v>3378</v>
      </c>
      <c r="AG1113" s="28">
        <f t="shared" si="2880"/>
        <v>1788</v>
      </c>
      <c r="AH1113" s="28">
        <f>AH1114+AH1119</f>
        <v>0</v>
      </c>
      <c r="AI1113" s="28">
        <f>AI1114+AI1119</f>
        <v>0</v>
      </c>
      <c r="AJ1113" s="28">
        <f>AJ1114+AJ1119</f>
        <v>0</v>
      </c>
      <c r="AK1113" s="28">
        <f>AK1114+AK1119</f>
        <v>0</v>
      </c>
      <c r="AL1113" s="28">
        <f>AL1114+AL1119</f>
        <v>0</v>
      </c>
      <c r="AM1113" s="28">
        <f>AM1114+AM1119</f>
        <v>0</v>
      </c>
      <c r="AN1113" s="28">
        <f>AN1114+AN1119</f>
        <v>0</v>
      </c>
      <c r="AO1113" s="28">
        <f>AO1114+AO1119</f>
        <v>0</v>
      </c>
      <c r="AP1113" s="28">
        <f>AP1114+AP1119</f>
        <v>0</v>
      </c>
      <c r="AQ1113" s="28">
        <f>AQ1114+AQ1119</f>
        <v>0</v>
      </c>
      <c r="AR1113" s="28">
        <f>AR1114+AR1119</f>
        <v>0</v>
      </c>
      <c r="AS1113" s="28">
        <f>AS1114+AS1119</f>
        <v>0</v>
      </c>
      <c r="AT1113" s="28">
        <f>AT1114+AT1119</f>
        <v>0</v>
      </c>
      <c r="AU1113" s="28">
        <f>AU1114+AU1119</f>
        <v>0</v>
      </c>
      <c r="AV1113" s="28">
        <f>AV1114+AV1119</f>
        <v>0</v>
      </c>
      <c r="AW1113" s="28">
        <f t="shared" si="2881"/>
        <v>2418.4000000000001</v>
      </c>
      <c r="AX1113" s="28">
        <f t="shared" si="2882"/>
        <v>3378</v>
      </c>
      <c r="AY1113" s="28">
        <f t="shared" si="2883"/>
        <v>1788</v>
      </c>
      <c r="AZ1113" s="28">
        <f>AZ1114+AZ1119</f>
        <v>0</v>
      </c>
      <c r="BA1113" s="29"/>
      <c r="BB1113" s="29"/>
      <c r="BC1113" s="25"/>
      <c r="BD1113" s="25"/>
      <c r="BE1113" s="25"/>
      <c r="BF1113" s="25"/>
      <c r="BG1113" s="25"/>
      <c r="BH1113" s="25"/>
      <c r="BI1113" s="25"/>
    </row>
    <row r="1114" s="1" customFormat="1" ht="63">
      <c r="A1114" s="30" t="s">
        <v>492</v>
      </c>
      <c r="B1114" s="30" t="s">
        <v>74</v>
      </c>
      <c r="C1114" s="30" t="s">
        <v>29</v>
      </c>
      <c r="D1114" s="30" t="s">
        <v>77</v>
      </c>
      <c r="E1114" s="35"/>
      <c r="F1114" s="31" t="s">
        <v>78</v>
      </c>
      <c r="G1114" s="17">
        <f t="shared" si="3016"/>
        <v>2115</v>
      </c>
      <c r="H1114" s="17">
        <f t="shared" si="3017"/>
        <v>3378</v>
      </c>
      <c r="I1114" s="17">
        <f t="shared" si="2984"/>
        <v>1788</v>
      </c>
      <c r="J1114" s="17">
        <f t="shared" si="2985"/>
        <v>0</v>
      </c>
      <c r="K1114" s="17">
        <f t="shared" si="2986"/>
        <v>0</v>
      </c>
      <c r="L1114" s="17">
        <f t="shared" si="2987"/>
        <v>0</v>
      </c>
      <c r="M1114" s="17">
        <f t="shared" si="3018"/>
        <v>2115</v>
      </c>
      <c r="N1114" s="17">
        <f t="shared" si="3019"/>
        <v>3378</v>
      </c>
      <c r="O1114" s="17">
        <f t="shared" si="3020"/>
        <v>1788</v>
      </c>
      <c r="P1114" s="17">
        <f t="shared" si="2988"/>
        <v>0</v>
      </c>
      <c r="Q1114" s="17">
        <f t="shared" si="2989"/>
        <v>0</v>
      </c>
      <c r="R1114" s="17">
        <f t="shared" si="2990"/>
        <v>0</v>
      </c>
      <c r="S1114" s="17">
        <f t="shared" si="2991"/>
        <v>300</v>
      </c>
      <c r="T1114" s="17">
        <f t="shared" si="2992"/>
        <v>0</v>
      </c>
      <c r="U1114" s="17">
        <f t="shared" si="2993"/>
        <v>0</v>
      </c>
      <c r="V1114" s="17">
        <f t="shared" si="2994"/>
        <v>0</v>
      </c>
      <c r="W1114" s="17">
        <f t="shared" ref="W1114:W1127" si="3021">W1115</f>
        <v>0</v>
      </c>
      <c r="X1114" s="17">
        <f t="shared" ref="X1114:X1127" si="3022">X1115</f>
        <v>0</v>
      </c>
      <c r="Y1114" s="17">
        <f t="shared" si="2875"/>
        <v>2415</v>
      </c>
      <c r="Z1114" s="17">
        <f t="shared" si="2876"/>
        <v>3378</v>
      </c>
      <c r="AA1114" s="17">
        <f t="shared" si="2877"/>
        <v>1788</v>
      </c>
      <c r="AB1114" s="17">
        <f t="shared" ref="AB1114:AB1127" si="3023">AB1115</f>
        <v>0</v>
      </c>
      <c r="AC1114" s="17">
        <f t="shared" ref="AC1114:AC1127" si="3024">AC1115</f>
        <v>0</v>
      </c>
      <c r="AD1114" s="17">
        <f t="shared" ref="AD1114:AD1127" si="3025">AD1115</f>
        <v>0</v>
      </c>
      <c r="AE1114" s="17">
        <f t="shared" si="2878"/>
        <v>2415</v>
      </c>
      <c r="AF1114" s="17">
        <f t="shared" si="2879"/>
        <v>3378</v>
      </c>
      <c r="AG1114" s="17">
        <f t="shared" si="2880"/>
        <v>1788</v>
      </c>
      <c r="AH1114" s="17">
        <f t="shared" ref="AH1114:AH1127" si="3026">AH1115</f>
        <v>0</v>
      </c>
      <c r="AI1114" s="17">
        <f t="shared" ref="AI1114:AI1127" si="3027">AI1115</f>
        <v>0</v>
      </c>
      <c r="AJ1114" s="17">
        <f t="shared" ref="AJ1114:AJ1127" si="3028">AJ1115</f>
        <v>0</v>
      </c>
      <c r="AK1114" s="17">
        <f t="shared" ref="AK1114:AK1127" si="3029">AK1115</f>
        <v>0</v>
      </c>
      <c r="AL1114" s="17">
        <f t="shared" ref="AL1114:AL1127" si="3030">AL1115</f>
        <v>0</v>
      </c>
      <c r="AM1114" s="17">
        <f t="shared" ref="AM1114:AM1127" si="3031">AM1115</f>
        <v>0</v>
      </c>
      <c r="AN1114" s="17">
        <f t="shared" ref="AN1114:AN1127" si="3032">AN1115</f>
        <v>0</v>
      </c>
      <c r="AO1114" s="17">
        <f t="shared" ref="AO1114:AO1127" si="3033">AO1115</f>
        <v>0</v>
      </c>
      <c r="AP1114" s="17">
        <f t="shared" ref="AP1114:AP1127" si="3034">AP1115</f>
        <v>0</v>
      </c>
      <c r="AQ1114" s="17">
        <f t="shared" ref="AQ1114:AQ1127" si="3035">AQ1115</f>
        <v>0</v>
      </c>
      <c r="AR1114" s="17">
        <f t="shared" ref="AR1114:AR1127" si="3036">AR1115</f>
        <v>0</v>
      </c>
      <c r="AS1114" s="17">
        <f t="shared" ref="AS1114:AS1127" si="3037">AS1115</f>
        <v>0</v>
      </c>
      <c r="AT1114" s="17">
        <f t="shared" ref="AT1114:AT1127" si="3038">AT1115</f>
        <v>0</v>
      </c>
      <c r="AU1114" s="17">
        <f t="shared" ref="AU1114:AU1127" si="3039">AU1115</f>
        <v>0</v>
      </c>
      <c r="AV1114" s="17">
        <f t="shared" ref="AV1114:AV1127" si="3040">AV1115</f>
        <v>0</v>
      </c>
      <c r="AW1114" s="17">
        <f t="shared" si="2881"/>
        <v>2415</v>
      </c>
      <c r="AX1114" s="17">
        <f t="shared" si="2882"/>
        <v>3378</v>
      </c>
      <c r="AY1114" s="17">
        <f t="shared" si="2883"/>
        <v>1788</v>
      </c>
      <c r="AZ1114" s="17">
        <f t="shared" ref="AZ1114:AZ1127" si="3041">AZ1115</f>
        <v>0</v>
      </c>
      <c r="BA1114" s="32"/>
      <c r="BB1114" s="32"/>
      <c r="BC1114" s="1"/>
      <c r="BD1114" s="1"/>
      <c r="BE1114" s="1"/>
      <c r="BF1114" s="1"/>
      <c r="BG1114" s="1"/>
      <c r="BH1114" s="1"/>
      <c r="BI1114" s="1"/>
    </row>
    <row r="1115" s="1" customFormat="1" ht="31.5" hidden="1">
      <c r="A1115" s="30" t="s">
        <v>492</v>
      </c>
      <c r="B1115" s="30" t="s">
        <v>74</v>
      </c>
      <c r="C1115" s="30" t="s">
        <v>29</v>
      </c>
      <c r="D1115" s="30" t="s">
        <v>146</v>
      </c>
      <c r="E1115" s="35"/>
      <c r="F1115" s="31" t="s">
        <v>36</v>
      </c>
      <c r="G1115" s="17">
        <f t="shared" si="3016"/>
        <v>2115</v>
      </c>
      <c r="H1115" s="17">
        <f t="shared" si="3017"/>
        <v>3378</v>
      </c>
      <c r="I1115" s="17">
        <f t="shared" si="2984"/>
        <v>1788</v>
      </c>
      <c r="J1115" s="17">
        <f t="shared" si="2985"/>
        <v>0</v>
      </c>
      <c r="K1115" s="17">
        <f t="shared" si="2986"/>
        <v>0</v>
      </c>
      <c r="L1115" s="17">
        <f t="shared" si="2987"/>
        <v>0</v>
      </c>
      <c r="M1115" s="17">
        <f t="shared" si="3018"/>
        <v>2115</v>
      </c>
      <c r="N1115" s="17">
        <f t="shared" si="3019"/>
        <v>3378</v>
      </c>
      <c r="O1115" s="17">
        <f t="shared" si="3020"/>
        <v>1788</v>
      </c>
      <c r="P1115" s="17">
        <f t="shared" si="2988"/>
        <v>0</v>
      </c>
      <c r="Q1115" s="17">
        <f t="shared" si="2989"/>
        <v>0</v>
      </c>
      <c r="R1115" s="17">
        <f t="shared" si="2990"/>
        <v>0</v>
      </c>
      <c r="S1115" s="17">
        <f t="shared" si="2991"/>
        <v>300</v>
      </c>
      <c r="T1115" s="17">
        <f t="shared" si="2992"/>
        <v>0</v>
      </c>
      <c r="U1115" s="17">
        <f t="shared" si="2993"/>
        <v>0</v>
      </c>
      <c r="V1115" s="17">
        <f t="shared" si="2994"/>
        <v>0</v>
      </c>
      <c r="W1115" s="17">
        <f t="shared" si="3021"/>
        <v>0</v>
      </c>
      <c r="X1115" s="17">
        <f t="shared" si="3022"/>
        <v>0</v>
      </c>
      <c r="Y1115" s="17">
        <f t="shared" si="2875"/>
        <v>2415</v>
      </c>
      <c r="Z1115" s="17">
        <f t="shared" si="2876"/>
        <v>3378</v>
      </c>
      <c r="AA1115" s="17">
        <f t="shared" si="2877"/>
        <v>1788</v>
      </c>
      <c r="AB1115" s="17">
        <f t="shared" si="3023"/>
        <v>0</v>
      </c>
      <c r="AC1115" s="17">
        <f t="shared" si="3024"/>
        <v>0</v>
      </c>
      <c r="AD1115" s="17">
        <f t="shared" si="3025"/>
        <v>0</v>
      </c>
      <c r="AE1115" s="17">
        <f t="shared" si="2878"/>
        <v>2415</v>
      </c>
      <c r="AF1115" s="17">
        <f t="shared" si="2879"/>
        <v>3378</v>
      </c>
      <c r="AG1115" s="17">
        <f t="shared" si="2880"/>
        <v>1788</v>
      </c>
      <c r="AH1115" s="17">
        <f t="shared" si="3026"/>
        <v>0</v>
      </c>
      <c r="AI1115" s="17">
        <f t="shared" si="3027"/>
        <v>0</v>
      </c>
      <c r="AJ1115" s="17">
        <f t="shared" si="3028"/>
        <v>0</v>
      </c>
      <c r="AK1115" s="17">
        <f t="shared" si="3029"/>
        <v>0</v>
      </c>
      <c r="AL1115" s="17">
        <f t="shared" si="3030"/>
        <v>0</v>
      </c>
      <c r="AM1115" s="17">
        <f t="shared" si="3031"/>
        <v>0</v>
      </c>
      <c r="AN1115" s="17">
        <f t="shared" si="3032"/>
        <v>0</v>
      </c>
      <c r="AO1115" s="17">
        <f t="shared" si="3033"/>
        <v>0</v>
      </c>
      <c r="AP1115" s="17">
        <f t="shared" si="3034"/>
        <v>0</v>
      </c>
      <c r="AQ1115" s="17">
        <f t="shared" si="3035"/>
        <v>0</v>
      </c>
      <c r="AR1115" s="17">
        <f t="shared" si="3036"/>
        <v>0</v>
      </c>
      <c r="AS1115" s="17">
        <f t="shared" si="3037"/>
        <v>0</v>
      </c>
      <c r="AT1115" s="17">
        <f t="shared" si="3038"/>
        <v>0</v>
      </c>
      <c r="AU1115" s="17">
        <f t="shared" si="3039"/>
        <v>0</v>
      </c>
      <c r="AV1115" s="17">
        <f t="shared" si="3040"/>
        <v>0</v>
      </c>
      <c r="AW1115" s="17">
        <f t="shared" si="2881"/>
        <v>2415</v>
      </c>
      <c r="AX1115" s="17">
        <f t="shared" si="2882"/>
        <v>3378</v>
      </c>
      <c r="AY1115" s="17">
        <f t="shared" si="2883"/>
        <v>1788</v>
      </c>
      <c r="AZ1115" s="17">
        <f t="shared" si="3041"/>
        <v>0</v>
      </c>
      <c r="BA1115" s="32">
        <v>0</v>
      </c>
      <c r="BB1115" s="32"/>
      <c r="BC1115" s="1"/>
      <c r="BD1115" s="1"/>
      <c r="BE1115" s="1"/>
      <c r="BF1115" s="1"/>
      <c r="BG1115" s="1"/>
      <c r="BH1115" s="1"/>
      <c r="BI1115" s="1"/>
    </row>
    <row r="1116" s="1" customFormat="1" ht="63">
      <c r="A1116" s="30" t="s">
        <v>492</v>
      </c>
      <c r="B1116" s="30" t="s">
        <v>74</v>
      </c>
      <c r="C1116" s="30" t="s">
        <v>29</v>
      </c>
      <c r="D1116" s="30" t="s">
        <v>147</v>
      </c>
      <c r="E1116" s="35"/>
      <c r="F1116" s="31" t="s">
        <v>148</v>
      </c>
      <c r="G1116" s="17">
        <f t="shared" si="3016"/>
        <v>2115</v>
      </c>
      <c r="H1116" s="17">
        <f t="shared" si="3017"/>
        <v>3378</v>
      </c>
      <c r="I1116" s="17">
        <f t="shared" si="2984"/>
        <v>1788</v>
      </c>
      <c r="J1116" s="17">
        <f t="shared" si="2985"/>
        <v>0</v>
      </c>
      <c r="K1116" s="17">
        <f t="shared" si="2986"/>
        <v>0</v>
      </c>
      <c r="L1116" s="17">
        <f t="shared" si="2987"/>
        <v>0</v>
      </c>
      <c r="M1116" s="17">
        <f t="shared" si="3018"/>
        <v>2115</v>
      </c>
      <c r="N1116" s="17">
        <f t="shared" si="3019"/>
        <v>3378</v>
      </c>
      <c r="O1116" s="17">
        <f t="shared" si="3020"/>
        <v>1788</v>
      </c>
      <c r="P1116" s="17">
        <f t="shared" si="2988"/>
        <v>0</v>
      </c>
      <c r="Q1116" s="17">
        <f t="shared" si="2989"/>
        <v>0</v>
      </c>
      <c r="R1116" s="17">
        <f t="shared" si="2990"/>
        <v>0</v>
      </c>
      <c r="S1116" s="17">
        <f t="shared" si="2991"/>
        <v>300</v>
      </c>
      <c r="T1116" s="17">
        <f t="shared" si="2992"/>
        <v>0</v>
      </c>
      <c r="U1116" s="17">
        <f t="shared" si="2993"/>
        <v>0</v>
      </c>
      <c r="V1116" s="17">
        <f t="shared" si="2994"/>
        <v>0</v>
      </c>
      <c r="W1116" s="17">
        <f t="shared" si="3021"/>
        <v>0</v>
      </c>
      <c r="X1116" s="17">
        <f t="shared" si="3022"/>
        <v>0</v>
      </c>
      <c r="Y1116" s="17">
        <f t="shared" si="2875"/>
        <v>2415</v>
      </c>
      <c r="Z1116" s="17">
        <f t="shared" si="2876"/>
        <v>3378</v>
      </c>
      <c r="AA1116" s="17">
        <f t="shared" si="2877"/>
        <v>1788</v>
      </c>
      <c r="AB1116" s="17">
        <f t="shared" si="3023"/>
        <v>0</v>
      </c>
      <c r="AC1116" s="17">
        <f t="shared" si="3024"/>
        <v>0</v>
      </c>
      <c r="AD1116" s="17">
        <f t="shared" si="3025"/>
        <v>0</v>
      </c>
      <c r="AE1116" s="17">
        <f t="shared" si="2878"/>
        <v>2415</v>
      </c>
      <c r="AF1116" s="17">
        <f t="shared" si="2879"/>
        <v>3378</v>
      </c>
      <c r="AG1116" s="17">
        <f t="shared" si="2880"/>
        <v>1788</v>
      </c>
      <c r="AH1116" s="17">
        <f t="shared" si="3026"/>
        <v>0</v>
      </c>
      <c r="AI1116" s="17">
        <f t="shared" si="3027"/>
        <v>0</v>
      </c>
      <c r="AJ1116" s="17">
        <f t="shared" si="3028"/>
        <v>0</v>
      </c>
      <c r="AK1116" s="17">
        <f t="shared" si="3029"/>
        <v>0</v>
      </c>
      <c r="AL1116" s="17">
        <f t="shared" si="3030"/>
        <v>0</v>
      </c>
      <c r="AM1116" s="17">
        <f t="shared" si="3031"/>
        <v>0</v>
      </c>
      <c r="AN1116" s="17">
        <f t="shared" si="3032"/>
        <v>0</v>
      </c>
      <c r="AO1116" s="17">
        <f t="shared" si="3033"/>
        <v>0</v>
      </c>
      <c r="AP1116" s="17">
        <f t="shared" si="3034"/>
        <v>0</v>
      </c>
      <c r="AQ1116" s="17">
        <f t="shared" si="3035"/>
        <v>0</v>
      </c>
      <c r="AR1116" s="17">
        <f t="shared" si="3036"/>
        <v>0</v>
      </c>
      <c r="AS1116" s="17">
        <f t="shared" si="3037"/>
        <v>0</v>
      </c>
      <c r="AT1116" s="17">
        <f t="shared" si="3038"/>
        <v>0</v>
      </c>
      <c r="AU1116" s="17">
        <f t="shared" si="3039"/>
        <v>0</v>
      </c>
      <c r="AV1116" s="17">
        <f t="shared" si="3040"/>
        <v>0</v>
      </c>
      <c r="AW1116" s="17">
        <f t="shared" si="2881"/>
        <v>2415</v>
      </c>
      <c r="AX1116" s="17">
        <f t="shared" si="2882"/>
        <v>3378</v>
      </c>
      <c r="AY1116" s="17">
        <f t="shared" si="2883"/>
        <v>1788</v>
      </c>
      <c r="AZ1116" s="17">
        <f t="shared" si="3041"/>
        <v>0</v>
      </c>
      <c r="BA1116" s="32"/>
      <c r="BB1116" s="32"/>
      <c r="BC1116" s="1"/>
      <c r="BD1116" s="1"/>
      <c r="BE1116" s="1"/>
      <c r="BF1116" s="1"/>
      <c r="BG1116" s="1"/>
      <c r="BH1116" s="1"/>
      <c r="BI1116" s="1"/>
    </row>
    <row r="1117" s="1" customFormat="1" ht="78.75">
      <c r="A1117" s="30" t="s">
        <v>492</v>
      </c>
      <c r="B1117" s="30" t="s">
        <v>74</v>
      </c>
      <c r="C1117" s="30" t="s">
        <v>29</v>
      </c>
      <c r="D1117" s="30" t="s">
        <v>149</v>
      </c>
      <c r="E1117" s="35"/>
      <c r="F1117" s="31" t="s">
        <v>150</v>
      </c>
      <c r="G1117" s="17">
        <f t="shared" si="3016"/>
        <v>2115</v>
      </c>
      <c r="H1117" s="17">
        <f t="shared" si="3017"/>
        <v>3378</v>
      </c>
      <c r="I1117" s="17">
        <f t="shared" si="2984"/>
        <v>1788</v>
      </c>
      <c r="J1117" s="17">
        <f t="shared" si="2985"/>
        <v>0</v>
      </c>
      <c r="K1117" s="17">
        <f t="shared" si="2986"/>
        <v>0</v>
      </c>
      <c r="L1117" s="17">
        <f t="shared" si="2987"/>
        <v>0</v>
      </c>
      <c r="M1117" s="17">
        <f t="shared" si="3018"/>
        <v>2115</v>
      </c>
      <c r="N1117" s="17">
        <f t="shared" si="3019"/>
        <v>3378</v>
      </c>
      <c r="O1117" s="17">
        <f t="shared" si="3020"/>
        <v>1788</v>
      </c>
      <c r="P1117" s="17">
        <f t="shared" si="2988"/>
        <v>0</v>
      </c>
      <c r="Q1117" s="17">
        <f t="shared" si="2989"/>
        <v>0</v>
      </c>
      <c r="R1117" s="17">
        <f t="shared" si="2990"/>
        <v>0</v>
      </c>
      <c r="S1117" s="17">
        <f t="shared" si="2991"/>
        <v>300</v>
      </c>
      <c r="T1117" s="17">
        <f t="shared" si="2992"/>
        <v>0</v>
      </c>
      <c r="U1117" s="17">
        <f t="shared" si="2993"/>
        <v>0</v>
      </c>
      <c r="V1117" s="17">
        <f t="shared" si="2994"/>
        <v>0</v>
      </c>
      <c r="W1117" s="17">
        <f t="shared" si="3021"/>
        <v>0</v>
      </c>
      <c r="X1117" s="17">
        <f t="shared" si="3022"/>
        <v>0</v>
      </c>
      <c r="Y1117" s="17">
        <f t="shared" si="2875"/>
        <v>2415</v>
      </c>
      <c r="Z1117" s="17">
        <f t="shared" si="2876"/>
        <v>3378</v>
      </c>
      <c r="AA1117" s="17">
        <f t="shared" si="2877"/>
        <v>1788</v>
      </c>
      <c r="AB1117" s="17">
        <f t="shared" si="3023"/>
        <v>0</v>
      </c>
      <c r="AC1117" s="17">
        <f t="shared" si="3024"/>
        <v>0</v>
      </c>
      <c r="AD1117" s="17">
        <f t="shared" si="3025"/>
        <v>0</v>
      </c>
      <c r="AE1117" s="17">
        <f t="shared" si="2878"/>
        <v>2415</v>
      </c>
      <c r="AF1117" s="17">
        <f t="shared" si="2879"/>
        <v>3378</v>
      </c>
      <c r="AG1117" s="17">
        <f t="shared" si="2880"/>
        <v>1788</v>
      </c>
      <c r="AH1117" s="17">
        <f t="shared" si="3026"/>
        <v>0</v>
      </c>
      <c r="AI1117" s="17">
        <f t="shared" si="3027"/>
        <v>0</v>
      </c>
      <c r="AJ1117" s="17">
        <f t="shared" si="3028"/>
        <v>0</v>
      </c>
      <c r="AK1117" s="17">
        <f t="shared" si="3029"/>
        <v>0</v>
      </c>
      <c r="AL1117" s="17">
        <f t="shared" si="3030"/>
        <v>0</v>
      </c>
      <c r="AM1117" s="17">
        <f t="shared" si="3031"/>
        <v>0</v>
      </c>
      <c r="AN1117" s="17">
        <f t="shared" si="3032"/>
        <v>0</v>
      </c>
      <c r="AO1117" s="17">
        <f t="shared" si="3033"/>
        <v>0</v>
      </c>
      <c r="AP1117" s="17">
        <f t="shared" si="3034"/>
        <v>0</v>
      </c>
      <c r="AQ1117" s="17">
        <f t="shared" si="3035"/>
        <v>0</v>
      </c>
      <c r="AR1117" s="17">
        <f t="shared" si="3036"/>
        <v>0</v>
      </c>
      <c r="AS1117" s="17">
        <f t="shared" si="3037"/>
        <v>0</v>
      </c>
      <c r="AT1117" s="17">
        <f t="shared" si="3038"/>
        <v>0</v>
      </c>
      <c r="AU1117" s="17">
        <f t="shared" si="3039"/>
        <v>0</v>
      </c>
      <c r="AV1117" s="17">
        <f t="shared" si="3040"/>
        <v>0</v>
      </c>
      <c r="AW1117" s="17">
        <f t="shared" si="2881"/>
        <v>2415</v>
      </c>
      <c r="AX1117" s="17">
        <f t="shared" si="2882"/>
        <v>3378</v>
      </c>
      <c r="AY1117" s="17">
        <f t="shared" si="2883"/>
        <v>1788</v>
      </c>
      <c r="AZ1117" s="17">
        <f t="shared" si="3041"/>
        <v>0</v>
      </c>
      <c r="BA1117" s="32"/>
      <c r="BB1117" s="32"/>
      <c r="BC1117" s="1"/>
      <c r="BD1117" s="1"/>
      <c r="BE1117" s="1"/>
      <c r="BF1117" s="1"/>
      <c r="BG1117" s="1"/>
      <c r="BH1117" s="1"/>
      <c r="BI1117" s="1"/>
    </row>
    <row r="1118" s="1" customFormat="1">
      <c r="A1118" s="30" t="s">
        <v>492</v>
      </c>
      <c r="B1118" s="30" t="s">
        <v>74</v>
      </c>
      <c r="C1118" s="30" t="s">
        <v>29</v>
      </c>
      <c r="D1118" s="30" t="s">
        <v>149</v>
      </c>
      <c r="E1118" s="30" t="s">
        <v>41</v>
      </c>
      <c r="F1118" s="31" t="s">
        <v>42</v>
      </c>
      <c r="G1118" s="17">
        <v>2115</v>
      </c>
      <c r="H1118" s="17">
        <v>3378</v>
      </c>
      <c r="I1118" s="17">
        <v>1788</v>
      </c>
      <c r="J1118" s="17"/>
      <c r="K1118" s="17"/>
      <c r="L1118" s="17"/>
      <c r="M1118" s="17">
        <f t="shared" si="3018"/>
        <v>2115</v>
      </c>
      <c r="N1118" s="17">
        <f t="shared" si="3019"/>
        <v>3378</v>
      </c>
      <c r="O1118" s="17">
        <f t="shared" si="3020"/>
        <v>1788</v>
      </c>
      <c r="P1118" s="17"/>
      <c r="Q1118" s="17"/>
      <c r="R1118" s="17"/>
      <c r="S1118" s="17">
        <v>300</v>
      </c>
      <c r="T1118" s="17"/>
      <c r="U1118" s="17"/>
      <c r="V1118" s="17"/>
      <c r="W1118" s="17"/>
      <c r="X1118" s="17"/>
      <c r="Y1118" s="17">
        <f t="shared" si="2875"/>
        <v>2415</v>
      </c>
      <c r="Z1118" s="17">
        <f t="shared" si="2876"/>
        <v>3378</v>
      </c>
      <c r="AA1118" s="17">
        <f t="shared" si="2877"/>
        <v>1788</v>
      </c>
      <c r="AB1118" s="17"/>
      <c r="AC1118" s="17"/>
      <c r="AD1118" s="17"/>
      <c r="AE1118" s="17">
        <f t="shared" si="2878"/>
        <v>2415</v>
      </c>
      <c r="AF1118" s="17">
        <f t="shared" si="2879"/>
        <v>3378</v>
      </c>
      <c r="AG1118" s="17">
        <f t="shared" si="2880"/>
        <v>1788</v>
      </c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>
        <f t="shared" si="2881"/>
        <v>2415</v>
      </c>
      <c r="AX1118" s="17">
        <f t="shared" si="2882"/>
        <v>3378</v>
      </c>
      <c r="AY1118" s="17">
        <f t="shared" si="2883"/>
        <v>1788</v>
      </c>
      <c r="AZ1118" s="17"/>
      <c r="BA1118" s="32"/>
      <c r="BB1118" s="32"/>
      <c r="BC1118" s="1"/>
      <c r="BD1118" s="1"/>
      <c r="BE1118" s="1"/>
      <c r="BF1118" s="1"/>
      <c r="BG1118" s="1"/>
      <c r="BH1118" s="1"/>
      <c r="BI1118" s="1"/>
    </row>
    <row r="1119" s="1" customFormat="1">
      <c r="A1119" s="30" t="s">
        <v>492</v>
      </c>
      <c r="B1119" s="30" t="s">
        <v>74</v>
      </c>
      <c r="C1119" s="30" t="s">
        <v>29</v>
      </c>
      <c r="D1119" s="30" t="s">
        <v>57</v>
      </c>
      <c r="E1119" s="35"/>
      <c r="F1119" s="31" t="s">
        <v>58</v>
      </c>
      <c r="G1119" s="17"/>
      <c r="H1119" s="17"/>
      <c r="I1119" s="17"/>
      <c r="J1119" s="17"/>
      <c r="K1119" s="17"/>
      <c r="L1119" s="17"/>
      <c r="M1119" s="17"/>
      <c r="N1119" s="17"/>
      <c r="O1119" s="17"/>
      <c r="P1119" s="17">
        <f t="shared" si="2988"/>
        <v>0</v>
      </c>
      <c r="Q1119" s="17">
        <f t="shared" si="2989"/>
        <v>0</v>
      </c>
      <c r="R1119" s="17">
        <f t="shared" si="2990"/>
        <v>0</v>
      </c>
      <c r="S1119" s="17">
        <f t="shared" si="2991"/>
        <v>3.3999999999999999</v>
      </c>
      <c r="T1119" s="17">
        <f t="shared" si="2992"/>
        <v>0</v>
      </c>
      <c r="U1119" s="17">
        <f t="shared" si="2993"/>
        <v>0</v>
      </c>
      <c r="V1119" s="17">
        <f t="shared" si="2994"/>
        <v>0</v>
      </c>
      <c r="W1119" s="17">
        <f t="shared" si="3021"/>
        <v>0</v>
      </c>
      <c r="X1119" s="17">
        <f t="shared" si="3022"/>
        <v>0</v>
      </c>
      <c r="Y1119" s="17">
        <f t="shared" si="2875"/>
        <v>3.3999999999999999</v>
      </c>
      <c r="Z1119" s="17">
        <f t="shared" si="2876"/>
        <v>0</v>
      </c>
      <c r="AA1119" s="17">
        <f t="shared" si="2877"/>
        <v>0</v>
      </c>
      <c r="AB1119" s="17">
        <f t="shared" si="3023"/>
        <v>0</v>
      </c>
      <c r="AC1119" s="17">
        <f t="shared" si="3024"/>
        <v>0</v>
      </c>
      <c r="AD1119" s="17">
        <f t="shared" si="3025"/>
        <v>0</v>
      </c>
      <c r="AE1119" s="17">
        <f t="shared" si="2878"/>
        <v>3.3999999999999999</v>
      </c>
      <c r="AF1119" s="17">
        <f t="shared" si="2879"/>
        <v>0</v>
      </c>
      <c r="AG1119" s="17">
        <f t="shared" si="2880"/>
        <v>0</v>
      </c>
      <c r="AH1119" s="17">
        <f t="shared" si="3026"/>
        <v>0</v>
      </c>
      <c r="AI1119" s="17">
        <f t="shared" si="3027"/>
        <v>0</v>
      </c>
      <c r="AJ1119" s="17">
        <f t="shared" si="3028"/>
        <v>0</v>
      </c>
      <c r="AK1119" s="17">
        <f t="shared" si="3029"/>
        <v>0</v>
      </c>
      <c r="AL1119" s="17">
        <f t="shared" si="3030"/>
        <v>0</v>
      </c>
      <c r="AM1119" s="17">
        <f t="shared" si="3031"/>
        <v>0</v>
      </c>
      <c r="AN1119" s="17">
        <f t="shared" si="3032"/>
        <v>0</v>
      </c>
      <c r="AO1119" s="17">
        <f t="shared" si="3033"/>
        <v>0</v>
      </c>
      <c r="AP1119" s="17">
        <f t="shared" si="3034"/>
        <v>0</v>
      </c>
      <c r="AQ1119" s="17">
        <f t="shared" si="3035"/>
        <v>0</v>
      </c>
      <c r="AR1119" s="17">
        <f t="shared" si="3036"/>
        <v>0</v>
      </c>
      <c r="AS1119" s="17">
        <f t="shared" si="3037"/>
        <v>0</v>
      </c>
      <c r="AT1119" s="17">
        <f t="shared" si="3038"/>
        <v>0</v>
      </c>
      <c r="AU1119" s="17">
        <f t="shared" si="3039"/>
        <v>0</v>
      </c>
      <c r="AV1119" s="17">
        <f t="shared" si="3040"/>
        <v>0</v>
      </c>
      <c r="AW1119" s="17">
        <f t="shared" si="2881"/>
        <v>3.3999999999999999</v>
      </c>
      <c r="AX1119" s="17">
        <f t="shared" si="2882"/>
        <v>0</v>
      </c>
      <c r="AY1119" s="17">
        <f t="shared" si="2883"/>
        <v>0</v>
      </c>
      <c r="AZ1119" s="17">
        <f t="shared" si="3041"/>
        <v>0</v>
      </c>
      <c r="BA1119" s="32"/>
      <c r="BB1119" s="32"/>
      <c r="BC1119" s="1"/>
      <c r="BD1119" s="1"/>
      <c r="BE1119" s="1"/>
      <c r="BF1119" s="1"/>
      <c r="BG1119" s="1"/>
      <c r="BH1119" s="1"/>
      <c r="BI1119" s="1"/>
    </row>
    <row r="1120" s="1" customFormat="1">
      <c r="A1120" s="30" t="s">
        <v>492</v>
      </c>
      <c r="B1120" s="30" t="s">
        <v>74</v>
      </c>
      <c r="C1120" s="30" t="s">
        <v>29</v>
      </c>
      <c r="D1120" s="30" t="s">
        <v>481</v>
      </c>
      <c r="E1120" s="35"/>
      <c r="F1120" s="31" t="s">
        <v>482</v>
      </c>
      <c r="G1120" s="17"/>
      <c r="H1120" s="17"/>
      <c r="I1120" s="17"/>
      <c r="J1120" s="17"/>
      <c r="K1120" s="17"/>
      <c r="L1120" s="17"/>
      <c r="M1120" s="17"/>
      <c r="N1120" s="17"/>
      <c r="O1120" s="17"/>
      <c r="P1120" s="17">
        <f t="shared" si="2988"/>
        <v>0</v>
      </c>
      <c r="Q1120" s="17">
        <f t="shared" si="2989"/>
        <v>0</v>
      </c>
      <c r="R1120" s="17">
        <f t="shared" si="2990"/>
        <v>0</v>
      </c>
      <c r="S1120" s="17">
        <f t="shared" si="2991"/>
        <v>3.3999999999999999</v>
      </c>
      <c r="T1120" s="17">
        <f t="shared" si="2992"/>
        <v>0</v>
      </c>
      <c r="U1120" s="17">
        <f t="shared" si="2993"/>
        <v>0</v>
      </c>
      <c r="V1120" s="17">
        <f t="shared" si="2994"/>
        <v>0</v>
      </c>
      <c r="W1120" s="17">
        <f t="shared" si="3021"/>
        <v>0</v>
      </c>
      <c r="X1120" s="17">
        <f t="shared" si="3022"/>
        <v>0</v>
      </c>
      <c r="Y1120" s="17">
        <f t="shared" si="2875"/>
        <v>3.3999999999999999</v>
      </c>
      <c r="Z1120" s="17">
        <f t="shared" si="2876"/>
        <v>0</v>
      </c>
      <c r="AA1120" s="17">
        <f t="shared" si="2877"/>
        <v>0</v>
      </c>
      <c r="AB1120" s="17">
        <f t="shared" si="3023"/>
        <v>0</v>
      </c>
      <c r="AC1120" s="17">
        <f t="shared" si="3024"/>
        <v>0</v>
      </c>
      <c r="AD1120" s="17">
        <f t="shared" si="3025"/>
        <v>0</v>
      </c>
      <c r="AE1120" s="17">
        <f t="shared" si="2878"/>
        <v>3.3999999999999999</v>
      </c>
      <c r="AF1120" s="17">
        <f t="shared" si="2879"/>
        <v>0</v>
      </c>
      <c r="AG1120" s="17">
        <f t="shared" si="2880"/>
        <v>0</v>
      </c>
      <c r="AH1120" s="17">
        <f t="shared" si="3026"/>
        <v>0</v>
      </c>
      <c r="AI1120" s="17">
        <f t="shared" si="3027"/>
        <v>0</v>
      </c>
      <c r="AJ1120" s="17">
        <f t="shared" si="3028"/>
        <v>0</v>
      </c>
      <c r="AK1120" s="17">
        <f t="shared" si="3029"/>
        <v>0</v>
      </c>
      <c r="AL1120" s="17">
        <f t="shared" si="3030"/>
        <v>0</v>
      </c>
      <c r="AM1120" s="17">
        <f t="shared" si="3031"/>
        <v>0</v>
      </c>
      <c r="AN1120" s="17">
        <f t="shared" si="3032"/>
        <v>0</v>
      </c>
      <c r="AO1120" s="17">
        <f t="shared" si="3033"/>
        <v>0</v>
      </c>
      <c r="AP1120" s="17">
        <f t="shared" si="3034"/>
        <v>0</v>
      </c>
      <c r="AQ1120" s="17">
        <f t="shared" si="3035"/>
        <v>0</v>
      </c>
      <c r="AR1120" s="17">
        <f t="shared" si="3036"/>
        <v>0</v>
      </c>
      <c r="AS1120" s="17">
        <f t="shared" si="3037"/>
        <v>0</v>
      </c>
      <c r="AT1120" s="17">
        <f t="shared" si="3038"/>
        <v>0</v>
      </c>
      <c r="AU1120" s="17">
        <f t="shared" si="3039"/>
        <v>0</v>
      </c>
      <c r="AV1120" s="17">
        <f t="shared" si="3040"/>
        <v>0</v>
      </c>
      <c r="AW1120" s="17">
        <f t="shared" si="2881"/>
        <v>3.3999999999999999</v>
      </c>
      <c r="AX1120" s="17">
        <f t="shared" si="2882"/>
        <v>0</v>
      </c>
      <c r="AY1120" s="17">
        <f t="shared" si="2883"/>
        <v>0</v>
      </c>
      <c r="AZ1120" s="17">
        <f t="shared" si="3041"/>
        <v>0</v>
      </c>
      <c r="BA1120" s="32"/>
      <c r="BB1120" s="32"/>
      <c r="BC1120" s="1"/>
      <c r="BD1120" s="1"/>
      <c r="BE1120" s="1"/>
      <c r="BF1120" s="1"/>
      <c r="BG1120" s="1"/>
      <c r="BH1120" s="1"/>
      <c r="BI1120" s="1"/>
    </row>
    <row r="1121" s="1" customFormat="1">
      <c r="A1121" s="30" t="s">
        <v>492</v>
      </c>
      <c r="B1121" s="30" t="s">
        <v>74</v>
      </c>
      <c r="C1121" s="30" t="s">
        <v>29</v>
      </c>
      <c r="D1121" s="30" t="s">
        <v>481</v>
      </c>
      <c r="E1121" s="30" t="s">
        <v>41</v>
      </c>
      <c r="F1121" s="31" t="s">
        <v>42</v>
      </c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>
        <v>3.3999999999999999</v>
      </c>
      <c r="T1121" s="17"/>
      <c r="U1121" s="17"/>
      <c r="V1121" s="17"/>
      <c r="W1121" s="17"/>
      <c r="X1121" s="17"/>
      <c r="Y1121" s="17">
        <f t="shared" si="2875"/>
        <v>3.3999999999999999</v>
      </c>
      <c r="Z1121" s="17">
        <f t="shared" si="2876"/>
        <v>0</v>
      </c>
      <c r="AA1121" s="17">
        <f t="shared" si="2877"/>
        <v>0</v>
      </c>
      <c r="AB1121" s="17"/>
      <c r="AC1121" s="17"/>
      <c r="AD1121" s="17"/>
      <c r="AE1121" s="17">
        <f t="shared" si="2878"/>
        <v>3.3999999999999999</v>
      </c>
      <c r="AF1121" s="17">
        <f t="shared" si="2879"/>
        <v>0</v>
      </c>
      <c r="AG1121" s="17">
        <f t="shared" si="2880"/>
        <v>0</v>
      </c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>
        <f t="shared" si="2881"/>
        <v>3.3999999999999999</v>
      </c>
      <c r="AX1121" s="17">
        <f t="shared" si="2882"/>
        <v>0</v>
      </c>
      <c r="AY1121" s="17">
        <f t="shared" si="2883"/>
        <v>0</v>
      </c>
      <c r="AZ1121" s="17"/>
      <c r="BA1121" s="32"/>
      <c r="BB1121" s="32"/>
      <c r="BC1121" s="1"/>
      <c r="BD1121" s="1"/>
      <c r="BE1121" s="1"/>
      <c r="BF1121" s="1"/>
      <c r="BG1121" s="1"/>
      <c r="BH1121" s="1"/>
      <c r="BI1121" s="1"/>
    </row>
    <row r="1122" s="20" customFormat="1">
      <c r="A1122" s="21" t="s">
        <v>492</v>
      </c>
      <c r="B1122" s="21" t="s">
        <v>96</v>
      </c>
      <c r="C1122" s="21"/>
      <c r="D1122" s="21"/>
      <c r="E1122" s="33"/>
      <c r="F1122" s="22" t="s">
        <v>402</v>
      </c>
      <c r="G1122" s="23">
        <f t="shared" si="3016"/>
        <v>2196.8000000000002</v>
      </c>
      <c r="H1122" s="23">
        <f t="shared" si="3017"/>
        <v>2196.8000000000002</v>
      </c>
      <c r="I1122" s="23">
        <f t="shared" si="2984"/>
        <v>2196.8000000000002</v>
      </c>
      <c r="J1122" s="23">
        <f t="shared" si="2985"/>
        <v>0</v>
      </c>
      <c r="K1122" s="23">
        <f t="shared" si="2986"/>
        <v>0</v>
      </c>
      <c r="L1122" s="23">
        <f t="shared" si="2987"/>
        <v>0</v>
      </c>
      <c r="M1122" s="23">
        <f t="shared" si="3018"/>
        <v>2196.8000000000002</v>
      </c>
      <c r="N1122" s="23">
        <f t="shared" si="3019"/>
        <v>2196.8000000000002</v>
      </c>
      <c r="O1122" s="23">
        <f t="shared" si="3020"/>
        <v>2196.8000000000002</v>
      </c>
      <c r="P1122" s="23">
        <f t="shared" si="2988"/>
        <v>0</v>
      </c>
      <c r="Q1122" s="23">
        <f t="shared" si="2989"/>
        <v>0</v>
      </c>
      <c r="R1122" s="23">
        <f t="shared" si="2990"/>
        <v>0</v>
      </c>
      <c r="S1122" s="23">
        <f t="shared" si="2991"/>
        <v>0</v>
      </c>
      <c r="T1122" s="23">
        <f t="shared" si="2992"/>
        <v>0</v>
      </c>
      <c r="U1122" s="23">
        <f t="shared" si="2993"/>
        <v>0</v>
      </c>
      <c r="V1122" s="23">
        <f t="shared" si="2994"/>
        <v>0</v>
      </c>
      <c r="W1122" s="23">
        <f t="shared" si="3021"/>
        <v>0</v>
      </c>
      <c r="X1122" s="23">
        <f t="shared" si="3022"/>
        <v>0</v>
      </c>
      <c r="Y1122" s="23">
        <f t="shared" si="2875"/>
        <v>2196.8000000000002</v>
      </c>
      <c r="Z1122" s="23">
        <f t="shared" si="2876"/>
        <v>2196.8000000000002</v>
      </c>
      <c r="AA1122" s="23">
        <f t="shared" si="2877"/>
        <v>2196.8000000000002</v>
      </c>
      <c r="AB1122" s="23">
        <f t="shared" si="3023"/>
        <v>0</v>
      </c>
      <c r="AC1122" s="23">
        <f t="shared" si="3024"/>
        <v>0</v>
      </c>
      <c r="AD1122" s="23">
        <f t="shared" si="3025"/>
        <v>0</v>
      </c>
      <c r="AE1122" s="23">
        <f t="shared" si="2878"/>
        <v>2196.8000000000002</v>
      </c>
      <c r="AF1122" s="23">
        <f t="shared" si="2879"/>
        <v>2196.8000000000002</v>
      </c>
      <c r="AG1122" s="23">
        <f t="shared" si="2880"/>
        <v>2196.8000000000002</v>
      </c>
      <c r="AH1122" s="23">
        <f t="shared" si="3026"/>
        <v>0</v>
      </c>
      <c r="AI1122" s="23">
        <f t="shared" si="3027"/>
        <v>0</v>
      </c>
      <c r="AJ1122" s="23">
        <f t="shared" si="3028"/>
        <v>0</v>
      </c>
      <c r="AK1122" s="23">
        <f t="shared" si="3029"/>
        <v>0</v>
      </c>
      <c r="AL1122" s="23">
        <f t="shared" si="3030"/>
        <v>0</v>
      </c>
      <c r="AM1122" s="23">
        <f t="shared" si="3031"/>
        <v>0</v>
      </c>
      <c r="AN1122" s="23">
        <f t="shared" si="3032"/>
        <v>0</v>
      </c>
      <c r="AO1122" s="23">
        <f t="shared" si="3033"/>
        <v>0</v>
      </c>
      <c r="AP1122" s="23">
        <f t="shared" si="3034"/>
        <v>0</v>
      </c>
      <c r="AQ1122" s="23">
        <f t="shared" si="3035"/>
        <v>0</v>
      </c>
      <c r="AR1122" s="23">
        <f t="shared" si="3036"/>
        <v>0</v>
      </c>
      <c r="AS1122" s="23">
        <f t="shared" si="3037"/>
        <v>0</v>
      </c>
      <c r="AT1122" s="23">
        <f t="shared" si="3038"/>
        <v>0</v>
      </c>
      <c r="AU1122" s="23">
        <f t="shared" si="3039"/>
        <v>0</v>
      </c>
      <c r="AV1122" s="23">
        <f t="shared" si="3040"/>
        <v>0</v>
      </c>
      <c r="AW1122" s="23">
        <f t="shared" si="2881"/>
        <v>2196.8000000000002</v>
      </c>
      <c r="AX1122" s="23">
        <f t="shared" si="2882"/>
        <v>2196.8000000000002</v>
      </c>
      <c r="AY1122" s="23">
        <f t="shared" si="2883"/>
        <v>2196.8000000000002</v>
      </c>
      <c r="AZ1122" s="23">
        <f t="shared" si="3041"/>
        <v>0</v>
      </c>
      <c r="BA1122" s="24"/>
      <c r="BB1122" s="24"/>
      <c r="BC1122" s="20"/>
      <c r="BD1122" s="20"/>
      <c r="BE1122" s="20"/>
      <c r="BF1122" s="20"/>
      <c r="BG1122" s="20"/>
      <c r="BH1122" s="20"/>
      <c r="BI1122" s="20"/>
    </row>
    <row r="1123" s="25" customFormat="1">
      <c r="A1123" s="26" t="s">
        <v>492</v>
      </c>
      <c r="B1123" s="26" t="s">
        <v>96</v>
      </c>
      <c r="C1123" s="26" t="s">
        <v>29</v>
      </c>
      <c r="D1123" s="26"/>
      <c r="E1123" s="34"/>
      <c r="F1123" s="27" t="s">
        <v>472</v>
      </c>
      <c r="G1123" s="28">
        <f t="shared" si="3016"/>
        <v>2196.8000000000002</v>
      </c>
      <c r="H1123" s="28">
        <f t="shared" si="3017"/>
        <v>2196.8000000000002</v>
      </c>
      <c r="I1123" s="28">
        <f t="shared" si="2984"/>
        <v>2196.8000000000002</v>
      </c>
      <c r="J1123" s="28">
        <f t="shared" si="2985"/>
        <v>0</v>
      </c>
      <c r="K1123" s="28">
        <f t="shared" si="2986"/>
        <v>0</v>
      </c>
      <c r="L1123" s="28">
        <f t="shared" si="2987"/>
        <v>0</v>
      </c>
      <c r="M1123" s="28">
        <f t="shared" si="3018"/>
        <v>2196.8000000000002</v>
      </c>
      <c r="N1123" s="28">
        <f t="shared" si="3019"/>
        <v>2196.8000000000002</v>
      </c>
      <c r="O1123" s="28">
        <f t="shared" si="3020"/>
        <v>2196.8000000000002</v>
      </c>
      <c r="P1123" s="28">
        <f t="shared" si="2988"/>
        <v>0</v>
      </c>
      <c r="Q1123" s="28">
        <f t="shared" si="2989"/>
        <v>0</v>
      </c>
      <c r="R1123" s="28">
        <f t="shared" si="2990"/>
        <v>0</v>
      </c>
      <c r="S1123" s="28">
        <f t="shared" si="2991"/>
        <v>0</v>
      </c>
      <c r="T1123" s="28">
        <f t="shared" si="2992"/>
        <v>0</v>
      </c>
      <c r="U1123" s="28">
        <f t="shared" si="2993"/>
        <v>0</v>
      </c>
      <c r="V1123" s="28">
        <f t="shared" si="2994"/>
        <v>0</v>
      </c>
      <c r="W1123" s="28">
        <f t="shared" si="3021"/>
        <v>0</v>
      </c>
      <c r="X1123" s="28">
        <f t="shared" si="3022"/>
        <v>0</v>
      </c>
      <c r="Y1123" s="28">
        <f t="shared" si="2875"/>
        <v>2196.8000000000002</v>
      </c>
      <c r="Z1123" s="28">
        <f t="shared" si="2876"/>
        <v>2196.8000000000002</v>
      </c>
      <c r="AA1123" s="28">
        <f t="shared" si="2877"/>
        <v>2196.8000000000002</v>
      </c>
      <c r="AB1123" s="28">
        <f t="shared" si="3023"/>
        <v>0</v>
      </c>
      <c r="AC1123" s="28">
        <f t="shared" si="3024"/>
        <v>0</v>
      </c>
      <c r="AD1123" s="28">
        <f t="shared" si="3025"/>
        <v>0</v>
      </c>
      <c r="AE1123" s="28">
        <f t="shared" si="2878"/>
        <v>2196.8000000000002</v>
      </c>
      <c r="AF1123" s="28">
        <f t="shared" si="2879"/>
        <v>2196.8000000000002</v>
      </c>
      <c r="AG1123" s="28">
        <f t="shared" si="2880"/>
        <v>2196.8000000000002</v>
      </c>
      <c r="AH1123" s="28">
        <f t="shared" si="3026"/>
        <v>0</v>
      </c>
      <c r="AI1123" s="28">
        <f t="shared" si="3027"/>
        <v>0</v>
      </c>
      <c r="AJ1123" s="28">
        <f t="shared" si="3028"/>
        <v>0</v>
      </c>
      <c r="AK1123" s="28">
        <f t="shared" si="3029"/>
        <v>0</v>
      </c>
      <c r="AL1123" s="28">
        <f t="shared" si="3030"/>
        <v>0</v>
      </c>
      <c r="AM1123" s="28">
        <f t="shared" si="3031"/>
        <v>0</v>
      </c>
      <c r="AN1123" s="28">
        <f t="shared" si="3032"/>
        <v>0</v>
      </c>
      <c r="AO1123" s="28">
        <f t="shared" si="3033"/>
        <v>0</v>
      </c>
      <c r="AP1123" s="28">
        <f t="shared" si="3034"/>
        <v>0</v>
      </c>
      <c r="AQ1123" s="28">
        <f t="shared" si="3035"/>
        <v>0</v>
      </c>
      <c r="AR1123" s="28">
        <f t="shared" si="3036"/>
        <v>0</v>
      </c>
      <c r="AS1123" s="28">
        <f t="shared" si="3037"/>
        <v>0</v>
      </c>
      <c r="AT1123" s="28">
        <f t="shared" si="3038"/>
        <v>0</v>
      </c>
      <c r="AU1123" s="28">
        <f t="shared" si="3039"/>
        <v>0</v>
      </c>
      <c r="AV1123" s="28">
        <f t="shared" si="3040"/>
        <v>0</v>
      </c>
      <c r="AW1123" s="28">
        <f t="shared" si="2881"/>
        <v>2196.8000000000002</v>
      </c>
      <c r="AX1123" s="28">
        <f t="shared" si="2882"/>
        <v>2196.8000000000002</v>
      </c>
      <c r="AY1123" s="28">
        <f t="shared" si="2883"/>
        <v>2196.8000000000002</v>
      </c>
      <c r="AZ1123" s="28">
        <f t="shared" si="3041"/>
        <v>0</v>
      </c>
      <c r="BA1123" s="29"/>
      <c r="BB1123" s="29"/>
      <c r="BC1123" s="25"/>
      <c r="BD1123" s="25"/>
      <c r="BE1123" s="25"/>
      <c r="BF1123" s="25"/>
      <c r="BG1123" s="25"/>
      <c r="BH1123" s="25"/>
      <c r="BI1123" s="25"/>
    </row>
    <row r="1124" s="1" customFormat="1">
      <c r="A1124" s="30" t="s">
        <v>492</v>
      </c>
      <c r="B1124" s="30" t="s">
        <v>96</v>
      </c>
      <c r="C1124" s="30" t="s">
        <v>29</v>
      </c>
      <c r="D1124" s="30" t="s">
        <v>404</v>
      </c>
      <c r="E1124" s="35"/>
      <c r="F1124" s="31" t="s">
        <v>405</v>
      </c>
      <c r="G1124" s="17">
        <f t="shared" si="3016"/>
        <v>2196.8000000000002</v>
      </c>
      <c r="H1124" s="17">
        <f t="shared" si="3017"/>
        <v>2196.8000000000002</v>
      </c>
      <c r="I1124" s="17">
        <f t="shared" si="2984"/>
        <v>2196.8000000000002</v>
      </c>
      <c r="J1124" s="17">
        <f t="shared" si="2985"/>
        <v>0</v>
      </c>
      <c r="K1124" s="17">
        <f t="shared" si="2986"/>
        <v>0</v>
      </c>
      <c r="L1124" s="17">
        <f t="shared" si="2987"/>
        <v>0</v>
      </c>
      <c r="M1124" s="17">
        <f t="shared" si="3018"/>
        <v>2196.8000000000002</v>
      </c>
      <c r="N1124" s="17">
        <f t="shared" si="3019"/>
        <v>2196.8000000000002</v>
      </c>
      <c r="O1124" s="17">
        <f t="shared" si="3020"/>
        <v>2196.8000000000002</v>
      </c>
      <c r="P1124" s="17">
        <f t="shared" si="2988"/>
        <v>0</v>
      </c>
      <c r="Q1124" s="17">
        <f t="shared" si="2989"/>
        <v>0</v>
      </c>
      <c r="R1124" s="17">
        <f t="shared" si="2990"/>
        <v>0</v>
      </c>
      <c r="S1124" s="17">
        <f t="shared" si="2991"/>
        <v>0</v>
      </c>
      <c r="T1124" s="17">
        <f t="shared" si="2992"/>
        <v>0</v>
      </c>
      <c r="U1124" s="17">
        <f t="shared" si="2993"/>
        <v>0</v>
      </c>
      <c r="V1124" s="17">
        <f t="shared" si="2994"/>
        <v>0</v>
      </c>
      <c r="W1124" s="17">
        <f t="shared" si="3021"/>
        <v>0</v>
      </c>
      <c r="X1124" s="17">
        <f t="shared" si="3022"/>
        <v>0</v>
      </c>
      <c r="Y1124" s="17">
        <f t="shared" si="2875"/>
        <v>2196.8000000000002</v>
      </c>
      <c r="Z1124" s="17">
        <f t="shared" si="2876"/>
        <v>2196.8000000000002</v>
      </c>
      <c r="AA1124" s="17">
        <f t="shared" si="2877"/>
        <v>2196.8000000000002</v>
      </c>
      <c r="AB1124" s="17">
        <f t="shared" si="3023"/>
        <v>0</v>
      </c>
      <c r="AC1124" s="17">
        <f t="shared" si="3024"/>
        <v>0</v>
      </c>
      <c r="AD1124" s="17">
        <f t="shared" si="3025"/>
        <v>0</v>
      </c>
      <c r="AE1124" s="17">
        <f t="shared" si="2878"/>
        <v>2196.8000000000002</v>
      </c>
      <c r="AF1124" s="17">
        <f t="shared" si="2879"/>
        <v>2196.8000000000002</v>
      </c>
      <c r="AG1124" s="17">
        <f t="shared" si="2880"/>
        <v>2196.8000000000002</v>
      </c>
      <c r="AH1124" s="17">
        <f t="shared" si="3026"/>
        <v>0</v>
      </c>
      <c r="AI1124" s="17">
        <f t="shared" si="3027"/>
        <v>0</v>
      </c>
      <c r="AJ1124" s="17">
        <f t="shared" si="3028"/>
        <v>0</v>
      </c>
      <c r="AK1124" s="17">
        <f t="shared" si="3029"/>
        <v>0</v>
      </c>
      <c r="AL1124" s="17">
        <f t="shared" si="3030"/>
        <v>0</v>
      </c>
      <c r="AM1124" s="17">
        <f t="shared" si="3031"/>
        <v>0</v>
      </c>
      <c r="AN1124" s="17">
        <f t="shared" si="3032"/>
        <v>0</v>
      </c>
      <c r="AO1124" s="17">
        <f t="shared" si="3033"/>
        <v>0</v>
      </c>
      <c r="AP1124" s="17">
        <f t="shared" si="3034"/>
        <v>0</v>
      </c>
      <c r="AQ1124" s="17">
        <f t="shared" si="3035"/>
        <v>0</v>
      </c>
      <c r="AR1124" s="17">
        <f t="shared" si="3036"/>
        <v>0</v>
      </c>
      <c r="AS1124" s="17">
        <f t="shared" si="3037"/>
        <v>0</v>
      </c>
      <c r="AT1124" s="17">
        <f t="shared" si="3038"/>
        <v>0</v>
      </c>
      <c r="AU1124" s="17">
        <f t="shared" si="3039"/>
        <v>0</v>
      </c>
      <c r="AV1124" s="17">
        <f t="shared" si="3040"/>
        <v>0</v>
      </c>
      <c r="AW1124" s="17">
        <f t="shared" si="2881"/>
        <v>2196.8000000000002</v>
      </c>
      <c r="AX1124" s="17">
        <f t="shared" si="2882"/>
        <v>2196.8000000000002</v>
      </c>
      <c r="AY1124" s="17">
        <f t="shared" si="2883"/>
        <v>2196.8000000000002</v>
      </c>
      <c r="AZ1124" s="17">
        <f t="shared" si="3041"/>
        <v>0</v>
      </c>
      <c r="BA1124" s="32"/>
      <c r="BB1124" s="32"/>
      <c r="BC1124" s="1"/>
      <c r="BD1124" s="1"/>
      <c r="BE1124" s="1"/>
      <c r="BF1124" s="1"/>
      <c r="BG1124" s="1"/>
      <c r="BH1124" s="1"/>
      <c r="BI1124" s="1"/>
    </row>
    <row r="1125" s="1" customFormat="1" hidden="1">
      <c r="A1125" s="30" t="s">
        <v>492</v>
      </c>
      <c r="B1125" s="30" t="s">
        <v>96</v>
      </c>
      <c r="C1125" s="30" t="s">
        <v>29</v>
      </c>
      <c r="D1125" s="30" t="s">
        <v>406</v>
      </c>
      <c r="E1125" s="35"/>
      <c r="F1125" s="31" t="s">
        <v>36</v>
      </c>
      <c r="G1125" s="17">
        <f t="shared" si="3016"/>
        <v>2196.8000000000002</v>
      </c>
      <c r="H1125" s="17">
        <f t="shared" si="3017"/>
        <v>2196.8000000000002</v>
      </c>
      <c r="I1125" s="17">
        <f t="shared" si="2984"/>
        <v>2196.8000000000002</v>
      </c>
      <c r="J1125" s="17">
        <f t="shared" si="2985"/>
        <v>0</v>
      </c>
      <c r="K1125" s="17">
        <f t="shared" si="2986"/>
        <v>0</v>
      </c>
      <c r="L1125" s="17">
        <f t="shared" si="2987"/>
        <v>0</v>
      </c>
      <c r="M1125" s="17">
        <f t="shared" si="3018"/>
        <v>2196.8000000000002</v>
      </c>
      <c r="N1125" s="17">
        <f t="shared" si="3019"/>
        <v>2196.8000000000002</v>
      </c>
      <c r="O1125" s="17">
        <f t="shared" si="3020"/>
        <v>2196.8000000000002</v>
      </c>
      <c r="P1125" s="17">
        <f t="shared" si="2988"/>
        <v>0</v>
      </c>
      <c r="Q1125" s="17">
        <f t="shared" si="2989"/>
        <v>0</v>
      </c>
      <c r="R1125" s="17">
        <f t="shared" si="2990"/>
        <v>0</v>
      </c>
      <c r="S1125" s="17">
        <f t="shared" si="2991"/>
        <v>0</v>
      </c>
      <c r="T1125" s="17">
        <f t="shared" si="2992"/>
        <v>0</v>
      </c>
      <c r="U1125" s="17">
        <f t="shared" si="2993"/>
        <v>0</v>
      </c>
      <c r="V1125" s="17">
        <f t="shared" si="2994"/>
        <v>0</v>
      </c>
      <c r="W1125" s="17">
        <f t="shared" si="3021"/>
        <v>0</v>
      </c>
      <c r="X1125" s="17">
        <f t="shared" si="3022"/>
        <v>0</v>
      </c>
      <c r="Y1125" s="17">
        <f t="shared" si="2875"/>
        <v>2196.8000000000002</v>
      </c>
      <c r="Z1125" s="17">
        <f t="shared" si="2876"/>
        <v>2196.8000000000002</v>
      </c>
      <c r="AA1125" s="17">
        <f t="shared" si="2877"/>
        <v>2196.8000000000002</v>
      </c>
      <c r="AB1125" s="17">
        <f t="shared" si="3023"/>
        <v>0</v>
      </c>
      <c r="AC1125" s="17">
        <f t="shared" si="3024"/>
        <v>0</v>
      </c>
      <c r="AD1125" s="17">
        <f t="shared" si="3025"/>
        <v>0</v>
      </c>
      <c r="AE1125" s="17">
        <f t="shared" si="2878"/>
        <v>2196.8000000000002</v>
      </c>
      <c r="AF1125" s="17">
        <f t="shared" si="2879"/>
        <v>2196.8000000000002</v>
      </c>
      <c r="AG1125" s="17">
        <f t="shared" si="2880"/>
        <v>2196.8000000000002</v>
      </c>
      <c r="AH1125" s="17">
        <f t="shared" si="3026"/>
        <v>0</v>
      </c>
      <c r="AI1125" s="17">
        <f t="shared" si="3027"/>
        <v>0</v>
      </c>
      <c r="AJ1125" s="17">
        <f t="shared" si="3028"/>
        <v>0</v>
      </c>
      <c r="AK1125" s="17">
        <f t="shared" si="3029"/>
        <v>0</v>
      </c>
      <c r="AL1125" s="17">
        <f t="shared" si="3030"/>
        <v>0</v>
      </c>
      <c r="AM1125" s="17">
        <f t="shared" si="3031"/>
        <v>0</v>
      </c>
      <c r="AN1125" s="17">
        <f t="shared" si="3032"/>
        <v>0</v>
      </c>
      <c r="AO1125" s="17">
        <f t="shared" si="3033"/>
        <v>0</v>
      </c>
      <c r="AP1125" s="17">
        <f t="shared" si="3034"/>
        <v>0</v>
      </c>
      <c r="AQ1125" s="17">
        <f t="shared" si="3035"/>
        <v>0</v>
      </c>
      <c r="AR1125" s="17">
        <f t="shared" si="3036"/>
        <v>0</v>
      </c>
      <c r="AS1125" s="17">
        <f t="shared" si="3037"/>
        <v>0</v>
      </c>
      <c r="AT1125" s="17">
        <f t="shared" si="3038"/>
        <v>0</v>
      </c>
      <c r="AU1125" s="17">
        <f t="shared" si="3039"/>
        <v>0</v>
      </c>
      <c r="AV1125" s="17">
        <f t="shared" si="3040"/>
        <v>0</v>
      </c>
      <c r="AW1125" s="17">
        <f t="shared" si="2881"/>
        <v>2196.8000000000002</v>
      </c>
      <c r="AX1125" s="17">
        <f t="shared" si="2882"/>
        <v>2196.8000000000002</v>
      </c>
      <c r="AY1125" s="17">
        <f t="shared" si="2883"/>
        <v>2196.8000000000002</v>
      </c>
      <c r="AZ1125" s="17">
        <f t="shared" si="3041"/>
        <v>0</v>
      </c>
      <c r="BA1125" s="32">
        <v>0</v>
      </c>
      <c r="BB1125" s="32"/>
      <c r="BC1125" s="1"/>
      <c r="BD1125" s="1"/>
      <c r="BE1125" s="1"/>
      <c r="BF1125" s="1"/>
      <c r="BG1125" s="1"/>
      <c r="BH1125" s="1"/>
      <c r="BI1125" s="1"/>
    </row>
    <row r="1126" s="1" customFormat="1">
      <c r="A1126" s="30" t="s">
        <v>492</v>
      </c>
      <c r="B1126" s="30" t="s">
        <v>96</v>
      </c>
      <c r="C1126" s="30" t="s">
        <v>29</v>
      </c>
      <c r="D1126" s="30" t="s">
        <v>473</v>
      </c>
      <c r="E1126" s="35"/>
      <c r="F1126" s="31" t="s">
        <v>474</v>
      </c>
      <c r="G1126" s="17">
        <f t="shared" si="3016"/>
        <v>2196.8000000000002</v>
      </c>
      <c r="H1126" s="17">
        <f t="shared" si="3017"/>
        <v>2196.8000000000002</v>
      </c>
      <c r="I1126" s="17">
        <f t="shared" si="2984"/>
        <v>2196.8000000000002</v>
      </c>
      <c r="J1126" s="17">
        <f t="shared" si="2985"/>
        <v>0</v>
      </c>
      <c r="K1126" s="17">
        <f t="shared" si="2986"/>
        <v>0</v>
      </c>
      <c r="L1126" s="17">
        <f t="shared" si="2987"/>
        <v>0</v>
      </c>
      <c r="M1126" s="17">
        <f t="shared" si="3018"/>
        <v>2196.8000000000002</v>
      </c>
      <c r="N1126" s="17">
        <f t="shared" si="3019"/>
        <v>2196.8000000000002</v>
      </c>
      <c r="O1126" s="17">
        <f t="shared" si="3020"/>
        <v>2196.8000000000002</v>
      </c>
      <c r="P1126" s="17">
        <f t="shared" si="2988"/>
        <v>0</v>
      </c>
      <c r="Q1126" s="17">
        <f t="shared" si="2989"/>
        <v>0</v>
      </c>
      <c r="R1126" s="17">
        <f t="shared" si="2990"/>
        <v>0</v>
      </c>
      <c r="S1126" s="17">
        <f t="shared" si="2991"/>
        <v>0</v>
      </c>
      <c r="T1126" s="17">
        <f t="shared" si="2992"/>
        <v>0</v>
      </c>
      <c r="U1126" s="17">
        <f t="shared" si="2993"/>
        <v>0</v>
      </c>
      <c r="V1126" s="17">
        <f t="shared" si="2994"/>
        <v>0</v>
      </c>
      <c r="W1126" s="17">
        <f t="shared" si="3021"/>
        <v>0</v>
      </c>
      <c r="X1126" s="17">
        <f t="shared" si="3022"/>
        <v>0</v>
      </c>
      <c r="Y1126" s="17">
        <f t="shared" si="2875"/>
        <v>2196.8000000000002</v>
      </c>
      <c r="Z1126" s="17">
        <f t="shared" si="2876"/>
        <v>2196.8000000000002</v>
      </c>
      <c r="AA1126" s="17">
        <f t="shared" si="2877"/>
        <v>2196.8000000000002</v>
      </c>
      <c r="AB1126" s="17">
        <f t="shared" si="3023"/>
        <v>0</v>
      </c>
      <c r="AC1126" s="17">
        <f t="shared" si="3024"/>
        <v>0</v>
      </c>
      <c r="AD1126" s="17">
        <f t="shared" si="3025"/>
        <v>0</v>
      </c>
      <c r="AE1126" s="17">
        <f t="shared" si="2878"/>
        <v>2196.8000000000002</v>
      </c>
      <c r="AF1126" s="17">
        <f t="shared" si="2879"/>
        <v>2196.8000000000002</v>
      </c>
      <c r="AG1126" s="17">
        <f t="shared" si="2880"/>
        <v>2196.8000000000002</v>
      </c>
      <c r="AH1126" s="17">
        <f t="shared" si="3026"/>
        <v>0</v>
      </c>
      <c r="AI1126" s="17">
        <f t="shared" si="3027"/>
        <v>0</v>
      </c>
      <c r="AJ1126" s="17">
        <f t="shared" si="3028"/>
        <v>0</v>
      </c>
      <c r="AK1126" s="17">
        <f t="shared" si="3029"/>
        <v>0</v>
      </c>
      <c r="AL1126" s="17">
        <f t="shared" si="3030"/>
        <v>0</v>
      </c>
      <c r="AM1126" s="17">
        <f t="shared" si="3031"/>
        <v>0</v>
      </c>
      <c r="AN1126" s="17">
        <f t="shared" si="3032"/>
        <v>0</v>
      </c>
      <c r="AO1126" s="17">
        <f t="shared" si="3033"/>
        <v>0</v>
      </c>
      <c r="AP1126" s="17">
        <f t="shared" si="3034"/>
        <v>0</v>
      </c>
      <c r="AQ1126" s="17">
        <f t="shared" si="3035"/>
        <v>0</v>
      </c>
      <c r="AR1126" s="17">
        <f t="shared" si="3036"/>
        <v>0</v>
      </c>
      <c r="AS1126" s="17">
        <f t="shared" si="3037"/>
        <v>0</v>
      </c>
      <c r="AT1126" s="17">
        <f t="shared" si="3038"/>
        <v>0</v>
      </c>
      <c r="AU1126" s="17">
        <f t="shared" si="3039"/>
        <v>0</v>
      </c>
      <c r="AV1126" s="17">
        <f t="shared" si="3040"/>
        <v>0</v>
      </c>
      <c r="AW1126" s="17">
        <f t="shared" si="2881"/>
        <v>2196.8000000000002</v>
      </c>
      <c r="AX1126" s="17">
        <f t="shared" si="2882"/>
        <v>2196.8000000000002</v>
      </c>
      <c r="AY1126" s="17">
        <f t="shared" si="2883"/>
        <v>2196.8000000000002</v>
      </c>
      <c r="AZ1126" s="17">
        <f t="shared" si="3041"/>
        <v>0</v>
      </c>
      <c r="BA1126" s="32"/>
      <c r="BB1126" s="32"/>
      <c r="BC1126" s="1"/>
      <c r="BD1126" s="1"/>
      <c r="BE1126" s="1"/>
      <c r="BF1126" s="1"/>
      <c r="BG1126" s="1"/>
      <c r="BH1126" s="1"/>
      <c r="BI1126" s="1"/>
    </row>
    <row r="1127" s="1" customFormat="1">
      <c r="A1127" s="30" t="s">
        <v>492</v>
      </c>
      <c r="B1127" s="30" t="s">
        <v>96</v>
      </c>
      <c r="C1127" s="30" t="s">
        <v>29</v>
      </c>
      <c r="D1127" s="30" t="s">
        <v>475</v>
      </c>
      <c r="E1127" s="35"/>
      <c r="F1127" s="31" t="s">
        <v>476</v>
      </c>
      <c r="G1127" s="17">
        <f t="shared" si="3016"/>
        <v>2196.8000000000002</v>
      </c>
      <c r="H1127" s="17">
        <f t="shared" si="3017"/>
        <v>2196.8000000000002</v>
      </c>
      <c r="I1127" s="17">
        <f t="shared" si="2984"/>
        <v>2196.8000000000002</v>
      </c>
      <c r="J1127" s="17">
        <f t="shared" si="2985"/>
        <v>0</v>
      </c>
      <c r="K1127" s="17">
        <f t="shared" si="2986"/>
        <v>0</v>
      </c>
      <c r="L1127" s="17">
        <f t="shared" si="2987"/>
        <v>0</v>
      </c>
      <c r="M1127" s="17">
        <f t="shared" si="3018"/>
        <v>2196.8000000000002</v>
      </c>
      <c r="N1127" s="17">
        <f t="shared" si="3019"/>
        <v>2196.8000000000002</v>
      </c>
      <c r="O1127" s="17">
        <f t="shared" si="3020"/>
        <v>2196.8000000000002</v>
      </c>
      <c r="P1127" s="17">
        <f t="shared" si="2988"/>
        <v>0</v>
      </c>
      <c r="Q1127" s="17">
        <f t="shared" si="2989"/>
        <v>0</v>
      </c>
      <c r="R1127" s="17">
        <f t="shared" si="2990"/>
        <v>0</v>
      </c>
      <c r="S1127" s="17">
        <f t="shared" si="2991"/>
        <v>0</v>
      </c>
      <c r="T1127" s="17">
        <f t="shared" si="2992"/>
        <v>0</v>
      </c>
      <c r="U1127" s="17">
        <f t="shared" si="2993"/>
        <v>0</v>
      </c>
      <c r="V1127" s="17">
        <f t="shared" si="2994"/>
        <v>0</v>
      </c>
      <c r="W1127" s="17">
        <f t="shared" si="3021"/>
        <v>0</v>
      </c>
      <c r="X1127" s="17">
        <f t="shared" si="3022"/>
        <v>0</v>
      </c>
      <c r="Y1127" s="17">
        <f t="shared" si="2875"/>
        <v>2196.8000000000002</v>
      </c>
      <c r="Z1127" s="17">
        <f t="shared" si="2876"/>
        <v>2196.8000000000002</v>
      </c>
      <c r="AA1127" s="17">
        <f t="shared" si="2877"/>
        <v>2196.8000000000002</v>
      </c>
      <c r="AB1127" s="17">
        <f t="shared" si="3023"/>
        <v>0</v>
      </c>
      <c r="AC1127" s="17">
        <f t="shared" si="3024"/>
        <v>0</v>
      </c>
      <c r="AD1127" s="17">
        <f t="shared" si="3025"/>
        <v>0</v>
      </c>
      <c r="AE1127" s="17">
        <f t="shared" si="2878"/>
        <v>2196.8000000000002</v>
      </c>
      <c r="AF1127" s="17">
        <f t="shared" si="2879"/>
        <v>2196.8000000000002</v>
      </c>
      <c r="AG1127" s="17">
        <f t="shared" si="2880"/>
        <v>2196.8000000000002</v>
      </c>
      <c r="AH1127" s="17">
        <f t="shared" si="3026"/>
        <v>0</v>
      </c>
      <c r="AI1127" s="17">
        <f t="shared" si="3027"/>
        <v>0</v>
      </c>
      <c r="AJ1127" s="17">
        <f t="shared" si="3028"/>
        <v>0</v>
      </c>
      <c r="AK1127" s="17">
        <f t="shared" si="3029"/>
        <v>0</v>
      </c>
      <c r="AL1127" s="17">
        <f t="shared" si="3030"/>
        <v>0</v>
      </c>
      <c r="AM1127" s="17">
        <f t="shared" si="3031"/>
        <v>0</v>
      </c>
      <c r="AN1127" s="17">
        <f t="shared" si="3032"/>
        <v>0</v>
      </c>
      <c r="AO1127" s="17">
        <f t="shared" si="3033"/>
        <v>0</v>
      </c>
      <c r="AP1127" s="17">
        <f t="shared" si="3034"/>
        <v>0</v>
      </c>
      <c r="AQ1127" s="17">
        <f t="shared" si="3035"/>
        <v>0</v>
      </c>
      <c r="AR1127" s="17">
        <f t="shared" si="3036"/>
        <v>0</v>
      </c>
      <c r="AS1127" s="17">
        <f t="shared" si="3037"/>
        <v>0</v>
      </c>
      <c r="AT1127" s="17">
        <f t="shared" si="3038"/>
        <v>0</v>
      </c>
      <c r="AU1127" s="17">
        <f t="shared" si="3039"/>
        <v>0</v>
      </c>
      <c r="AV1127" s="17">
        <f t="shared" si="3040"/>
        <v>0</v>
      </c>
      <c r="AW1127" s="17">
        <f t="shared" si="2881"/>
        <v>2196.8000000000002</v>
      </c>
      <c r="AX1127" s="17">
        <f t="shared" si="2882"/>
        <v>2196.8000000000002</v>
      </c>
      <c r="AY1127" s="17">
        <f t="shared" si="2883"/>
        <v>2196.8000000000002</v>
      </c>
      <c r="AZ1127" s="17">
        <f t="shared" si="3041"/>
        <v>0</v>
      </c>
      <c r="BA1127" s="32"/>
      <c r="BB1127" s="32"/>
      <c r="BC1127" s="1"/>
      <c r="BD1127" s="1"/>
      <c r="BE1127" s="1"/>
      <c r="BF1127" s="1"/>
      <c r="BG1127" s="1"/>
      <c r="BH1127" s="1"/>
      <c r="BI1127" s="1"/>
    </row>
    <row r="1128" s="1" customFormat="1">
      <c r="A1128" s="30" t="s">
        <v>492</v>
      </c>
      <c r="B1128" s="30" t="s">
        <v>96</v>
      </c>
      <c r="C1128" s="30" t="s">
        <v>29</v>
      </c>
      <c r="D1128" s="30" t="s">
        <v>475</v>
      </c>
      <c r="E1128" s="30" t="s">
        <v>41</v>
      </c>
      <c r="F1128" s="31" t="s">
        <v>42</v>
      </c>
      <c r="G1128" s="17">
        <v>2196.8000000000002</v>
      </c>
      <c r="H1128" s="17">
        <v>2196.8000000000002</v>
      </c>
      <c r="I1128" s="17">
        <v>2196.8000000000002</v>
      </c>
      <c r="J1128" s="17"/>
      <c r="K1128" s="17"/>
      <c r="L1128" s="17"/>
      <c r="M1128" s="17">
        <f t="shared" si="3018"/>
        <v>2196.8000000000002</v>
      </c>
      <c r="N1128" s="17">
        <f t="shared" si="3019"/>
        <v>2196.8000000000002</v>
      </c>
      <c r="O1128" s="17">
        <f t="shared" si="3020"/>
        <v>2196.8000000000002</v>
      </c>
      <c r="P1128" s="17"/>
      <c r="Q1128" s="17"/>
      <c r="R1128" s="17"/>
      <c r="S1128" s="17"/>
      <c r="T1128" s="17"/>
      <c r="U1128" s="17"/>
      <c r="V1128" s="17"/>
      <c r="W1128" s="17"/>
      <c r="X1128" s="17"/>
      <c r="Y1128" s="17">
        <f t="shared" ref="Y1128:Y1191" si="3042">M1128+P1128+Q1128+R1128+S1128</f>
        <v>2196.8000000000002</v>
      </c>
      <c r="Z1128" s="17">
        <f t="shared" ref="Z1128:Z1191" si="3043">N1128+T1128+U1128</f>
        <v>2196.8000000000002</v>
      </c>
      <c r="AA1128" s="17">
        <f t="shared" ref="AA1128:AA1191" si="3044">O1128+V1128+X1128+W1128</f>
        <v>2196.8000000000002</v>
      </c>
      <c r="AB1128" s="17"/>
      <c r="AC1128" s="17"/>
      <c r="AD1128" s="17"/>
      <c r="AE1128" s="17">
        <f t="shared" ref="AE1128:AE1191" si="3045">Y1128+AB1128</f>
        <v>2196.8000000000002</v>
      </c>
      <c r="AF1128" s="17">
        <f t="shared" ref="AF1128:AF1191" si="3046">Z1128+AC1128</f>
        <v>2196.8000000000002</v>
      </c>
      <c r="AG1128" s="17">
        <f t="shared" ref="AG1128:AG1191" si="3047">AA1128+AD1128</f>
        <v>2196.8000000000002</v>
      </c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>
        <f t="shared" ref="AW1128:AW1191" si="3048">AE1128+AH1128+AI1128+AJ1128+AK1128+AL1128</f>
        <v>2196.8000000000002</v>
      </c>
      <c r="AX1128" s="17">
        <f t="shared" ref="AX1128:AX1191" si="3049">AF1128+AM1128+AN1128+AO1128+AP1128+AQ1128</f>
        <v>2196.8000000000002</v>
      </c>
      <c r="AY1128" s="17">
        <f t="shared" ref="AY1128:AY1191" si="3050">AG1128+AR1128+AS1128+AT1128+AU1128+AV1128</f>
        <v>2196.8000000000002</v>
      </c>
      <c r="AZ1128" s="17"/>
      <c r="BA1128" s="32"/>
      <c r="BB1128" s="32"/>
      <c r="BC1128" s="1"/>
      <c r="BD1128" s="1"/>
      <c r="BE1128" s="1"/>
      <c r="BF1128" s="1"/>
      <c r="BG1128" s="1"/>
      <c r="BH1128" s="1"/>
      <c r="BI1128" s="1"/>
    </row>
    <row r="1129" s="20" customFormat="1">
      <c r="A1129" s="21" t="s">
        <v>496</v>
      </c>
      <c r="B1129" s="21"/>
      <c r="C1129" s="21"/>
      <c r="D1129" s="21"/>
      <c r="E1129" s="21"/>
      <c r="F1129" s="22" t="s">
        <v>497</v>
      </c>
      <c r="G1129" s="23">
        <f>G1130+G1181+G1242+G1254+G1203+G1163+G1264+G1235</f>
        <v>143432.09999999998</v>
      </c>
      <c r="H1129" s="23">
        <f>H1130+H1181+H1242+H1254+H1203+H1163+H1264+H1235</f>
        <v>139829.29999999999</v>
      </c>
      <c r="I1129" s="23">
        <f>I1130+I1181+I1242+I1254+I1203+I1163+I1264+I1235</f>
        <v>136422.30000000002</v>
      </c>
      <c r="J1129" s="23">
        <f>J1130+J1181+J1242+J1254+J1203+J1163+J1264+J1235</f>
        <v>15460.4</v>
      </c>
      <c r="K1129" s="23">
        <f>K1130+K1181+K1242+K1254+K1203+K1163+K1264+K1235</f>
        <v>15482.299999999999</v>
      </c>
      <c r="L1129" s="23">
        <f>L1130+L1181+L1242+L1254+L1203+L1163+L1264+L1235</f>
        <v>15482.299999999999</v>
      </c>
      <c r="M1129" s="23">
        <f t="shared" si="3018"/>
        <v>158892.49999999997</v>
      </c>
      <c r="N1129" s="23">
        <f t="shared" si="3019"/>
        <v>155311.59999999998</v>
      </c>
      <c r="O1129" s="23">
        <f t="shared" si="3020"/>
        <v>151904.60000000001</v>
      </c>
      <c r="P1129" s="23">
        <f>P1130+P1181+P1242+P1254+P1203+P1163+P1264+P1235</f>
        <v>8898.7999999999993</v>
      </c>
      <c r="Q1129" s="23">
        <f>Q1130+Q1181+Q1242+Q1254+Q1203+Q1163+Q1264+Q1235</f>
        <v>0</v>
      </c>
      <c r="R1129" s="23">
        <f>R1130+R1181+R1242+R1254+R1203+R1163+R1264+R1235</f>
        <v>0</v>
      </c>
      <c r="S1129" s="23">
        <f>S1130+S1181+S1242+S1254+S1203+S1163+S1264+S1235</f>
        <v>1073.4057399999999</v>
      </c>
      <c r="T1129" s="23">
        <f>T1130+T1181+T1242+T1254+T1203+T1163+T1264+T1235</f>
        <v>10975.5</v>
      </c>
      <c r="U1129" s="23">
        <f>U1130+U1181+U1242+U1254+U1203+U1163+U1264+U1235</f>
        <v>0</v>
      </c>
      <c r="V1129" s="23">
        <f>V1130+V1181+V1242+V1254+V1203+V1163+V1264+V1235</f>
        <v>10975.5</v>
      </c>
      <c r="W1129" s="23">
        <f>W1130+W1181+W1242+W1254+W1203+W1163+W1264+W1235</f>
        <v>0</v>
      </c>
      <c r="X1129" s="23">
        <f>X1130+X1181+X1242+X1254+X1203+X1163+X1264+X1235</f>
        <v>0</v>
      </c>
      <c r="Y1129" s="23">
        <f t="shared" si="3042"/>
        <v>168864.70573999995</v>
      </c>
      <c r="Z1129" s="23">
        <f t="shared" si="3043"/>
        <v>166287.09999999998</v>
      </c>
      <c r="AA1129" s="23">
        <f t="shared" si="3044"/>
        <v>162880.10000000001</v>
      </c>
      <c r="AB1129" s="23">
        <f>AB1130+AB1181+AB1242+AB1254+AB1203+AB1163+AB1264+AB1235</f>
        <v>0</v>
      </c>
      <c r="AC1129" s="23">
        <f>AC1130+AC1181+AC1242+AC1254+AC1203+AC1163+AC1264+AC1235</f>
        <v>0</v>
      </c>
      <c r="AD1129" s="23">
        <f>AD1130+AD1181+AD1242+AD1254+AD1203+AD1163+AD1264+AD1235</f>
        <v>0</v>
      </c>
      <c r="AE1129" s="23">
        <f t="shared" si="3045"/>
        <v>168864.70573999995</v>
      </c>
      <c r="AF1129" s="23">
        <f t="shared" si="3046"/>
        <v>166287.09999999998</v>
      </c>
      <c r="AG1129" s="23">
        <f t="shared" si="3047"/>
        <v>162880.10000000001</v>
      </c>
      <c r="AH1129" s="23">
        <f>AH1130+AH1181+AH1242+AH1254+AH1203+AH1163+AH1264+AH1235</f>
        <v>0</v>
      </c>
      <c r="AI1129" s="23">
        <f>AI1130+AI1181+AI1242+AI1254+AI1203+AI1163+AI1264+AI1235</f>
        <v>0</v>
      </c>
      <c r="AJ1129" s="23">
        <f>AJ1130+AJ1181+AJ1242+AJ1254+AJ1203+AJ1163+AJ1264+AJ1235</f>
        <v>-5.6843418860808015e-14</v>
      </c>
      <c r="AK1129" s="23">
        <f>AK1130+AK1181+AK1242+AK1254+AK1203+AK1163+AK1264+AK1235</f>
        <v>0</v>
      </c>
      <c r="AL1129" s="23">
        <f>AL1130+AL1181+AL1242+AL1254+AL1203+AL1163+AL1264+AL1235</f>
        <v>0</v>
      </c>
      <c r="AM1129" s="23">
        <f>AM1130+AM1181+AM1242+AM1254+AM1203+AM1163+AM1264+AM1235</f>
        <v>0</v>
      </c>
      <c r="AN1129" s="23">
        <f>AN1130+AN1181+AN1242+AN1254+AN1203+AN1163+AN1264+AN1235</f>
        <v>0</v>
      </c>
      <c r="AO1129" s="23">
        <f>AO1130+AO1181+AO1242+AO1254+AO1203+AO1163+AO1264+AO1235</f>
        <v>0</v>
      </c>
      <c r="AP1129" s="23">
        <f>AP1130+AP1181+AP1242+AP1254+AP1203+AP1163+AP1264+AP1235</f>
        <v>0</v>
      </c>
      <c r="AQ1129" s="23">
        <f>AQ1130+AQ1181+AQ1242+AQ1254+AQ1203+AQ1163+AQ1264+AQ1235</f>
        <v>0</v>
      </c>
      <c r="AR1129" s="23">
        <f>AR1130+AR1181+AR1242+AR1254+AR1203+AR1163+AR1264+AR1235</f>
        <v>0</v>
      </c>
      <c r="AS1129" s="23">
        <f>AS1130+AS1181+AS1242+AS1254+AS1203+AS1163+AS1264+AS1235</f>
        <v>0</v>
      </c>
      <c r="AT1129" s="23">
        <f>AT1130+AT1181+AT1242+AT1254+AT1203+AT1163+AT1264+AT1235</f>
        <v>0</v>
      </c>
      <c r="AU1129" s="23">
        <f>AU1130+AU1181+AU1242+AU1254+AU1203+AU1163+AU1264+AU1235</f>
        <v>0</v>
      </c>
      <c r="AV1129" s="23">
        <f>AV1130+AV1181+AV1242+AV1254+AV1203+AV1163+AV1264+AV1235</f>
        <v>0</v>
      </c>
      <c r="AW1129" s="23">
        <f t="shared" si="3048"/>
        <v>168864.70573999995</v>
      </c>
      <c r="AX1129" s="23">
        <f t="shared" si="3049"/>
        <v>166287.09999999998</v>
      </c>
      <c r="AY1129" s="23">
        <f t="shared" si="3050"/>
        <v>162880.10000000001</v>
      </c>
      <c r="AZ1129" s="23">
        <f>AZ1130+AZ1181+AZ1242+AZ1254+AZ1203+AZ1163+AZ1264+AZ1235</f>
        <v>0</v>
      </c>
      <c r="BA1129" s="24"/>
      <c r="BB1129" s="24"/>
      <c r="BC1129" s="20"/>
      <c r="BD1129" s="20"/>
      <c r="BE1129" s="20"/>
      <c r="BF1129" s="20"/>
      <c r="BG1129" s="20"/>
      <c r="BH1129" s="20"/>
      <c r="BI1129" s="20"/>
    </row>
    <row r="1130" s="20" customFormat="1">
      <c r="A1130" s="21" t="s">
        <v>496</v>
      </c>
      <c r="B1130" s="21" t="s">
        <v>29</v>
      </c>
      <c r="C1130" s="21"/>
      <c r="D1130" s="21"/>
      <c r="E1130" s="21"/>
      <c r="F1130" s="22" t="s">
        <v>30</v>
      </c>
      <c r="G1130" s="23">
        <f>G1143+G1131</f>
        <v>87848.5</v>
      </c>
      <c r="H1130" s="23">
        <f>H1143+H1131</f>
        <v>89651.600000000006</v>
      </c>
      <c r="I1130" s="23">
        <f>I1143+I1131</f>
        <v>89644.700000000012</v>
      </c>
      <c r="J1130" s="23">
        <f>J1143+J1131</f>
        <v>709.5</v>
      </c>
      <c r="K1130" s="23">
        <f>K1143+K1131</f>
        <v>731.39999999999998</v>
      </c>
      <c r="L1130" s="23">
        <f>L1143+L1131</f>
        <v>731.39999999999998</v>
      </c>
      <c r="M1130" s="23">
        <f t="shared" si="3018"/>
        <v>88558</v>
      </c>
      <c r="N1130" s="23">
        <f t="shared" si="3019"/>
        <v>90383</v>
      </c>
      <c r="O1130" s="23">
        <f t="shared" si="3020"/>
        <v>90376.100000000006</v>
      </c>
      <c r="P1130" s="23">
        <f>P1143+P1131</f>
        <v>8898.7999999999993</v>
      </c>
      <c r="Q1130" s="23">
        <f>Q1143+Q1131</f>
        <v>0</v>
      </c>
      <c r="R1130" s="23">
        <f>R1143+R1131</f>
        <v>0</v>
      </c>
      <c r="S1130" s="23">
        <f>S1143+S1131</f>
        <v>237.92184</v>
      </c>
      <c r="T1130" s="23">
        <f>T1143+T1131</f>
        <v>10975.5</v>
      </c>
      <c r="U1130" s="23">
        <f>U1143+U1131</f>
        <v>0</v>
      </c>
      <c r="V1130" s="23">
        <f>V1143+V1131</f>
        <v>10975.5</v>
      </c>
      <c r="W1130" s="23">
        <f>W1143+W1131</f>
        <v>0</v>
      </c>
      <c r="X1130" s="23">
        <f>X1143+X1131</f>
        <v>0</v>
      </c>
      <c r="Y1130" s="23">
        <f t="shared" si="3042"/>
        <v>97694.721839999998</v>
      </c>
      <c r="Z1130" s="23">
        <f t="shared" si="3043"/>
        <v>101358.5</v>
      </c>
      <c r="AA1130" s="23">
        <f t="shared" si="3044"/>
        <v>101351.60000000001</v>
      </c>
      <c r="AB1130" s="23">
        <f>AB1143+AB1131</f>
        <v>0</v>
      </c>
      <c r="AC1130" s="23">
        <f>AC1143+AC1131</f>
        <v>0</v>
      </c>
      <c r="AD1130" s="23">
        <f>AD1143+AD1131</f>
        <v>0</v>
      </c>
      <c r="AE1130" s="23">
        <f t="shared" si="3045"/>
        <v>97694.721839999998</v>
      </c>
      <c r="AF1130" s="23">
        <f t="shared" si="3046"/>
        <v>101358.5</v>
      </c>
      <c r="AG1130" s="23">
        <f t="shared" si="3047"/>
        <v>101351.60000000001</v>
      </c>
      <c r="AH1130" s="23">
        <f>AH1143+AH1131</f>
        <v>0</v>
      </c>
      <c r="AI1130" s="23">
        <f>AI1143+AI1131</f>
        <v>0</v>
      </c>
      <c r="AJ1130" s="23">
        <f>AJ1143+AJ1131</f>
        <v>0</v>
      </c>
      <c r="AK1130" s="23">
        <f>AK1143+AK1131</f>
        <v>0</v>
      </c>
      <c r="AL1130" s="23">
        <f>AL1143+AL1131</f>
        <v>0</v>
      </c>
      <c r="AM1130" s="23">
        <f>AM1143+AM1131</f>
        <v>0</v>
      </c>
      <c r="AN1130" s="23">
        <f>AN1143+AN1131</f>
        <v>0</v>
      </c>
      <c r="AO1130" s="23">
        <f>AO1143+AO1131</f>
        <v>0</v>
      </c>
      <c r="AP1130" s="23">
        <f>AP1143+AP1131</f>
        <v>0</v>
      </c>
      <c r="AQ1130" s="23">
        <f>AQ1143+AQ1131</f>
        <v>0</v>
      </c>
      <c r="AR1130" s="23">
        <f>AR1143+AR1131</f>
        <v>0</v>
      </c>
      <c r="AS1130" s="23">
        <f>AS1143+AS1131</f>
        <v>0</v>
      </c>
      <c r="AT1130" s="23">
        <f>AT1143+AT1131</f>
        <v>0</v>
      </c>
      <c r="AU1130" s="23">
        <f>AU1143+AU1131</f>
        <v>0</v>
      </c>
      <c r="AV1130" s="23">
        <f>AV1143+AV1131</f>
        <v>0</v>
      </c>
      <c r="AW1130" s="23">
        <f t="shared" si="3048"/>
        <v>97694.721839999998</v>
      </c>
      <c r="AX1130" s="23">
        <f t="shared" si="3049"/>
        <v>101358.5</v>
      </c>
      <c r="AY1130" s="23">
        <f t="shared" si="3050"/>
        <v>101351.60000000001</v>
      </c>
      <c r="AZ1130" s="23">
        <f>AZ1143+AZ1131</f>
        <v>0</v>
      </c>
      <c r="BA1130" s="24"/>
      <c r="BB1130" s="24"/>
      <c r="BC1130" s="20"/>
      <c r="BD1130" s="20"/>
      <c r="BE1130" s="20"/>
      <c r="BF1130" s="20"/>
      <c r="BG1130" s="20"/>
      <c r="BH1130" s="20"/>
      <c r="BI1130" s="20"/>
    </row>
    <row r="1131" s="25" customFormat="1">
      <c r="A1131" s="26" t="s">
        <v>496</v>
      </c>
      <c r="B1131" s="26" t="s">
        <v>29</v>
      </c>
      <c r="C1131" s="26" t="s">
        <v>121</v>
      </c>
      <c r="D1131" s="26"/>
      <c r="E1131" s="26"/>
      <c r="F1131" s="27" t="s">
        <v>413</v>
      </c>
      <c r="G1131" s="28">
        <f>G1132+G1138</f>
        <v>72813.899999999994</v>
      </c>
      <c r="H1131" s="28">
        <f>H1132+H1138</f>
        <v>74916.300000000003</v>
      </c>
      <c r="I1131" s="28">
        <f>I1132+I1138</f>
        <v>74916.300000000003</v>
      </c>
      <c r="J1131" s="28">
        <f>J1132+J1138</f>
        <v>709.5</v>
      </c>
      <c r="K1131" s="28">
        <f>K1132+K1138</f>
        <v>731.39999999999998</v>
      </c>
      <c r="L1131" s="28">
        <f>L1132+L1138</f>
        <v>731.39999999999998</v>
      </c>
      <c r="M1131" s="28">
        <f t="shared" si="3018"/>
        <v>73523.399999999994</v>
      </c>
      <c r="N1131" s="28">
        <f t="shared" si="3019"/>
        <v>75647.699999999997</v>
      </c>
      <c r="O1131" s="28">
        <f t="shared" si="3020"/>
        <v>75647.699999999997</v>
      </c>
      <c r="P1131" s="28">
        <f>P1132+P1138</f>
        <v>8898.7999999999993</v>
      </c>
      <c r="Q1131" s="28">
        <f>Q1132+Q1138</f>
        <v>0</v>
      </c>
      <c r="R1131" s="28">
        <f>R1132+R1138</f>
        <v>0</v>
      </c>
      <c r="S1131" s="28">
        <f>S1132+S1138</f>
        <v>0</v>
      </c>
      <c r="T1131" s="28">
        <f>T1132+T1138</f>
        <v>10865.5</v>
      </c>
      <c r="U1131" s="28">
        <f>U1132+U1138</f>
        <v>0</v>
      </c>
      <c r="V1131" s="28">
        <f>V1132+V1138</f>
        <v>10865.5</v>
      </c>
      <c r="W1131" s="28">
        <f>W1132+W1138</f>
        <v>0</v>
      </c>
      <c r="X1131" s="28">
        <f>X1132+X1138</f>
        <v>0</v>
      </c>
      <c r="Y1131" s="28">
        <f t="shared" si="3042"/>
        <v>82422.199999999997</v>
      </c>
      <c r="Z1131" s="28">
        <f t="shared" si="3043"/>
        <v>86513.199999999997</v>
      </c>
      <c r="AA1131" s="28">
        <f t="shared" si="3044"/>
        <v>86513.199999999997</v>
      </c>
      <c r="AB1131" s="28">
        <f>AB1132+AB1138</f>
        <v>0</v>
      </c>
      <c r="AC1131" s="28">
        <f>AC1132+AC1138</f>
        <v>0</v>
      </c>
      <c r="AD1131" s="28">
        <f>AD1132+AD1138</f>
        <v>0</v>
      </c>
      <c r="AE1131" s="28">
        <f t="shared" si="3045"/>
        <v>82422.199999999997</v>
      </c>
      <c r="AF1131" s="28">
        <f t="shared" si="3046"/>
        <v>86513.199999999997</v>
      </c>
      <c r="AG1131" s="28">
        <f t="shared" si="3047"/>
        <v>86513.199999999997</v>
      </c>
      <c r="AH1131" s="28">
        <f>AH1132+AH1138</f>
        <v>0</v>
      </c>
      <c r="AI1131" s="28">
        <f>AI1132+AI1138</f>
        <v>0</v>
      </c>
      <c r="AJ1131" s="28">
        <f>AJ1132+AJ1138</f>
        <v>0</v>
      </c>
      <c r="AK1131" s="28">
        <f>AK1132+AK1138</f>
        <v>0</v>
      </c>
      <c r="AL1131" s="28">
        <f>AL1132+AL1138</f>
        <v>0</v>
      </c>
      <c r="AM1131" s="28">
        <f>AM1132+AM1138</f>
        <v>0</v>
      </c>
      <c r="AN1131" s="28">
        <f>AN1132+AN1138</f>
        <v>0</v>
      </c>
      <c r="AO1131" s="28">
        <f>AO1132+AO1138</f>
        <v>0</v>
      </c>
      <c r="AP1131" s="28">
        <f>AP1132+AP1138</f>
        <v>0</v>
      </c>
      <c r="AQ1131" s="28">
        <f>AQ1132+AQ1138</f>
        <v>0</v>
      </c>
      <c r="AR1131" s="28">
        <f>AR1132+AR1138</f>
        <v>0</v>
      </c>
      <c r="AS1131" s="28">
        <f>AS1132+AS1138</f>
        <v>0</v>
      </c>
      <c r="AT1131" s="28">
        <f>AT1132+AT1138</f>
        <v>0</v>
      </c>
      <c r="AU1131" s="28">
        <f>AU1132+AU1138</f>
        <v>0</v>
      </c>
      <c r="AV1131" s="28">
        <f>AV1132+AV1138</f>
        <v>0</v>
      </c>
      <c r="AW1131" s="28">
        <f t="shared" si="3048"/>
        <v>82422.199999999997</v>
      </c>
      <c r="AX1131" s="28">
        <f t="shared" si="3049"/>
        <v>86513.199999999997</v>
      </c>
      <c r="AY1131" s="28">
        <f t="shared" si="3050"/>
        <v>86513.199999999997</v>
      </c>
      <c r="AZ1131" s="28">
        <f>AZ1132+AZ1138</f>
        <v>0</v>
      </c>
      <c r="BA1131" s="29"/>
      <c r="BB1131" s="29"/>
      <c r="BC1131" s="25"/>
      <c r="BD1131" s="25"/>
      <c r="BE1131" s="25"/>
      <c r="BF1131" s="25"/>
      <c r="BG1131" s="25"/>
      <c r="BH1131" s="25"/>
      <c r="BI1131" s="25"/>
    </row>
    <row r="1132" s="1" customFormat="1">
      <c r="A1132" s="30" t="s">
        <v>496</v>
      </c>
      <c r="B1132" s="30" t="s">
        <v>29</v>
      </c>
      <c r="C1132" s="30" t="s">
        <v>121</v>
      </c>
      <c r="D1132" s="30" t="s">
        <v>229</v>
      </c>
      <c r="E1132" s="35"/>
      <c r="F1132" s="31" t="s">
        <v>230</v>
      </c>
      <c r="G1132" s="17">
        <f t="shared" ref="G1132:G1134" si="3051">G1133</f>
        <v>10613.199999999999</v>
      </c>
      <c r="H1132" s="17">
        <f t="shared" ref="H1132:H1134" si="3052">H1133</f>
        <v>10927.4</v>
      </c>
      <c r="I1132" s="17">
        <f t="shared" ref="I1132:I1134" si="3053">I1133</f>
        <v>10927.4</v>
      </c>
      <c r="J1132" s="17">
        <f t="shared" ref="J1132:J1134" si="3054">J1133</f>
        <v>0</v>
      </c>
      <c r="K1132" s="17">
        <f t="shared" ref="K1132:K1134" si="3055">K1133</f>
        <v>0</v>
      </c>
      <c r="L1132" s="17">
        <f t="shared" ref="L1132:L1134" si="3056">L1133</f>
        <v>0</v>
      </c>
      <c r="M1132" s="17">
        <f t="shared" si="3018"/>
        <v>10613.199999999999</v>
      </c>
      <c r="N1132" s="17">
        <f t="shared" si="3019"/>
        <v>10927.4</v>
      </c>
      <c r="O1132" s="17">
        <f t="shared" si="3020"/>
        <v>10927.4</v>
      </c>
      <c r="P1132" s="17">
        <f t="shared" ref="P1132:P1134" si="3057">P1133</f>
        <v>0</v>
      </c>
      <c r="Q1132" s="17">
        <f t="shared" ref="Q1132:Q1134" si="3058">Q1133</f>
        <v>0</v>
      </c>
      <c r="R1132" s="17">
        <f t="shared" ref="R1132:R1134" si="3059">R1133</f>
        <v>0</v>
      </c>
      <c r="S1132" s="17">
        <f t="shared" ref="S1132:S1134" si="3060">S1133</f>
        <v>0</v>
      </c>
      <c r="T1132" s="17">
        <f t="shared" ref="T1132:T1134" si="3061">T1133</f>
        <v>0</v>
      </c>
      <c r="U1132" s="17">
        <f t="shared" ref="U1132:U1134" si="3062">U1133</f>
        <v>0</v>
      </c>
      <c r="V1132" s="17">
        <f t="shared" ref="V1132:V1134" si="3063">V1133</f>
        <v>0</v>
      </c>
      <c r="W1132" s="17">
        <f t="shared" ref="W1132:W1134" si="3064">W1133</f>
        <v>0</v>
      </c>
      <c r="X1132" s="17">
        <f t="shared" ref="X1132:X1134" si="3065">X1133</f>
        <v>0</v>
      </c>
      <c r="Y1132" s="17">
        <f t="shared" si="3042"/>
        <v>10613.199999999999</v>
      </c>
      <c r="Z1132" s="17">
        <f t="shared" si="3043"/>
        <v>10927.4</v>
      </c>
      <c r="AA1132" s="17">
        <f t="shared" si="3044"/>
        <v>10927.4</v>
      </c>
      <c r="AB1132" s="17">
        <f t="shared" ref="AB1132:AB1134" si="3066">AB1133</f>
        <v>0</v>
      </c>
      <c r="AC1132" s="17">
        <f t="shared" ref="AC1132:AC1134" si="3067">AC1133</f>
        <v>0</v>
      </c>
      <c r="AD1132" s="17">
        <f t="shared" ref="AD1132:AD1134" si="3068">AD1133</f>
        <v>0</v>
      </c>
      <c r="AE1132" s="17">
        <f t="shared" si="3045"/>
        <v>10613.199999999999</v>
      </c>
      <c r="AF1132" s="17">
        <f t="shared" si="3046"/>
        <v>10927.4</v>
      </c>
      <c r="AG1132" s="17">
        <f t="shared" si="3047"/>
        <v>10927.4</v>
      </c>
      <c r="AH1132" s="17">
        <f t="shared" ref="AH1132:AH1134" si="3069">AH1133</f>
        <v>0</v>
      </c>
      <c r="AI1132" s="17">
        <f t="shared" ref="AI1132:AI1134" si="3070">AI1133</f>
        <v>0</v>
      </c>
      <c r="AJ1132" s="17">
        <f t="shared" ref="AJ1132:AJ1134" si="3071">AJ1133</f>
        <v>0</v>
      </c>
      <c r="AK1132" s="17">
        <f t="shared" ref="AK1132:AK1134" si="3072">AK1133</f>
        <v>0</v>
      </c>
      <c r="AL1132" s="17">
        <f t="shared" ref="AL1132:AL1134" si="3073">AL1133</f>
        <v>0</v>
      </c>
      <c r="AM1132" s="17">
        <f t="shared" ref="AM1132:AM1134" si="3074">AM1133</f>
        <v>0</v>
      </c>
      <c r="AN1132" s="17">
        <f t="shared" ref="AN1132:AN1134" si="3075">AN1133</f>
        <v>0</v>
      </c>
      <c r="AO1132" s="17">
        <f t="shared" ref="AO1132:AO1134" si="3076">AO1133</f>
        <v>0</v>
      </c>
      <c r="AP1132" s="17">
        <f t="shared" ref="AP1132:AP1134" si="3077">AP1133</f>
        <v>0</v>
      </c>
      <c r="AQ1132" s="17">
        <f t="shared" ref="AQ1132:AQ1134" si="3078">AQ1133</f>
        <v>0</v>
      </c>
      <c r="AR1132" s="17">
        <f t="shared" ref="AR1132:AR1134" si="3079">AR1133</f>
        <v>0</v>
      </c>
      <c r="AS1132" s="17">
        <f t="shared" ref="AS1132:AS1134" si="3080">AS1133</f>
        <v>0</v>
      </c>
      <c r="AT1132" s="17">
        <f t="shared" ref="AT1132:AT1134" si="3081">AT1133</f>
        <v>0</v>
      </c>
      <c r="AU1132" s="17">
        <f t="shared" ref="AU1132:AU1134" si="3082">AU1133</f>
        <v>0</v>
      </c>
      <c r="AV1132" s="17">
        <f t="shared" ref="AV1132:AV1134" si="3083">AV1133</f>
        <v>0</v>
      </c>
      <c r="AW1132" s="17">
        <f t="shared" si="3048"/>
        <v>10613.199999999999</v>
      </c>
      <c r="AX1132" s="17">
        <f t="shared" si="3049"/>
        <v>10927.4</v>
      </c>
      <c r="AY1132" s="17">
        <f t="shared" si="3050"/>
        <v>10927.4</v>
      </c>
      <c r="AZ1132" s="17">
        <f t="shared" ref="AZ1132:AZ1134" si="3084">AZ1133</f>
        <v>0</v>
      </c>
      <c r="BA1132" s="32"/>
      <c r="BB1132" s="32"/>
      <c r="BC1132" s="1"/>
      <c r="BD1132" s="1"/>
      <c r="BE1132" s="1"/>
      <c r="BF1132" s="1"/>
      <c r="BG1132" s="1"/>
      <c r="BH1132" s="1"/>
      <c r="BI1132" s="1"/>
    </row>
    <row r="1133" s="1" customFormat="1" hidden="1">
      <c r="A1133" s="30" t="s">
        <v>496</v>
      </c>
      <c r="B1133" s="30" t="s">
        <v>29</v>
      </c>
      <c r="C1133" s="30" t="s">
        <v>121</v>
      </c>
      <c r="D1133" s="30" t="s">
        <v>231</v>
      </c>
      <c r="E1133" s="35"/>
      <c r="F1133" s="31" t="s">
        <v>36</v>
      </c>
      <c r="G1133" s="17">
        <f t="shared" si="3051"/>
        <v>10613.199999999999</v>
      </c>
      <c r="H1133" s="17">
        <f t="shared" si="3052"/>
        <v>10927.4</v>
      </c>
      <c r="I1133" s="17">
        <f t="shared" si="3053"/>
        <v>10927.4</v>
      </c>
      <c r="J1133" s="17">
        <f t="shared" si="3054"/>
        <v>0</v>
      </c>
      <c r="K1133" s="17">
        <f t="shared" si="3055"/>
        <v>0</v>
      </c>
      <c r="L1133" s="17">
        <f t="shared" si="3056"/>
        <v>0</v>
      </c>
      <c r="M1133" s="17">
        <f t="shared" si="3018"/>
        <v>10613.199999999999</v>
      </c>
      <c r="N1133" s="17">
        <f t="shared" si="3019"/>
        <v>10927.4</v>
      </c>
      <c r="O1133" s="17">
        <f t="shared" si="3020"/>
        <v>10927.4</v>
      </c>
      <c r="P1133" s="17">
        <f t="shared" si="3057"/>
        <v>0</v>
      </c>
      <c r="Q1133" s="17">
        <f t="shared" si="3058"/>
        <v>0</v>
      </c>
      <c r="R1133" s="17">
        <f t="shared" si="3059"/>
        <v>0</v>
      </c>
      <c r="S1133" s="17">
        <f t="shared" si="3060"/>
        <v>0</v>
      </c>
      <c r="T1133" s="17">
        <f t="shared" si="3061"/>
        <v>0</v>
      </c>
      <c r="U1133" s="17">
        <f t="shared" si="3062"/>
        <v>0</v>
      </c>
      <c r="V1133" s="17">
        <f t="shared" si="3063"/>
        <v>0</v>
      </c>
      <c r="W1133" s="17">
        <f t="shared" si="3064"/>
        <v>0</v>
      </c>
      <c r="X1133" s="17">
        <f t="shared" si="3065"/>
        <v>0</v>
      </c>
      <c r="Y1133" s="17">
        <f t="shared" si="3042"/>
        <v>10613.199999999999</v>
      </c>
      <c r="Z1133" s="17">
        <f t="shared" si="3043"/>
        <v>10927.4</v>
      </c>
      <c r="AA1133" s="17">
        <f t="shared" si="3044"/>
        <v>10927.4</v>
      </c>
      <c r="AB1133" s="17">
        <f t="shared" si="3066"/>
        <v>0</v>
      </c>
      <c r="AC1133" s="17">
        <f t="shared" si="3067"/>
        <v>0</v>
      </c>
      <c r="AD1133" s="17">
        <f t="shared" si="3068"/>
        <v>0</v>
      </c>
      <c r="AE1133" s="17">
        <f t="shared" si="3045"/>
        <v>10613.199999999999</v>
      </c>
      <c r="AF1133" s="17">
        <f t="shared" si="3046"/>
        <v>10927.4</v>
      </c>
      <c r="AG1133" s="17">
        <f t="shared" si="3047"/>
        <v>10927.4</v>
      </c>
      <c r="AH1133" s="17">
        <f t="shared" si="3069"/>
        <v>0</v>
      </c>
      <c r="AI1133" s="17">
        <f t="shared" si="3070"/>
        <v>0</v>
      </c>
      <c r="AJ1133" s="17">
        <f t="shared" si="3071"/>
        <v>0</v>
      </c>
      <c r="AK1133" s="17">
        <f t="shared" si="3072"/>
        <v>0</v>
      </c>
      <c r="AL1133" s="17">
        <f t="shared" si="3073"/>
        <v>0</v>
      </c>
      <c r="AM1133" s="17">
        <f t="shared" si="3074"/>
        <v>0</v>
      </c>
      <c r="AN1133" s="17">
        <f t="shared" si="3075"/>
        <v>0</v>
      </c>
      <c r="AO1133" s="17">
        <f t="shared" si="3076"/>
        <v>0</v>
      </c>
      <c r="AP1133" s="17">
        <f t="shared" si="3077"/>
        <v>0</v>
      </c>
      <c r="AQ1133" s="17">
        <f t="shared" si="3078"/>
        <v>0</v>
      </c>
      <c r="AR1133" s="17">
        <f t="shared" si="3079"/>
        <v>0</v>
      </c>
      <c r="AS1133" s="17">
        <f t="shared" si="3080"/>
        <v>0</v>
      </c>
      <c r="AT1133" s="17">
        <f t="shared" si="3081"/>
        <v>0</v>
      </c>
      <c r="AU1133" s="17">
        <f t="shared" si="3082"/>
        <v>0</v>
      </c>
      <c r="AV1133" s="17">
        <f t="shared" si="3083"/>
        <v>0</v>
      </c>
      <c r="AW1133" s="17">
        <f t="shared" si="3048"/>
        <v>10613.199999999999</v>
      </c>
      <c r="AX1133" s="17">
        <f t="shared" si="3049"/>
        <v>10927.4</v>
      </c>
      <c r="AY1133" s="17">
        <f t="shared" si="3050"/>
        <v>10927.4</v>
      </c>
      <c r="AZ1133" s="17">
        <f t="shared" si="3084"/>
        <v>0</v>
      </c>
      <c r="BA1133" s="32">
        <v>0</v>
      </c>
      <c r="BB1133" s="32"/>
      <c r="BC1133" s="1"/>
      <c r="BD1133" s="1"/>
      <c r="BE1133" s="1"/>
      <c r="BF1133" s="1"/>
      <c r="BG1133" s="1"/>
      <c r="BH1133" s="1"/>
      <c r="BI1133" s="1"/>
    </row>
    <row r="1134" s="1" customFormat="1">
      <c r="A1134" s="30" t="s">
        <v>496</v>
      </c>
      <c r="B1134" s="30" t="s">
        <v>29</v>
      </c>
      <c r="C1134" s="30" t="s">
        <v>121</v>
      </c>
      <c r="D1134" s="30" t="s">
        <v>414</v>
      </c>
      <c r="E1134" s="35"/>
      <c r="F1134" s="31" t="s">
        <v>415</v>
      </c>
      <c r="G1134" s="17">
        <f t="shared" si="3051"/>
        <v>10613.199999999999</v>
      </c>
      <c r="H1134" s="17">
        <f t="shared" si="3052"/>
        <v>10927.4</v>
      </c>
      <c r="I1134" s="17">
        <f t="shared" si="3053"/>
        <v>10927.4</v>
      </c>
      <c r="J1134" s="17">
        <f t="shared" si="3054"/>
        <v>0</v>
      </c>
      <c r="K1134" s="17">
        <f t="shared" si="3055"/>
        <v>0</v>
      </c>
      <c r="L1134" s="17">
        <f t="shared" si="3056"/>
        <v>0</v>
      </c>
      <c r="M1134" s="17">
        <f t="shared" si="3018"/>
        <v>10613.199999999999</v>
      </c>
      <c r="N1134" s="17">
        <f t="shared" si="3019"/>
        <v>10927.4</v>
      </c>
      <c r="O1134" s="17">
        <f t="shared" si="3020"/>
        <v>10927.4</v>
      </c>
      <c r="P1134" s="17">
        <f t="shared" si="3057"/>
        <v>0</v>
      </c>
      <c r="Q1134" s="17">
        <f t="shared" si="3058"/>
        <v>0</v>
      </c>
      <c r="R1134" s="17">
        <f t="shared" si="3059"/>
        <v>0</v>
      </c>
      <c r="S1134" s="17">
        <f t="shared" si="3060"/>
        <v>0</v>
      </c>
      <c r="T1134" s="17">
        <f t="shared" si="3061"/>
        <v>0</v>
      </c>
      <c r="U1134" s="17">
        <f t="shared" si="3062"/>
        <v>0</v>
      </c>
      <c r="V1134" s="17">
        <f t="shared" si="3063"/>
        <v>0</v>
      </c>
      <c r="W1134" s="17">
        <f t="shared" si="3064"/>
        <v>0</v>
      </c>
      <c r="X1134" s="17">
        <f t="shared" si="3065"/>
        <v>0</v>
      </c>
      <c r="Y1134" s="17">
        <f t="shared" si="3042"/>
        <v>10613.199999999999</v>
      </c>
      <c r="Z1134" s="17">
        <f t="shared" si="3043"/>
        <v>10927.4</v>
      </c>
      <c r="AA1134" s="17">
        <f t="shared" si="3044"/>
        <v>10927.4</v>
      </c>
      <c r="AB1134" s="17">
        <f t="shared" si="3066"/>
        <v>0</v>
      </c>
      <c r="AC1134" s="17">
        <f t="shared" si="3067"/>
        <v>0</v>
      </c>
      <c r="AD1134" s="17">
        <f t="shared" si="3068"/>
        <v>0</v>
      </c>
      <c r="AE1134" s="17">
        <f t="shared" si="3045"/>
        <v>10613.199999999999</v>
      </c>
      <c r="AF1134" s="17">
        <f t="shared" si="3046"/>
        <v>10927.4</v>
      </c>
      <c r="AG1134" s="17">
        <f t="shared" si="3047"/>
        <v>10927.4</v>
      </c>
      <c r="AH1134" s="17">
        <f t="shared" si="3069"/>
        <v>0</v>
      </c>
      <c r="AI1134" s="17">
        <f t="shared" si="3070"/>
        <v>0</v>
      </c>
      <c r="AJ1134" s="17">
        <f t="shared" si="3071"/>
        <v>0</v>
      </c>
      <c r="AK1134" s="17">
        <f t="shared" si="3072"/>
        <v>0</v>
      </c>
      <c r="AL1134" s="17">
        <f t="shared" si="3073"/>
        <v>0</v>
      </c>
      <c r="AM1134" s="17">
        <f t="shared" si="3074"/>
        <v>0</v>
      </c>
      <c r="AN1134" s="17">
        <f t="shared" si="3075"/>
        <v>0</v>
      </c>
      <c r="AO1134" s="17">
        <f t="shared" si="3076"/>
        <v>0</v>
      </c>
      <c r="AP1134" s="17">
        <f t="shared" si="3077"/>
        <v>0</v>
      </c>
      <c r="AQ1134" s="17">
        <f t="shared" si="3078"/>
        <v>0</v>
      </c>
      <c r="AR1134" s="17">
        <f t="shared" si="3079"/>
        <v>0</v>
      </c>
      <c r="AS1134" s="17">
        <f t="shared" si="3080"/>
        <v>0</v>
      </c>
      <c r="AT1134" s="17">
        <f t="shared" si="3081"/>
        <v>0</v>
      </c>
      <c r="AU1134" s="17">
        <f t="shared" si="3082"/>
        <v>0</v>
      </c>
      <c r="AV1134" s="17">
        <f t="shared" si="3083"/>
        <v>0</v>
      </c>
      <c r="AW1134" s="17">
        <f t="shared" si="3048"/>
        <v>10613.199999999999</v>
      </c>
      <c r="AX1134" s="17">
        <f t="shared" si="3049"/>
        <v>10927.4</v>
      </c>
      <c r="AY1134" s="17">
        <f t="shared" si="3050"/>
        <v>10927.4</v>
      </c>
      <c r="AZ1134" s="17">
        <f t="shared" si="3084"/>
        <v>0</v>
      </c>
      <c r="BA1134" s="32"/>
      <c r="BB1134" s="32"/>
      <c r="BC1134" s="1"/>
      <c r="BD1134" s="1"/>
      <c r="BE1134" s="1"/>
      <c r="BF1134" s="1"/>
      <c r="BG1134" s="1"/>
      <c r="BH1134" s="1"/>
      <c r="BI1134" s="1"/>
    </row>
    <row r="1135" s="1" customFormat="1">
      <c r="A1135" s="30" t="s">
        <v>496</v>
      </c>
      <c r="B1135" s="30" t="s">
        <v>29</v>
      </c>
      <c r="C1135" s="30" t="s">
        <v>121</v>
      </c>
      <c r="D1135" s="30" t="s">
        <v>416</v>
      </c>
      <c r="E1135" s="35"/>
      <c r="F1135" s="31" t="s">
        <v>417</v>
      </c>
      <c r="G1135" s="17">
        <f>G1136+G1137</f>
        <v>10613.199999999999</v>
      </c>
      <c r="H1135" s="17">
        <f>H1136+H1137</f>
        <v>10927.4</v>
      </c>
      <c r="I1135" s="17">
        <f>I1136+I1137</f>
        <v>10927.4</v>
      </c>
      <c r="J1135" s="17">
        <f>J1136+J1137</f>
        <v>0</v>
      </c>
      <c r="K1135" s="17">
        <f>K1136+K1137</f>
        <v>0</v>
      </c>
      <c r="L1135" s="17">
        <f>L1136+L1137</f>
        <v>0</v>
      </c>
      <c r="M1135" s="17">
        <f t="shared" si="3018"/>
        <v>10613.199999999999</v>
      </c>
      <c r="N1135" s="17">
        <f t="shared" si="3019"/>
        <v>10927.4</v>
      </c>
      <c r="O1135" s="17">
        <f t="shared" si="3020"/>
        <v>10927.4</v>
      </c>
      <c r="P1135" s="17">
        <f>P1136+P1137</f>
        <v>0</v>
      </c>
      <c r="Q1135" s="17">
        <f>Q1136+Q1137</f>
        <v>0</v>
      </c>
      <c r="R1135" s="17">
        <f>R1136+R1137</f>
        <v>0</v>
      </c>
      <c r="S1135" s="17">
        <f>S1136+S1137</f>
        <v>0</v>
      </c>
      <c r="T1135" s="17">
        <f>T1136+T1137</f>
        <v>0</v>
      </c>
      <c r="U1135" s="17">
        <f>U1136+U1137</f>
        <v>0</v>
      </c>
      <c r="V1135" s="17">
        <f>V1136+V1137</f>
        <v>0</v>
      </c>
      <c r="W1135" s="17">
        <f>W1136+W1137</f>
        <v>0</v>
      </c>
      <c r="X1135" s="17">
        <f>X1136+X1137</f>
        <v>0</v>
      </c>
      <c r="Y1135" s="17">
        <f t="shared" si="3042"/>
        <v>10613.199999999999</v>
      </c>
      <c r="Z1135" s="17">
        <f t="shared" si="3043"/>
        <v>10927.4</v>
      </c>
      <c r="AA1135" s="17">
        <f t="shared" si="3044"/>
        <v>10927.4</v>
      </c>
      <c r="AB1135" s="17">
        <f>AB1136+AB1137</f>
        <v>0</v>
      </c>
      <c r="AC1135" s="17">
        <f>AC1136+AC1137</f>
        <v>0</v>
      </c>
      <c r="AD1135" s="17">
        <f>AD1136+AD1137</f>
        <v>0</v>
      </c>
      <c r="AE1135" s="17">
        <f t="shared" si="3045"/>
        <v>10613.199999999999</v>
      </c>
      <c r="AF1135" s="17">
        <f t="shared" si="3046"/>
        <v>10927.4</v>
      </c>
      <c r="AG1135" s="17">
        <f t="shared" si="3047"/>
        <v>10927.4</v>
      </c>
      <c r="AH1135" s="17">
        <f>AH1136+AH1137</f>
        <v>0</v>
      </c>
      <c r="AI1135" s="17">
        <f>AI1136+AI1137</f>
        <v>0</v>
      </c>
      <c r="AJ1135" s="17">
        <f>AJ1136+AJ1137</f>
        <v>0</v>
      </c>
      <c r="AK1135" s="17">
        <f>AK1136+AK1137</f>
        <v>0</v>
      </c>
      <c r="AL1135" s="17">
        <f>AL1136+AL1137</f>
        <v>0</v>
      </c>
      <c r="AM1135" s="17">
        <f>AM1136+AM1137</f>
        <v>0</v>
      </c>
      <c r="AN1135" s="17">
        <f>AN1136+AN1137</f>
        <v>0</v>
      </c>
      <c r="AO1135" s="17">
        <f>AO1136+AO1137</f>
        <v>0</v>
      </c>
      <c r="AP1135" s="17">
        <f>AP1136+AP1137</f>
        <v>0</v>
      </c>
      <c r="AQ1135" s="17">
        <f>AQ1136+AQ1137</f>
        <v>0</v>
      </c>
      <c r="AR1135" s="17">
        <f>AR1136+AR1137</f>
        <v>0</v>
      </c>
      <c r="AS1135" s="17">
        <f>AS1136+AS1137</f>
        <v>0</v>
      </c>
      <c r="AT1135" s="17">
        <f>AT1136+AT1137</f>
        <v>0</v>
      </c>
      <c r="AU1135" s="17">
        <f>AU1136+AU1137</f>
        <v>0</v>
      </c>
      <c r="AV1135" s="17">
        <f>AV1136+AV1137</f>
        <v>0</v>
      </c>
      <c r="AW1135" s="17">
        <f t="shared" si="3048"/>
        <v>10613.199999999999</v>
      </c>
      <c r="AX1135" s="17">
        <f t="shared" si="3049"/>
        <v>10927.4</v>
      </c>
      <c r="AY1135" s="17">
        <f t="shared" si="3050"/>
        <v>10927.4</v>
      </c>
      <c r="AZ1135" s="17">
        <f>AZ1136+AZ1137</f>
        <v>0</v>
      </c>
      <c r="BA1135" s="32"/>
      <c r="BB1135" s="32"/>
      <c r="BC1135" s="1"/>
      <c r="BD1135" s="1"/>
      <c r="BE1135" s="1"/>
      <c r="BF1135" s="1"/>
      <c r="BG1135" s="1"/>
      <c r="BH1135" s="1"/>
      <c r="BI1135" s="1"/>
    </row>
    <row r="1136" s="1" customFormat="1">
      <c r="A1136" s="30" t="s">
        <v>496</v>
      </c>
      <c r="B1136" s="30" t="s">
        <v>29</v>
      </c>
      <c r="C1136" s="30" t="s">
        <v>121</v>
      </c>
      <c r="D1136" s="30" t="s">
        <v>416</v>
      </c>
      <c r="E1136" s="30" t="s">
        <v>53</v>
      </c>
      <c r="F1136" s="31" t="s">
        <v>54</v>
      </c>
      <c r="G1136" s="17">
        <v>10220.599999999999</v>
      </c>
      <c r="H1136" s="17">
        <v>10534.9</v>
      </c>
      <c r="I1136" s="17">
        <v>10534.9</v>
      </c>
      <c r="J1136" s="17"/>
      <c r="K1136" s="17"/>
      <c r="L1136" s="17"/>
      <c r="M1136" s="17">
        <f t="shared" si="3018"/>
        <v>10220.599999999999</v>
      </c>
      <c r="N1136" s="17">
        <f t="shared" si="3019"/>
        <v>10534.9</v>
      </c>
      <c r="O1136" s="17">
        <f t="shared" si="3020"/>
        <v>10534.9</v>
      </c>
      <c r="P1136" s="17"/>
      <c r="Q1136" s="17"/>
      <c r="R1136" s="17"/>
      <c r="S1136" s="17"/>
      <c r="T1136" s="17"/>
      <c r="U1136" s="17"/>
      <c r="V1136" s="17"/>
      <c r="W1136" s="17"/>
      <c r="X1136" s="17"/>
      <c r="Y1136" s="17">
        <f t="shared" si="3042"/>
        <v>10220.599999999999</v>
      </c>
      <c r="Z1136" s="17">
        <f t="shared" si="3043"/>
        <v>10534.9</v>
      </c>
      <c r="AA1136" s="17">
        <f t="shared" si="3044"/>
        <v>10534.9</v>
      </c>
      <c r="AB1136" s="17"/>
      <c r="AC1136" s="17"/>
      <c r="AD1136" s="17"/>
      <c r="AE1136" s="17">
        <f t="shared" si="3045"/>
        <v>10220.599999999999</v>
      </c>
      <c r="AF1136" s="17">
        <f t="shared" si="3046"/>
        <v>10534.9</v>
      </c>
      <c r="AG1136" s="17">
        <f t="shared" si="3047"/>
        <v>10534.9</v>
      </c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>
        <f t="shared" si="3048"/>
        <v>10220.599999999999</v>
      </c>
      <c r="AX1136" s="17">
        <f t="shared" si="3049"/>
        <v>10534.9</v>
      </c>
      <c r="AY1136" s="17">
        <f t="shared" si="3050"/>
        <v>10534.9</v>
      </c>
      <c r="AZ1136" s="17"/>
      <c r="BA1136" s="32"/>
      <c r="BB1136" s="32"/>
      <c r="BC1136" s="1"/>
      <c r="BD1136" s="1"/>
      <c r="BE1136" s="1"/>
      <c r="BF1136" s="1"/>
      <c r="BG1136" s="1"/>
      <c r="BH1136" s="1"/>
      <c r="BI1136" s="1"/>
    </row>
    <row r="1137" s="1" customFormat="1">
      <c r="A1137" s="30" t="s">
        <v>496</v>
      </c>
      <c r="B1137" s="30" t="s">
        <v>29</v>
      </c>
      <c r="C1137" s="30" t="s">
        <v>121</v>
      </c>
      <c r="D1137" s="30" t="s">
        <v>416</v>
      </c>
      <c r="E1137" s="30" t="s">
        <v>41</v>
      </c>
      <c r="F1137" s="31" t="s">
        <v>42</v>
      </c>
      <c r="G1137" s="17">
        <v>392.60000000000002</v>
      </c>
      <c r="H1137" s="17">
        <v>392.5</v>
      </c>
      <c r="I1137" s="17">
        <v>392.5</v>
      </c>
      <c r="J1137" s="17"/>
      <c r="K1137" s="17"/>
      <c r="L1137" s="17"/>
      <c r="M1137" s="17">
        <f t="shared" si="3018"/>
        <v>392.60000000000002</v>
      </c>
      <c r="N1137" s="17">
        <f t="shared" si="3019"/>
        <v>392.5</v>
      </c>
      <c r="O1137" s="17">
        <f t="shared" si="3020"/>
        <v>392.5</v>
      </c>
      <c r="P1137" s="17"/>
      <c r="Q1137" s="17"/>
      <c r="R1137" s="17"/>
      <c r="S1137" s="17"/>
      <c r="T1137" s="17"/>
      <c r="U1137" s="17"/>
      <c r="V1137" s="17"/>
      <c r="W1137" s="17"/>
      <c r="X1137" s="17"/>
      <c r="Y1137" s="17">
        <f t="shared" si="3042"/>
        <v>392.60000000000002</v>
      </c>
      <c r="Z1137" s="17">
        <f t="shared" si="3043"/>
        <v>392.5</v>
      </c>
      <c r="AA1137" s="17">
        <f t="shared" si="3044"/>
        <v>392.5</v>
      </c>
      <c r="AB1137" s="17"/>
      <c r="AC1137" s="17"/>
      <c r="AD1137" s="17"/>
      <c r="AE1137" s="17">
        <f t="shared" si="3045"/>
        <v>392.60000000000002</v>
      </c>
      <c r="AF1137" s="17">
        <f t="shared" si="3046"/>
        <v>392.5</v>
      </c>
      <c r="AG1137" s="17">
        <f t="shared" si="3047"/>
        <v>392.5</v>
      </c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>
        <f t="shared" si="3048"/>
        <v>392.60000000000002</v>
      </c>
      <c r="AX1137" s="17">
        <f t="shared" si="3049"/>
        <v>392.5</v>
      </c>
      <c r="AY1137" s="17">
        <f t="shared" si="3050"/>
        <v>392.5</v>
      </c>
      <c r="AZ1137" s="17"/>
      <c r="BA1137" s="32"/>
      <c r="BB1137" s="32"/>
      <c r="BC1137" s="1"/>
      <c r="BD1137" s="1"/>
      <c r="BE1137" s="1"/>
      <c r="BF1137" s="1"/>
      <c r="BG1137" s="1"/>
      <c r="BH1137" s="1"/>
      <c r="BI1137" s="1"/>
    </row>
    <row r="1138" s="1" customFormat="1">
      <c r="A1138" s="30" t="s">
        <v>496</v>
      </c>
      <c r="B1138" s="30" t="s">
        <v>29</v>
      </c>
      <c r="C1138" s="30" t="s">
        <v>121</v>
      </c>
      <c r="D1138" s="30" t="s">
        <v>91</v>
      </c>
      <c r="E1138" s="35"/>
      <c r="F1138" s="31" t="s">
        <v>92</v>
      </c>
      <c r="G1138" s="17">
        <f t="shared" ref="G1138:G1139" si="3085">G1139</f>
        <v>62200.699999999997</v>
      </c>
      <c r="H1138" s="17">
        <f t="shared" ref="H1138:H1139" si="3086">H1139</f>
        <v>63988.900000000001</v>
      </c>
      <c r="I1138" s="17">
        <f t="shared" ref="I1138:I1139" si="3087">I1139</f>
        <v>63988.900000000001</v>
      </c>
      <c r="J1138" s="17">
        <f t="shared" ref="J1138:J1139" si="3088">J1139</f>
        <v>709.5</v>
      </c>
      <c r="K1138" s="17">
        <f t="shared" ref="K1138:K1139" si="3089">K1139</f>
        <v>731.39999999999998</v>
      </c>
      <c r="L1138" s="17">
        <f t="shared" ref="L1138:L1139" si="3090">L1139</f>
        <v>731.39999999999998</v>
      </c>
      <c r="M1138" s="17">
        <f t="shared" si="3018"/>
        <v>62910.199999999997</v>
      </c>
      <c r="N1138" s="17">
        <f t="shared" si="3019"/>
        <v>64720.300000000003</v>
      </c>
      <c r="O1138" s="17">
        <f t="shared" si="3020"/>
        <v>64720.300000000003</v>
      </c>
      <c r="P1138" s="17">
        <f t="shared" ref="P1138:P1139" si="3091">P1139</f>
        <v>8898.7999999999993</v>
      </c>
      <c r="Q1138" s="17">
        <f t="shared" ref="Q1138:Q1139" si="3092">Q1139</f>
        <v>0</v>
      </c>
      <c r="R1138" s="17">
        <f t="shared" ref="R1138:R1139" si="3093">R1139</f>
        <v>0</v>
      </c>
      <c r="S1138" s="17">
        <f t="shared" ref="S1138:S1139" si="3094">S1139</f>
        <v>0</v>
      </c>
      <c r="T1138" s="17">
        <f t="shared" ref="T1138:T1139" si="3095">T1139</f>
        <v>10865.5</v>
      </c>
      <c r="U1138" s="17">
        <f t="shared" ref="U1138:U1139" si="3096">U1139</f>
        <v>0</v>
      </c>
      <c r="V1138" s="17">
        <f t="shared" ref="V1138:V1139" si="3097">V1139</f>
        <v>10865.5</v>
      </c>
      <c r="W1138" s="17">
        <f t="shared" ref="W1138:W1139" si="3098">W1139</f>
        <v>0</v>
      </c>
      <c r="X1138" s="17">
        <f t="shared" ref="X1138:X1139" si="3099">X1139</f>
        <v>0</v>
      </c>
      <c r="Y1138" s="17">
        <f t="shared" si="3042"/>
        <v>71809</v>
      </c>
      <c r="Z1138" s="17">
        <f t="shared" si="3043"/>
        <v>75585.800000000003</v>
      </c>
      <c r="AA1138" s="17">
        <f t="shared" si="3044"/>
        <v>75585.800000000003</v>
      </c>
      <c r="AB1138" s="17">
        <f t="shared" ref="AB1138:AB1139" si="3100">AB1139</f>
        <v>0</v>
      </c>
      <c r="AC1138" s="17">
        <f t="shared" ref="AC1138:AC1139" si="3101">AC1139</f>
        <v>0</v>
      </c>
      <c r="AD1138" s="17">
        <f t="shared" ref="AD1138:AD1139" si="3102">AD1139</f>
        <v>0</v>
      </c>
      <c r="AE1138" s="17">
        <f t="shared" si="3045"/>
        <v>71809</v>
      </c>
      <c r="AF1138" s="17">
        <f t="shared" si="3046"/>
        <v>75585.800000000003</v>
      </c>
      <c r="AG1138" s="17">
        <f t="shared" si="3047"/>
        <v>75585.800000000003</v>
      </c>
      <c r="AH1138" s="17">
        <f t="shared" ref="AH1138:AH1139" si="3103">AH1139</f>
        <v>0</v>
      </c>
      <c r="AI1138" s="17">
        <f t="shared" ref="AI1138:AI1139" si="3104">AI1139</f>
        <v>0</v>
      </c>
      <c r="AJ1138" s="17">
        <f t="shared" ref="AJ1138:AJ1139" si="3105">AJ1139</f>
        <v>0</v>
      </c>
      <c r="AK1138" s="17">
        <f t="shared" ref="AK1138:AK1139" si="3106">AK1139</f>
        <v>0</v>
      </c>
      <c r="AL1138" s="17">
        <f t="shared" ref="AL1138:AL1139" si="3107">AL1139</f>
        <v>0</v>
      </c>
      <c r="AM1138" s="17">
        <f t="shared" ref="AM1138:AM1139" si="3108">AM1139</f>
        <v>0</v>
      </c>
      <c r="AN1138" s="17">
        <f t="shared" ref="AN1138:AN1139" si="3109">AN1139</f>
        <v>0</v>
      </c>
      <c r="AO1138" s="17">
        <f t="shared" ref="AO1138:AO1139" si="3110">AO1139</f>
        <v>0</v>
      </c>
      <c r="AP1138" s="17">
        <f t="shared" ref="AP1138:AP1139" si="3111">AP1139</f>
        <v>0</v>
      </c>
      <c r="AQ1138" s="17">
        <f t="shared" ref="AQ1138:AQ1139" si="3112">AQ1139</f>
        <v>0</v>
      </c>
      <c r="AR1138" s="17">
        <f t="shared" ref="AR1138:AR1139" si="3113">AR1139</f>
        <v>0</v>
      </c>
      <c r="AS1138" s="17">
        <f t="shared" ref="AS1138:AS1139" si="3114">AS1139</f>
        <v>0</v>
      </c>
      <c r="AT1138" s="17">
        <f t="shared" ref="AT1138:AT1139" si="3115">AT1139</f>
        <v>0</v>
      </c>
      <c r="AU1138" s="17">
        <f t="shared" ref="AU1138:AU1139" si="3116">AU1139</f>
        <v>0</v>
      </c>
      <c r="AV1138" s="17">
        <f t="shared" ref="AV1138:AV1139" si="3117">AV1139</f>
        <v>0</v>
      </c>
      <c r="AW1138" s="17">
        <f t="shared" si="3048"/>
        <v>71809</v>
      </c>
      <c r="AX1138" s="17">
        <f t="shared" si="3049"/>
        <v>75585.800000000003</v>
      </c>
      <c r="AY1138" s="17">
        <f t="shared" si="3050"/>
        <v>75585.800000000003</v>
      </c>
      <c r="AZ1138" s="17">
        <f t="shared" ref="AZ1138:AZ1139" si="3118">AZ1139</f>
        <v>0</v>
      </c>
      <c r="BA1138" s="32"/>
      <c r="BB1138" s="32"/>
      <c r="BC1138" s="1"/>
      <c r="BD1138" s="1"/>
      <c r="BE1138" s="1"/>
      <c r="BF1138" s="1"/>
      <c r="BG1138" s="1"/>
      <c r="BH1138" s="1"/>
      <c r="BI1138" s="1"/>
    </row>
    <row r="1139" s="1" customFormat="1">
      <c r="A1139" s="30" t="s">
        <v>496</v>
      </c>
      <c r="B1139" s="30" t="s">
        <v>29</v>
      </c>
      <c r="C1139" s="30" t="s">
        <v>121</v>
      </c>
      <c r="D1139" s="30" t="s">
        <v>418</v>
      </c>
      <c r="E1139" s="35"/>
      <c r="F1139" s="31" t="s">
        <v>419</v>
      </c>
      <c r="G1139" s="17">
        <f t="shared" si="3085"/>
        <v>62200.699999999997</v>
      </c>
      <c r="H1139" s="17">
        <f t="shared" si="3086"/>
        <v>63988.900000000001</v>
      </c>
      <c r="I1139" s="17">
        <f t="shared" si="3087"/>
        <v>63988.900000000001</v>
      </c>
      <c r="J1139" s="17">
        <f t="shared" si="3088"/>
        <v>709.5</v>
      </c>
      <c r="K1139" s="17">
        <f t="shared" si="3089"/>
        <v>731.39999999999998</v>
      </c>
      <c r="L1139" s="17">
        <f t="shared" si="3090"/>
        <v>731.39999999999998</v>
      </c>
      <c r="M1139" s="17">
        <f t="shared" si="3018"/>
        <v>62910.199999999997</v>
      </c>
      <c r="N1139" s="17">
        <f t="shared" si="3019"/>
        <v>64720.300000000003</v>
      </c>
      <c r="O1139" s="17">
        <f t="shared" si="3020"/>
        <v>64720.300000000003</v>
      </c>
      <c r="P1139" s="17">
        <f t="shared" si="3091"/>
        <v>8898.7999999999993</v>
      </c>
      <c r="Q1139" s="17">
        <f t="shared" si="3092"/>
        <v>0</v>
      </c>
      <c r="R1139" s="17">
        <f t="shared" si="3093"/>
        <v>0</v>
      </c>
      <c r="S1139" s="17">
        <f t="shared" si="3094"/>
        <v>0</v>
      </c>
      <c r="T1139" s="17">
        <f t="shared" si="3095"/>
        <v>10865.5</v>
      </c>
      <c r="U1139" s="17">
        <f t="shared" si="3096"/>
        <v>0</v>
      </c>
      <c r="V1139" s="17">
        <f t="shared" si="3097"/>
        <v>10865.5</v>
      </c>
      <c r="W1139" s="17">
        <f t="shared" si="3098"/>
        <v>0</v>
      </c>
      <c r="X1139" s="17">
        <f t="shared" si="3099"/>
        <v>0</v>
      </c>
      <c r="Y1139" s="17">
        <f t="shared" si="3042"/>
        <v>71809</v>
      </c>
      <c r="Z1139" s="17">
        <f t="shared" si="3043"/>
        <v>75585.800000000003</v>
      </c>
      <c r="AA1139" s="17">
        <f t="shared" si="3044"/>
        <v>75585.800000000003</v>
      </c>
      <c r="AB1139" s="17">
        <f t="shared" si="3100"/>
        <v>0</v>
      </c>
      <c r="AC1139" s="17">
        <f t="shared" si="3101"/>
        <v>0</v>
      </c>
      <c r="AD1139" s="17">
        <f t="shared" si="3102"/>
        <v>0</v>
      </c>
      <c r="AE1139" s="17">
        <f t="shared" si="3045"/>
        <v>71809</v>
      </c>
      <c r="AF1139" s="17">
        <f t="shared" si="3046"/>
        <v>75585.800000000003</v>
      </c>
      <c r="AG1139" s="17">
        <f t="shared" si="3047"/>
        <v>75585.800000000003</v>
      </c>
      <c r="AH1139" s="17">
        <f t="shared" si="3103"/>
        <v>0</v>
      </c>
      <c r="AI1139" s="17">
        <f t="shared" si="3104"/>
        <v>0</v>
      </c>
      <c r="AJ1139" s="17">
        <f t="shared" si="3105"/>
        <v>0</v>
      </c>
      <c r="AK1139" s="17">
        <f t="shared" si="3106"/>
        <v>0</v>
      </c>
      <c r="AL1139" s="17">
        <f t="shared" si="3107"/>
        <v>0</v>
      </c>
      <c r="AM1139" s="17">
        <f t="shared" si="3108"/>
        <v>0</v>
      </c>
      <c r="AN1139" s="17">
        <f t="shared" si="3109"/>
        <v>0</v>
      </c>
      <c r="AO1139" s="17">
        <f t="shared" si="3110"/>
        <v>0</v>
      </c>
      <c r="AP1139" s="17">
        <f t="shared" si="3111"/>
        <v>0</v>
      </c>
      <c r="AQ1139" s="17">
        <f t="shared" si="3112"/>
        <v>0</v>
      </c>
      <c r="AR1139" s="17">
        <f t="shared" si="3113"/>
        <v>0</v>
      </c>
      <c r="AS1139" s="17">
        <f t="shared" si="3114"/>
        <v>0</v>
      </c>
      <c r="AT1139" s="17">
        <f t="shared" si="3115"/>
        <v>0</v>
      </c>
      <c r="AU1139" s="17">
        <f t="shared" si="3116"/>
        <v>0</v>
      </c>
      <c r="AV1139" s="17">
        <f t="shared" si="3117"/>
        <v>0</v>
      </c>
      <c r="AW1139" s="17">
        <f t="shared" si="3048"/>
        <v>71809</v>
      </c>
      <c r="AX1139" s="17">
        <f t="shared" si="3049"/>
        <v>75585.800000000003</v>
      </c>
      <c r="AY1139" s="17">
        <f t="shared" si="3050"/>
        <v>75585.800000000003</v>
      </c>
      <c r="AZ1139" s="17">
        <f t="shared" si="3118"/>
        <v>0</v>
      </c>
      <c r="BA1139" s="32"/>
      <c r="BB1139" s="32"/>
      <c r="BC1139" s="1"/>
      <c r="BD1139" s="1"/>
      <c r="BE1139" s="1"/>
      <c r="BF1139" s="1"/>
      <c r="BG1139" s="1"/>
      <c r="BH1139" s="1"/>
      <c r="BI1139" s="1"/>
    </row>
    <row r="1140" s="1" customFormat="1">
      <c r="A1140" s="30" t="s">
        <v>496</v>
      </c>
      <c r="B1140" s="30" t="s">
        <v>29</v>
      </c>
      <c r="C1140" s="30" t="s">
        <v>121</v>
      </c>
      <c r="D1140" s="30" t="s">
        <v>420</v>
      </c>
      <c r="E1140" s="35"/>
      <c r="F1140" s="31" t="s">
        <v>52</v>
      </c>
      <c r="G1140" s="17">
        <f>G1141+G1142</f>
        <v>62200.699999999997</v>
      </c>
      <c r="H1140" s="17">
        <f>H1141+H1142</f>
        <v>63988.900000000001</v>
      </c>
      <c r="I1140" s="17">
        <f>I1141+I1142</f>
        <v>63988.900000000001</v>
      </c>
      <c r="J1140" s="17">
        <f>J1141+J1142</f>
        <v>709.5</v>
      </c>
      <c r="K1140" s="17">
        <f>K1141+K1142</f>
        <v>731.39999999999998</v>
      </c>
      <c r="L1140" s="17">
        <f>L1141+L1142</f>
        <v>731.39999999999998</v>
      </c>
      <c r="M1140" s="17">
        <f t="shared" si="3018"/>
        <v>62910.199999999997</v>
      </c>
      <c r="N1140" s="17">
        <f t="shared" si="3019"/>
        <v>64720.300000000003</v>
      </c>
      <c r="O1140" s="17">
        <f t="shared" si="3020"/>
        <v>64720.300000000003</v>
      </c>
      <c r="P1140" s="17">
        <f>P1141+P1142</f>
        <v>8898.7999999999993</v>
      </c>
      <c r="Q1140" s="17">
        <f>Q1141+Q1142</f>
        <v>0</v>
      </c>
      <c r="R1140" s="17">
        <f>R1141+R1142</f>
        <v>0</v>
      </c>
      <c r="S1140" s="17">
        <f>S1141+S1142</f>
        <v>0</v>
      </c>
      <c r="T1140" s="17">
        <f>T1141+T1142</f>
        <v>10865.5</v>
      </c>
      <c r="U1140" s="17">
        <f>U1141+U1142</f>
        <v>0</v>
      </c>
      <c r="V1140" s="17">
        <f>V1141+V1142</f>
        <v>10865.5</v>
      </c>
      <c r="W1140" s="17">
        <f>W1141+W1142</f>
        <v>0</v>
      </c>
      <c r="X1140" s="17">
        <f>X1141+X1142</f>
        <v>0</v>
      </c>
      <c r="Y1140" s="17">
        <f t="shared" si="3042"/>
        <v>71809</v>
      </c>
      <c r="Z1140" s="17">
        <f t="shared" si="3043"/>
        <v>75585.800000000003</v>
      </c>
      <c r="AA1140" s="17">
        <f t="shared" si="3044"/>
        <v>75585.800000000003</v>
      </c>
      <c r="AB1140" s="17">
        <f>AB1141+AB1142</f>
        <v>0</v>
      </c>
      <c r="AC1140" s="17">
        <f>AC1141+AC1142</f>
        <v>0</v>
      </c>
      <c r="AD1140" s="17">
        <f>AD1141+AD1142</f>
        <v>0</v>
      </c>
      <c r="AE1140" s="17">
        <f t="shared" si="3045"/>
        <v>71809</v>
      </c>
      <c r="AF1140" s="17">
        <f t="shared" si="3046"/>
        <v>75585.800000000003</v>
      </c>
      <c r="AG1140" s="17">
        <f t="shared" si="3047"/>
        <v>75585.800000000003</v>
      </c>
      <c r="AH1140" s="17">
        <f>AH1141+AH1142</f>
        <v>0</v>
      </c>
      <c r="AI1140" s="17">
        <f>AI1141+AI1142</f>
        <v>0</v>
      </c>
      <c r="AJ1140" s="17">
        <f>AJ1141+AJ1142</f>
        <v>0</v>
      </c>
      <c r="AK1140" s="17">
        <f>AK1141+AK1142</f>
        <v>0</v>
      </c>
      <c r="AL1140" s="17">
        <f>AL1141+AL1142</f>
        <v>0</v>
      </c>
      <c r="AM1140" s="17">
        <f>AM1141+AM1142</f>
        <v>0</v>
      </c>
      <c r="AN1140" s="17">
        <f>AN1141+AN1142</f>
        <v>0</v>
      </c>
      <c r="AO1140" s="17">
        <f>AO1141+AO1142</f>
        <v>0</v>
      </c>
      <c r="AP1140" s="17">
        <f>AP1141+AP1142</f>
        <v>0</v>
      </c>
      <c r="AQ1140" s="17">
        <f>AQ1141+AQ1142</f>
        <v>0</v>
      </c>
      <c r="AR1140" s="17">
        <f>AR1141+AR1142</f>
        <v>0</v>
      </c>
      <c r="AS1140" s="17">
        <f>AS1141+AS1142</f>
        <v>0</v>
      </c>
      <c r="AT1140" s="17">
        <f>AT1141+AT1142</f>
        <v>0</v>
      </c>
      <c r="AU1140" s="17">
        <f>AU1141+AU1142</f>
        <v>0</v>
      </c>
      <c r="AV1140" s="17">
        <f>AV1141+AV1142</f>
        <v>0</v>
      </c>
      <c r="AW1140" s="17">
        <f t="shared" si="3048"/>
        <v>71809</v>
      </c>
      <c r="AX1140" s="17">
        <f t="shared" si="3049"/>
        <v>75585.800000000003</v>
      </c>
      <c r="AY1140" s="17">
        <f t="shared" si="3050"/>
        <v>75585.800000000003</v>
      </c>
      <c r="AZ1140" s="17">
        <f>AZ1141+AZ1142</f>
        <v>0</v>
      </c>
      <c r="BA1140" s="32"/>
      <c r="BB1140" s="32"/>
      <c r="BC1140" s="1"/>
      <c r="BD1140" s="1"/>
      <c r="BE1140" s="1"/>
      <c r="BF1140" s="1"/>
      <c r="BG1140" s="1"/>
      <c r="BH1140" s="1"/>
      <c r="BI1140" s="1"/>
    </row>
    <row r="1141" s="1" customFormat="1">
      <c r="A1141" s="30" t="s">
        <v>496</v>
      </c>
      <c r="B1141" s="30" t="s">
        <v>29</v>
      </c>
      <c r="C1141" s="30" t="s">
        <v>121</v>
      </c>
      <c r="D1141" s="30" t="s">
        <v>420</v>
      </c>
      <c r="E1141" s="30" t="s">
        <v>53</v>
      </c>
      <c r="F1141" s="31" t="s">
        <v>54</v>
      </c>
      <c r="G1141" s="17">
        <v>58139.199999999997</v>
      </c>
      <c r="H1141" s="17">
        <v>59927.400000000001</v>
      </c>
      <c r="I1141" s="17">
        <v>59927.400000000001</v>
      </c>
      <c r="J1141" s="17">
        <v>709.5</v>
      </c>
      <c r="K1141" s="17">
        <v>731.39999999999998</v>
      </c>
      <c r="L1141" s="17">
        <v>731.39999999999998</v>
      </c>
      <c r="M1141" s="17">
        <f t="shared" si="3018"/>
        <v>58848.699999999997</v>
      </c>
      <c r="N1141" s="17">
        <f t="shared" si="3019"/>
        <v>60658.800000000003</v>
      </c>
      <c r="O1141" s="17">
        <f t="shared" si="3020"/>
        <v>60658.800000000003</v>
      </c>
      <c r="P1141" s="17">
        <v>8898.7999999999993</v>
      </c>
      <c r="Q1141" s="17"/>
      <c r="R1141" s="17"/>
      <c r="S1141" s="17"/>
      <c r="T1141" s="17">
        <v>10865.5</v>
      </c>
      <c r="U1141" s="17"/>
      <c r="V1141" s="17">
        <v>10865.5</v>
      </c>
      <c r="W1141" s="17"/>
      <c r="X1141" s="17"/>
      <c r="Y1141" s="17">
        <f t="shared" si="3042"/>
        <v>67747.5</v>
      </c>
      <c r="Z1141" s="17">
        <f t="shared" si="3043"/>
        <v>71524.300000000003</v>
      </c>
      <c r="AA1141" s="17">
        <f t="shared" si="3044"/>
        <v>71524.300000000003</v>
      </c>
      <c r="AB1141" s="17"/>
      <c r="AC1141" s="17"/>
      <c r="AD1141" s="17"/>
      <c r="AE1141" s="17">
        <f t="shared" si="3045"/>
        <v>67747.5</v>
      </c>
      <c r="AF1141" s="17">
        <f t="shared" si="3046"/>
        <v>71524.300000000003</v>
      </c>
      <c r="AG1141" s="17">
        <f t="shared" si="3047"/>
        <v>71524.300000000003</v>
      </c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>
        <f t="shared" si="3048"/>
        <v>67747.5</v>
      </c>
      <c r="AX1141" s="17">
        <f t="shared" si="3049"/>
        <v>71524.300000000003</v>
      </c>
      <c r="AY1141" s="17">
        <f t="shared" si="3050"/>
        <v>71524.300000000003</v>
      </c>
      <c r="AZ1141" s="17"/>
      <c r="BA1141" s="32"/>
      <c r="BB1141" s="32">
        <v>53</v>
      </c>
      <c r="BC1141" s="1"/>
      <c r="BD1141" s="1"/>
      <c r="BE1141" s="1"/>
      <c r="BF1141" s="1"/>
      <c r="BG1141" s="1"/>
      <c r="BH1141" s="1"/>
      <c r="BI1141" s="1"/>
    </row>
    <row r="1142" s="1" customFormat="1">
      <c r="A1142" s="30" t="s">
        <v>496</v>
      </c>
      <c r="B1142" s="30" t="s">
        <v>29</v>
      </c>
      <c r="C1142" s="30" t="s">
        <v>121</v>
      </c>
      <c r="D1142" s="30" t="s">
        <v>420</v>
      </c>
      <c r="E1142" s="30" t="s">
        <v>41</v>
      </c>
      <c r="F1142" s="31" t="s">
        <v>42</v>
      </c>
      <c r="G1142" s="17">
        <v>4061.5</v>
      </c>
      <c r="H1142" s="17">
        <v>4061.5</v>
      </c>
      <c r="I1142" s="17">
        <v>4061.5</v>
      </c>
      <c r="J1142" s="17"/>
      <c r="K1142" s="17"/>
      <c r="L1142" s="17"/>
      <c r="M1142" s="17">
        <f t="shared" si="3018"/>
        <v>4061.5</v>
      </c>
      <c r="N1142" s="17">
        <f t="shared" si="3019"/>
        <v>4061.5</v>
      </c>
      <c r="O1142" s="17">
        <f t="shared" si="3020"/>
        <v>4061.5</v>
      </c>
      <c r="P1142" s="17"/>
      <c r="Q1142" s="17"/>
      <c r="R1142" s="17"/>
      <c r="S1142" s="17"/>
      <c r="T1142" s="17"/>
      <c r="U1142" s="17"/>
      <c r="V1142" s="17"/>
      <c r="W1142" s="17"/>
      <c r="X1142" s="17"/>
      <c r="Y1142" s="17">
        <f t="shared" si="3042"/>
        <v>4061.5</v>
      </c>
      <c r="Z1142" s="17">
        <f t="shared" si="3043"/>
        <v>4061.5</v>
      </c>
      <c r="AA1142" s="17">
        <f t="shared" si="3044"/>
        <v>4061.5</v>
      </c>
      <c r="AB1142" s="17"/>
      <c r="AC1142" s="17"/>
      <c r="AD1142" s="17"/>
      <c r="AE1142" s="17">
        <f t="shared" si="3045"/>
        <v>4061.5</v>
      </c>
      <c r="AF1142" s="17">
        <f t="shared" si="3046"/>
        <v>4061.5</v>
      </c>
      <c r="AG1142" s="17">
        <f t="shared" si="3047"/>
        <v>4061.5</v>
      </c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>
        <f t="shared" si="3048"/>
        <v>4061.5</v>
      </c>
      <c r="AX1142" s="17">
        <f t="shared" si="3049"/>
        <v>4061.5</v>
      </c>
      <c r="AY1142" s="17">
        <f t="shared" si="3050"/>
        <v>4061.5</v>
      </c>
      <c r="AZ1142" s="17"/>
      <c r="BA1142" s="32"/>
      <c r="BB1142" s="32"/>
      <c r="BC1142" s="1"/>
      <c r="BD1142" s="1"/>
      <c r="BE1142" s="1"/>
      <c r="BF1142" s="1"/>
      <c r="BG1142" s="1"/>
      <c r="BH1142" s="1"/>
      <c r="BI1142" s="1"/>
    </row>
    <row r="1143" s="25" customFormat="1">
      <c r="A1143" s="26" t="s">
        <v>496</v>
      </c>
      <c r="B1143" s="26" t="s">
        <v>29</v>
      </c>
      <c r="C1143" s="26" t="s">
        <v>31</v>
      </c>
      <c r="D1143" s="26"/>
      <c r="E1143" s="26"/>
      <c r="F1143" s="27" t="s">
        <v>32</v>
      </c>
      <c r="G1143" s="28">
        <f t="shared" ref="G1143:G1149" si="3119">G1144</f>
        <v>15034.6</v>
      </c>
      <c r="H1143" s="28">
        <f t="shared" ref="H1143:H1149" si="3120">H1144</f>
        <v>14735.299999999999</v>
      </c>
      <c r="I1143" s="28">
        <f t="shared" ref="I1143:I1149" si="3121">I1144</f>
        <v>14728.400000000001</v>
      </c>
      <c r="J1143" s="28">
        <f t="shared" ref="J1143:J1149" si="3122">J1144</f>
        <v>0</v>
      </c>
      <c r="K1143" s="28">
        <f t="shared" ref="K1143:K1149" si="3123">K1144</f>
        <v>0</v>
      </c>
      <c r="L1143" s="28">
        <f t="shared" ref="L1143:L1149" si="3124">L1144</f>
        <v>0</v>
      </c>
      <c r="M1143" s="28">
        <f t="shared" si="3018"/>
        <v>15034.6</v>
      </c>
      <c r="N1143" s="28">
        <f t="shared" si="3019"/>
        <v>14735.299999999999</v>
      </c>
      <c r="O1143" s="28">
        <f t="shared" si="3020"/>
        <v>14728.400000000001</v>
      </c>
      <c r="P1143" s="28">
        <f>P1144+P1160</f>
        <v>0</v>
      </c>
      <c r="Q1143" s="28">
        <f>Q1144+Q1160</f>
        <v>0</v>
      </c>
      <c r="R1143" s="28">
        <f>R1144+R1160</f>
        <v>0</v>
      </c>
      <c r="S1143" s="28">
        <f>S1144+S1160</f>
        <v>237.92184</v>
      </c>
      <c r="T1143" s="28">
        <f>T1144+T1160</f>
        <v>110</v>
      </c>
      <c r="U1143" s="28">
        <f>U1144+U1160</f>
        <v>0</v>
      </c>
      <c r="V1143" s="28">
        <f>V1144+V1160</f>
        <v>110</v>
      </c>
      <c r="W1143" s="28">
        <f>W1144+W1160</f>
        <v>0</v>
      </c>
      <c r="X1143" s="28">
        <f>X1144+X1160</f>
        <v>0</v>
      </c>
      <c r="Y1143" s="28">
        <f t="shared" si="3042"/>
        <v>15272.521840000001</v>
      </c>
      <c r="Z1143" s="28">
        <f t="shared" si="3043"/>
        <v>14845.299999999999</v>
      </c>
      <c r="AA1143" s="28">
        <f t="shared" si="3044"/>
        <v>14838.400000000001</v>
      </c>
      <c r="AB1143" s="28">
        <f>AB1144+AB1160</f>
        <v>0</v>
      </c>
      <c r="AC1143" s="28">
        <f>AC1144+AC1160</f>
        <v>0</v>
      </c>
      <c r="AD1143" s="28">
        <f>AD1144+AD1160</f>
        <v>0</v>
      </c>
      <c r="AE1143" s="28">
        <f t="shared" si="3045"/>
        <v>15272.521840000001</v>
      </c>
      <c r="AF1143" s="28">
        <f t="shared" si="3046"/>
        <v>14845.299999999999</v>
      </c>
      <c r="AG1143" s="28">
        <f t="shared" si="3047"/>
        <v>14838.400000000001</v>
      </c>
      <c r="AH1143" s="28">
        <f>AH1144+AH1160</f>
        <v>0</v>
      </c>
      <c r="AI1143" s="28">
        <f>AI1144+AI1160</f>
        <v>0</v>
      </c>
      <c r="AJ1143" s="28">
        <f>AJ1144+AJ1160</f>
        <v>0</v>
      </c>
      <c r="AK1143" s="28">
        <f>AK1144+AK1160</f>
        <v>0</v>
      </c>
      <c r="AL1143" s="28">
        <f>AL1144+AL1160</f>
        <v>0</v>
      </c>
      <c r="AM1143" s="28">
        <f>AM1144+AM1160</f>
        <v>0</v>
      </c>
      <c r="AN1143" s="28">
        <f>AN1144+AN1160</f>
        <v>0</v>
      </c>
      <c r="AO1143" s="28">
        <f>AO1144+AO1160</f>
        <v>0</v>
      </c>
      <c r="AP1143" s="28">
        <f>AP1144+AP1160</f>
        <v>0</v>
      </c>
      <c r="AQ1143" s="28">
        <f>AQ1144+AQ1160</f>
        <v>0</v>
      </c>
      <c r="AR1143" s="28">
        <f>AR1144+AR1160</f>
        <v>0</v>
      </c>
      <c r="AS1143" s="28">
        <f>AS1144+AS1160</f>
        <v>0</v>
      </c>
      <c r="AT1143" s="28">
        <f>AT1144+AT1160</f>
        <v>0</v>
      </c>
      <c r="AU1143" s="28">
        <f>AU1144+AU1160</f>
        <v>0</v>
      </c>
      <c r="AV1143" s="28">
        <f>AV1144+AV1160</f>
        <v>0</v>
      </c>
      <c r="AW1143" s="28">
        <f t="shared" si="3048"/>
        <v>15272.521840000001</v>
      </c>
      <c r="AX1143" s="28">
        <f t="shared" si="3049"/>
        <v>14845.299999999999</v>
      </c>
      <c r="AY1143" s="28">
        <f t="shared" si="3050"/>
        <v>14838.400000000001</v>
      </c>
      <c r="AZ1143" s="28">
        <f>AZ1144+AZ1160</f>
        <v>0</v>
      </c>
      <c r="BA1143" s="29"/>
      <c r="BB1143" s="29"/>
      <c r="BC1143" s="25"/>
      <c r="BD1143" s="25"/>
      <c r="BE1143" s="25"/>
      <c r="BF1143" s="25"/>
      <c r="BG1143" s="25"/>
      <c r="BH1143" s="25"/>
      <c r="BI1143" s="25"/>
    </row>
    <row r="1144" s="1" customFormat="1" ht="47.25">
      <c r="A1144" s="30" t="s">
        <v>496</v>
      </c>
      <c r="B1144" s="30" t="s">
        <v>29</v>
      </c>
      <c r="C1144" s="30" t="s">
        <v>31</v>
      </c>
      <c r="D1144" s="30" t="s">
        <v>237</v>
      </c>
      <c r="E1144" s="30"/>
      <c r="F1144" s="31" t="s">
        <v>238</v>
      </c>
      <c r="G1144" s="17">
        <f>G1149</f>
        <v>15034.6</v>
      </c>
      <c r="H1144" s="17">
        <f>H1149</f>
        <v>14735.299999999999</v>
      </c>
      <c r="I1144" s="17">
        <f>I1149</f>
        <v>14728.400000000001</v>
      </c>
      <c r="J1144" s="17">
        <f>J1149</f>
        <v>0</v>
      </c>
      <c r="K1144" s="17">
        <f>K1149</f>
        <v>0</v>
      </c>
      <c r="L1144" s="17">
        <f>L1149</f>
        <v>0</v>
      </c>
      <c r="M1144" s="17">
        <f t="shared" si="3018"/>
        <v>15034.6</v>
      </c>
      <c r="N1144" s="17">
        <f t="shared" si="3019"/>
        <v>14735.299999999999</v>
      </c>
      <c r="O1144" s="17">
        <f t="shared" si="3020"/>
        <v>14728.400000000001</v>
      </c>
      <c r="P1144" s="17">
        <f>P1149</f>
        <v>0</v>
      </c>
      <c r="Q1144" s="17">
        <f>Q1149</f>
        <v>0</v>
      </c>
      <c r="R1144" s="17">
        <f>R1149</f>
        <v>0</v>
      </c>
      <c r="S1144" s="17">
        <f>S1149</f>
        <v>110</v>
      </c>
      <c r="T1144" s="17">
        <f>T1149</f>
        <v>110</v>
      </c>
      <c r="U1144" s="17">
        <f>U1149</f>
        <v>0</v>
      </c>
      <c r="V1144" s="17">
        <f>V1149</f>
        <v>110</v>
      </c>
      <c r="W1144" s="17">
        <f>W1149</f>
        <v>0</v>
      </c>
      <c r="X1144" s="17">
        <f>X1149</f>
        <v>0</v>
      </c>
      <c r="Y1144" s="17">
        <f t="shared" si="3042"/>
        <v>15144.6</v>
      </c>
      <c r="Z1144" s="17">
        <f t="shared" si="3043"/>
        <v>14845.299999999999</v>
      </c>
      <c r="AA1144" s="17">
        <f t="shared" si="3044"/>
        <v>14838.400000000001</v>
      </c>
      <c r="AB1144" s="17">
        <f>AB1149</f>
        <v>0</v>
      </c>
      <c r="AC1144" s="17">
        <f>AC1149</f>
        <v>0</v>
      </c>
      <c r="AD1144" s="17">
        <f>AD1149</f>
        <v>0</v>
      </c>
      <c r="AE1144" s="17">
        <f t="shared" si="3045"/>
        <v>15144.6</v>
      </c>
      <c r="AF1144" s="17">
        <f t="shared" si="3046"/>
        <v>14845.299999999999</v>
      </c>
      <c r="AG1144" s="17">
        <f t="shared" si="3047"/>
        <v>14838.400000000001</v>
      </c>
      <c r="AH1144" s="17">
        <f>AH1149+AH1145</f>
        <v>0</v>
      </c>
      <c r="AI1144" s="17">
        <f>AI1149+AI1145</f>
        <v>0</v>
      </c>
      <c r="AJ1144" s="17">
        <f>AJ1149+AJ1145</f>
        <v>0</v>
      </c>
      <c r="AK1144" s="17">
        <f>AK1149+AK1145</f>
        <v>0</v>
      </c>
      <c r="AL1144" s="17">
        <f>AL1149+AL1145</f>
        <v>0</v>
      </c>
      <c r="AM1144" s="17">
        <f>AM1149+AM1145</f>
        <v>0</v>
      </c>
      <c r="AN1144" s="17">
        <f>AN1149+AN1145</f>
        <v>0</v>
      </c>
      <c r="AO1144" s="17">
        <f>AO1149+AO1145</f>
        <v>0</v>
      </c>
      <c r="AP1144" s="17">
        <f>AP1149+AP1145</f>
        <v>0</v>
      </c>
      <c r="AQ1144" s="17">
        <f>AQ1149+AQ1145</f>
        <v>0</v>
      </c>
      <c r="AR1144" s="17">
        <f>AR1149+AR1145</f>
        <v>0</v>
      </c>
      <c r="AS1144" s="17">
        <f>AS1149+AS1145</f>
        <v>0</v>
      </c>
      <c r="AT1144" s="17">
        <f>AT1149+AT1145</f>
        <v>0</v>
      </c>
      <c r="AU1144" s="17">
        <f>AU1149+AU1145</f>
        <v>0</v>
      </c>
      <c r="AV1144" s="17">
        <f>AV1149+AV1145</f>
        <v>0</v>
      </c>
      <c r="AW1144" s="17">
        <f t="shared" si="3048"/>
        <v>15144.6</v>
      </c>
      <c r="AX1144" s="17">
        <f t="shared" si="3049"/>
        <v>14845.299999999999</v>
      </c>
      <c r="AY1144" s="17">
        <f t="shared" si="3050"/>
        <v>14838.400000000001</v>
      </c>
      <c r="AZ1144" s="17">
        <f>AZ1149+AZ1145</f>
        <v>0</v>
      </c>
      <c r="BA1144" s="32"/>
      <c r="BB1144" s="32"/>
      <c r="BC1144" s="1"/>
      <c r="BD1144" s="1"/>
      <c r="BE1144" s="1"/>
      <c r="BF1144" s="1"/>
      <c r="BG1144" s="1"/>
      <c r="BH1144" s="1"/>
      <c r="BI1144" s="1"/>
    </row>
    <row r="1145" s="1" customFormat="1" ht="47.25">
      <c r="A1145" s="30" t="s">
        <v>496</v>
      </c>
      <c r="B1145" s="30" t="s">
        <v>29</v>
      </c>
      <c r="C1145" s="30" t="s">
        <v>31</v>
      </c>
      <c r="D1145" s="30" t="s">
        <v>421</v>
      </c>
      <c r="E1145" s="30"/>
      <c r="F1145" s="31" t="s">
        <v>80</v>
      </c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>
        <f t="shared" ref="AH1145:AH1149" si="3125">AH1146</f>
        <v>0</v>
      </c>
      <c r="AI1145" s="17">
        <f t="shared" ref="AI1145:AI1149" si="3126">AI1146</f>
        <v>0</v>
      </c>
      <c r="AJ1145" s="17">
        <f t="shared" ref="AJ1145:AJ1149" si="3127">AJ1146</f>
        <v>0</v>
      </c>
      <c r="AK1145" s="17">
        <f t="shared" ref="AK1145:AK1149" si="3128">AK1146</f>
        <v>665</v>
      </c>
      <c r="AL1145" s="17">
        <f t="shared" ref="AL1145:AL1149" si="3129">AL1146</f>
        <v>0</v>
      </c>
      <c r="AM1145" s="17">
        <f t="shared" ref="AM1145:AM1149" si="3130">AM1146</f>
        <v>0</v>
      </c>
      <c r="AN1145" s="17">
        <f t="shared" ref="AN1145:AN1149" si="3131">AN1146</f>
        <v>0</v>
      </c>
      <c r="AO1145" s="17">
        <f t="shared" ref="AO1145:AO1149" si="3132">AO1146</f>
        <v>0</v>
      </c>
      <c r="AP1145" s="17">
        <f t="shared" ref="AP1145:AP1149" si="3133">AP1146</f>
        <v>665</v>
      </c>
      <c r="AQ1145" s="17">
        <f t="shared" ref="AQ1145:AQ1149" si="3134">AQ1146</f>
        <v>0</v>
      </c>
      <c r="AR1145" s="17">
        <f t="shared" ref="AR1145:AR1149" si="3135">AR1146</f>
        <v>0</v>
      </c>
      <c r="AS1145" s="17">
        <f t="shared" ref="AS1145:AS1149" si="3136">AS1146</f>
        <v>0</v>
      </c>
      <c r="AT1145" s="17">
        <f t="shared" ref="AT1145:AT1149" si="3137">AT1146</f>
        <v>0</v>
      </c>
      <c r="AU1145" s="17">
        <f t="shared" ref="AU1145:AU1149" si="3138">AU1146</f>
        <v>665</v>
      </c>
      <c r="AV1145" s="17">
        <f t="shared" ref="AV1145:AV1149" si="3139">AV1146</f>
        <v>0</v>
      </c>
      <c r="AW1145" s="17">
        <f t="shared" si="3048"/>
        <v>665</v>
      </c>
      <c r="AX1145" s="17">
        <f t="shared" si="3049"/>
        <v>665</v>
      </c>
      <c r="AY1145" s="17">
        <f t="shared" si="3050"/>
        <v>665</v>
      </c>
      <c r="AZ1145" s="17">
        <f t="shared" ref="AZ1145:AZ1149" si="3140">AZ1146</f>
        <v>0</v>
      </c>
      <c r="BA1145" s="32"/>
      <c r="BB1145" s="32"/>
      <c r="BC1145" s="1"/>
      <c r="BD1145" s="1"/>
      <c r="BE1145" s="1"/>
      <c r="BF1145" s="1"/>
      <c r="BG1145" s="1"/>
      <c r="BH1145" s="1"/>
      <c r="BI1145" s="1"/>
    </row>
    <row r="1146" s="1" customFormat="1" ht="47.25">
      <c r="A1146" s="30" t="s">
        <v>496</v>
      </c>
      <c r="B1146" s="30" t="s">
        <v>29</v>
      </c>
      <c r="C1146" s="30" t="s">
        <v>31</v>
      </c>
      <c r="D1146" s="30" t="s">
        <v>422</v>
      </c>
      <c r="E1146" s="30"/>
      <c r="F1146" s="31" t="s">
        <v>423</v>
      </c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>
        <f t="shared" si="3125"/>
        <v>0</v>
      </c>
      <c r="AI1146" s="17">
        <f t="shared" si="3126"/>
        <v>0</v>
      </c>
      <c r="AJ1146" s="17">
        <f t="shared" si="3127"/>
        <v>0</v>
      </c>
      <c r="AK1146" s="17">
        <f t="shared" si="3128"/>
        <v>665</v>
      </c>
      <c r="AL1146" s="17">
        <f t="shared" si="3129"/>
        <v>0</v>
      </c>
      <c r="AM1146" s="17">
        <f t="shared" si="3130"/>
        <v>0</v>
      </c>
      <c r="AN1146" s="17">
        <f t="shared" si="3131"/>
        <v>0</v>
      </c>
      <c r="AO1146" s="17">
        <f t="shared" si="3132"/>
        <v>0</v>
      </c>
      <c r="AP1146" s="17">
        <f t="shared" si="3133"/>
        <v>665</v>
      </c>
      <c r="AQ1146" s="17">
        <f t="shared" si="3134"/>
        <v>0</v>
      </c>
      <c r="AR1146" s="17">
        <f t="shared" si="3135"/>
        <v>0</v>
      </c>
      <c r="AS1146" s="17">
        <f t="shared" si="3136"/>
        <v>0</v>
      </c>
      <c r="AT1146" s="17">
        <f t="shared" si="3137"/>
        <v>0</v>
      </c>
      <c r="AU1146" s="17">
        <f t="shared" si="3138"/>
        <v>665</v>
      </c>
      <c r="AV1146" s="17">
        <f t="shared" si="3139"/>
        <v>0</v>
      </c>
      <c r="AW1146" s="17">
        <f t="shared" si="3048"/>
        <v>665</v>
      </c>
      <c r="AX1146" s="17">
        <f t="shared" si="3049"/>
        <v>665</v>
      </c>
      <c r="AY1146" s="17">
        <f t="shared" si="3050"/>
        <v>665</v>
      </c>
      <c r="AZ1146" s="17">
        <f t="shared" si="3140"/>
        <v>0</v>
      </c>
      <c r="BA1146" s="32"/>
      <c r="BB1146" s="32"/>
      <c r="BC1146" s="1"/>
      <c r="BD1146" s="1"/>
      <c r="BE1146" s="1"/>
      <c r="BF1146" s="1"/>
      <c r="BG1146" s="1"/>
      <c r="BH1146" s="1"/>
      <c r="BI1146" s="1"/>
    </row>
    <row r="1147" s="1" customFormat="1" ht="47.25">
      <c r="A1147" s="30" t="s">
        <v>496</v>
      </c>
      <c r="B1147" s="30" t="s">
        <v>29</v>
      </c>
      <c r="C1147" s="30" t="s">
        <v>31</v>
      </c>
      <c r="D1147" s="30" t="s">
        <v>424</v>
      </c>
      <c r="E1147" s="30"/>
      <c r="F1147" s="31" t="s">
        <v>425</v>
      </c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>
        <f t="shared" si="3125"/>
        <v>0</v>
      </c>
      <c r="AI1147" s="17">
        <f t="shared" si="3126"/>
        <v>0</v>
      </c>
      <c r="AJ1147" s="17">
        <f t="shared" si="3127"/>
        <v>0</v>
      </c>
      <c r="AK1147" s="17">
        <f t="shared" si="3128"/>
        <v>665</v>
      </c>
      <c r="AL1147" s="17">
        <f t="shared" si="3129"/>
        <v>0</v>
      </c>
      <c r="AM1147" s="17">
        <f t="shared" si="3130"/>
        <v>0</v>
      </c>
      <c r="AN1147" s="17">
        <f t="shared" si="3131"/>
        <v>0</v>
      </c>
      <c r="AO1147" s="17">
        <f t="shared" si="3132"/>
        <v>0</v>
      </c>
      <c r="AP1147" s="17">
        <f t="shared" si="3133"/>
        <v>665</v>
      </c>
      <c r="AQ1147" s="17">
        <f t="shared" si="3134"/>
        <v>0</v>
      </c>
      <c r="AR1147" s="17">
        <f t="shared" si="3135"/>
        <v>0</v>
      </c>
      <c r="AS1147" s="17">
        <f t="shared" si="3136"/>
        <v>0</v>
      </c>
      <c r="AT1147" s="17">
        <f t="shared" si="3137"/>
        <v>0</v>
      </c>
      <c r="AU1147" s="17">
        <f t="shared" si="3138"/>
        <v>665</v>
      </c>
      <c r="AV1147" s="17">
        <f t="shared" si="3139"/>
        <v>0</v>
      </c>
      <c r="AW1147" s="17">
        <f t="shared" si="3048"/>
        <v>665</v>
      </c>
      <c r="AX1147" s="17">
        <f t="shared" si="3049"/>
        <v>665</v>
      </c>
      <c r="AY1147" s="17">
        <f t="shared" si="3050"/>
        <v>665</v>
      </c>
      <c r="AZ1147" s="17">
        <f t="shared" si="3140"/>
        <v>0</v>
      </c>
      <c r="BA1147" s="32"/>
      <c r="BB1147" s="32"/>
      <c r="BC1147" s="1"/>
      <c r="BD1147" s="1"/>
      <c r="BE1147" s="1"/>
      <c r="BF1147" s="1"/>
      <c r="BG1147" s="1"/>
      <c r="BH1147" s="1"/>
      <c r="BI1147" s="1"/>
    </row>
    <row r="1148" s="1" customFormat="1" ht="47.25">
      <c r="A1148" s="30" t="s">
        <v>496</v>
      </c>
      <c r="B1148" s="30" t="s">
        <v>29</v>
      </c>
      <c r="C1148" s="30" t="s">
        <v>31</v>
      </c>
      <c r="D1148" s="30" t="s">
        <v>424</v>
      </c>
      <c r="E1148" s="30" t="s">
        <v>134</v>
      </c>
      <c r="F1148" s="31" t="s">
        <v>135</v>
      </c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>
        <v>665</v>
      </c>
      <c r="AL1148" s="17"/>
      <c r="AM1148" s="17"/>
      <c r="AN1148" s="17"/>
      <c r="AO1148" s="17"/>
      <c r="AP1148" s="17">
        <v>665</v>
      </c>
      <c r="AQ1148" s="17"/>
      <c r="AR1148" s="17"/>
      <c r="AS1148" s="17"/>
      <c r="AT1148" s="17"/>
      <c r="AU1148" s="17">
        <v>665</v>
      </c>
      <c r="AV1148" s="17"/>
      <c r="AW1148" s="17">
        <f t="shared" si="3048"/>
        <v>665</v>
      </c>
      <c r="AX1148" s="17">
        <f t="shared" si="3049"/>
        <v>665</v>
      </c>
      <c r="AY1148" s="17">
        <f t="shared" si="3050"/>
        <v>665</v>
      </c>
      <c r="AZ1148" s="17"/>
      <c r="BA1148" s="32"/>
      <c r="BB1148" s="32"/>
      <c r="BC1148" s="1"/>
      <c r="BD1148" s="1"/>
      <c r="BE1148" s="1"/>
      <c r="BF1148" s="1"/>
      <c r="BG1148" s="1"/>
      <c r="BH1148" s="1"/>
      <c r="BI1148" s="1"/>
    </row>
    <row r="1149" s="1" customFormat="1" ht="31.5" hidden="1">
      <c r="A1149" s="30" t="s">
        <v>496</v>
      </c>
      <c r="B1149" s="30" t="s">
        <v>29</v>
      </c>
      <c r="C1149" s="30" t="s">
        <v>31</v>
      </c>
      <c r="D1149" s="30" t="s">
        <v>239</v>
      </c>
      <c r="E1149" s="30"/>
      <c r="F1149" s="31" t="s">
        <v>36</v>
      </c>
      <c r="G1149" s="17">
        <f t="shared" si="3119"/>
        <v>15034.6</v>
      </c>
      <c r="H1149" s="17">
        <f t="shared" si="3120"/>
        <v>14735.299999999999</v>
      </c>
      <c r="I1149" s="17">
        <f t="shared" si="3121"/>
        <v>14728.400000000001</v>
      </c>
      <c r="J1149" s="17">
        <f t="shared" si="3122"/>
        <v>0</v>
      </c>
      <c r="K1149" s="17">
        <f t="shared" si="3123"/>
        <v>0</v>
      </c>
      <c r="L1149" s="17">
        <f t="shared" si="3124"/>
        <v>0</v>
      </c>
      <c r="M1149" s="17">
        <f t="shared" si="3018"/>
        <v>15034.6</v>
      </c>
      <c r="N1149" s="17">
        <f t="shared" si="3019"/>
        <v>14735.299999999999</v>
      </c>
      <c r="O1149" s="17">
        <f t="shared" si="3020"/>
        <v>14728.400000000001</v>
      </c>
      <c r="P1149" s="17">
        <f>P1150</f>
        <v>0</v>
      </c>
      <c r="Q1149" s="17">
        <f>Q1150</f>
        <v>0</v>
      </c>
      <c r="R1149" s="17">
        <f>R1150</f>
        <v>0</v>
      </c>
      <c r="S1149" s="17">
        <f>S1150</f>
        <v>110</v>
      </c>
      <c r="T1149" s="17">
        <f>T1150</f>
        <v>110</v>
      </c>
      <c r="U1149" s="17">
        <f>U1150</f>
        <v>0</v>
      </c>
      <c r="V1149" s="17">
        <f>V1150</f>
        <v>110</v>
      </c>
      <c r="W1149" s="17">
        <f>W1150</f>
        <v>0</v>
      </c>
      <c r="X1149" s="17">
        <f>X1150</f>
        <v>0</v>
      </c>
      <c r="Y1149" s="17">
        <f t="shared" si="3042"/>
        <v>15144.6</v>
      </c>
      <c r="Z1149" s="17">
        <f t="shared" si="3043"/>
        <v>14845.299999999999</v>
      </c>
      <c r="AA1149" s="17">
        <f t="shared" si="3044"/>
        <v>14838.400000000001</v>
      </c>
      <c r="AB1149" s="17">
        <f>AB1150</f>
        <v>0</v>
      </c>
      <c r="AC1149" s="17">
        <f>AC1150</f>
        <v>0</v>
      </c>
      <c r="AD1149" s="17">
        <f>AD1150</f>
        <v>0</v>
      </c>
      <c r="AE1149" s="17">
        <f t="shared" si="3045"/>
        <v>15144.6</v>
      </c>
      <c r="AF1149" s="17">
        <f t="shared" si="3046"/>
        <v>14845.299999999999</v>
      </c>
      <c r="AG1149" s="17">
        <f t="shared" si="3047"/>
        <v>14838.400000000001</v>
      </c>
      <c r="AH1149" s="17">
        <f t="shared" si="3125"/>
        <v>0</v>
      </c>
      <c r="AI1149" s="17">
        <f t="shared" si="3126"/>
        <v>0</v>
      </c>
      <c r="AJ1149" s="17">
        <f t="shared" si="3127"/>
        <v>0</v>
      </c>
      <c r="AK1149" s="17">
        <f t="shared" si="3128"/>
        <v>-665</v>
      </c>
      <c r="AL1149" s="17">
        <f t="shared" si="3129"/>
        <v>0</v>
      </c>
      <c r="AM1149" s="17">
        <f t="shared" si="3130"/>
        <v>0</v>
      </c>
      <c r="AN1149" s="17">
        <f t="shared" si="3131"/>
        <v>0</v>
      </c>
      <c r="AO1149" s="17">
        <f t="shared" si="3132"/>
        <v>0</v>
      </c>
      <c r="AP1149" s="17">
        <f t="shared" si="3133"/>
        <v>-665</v>
      </c>
      <c r="AQ1149" s="17">
        <f t="shared" si="3134"/>
        <v>0</v>
      </c>
      <c r="AR1149" s="17">
        <f t="shared" si="3135"/>
        <v>0</v>
      </c>
      <c r="AS1149" s="17">
        <f t="shared" si="3136"/>
        <v>0</v>
      </c>
      <c r="AT1149" s="17">
        <f t="shared" si="3137"/>
        <v>0</v>
      </c>
      <c r="AU1149" s="17">
        <f t="shared" si="3138"/>
        <v>-665</v>
      </c>
      <c r="AV1149" s="17">
        <f t="shared" si="3139"/>
        <v>0</v>
      </c>
      <c r="AW1149" s="17">
        <f t="shared" si="3048"/>
        <v>14479.6</v>
      </c>
      <c r="AX1149" s="17">
        <f t="shared" si="3049"/>
        <v>14180.299999999999</v>
      </c>
      <c r="AY1149" s="17">
        <f t="shared" si="3050"/>
        <v>14173.400000000001</v>
      </c>
      <c r="AZ1149" s="17">
        <f t="shared" si="3140"/>
        <v>0</v>
      </c>
      <c r="BA1149" s="32">
        <v>0</v>
      </c>
      <c r="BB1149" s="32"/>
      <c r="BC1149" s="1"/>
      <c r="BD1149" s="1"/>
      <c r="BE1149" s="1"/>
      <c r="BF1149" s="1"/>
      <c r="BG1149" s="1"/>
      <c r="BH1149" s="1"/>
      <c r="BI1149" s="1"/>
    </row>
    <row r="1150" s="1" customFormat="1" ht="141.75">
      <c r="A1150" s="30" t="s">
        <v>496</v>
      </c>
      <c r="B1150" s="30" t="s">
        <v>29</v>
      </c>
      <c r="C1150" s="30" t="s">
        <v>31</v>
      </c>
      <c r="D1150" s="30" t="s">
        <v>240</v>
      </c>
      <c r="E1150" s="30"/>
      <c r="F1150" s="31" t="s">
        <v>241</v>
      </c>
      <c r="G1150" s="17">
        <f>G1151+G1154+G1158+G1156</f>
        <v>15034.6</v>
      </c>
      <c r="H1150" s="17">
        <f>H1151+H1154+H1158+H1156</f>
        <v>14735.299999999999</v>
      </c>
      <c r="I1150" s="17">
        <f>I1151+I1154+I1158+I1156</f>
        <v>14728.400000000001</v>
      </c>
      <c r="J1150" s="17">
        <f>J1151+J1154+J1158+J1156</f>
        <v>0</v>
      </c>
      <c r="K1150" s="17">
        <f>K1151+K1154+K1158+K1156</f>
        <v>0</v>
      </c>
      <c r="L1150" s="17">
        <f>L1151+L1154+L1158+L1156</f>
        <v>0</v>
      </c>
      <c r="M1150" s="17">
        <f t="shared" si="3018"/>
        <v>15034.6</v>
      </c>
      <c r="N1150" s="17">
        <f t="shared" si="3019"/>
        <v>14735.299999999999</v>
      </c>
      <c r="O1150" s="17">
        <f t="shared" si="3020"/>
        <v>14728.400000000001</v>
      </c>
      <c r="P1150" s="17">
        <f>P1151+P1154+P1158+P1156</f>
        <v>0</v>
      </c>
      <c r="Q1150" s="17">
        <f>Q1151+Q1154+Q1158+Q1156</f>
        <v>0</v>
      </c>
      <c r="R1150" s="17">
        <f>R1151+R1154+R1158+R1156</f>
        <v>0</v>
      </c>
      <c r="S1150" s="17">
        <f>S1151+S1154+S1158+S1156</f>
        <v>110</v>
      </c>
      <c r="T1150" s="17">
        <f>T1151+T1154+T1158+T1156</f>
        <v>110</v>
      </c>
      <c r="U1150" s="17">
        <f>U1151+U1154+U1158+U1156</f>
        <v>0</v>
      </c>
      <c r="V1150" s="17">
        <f>V1151+V1154+V1158+V1156</f>
        <v>110</v>
      </c>
      <c r="W1150" s="17">
        <f>W1151+W1154+W1158+W1156</f>
        <v>0</v>
      </c>
      <c r="X1150" s="17">
        <f>X1151+X1154+X1158+X1156</f>
        <v>0</v>
      </c>
      <c r="Y1150" s="17">
        <f t="shared" si="3042"/>
        <v>15144.6</v>
      </c>
      <c r="Z1150" s="17">
        <f t="shared" si="3043"/>
        <v>14845.299999999999</v>
      </c>
      <c r="AA1150" s="17">
        <f t="shared" si="3044"/>
        <v>14838.400000000001</v>
      </c>
      <c r="AB1150" s="17">
        <f>AB1151+AB1154+AB1158+AB1156</f>
        <v>0</v>
      </c>
      <c r="AC1150" s="17">
        <f>AC1151+AC1154+AC1158+AC1156</f>
        <v>0</v>
      </c>
      <c r="AD1150" s="17">
        <f>AD1151+AD1154+AD1158+AD1156</f>
        <v>0</v>
      </c>
      <c r="AE1150" s="17">
        <f t="shared" si="3045"/>
        <v>15144.6</v>
      </c>
      <c r="AF1150" s="17">
        <f t="shared" si="3046"/>
        <v>14845.299999999999</v>
      </c>
      <c r="AG1150" s="17">
        <f t="shared" si="3047"/>
        <v>14838.400000000001</v>
      </c>
      <c r="AH1150" s="17">
        <f>AH1151+AH1154+AH1158+AH1156</f>
        <v>0</v>
      </c>
      <c r="AI1150" s="17">
        <f>AI1151+AI1154+AI1158+AI1156</f>
        <v>0</v>
      </c>
      <c r="AJ1150" s="17">
        <f>AJ1151+AJ1154+AJ1158+AJ1156</f>
        <v>0</v>
      </c>
      <c r="AK1150" s="17">
        <f>AK1151+AK1154+AK1158+AK1156</f>
        <v>-665</v>
      </c>
      <c r="AL1150" s="17">
        <f>AL1151+AL1154+AL1158+AL1156</f>
        <v>0</v>
      </c>
      <c r="AM1150" s="17">
        <f>AM1151+AM1154+AM1158+AM1156</f>
        <v>0</v>
      </c>
      <c r="AN1150" s="17">
        <f>AN1151+AN1154+AN1158+AN1156</f>
        <v>0</v>
      </c>
      <c r="AO1150" s="17">
        <f>AO1151+AO1154+AO1158+AO1156</f>
        <v>0</v>
      </c>
      <c r="AP1150" s="17">
        <f>AP1151+AP1154+AP1158+AP1156</f>
        <v>-665</v>
      </c>
      <c r="AQ1150" s="17">
        <f>AQ1151+AQ1154+AQ1158+AQ1156</f>
        <v>0</v>
      </c>
      <c r="AR1150" s="17">
        <f>AR1151+AR1154+AR1158+AR1156</f>
        <v>0</v>
      </c>
      <c r="AS1150" s="17">
        <f>AS1151+AS1154+AS1158+AS1156</f>
        <v>0</v>
      </c>
      <c r="AT1150" s="17">
        <f>AT1151+AT1154+AT1158+AT1156</f>
        <v>0</v>
      </c>
      <c r="AU1150" s="17">
        <f>AU1151+AU1154+AU1158+AU1156</f>
        <v>-665</v>
      </c>
      <c r="AV1150" s="17">
        <f>AV1151+AV1154+AV1158+AV1156</f>
        <v>0</v>
      </c>
      <c r="AW1150" s="17">
        <f t="shared" si="3048"/>
        <v>14479.6</v>
      </c>
      <c r="AX1150" s="17">
        <f t="shared" si="3049"/>
        <v>14180.299999999999</v>
      </c>
      <c r="AY1150" s="17">
        <f t="shared" si="3050"/>
        <v>14173.400000000001</v>
      </c>
      <c r="AZ1150" s="17">
        <f>AZ1151+AZ1154+AZ1158+AZ1156</f>
        <v>0</v>
      </c>
      <c r="BA1150" s="32"/>
      <c r="BB1150" s="32"/>
      <c r="BC1150" s="1"/>
      <c r="BD1150" s="1"/>
      <c r="BE1150" s="1"/>
      <c r="BF1150" s="1"/>
      <c r="BG1150" s="1"/>
      <c r="BH1150" s="1"/>
      <c r="BI1150" s="1"/>
    </row>
    <row r="1151" s="1" customFormat="1" ht="63">
      <c r="A1151" s="30" t="s">
        <v>496</v>
      </c>
      <c r="B1151" s="30" t="s">
        <v>29</v>
      </c>
      <c r="C1151" s="30" t="s">
        <v>31</v>
      </c>
      <c r="D1151" s="30" t="s">
        <v>426</v>
      </c>
      <c r="E1151" s="30"/>
      <c r="F1151" s="31" t="s">
        <v>427</v>
      </c>
      <c r="G1151" s="17">
        <f>G1152+G1153</f>
        <v>7492.4000000000005</v>
      </c>
      <c r="H1151" s="17">
        <f>H1152+H1153</f>
        <v>7193.0999999999995</v>
      </c>
      <c r="I1151" s="17">
        <f>I1152+I1153</f>
        <v>7186.2000000000007</v>
      </c>
      <c r="J1151" s="17">
        <f>J1152+J1153</f>
        <v>0</v>
      </c>
      <c r="K1151" s="17">
        <f>K1152+K1153</f>
        <v>0</v>
      </c>
      <c r="L1151" s="17">
        <f>L1152+L1153</f>
        <v>0</v>
      </c>
      <c r="M1151" s="17">
        <f t="shared" si="3018"/>
        <v>7492.4000000000005</v>
      </c>
      <c r="N1151" s="17">
        <f t="shared" si="3019"/>
        <v>7193.0999999999995</v>
      </c>
      <c r="O1151" s="17">
        <f t="shared" si="3020"/>
        <v>7186.2000000000007</v>
      </c>
      <c r="P1151" s="17">
        <f>P1152+P1153</f>
        <v>0</v>
      </c>
      <c r="Q1151" s="17">
        <f>Q1152+Q1153</f>
        <v>0</v>
      </c>
      <c r="R1151" s="17">
        <f>R1152+R1153</f>
        <v>0</v>
      </c>
      <c r="S1151" s="17">
        <f>S1152+S1153</f>
        <v>0</v>
      </c>
      <c r="T1151" s="17">
        <f>T1152+T1153</f>
        <v>0</v>
      </c>
      <c r="U1151" s="17">
        <f>U1152+U1153</f>
        <v>0</v>
      </c>
      <c r="V1151" s="17">
        <f>V1152+V1153</f>
        <v>0</v>
      </c>
      <c r="W1151" s="17">
        <f>W1152+W1153</f>
        <v>0</v>
      </c>
      <c r="X1151" s="17">
        <f>X1152+X1153</f>
        <v>0</v>
      </c>
      <c r="Y1151" s="17">
        <f t="shared" si="3042"/>
        <v>7492.4000000000005</v>
      </c>
      <c r="Z1151" s="17">
        <f t="shared" si="3043"/>
        <v>7193.0999999999995</v>
      </c>
      <c r="AA1151" s="17">
        <f t="shared" si="3044"/>
        <v>7186.2000000000007</v>
      </c>
      <c r="AB1151" s="17">
        <f>AB1152+AB1153</f>
        <v>0</v>
      </c>
      <c r="AC1151" s="17">
        <f>AC1152+AC1153</f>
        <v>0</v>
      </c>
      <c r="AD1151" s="17">
        <f>AD1152+AD1153</f>
        <v>0</v>
      </c>
      <c r="AE1151" s="17">
        <f t="shared" si="3045"/>
        <v>7492.4000000000005</v>
      </c>
      <c r="AF1151" s="17">
        <f t="shared" si="3046"/>
        <v>7193.0999999999995</v>
      </c>
      <c r="AG1151" s="17">
        <f t="shared" si="3047"/>
        <v>7186.2000000000007</v>
      </c>
      <c r="AH1151" s="17">
        <f>AH1152+AH1153</f>
        <v>0</v>
      </c>
      <c r="AI1151" s="17">
        <f>AI1152+AI1153</f>
        <v>0</v>
      </c>
      <c r="AJ1151" s="17">
        <f>AJ1152+AJ1153</f>
        <v>0</v>
      </c>
      <c r="AK1151" s="17">
        <f>AK1152+AK1153</f>
        <v>0</v>
      </c>
      <c r="AL1151" s="17">
        <f>AL1152+AL1153</f>
        <v>0</v>
      </c>
      <c r="AM1151" s="17">
        <f>AM1152+AM1153</f>
        <v>0</v>
      </c>
      <c r="AN1151" s="17">
        <f>AN1152+AN1153</f>
        <v>0</v>
      </c>
      <c r="AO1151" s="17">
        <f>AO1152+AO1153</f>
        <v>0</v>
      </c>
      <c r="AP1151" s="17">
        <f>AP1152+AP1153</f>
        <v>0</v>
      </c>
      <c r="AQ1151" s="17">
        <f>AQ1152+AQ1153</f>
        <v>0</v>
      </c>
      <c r="AR1151" s="17">
        <f>AR1152+AR1153</f>
        <v>0</v>
      </c>
      <c r="AS1151" s="17">
        <f>AS1152+AS1153</f>
        <v>0</v>
      </c>
      <c r="AT1151" s="17">
        <f>AT1152+AT1153</f>
        <v>0</v>
      </c>
      <c r="AU1151" s="17">
        <f>AU1152+AU1153</f>
        <v>0</v>
      </c>
      <c r="AV1151" s="17">
        <f>AV1152+AV1153</f>
        <v>0</v>
      </c>
      <c r="AW1151" s="17">
        <f t="shared" si="3048"/>
        <v>7492.4000000000005</v>
      </c>
      <c r="AX1151" s="17">
        <f t="shared" si="3049"/>
        <v>7193.0999999999995</v>
      </c>
      <c r="AY1151" s="17">
        <f t="shared" si="3050"/>
        <v>7186.2000000000007</v>
      </c>
      <c r="AZ1151" s="17">
        <f>AZ1152+AZ1153</f>
        <v>0</v>
      </c>
      <c r="BA1151" s="32"/>
      <c r="BB1151" s="32"/>
      <c r="BC1151" s="1"/>
      <c r="BD1151" s="1"/>
      <c r="BE1151" s="1"/>
      <c r="BF1151" s="1"/>
      <c r="BG1151" s="1"/>
      <c r="BH1151" s="1"/>
      <c r="BI1151" s="1"/>
    </row>
    <row r="1152" s="1" customFormat="1">
      <c r="A1152" s="30" t="s">
        <v>496</v>
      </c>
      <c r="B1152" s="30" t="s">
        <v>29</v>
      </c>
      <c r="C1152" s="30" t="s">
        <v>31</v>
      </c>
      <c r="D1152" s="30" t="s">
        <v>426</v>
      </c>
      <c r="E1152" s="30" t="s">
        <v>41</v>
      </c>
      <c r="F1152" s="31" t="s">
        <v>42</v>
      </c>
      <c r="G1152" s="17">
        <v>7393.8000000000002</v>
      </c>
      <c r="H1152" s="17">
        <v>7099.1999999999998</v>
      </c>
      <c r="I1152" s="17">
        <v>7096.9000000000005</v>
      </c>
      <c r="J1152" s="17"/>
      <c r="K1152" s="17"/>
      <c r="L1152" s="17"/>
      <c r="M1152" s="17">
        <f t="shared" si="3018"/>
        <v>7393.8000000000002</v>
      </c>
      <c r="N1152" s="17">
        <f t="shared" si="3019"/>
        <v>7099.1999999999998</v>
      </c>
      <c r="O1152" s="17">
        <f t="shared" si="3020"/>
        <v>7096.9000000000005</v>
      </c>
      <c r="P1152" s="17"/>
      <c r="Q1152" s="17"/>
      <c r="R1152" s="17"/>
      <c r="S1152" s="17"/>
      <c r="T1152" s="17"/>
      <c r="U1152" s="17"/>
      <c r="V1152" s="17"/>
      <c r="W1152" s="17"/>
      <c r="X1152" s="17"/>
      <c r="Y1152" s="17">
        <f t="shared" si="3042"/>
        <v>7393.8000000000002</v>
      </c>
      <c r="Z1152" s="17">
        <f t="shared" si="3043"/>
        <v>7099.1999999999998</v>
      </c>
      <c r="AA1152" s="17">
        <f t="shared" si="3044"/>
        <v>7096.9000000000005</v>
      </c>
      <c r="AB1152" s="17"/>
      <c r="AC1152" s="17"/>
      <c r="AD1152" s="17"/>
      <c r="AE1152" s="17">
        <f t="shared" si="3045"/>
        <v>7393.8000000000002</v>
      </c>
      <c r="AF1152" s="17">
        <f t="shared" si="3046"/>
        <v>7099.1999999999998</v>
      </c>
      <c r="AG1152" s="17">
        <f t="shared" si="3047"/>
        <v>7096.9000000000005</v>
      </c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>
        <f t="shared" si="3048"/>
        <v>7393.8000000000002</v>
      </c>
      <c r="AX1152" s="17">
        <f t="shared" si="3049"/>
        <v>7099.1999999999998</v>
      </c>
      <c r="AY1152" s="17">
        <f t="shared" si="3050"/>
        <v>7096.9000000000005</v>
      </c>
      <c r="AZ1152" s="17"/>
      <c r="BA1152" s="32"/>
      <c r="BB1152" s="32"/>
      <c r="BC1152" s="1"/>
      <c r="BD1152" s="1"/>
      <c r="BE1152" s="1"/>
      <c r="BF1152" s="1"/>
      <c r="BG1152" s="1"/>
      <c r="BH1152" s="1"/>
      <c r="BI1152" s="1"/>
    </row>
    <row r="1153" s="1" customFormat="1">
      <c r="A1153" s="30" t="s">
        <v>496</v>
      </c>
      <c r="B1153" s="30" t="s">
        <v>29</v>
      </c>
      <c r="C1153" s="30" t="s">
        <v>31</v>
      </c>
      <c r="D1153" s="30" t="s">
        <v>426</v>
      </c>
      <c r="E1153" s="30" t="s">
        <v>43</v>
      </c>
      <c r="F1153" s="31" t="s">
        <v>44</v>
      </c>
      <c r="G1153" s="17">
        <v>98.599999999999994</v>
      </c>
      <c r="H1153" s="17">
        <v>93.900000000000006</v>
      </c>
      <c r="I1153" s="17">
        <v>89.299999999999997</v>
      </c>
      <c r="J1153" s="17"/>
      <c r="K1153" s="17"/>
      <c r="L1153" s="17"/>
      <c r="M1153" s="17">
        <f t="shared" si="3018"/>
        <v>98.599999999999994</v>
      </c>
      <c r="N1153" s="17">
        <f t="shared" si="3019"/>
        <v>93.900000000000006</v>
      </c>
      <c r="O1153" s="17">
        <f t="shared" si="3020"/>
        <v>89.299999999999997</v>
      </c>
      <c r="P1153" s="17"/>
      <c r="Q1153" s="17"/>
      <c r="R1153" s="17"/>
      <c r="S1153" s="17"/>
      <c r="T1153" s="17"/>
      <c r="U1153" s="17"/>
      <c r="V1153" s="17"/>
      <c r="W1153" s="17"/>
      <c r="X1153" s="17"/>
      <c r="Y1153" s="17">
        <f t="shared" si="3042"/>
        <v>98.599999999999994</v>
      </c>
      <c r="Z1153" s="17">
        <f t="shared" si="3043"/>
        <v>93.900000000000006</v>
      </c>
      <c r="AA1153" s="17">
        <f t="shared" si="3044"/>
        <v>89.299999999999997</v>
      </c>
      <c r="AB1153" s="17"/>
      <c r="AC1153" s="17"/>
      <c r="AD1153" s="17"/>
      <c r="AE1153" s="17">
        <f t="shared" si="3045"/>
        <v>98.599999999999994</v>
      </c>
      <c r="AF1153" s="17">
        <f t="shared" si="3046"/>
        <v>93.900000000000006</v>
      </c>
      <c r="AG1153" s="17">
        <f t="shared" si="3047"/>
        <v>89.299999999999997</v>
      </c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>
        <f t="shared" si="3048"/>
        <v>98.599999999999994</v>
      </c>
      <c r="AX1153" s="17">
        <f t="shared" si="3049"/>
        <v>93.900000000000006</v>
      </c>
      <c r="AY1153" s="17">
        <f t="shared" si="3050"/>
        <v>89.299999999999997</v>
      </c>
      <c r="AZ1153" s="17"/>
      <c r="BA1153" s="32"/>
      <c r="BB1153" s="32"/>
      <c r="BC1153" s="1"/>
      <c r="BD1153" s="1"/>
      <c r="BE1153" s="1"/>
      <c r="BF1153" s="1"/>
      <c r="BG1153" s="1"/>
      <c r="BH1153" s="1"/>
      <c r="BI1153" s="1"/>
    </row>
    <row r="1154" s="1" customFormat="1" ht="94.5">
      <c r="A1154" s="30" t="s">
        <v>496</v>
      </c>
      <c r="B1154" s="30" t="s">
        <v>29</v>
      </c>
      <c r="C1154" s="30" t="s">
        <v>31</v>
      </c>
      <c r="D1154" s="30" t="s">
        <v>428</v>
      </c>
      <c r="E1154" s="35"/>
      <c r="F1154" s="31" t="s">
        <v>429</v>
      </c>
      <c r="G1154" s="17">
        <f>G1155</f>
        <v>5665.6999999999998</v>
      </c>
      <c r="H1154" s="17">
        <f>H1155</f>
        <v>5665.6999999999998</v>
      </c>
      <c r="I1154" s="17">
        <f>I1155</f>
        <v>5665.6999999999998</v>
      </c>
      <c r="J1154" s="17">
        <f>J1155</f>
        <v>0</v>
      </c>
      <c r="K1154" s="17">
        <f>K1155</f>
        <v>0</v>
      </c>
      <c r="L1154" s="17">
        <f>L1155</f>
        <v>0</v>
      </c>
      <c r="M1154" s="17">
        <f t="shared" si="3018"/>
        <v>5665.6999999999998</v>
      </c>
      <c r="N1154" s="17">
        <f t="shared" si="3019"/>
        <v>5665.6999999999998</v>
      </c>
      <c r="O1154" s="17">
        <f t="shared" si="3020"/>
        <v>5665.6999999999998</v>
      </c>
      <c r="P1154" s="17">
        <f>P1155</f>
        <v>0</v>
      </c>
      <c r="Q1154" s="17">
        <f>Q1155</f>
        <v>0</v>
      </c>
      <c r="R1154" s="17">
        <f>R1155</f>
        <v>0</v>
      </c>
      <c r="S1154" s="17">
        <f>S1155</f>
        <v>0</v>
      </c>
      <c r="T1154" s="17">
        <f>T1155</f>
        <v>0</v>
      </c>
      <c r="U1154" s="17">
        <f>U1155</f>
        <v>0</v>
      </c>
      <c r="V1154" s="17">
        <f>V1155</f>
        <v>0</v>
      </c>
      <c r="W1154" s="17">
        <f>W1155</f>
        <v>0</v>
      </c>
      <c r="X1154" s="17">
        <f>X1155</f>
        <v>0</v>
      </c>
      <c r="Y1154" s="17">
        <f t="shared" si="3042"/>
        <v>5665.6999999999998</v>
      </c>
      <c r="Z1154" s="17">
        <f t="shared" si="3043"/>
        <v>5665.6999999999998</v>
      </c>
      <c r="AA1154" s="17">
        <f t="shared" si="3044"/>
        <v>5665.6999999999998</v>
      </c>
      <c r="AB1154" s="17">
        <f>AB1155</f>
        <v>0</v>
      </c>
      <c r="AC1154" s="17">
        <f>AC1155</f>
        <v>0</v>
      </c>
      <c r="AD1154" s="17">
        <f>AD1155</f>
        <v>0</v>
      </c>
      <c r="AE1154" s="17">
        <f t="shared" si="3045"/>
        <v>5665.6999999999998</v>
      </c>
      <c r="AF1154" s="17">
        <f t="shared" si="3046"/>
        <v>5665.6999999999998</v>
      </c>
      <c r="AG1154" s="17">
        <f t="shared" si="3047"/>
        <v>5665.6999999999998</v>
      </c>
      <c r="AH1154" s="17">
        <f>AH1155</f>
        <v>0</v>
      </c>
      <c r="AI1154" s="17">
        <f>AI1155</f>
        <v>0</v>
      </c>
      <c r="AJ1154" s="17">
        <f>AJ1155</f>
        <v>0</v>
      </c>
      <c r="AK1154" s="17">
        <f>AK1155</f>
        <v>0</v>
      </c>
      <c r="AL1154" s="17">
        <f>AL1155</f>
        <v>0</v>
      </c>
      <c r="AM1154" s="17">
        <f>AM1155</f>
        <v>0</v>
      </c>
      <c r="AN1154" s="17">
        <f>AN1155</f>
        <v>0</v>
      </c>
      <c r="AO1154" s="17">
        <f>AO1155</f>
        <v>0</v>
      </c>
      <c r="AP1154" s="17">
        <f>AP1155</f>
        <v>0</v>
      </c>
      <c r="AQ1154" s="17">
        <f>AQ1155</f>
        <v>0</v>
      </c>
      <c r="AR1154" s="17">
        <f>AR1155</f>
        <v>0</v>
      </c>
      <c r="AS1154" s="17">
        <f>AS1155</f>
        <v>0</v>
      </c>
      <c r="AT1154" s="17">
        <f>AT1155</f>
        <v>0</v>
      </c>
      <c r="AU1154" s="17">
        <f>AU1155</f>
        <v>0</v>
      </c>
      <c r="AV1154" s="17">
        <f>AV1155</f>
        <v>0</v>
      </c>
      <c r="AW1154" s="17">
        <f t="shared" si="3048"/>
        <v>5665.6999999999998</v>
      </c>
      <c r="AX1154" s="17">
        <f t="shared" si="3049"/>
        <v>5665.6999999999998</v>
      </c>
      <c r="AY1154" s="17">
        <f t="shared" si="3050"/>
        <v>5665.6999999999998</v>
      </c>
      <c r="AZ1154" s="17">
        <f>AZ1155</f>
        <v>0</v>
      </c>
      <c r="BA1154" s="32"/>
      <c r="BB1154" s="32"/>
      <c r="BC1154" s="1"/>
      <c r="BD1154" s="1"/>
      <c r="BE1154" s="1"/>
      <c r="BF1154" s="1"/>
      <c r="BG1154" s="1"/>
      <c r="BH1154" s="1"/>
      <c r="BI1154" s="1"/>
    </row>
    <row r="1155" s="1" customFormat="1">
      <c r="A1155" s="30" t="s">
        <v>496</v>
      </c>
      <c r="B1155" s="30" t="s">
        <v>29</v>
      </c>
      <c r="C1155" s="30" t="s">
        <v>31</v>
      </c>
      <c r="D1155" s="30" t="s">
        <v>428</v>
      </c>
      <c r="E1155" s="30" t="s">
        <v>134</v>
      </c>
      <c r="F1155" s="31" t="s">
        <v>135</v>
      </c>
      <c r="G1155" s="17">
        <v>5665.6999999999998</v>
      </c>
      <c r="H1155" s="17">
        <v>5665.6999999999998</v>
      </c>
      <c r="I1155" s="17">
        <v>5665.6999999999998</v>
      </c>
      <c r="J1155" s="17"/>
      <c r="K1155" s="17"/>
      <c r="L1155" s="17"/>
      <c r="M1155" s="17">
        <f t="shared" si="3018"/>
        <v>5665.6999999999998</v>
      </c>
      <c r="N1155" s="17">
        <f t="shared" si="3019"/>
        <v>5665.6999999999998</v>
      </c>
      <c r="O1155" s="17">
        <f t="shared" si="3020"/>
        <v>5665.6999999999998</v>
      </c>
      <c r="P1155" s="17"/>
      <c r="Q1155" s="17"/>
      <c r="R1155" s="17"/>
      <c r="S1155" s="17"/>
      <c r="T1155" s="17"/>
      <c r="U1155" s="17"/>
      <c r="V1155" s="17"/>
      <c r="W1155" s="17"/>
      <c r="X1155" s="17"/>
      <c r="Y1155" s="17">
        <f t="shared" si="3042"/>
        <v>5665.6999999999998</v>
      </c>
      <c r="Z1155" s="17">
        <f t="shared" si="3043"/>
        <v>5665.6999999999998</v>
      </c>
      <c r="AA1155" s="17">
        <f t="shared" si="3044"/>
        <v>5665.6999999999998</v>
      </c>
      <c r="AB1155" s="17"/>
      <c r="AC1155" s="17"/>
      <c r="AD1155" s="17"/>
      <c r="AE1155" s="17">
        <f t="shared" si="3045"/>
        <v>5665.6999999999998</v>
      </c>
      <c r="AF1155" s="17">
        <f t="shared" si="3046"/>
        <v>5665.6999999999998</v>
      </c>
      <c r="AG1155" s="17">
        <f t="shared" si="3047"/>
        <v>5665.6999999999998</v>
      </c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>
        <f t="shared" si="3048"/>
        <v>5665.6999999999998</v>
      </c>
      <c r="AX1155" s="17">
        <f t="shared" si="3049"/>
        <v>5665.6999999999998</v>
      </c>
      <c r="AY1155" s="17">
        <f t="shared" si="3050"/>
        <v>5665.6999999999998</v>
      </c>
      <c r="AZ1155" s="17"/>
      <c r="BA1155" s="32"/>
      <c r="BB1155" s="32"/>
      <c r="BC1155" s="1"/>
      <c r="BD1155" s="1"/>
      <c r="BE1155" s="1"/>
      <c r="BF1155" s="1"/>
      <c r="BG1155" s="1"/>
      <c r="BH1155" s="1"/>
      <c r="BI1155" s="1"/>
    </row>
    <row r="1156" s="1" customFormat="1">
      <c r="A1156" s="30" t="s">
        <v>496</v>
      </c>
      <c r="B1156" s="30" t="s">
        <v>29</v>
      </c>
      <c r="C1156" s="30" t="s">
        <v>31</v>
      </c>
      <c r="D1156" s="30" t="s">
        <v>498</v>
      </c>
      <c r="E1156" s="30"/>
      <c r="F1156" s="31" t="s">
        <v>499</v>
      </c>
      <c r="G1156" s="17">
        <f>G1157</f>
        <v>1050</v>
      </c>
      <c r="H1156" s="17">
        <f>H1157</f>
        <v>1050</v>
      </c>
      <c r="I1156" s="17">
        <f>I1157</f>
        <v>1050</v>
      </c>
      <c r="J1156" s="17">
        <f>J1157</f>
        <v>0</v>
      </c>
      <c r="K1156" s="17">
        <f>K1157</f>
        <v>0</v>
      </c>
      <c r="L1156" s="17">
        <f>L1157</f>
        <v>0</v>
      </c>
      <c r="M1156" s="17">
        <f t="shared" si="3018"/>
        <v>1050</v>
      </c>
      <c r="N1156" s="17">
        <f t="shared" si="3019"/>
        <v>1050</v>
      </c>
      <c r="O1156" s="17">
        <f t="shared" si="3020"/>
        <v>1050</v>
      </c>
      <c r="P1156" s="17">
        <f>P1157</f>
        <v>0</v>
      </c>
      <c r="Q1156" s="17">
        <f>Q1157</f>
        <v>0</v>
      </c>
      <c r="R1156" s="17">
        <f>R1157</f>
        <v>0</v>
      </c>
      <c r="S1156" s="17">
        <f>S1157</f>
        <v>0</v>
      </c>
      <c r="T1156" s="17">
        <f>T1157</f>
        <v>0</v>
      </c>
      <c r="U1156" s="17">
        <f>U1157</f>
        <v>0</v>
      </c>
      <c r="V1156" s="17">
        <f>V1157</f>
        <v>0</v>
      </c>
      <c r="W1156" s="17">
        <f>W1157</f>
        <v>0</v>
      </c>
      <c r="X1156" s="17">
        <f>X1157</f>
        <v>0</v>
      </c>
      <c r="Y1156" s="17">
        <f t="shared" si="3042"/>
        <v>1050</v>
      </c>
      <c r="Z1156" s="17">
        <f t="shared" si="3043"/>
        <v>1050</v>
      </c>
      <c r="AA1156" s="17">
        <f t="shared" si="3044"/>
        <v>1050</v>
      </c>
      <c r="AB1156" s="17">
        <f>AB1157</f>
        <v>0</v>
      </c>
      <c r="AC1156" s="17">
        <f>AC1157</f>
        <v>0</v>
      </c>
      <c r="AD1156" s="17">
        <f>AD1157</f>
        <v>0</v>
      </c>
      <c r="AE1156" s="17">
        <f t="shared" si="3045"/>
        <v>1050</v>
      </c>
      <c r="AF1156" s="17">
        <f t="shared" si="3046"/>
        <v>1050</v>
      </c>
      <c r="AG1156" s="17">
        <f t="shared" si="3047"/>
        <v>1050</v>
      </c>
      <c r="AH1156" s="17">
        <f>AH1157</f>
        <v>0</v>
      </c>
      <c r="AI1156" s="17">
        <f>AI1157</f>
        <v>0</v>
      </c>
      <c r="AJ1156" s="17">
        <f>AJ1157</f>
        <v>0</v>
      </c>
      <c r="AK1156" s="17">
        <f>AK1157</f>
        <v>0</v>
      </c>
      <c r="AL1156" s="17">
        <f>AL1157</f>
        <v>0</v>
      </c>
      <c r="AM1156" s="17">
        <f>AM1157</f>
        <v>0</v>
      </c>
      <c r="AN1156" s="17">
        <f>AN1157</f>
        <v>0</v>
      </c>
      <c r="AO1156" s="17">
        <f>AO1157</f>
        <v>0</v>
      </c>
      <c r="AP1156" s="17">
        <f>AP1157</f>
        <v>0</v>
      </c>
      <c r="AQ1156" s="17">
        <f>AQ1157</f>
        <v>0</v>
      </c>
      <c r="AR1156" s="17">
        <f>AR1157</f>
        <v>0</v>
      </c>
      <c r="AS1156" s="17">
        <f>AS1157</f>
        <v>0</v>
      </c>
      <c r="AT1156" s="17">
        <f>AT1157</f>
        <v>0</v>
      </c>
      <c r="AU1156" s="17">
        <f>AU1157</f>
        <v>0</v>
      </c>
      <c r="AV1156" s="17">
        <f>AV1157</f>
        <v>0</v>
      </c>
      <c r="AW1156" s="17">
        <f t="shared" si="3048"/>
        <v>1050</v>
      </c>
      <c r="AX1156" s="17">
        <f t="shared" si="3049"/>
        <v>1050</v>
      </c>
      <c r="AY1156" s="17">
        <f t="shared" si="3050"/>
        <v>1050</v>
      </c>
      <c r="AZ1156" s="17">
        <f>AZ1157</f>
        <v>0</v>
      </c>
      <c r="BA1156" s="32"/>
      <c r="BB1156" s="32"/>
      <c r="BC1156" s="1"/>
      <c r="BD1156" s="1"/>
      <c r="BE1156" s="1"/>
      <c r="BF1156" s="1"/>
      <c r="BG1156" s="1"/>
      <c r="BH1156" s="1"/>
      <c r="BI1156" s="1"/>
    </row>
    <row r="1157" s="1" customFormat="1">
      <c r="A1157" s="30" t="s">
        <v>496</v>
      </c>
      <c r="B1157" s="30" t="s">
        <v>29</v>
      </c>
      <c r="C1157" s="30" t="s">
        <v>31</v>
      </c>
      <c r="D1157" s="30" t="s">
        <v>498</v>
      </c>
      <c r="E1157" s="30" t="s">
        <v>134</v>
      </c>
      <c r="F1157" s="31" t="s">
        <v>135</v>
      </c>
      <c r="G1157" s="17">
        <v>1050</v>
      </c>
      <c r="H1157" s="17">
        <v>1050</v>
      </c>
      <c r="I1157" s="17">
        <v>1050</v>
      </c>
      <c r="J1157" s="17"/>
      <c r="K1157" s="17"/>
      <c r="L1157" s="17"/>
      <c r="M1157" s="17">
        <f t="shared" si="3018"/>
        <v>1050</v>
      </c>
      <c r="N1157" s="17">
        <f t="shared" si="3019"/>
        <v>1050</v>
      </c>
      <c r="O1157" s="17">
        <f t="shared" si="3020"/>
        <v>1050</v>
      </c>
      <c r="P1157" s="17"/>
      <c r="Q1157" s="17"/>
      <c r="R1157" s="17"/>
      <c r="S1157" s="17"/>
      <c r="T1157" s="17"/>
      <c r="U1157" s="17"/>
      <c r="V1157" s="17"/>
      <c r="W1157" s="17"/>
      <c r="X1157" s="17"/>
      <c r="Y1157" s="17">
        <f t="shared" si="3042"/>
        <v>1050</v>
      </c>
      <c r="Z1157" s="17">
        <f t="shared" si="3043"/>
        <v>1050</v>
      </c>
      <c r="AA1157" s="17">
        <f t="shared" si="3044"/>
        <v>1050</v>
      </c>
      <c r="AB1157" s="17"/>
      <c r="AC1157" s="17"/>
      <c r="AD1157" s="17"/>
      <c r="AE1157" s="17">
        <f t="shared" si="3045"/>
        <v>1050</v>
      </c>
      <c r="AF1157" s="17">
        <f t="shared" si="3046"/>
        <v>1050</v>
      </c>
      <c r="AG1157" s="17">
        <f t="shared" si="3047"/>
        <v>1050</v>
      </c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>
        <f t="shared" si="3048"/>
        <v>1050</v>
      </c>
      <c r="AX1157" s="17">
        <f t="shared" si="3049"/>
        <v>1050</v>
      </c>
      <c r="AY1157" s="17">
        <f t="shared" si="3050"/>
        <v>1050</v>
      </c>
      <c r="AZ1157" s="17"/>
      <c r="BA1157" s="32"/>
      <c r="BB1157" s="32"/>
      <c r="BC1157" s="1"/>
      <c r="BD1157" s="1"/>
      <c r="BE1157" s="1"/>
      <c r="BF1157" s="1"/>
      <c r="BG1157" s="1"/>
      <c r="BH1157" s="1"/>
      <c r="BI1157" s="1"/>
    </row>
    <row r="1158" s="1" customFormat="1" ht="173.25">
      <c r="A1158" s="30" t="s">
        <v>496</v>
      </c>
      <c r="B1158" s="30" t="s">
        <v>29</v>
      </c>
      <c r="C1158" s="30" t="s">
        <v>31</v>
      </c>
      <c r="D1158" s="30" t="s">
        <v>244</v>
      </c>
      <c r="E1158" s="35"/>
      <c r="F1158" s="31" t="s">
        <v>245</v>
      </c>
      <c r="G1158" s="17">
        <f>G1159</f>
        <v>826.5</v>
      </c>
      <c r="H1158" s="17">
        <f>H1159</f>
        <v>826.5</v>
      </c>
      <c r="I1158" s="17">
        <f>I1159</f>
        <v>826.5</v>
      </c>
      <c r="J1158" s="17">
        <f>J1159</f>
        <v>0</v>
      </c>
      <c r="K1158" s="17">
        <f>K1159</f>
        <v>0</v>
      </c>
      <c r="L1158" s="17">
        <f>L1159</f>
        <v>0</v>
      </c>
      <c r="M1158" s="17">
        <f t="shared" si="3018"/>
        <v>826.5</v>
      </c>
      <c r="N1158" s="17">
        <f t="shared" si="3019"/>
        <v>826.5</v>
      </c>
      <c r="O1158" s="17">
        <f t="shared" si="3020"/>
        <v>826.5</v>
      </c>
      <c r="P1158" s="17">
        <f>P1159</f>
        <v>0</v>
      </c>
      <c r="Q1158" s="17">
        <f>Q1159</f>
        <v>0</v>
      </c>
      <c r="R1158" s="17">
        <f>R1159</f>
        <v>0</v>
      </c>
      <c r="S1158" s="17">
        <f>S1159</f>
        <v>110</v>
      </c>
      <c r="T1158" s="17">
        <f>T1159</f>
        <v>110</v>
      </c>
      <c r="U1158" s="17">
        <f>U1159</f>
        <v>0</v>
      </c>
      <c r="V1158" s="17">
        <f>V1159</f>
        <v>110</v>
      </c>
      <c r="W1158" s="17">
        <f>W1159</f>
        <v>0</v>
      </c>
      <c r="X1158" s="17">
        <f>X1159</f>
        <v>0</v>
      </c>
      <c r="Y1158" s="17">
        <f t="shared" si="3042"/>
        <v>936.5</v>
      </c>
      <c r="Z1158" s="17">
        <f t="shared" si="3043"/>
        <v>936.5</v>
      </c>
      <c r="AA1158" s="17">
        <f t="shared" si="3044"/>
        <v>936.5</v>
      </c>
      <c r="AB1158" s="17">
        <f>AB1159</f>
        <v>0</v>
      </c>
      <c r="AC1158" s="17">
        <f>AC1159</f>
        <v>0</v>
      </c>
      <c r="AD1158" s="17">
        <f>AD1159</f>
        <v>0</v>
      </c>
      <c r="AE1158" s="17">
        <f t="shared" si="3045"/>
        <v>936.5</v>
      </c>
      <c r="AF1158" s="17">
        <f t="shared" si="3046"/>
        <v>936.5</v>
      </c>
      <c r="AG1158" s="17">
        <f t="shared" si="3047"/>
        <v>936.5</v>
      </c>
      <c r="AH1158" s="17">
        <f>AH1159</f>
        <v>0</v>
      </c>
      <c r="AI1158" s="17">
        <f>AI1159</f>
        <v>0</v>
      </c>
      <c r="AJ1158" s="17">
        <f>AJ1159</f>
        <v>0</v>
      </c>
      <c r="AK1158" s="17">
        <f>AK1159</f>
        <v>-665</v>
      </c>
      <c r="AL1158" s="17">
        <f>AL1159</f>
        <v>0</v>
      </c>
      <c r="AM1158" s="17">
        <f>AM1159</f>
        <v>0</v>
      </c>
      <c r="AN1158" s="17">
        <f>AN1159</f>
        <v>0</v>
      </c>
      <c r="AO1158" s="17">
        <f>AO1159</f>
        <v>0</v>
      </c>
      <c r="AP1158" s="17">
        <f>AP1159</f>
        <v>-665</v>
      </c>
      <c r="AQ1158" s="17">
        <f>AQ1159</f>
        <v>0</v>
      </c>
      <c r="AR1158" s="17">
        <f>AR1159</f>
        <v>0</v>
      </c>
      <c r="AS1158" s="17">
        <f>AS1159</f>
        <v>0</v>
      </c>
      <c r="AT1158" s="17">
        <f>AT1159</f>
        <v>0</v>
      </c>
      <c r="AU1158" s="17">
        <f>AU1159</f>
        <v>-665</v>
      </c>
      <c r="AV1158" s="17">
        <f>AV1159</f>
        <v>0</v>
      </c>
      <c r="AW1158" s="17">
        <f t="shared" si="3048"/>
        <v>271.5</v>
      </c>
      <c r="AX1158" s="17">
        <f t="shared" si="3049"/>
        <v>271.5</v>
      </c>
      <c r="AY1158" s="17">
        <f t="shared" si="3050"/>
        <v>271.5</v>
      </c>
      <c r="AZ1158" s="17">
        <f>AZ1159</f>
        <v>0</v>
      </c>
      <c r="BA1158" s="32"/>
      <c r="BB1158" s="32"/>
      <c r="BC1158" s="1"/>
      <c r="BD1158" s="1"/>
      <c r="BE1158" s="1"/>
      <c r="BF1158" s="1"/>
      <c r="BG1158" s="1"/>
      <c r="BH1158" s="1"/>
      <c r="BI1158" s="1"/>
    </row>
    <row r="1159" s="1" customFormat="1">
      <c r="A1159" s="30" t="s">
        <v>496</v>
      </c>
      <c r="B1159" s="30" t="s">
        <v>29</v>
      </c>
      <c r="C1159" s="30" t="s">
        <v>31</v>
      </c>
      <c r="D1159" s="30" t="s">
        <v>244</v>
      </c>
      <c r="E1159" s="30" t="s">
        <v>134</v>
      </c>
      <c r="F1159" s="31" t="s">
        <v>135</v>
      </c>
      <c r="G1159" s="17">
        <v>826.5</v>
      </c>
      <c r="H1159" s="17">
        <v>826.5</v>
      </c>
      <c r="I1159" s="17">
        <v>826.5</v>
      </c>
      <c r="J1159" s="17"/>
      <c r="K1159" s="17"/>
      <c r="L1159" s="17"/>
      <c r="M1159" s="17">
        <f t="shared" si="3018"/>
        <v>826.5</v>
      </c>
      <c r="N1159" s="17">
        <f t="shared" si="3019"/>
        <v>826.5</v>
      </c>
      <c r="O1159" s="17">
        <f t="shared" si="3020"/>
        <v>826.5</v>
      </c>
      <c r="P1159" s="17"/>
      <c r="Q1159" s="17"/>
      <c r="R1159" s="17"/>
      <c r="S1159" s="17">
        <v>110</v>
      </c>
      <c r="T1159" s="17">
        <v>110</v>
      </c>
      <c r="U1159" s="17"/>
      <c r="V1159" s="17">
        <v>110</v>
      </c>
      <c r="W1159" s="17"/>
      <c r="X1159" s="17"/>
      <c r="Y1159" s="17">
        <f t="shared" si="3042"/>
        <v>936.5</v>
      </c>
      <c r="Z1159" s="17">
        <f t="shared" si="3043"/>
        <v>936.5</v>
      </c>
      <c r="AA1159" s="17">
        <f t="shared" si="3044"/>
        <v>936.5</v>
      </c>
      <c r="AB1159" s="17"/>
      <c r="AC1159" s="17"/>
      <c r="AD1159" s="17"/>
      <c r="AE1159" s="17">
        <f t="shared" si="3045"/>
        <v>936.5</v>
      </c>
      <c r="AF1159" s="17">
        <f t="shared" si="3046"/>
        <v>936.5</v>
      </c>
      <c r="AG1159" s="17">
        <f t="shared" si="3047"/>
        <v>936.5</v>
      </c>
      <c r="AH1159" s="17"/>
      <c r="AI1159" s="17"/>
      <c r="AJ1159" s="17"/>
      <c r="AK1159" s="17">
        <v>-665</v>
      </c>
      <c r="AL1159" s="17"/>
      <c r="AM1159" s="17"/>
      <c r="AN1159" s="17"/>
      <c r="AO1159" s="17"/>
      <c r="AP1159" s="17">
        <v>-665</v>
      </c>
      <c r="AQ1159" s="17"/>
      <c r="AR1159" s="17"/>
      <c r="AS1159" s="17"/>
      <c r="AT1159" s="17"/>
      <c r="AU1159" s="17">
        <v>-665</v>
      </c>
      <c r="AV1159" s="17"/>
      <c r="AW1159" s="17">
        <f t="shared" si="3048"/>
        <v>271.5</v>
      </c>
      <c r="AX1159" s="17">
        <f t="shared" si="3049"/>
        <v>271.5</v>
      </c>
      <c r="AY1159" s="17">
        <f t="shared" si="3050"/>
        <v>271.5</v>
      </c>
      <c r="AZ1159" s="17"/>
      <c r="BA1159" s="32"/>
      <c r="BB1159" s="32"/>
      <c r="BC1159" s="1"/>
      <c r="BD1159" s="1"/>
      <c r="BE1159" s="1"/>
      <c r="BF1159" s="1"/>
      <c r="BG1159" s="1"/>
      <c r="BH1159" s="1"/>
      <c r="BI1159" s="1"/>
    </row>
    <row r="1160" s="1" customFormat="1">
      <c r="A1160" s="30" t="s">
        <v>496</v>
      </c>
      <c r="B1160" s="30" t="s">
        <v>29</v>
      </c>
      <c r="C1160" s="30" t="s">
        <v>31</v>
      </c>
      <c r="D1160" s="30" t="s">
        <v>57</v>
      </c>
      <c r="E1160" s="35"/>
      <c r="F1160" s="31" t="s">
        <v>58</v>
      </c>
      <c r="G1160" s="17"/>
      <c r="H1160" s="17"/>
      <c r="I1160" s="17"/>
      <c r="J1160" s="17"/>
      <c r="K1160" s="17"/>
      <c r="L1160" s="17"/>
      <c r="M1160" s="17"/>
      <c r="N1160" s="17"/>
      <c r="O1160" s="17"/>
      <c r="P1160" s="17">
        <f t="shared" ref="P1160:P1161" si="3141">P1161</f>
        <v>0</v>
      </c>
      <c r="Q1160" s="17">
        <f t="shared" ref="Q1160:Q1161" si="3142">Q1161</f>
        <v>0</v>
      </c>
      <c r="R1160" s="17">
        <f t="shared" ref="R1160:R1161" si="3143">R1161</f>
        <v>0</v>
      </c>
      <c r="S1160" s="17">
        <f t="shared" ref="S1160:S1161" si="3144">S1161</f>
        <v>127.92184</v>
      </c>
      <c r="T1160" s="17">
        <f t="shared" ref="T1160:T1161" si="3145">T1161</f>
        <v>0</v>
      </c>
      <c r="U1160" s="17">
        <f t="shared" ref="U1160:U1161" si="3146">U1161</f>
        <v>0</v>
      </c>
      <c r="V1160" s="17">
        <f t="shared" ref="V1160:V1161" si="3147">V1161</f>
        <v>0</v>
      </c>
      <c r="W1160" s="17">
        <f t="shared" ref="W1160:W1161" si="3148">W1161</f>
        <v>0</v>
      </c>
      <c r="X1160" s="17">
        <f t="shared" ref="X1160:X1161" si="3149">X1161</f>
        <v>0</v>
      </c>
      <c r="Y1160" s="17">
        <f t="shared" si="3042"/>
        <v>127.92184</v>
      </c>
      <c r="Z1160" s="17">
        <f t="shared" si="3043"/>
        <v>0</v>
      </c>
      <c r="AA1160" s="17">
        <f t="shared" si="3044"/>
        <v>0</v>
      </c>
      <c r="AB1160" s="17">
        <f t="shared" ref="AB1160:AB1161" si="3150">AB1161</f>
        <v>0</v>
      </c>
      <c r="AC1160" s="17">
        <f t="shared" ref="AC1160:AC1161" si="3151">AC1161</f>
        <v>0</v>
      </c>
      <c r="AD1160" s="17">
        <f t="shared" ref="AD1160:AD1161" si="3152">AD1161</f>
        <v>0</v>
      </c>
      <c r="AE1160" s="17">
        <f t="shared" si="3045"/>
        <v>127.92184</v>
      </c>
      <c r="AF1160" s="17">
        <f t="shared" si="3046"/>
        <v>0</v>
      </c>
      <c r="AG1160" s="17">
        <f t="shared" si="3047"/>
        <v>0</v>
      </c>
      <c r="AH1160" s="17">
        <f t="shared" ref="AH1160:AH1161" si="3153">AH1161</f>
        <v>0</v>
      </c>
      <c r="AI1160" s="17">
        <f t="shared" ref="AI1160:AI1161" si="3154">AI1161</f>
        <v>0</v>
      </c>
      <c r="AJ1160" s="17">
        <f t="shared" ref="AJ1160:AJ1161" si="3155">AJ1161</f>
        <v>0</v>
      </c>
      <c r="AK1160" s="17">
        <f t="shared" ref="AK1160:AK1161" si="3156">AK1161</f>
        <v>0</v>
      </c>
      <c r="AL1160" s="17">
        <f t="shared" ref="AL1160:AL1161" si="3157">AL1161</f>
        <v>0</v>
      </c>
      <c r="AM1160" s="17">
        <f t="shared" ref="AM1160:AM1161" si="3158">AM1161</f>
        <v>0</v>
      </c>
      <c r="AN1160" s="17">
        <f t="shared" ref="AN1160:AN1161" si="3159">AN1161</f>
        <v>0</v>
      </c>
      <c r="AO1160" s="17">
        <f t="shared" ref="AO1160:AO1161" si="3160">AO1161</f>
        <v>0</v>
      </c>
      <c r="AP1160" s="17">
        <f t="shared" ref="AP1160:AP1161" si="3161">AP1161</f>
        <v>0</v>
      </c>
      <c r="AQ1160" s="17">
        <f t="shared" ref="AQ1160:AQ1161" si="3162">AQ1161</f>
        <v>0</v>
      </c>
      <c r="AR1160" s="17">
        <f t="shared" ref="AR1160:AR1161" si="3163">AR1161</f>
        <v>0</v>
      </c>
      <c r="AS1160" s="17">
        <f t="shared" ref="AS1160:AS1161" si="3164">AS1161</f>
        <v>0</v>
      </c>
      <c r="AT1160" s="17">
        <f t="shared" ref="AT1160:AT1161" si="3165">AT1161</f>
        <v>0</v>
      </c>
      <c r="AU1160" s="17">
        <f t="shared" ref="AU1160:AU1161" si="3166">AU1161</f>
        <v>0</v>
      </c>
      <c r="AV1160" s="17">
        <f t="shared" ref="AV1160:AV1161" si="3167">AV1161</f>
        <v>0</v>
      </c>
      <c r="AW1160" s="17">
        <f t="shared" si="3048"/>
        <v>127.92184</v>
      </c>
      <c r="AX1160" s="17">
        <f t="shared" si="3049"/>
        <v>0</v>
      </c>
      <c r="AY1160" s="17">
        <f t="shared" si="3050"/>
        <v>0</v>
      </c>
      <c r="AZ1160" s="17">
        <f t="shared" ref="AZ1160:AZ1161" si="3168">AZ1161</f>
        <v>0</v>
      </c>
      <c r="BA1160" s="32"/>
      <c r="BB1160" s="32"/>
      <c r="BC1160" s="1"/>
      <c r="BD1160" s="1"/>
      <c r="BE1160" s="1"/>
      <c r="BF1160" s="1"/>
      <c r="BG1160" s="1"/>
      <c r="BH1160" s="1"/>
      <c r="BI1160" s="1"/>
    </row>
    <row r="1161" s="1" customFormat="1">
      <c r="A1161" s="30" t="s">
        <v>496</v>
      </c>
      <c r="B1161" s="30" t="s">
        <v>29</v>
      </c>
      <c r="C1161" s="30" t="s">
        <v>31</v>
      </c>
      <c r="D1161" s="30" t="s">
        <v>481</v>
      </c>
      <c r="E1161" s="35"/>
      <c r="F1161" s="31" t="s">
        <v>482</v>
      </c>
      <c r="G1161" s="17"/>
      <c r="H1161" s="17"/>
      <c r="I1161" s="17"/>
      <c r="J1161" s="17"/>
      <c r="K1161" s="17"/>
      <c r="L1161" s="17"/>
      <c r="M1161" s="17"/>
      <c r="N1161" s="17"/>
      <c r="O1161" s="17"/>
      <c r="P1161" s="17">
        <f t="shared" si="3141"/>
        <v>0</v>
      </c>
      <c r="Q1161" s="17">
        <f t="shared" si="3142"/>
        <v>0</v>
      </c>
      <c r="R1161" s="17">
        <f t="shared" si="3143"/>
        <v>0</v>
      </c>
      <c r="S1161" s="17">
        <f t="shared" si="3144"/>
        <v>127.92184</v>
      </c>
      <c r="T1161" s="17">
        <f t="shared" si="3145"/>
        <v>0</v>
      </c>
      <c r="U1161" s="17">
        <f t="shared" si="3146"/>
        <v>0</v>
      </c>
      <c r="V1161" s="17">
        <f t="shared" si="3147"/>
        <v>0</v>
      </c>
      <c r="W1161" s="17">
        <f t="shared" si="3148"/>
        <v>0</v>
      </c>
      <c r="X1161" s="17">
        <f t="shared" si="3149"/>
        <v>0</v>
      </c>
      <c r="Y1161" s="17">
        <f t="shared" si="3042"/>
        <v>127.92184</v>
      </c>
      <c r="Z1161" s="17">
        <f t="shared" si="3043"/>
        <v>0</v>
      </c>
      <c r="AA1161" s="17">
        <f t="shared" si="3044"/>
        <v>0</v>
      </c>
      <c r="AB1161" s="17">
        <f t="shared" si="3150"/>
        <v>0</v>
      </c>
      <c r="AC1161" s="17">
        <f t="shared" si="3151"/>
        <v>0</v>
      </c>
      <c r="AD1161" s="17">
        <f t="shared" si="3152"/>
        <v>0</v>
      </c>
      <c r="AE1161" s="17">
        <f t="shared" si="3045"/>
        <v>127.92184</v>
      </c>
      <c r="AF1161" s="17">
        <f t="shared" si="3046"/>
        <v>0</v>
      </c>
      <c r="AG1161" s="17">
        <f t="shared" si="3047"/>
        <v>0</v>
      </c>
      <c r="AH1161" s="17">
        <f t="shared" si="3153"/>
        <v>0</v>
      </c>
      <c r="AI1161" s="17">
        <f t="shared" si="3154"/>
        <v>0</v>
      </c>
      <c r="AJ1161" s="17">
        <f t="shared" si="3155"/>
        <v>0</v>
      </c>
      <c r="AK1161" s="17">
        <f t="shared" si="3156"/>
        <v>0</v>
      </c>
      <c r="AL1161" s="17">
        <f t="shared" si="3157"/>
        <v>0</v>
      </c>
      <c r="AM1161" s="17">
        <f t="shared" si="3158"/>
        <v>0</v>
      </c>
      <c r="AN1161" s="17">
        <f t="shared" si="3159"/>
        <v>0</v>
      </c>
      <c r="AO1161" s="17">
        <f t="shared" si="3160"/>
        <v>0</v>
      </c>
      <c r="AP1161" s="17">
        <f t="shared" si="3161"/>
        <v>0</v>
      </c>
      <c r="AQ1161" s="17">
        <f t="shared" si="3162"/>
        <v>0</v>
      </c>
      <c r="AR1161" s="17">
        <f t="shared" si="3163"/>
        <v>0</v>
      </c>
      <c r="AS1161" s="17">
        <f t="shared" si="3164"/>
        <v>0</v>
      </c>
      <c r="AT1161" s="17">
        <f t="shared" si="3165"/>
        <v>0</v>
      </c>
      <c r="AU1161" s="17">
        <f t="shared" si="3166"/>
        <v>0</v>
      </c>
      <c r="AV1161" s="17">
        <f t="shared" si="3167"/>
        <v>0</v>
      </c>
      <c r="AW1161" s="17">
        <f t="shared" si="3048"/>
        <v>127.92184</v>
      </c>
      <c r="AX1161" s="17">
        <f t="shared" si="3049"/>
        <v>0</v>
      </c>
      <c r="AY1161" s="17">
        <f t="shared" si="3050"/>
        <v>0</v>
      </c>
      <c r="AZ1161" s="17">
        <f t="shared" si="3168"/>
        <v>0</v>
      </c>
      <c r="BA1161" s="32"/>
      <c r="BB1161" s="32"/>
      <c r="BC1161" s="1"/>
      <c r="BD1161" s="1"/>
      <c r="BE1161" s="1"/>
      <c r="BF1161" s="1"/>
      <c r="BG1161" s="1"/>
      <c r="BH1161" s="1"/>
      <c r="BI1161" s="1"/>
    </row>
    <row r="1162" s="1" customFormat="1">
      <c r="A1162" s="30" t="s">
        <v>496</v>
      </c>
      <c r="B1162" s="30" t="s">
        <v>29</v>
      </c>
      <c r="C1162" s="30" t="s">
        <v>31</v>
      </c>
      <c r="D1162" s="30" t="s">
        <v>481</v>
      </c>
      <c r="E1162" s="30" t="s">
        <v>41</v>
      </c>
      <c r="F1162" s="31" t="s">
        <v>42</v>
      </c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>
        <v>127.92184</v>
      </c>
      <c r="T1162" s="17"/>
      <c r="U1162" s="17"/>
      <c r="V1162" s="17"/>
      <c r="W1162" s="17"/>
      <c r="X1162" s="17"/>
      <c r="Y1162" s="17">
        <f t="shared" si="3042"/>
        <v>127.92184</v>
      </c>
      <c r="Z1162" s="17">
        <f t="shared" si="3043"/>
        <v>0</v>
      </c>
      <c r="AA1162" s="17">
        <f t="shared" si="3044"/>
        <v>0</v>
      </c>
      <c r="AB1162" s="17"/>
      <c r="AC1162" s="17"/>
      <c r="AD1162" s="17"/>
      <c r="AE1162" s="17">
        <f t="shared" si="3045"/>
        <v>127.92184</v>
      </c>
      <c r="AF1162" s="17">
        <f t="shared" si="3046"/>
        <v>0</v>
      </c>
      <c r="AG1162" s="17">
        <f t="shared" si="3047"/>
        <v>0</v>
      </c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>
        <f t="shared" si="3048"/>
        <v>127.92184</v>
      </c>
      <c r="AX1162" s="17">
        <f t="shared" si="3049"/>
        <v>0</v>
      </c>
      <c r="AY1162" s="17">
        <f t="shared" si="3050"/>
        <v>0</v>
      </c>
      <c r="AZ1162" s="17"/>
      <c r="BA1162" s="32"/>
      <c r="BB1162" s="32"/>
      <c r="BC1162" s="1"/>
      <c r="BD1162" s="1"/>
      <c r="BE1162" s="1"/>
      <c r="BF1162" s="1"/>
      <c r="BG1162" s="1"/>
      <c r="BH1162" s="1"/>
      <c r="BI1162" s="1"/>
    </row>
    <row r="1163" s="20" customFormat="1">
      <c r="A1163" s="21" t="s">
        <v>496</v>
      </c>
      <c r="B1163" s="21" t="s">
        <v>65</v>
      </c>
      <c r="C1163" s="21"/>
      <c r="D1163" s="21"/>
      <c r="E1163" s="33"/>
      <c r="F1163" s="22" t="s">
        <v>153</v>
      </c>
      <c r="G1163" s="23">
        <f>G1164+G1173</f>
        <v>2330.9000000000001</v>
      </c>
      <c r="H1163" s="23">
        <f>H1164+H1173</f>
        <v>2363.8000000000002</v>
      </c>
      <c r="I1163" s="23">
        <f>I1164+I1173</f>
        <v>2425.0999999999999</v>
      </c>
      <c r="J1163" s="23">
        <f>J1164+J1173</f>
        <v>0</v>
      </c>
      <c r="K1163" s="23">
        <f>K1164+K1173</f>
        <v>0</v>
      </c>
      <c r="L1163" s="23">
        <f>L1164+L1173</f>
        <v>0</v>
      </c>
      <c r="M1163" s="23">
        <f t="shared" si="3018"/>
        <v>2330.9000000000001</v>
      </c>
      <c r="N1163" s="23">
        <f t="shared" si="3019"/>
        <v>2363.8000000000002</v>
      </c>
      <c r="O1163" s="23">
        <f t="shared" si="3020"/>
        <v>2425.0999999999999</v>
      </c>
      <c r="P1163" s="23">
        <f>P1164+P1173</f>
        <v>0</v>
      </c>
      <c r="Q1163" s="23">
        <f>Q1164+Q1173</f>
        <v>0</v>
      </c>
      <c r="R1163" s="23">
        <f>R1164+R1173</f>
        <v>0</v>
      </c>
      <c r="S1163" s="23">
        <f>S1164+S1173</f>
        <v>0</v>
      </c>
      <c r="T1163" s="23">
        <f>T1164+T1173</f>
        <v>0</v>
      </c>
      <c r="U1163" s="23">
        <f>U1164+U1173</f>
        <v>0</v>
      </c>
      <c r="V1163" s="23">
        <f>V1164+V1173</f>
        <v>0</v>
      </c>
      <c r="W1163" s="23">
        <f>W1164+W1173</f>
        <v>0</v>
      </c>
      <c r="X1163" s="23">
        <f>X1164+X1173</f>
        <v>0</v>
      </c>
      <c r="Y1163" s="23">
        <f t="shared" si="3042"/>
        <v>2330.9000000000001</v>
      </c>
      <c r="Z1163" s="23">
        <f t="shared" si="3043"/>
        <v>2363.8000000000002</v>
      </c>
      <c r="AA1163" s="23">
        <f t="shared" si="3044"/>
        <v>2425.0999999999999</v>
      </c>
      <c r="AB1163" s="23">
        <f>AB1164+AB1173</f>
        <v>0</v>
      </c>
      <c r="AC1163" s="23">
        <f>AC1164+AC1173</f>
        <v>0</v>
      </c>
      <c r="AD1163" s="23">
        <f>AD1164+AD1173</f>
        <v>0</v>
      </c>
      <c r="AE1163" s="23">
        <f t="shared" si="3045"/>
        <v>2330.9000000000001</v>
      </c>
      <c r="AF1163" s="23">
        <f t="shared" si="3046"/>
        <v>2363.8000000000002</v>
      </c>
      <c r="AG1163" s="23">
        <f t="shared" si="3047"/>
        <v>2425.0999999999999</v>
      </c>
      <c r="AH1163" s="23">
        <f>AH1164+AH1173</f>
        <v>0</v>
      </c>
      <c r="AI1163" s="23">
        <f>AI1164+AI1173</f>
        <v>0</v>
      </c>
      <c r="AJ1163" s="23">
        <f>AJ1164+AJ1173</f>
        <v>0</v>
      </c>
      <c r="AK1163" s="23">
        <f>AK1164+AK1173</f>
        <v>0</v>
      </c>
      <c r="AL1163" s="23">
        <f>AL1164+AL1173</f>
        <v>0</v>
      </c>
      <c r="AM1163" s="23">
        <f>AM1164+AM1173</f>
        <v>0</v>
      </c>
      <c r="AN1163" s="23">
        <f>AN1164+AN1173</f>
        <v>0</v>
      </c>
      <c r="AO1163" s="23">
        <f>AO1164+AO1173</f>
        <v>0</v>
      </c>
      <c r="AP1163" s="23">
        <f>AP1164+AP1173</f>
        <v>0</v>
      </c>
      <c r="AQ1163" s="23">
        <f>AQ1164+AQ1173</f>
        <v>0</v>
      </c>
      <c r="AR1163" s="23">
        <f>AR1164+AR1173</f>
        <v>0</v>
      </c>
      <c r="AS1163" s="23">
        <f>AS1164+AS1173</f>
        <v>0</v>
      </c>
      <c r="AT1163" s="23">
        <f>AT1164+AT1173</f>
        <v>0</v>
      </c>
      <c r="AU1163" s="23">
        <f>AU1164+AU1173</f>
        <v>0</v>
      </c>
      <c r="AV1163" s="23">
        <f>AV1164+AV1173</f>
        <v>0</v>
      </c>
      <c r="AW1163" s="23">
        <f t="shared" si="3048"/>
        <v>2330.9000000000001</v>
      </c>
      <c r="AX1163" s="23">
        <f t="shared" si="3049"/>
        <v>2363.8000000000002</v>
      </c>
      <c r="AY1163" s="23">
        <f t="shared" si="3050"/>
        <v>2425.0999999999999</v>
      </c>
      <c r="AZ1163" s="23">
        <f>AZ1164+AZ1173</f>
        <v>0</v>
      </c>
      <c r="BA1163" s="24"/>
      <c r="BB1163" s="24"/>
      <c r="BC1163" s="20"/>
      <c r="BD1163" s="20"/>
      <c r="BE1163" s="20"/>
      <c r="BF1163" s="20"/>
      <c r="BG1163" s="20"/>
      <c r="BH1163" s="20"/>
      <c r="BI1163" s="20"/>
    </row>
    <row r="1164" s="25" customFormat="1">
      <c r="A1164" s="26" t="s">
        <v>496</v>
      </c>
      <c r="B1164" s="26" t="s">
        <v>65</v>
      </c>
      <c r="C1164" s="26" t="s">
        <v>297</v>
      </c>
      <c r="D1164" s="26"/>
      <c r="E1164" s="34"/>
      <c r="F1164" s="27" t="s">
        <v>434</v>
      </c>
      <c r="G1164" s="28">
        <f t="shared" ref="G1164:G1166" si="3169">G1165</f>
        <v>544.89999999999998</v>
      </c>
      <c r="H1164" s="28">
        <f t="shared" ref="H1164:H1166" si="3170">H1165</f>
        <v>486.60000000000002</v>
      </c>
      <c r="I1164" s="28">
        <f t="shared" ref="I1164:I1166" si="3171">I1165</f>
        <v>547.89999999999998</v>
      </c>
      <c r="J1164" s="28">
        <f t="shared" ref="J1164:J1166" si="3172">J1165</f>
        <v>0</v>
      </c>
      <c r="K1164" s="28">
        <f t="shared" ref="K1164:K1166" si="3173">K1165</f>
        <v>0</v>
      </c>
      <c r="L1164" s="28">
        <f t="shared" ref="L1164:L1166" si="3174">L1165</f>
        <v>0</v>
      </c>
      <c r="M1164" s="28">
        <f t="shared" si="3018"/>
        <v>544.89999999999998</v>
      </c>
      <c r="N1164" s="28">
        <f t="shared" si="3019"/>
        <v>486.60000000000002</v>
      </c>
      <c r="O1164" s="28">
        <f t="shared" si="3020"/>
        <v>547.89999999999998</v>
      </c>
      <c r="P1164" s="28">
        <f t="shared" ref="P1164:P1166" si="3175">P1165</f>
        <v>0</v>
      </c>
      <c r="Q1164" s="28">
        <f t="shared" ref="Q1164:Q1166" si="3176">Q1165</f>
        <v>0</v>
      </c>
      <c r="R1164" s="28">
        <f t="shared" ref="R1164:R1166" si="3177">R1165</f>
        <v>0</v>
      </c>
      <c r="S1164" s="28">
        <f t="shared" ref="S1164:S1166" si="3178">S1165</f>
        <v>0</v>
      </c>
      <c r="T1164" s="28">
        <f t="shared" ref="T1164:T1166" si="3179">T1165</f>
        <v>0</v>
      </c>
      <c r="U1164" s="28">
        <f t="shared" ref="U1164:U1166" si="3180">U1165</f>
        <v>0</v>
      </c>
      <c r="V1164" s="28">
        <f t="shared" ref="V1164:V1166" si="3181">V1165</f>
        <v>0</v>
      </c>
      <c r="W1164" s="28">
        <f t="shared" ref="W1164:W1166" si="3182">W1165</f>
        <v>0</v>
      </c>
      <c r="X1164" s="28">
        <f t="shared" ref="X1164:X1166" si="3183">X1165</f>
        <v>0</v>
      </c>
      <c r="Y1164" s="28">
        <f t="shared" si="3042"/>
        <v>544.89999999999998</v>
      </c>
      <c r="Z1164" s="28">
        <f t="shared" si="3043"/>
        <v>486.60000000000002</v>
      </c>
      <c r="AA1164" s="28">
        <f t="shared" si="3044"/>
        <v>547.89999999999998</v>
      </c>
      <c r="AB1164" s="28">
        <f t="shared" ref="AB1164:AB1166" si="3184">AB1165</f>
        <v>0</v>
      </c>
      <c r="AC1164" s="28">
        <f t="shared" ref="AC1164:AC1166" si="3185">AC1165</f>
        <v>0</v>
      </c>
      <c r="AD1164" s="28">
        <f t="shared" ref="AD1164:AD1166" si="3186">AD1165</f>
        <v>0</v>
      </c>
      <c r="AE1164" s="28">
        <f t="shared" si="3045"/>
        <v>544.89999999999998</v>
      </c>
      <c r="AF1164" s="28">
        <f t="shared" si="3046"/>
        <v>486.60000000000002</v>
      </c>
      <c r="AG1164" s="28">
        <f t="shared" si="3047"/>
        <v>547.89999999999998</v>
      </c>
      <c r="AH1164" s="28">
        <f t="shared" ref="AH1164:AH1166" si="3187">AH1165</f>
        <v>0</v>
      </c>
      <c r="AI1164" s="28">
        <f t="shared" ref="AI1164:AI1166" si="3188">AI1165</f>
        <v>0</v>
      </c>
      <c r="AJ1164" s="28">
        <f t="shared" ref="AJ1164:AJ1166" si="3189">AJ1165</f>
        <v>0</v>
      </c>
      <c r="AK1164" s="28">
        <f t="shared" ref="AK1164:AK1166" si="3190">AK1165</f>
        <v>0</v>
      </c>
      <c r="AL1164" s="28">
        <f t="shared" ref="AL1164:AL1166" si="3191">AL1165</f>
        <v>0</v>
      </c>
      <c r="AM1164" s="28">
        <f t="shared" ref="AM1164:AM1166" si="3192">AM1165</f>
        <v>0</v>
      </c>
      <c r="AN1164" s="28">
        <f t="shared" ref="AN1164:AN1166" si="3193">AN1165</f>
        <v>0</v>
      </c>
      <c r="AO1164" s="28">
        <f t="shared" ref="AO1164:AO1166" si="3194">AO1165</f>
        <v>0</v>
      </c>
      <c r="AP1164" s="28">
        <f t="shared" ref="AP1164:AP1166" si="3195">AP1165</f>
        <v>0</v>
      </c>
      <c r="AQ1164" s="28">
        <f t="shared" ref="AQ1164:AQ1166" si="3196">AQ1165</f>
        <v>0</v>
      </c>
      <c r="AR1164" s="28">
        <f t="shared" ref="AR1164:AR1166" si="3197">AR1165</f>
        <v>0</v>
      </c>
      <c r="AS1164" s="28">
        <f t="shared" ref="AS1164:AS1166" si="3198">AS1165</f>
        <v>0</v>
      </c>
      <c r="AT1164" s="28">
        <f t="shared" ref="AT1164:AT1166" si="3199">AT1165</f>
        <v>0</v>
      </c>
      <c r="AU1164" s="28">
        <f t="shared" ref="AU1164:AU1166" si="3200">AU1165</f>
        <v>0</v>
      </c>
      <c r="AV1164" s="28">
        <f t="shared" ref="AV1164:AV1166" si="3201">AV1165</f>
        <v>0</v>
      </c>
      <c r="AW1164" s="28">
        <f t="shared" si="3048"/>
        <v>544.89999999999998</v>
      </c>
      <c r="AX1164" s="28">
        <f t="shared" si="3049"/>
        <v>486.60000000000002</v>
      </c>
      <c r="AY1164" s="28">
        <f t="shared" si="3050"/>
        <v>547.89999999999998</v>
      </c>
      <c r="AZ1164" s="28">
        <f t="shared" ref="AZ1164:AZ1166" si="3202">AZ1165</f>
        <v>0</v>
      </c>
      <c r="BA1164" s="29"/>
      <c r="BB1164" s="29"/>
      <c r="BC1164" s="25"/>
      <c r="BD1164" s="25"/>
      <c r="BE1164" s="25"/>
      <c r="BF1164" s="25"/>
      <c r="BG1164" s="25"/>
      <c r="BH1164" s="25"/>
      <c r="BI1164" s="25"/>
    </row>
    <row r="1165" s="1" customFormat="1">
      <c r="A1165" s="30" t="s">
        <v>496</v>
      </c>
      <c r="B1165" s="30" t="s">
        <v>65</v>
      </c>
      <c r="C1165" s="30" t="s">
        <v>297</v>
      </c>
      <c r="D1165" s="30" t="s">
        <v>246</v>
      </c>
      <c r="E1165" s="35"/>
      <c r="F1165" s="31" t="s">
        <v>247</v>
      </c>
      <c r="G1165" s="17">
        <f t="shared" si="3169"/>
        <v>544.89999999999998</v>
      </c>
      <c r="H1165" s="17">
        <f t="shared" si="3170"/>
        <v>486.60000000000002</v>
      </c>
      <c r="I1165" s="17">
        <f t="shared" si="3171"/>
        <v>547.89999999999998</v>
      </c>
      <c r="J1165" s="17">
        <f t="shared" si="3172"/>
        <v>0</v>
      </c>
      <c r="K1165" s="17">
        <f t="shared" si="3173"/>
        <v>0</v>
      </c>
      <c r="L1165" s="17">
        <f t="shared" si="3174"/>
        <v>0</v>
      </c>
      <c r="M1165" s="17">
        <f t="shared" si="3018"/>
        <v>544.89999999999998</v>
      </c>
      <c r="N1165" s="17">
        <f t="shared" si="3019"/>
        <v>486.60000000000002</v>
      </c>
      <c r="O1165" s="17">
        <f t="shared" si="3020"/>
        <v>547.89999999999998</v>
      </c>
      <c r="P1165" s="17">
        <f t="shared" si="3175"/>
        <v>0</v>
      </c>
      <c r="Q1165" s="17">
        <f t="shared" si="3176"/>
        <v>0</v>
      </c>
      <c r="R1165" s="17">
        <f t="shared" si="3177"/>
        <v>0</v>
      </c>
      <c r="S1165" s="17">
        <f t="shared" si="3178"/>
        <v>0</v>
      </c>
      <c r="T1165" s="17">
        <f t="shared" si="3179"/>
        <v>0</v>
      </c>
      <c r="U1165" s="17">
        <f t="shared" si="3180"/>
        <v>0</v>
      </c>
      <c r="V1165" s="17">
        <f t="shared" si="3181"/>
        <v>0</v>
      </c>
      <c r="W1165" s="17">
        <f t="shared" si="3182"/>
        <v>0</v>
      </c>
      <c r="X1165" s="17">
        <f t="shared" si="3183"/>
        <v>0</v>
      </c>
      <c r="Y1165" s="17">
        <f t="shared" si="3042"/>
        <v>544.89999999999998</v>
      </c>
      <c r="Z1165" s="17">
        <f t="shared" si="3043"/>
        <v>486.60000000000002</v>
      </c>
      <c r="AA1165" s="17">
        <f t="shared" si="3044"/>
        <v>547.89999999999998</v>
      </c>
      <c r="AB1165" s="17">
        <f t="shared" si="3184"/>
        <v>0</v>
      </c>
      <c r="AC1165" s="17">
        <f t="shared" si="3185"/>
        <v>0</v>
      </c>
      <c r="AD1165" s="17">
        <f t="shared" si="3186"/>
        <v>0</v>
      </c>
      <c r="AE1165" s="17">
        <f t="shared" si="3045"/>
        <v>544.89999999999998</v>
      </c>
      <c r="AF1165" s="17">
        <f t="shared" si="3046"/>
        <v>486.60000000000002</v>
      </c>
      <c r="AG1165" s="17">
        <f t="shared" si="3047"/>
        <v>547.89999999999998</v>
      </c>
      <c r="AH1165" s="17">
        <f t="shared" si="3187"/>
        <v>0</v>
      </c>
      <c r="AI1165" s="17">
        <f t="shared" si="3188"/>
        <v>0</v>
      </c>
      <c r="AJ1165" s="17">
        <f t="shared" si="3189"/>
        <v>0</v>
      </c>
      <c r="AK1165" s="17">
        <f t="shared" si="3190"/>
        <v>0</v>
      </c>
      <c r="AL1165" s="17">
        <f t="shared" si="3191"/>
        <v>0</v>
      </c>
      <c r="AM1165" s="17">
        <f t="shared" si="3192"/>
        <v>0</v>
      </c>
      <c r="AN1165" s="17">
        <f t="shared" si="3193"/>
        <v>0</v>
      </c>
      <c r="AO1165" s="17">
        <f t="shared" si="3194"/>
        <v>0</v>
      </c>
      <c r="AP1165" s="17">
        <f t="shared" si="3195"/>
        <v>0</v>
      </c>
      <c r="AQ1165" s="17">
        <f t="shared" si="3196"/>
        <v>0</v>
      </c>
      <c r="AR1165" s="17">
        <f t="shared" si="3197"/>
        <v>0</v>
      </c>
      <c r="AS1165" s="17">
        <f t="shared" si="3198"/>
        <v>0</v>
      </c>
      <c r="AT1165" s="17">
        <f t="shared" si="3199"/>
        <v>0</v>
      </c>
      <c r="AU1165" s="17">
        <f t="shared" si="3200"/>
        <v>0</v>
      </c>
      <c r="AV1165" s="17">
        <f t="shared" si="3201"/>
        <v>0</v>
      </c>
      <c r="AW1165" s="17">
        <f t="shared" si="3048"/>
        <v>544.89999999999998</v>
      </c>
      <c r="AX1165" s="17">
        <f t="shared" si="3049"/>
        <v>486.60000000000002</v>
      </c>
      <c r="AY1165" s="17">
        <f t="shared" si="3050"/>
        <v>547.89999999999998</v>
      </c>
      <c r="AZ1165" s="17">
        <f t="shared" si="3202"/>
        <v>0</v>
      </c>
      <c r="BA1165" s="32"/>
      <c r="BB1165" s="32"/>
      <c r="BC1165" s="1"/>
      <c r="BD1165" s="1"/>
      <c r="BE1165" s="1"/>
      <c r="BF1165" s="1"/>
      <c r="BG1165" s="1"/>
      <c r="BH1165" s="1"/>
      <c r="BI1165" s="1"/>
    </row>
    <row r="1166" s="1" customFormat="1" hidden="1">
      <c r="A1166" s="30" t="s">
        <v>496</v>
      </c>
      <c r="B1166" s="30" t="s">
        <v>65</v>
      </c>
      <c r="C1166" s="30" t="s">
        <v>297</v>
      </c>
      <c r="D1166" s="30" t="s">
        <v>248</v>
      </c>
      <c r="E1166" s="35"/>
      <c r="F1166" s="31" t="s">
        <v>36</v>
      </c>
      <c r="G1166" s="17">
        <f t="shared" si="3169"/>
        <v>544.89999999999998</v>
      </c>
      <c r="H1166" s="17">
        <f t="shared" si="3170"/>
        <v>486.60000000000002</v>
      </c>
      <c r="I1166" s="17">
        <f t="shared" si="3171"/>
        <v>547.89999999999998</v>
      </c>
      <c r="J1166" s="17">
        <f t="shared" si="3172"/>
        <v>0</v>
      </c>
      <c r="K1166" s="17">
        <f t="shared" si="3173"/>
        <v>0</v>
      </c>
      <c r="L1166" s="17">
        <f t="shared" si="3174"/>
        <v>0</v>
      </c>
      <c r="M1166" s="17">
        <f t="shared" si="3018"/>
        <v>544.89999999999998</v>
      </c>
      <c r="N1166" s="17">
        <f t="shared" si="3019"/>
        <v>486.60000000000002</v>
      </c>
      <c r="O1166" s="17">
        <f t="shared" si="3020"/>
        <v>547.89999999999998</v>
      </c>
      <c r="P1166" s="17">
        <f t="shared" si="3175"/>
        <v>0</v>
      </c>
      <c r="Q1166" s="17">
        <f t="shared" si="3176"/>
        <v>0</v>
      </c>
      <c r="R1166" s="17">
        <f t="shared" si="3177"/>
        <v>0</v>
      </c>
      <c r="S1166" s="17">
        <f t="shared" si="3178"/>
        <v>0</v>
      </c>
      <c r="T1166" s="17">
        <f t="shared" si="3179"/>
        <v>0</v>
      </c>
      <c r="U1166" s="17">
        <f t="shared" si="3180"/>
        <v>0</v>
      </c>
      <c r="V1166" s="17">
        <f t="shared" si="3181"/>
        <v>0</v>
      </c>
      <c r="W1166" s="17">
        <f t="shared" si="3182"/>
        <v>0</v>
      </c>
      <c r="X1166" s="17">
        <f t="shared" si="3183"/>
        <v>0</v>
      </c>
      <c r="Y1166" s="17">
        <f t="shared" si="3042"/>
        <v>544.89999999999998</v>
      </c>
      <c r="Z1166" s="17">
        <f t="shared" si="3043"/>
        <v>486.60000000000002</v>
      </c>
      <c r="AA1166" s="17">
        <f t="shared" si="3044"/>
        <v>547.89999999999998</v>
      </c>
      <c r="AB1166" s="17">
        <f t="shared" si="3184"/>
        <v>0</v>
      </c>
      <c r="AC1166" s="17">
        <f t="shared" si="3185"/>
        <v>0</v>
      </c>
      <c r="AD1166" s="17">
        <f t="shared" si="3186"/>
        <v>0</v>
      </c>
      <c r="AE1166" s="17">
        <f t="shared" si="3045"/>
        <v>544.89999999999998</v>
      </c>
      <c r="AF1166" s="17">
        <f t="shared" si="3046"/>
        <v>486.60000000000002</v>
      </c>
      <c r="AG1166" s="17">
        <f t="shared" si="3047"/>
        <v>547.89999999999998</v>
      </c>
      <c r="AH1166" s="17">
        <f t="shared" si="3187"/>
        <v>0</v>
      </c>
      <c r="AI1166" s="17">
        <f t="shared" si="3188"/>
        <v>0</v>
      </c>
      <c r="AJ1166" s="17">
        <f t="shared" si="3189"/>
        <v>0</v>
      </c>
      <c r="AK1166" s="17">
        <f t="shared" si="3190"/>
        <v>0</v>
      </c>
      <c r="AL1166" s="17">
        <f t="shared" si="3191"/>
        <v>0</v>
      </c>
      <c r="AM1166" s="17">
        <f t="shared" si="3192"/>
        <v>0</v>
      </c>
      <c r="AN1166" s="17">
        <f t="shared" si="3193"/>
        <v>0</v>
      </c>
      <c r="AO1166" s="17">
        <f t="shared" si="3194"/>
        <v>0</v>
      </c>
      <c r="AP1166" s="17">
        <f t="shared" si="3195"/>
        <v>0</v>
      </c>
      <c r="AQ1166" s="17">
        <f t="shared" si="3196"/>
        <v>0</v>
      </c>
      <c r="AR1166" s="17">
        <f t="shared" si="3197"/>
        <v>0</v>
      </c>
      <c r="AS1166" s="17">
        <f t="shared" si="3198"/>
        <v>0</v>
      </c>
      <c r="AT1166" s="17">
        <f t="shared" si="3199"/>
        <v>0</v>
      </c>
      <c r="AU1166" s="17">
        <f t="shared" si="3200"/>
        <v>0</v>
      </c>
      <c r="AV1166" s="17">
        <f t="shared" si="3201"/>
        <v>0</v>
      </c>
      <c r="AW1166" s="17">
        <f t="shared" si="3048"/>
        <v>544.89999999999998</v>
      </c>
      <c r="AX1166" s="17">
        <f t="shared" si="3049"/>
        <v>486.60000000000002</v>
      </c>
      <c r="AY1166" s="17">
        <f t="shared" si="3050"/>
        <v>547.89999999999998</v>
      </c>
      <c r="AZ1166" s="17">
        <f t="shared" si="3202"/>
        <v>0</v>
      </c>
      <c r="BA1166" s="32">
        <v>0</v>
      </c>
      <c r="BB1166" s="32"/>
      <c r="BC1166" s="1"/>
      <c r="BD1166" s="1"/>
      <c r="BE1166" s="1"/>
      <c r="BF1166" s="1"/>
      <c r="BG1166" s="1"/>
      <c r="BH1166" s="1"/>
      <c r="BI1166" s="1"/>
    </row>
    <row r="1167" s="1" customFormat="1">
      <c r="A1167" s="30" t="s">
        <v>496</v>
      </c>
      <c r="B1167" s="30" t="s">
        <v>65</v>
      </c>
      <c r="C1167" s="30" t="s">
        <v>297</v>
      </c>
      <c r="D1167" s="30" t="s">
        <v>435</v>
      </c>
      <c r="E1167" s="35"/>
      <c r="F1167" s="31" t="s">
        <v>436</v>
      </c>
      <c r="G1167" s="17">
        <f>G1168+G1170</f>
        <v>544.89999999999998</v>
      </c>
      <c r="H1167" s="17">
        <f>H1168+H1170</f>
        <v>486.60000000000002</v>
      </c>
      <c r="I1167" s="17">
        <f>I1168+I1170</f>
        <v>547.89999999999998</v>
      </c>
      <c r="J1167" s="17">
        <f>J1168+J1170</f>
        <v>0</v>
      </c>
      <c r="K1167" s="17">
        <f>K1168+K1170</f>
        <v>0</v>
      </c>
      <c r="L1167" s="17">
        <f>L1168+L1170</f>
        <v>0</v>
      </c>
      <c r="M1167" s="17">
        <f t="shared" si="3018"/>
        <v>544.89999999999998</v>
      </c>
      <c r="N1167" s="17">
        <f t="shared" si="3019"/>
        <v>486.60000000000002</v>
      </c>
      <c r="O1167" s="17">
        <f t="shared" si="3020"/>
        <v>547.89999999999998</v>
      </c>
      <c r="P1167" s="17">
        <f>P1168+P1170</f>
        <v>0</v>
      </c>
      <c r="Q1167" s="17">
        <f>Q1168+Q1170</f>
        <v>0</v>
      </c>
      <c r="R1167" s="17">
        <f>R1168+R1170</f>
        <v>0</v>
      </c>
      <c r="S1167" s="17">
        <f>S1168+S1170</f>
        <v>0</v>
      </c>
      <c r="T1167" s="17">
        <f>T1168+T1170</f>
        <v>0</v>
      </c>
      <c r="U1167" s="17">
        <f>U1168+U1170</f>
        <v>0</v>
      </c>
      <c r="V1167" s="17">
        <f>V1168+V1170</f>
        <v>0</v>
      </c>
      <c r="W1167" s="17">
        <f>W1168+W1170</f>
        <v>0</v>
      </c>
      <c r="X1167" s="17">
        <f>X1168+X1170</f>
        <v>0</v>
      </c>
      <c r="Y1167" s="17">
        <f t="shared" si="3042"/>
        <v>544.89999999999998</v>
      </c>
      <c r="Z1167" s="17">
        <f t="shared" si="3043"/>
        <v>486.60000000000002</v>
      </c>
      <c r="AA1167" s="17">
        <f t="shared" si="3044"/>
        <v>547.89999999999998</v>
      </c>
      <c r="AB1167" s="17">
        <f>AB1168+AB1170</f>
        <v>0</v>
      </c>
      <c r="AC1167" s="17">
        <f>AC1168+AC1170</f>
        <v>0</v>
      </c>
      <c r="AD1167" s="17">
        <f>AD1168+AD1170</f>
        <v>0</v>
      </c>
      <c r="AE1167" s="17">
        <f t="shared" si="3045"/>
        <v>544.89999999999998</v>
      </c>
      <c r="AF1167" s="17">
        <f t="shared" si="3046"/>
        <v>486.60000000000002</v>
      </c>
      <c r="AG1167" s="17">
        <f t="shared" si="3047"/>
        <v>547.89999999999998</v>
      </c>
      <c r="AH1167" s="17">
        <f>AH1168+AH1170</f>
        <v>0</v>
      </c>
      <c r="AI1167" s="17">
        <f>AI1168+AI1170</f>
        <v>0</v>
      </c>
      <c r="AJ1167" s="17">
        <f>AJ1168+AJ1170</f>
        <v>0</v>
      </c>
      <c r="AK1167" s="17">
        <f>AK1168+AK1170</f>
        <v>0</v>
      </c>
      <c r="AL1167" s="17">
        <f>AL1168+AL1170</f>
        <v>0</v>
      </c>
      <c r="AM1167" s="17">
        <f>AM1168+AM1170</f>
        <v>0</v>
      </c>
      <c r="AN1167" s="17">
        <f>AN1168+AN1170</f>
        <v>0</v>
      </c>
      <c r="AO1167" s="17">
        <f>AO1168+AO1170</f>
        <v>0</v>
      </c>
      <c r="AP1167" s="17">
        <f>AP1168+AP1170</f>
        <v>0</v>
      </c>
      <c r="AQ1167" s="17">
        <f>AQ1168+AQ1170</f>
        <v>0</v>
      </c>
      <c r="AR1167" s="17">
        <f>AR1168+AR1170</f>
        <v>0</v>
      </c>
      <c r="AS1167" s="17">
        <f>AS1168+AS1170</f>
        <v>0</v>
      </c>
      <c r="AT1167" s="17">
        <f>AT1168+AT1170</f>
        <v>0</v>
      </c>
      <c r="AU1167" s="17">
        <f>AU1168+AU1170</f>
        <v>0</v>
      </c>
      <c r="AV1167" s="17">
        <f>AV1168+AV1170</f>
        <v>0</v>
      </c>
      <c r="AW1167" s="17">
        <f t="shared" si="3048"/>
        <v>544.89999999999998</v>
      </c>
      <c r="AX1167" s="17">
        <f t="shared" si="3049"/>
        <v>486.60000000000002</v>
      </c>
      <c r="AY1167" s="17">
        <f t="shared" si="3050"/>
        <v>547.89999999999998</v>
      </c>
      <c r="AZ1167" s="17">
        <f>AZ1168+AZ1170</f>
        <v>0</v>
      </c>
      <c r="BA1167" s="32"/>
      <c r="BB1167" s="32"/>
      <c r="BC1167" s="1"/>
      <c r="BD1167" s="1"/>
      <c r="BE1167" s="1"/>
      <c r="BF1167" s="1"/>
      <c r="BG1167" s="1"/>
      <c r="BH1167" s="1"/>
      <c r="BI1167" s="1"/>
    </row>
    <row r="1168" s="1" customFormat="1">
      <c r="A1168" s="30" t="s">
        <v>496</v>
      </c>
      <c r="B1168" s="30" t="s">
        <v>65</v>
      </c>
      <c r="C1168" s="30" t="s">
        <v>297</v>
      </c>
      <c r="D1168" s="30" t="s">
        <v>437</v>
      </c>
      <c r="E1168" s="35"/>
      <c r="F1168" s="31" t="s">
        <v>438</v>
      </c>
      <c r="G1168" s="17">
        <f>G1169</f>
        <v>12.1</v>
      </c>
      <c r="H1168" s="17">
        <f>H1169</f>
        <v>12.1</v>
      </c>
      <c r="I1168" s="17">
        <f>I1169</f>
        <v>12.1</v>
      </c>
      <c r="J1168" s="17">
        <f>J1169</f>
        <v>0</v>
      </c>
      <c r="K1168" s="17">
        <f>K1169</f>
        <v>0</v>
      </c>
      <c r="L1168" s="17">
        <f>L1169</f>
        <v>0</v>
      </c>
      <c r="M1168" s="17">
        <f t="shared" si="3018"/>
        <v>12.1</v>
      </c>
      <c r="N1168" s="17">
        <f t="shared" si="3019"/>
        <v>12.1</v>
      </c>
      <c r="O1168" s="17">
        <f t="shared" si="3020"/>
        <v>12.1</v>
      </c>
      <c r="P1168" s="17">
        <f>P1169</f>
        <v>0</v>
      </c>
      <c r="Q1168" s="17">
        <f>Q1169</f>
        <v>0</v>
      </c>
      <c r="R1168" s="17">
        <f>R1169</f>
        <v>0</v>
      </c>
      <c r="S1168" s="17">
        <f>S1169</f>
        <v>0</v>
      </c>
      <c r="T1168" s="17">
        <f>T1169</f>
        <v>0</v>
      </c>
      <c r="U1168" s="17">
        <f>U1169</f>
        <v>0</v>
      </c>
      <c r="V1168" s="17">
        <f>V1169</f>
        <v>0</v>
      </c>
      <c r="W1168" s="17">
        <f>W1169</f>
        <v>0</v>
      </c>
      <c r="X1168" s="17">
        <f>X1169</f>
        <v>0</v>
      </c>
      <c r="Y1168" s="17">
        <f t="shared" si="3042"/>
        <v>12.1</v>
      </c>
      <c r="Z1168" s="17">
        <f t="shared" si="3043"/>
        <v>12.1</v>
      </c>
      <c r="AA1168" s="17">
        <f t="shared" si="3044"/>
        <v>12.1</v>
      </c>
      <c r="AB1168" s="17">
        <f>AB1169</f>
        <v>0</v>
      </c>
      <c r="AC1168" s="17">
        <f>AC1169</f>
        <v>0</v>
      </c>
      <c r="AD1168" s="17">
        <f>AD1169</f>
        <v>0</v>
      </c>
      <c r="AE1168" s="17">
        <f t="shared" si="3045"/>
        <v>12.1</v>
      </c>
      <c r="AF1168" s="17">
        <f t="shared" si="3046"/>
        <v>12.1</v>
      </c>
      <c r="AG1168" s="17">
        <f t="shared" si="3047"/>
        <v>12.1</v>
      </c>
      <c r="AH1168" s="17">
        <f>AH1169</f>
        <v>0</v>
      </c>
      <c r="AI1168" s="17">
        <f>AI1169</f>
        <v>0</v>
      </c>
      <c r="AJ1168" s="17">
        <f>AJ1169</f>
        <v>0</v>
      </c>
      <c r="AK1168" s="17">
        <f>AK1169</f>
        <v>0</v>
      </c>
      <c r="AL1168" s="17">
        <f>AL1169</f>
        <v>0</v>
      </c>
      <c r="AM1168" s="17">
        <f>AM1169</f>
        <v>0</v>
      </c>
      <c r="AN1168" s="17">
        <f>AN1169</f>
        <v>0</v>
      </c>
      <c r="AO1168" s="17">
        <f>AO1169</f>
        <v>0</v>
      </c>
      <c r="AP1168" s="17">
        <f>AP1169</f>
        <v>0</v>
      </c>
      <c r="AQ1168" s="17">
        <f>AQ1169</f>
        <v>0</v>
      </c>
      <c r="AR1168" s="17">
        <f>AR1169</f>
        <v>0</v>
      </c>
      <c r="AS1168" s="17">
        <f>AS1169</f>
        <v>0</v>
      </c>
      <c r="AT1168" s="17">
        <f>AT1169</f>
        <v>0</v>
      </c>
      <c r="AU1168" s="17">
        <f>AU1169</f>
        <v>0</v>
      </c>
      <c r="AV1168" s="17">
        <f>AV1169</f>
        <v>0</v>
      </c>
      <c r="AW1168" s="17">
        <f t="shared" si="3048"/>
        <v>12.1</v>
      </c>
      <c r="AX1168" s="17">
        <f t="shared" si="3049"/>
        <v>12.1</v>
      </c>
      <c r="AY1168" s="17">
        <f t="shared" si="3050"/>
        <v>12.1</v>
      </c>
      <c r="AZ1168" s="17">
        <f>AZ1169</f>
        <v>0</v>
      </c>
      <c r="BA1168" s="32"/>
      <c r="BB1168" s="32"/>
      <c r="BC1168" s="1"/>
      <c r="BD1168" s="1"/>
      <c r="BE1168" s="1"/>
      <c r="BF1168" s="1"/>
      <c r="BG1168" s="1"/>
      <c r="BH1168" s="1"/>
      <c r="BI1168" s="1"/>
    </row>
    <row r="1169" s="1" customFormat="1">
      <c r="A1169" s="30" t="s">
        <v>496</v>
      </c>
      <c r="B1169" s="30" t="s">
        <v>65</v>
      </c>
      <c r="C1169" s="30" t="s">
        <v>297</v>
      </c>
      <c r="D1169" s="30" t="s">
        <v>437</v>
      </c>
      <c r="E1169" s="30" t="s">
        <v>41</v>
      </c>
      <c r="F1169" s="31" t="s">
        <v>42</v>
      </c>
      <c r="G1169" s="17">
        <v>12.1</v>
      </c>
      <c r="H1169" s="17">
        <v>12.1</v>
      </c>
      <c r="I1169" s="17">
        <v>12.1</v>
      </c>
      <c r="J1169" s="17"/>
      <c r="K1169" s="17"/>
      <c r="L1169" s="17"/>
      <c r="M1169" s="17">
        <f t="shared" si="3018"/>
        <v>12.1</v>
      </c>
      <c r="N1169" s="17">
        <f t="shared" si="3019"/>
        <v>12.1</v>
      </c>
      <c r="O1169" s="17">
        <f t="shared" si="3020"/>
        <v>12.1</v>
      </c>
      <c r="P1169" s="17"/>
      <c r="Q1169" s="17"/>
      <c r="R1169" s="17"/>
      <c r="S1169" s="17"/>
      <c r="T1169" s="17"/>
      <c r="U1169" s="17"/>
      <c r="V1169" s="17"/>
      <c r="W1169" s="17"/>
      <c r="X1169" s="17"/>
      <c r="Y1169" s="17">
        <f t="shared" si="3042"/>
        <v>12.1</v>
      </c>
      <c r="Z1169" s="17">
        <f t="shared" si="3043"/>
        <v>12.1</v>
      </c>
      <c r="AA1169" s="17">
        <f t="shared" si="3044"/>
        <v>12.1</v>
      </c>
      <c r="AB1169" s="17"/>
      <c r="AC1169" s="17"/>
      <c r="AD1169" s="17"/>
      <c r="AE1169" s="17">
        <f t="shared" si="3045"/>
        <v>12.1</v>
      </c>
      <c r="AF1169" s="17">
        <f t="shared" si="3046"/>
        <v>12.1</v>
      </c>
      <c r="AG1169" s="17">
        <f t="shared" si="3047"/>
        <v>12.1</v>
      </c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>
        <f t="shared" si="3048"/>
        <v>12.1</v>
      </c>
      <c r="AX1169" s="17">
        <f t="shared" si="3049"/>
        <v>12.1</v>
      </c>
      <c r="AY1169" s="17">
        <f t="shared" si="3050"/>
        <v>12.1</v>
      </c>
      <c r="AZ1169" s="17"/>
      <c r="BA1169" s="32"/>
      <c r="BB1169" s="32"/>
      <c r="BC1169" s="1"/>
      <c r="BD1169" s="1"/>
      <c r="BE1169" s="1"/>
      <c r="BF1169" s="1"/>
      <c r="BG1169" s="1"/>
      <c r="BH1169" s="1"/>
      <c r="BI1169" s="1"/>
    </row>
    <row r="1170" s="1" customFormat="1">
      <c r="A1170" s="30" t="s">
        <v>496</v>
      </c>
      <c r="B1170" s="30" t="s">
        <v>65</v>
      </c>
      <c r="C1170" s="30" t="s">
        <v>297</v>
      </c>
      <c r="D1170" s="30" t="s">
        <v>439</v>
      </c>
      <c r="E1170" s="35"/>
      <c r="F1170" s="31" t="s">
        <v>440</v>
      </c>
      <c r="G1170" s="17">
        <f>G1171+G1172</f>
        <v>532.79999999999995</v>
      </c>
      <c r="H1170" s="17">
        <f>H1171+H1172</f>
        <v>474.5</v>
      </c>
      <c r="I1170" s="17">
        <f>I1171+I1172</f>
        <v>535.79999999999995</v>
      </c>
      <c r="J1170" s="17">
        <f>J1171+J1172</f>
        <v>0</v>
      </c>
      <c r="K1170" s="17">
        <f>K1171+K1172</f>
        <v>0</v>
      </c>
      <c r="L1170" s="17">
        <f>L1171+L1172</f>
        <v>0</v>
      </c>
      <c r="M1170" s="17">
        <f t="shared" si="3018"/>
        <v>532.79999999999995</v>
      </c>
      <c r="N1170" s="17">
        <f t="shared" si="3019"/>
        <v>474.5</v>
      </c>
      <c r="O1170" s="17">
        <f t="shared" si="3020"/>
        <v>535.79999999999995</v>
      </c>
      <c r="P1170" s="17">
        <f>P1171+P1172</f>
        <v>0</v>
      </c>
      <c r="Q1170" s="17">
        <f>Q1171+Q1172</f>
        <v>0</v>
      </c>
      <c r="R1170" s="17">
        <f>R1171+R1172</f>
        <v>0</v>
      </c>
      <c r="S1170" s="17">
        <f>S1171+S1172</f>
        <v>0</v>
      </c>
      <c r="T1170" s="17">
        <f>T1171+T1172</f>
        <v>0</v>
      </c>
      <c r="U1170" s="17">
        <f>U1171+U1172</f>
        <v>0</v>
      </c>
      <c r="V1170" s="17">
        <f>V1171+V1172</f>
        <v>0</v>
      </c>
      <c r="W1170" s="17">
        <f>W1171+W1172</f>
        <v>0</v>
      </c>
      <c r="X1170" s="17">
        <f>X1171+X1172</f>
        <v>0</v>
      </c>
      <c r="Y1170" s="17">
        <f t="shared" si="3042"/>
        <v>532.79999999999995</v>
      </c>
      <c r="Z1170" s="17">
        <f t="shared" si="3043"/>
        <v>474.5</v>
      </c>
      <c r="AA1170" s="17">
        <f t="shared" si="3044"/>
        <v>535.79999999999995</v>
      </c>
      <c r="AB1170" s="17">
        <f>AB1171+AB1172</f>
        <v>0</v>
      </c>
      <c r="AC1170" s="17">
        <f>AC1171+AC1172</f>
        <v>0</v>
      </c>
      <c r="AD1170" s="17">
        <f>AD1171+AD1172</f>
        <v>0</v>
      </c>
      <c r="AE1170" s="17">
        <f t="shared" si="3045"/>
        <v>532.79999999999995</v>
      </c>
      <c r="AF1170" s="17">
        <f t="shared" si="3046"/>
        <v>474.5</v>
      </c>
      <c r="AG1170" s="17">
        <f t="shared" si="3047"/>
        <v>535.79999999999995</v>
      </c>
      <c r="AH1170" s="17">
        <f>AH1171+AH1172</f>
        <v>0</v>
      </c>
      <c r="AI1170" s="17">
        <f>AI1171+AI1172</f>
        <v>0</v>
      </c>
      <c r="AJ1170" s="17">
        <f>AJ1171+AJ1172</f>
        <v>0</v>
      </c>
      <c r="AK1170" s="17">
        <f>AK1171+AK1172</f>
        <v>0</v>
      </c>
      <c r="AL1170" s="17">
        <f>AL1171+AL1172</f>
        <v>0</v>
      </c>
      <c r="AM1170" s="17">
        <f>AM1171+AM1172</f>
        <v>0</v>
      </c>
      <c r="AN1170" s="17">
        <f>AN1171+AN1172</f>
        <v>0</v>
      </c>
      <c r="AO1170" s="17">
        <f>AO1171+AO1172</f>
        <v>0</v>
      </c>
      <c r="AP1170" s="17">
        <f>AP1171+AP1172</f>
        <v>0</v>
      </c>
      <c r="AQ1170" s="17">
        <f>AQ1171+AQ1172</f>
        <v>0</v>
      </c>
      <c r="AR1170" s="17">
        <f>AR1171+AR1172</f>
        <v>0</v>
      </c>
      <c r="AS1170" s="17">
        <f>AS1171+AS1172</f>
        <v>0</v>
      </c>
      <c r="AT1170" s="17">
        <f>AT1171+AT1172</f>
        <v>0</v>
      </c>
      <c r="AU1170" s="17">
        <f>AU1171+AU1172</f>
        <v>0</v>
      </c>
      <c r="AV1170" s="17">
        <f>AV1171+AV1172</f>
        <v>0</v>
      </c>
      <c r="AW1170" s="17">
        <f t="shared" si="3048"/>
        <v>532.79999999999995</v>
      </c>
      <c r="AX1170" s="17">
        <f t="shared" si="3049"/>
        <v>474.5</v>
      </c>
      <c r="AY1170" s="17">
        <f t="shared" si="3050"/>
        <v>535.79999999999995</v>
      </c>
      <c r="AZ1170" s="17">
        <f>AZ1171+AZ1172</f>
        <v>0</v>
      </c>
      <c r="BA1170" s="32"/>
      <c r="BB1170" s="32"/>
      <c r="BC1170" s="1"/>
      <c r="BD1170" s="1"/>
      <c r="BE1170" s="1"/>
      <c r="BF1170" s="1"/>
      <c r="BG1170" s="1"/>
      <c r="BH1170" s="1"/>
      <c r="BI1170" s="1"/>
    </row>
    <row r="1171" s="1" customFormat="1">
      <c r="A1171" s="30" t="s">
        <v>496</v>
      </c>
      <c r="B1171" s="30" t="s">
        <v>65</v>
      </c>
      <c r="C1171" s="30" t="s">
        <v>297</v>
      </c>
      <c r="D1171" s="30" t="s">
        <v>439</v>
      </c>
      <c r="E1171" s="30" t="s">
        <v>41</v>
      </c>
      <c r="F1171" s="31" t="s">
        <v>42</v>
      </c>
      <c r="G1171" s="17">
        <v>354.39999999999998</v>
      </c>
      <c r="H1171" s="17">
        <v>315.39999999999998</v>
      </c>
      <c r="I1171" s="17">
        <v>395.89999999999998</v>
      </c>
      <c r="J1171" s="17"/>
      <c r="K1171" s="17"/>
      <c r="L1171" s="17"/>
      <c r="M1171" s="17">
        <f t="shared" si="3018"/>
        <v>354.39999999999998</v>
      </c>
      <c r="N1171" s="17">
        <f t="shared" si="3019"/>
        <v>315.39999999999998</v>
      </c>
      <c r="O1171" s="17">
        <f t="shared" si="3020"/>
        <v>395.89999999999998</v>
      </c>
      <c r="P1171" s="17"/>
      <c r="Q1171" s="17"/>
      <c r="R1171" s="17"/>
      <c r="S1171" s="17"/>
      <c r="T1171" s="17"/>
      <c r="U1171" s="17"/>
      <c r="V1171" s="17"/>
      <c r="W1171" s="17"/>
      <c r="X1171" s="17"/>
      <c r="Y1171" s="17">
        <f t="shared" si="3042"/>
        <v>354.39999999999998</v>
      </c>
      <c r="Z1171" s="17">
        <f t="shared" si="3043"/>
        <v>315.39999999999998</v>
      </c>
      <c r="AA1171" s="17">
        <f t="shared" si="3044"/>
        <v>395.89999999999998</v>
      </c>
      <c r="AB1171" s="17"/>
      <c r="AC1171" s="17"/>
      <c r="AD1171" s="17"/>
      <c r="AE1171" s="17">
        <f t="shared" si="3045"/>
        <v>354.39999999999998</v>
      </c>
      <c r="AF1171" s="17">
        <f t="shared" si="3046"/>
        <v>315.39999999999998</v>
      </c>
      <c r="AG1171" s="17">
        <f t="shared" si="3047"/>
        <v>395.89999999999998</v>
      </c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>
        <f t="shared" si="3048"/>
        <v>354.39999999999998</v>
      </c>
      <c r="AX1171" s="17">
        <f t="shared" si="3049"/>
        <v>315.39999999999998</v>
      </c>
      <c r="AY1171" s="17">
        <f t="shared" si="3050"/>
        <v>395.89999999999998</v>
      </c>
      <c r="AZ1171" s="17"/>
      <c r="BA1171" s="32"/>
      <c r="BB1171" s="32"/>
      <c r="BC1171" s="1"/>
      <c r="BD1171" s="1"/>
      <c r="BE1171" s="1"/>
      <c r="BF1171" s="1"/>
      <c r="BG1171" s="1"/>
      <c r="BH1171" s="1"/>
      <c r="BI1171" s="1"/>
    </row>
    <row r="1172" s="1" customFormat="1">
      <c r="A1172" s="30" t="s">
        <v>496</v>
      </c>
      <c r="B1172" s="30" t="s">
        <v>65</v>
      </c>
      <c r="C1172" s="30" t="s">
        <v>297</v>
      </c>
      <c r="D1172" s="30" t="s">
        <v>439</v>
      </c>
      <c r="E1172" s="30" t="s">
        <v>43</v>
      </c>
      <c r="F1172" s="31" t="s">
        <v>44</v>
      </c>
      <c r="G1172" s="17">
        <v>178.40000000000001</v>
      </c>
      <c r="H1172" s="17">
        <v>159.09999999999999</v>
      </c>
      <c r="I1172" s="17">
        <v>139.90000000000001</v>
      </c>
      <c r="J1172" s="17"/>
      <c r="K1172" s="17"/>
      <c r="L1172" s="17"/>
      <c r="M1172" s="17">
        <f t="shared" si="3018"/>
        <v>178.40000000000001</v>
      </c>
      <c r="N1172" s="17">
        <f t="shared" si="3019"/>
        <v>159.09999999999999</v>
      </c>
      <c r="O1172" s="17">
        <f t="shared" si="3020"/>
        <v>139.90000000000001</v>
      </c>
      <c r="P1172" s="17"/>
      <c r="Q1172" s="17"/>
      <c r="R1172" s="17"/>
      <c r="S1172" s="17"/>
      <c r="T1172" s="17"/>
      <c r="U1172" s="17"/>
      <c r="V1172" s="17"/>
      <c r="W1172" s="17"/>
      <c r="X1172" s="17"/>
      <c r="Y1172" s="17">
        <f t="shared" si="3042"/>
        <v>178.40000000000001</v>
      </c>
      <c r="Z1172" s="17">
        <f t="shared" si="3043"/>
        <v>159.09999999999999</v>
      </c>
      <c r="AA1172" s="17">
        <f t="shared" si="3044"/>
        <v>139.90000000000001</v>
      </c>
      <c r="AB1172" s="17"/>
      <c r="AC1172" s="17"/>
      <c r="AD1172" s="17"/>
      <c r="AE1172" s="17">
        <f t="shared" si="3045"/>
        <v>178.40000000000001</v>
      </c>
      <c r="AF1172" s="17">
        <f t="shared" si="3046"/>
        <v>159.09999999999999</v>
      </c>
      <c r="AG1172" s="17">
        <f t="shared" si="3047"/>
        <v>139.90000000000001</v>
      </c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>
        <f t="shared" si="3048"/>
        <v>178.40000000000001</v>
      </c>
      <c r="AX1172" s="17">
        <f t="shared" si="3049"/>
        <v>159.09999999999999</v>
      </c>
      <c r="AY1172" s="17">
        <f t="shared" si="3050"/>
        <v>139.90000000000001</v>
      </c>
      <c r="AZ1172" s="17"/>
      <c r="BA1172" s="32"/>
      <c r="BB1172" s="32"/>
      <c r="BC1172" s="1"/>
      <c r="BD1172" s="1"/>
      <c r="BE1172" s="1"/>
      <c r="BF1172" s="1"/>
      <c r="BG1172" s="1"/>
      <c r="BH1172" s="1"/>
      <c r="BI1172" s="1"/>
    </row>
    <row r="1173" s="25" customFormat="1">
      <c r="A1173" s="26" t="s">
        <v>496</v>
      </c>
      <c r="B1173" s="26" t="s">
        <v>65</v>
      </c>
      <c r="C1173" s="26" t="s">
        <v>154</v>
      </c>
      <c r="D1173" s="26"/>
      <c r="E1173" s="34"/>
      <c r="F1173" s="27" t="s">
        <v>155</v>
      </c>
      <c r="G1173" s="28">
        <f t="shared" ref="G1173:G1174" si="3203">G1174</f>
        <v>1786</v>
      </c>
      <c r="H1173" s="28">
        <f t="shared" ref="H1173:H1174" si="3204">H1174</f>
        <v>1877.2</v>
      </c>
      <c r="I1173" s="28">
        <f t="shared" ref="I1173:I1174" si="3205">I1174</f>
        <v>1877.2</v>
      </c>
      <c r="J1173" s="28">
        <f t="shared" ref="J1173:J1174" si="3206">J1174</f>
        <v>0</v>
      </c>
      <c r="K1173" s="28">
        <f t="shared" ref="K1173:K1174" si="3207">K1174</f>
        <v>0</v>
      </c>
      <c r="L1173" s="28">
        <f t="shared" ref="L1173:L1174" si="3208">L1174</f>
        <v>0</v>
      </c>
      <c r="M1173" s="28">
        <f t="shared" si="3018"/>
        <v>1786</v>
      </c>
      <c r="N1173" s="28">
        <f t="shared" si="3019"/>
        <v>1877.2</v>
      </c>
      <c r="O1173" s="28">
        <f t="shared" si="3020"/>
        <v>1877.2</v>
      </c>
      <c r="P1173" s="28">
        <f t="shared" ref="P1173:P1174" si="3209">P1174</f>
        <v>0</v>
      </c>
      <c r="Q1173" s="28">
        <f t="shared" ref="Q1173:Q1174" si="3210">Q1174</f>
        <v>0</v>
      </c>
      <c r="R1173" s="28">
        <f t="shared" ref="R1173:R1174" si="3211">R1174</f>
        <v>0</v>
      </c>
      <c r="S1173" s="28">
        <f t="shared" ref="S1173:S1174" si="3212">S1174</f>
        <v>0</v>
      </c>
      <c r="T1173" s="28">
        <f t="shared" ref="T1173:T1174" si="3213">T1174</f>
        <v>0</v>
      </c>
      <c r="U1173" s="28">
        <f t="shared" ref="U1173:U1174" si="3214">U1174</f>
        <v>0</v>
      </c>
      <c r="V1173" s="28">
        <f t="shared" ref="V1173:V1174" si="3215">V1174</f>
        <v>0</v>
      </c>
      <c r="W1173" s="28">
        <f t="shared" ref="W1173:W1174" si="3216">W1174</f>
        <v>0</v>
      </c>
      <c r="X1173" s="28">
        <f t="shared" ref="X1173:X1174" si="3217">X1174</f>
        <v>0</v>
      </c>
      <c r="Y1173" s="28">
        <f t="shared" si="3042"/>
        <v>1786</v>
      </c>
      <c r="Z1173" s="28">
        <f t="shared" si="3043"/>
        <v>1877.2</v>
      </c>
      <c r="AA1173" s="28">
        <f t="shared" si="3044"/>
        <v>1877.2</v>
      </c>
      <c r="AB1173" s="28">
        <f t="shared" ref="AB1173:AB1174" si="3218">AB1174</f>
        <v>0</v>
      </c>
      <c r="AC1173" s="28">
        <f t="shared" ref="AC1173:AC1174" si="3219">AC1174</f>
        <v>0</v>
      </c>
      <c r="AD1173" s="28">
        <f t="shared" ref="AD1173:AD1174" si="3220">AD1174</f>
        <v>0</v>
      </c>
      <c r="AE1173" s="28">
        <f t="shared" si="3045"/>
        <v>1786</v>
      </c>
      <c r="AF1173" s="28">
        <f t="shared" si="3046"/>
        <v>1877.2</v>
      </c>
      <c r="AG1173" s="28">
        <f t="shared" si="3047"/>
        <v>1877.2</v>
      </c>
      <c r="AH1173" s="28">
        <f t="shared" ref="AH1173:AH1174" si="3221">AH1174</f>
        <v>0</v>
      </c>
      <c r="AI1173" s="28">
        <f t="shared" ref="AI1173:AI1174" si="3222">AI1174</f>
        <v>0</v>
      </c>
      <c r="AJ1173" s="28">
        <f t="shared" ref="AJ1173:AJ1174" si="3223">AJ1174</f>
        <v>0</v>
      </c>
      <c r="AK1173" s="28">
        <f t="shared" ref="AK1173:AK1174" si="3224">AK1174</f>
        <v>0</v>
      </c>
      <c r="AL1173" s="28">
        <f t="shared" ref="AL1173:AL1174" si="3225">AL1174</f>
        <v>0</v>
      </c>
      <c r="AM1173" s="28">
        <f t="shared" ref="AM1173:AM1174" si="3226">AM1174</f>
        <v>0</v>
      </c>
      <c r="AN1173" s="28">
        <f t="shared" ref="AN1173:AN1174" si="3227">AN1174</f>
        <v>0</v>
      </c>
      <c r="AO1173" s="28">
        <f t="shared" ref="AO1173:AO1174" si="3228">AO1174</f>
        <v>0</v>
      </c>
      <c r="AP1173" s="28">
        <f t="shared" ref="AP1173:AP1174" si="3229">AP1174</f>
        <v>0</v>
      </c>
      <c r="AQ1173" s="28">
        <f t="shared" ref="AQ1173:AQ1174" si="3230">AQ1174</f>
        <v>0</v>
      </c>
      <c r="AR1173" s="28">
        <f t="shared" ref="AR1173:AR1174" si="3231">AR1174</f>
        <v>0</v>
      </c>
      <c r="AS1173" s="28">
        <f t="shared" ref="AS1173:AS1174" si="3232">AS1174</f>
        <v>0</v>
      </c>
      <c r="AT1173" s="28">
        <f t="shared" ref="AT1173:AT1174" si="3233">AT1174</f>
        <v>0</v>
      </c>
      <c r="AU1173" s="28">
        <f t="shared" ref="AU1173:AU1174" si="3234">AU1174</f>
        <v>0</v>
      </c>
      <c r="AV1173" s="28">
        <f t="shared" ref="AV1173:AV1174" si="3235">AV1174</f>
        <v>0</v>
      </c>
      <c r="AW1173" s="28">
        <f t="shared" si="3048"/>
        <v>1786</v>
      </c>
      <c r="AX1173" s="28">
        <f t="shared" si="3049"/>
        <v>1877.2</v>
      </c>
      <c r="AY1173" s="28">
        <f t="shared" si="3050"/>
        <v>1877.2</v>
      </c>
      <c r="AZ1173" s="28">
        <f t="shared" ref="AZ1173:AZ1174" si="3236">AZ1174</f>
        <v>0</v>
      </c>
      <c r="BA1173" s="29"/>
      <c r="BB1173" s="29"/>
      <c r="BC1173" s="25"/>
      <c r="BD1173" s="25"/>
      <c r="BE1173" s="25"/>
      <c r="BF1173" s="25"/>
      <c r="BG1173" s="25"/>
      <c r="BH1173" s="25"/>
      <c r="BI1173" s="25"/>
    </row>
    <row r="1174" s="1" customFormat="1">
      <c r="A1174" s="30" t="s">
        <v>496</v>
      </c>
      <c r="B1174" s="30" t="s">
        <v>65</v>
      </c>
      <c r="C1174" s="30" t="s">
        <v>154</v>
      </c>
      <c r="D1174" s="30" t="s">
        <v>57</v>
      </c>
      <c r="E1174" s="35"/>
      <c r="F1174" s="31" t="s">
        <v>58</v>
      </c>
      <c r="G1174" s="17">
        <f t="shared" si="3203"/>
        <v>1786</v>
      </c>
      <c r="H1174" s="17">
        <f t="shared" si="3204"/>
        <v>1877.2</v>
      </c>
      <c r="I1174" s="17">
        <f t="shared" si="3205"/>
        <v>1877.2</v>
      </c>
      <c r="J1174" s="17">
        <f t="shared" si="3206"/>
        <v>0</v>
      </c>
      <c r="K1174" s="17">
        <f t="shared" si="3207"/>
        <v>0</v>
      </c>
      <c r="L1174" s="17">
        <f t="shared" si="3208"/>
        <v>0</v>
      </c>
      <c r="M1174" s="17">
        <f t="shared" si="3018"/>
        <v>1786</v>
      </c>
      <c r="N1174" s="17">
        <f t="shared" si="3019"/>
        <v>1877.2</v>
      </c>
      <c r="O1174" s="17">
        <f t="shared" si="3020"/>
        <v>1877.2</v>
      </c>
      <c r="P1174" s="17">
        <f t="shared" si="3209"/>
        <v>0</v>
      </c>
      <c r="Q1174" s="17">
        <f t="shared" si="3210"/>
        <v>0</v>
      </c>
      <c r="R1174" s="17">
        <f t="shared" si="3211"/>
        <v>0</v>
      </c>
      <c r="S1174" s="17">
        <f t="shared" si="3212"/>
        <v>0</v>
      </c>
      <c r="T1174" s="17">
        <f t="shared" si="3213"/>
        <v>0</v>
      </c>
      <c r="U1174" s="17">
        <f t="shared" si="3214"/>
        <v>0</v>
      </c>
      <c r="V1174" s="17">
        <f t="shared" si="3215"/>
        <v>0</v>
      </c>
      <c r="W1174" s="17">
        <f t="shared" si="3216"/>
        <v>0</v>
      </c>
      <c r="X1174" s="17">
        <f t="shared" si="3217"/>
        <v>0</v>
      </c>
      <c r="Y1174" s="17">
        <f t="shared" si="3042"/>
        <v>1786</v>
      </c>
      <c r="Z1174" s="17">
        <f t="shared" si="3043"/>
        <v>1877.2</v>
      </c>
      <c r="AA1174" s="17">
        <f t="shared" si="3044"/>
        <v>1877.2</v>
      </c>
      <c r="AB1174" s="17">
        <f t="shared" si="3218"/>
        <v>0</v>
      </c>
      <c r="AC1174" s="17">
        <f t="shared" si="3219"/>
        <v>0</v>
      </c>
      <c r="AD1174" s="17">
        <f t="shared" si="3220"/>
        <v>0</v>
      </c>
      <c r="AE1174" s="17">
        <f t="shared" si="3045"/>
        <v>1786</v>
      </c>
      <c r="AF1174" s="17">
        <f t="shared" si="3046"/>
        <v>1877.2</v>
      </c>
      <c r="AG1174" s="17">
        <f t="shared" si="3047"/>
        <v>1877.2</v>
      </c>
      <c r="AH1174" s="17">
        <f t="shared" si="3221"/>
        <v>0</v>
      </c>
      <c r="AI1174" s="17">
        <f t="shared" si="3222"/>
        <v>0</v>
      </c>
      <c r="AJ1174" s="17">
        <f t="shared" si="3223"/>
        <v>0</v>
      </c>
      <c r="AK1174" s="17">
        <f t="shared" si="3224"/>
        <v>0</v>
      </c>
      <c r="AL1174" s="17">
        <f t="shared" si="3225"/>
        <v>0</v>
      </c>
      <c r="AM1174" s="17">
        <f t="shared" si="3226"/>
        <v>0</v>
      </c>
      <c r="AN1174" s="17">
        <f t="shared" si="3227"/>
        <v>0</v>
      </c>
      <c r="AO1174" s="17">
        <f t="shared" si="3228"/>
        <v>0</v>
      </c>
      <c r="AP1174" s="17">
        <f t="shared" si="3229"/>
        <v>0</v>
      </c>
      <c r="AQ1174" s="17">
        <f t="shared" si="3230"/>
        <v>0</v>
      </c>
      <c r="AR1174" s="17">
        <f t="shared" si="3231"/>
        <v>0</v>
      </c>
      <c r="AS1174" s="17">
        <f t="shared" si="3232"/>
        <v>0</v>
      </c>
      <c r="AT1174" s="17">
        <f t="shared" si="3233"/>
        <v>0</v>
      </c>
      <c r="AU1174" s="17">
        <f t="shared" si="3234"/>
        <v>0</v>
      </c>
      <c r="AV1174" s="17">
        <f t="shared" si="3235"/>
        <v>0</v>
      </c>
      <c r="AW1174" s="17">
        <f t="shared" si="3048"/>
        <v>1786</v>
      </c>
      <c r="AX1174" s="17">
        <f t="shared" si="3049"/>
        <v>1877.2</v>
      </c>
      <c r="AY1174" s="17">
        <f t="shared" si="3050"/>
        <v>1877.2</v>
      </c>
      <c r="AZ1174" s="17">
        <f t="shared" si="3236"/>
        <v>0</v>
      </c>
      <c r="BA1174" s="32"/>
      <c r="BB1174" s="32"/>
      <c r="BC1174" s="1"/>
      <c r="BD1174" s="1"/>
      <c r="BE1174" s="1"/>
      <c r="BF1174" s="1"/>
      <c r="BG1174" s="1"/>
      <c r="BH1174" s="1"/>
      <c r="BI1174" s="1"/>
    </row>
    <row r="1175" s="1" customFormat="1">
      <c r="A1175" s="30" t="s">
        <v>496</v>
      </c>
      <c r="B1175" s="30" t="s">
        <v>65</v>
      </c>
      <c r="C1175" s="30" t="s">
        <v>154</v>
      </c>
      <c r="D1175" s="30" t="s">
        <v>59</v>
      </c>
      <c r="E1175" s="35"/>
      <c r="F1175" s="31" t="s">
        <v>60</v>
      </c>
      <c r="G1175" s="17">
        <f>G1176+G1178</f>
        <v>1786</v>
      </c>
      <c r="H1175" s="17">
        <f>H1176+H1178</f>
        <v>1877.2</v>
      </c>
      <c r="I1175" s="17">
        <f>I1176+I1178</f>
        <v>1877.2</v>
      </c>
      <c r="J1175" s="17">
        <f>J1176+J1178</f>
        <v>0</v>
      </c>
      <c r="K1175" s="17">
        <f>K1176+K1178</f>
        <v>0</v>
      </c>
      <c r="L1175" s="17">
        <f>L1176+L1178</f>
        <v>0</v>
      </c>
      <c r="M1175" s="17">
        <f t="shared" si="3018"/>
        <v>1786</v>
      </c>
      <c r="N1175" s="17">
        <f t="shared" si="3019"/>
        <v>1877.2</v>
      </c>
      <c r="O1175" s="17">
        <f t="shared" si="3020"/>
        <v>1877.2</v>
      </c>
      <c r="P1175" s="17">
        <f>P1176+P1178</f>
        <v>0</v>
      </c>
      <c r="Q1175" s="17">
        <f>Q1176+Q1178</f>
        <v>0</v>
      </c>
      <c r="R1175" s="17">
        <f>R1176+R1178</f>
        <v>0</v>
      </c>
      <c r="S1175" s="17">
        <f>S1176+S1178</f>
        <v>0</v>
      </c>
      <c r="T1175" s="17">
        <f>T1176+T1178</f>
        <v>0</v>
      </c>
      <c r="U1175" s="17">
        <f>U1176+U1178</f>
        <v>0</v>
      </c>
      <c r="V1175" s="17">
        <f>V1176+V1178</f>
        <v>0</v>
      </c>
      <c r="W1175" s="17">
        <f>W1176+W1178</f>
        <v>0</v>
      </c>
      <c r="X1175" s="17">
        <f>X1176+X1178</f>
        <v>0</v>
      </c>
      <c r="Y1175" s="17">
        <f t="shared" si="3042"/>
        <v>1786</v>
      </c>
      <c r="Z1175" s="17">
        <f t="shared" si="3043"/>
        <v>1877.2</v>
      </c>
      <c r="AA1175" s="17">
        <f t="shared" si="3044"/>
        <v>1877.2</v>
      </c>
      <c r="AB1175" s="17">
        <f>AB1176+AB1178</f>
        <v>0</v>
      </c>
      <c r="AC1175" s="17">
        <f>AC1176+AC1178</f>
        <v>0</v>
      </c>
      <c r="AD1175" s="17">
        <f>AD1176+AD1178</f>
        <v>0</v>
      </c>
      <c r="AE1175" s="17">
        <f t="shared" si="3045"/>
        <v>1786</v>
      </c>
      <c r="AF1175" s="17">
        <f t="shared" si="3046"/>
        <v>1877.2</v>
      </c>
      <c r="AG1175" s="17">
        <f t="shared" si="3047"/>
        <v>1877.2</v>
      </c>
      <c r="AH1175" s="17">
        <f>AH1176+AH1178</f>
        <v>0</v>
      </c>
      <c r="AI1175" s="17">
        <f>AI1176+AI1178</f>
        <v>0</v>
      </c>
      <c r="AJ1175" s="17">
        <f>AJ1176+AJ1178</f>
        <v>0</v>
      </c>
      <c r="AK1175" s="17">
        <f>AK1176+AK1178</f>
        <v>0</v>
      </c>
      <c r="AL1175" s="17">
        <f>AL1176+AL1178</f>
        <v>0</v>
      </c>
      <c r="AM1175" s="17">
        <f>AM1176+AM1178</f>
        <v>0</v>
      </c>
      <c r="AN1175" s="17">
        <f>AN1176+AN1178</f>
        <v>0</v>
      </c>
      <c r="AO1175" s="17">
        <f>AO1176+AO1178</f>
        <v>0</v>
      </c>
      <c r="AP1175" s="17">
        <f>AP1176+AP1178</f>
        <v>0</v>
      </c>
      <c r="AQ1175" s="17">
        <f>AQ1176+AQ1178</f>
        <v>0</v>
      </c>
      <c r="AR1175" s="17">
        <f>AR1176+AR1178</f>
        <v>0</v>
      </c>
      <c r="AS1175" s="17">
        <f>AS1176+AS1178</f>
        <v>0</v>
      </c>
      <c r="AT1175" s="17">
        <f>AT1176+AT1178</f>
        <v>0</v>
      </c>
      <c r="AU1175" s="17">
        <f>AU1176+AU1178</f>
        <v>0</v>
      </c>
      <c r="AV1175" s="17">
        <f>AV1176+AV1178</f>
        <v>0</v>
      </c>
      <c r="AW1175" s="17">
        <f t="shared" si="3048"/>
        <v>1786</v>
      </c>
      <c r="AX1175" s="17">
        <f t="shared" si="3049"/>
        <v>1877.2</v>
      </c>
      <c r="AY1175" s="17">
        <f t="shared" si="3050"/>
        <v>1877.2</v>
      </c>
      <c r="AZ1175" s="17">
        <f>AZ1176+AZ1178</f>
        <v>0</v>
      </c>
      <c r="BA1175" s="32"/>
      <c r="BB1175" s="32"/>
      <c r="BC1175" s="1"/>
      <c r="BD1175" s="1"/>
      <c r="BE1175" s="1"/>
      <c r="BF1175" s="1"/>
      <c r="BG1175" s="1"/>
      <c r="BH1175" s="1"/>
      <c r="BI1175" s="1"/>
    </row>
    <row r="1176" s="1" customFormat="1">
      <c r="A1176" s="30" t="s">
        <v>496</v>
      </c>
      <c r="B1176" s="30" t="s">
        <v>65</v>
      </c>
      <c r="C1176" s="30" t="s">
        <v>154</v>
      </c>
      <c r="D1176" s="30" t="s">
        <v>156</v>
      </c>
      <c r="E1176" s="35"/>
      <c r="F1176" s="31" t="s">
        <v>157</v>
      </c>
      <c r="G1176" s="17">
        <f>G1177</f>
        <v>452.69999999999999</v>
      </c>
      <c r="H1176" s="17">
        <f>H1177</f>
        <v>452.69999999999999</v>
      </c>
      <c r="I1176" s="17">
        <f>I1177</f>
        <v>452.69999999999999</v>
      </c>
      <c r="J1176" s="17">
        <f>J1177</f>
        <v>0</v>
      </c>
      <c r="K1176" s="17">
        <f>K1177</f>
        <v>0</v>
      </c>
      <c r="L1176" s="17">
        <f>L1177</f>
        <v>0</v>
      </c>
      <c r="M1176" s="17">
        <f t="shared" ref="M1176:M1239" si="3237">G1176+J1176</f>
        <v>452.69999999999999</v>
      </c>
      <c r="N1176" s="17">
        <f t="shared" ref="N1176:N1239" si="3238">H1176+K1176</f>
        <v>452.69999999999999</v>
      </c>
      <c r="O1176" s="17">
        <f t="shared" ref="O1176:O1239" si="3239">I1176+L1176</f>
        <v>452.69999999999999</v>
      </c>
      <c r="P1176" s="17">
        <f>P1177</f>
        <v>0</v>
      </c>
      <c r="Q1176" s="17">
        <f>Q1177</f>
        <v>0</v>
      </c>
      <c r="R1176" s="17">
        <f>R1177</f>
        <v>0</v>
      </c>
      <c r="S1176" s="17">
        <f>S1177</f>
        <v>0</v>
      </c>
      <c r="T1176" s="17">
        <f>T1177</f>
        <v>0</v>
      </c>
      <c r="U1176" s="17">
        <f>U1177</f>
        <v>0</v>
      </c>
      <c r="V1176" s="17">
        <f>V1177</f>
        <v>0</v>
      </c>
      <c r="W1176" s="17">
        <f>W1177</f>
        <v>0</v>
      </c>
      <c r="X1176" s="17">
        <f>X1177</f>
        <v>0</v>
      </c>
      <c r="Y1176" s="17">
        <f t="shared" si="3042"/>
        <v>452.69999999999999</v>
      </c>
      <c r="Z1176" s="17">
        <f t="shared" si="3043"/>
        <v>452.69999999999999</v>
      </c>
      <c r="AA1176" s="17">
        <f t="shared" si="3044"/>
        <v>452.69999999999999</v>
      </c>
      <c r="AB1176" s="17">
        <f>AB1177</f>
        <v>0</v>
      </c>
      <c r="AC1176" s="17">
        <f>AC1177</f>
        <v>0</v>
      </c>
      <c r="AD1176" s="17">
        <f>AD1177</f>
        <v>0</v>
      </c>
      <c r="AE1176" s="17">
        <f t="shared" si="3045"/>
        <v>452.69999999999999</v>
      </c>
      <c r="AF1176" s="17">
        <f t="shared" si="3046"/>
        <v>452.69999999999999</v>
      </c>
      <c r="AG1176" s="17">
        <f t="shared" si="3047"/>
        <v>452.69999999999999</v>
      </c>
      <c r="AH1176" s="17">
        <f>AH1177</f>
        <v>0</v>
      </c>
      <c r="AI1176" s="17">
        <f>AI1177</f>
        <v>0</v>
      </c>
      <c r="AJ1176" s="17">
        <f>AJ1177</f>
        <v>0</v>
      </c>
      <c r="AK1176" s="17">
        <f>AK1177</f>
        <v>0</v>
      </c>
      <c r="AL1176" s="17">
        <f>AL1177</f>
        <v>0</v>
      </c>
      <c r="AM1176" s="17">
        <f>AM1177</f>
        <v>0</v>
      </c>
      <c r="AN1176" s="17">
        <f>AN1177</f>
        <v>0</v>
      </c>
      <c r="AO1176" s="17">
        <f>AO1177</f>
        <v>0</v>
      </c>
      <c r="AP1176" s="17">
        <f>AP1177</f>
        <v>0</v>
      </c>
      <c r="AQ1176" s="17">
        <f>AQ1177</f>
        <v>0</v>
      </c>
      <c r="AR1176" s="17">
        <f>AR1177</f>
        <v>0</v>
      </c>
      <c r="AS1176" s="17">
        <f>AS1177</f>
        <v>0</v>
      </c>
      <c r="AT1176" s="17">
        <f>AT1177</f>
        <v>0</v>
      </c>
      <c r="AU1176" s="17">
        <f>AU1177</f>
        <v>0</v>
      </c>
      <c r="AV1176" s="17">
        <f>AV1177</f>
        <v>0</v>
      </c>
      <c r="AW1176" s="17">
        <f t="shared" si="3048"/>
        <v>452.69999999999999</v>
      </c>
      <c r="AX1176" s="17">
        <f t="shared" si="3049"/>
        <v>452.69999999999999</v>
      </c>
      <c r="AY1176" s="17">
        <f t="shared" si="3050"/>
        <v>452.69999999999999</v>
      </c>
      <c r="AZ1176" s="17">
        <f>AZ1177</f>
        <v>0</v>
      </c>
      <c r="BA1176" s="32"/>
      <c r="BB1176" s="32"/>
      <c r="BC1176" s="1"/>
      <c r="BD1176" s="1"/>
      <c r="BE1176" s="1"/>
      <c r="BF1176" s="1"/>
      <c r="BG1176" s="1"/>
      <c r="BH1176" s="1"/>
      <c r="BI1176" s="1"/>
    </row>
    <row r="1177" s="1" customFormat="1">
      <c r="A1177" s="30" t="s">
        <v>496</v>
      </c>
      <c r="B1177" s="30" t="s">
        <v>65</v>
      </c>
      <c r="C1177" s="30" t="s">
        <v>154</v>
      </c>
      <c r="D1177" s="30" t="s">
        <v>156</v>
      </c>
      <c r="E1177" s="30" t="s">
        <v>41</v>
      </c>
      <c r="F1177" s="31" t="s">
        <v>42</v>
      </c>
      <c r="G1177" s="17">
        <v>452.69999999999999</v>
      </c>
      <c r="H1177" s="17">
        <v>452.69999999999999</v>
      </c>
      <c r="I1177" s="17">
        <v>452.69999999999999</v>
      </c>
      <c r="J1177" s="17"/>
      <c r="K1177" s="17"/>
      <c r="L1177" s="17"/>
      <c r="M1177" s="17">
        <f t="shared" si="3237"/>
        <v>452.69999999999999</v>
      </c>
      <c r="N1177" s="17">
        <f t="shared" si="3238"/>
        <v>452.69999999999999</v>
      </c>
      <c r="O1177" s="17">
        <f t="shared" si="3239"/>
        <v>452.69999999999999</v>
      </c>
      <c r="P1177" s="17"/>
      <c r="Q1177" s="17"/>
      <c r="R1177" s="17"/>
      <c r="S1177" s="17"/>
      <c r="T1177" s="17"/>
      <c r="U1177" s="17"/>
      <c r="V1177" s="17"/>
      <c r="W1177" s="17"/>
      <c r="X1177" s="17"/>
      <c r="Y1177" s="17">
        <f t="shared" si="3042"/>
        <v>452.69999999999999</v>
      </c>
      <c r="Z1177" s="17">
        <f t="shared" si="3043"/>
        <v>452.69999999999999</v>
      </c>
      <c r="AA1177" s="17">
        <f t="shared" si="3044"/>
        <v>452.69999999999999</v>
      </c>
      <c r="AB1177" s="17"/>
      <c r="AC1177" s="17"/>
      <c r="AD1177" s="17"/>
      <c r="AE1177" s="17">
        <f t="shared" si="3045"/>
        <v>452.69999999999999</v>
      </c>
      <c r="AF1177" s="17">
        <f t="shared" si="3046"/>
        <v>452.69999999999999</v>
      </c>
      <c r="AG1177" s="17">
        <f t="shared" si="3047"/>
        <v>452.69999999999999</v>
      </c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>
        <f t="shared" si="3048"/>
        <v>452.69999999999999</v>
      </c>
      <c r="AX1177" s="17">
        <f t="shared" si="3049"/>
        <v>452.69999999999999</v>
      </c>
      <c r="AY1177" s="17">
        <f t="shared" si="3050"/>
        <v>452.69999999999999</v>
      </c>
      <c r="AZ1177" s="17"/>
      <c r="BA1177" s="32"/>
      <c r="BB1177" s="32"/>
      <c r="BC1177" s="1"/>
      <c r="BD1177" s="1"/>
      <c r="BE1177" s="1"/>
      <c r="BF1177" s="1"/>
      <c r="BG1177" s="1"/>
      <c r="BH1177" s="1"/>
      <c r="BI1177" s="1"/>
    </row>
    <row r="1178" s="1" customFormat="1">
      <c r="A1178" s="30" t="s">
        <v>496</v>
      </c>
      <c r="B1178" s="30" t="s">
        <v>65</v>
      </c>
      <c r="C1178" s="30" t="s">
        <v>154</v>
      </c>
      <c r="D1178" s="30" t="s">
        <v>441</v>
      </c>
      <c r="E1178" s="35"/>
      <c r="F1178" s="31" t="s">
        <v>442</v>
      </c>
      <c r="G1178" s="17">
        <f>G1179+G1180</f>
        <v>1333.3</v>
      </c>
      <c r="H1178" s="17">
        <f>H1179+H1180</f>
        <v>1424.5</v>
      </c>
      <c r="I1178" s="17">
        <f>I1179+I1180</f>
        <v>1424.5</v>
      </c>
      <c r="J1178" s="17">
        <f>J1179+J1180</f>
        <v>0</v>
      </c>
      <c r="K1178" s="17">
        <f>K1179+K1180</f>
        <v>0</v>
      </c>
      <c r="L1178" s="17">
        <f>L1179+L1180</f>
        <v>0</v>
      </c>
      <c r="M1178" s="17">
        <f t="shared" si="3237"/>
        <v>1333.3</v>
      </c>
      <c r="N1178" s="17">
        <f t="shared" si="3238"/>
        <v>1424.5</v>
      </c>
      <c r="O1178" s="17">
        <f t="shared" si="3239"/>
        <v>1424.5</v>
      </c>
      <c r="P1178" s="17">
        <f>P1179+P1180</f>
        <v>0</v>
      </c>
      <c r="Q1178" s="17">
        <f>Q1179+Q1180</f>
        <v>0</v>
      </c>
      <c r="R1178" s="17">
        <f>R1179+R1180</f>
        <v>0</v>
      </c>
      <c r="S1178" s="17">
        <f>S1179+S1180</f>
        <v>0</v>
      </c>
      <c r="T1178" s="17">
        <f>T1179+T1180</f>
        <v>0</v>
      </c>
      <c r="U1178" s="17">
        <f>U1179+U1180</f>
        <v>0</v>
      </c>
      <c r="V1178" s="17">
        <f>V1179+V1180</f>
        <v>0</v>
      </c>
      <c r="W1178" s="17">
        <f>W1179+W1180</f>
        <v>0</v>
      </c>
      <c r="X1178" s="17">
        <f>X1179+X1180</f>
        <v>0</v>
      </c>
      <c r="Y1178" s="17">
        <f t="shared" si="3042"/>
        <v>1333.3</v>
      </c>
      <c r="Z1178" s="17">
        <f t="shared" si="3043"/>
        <v>1424.5</v>
      </c>
      <c r="AA1178" s="17">
        <f t="shared" si="3044"/>
        <v>1424.5</v>
      </c>
      <c r="AB1178" s="17">
        <f>AB1179+AB1180</f>
        <v>0</v>
      </c>
      <c r="AC1178" s="17">
        <f>AC1179+AC1180</f>
        <v>0</v>
      </c>
      <c r="AD1178" s="17">
        <f>AD1179+AD1180</f>
        <v>0</v>
      </c>
      <c r="AE1178" s="17">
        <f t="shared" si="3045"/>
        <v>1333.3</v>
      </c>
      <c r="AF1178" s="17">
        <f t="shared" si="3046"/>
        <v>1424.5</v>
      </c>
      <c r="AG1178" s="17">
        <f t="shared" si="3047"/>
        <v>1424.5</v>
      </c>
      <c r="AH1178" s="17">
        <f>AH1179+AH1180</f>
        <v>0</v>
      </c>
      <c r="AI1178" s="17">
        <f>AI1179+AI1180</f>
        <v>0</v>
      </c>
      <c r="AJ1178" s="17">
        <f>AJ1179+AJ1180</f>
        <v>0</v>
      </c>
      <c r="AK1178" s="17">
        <f>AK1179+AK1180</f>
        <v>0</v>
      </c>
      <c r="AL1178" s="17">
        <f>AL1179+AL1180</f>
        <v>0</v>
      </c>
      <c r="AM1178" s="17">
        <f>AM1179+AM1180</f>
        <v>0</v>
      </c>
      <c r="AN1178" s="17">
        <f>AN1179+AN1180</f>
        <v>0</v>
      </c>
      <c r="AO1178" s="17">
        <f>AO1179+AO1180</f>
        <v>0</v>
      </c>
      <c r="AP1178" s="17">
        <f>AP1179+AP1180</f>
        <v>0</v>
      </c>
      <c r="AQ1178" s="17">
        <f>AQ1179+AQ1180</f>
        <v>0</v>
      </c>
      <c r="AR1178" s="17">
        <f>AR1179+AR1180</f>
        <v>0</v>
      </c>
      <c r="AS1178" s="17">
        <f>AS1179+AS1180</f>
        <v>0</v>
      </c>
      <c r="AT1178" s="17">
        <f>AT1179+AT1180</f>
        <v>0</v>
      </c>
      <c r="AU1178" s="17">
        <f>AU1179+AU1180</f>
        <v>0</v>
      </c>
      <c r="AV1178" s="17">
        <f>AV1179+AV1180</f>
        <v>0</v>
      </c>
      <c r="AW1178" s="17">
        <f t="shared" si="3048"/>
        <v>1333.3</v>
      </c>
      <c r="AX1178" s="17">
        <f t="shared" si="3049"/>
        <v>1424.5</v>
      </c>
      <c r="AY1178" s="17">
        <f t="shared" si="3050"/>
        <v>1424.5</v>
      </c>
      <c r="AZ1178" s="17">
        <f>AZ1179+AZ1180</f>
        <v>0</v>
      </c>
      <c r="BA1178" s="32"/>
      <c r="BB1178" s="32"/>
      <c r="BC1178" s="1"/>
      <c r="BD1178" s="1"/>
      <c r="BE1178" s="1"/>
      <c r="BF1178" s="1"/>
      <c r="BG1178" s="1"/>
      <c r="BH1178" s="1"/>
      <c r="BI1178" s="1"/>
    </row>
    <row r="1179" s="1" customFormat="1">
      <c r="A1179" s="30" t="s">
        <v>496</v>
      </c>
      <c r="B1179" s="30" t="s">
        <v>65</v>
      </c>
      <c r="C1179" s="30" t="s">
        <v>154</v>
      </c>
      <c r="D1179" s="30" t="s">
        <v>441</v>
      </c>
      <c r="E1179" s="30" t="s">
        <v>53</v>
      </c>
      <c r="F1179" s="31" t="s">
        <v>54</v>
      </c>
      <c r="G1179" s="17">
        <v>1048.8</v>
      </c>
      <c r="H1179" s="17">
        <v>1140</v>
      </c>
      <c r="I1179" s="17">
        <v>1140</v>
      </c>
      <c r="J1179" s="17"/>
      <c r="K1179" s="17"/>
      <c r="L1179" s="17"/>
      <c r="M1179" s="17">
        <f t="shared" si="3237"/>
        <v>1048.8</v>
      </c>
      <c r="N1179" s="17">
        <f t="shared" si="3238"/>
        <v>1140</v>
      </c>
      <c r="O1179" s="17">
        <f t="shared" si="3239"/>
        <v>1140</v>
      </c>
      <c r="P1179" s="17"/>
      <c r="Q1179" s="17"/>
      <c r="R1179" s="17"/>
      <c r="S1179" s="17"/>
      <c r="T1179" s="17"/>
      <c r="U1179" s="17"/>
      <c r="V1179" s="17"/>
      <c r="W1179" s="17"/>
      <c r="X1179" s="17"/>
      <c r="Y1179" s="17">
        <f t="shared" si="3042"/>
        <v>1048.8</v>
      </c>
      <c r="Z1179" s="17">
        <f t="shared" si="3043"/>
        <v>1140</v>
      </c>
      <c r="AA1179" s="17">
        <f t="shared" si="3044"/>
        <v>1140</v>
      </c>
      <c r="AB1179" s="17"/>
      <c r="AC1179" s="17"/>
      <c r="AD1179" s="17"/>
      <c r="AE1179" s="17">
        <f t="shared" si="3045"/>
        <v>1048.8</v>
      </c>
      <c r="AF1179" s="17">
        <f t="shared" si="3046"/>
        <v>1140</v>
      </c>
      <c r="AG1179" s="17">
        <f t="shared" si="3047"/>
        <v>1140</v>
      </c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>
        <f t="shared" si="3048"/>
        <v>1048.8</v>
      </c>
      <c r="AX1179" s="17">
        <f t="shared" si="3049"/>
        <v>1140</v>
      </c>
      <c r="AY1179" s="17">
        <f t="shared" si="3050"/>
        <v>1140</v>
      </c>
      <c r="AZ1179" s="17"/>
      <c r="BA1179" s="32"/>
      <c r="BB1179" s="32"/>
      <c r="BC1179" s="1"/>
      <c r="BD1179" s="1"/>
      <c r="BE1179" s="1"/>
      <c r="BF1179" s="1"/>
      <c r="BG1179" s="1"/>
      <c r="BH1179" s="1"/>
      <c r="BI1179" s="1"/>
    </row>
    <row r="1180" s="1" customFormat="1">
      <c r="A1180" s="30" t="s">
        <v>496</v>
      </c>
      <c r="B1180" s="30" t="s">
        <v>65</v>
      </c>
      <c r="C1180" s="30" t="s">
        <v>154</v>
      </c>
      <c r="D1180" s="30" t="s">
        <v>441</v>
      </c>
      <c r="E1180" s="30" t="s">
        <v>41</v>
      </c>
      <c r="F1180" s="31" t="s">
        <v>42</v>
      </c>
      <c r="G1180" s="17">
        <v>284.5</v>
      </c>
      <c r="H1180" s="17">
        <v>284.5</v>
      </c>
      <c r="I1180" s="17">
        <v>284.5</v>
      </c>
      <c r="J1180" s="17"/>
      <c r="K1180" s="17"/>
      <c r="L1180" s="17"/>
      <c r="M1180" s="17">
        <f t="shared" si="3237"/>
        <v>284.5</v>
      </c>
      <c r="N1180" s="17">
        <f t="shared" si="3238"/>
        <v>284.5</v>
      </c>
      <c r="O1180" s="17">
        <f t="shared" si="3239"/>
        <v>284.5</v>
      </c>
      <c r="P1180" s="17"/>
      <c r="Q1180" s="17"/>
      <c r="R1180" s="17"/>
      <c r="S1180" s="17"/>
      <c r="T1180" s="17"/>
      <c r="U1180" s="17"/>
      <c r="V1180" s="17"/>
      <c r="W1180" s="17"/>
      <c r="X1180" s="17"/>
      <c r="Y1180" s="17">
        <f t="shared" si="3042"/>
        <v>284.5</v>
      </c>
      <c r="Z1180" s="17">
        <f t="shared" si="3043"/>
        <v>284.5</v>
      </c>
      <c r="AA1180" s="17">
        <f t="shared" si="3044"/>
        <v>284.5</v>
      </c>
      <c r="AB1180" s="17"/>
      <c r="AC1180" s="17"/>
      <c r="AD1180" s="17"/>
      <c r="AE1180" s="17">
        <f t="shared" si="3045"/>
        <v>284.5</v>
      </c>
      <c r="AF1180" s="17">
        <f t="shared" si="3046"/>
        <v>284.5</v>
      </c>
      <c r="AG1180" s="17">
        <f t="shared" si="3047"/>
        <v>284.5</v>
      </c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>
        <f t="shared" si="3048"/>
        <v>284.5</v>
      </c>
      <c r="AX1180" s="17">
        <f t="shared" si="3049"/>
        <v>284.5</v>
      </c>
      <c r="AY1180" s="17">
        <f t="shared" si="3050"/>
        <v>284.5</v>
      </c>
      <c r="AZ1180" s="17"/>
      <c r="BA1180" s="32"/>
      <c r="BB1180" s="32"/>
      <c r="BC1180" s="1"/>
      <c r="BD1180" s="1"/>
      <c r="BE1180" s="1"/>
      <c r="BF1180" s="1"/>
      <c r="BG1180" s="1"/>
      <c r="BH1180" s="1"/>
      <c r="BI1180" s="1"/>
    </row>
    <row r="1181" s="20" customFormat="1">
      <c r="A1181" s="21" t="s">
        <v>496</v>
      </c>
      <c r="B1181" s="21" t="s">
        <v>121</v>
      </c>
      <c r="C1181" s="21"/>
      <c r="D1181" s="21"/>
      <c r="E1181" s="21"/>
      <c r="F1181" s="22" t="s">
        <v>122</v>
      </c>
      <c r="G1181" s="23">
        <f>G1196+G1182</f>
        <v>18569.000000000004</v>
      </c>
      <c r="H1181" s="23">
        <f>H1196+H1182</f>
        <v>18410.300000000003</v>
      </c>
      <c r="I1181" s="23">
        <f>I1196+I1182</f>
        <v>18410.300000000003</v>
      </c>
      <c r="J1181" s="23">
        <f>J1196+J1182</f>
        <v>0</v>
      </c>
      <c r="K1181" s="23">
        <f>K1196+K1182</f>
        <v>0</v>
      </c>
      <c r="L1181" s="23">
        <f>L1196+L1182</f>
        <v>0</v>
      </c>
      <c r="M1181" s="23">
        <f t="shared" si="3237"/>
        <v>18569.000000000004</v>
      </c>
      <c r="N1181" s="23">
        <f t="shared" si="3238"/>
        <v>18410.300000000003</v>
      </c>
      <c r="O1181" s="23">
        <f t="shared" si="3239"/>
        <v>18410.300000000003</v>
      </c>
      <c r="P1181" s="23">
        <f>P1196+P1182</f>
        <v>0</v>
      </c>
      <c r="Q1181" s="23">
        <f>Q1196+Q1182</f>
        <v>0</v>
      </c>
      <c r="R1181" s="23">
        <f>R1196+R1182</f>
        <v>0</v>
      </c>
      <c r="S1181" s="23">
        <f>S1196+S1182</f>
        <v>0.93549000000000004</v>
      </c>
      <c r="T1181" s="23">
        <f>T1196+T1182</f>
        <v>0</v>
      </c>
      <c r="U1181" s="23">
        <f>U1196+U1182</f>
        <v>0</v>
      </c>
      <c r="V1181" s="23">
        <f>V1196+V1182</f>
        <v>0</v>
      </c>
      <c r="W1181" s="23">
        <f>W1196+W1182</f>
        <v>0</v>
      </c>
      <c r="X1181" s="23">
        <f>X1196+X1182</f>
        <v>0</v>
      </c>
      <c r="Y1181" s="23">
        <f t="shared" si="3042"/>
        <v>18569.935490000003</v>
      </c>
      <c r="Z1181" s="23">
        <f t="shared" si="3043"/>
        <v>18410.300000000003</v>
      </c>
      <c r="AA1181" s="23">
        <f t="shared" si="3044"/>
        <v>18410.300000000003</v>
      </c>
      <c r="AB1181" s="23">
        <f>AB1196+AB1182</f>
        <v>0</v>
      </c>
      <c r="AC1181" s="23">
        <f>AC1196+AC1182</f>
        <v>0</v>
      </c>
      <c r="AD1181" s="23">
        <f>AD1196+AD1182</f>
        <v>0</v>
      </c>
      <c r="AE1181" s="23">
        <f t="shared" si="3045"/>
        <v>18569.935490000003</v>
      </c>
      <c r="AF1181" s="23">
        <f t="shared" si="3046"/>
        <v>18410.300000000003</v>
      </c>
      <c r="AG1181" s="23">
        <f t="shared" si="3047"/>
        <v>18410.300000000003</v>
      </c>
      <c r="AH1181" s="23">
        <f>AH1196+AH1182</f>
        <v>0</v>
      </c>
      <c r="AI1181" s="23">
        <f>AI1196+AI1182</f>
        <v>0</v>
      </c>
      <c r="AJ1181" s="23">
        <f>AJ1196+AJ1182</f>
        <v>268.79999999999995</v>
      </c>
      <c r="AK1181" s="23">
        <f>AK1196+AK1182</f>
        <v>0</v>
      </c>
      <c r="AL1181" s="23">
        <f>AL1196+AL1182</f>
        <v>0</v>
      </c>
      <c r="AM1181" s="23">
        <f>AM1196+AM1182</f>
        <v>0</v>
      </c>
      <c r="AN1181" s="23">
        <f>AN1196+AN1182</f>
        <v>0</v>
      </c>
      <c r="AO1181" s="23">
        <f>AO1196+AO1182</f>
        <v>0</v>
      </c>
      <c r="AP1181" s="23">
        <f>AP1196+AP1182</f>
        <v>0</v>
      </c>
      <c r="AQ1181" s="23">
        <f>AQ1196+AQ1182</f>
        <v>0</v>
      </c>
      <c r="AR1181" s="23">
        <f>AR1196+AR1182</f>
        <v>0</v>
      </c>
      <c r="AS1181" s="23">
        <f>AS1196+AS1182</f>
        <v>0</v>
      </c>
      <c r="AT1181" s="23">
        <f>AT1196+AT1182</f>
        <v>0</v>
      </c>
      <c r="AU1181" s="23">
        <f>AU1196+AU1182</f>
        <v>0</v>
      </c>
      <c r="AV1181" s="23">
        <f>AV1196+AV1182</f>
        <v>0</v>
      </c>
      <c r="AW1181" s="23">
        <f t="shared" si="3048"/>
        <v>18838.735490000003</v>
      </c>
      <c r="AX1181" s="23">
        <f t="shared" si="3049"/>
        <v>18410.300000000003</v>
      </c>
      <c r="AY1181" s="23">
        <f t="shared" si="3050"/>
        <v>18410.300000000003</v>
      </c>
      <c r="AZ1181" s="23">
        <f>AZ1196+AZ1182</f>
        <v>0</v>
      </c>
      <c r="BA1181" s="24"/>
      <c r="BB1181" s="24"/>
      <c r="BC1181" s="20"/>
      <c r="BD1181" s="20"/>
      <c r="BE1181" s="20"/>
      <c r="BF1181" s="20"/>
      <c r="BG1181" s="20"/>
      <c r="BH1181" s="20"/>
      <c r="BI1181" s="20"/>
    </row>
    <row r="1182" s="25" customFormat="1">
      <c r="A1182" s="26" t="s">
        <v>496</v>
      </c>
      <c r="B1182" s="26" t="s">
        <v>121</v>
      </c>
      <c r="C1182" s="26" t="s">
        <v>267</v>
      </c>
      <c r="D1182" s="26"/>
      <c r="E1182" s="26"/>
      <c r="F1182" s="27" t="s">
        <v>443</v>
      </c>
      <c r="G1182" s="28">
        <f>G1183+G1188</f>
        <v>16751.600000000002</v>
      </c>
      <c r="H1182" s="28">
        <f>H1183+H1188</f>
        <v>16751.600000000002</v>
      </c>
      <c r="I1182" s="28">
        <f>I1183+I1188</f>
        <v>16751.600000000002</v>
      </c>
      <c r="J1182" s="28">
        <f>J1183+J1188</f>
        <v>0</v>
      </c>
      <c r="K1182" s="28">
        <f>K1183+K1188</f>
        <v>0</v>
      </c>
      <c r="L1182" s="28">
        <f>L1183+L1188</f>
        <v>0</v>
      </c>
      <c r="M1182" s="28">
        <f t="shared" si="3237"/>
        <v>16751.600000000002</v>
      </c>
      <c r="N1182" s="28">
        <f t="shared" si="3238"/>
        <v>16751.600000000002</v>
      </c>
      <c r="O1182" s="28">
        <f t="shared" si="3239"/>
        <v>16751.600000000002</v>
      </c>
      <c r="P1182" s="28">
        <f>P1183+P1188+P1193</f>
        <v>0</v>
      </c>
      <c r="Q1182" s="28">
        <f>Q1183+Q1188+Q1193</f>
        <v>0</v>
      </c>
      <c r="R1182" s="28">
        <f>R1183+R1188+R1193</f>
        <v>0</v>
      </c>
      <c r="S1182" s="28">
        <f>S1183+S1188+S1193</f>
        <v>0.93549000000000004</v>
      </c>
      <c r="T1182" s="28">
        <f>T1183+T1188+T1193</f>
        <v>0</v>
      </c>
      <c r="U1182" s="28">
        <f>U1183+U1188+U1193</f>
        <v>0</v>
      </c>
      <c r="V1182" s="28">
        <f>V1183+V1188+V1193</f>
        <v>0</v>
      </c>
      <c r="W1182" s="28">
        <f>W1183+W1188+W1193</f>
        <v>0</v>
      </c>
      <c r="X1182" s="28">
        <f>X1183+X1188+X1193</f>
        <v>0</v>
      </c>
      <c r="Y1182" s="28">
        <f t="shared" si="3042"/>
        <v>16752.535490000002</v>
      </c>
      <c r="Z1182" s="28">
        <f t="shared" si="3043"/>
        <v>16751.600000000002</v>
      </c>
      <c r="AA1182" s="28">
        <f t="shared" si="3044"/>
        <v>16751.600000000002</v>
      </c>
      <c r="AB1182" s="28">
        <f>AB1183+AB1188+AB1193</f>
        <v>0</v>
      </c>
      <c r="AC1182" s="28">
        <f>AC1183+AC1188+AC1193</f>
        <v>0</v>
      </c>
      <c r="AD1182" s="28">
        <f>AD1183+AD1188+AD1193</f>
        <v>0</v>
      </c>
      <c r="AE1182" s="28">
        <f t="shared" si="3045"/>
        <v>16752.535490000002</v>
      </c>
      <c r="AF1182" s="28">
        <f t="shared" si="3046"/>
        <v>16751.600000000002</v>
      </c>
      <c r="AG1182" s="28">
        <f t="shared" si="3047"/>
        <v>16751.600000000002</v>
      </c>
      <c r="AH1182" s="28">
        <f>AH1183+AH1188+AH1193</f>
        <v>0</v>
      </c>
      <c r="AI1182" s="28">
        <f>AI1183+AI1188+AI1193</f>
        <v>0</v>
      </c>
      <c r="AJ1182" s="28">
        <f>AJ1183+AJ1188+AJ1193</f>
        <v>-541.96100000000001</v>
      </c>
      <c r="AK1182" s="28">
        <f>AK1183+AK1188+AK1193</f>
        <v>0</v>
      </c>
      <c r="AL1182" s="28">
        <f>AL1183+AL1188+AL1193</f>
        <v>0</v>
      </c>
      <c r="AM1182" s="28">
        <f>AM1183+AM1188+AM1193</f>
        <v>0</v>
      </c>
      <c r="AN1182" s="28">
        <f>AN1183+AN1188+AN1193</f>
        <v>0</v>
      </c>
      <c r="AO1182" s="28">
        <f>AO1183+AO1188+AO1193</f>
        <v>0</v>
      </c>
      <c r="AP1182" s="28">
        <f>AP1183+AP1188+AP1193</f>
        <v>0</v>
      </c>
      <c r="AQ1182" s="28">
        <f>AQ1183+AQ1188+AQ1193</f>
        <v>0</v>
      </c>
      <c r="AR1182" s="28">
        <f>AR1183+AR1188+AR1193</f>
        <v>0</v>
      </c>
      <c r="AS1182" s="28">
        <f>AS1183+AS1188+AS1193</f>
        <v>0</v>
      </c>
      <c r="AT1182" s="28">
        <f>AT1183+AT1188+AT1193</f>
        <v>0</v>
      </c>
      <c r="AU1182" s="28">
        <f>AU1183+AU1188+AU1193</f>
        <v>0</v>
      </c>
      <c r="AV1182" s="28">
        <f>AV1183+AV1188+AV1193</f>
        <v>0</v>
      </c>
      <c r="AW1182" s="28">
        <f t="shared" si="3048"/>
        <v>16210.574490000003</v>
      </c>
      <c r="AX1182" s="28">
        <f t="shared" si="3049"/>
        <v>16751.600000000002</v>
      </c>
      <c r="AY1182" s="28">
        <f t="shared" si="3050"/>
        <v>16751.600000000002</v>
      </c>
      <c r="AZ1182" s="28">
        <f>AZ1183+AZ1188+AZ1193</f>
        <v>0</v>
      </c>
      <c r="BA1182" s="29"/>
      <c r="BB1182" s="29"/>
      <c r="BC1182" s="25"/>
      <c r="BD1182" s="25"/>
      <c r="BE1182" s="25"/>
      <c r="BF1182" s="25"/>
      <c r="BG1182" s="25"/>
      <c r="BH1182" s="25"/>
      <c r="BI1182" s="25"/>
    </row>
    <row r="1183" s="1" customFormat="1">
      <c r="A1183" s="30" t="s">
        <v>496</v>
      </c>
      <c r="B1183" s="30" t="s">
        <v>121</v>
      </c>
      <c r="C1183" s="30" t="s">
        <v>267</v>
      </c>
      <c r="D1183" s="30" t="s">
        <v>67</v>
      </c>
      <c r="E1183" s="35"/>
      <c r="F1183" s="31" t="s">
        <v>68</v>
      </c>
      <c r="G1183" s="17">
        <f t="shared" ref="G1183:G1199" si="3240">G1184</f>
        <v>2054.9000000000001</v>
      </c>
      <c r="H1183" s="17">
        <f t="shared" ref="H1183:H1199" si="3241">H1184</f>
        <v>2054.9000000000001</v>
      </c>
      <c r="I1183" s="17">
        <f t="shared" ref="I1183:I1199" si="3242">I1184</f>
        <v>2054.9000000000001</v>
      </c>
      <c r="J1183" s="17">
        <f t="shared" ref="J1183:J1199" si="3243">J1184</f>
        <v>0</v>
      </c>
      <c r="K1183" s="17">
        <f t="shared" ref="K1183:K1199" si="3244">K1184</f>
        <v>0</v>
      </c>
      <c r="L1183" s="17">
        <f t="shared" ref="L1183:L1199" si="3245">L1184</f>
        <v>0</v>
      </c>
      <c r="M1183" s="17">
        <f t="shared" si="3237"/>
        <v>2054.9000000000001</v>
      </c>
      <c r="N1183" s="17">
        <f t="shared" si="3238"/>
        <v>2054.9000000000001</v>
      </c>
      <c r="O1183" s="17">
        <f t="shared" si="3239"/>
        <v>2054.9000000000001</v>
      </c>
      <c r="P1183" s="17">
        <f t="shared" ref="P1183:P1199" si="3246">P1184</f>
        <v>0</v>
      </c>
      <c r="Q1183" s="17">
        <f t="shared" ref="Q1183:Q1199" si="3247">Q1184</f>
        <v>0</v>
      </c>
      <c r="R1183" s="17">
        <f t="shared" ref="R1183:R1199" si="3248">R1184</f>
        <v>0</v>
      </c>
      <c r="S1183" s="17">
        <f t="shared" ref="S1183:S1199" si="3249">S1184</f>
        <v>0</v>
      </c>
      <c r="T1183" s="17">
        <f t="shared" ref="T1183:T1199" si="3250">T1184</f>
        <v>0</v>
      </c>
      <c r="U1183" s="17">
        <f t="shared" ref="U1183:U1199" si="3251">U1184</f>
        <v>0</v>
      </c>
      <c r="V1183" s="17">
        <f t="shared" ref="V1183:V1199" si="3252">V1184</f>
        <v>0</v>
      </c>
      <c r="W1183" s="17">
        <f t="shared" ref="W1183:W1199" si="3253">W1184</f>
        <v>0</v>
      </c>
      <c r="X1183" s="17">
        <f t="shared" ref="X1183:X1199" si="3254">X1184</f>
        <v>0</v>
      </c>
      <c r="Y1183" s="17">
        <f t="shared" si="3042"/>
        <v>2054.9000000000001</v>
      </c>
      <c r="Z1183" s="17">
        <f t="shared" si="3043"/>
        <v>2054.9000000000001</v>
      </c>
      <c r="AA1183" s="17">
        <f t="shared" si="3044"/>
        <v>2054.9000000000001</v>
      </c>
      <c r="AB1183" s="17">
        <f t="shared" ref="AB1183:AB1199" si="3255">AB1184</f>
        <v>0</v>
      </c>
      <c r="AC1183" s="17">
        <f t="shared" ref="AC1183:AC1199" si="3256">AC1184</f>
        <v>0</v>
      </c>
      <c r="AD1183" s="17">
        <f t="shared" ref="AD1183:AD1199" si="3257">AD1184</f>
        <v>0</v>
      </c>
      <c r="AE1183" s="17">
        <f t="shared" si="3045"/>
        <v>2054.9000000000001</v>
      </c>
      <c r="AF1183" s="17">
        <f t="shared" si="3046"/>
        <v>2054.9000000000001</v>
      </c>
      <c r="AG1183" s="17">
        <f t="shared" si="3047"/>
        <v>2054.9000000000001</v>
      </c>
      <c r="AH1183" s="17">
        <f t="shared" ref="AH1183:AH1199" si="3258">AH1184</f>
        <v>0</v>
      </c>
      <c r="AI1183" s="17">
        <f t="shared" ref="AI1183:AI1199" si="3259">AI1184</f>
        <v>0</v>
      </c>
      <c r="AJ1183" s="17">
        <f t="shared" ref="AJ1183:AJ1199" si="3260">AJ1184</f>
        <v>-541.96100000000001</v>
      </c>
      <c r="AK1183" s="17">
        <f t="shared" ref="AK1183:AK1199" si="3261">AK1184</f>
        <v>0</v>
      </c>
      <c r="AL1183" s="17">
        <f t="shared" ref="AL1183:AL1199" si="3262">AL1184</f>
        <v>0</v>
      </c>
      <c r="AM1183" s="17">
        <f t="shared" ref="AM1183:AM1199" si="3263">AM1184</f>
        <v>0</v>
      </c>
      <c r="AN1183" s="17">
        <f t="shared" ref="AN1183:AN1199" si="3264">AN1184</f>
        <v>0</v>
      </c>
      <c r="AO1183" s="17">
        <f t="shared" ref="AO1183:AO1199" si="3265">AO1184</f>
        <v>0</v>
      </c>
      <c r="AP1183" s="17">
        <f t="shared" ref="AP1183:AP1199" si="3266">AP1184</f>
        <v>0</v>
      </c>
      <c r="AQ1183" s="17">
        <f t="shared" ref="AQ1183:AQ1199" si="3267">AQ1184</f>
        <v>0</v>
      </c>
      <c r="AR1183" s="17">
        <f t="shared" ref="AR1183:AR1199" si="3268">AR1184</f>
        <v>0</v>
      </c>
      <c r="AS1183" s="17">
        <f t="shared" ref="AS1183:AS1199" si="3269">AS1184</f>
        <v>0</v>
      </c>
      <c r="AT1183" s="17">
        <f t="shared" ref="AT1183:AT1199" si="3270">AT1184</f>
        <v>0</v>
      </c>
      <c r="AU1183" s="17">
        <f t="shared" ref="AU1183:AU1199" si="3271">AU1184</f>
        <v>0</v>
      </c>
      <c r="AV1183" s="17">
        <f t="shared" ref="AV1183:AV1199" si="3272">AV1184</f>
        <v>0</v>
      </c>
      <c r="AW1183" s="17">
        <f t="shared" si="3048"/>
        <v>1512.9390000000001</v>
      </c>
      <c r="AX1183" s="17">
        <f t="shared" si="3049"/>
        <v>2054.9000000000001</v>
      </c>
      <c r="AY1183" s="17">
        <f t="shared" si="3050"/>
        <v>2054.9000000000001</v>
      </c>
      <c r="AZ1183" s="17">
        <f t="shared" ref="AZ1183:AZ1199" si="3273">AZ1184</f>
        <v>0</v>
      </c>
      <c r="BA1183" s="32"/>
      <c r="BB1183" s="32"/>
      <c r="BC1183" s="1"/>
      <c r="BD1183" s="1"/>
      <c r="BE1183" s="1"/>
      <c r="BF1183" s="1"/>
      <c r="BG1183" s="1"/>
      <c r="BH1183" s="1"/>
      <c r="BI1183" s="1"/>
    </row>
    <row r="1184" s="1" customFormat="1" hidden="1">
      <c r="A1184" s="30" t="s">
        <v>496</v>
      </c>
      <c r="B1184" s="30" t="s">
        <v>121</v>
      </c>
      <c r="C1184" s="30" t="s">
        <v>267</v>
      </c>
      <c r="D1184" s="30" t="s">
        <v>69</v>
      </c>
      <c r="E1184" s="35"/>
      <c r="F1184" s="31" t="s">
        <v>36</v>
      </c>
      <c r="G1184" s="17">
        <f t="shared" si="3240"/>
        <v>2054.9000000000001</v>
      </c>
      <c r="H1184" s="17">
        <f t="shared" si="3241"/>
        <v>2054.9000000000001</v>
      </c>
      <c r="I1184" s="17">
        <f t="shared" si="3242"/>
        <v>2054.9000000000001</v>
      </c>
      <c r="J1184" s="17">
        <f t="shared" si="3243"/>
        <v>0</v>
      </c>
      <c r="K1184" s="17">
        <f t="shared" si="3244"/>
        <v>0</v>
      </c>
      <c r="L1184" s="17">
        <f t="shared" si="3245"/>
        <v>0</v>
      </c>
      <c r="M1184" s="17">
        <f t="shared" si="3237"/>
        <v>2054.9000000000001</v>
      </c>
      <c r="N1184" s="17">
        <f t="shared" si="3238"/>
        <v>2054.9000000000001</v>
      </c>
      <c r="O1184" s="17">
        <f t="shared" si="3239"/>
        <v>2054.9000000000001</v>
      </c>
      <c r="P1184" s="17">
        <f t="shared" si="3246"/>
        <v>0</v>
      </c>
      <c r="Q1184" s="17">
        <f t="shared" si="3247"/>
        <v>0</v>
      </c>
      <c r="R1184" s="17">
        <f t="shared" si="3248"/>
        <v>0</v>
      </c>
      <c r="S1184" s="17">
        <f t="shared" si="3249"/>
        <v>0</v>
      </c>
      <c r="T1184" s="17">
        <f t="shared" si="3250"/>
        <v>0</v>
      </c>
      <c r="U1184" s="17">
        <f t="shared" si="3251"/>
        <v>0</v>
      </c>
      <c r="V1184" s="17">
        <f t="shared" si="3252"/>
        <v>0</v>
      </c>
      <c r="W1184" s="17">
        <f t="shared" si="3253"/>
        <v>0</v>
      </c>
      <c r="X1184" s="17">
        <f t="shared" si="3254"/>
        <v>0</v>
      </c>
      <c r="Y1184" s="17">
        <f t="shared" si="3042"/>
        <v>2054.9000000000001</v>
      </c>
      <c r="Z1184" s="17">
        <f t="shared" si="3043"/>
        <v>2054.9000000000001</v>
      </c>
      <c r="AA1184" s="17">
        <f t="shared" si="3044"/>
        <v>2054.9000000000001</v>
      </c>
      <c r="AB1184" s="17">
        <f t="shared" si="3255"/>
        <v>0</v>
      </c>
      <c r="AC1184" s="17">
        <f t="shared" si="3256"/>
        <v>0</v>
      </c>
      <c r="AD1184" s="17">
        <f t="shared" si="3257"/>
        <v>0</v>
      </c>
      <c r="AE1184" s="17">
        <f t="shared" si="3045"/>
        <v>2054.9000000000001</v>
      </c>
      <c r="AF1184" s="17">
        <f t="shared" si="3046"/>
        <v>2054.9000000000001</v>
      </c>
      <c r="AG1184" s="17">
        <f t="shared" si="3047"/>
        <v>2054.9000000000001</v>
      </c>
      <c r="AH1184" s="17">
        <f t="shared" si="3258"/>
        <v>0</v>
      </c>
      <c r="AI1184" s="17">
        <f t="shared" si="3259"/>
        <v>0</v>
      </c>
      <c r="AJ1184" s="17">
        <f t="shared" si="3260"/>
        <v>-541.96100000000001</v>
      </c>
      <c r="AK1184" s="17">
        <f t="shared" si="3261"/>
        <v>0</v>
      </c>
      <c r="AL1184" s="17">
        <f t="shared" si="3262"/>
        <v>0</v>
      </c>
      <c r="AM1184" s="17">
        <f t="shared" si="3263"/>
        <v>0</v>
      </c>
      <c r="AN1184" s="17">
        <f t="shared" si="3264"/>
        <v>0</v>
      </c>
      <c r="AO1184" s="17">
        <f t="shared" si="3265"/>
        <v>0</v>
      </c>
      <c r="AP1184" s="17">
        <f t="shared" si="3266"/>
        <v>0</v>
      </c>
      <c r="AQ1184" s="17">
        <f t="shared" si="3267"/>
        <v>0</v>
      </c>
      <c r="AR1184" s="17">
        <f t="shared" si="3268"/>
        <v>0</v>
      </c>
      <c r="AS1184" s="17">
        <f t="shared" si="3269"/>
        <v>0</v>
      </c>
      <c r="AT1184" s="17">
        <f t="shared" si="3270"/>
        <v>0</v>
      </c>
      <c r="AU1184" s="17">
        <f t="shared" si="3271"/>
        <v>0</v>
      </c>
      <c r="AV1184" s="17">
        <f t="shared" si="3272"/>
        <v>0</v>
      </c>
      <c r="AW1184" s="17">
        <f t="shared" si="3048"/>
        <v>1512.9390000000001</v>
      </c>
      <c r="AX1184" s="17">
        <f t="shared" si="3049"/>
        <v>2054.9000000000001</v>
      </c>
      <c r="AY1184" s="17">
        <f t="shared" si="3050"/>
        <v>2054.9000000000001</v>
      </c>
      <c r="AZ1184" s="17">
        <f t="shared" si="3273"/>
        <v>0</v>
      </c>
      <c r="BA1184" s="32">
        <v>0</v>
      </c>
      <c r="BB1184" s="32"/>
      <c r="BC1184" s="1"/>
      <c r="BD1184" s="1"/>
      <c r="BE1184" s="1"/>
      <c r="BF1184" s="1"/>
      <c r="BG1184" s="1"/>
      <c r="BH1184" s="1"/>
      <c r="BI1184" s="1"/>
    </row>
    <row r="1185" s="1" customFormat="1">
      <c r="A1185" s="30" t="s">
        <v>496</v>
      </c>
      <c r="B1185" s="30" t="s">
        <v>121</v>
      </c>
      <c r="C1185" s="30" t="s">
        <v>267</v>
      </c>
      <c r="D1185" s="30" t="s">
        <v>444</v>
      </c>
      <c r="E1185" s="35"/>
      <c r="F1185" s="31" t="s">
        <v>445</v>
      </c>
      <c r="G1185" s="17">
        <f t="shared" si="3240"/>
        <v>2054.9000000000001</v>
      </c>
      <c r="H1185" s="17">
        <f t="shared" si="3241"/>
        <v>2054.9000000000001</v>
      </c>
      <c r="I1185" s="17">
        <f t="shared" si="3242"/>
        <v>2054.9000000000001</v>
      </c>
      <c r="J1185" s="17">
        <f t="shared" si="3243"/>
        <v>0</v>
      </c>
      <c r="K1185" s="17">
        <f t="shared" si="3244"/>
        <v>0</v>
      </c>
      <c r="L1185" s="17">
        <f t="shared" si="3245"/>
        <v>0</v>
      </c>
      <c r="M1185" s="17">
        <f t="shared" si="3237"/>
        <v>2054.9000000000001</v>
      </c>
      <c r="N1185" s="17">
        <f t="shared" si="3238"/>
        <v>2054.9000000000001</v>
      </c>
      <c r="O1185" s="17">
        <f t="shared" si="3239"/>
        <v>2054.9000000000001</v>
      </c>
      <c r="P1185" s="17">
        <f t="shared" si="3246"/>
        <v>0</v>
      </c>
      <c r="Q1185" s="17">
        <f t="shared" si="3247"/>
        <v>0</v>
      </c>
      <c r="R1185" s="17">
        <f t="shared" si="3248"/>
        <v>0</v>
      </c>
      <c r="S1185" s="17">
        <f t="shared" si="3249"/>
        <v>0</v>
      </c>
      <c r="T1185" s="17">
        <f t="shared" si="3250"/>
        <v>0</v>
      </c>
      <c r="U1185" s="17">
        <f t="shared" si="3251"/>
        <v>0</v>
      </c>
      <c r="V1185" s="17">
        <f t="shared" si="3252"/>
        <v>0</v>
      </c>
      <c r="W1185" s="17">
        <f t="shared" si="3253"/>
        <v>0</v>
      </c>
      <c r="X1185" s="17">
        <f t="shared" si="3254"/>
        <v>0</v>
      </c>
      <c r="Y1185" s="17">
        <f t="shared" si="3042"/>
        <v>2054.9000000000001</v>
      </c>
      <c r="Z1185" s="17">
        <f t="shared" si="3043"/>
        <v>2054.9000000000001</v>
      </c>
      <c r="AA1185" s="17">
        <f t="shared" si="3044"/>
        <v>2054.9000000000001</v>
      </c>
      <c r="AB1185" s="17">
        <f t="shared" si="3255"/>
        <v>0</v>
      </c>
      <c r="AC1185" s="17">
        <f t="shared" si="3256"/>
        <v>0</v>
      </c>
      <c r="AD1185" s="17">
        <f t="shared" si="3257"/>
        <v>0</v>
      </c>
      <c r="AE1185" s="17">
        <f t="shared" si="3045"/>
        <v>2054.9000000000001</v>
      </c>
      <c r="AF1185" s="17">
        <f t="shared" si="3046"/>
        <v>2054.9000000000001</v>
      </c>
      <c r="AG1185" s="17">
        <f t="shared" si="3047"/>
        <v>2054.9000000000001</v>
      </c>
      <c r="AH1185" s="17">
        <f t="shared" si="3258"/>
        <v>0</v>
      </c>
      <c r="AI1185" s="17">
        <f t="shared" si="3259"/>
        <v>0</v>
      </c>
      <c r="AJ1185" s="17">
        <f t="shared" si="3260"/>
        <v>-541.96100000000001</v>
      </c>
      <c r="AK1185" s="17">
        <f t="shared" si="3261"/>
        <v>0</v>
      </c>
      <c r="AL1185" s="17">
        <f t="shared" si="3262"/>
        <v>0</v>
      </c>
      <c r="AM1185" s="17">
        <f t="shared" si="3263"/>
        <v>0</v>
      </c>
      <c r="AN1185" s="17">
        <f t="shared" si="3264"/>
        <v>0</v>
      </c>
      <c r="AO1185" s="17">
        <f t="shared" si="3265"/>
        <v>0</v>
      </c>
      <c r="AP1185" s="17">
        <f t="shared" si="3266"/>
        <v>0</v>
      </c>
      <c r="AQ1185" s="17">
        <f t="shared" si="3267"/>
        <v>0</v>
      </c>
      <c r="AR1185" s="17">
        <f t="shared" si="3268"/>
        <v>0</v>
      </c>
      <c r="AS1185" s="17">
        <f t="shared" si="3269"/>
        <v>0</v>
      </c>
      <c r="AT1185" s="17">
        <f t="shared" si="3270"/>
        <v>0</v>
      </c>
      <c r="AU1185" s="17">
        <f t="shared" si="3271"/>
        <v>0</v>
      </c>
      <c r="AV1185" s="17">
        <f t="shared" si="3272"/>
        <v>0</v>
      </c>
      <c r="AW1185" s="17">
        <f t="shared" si="3048"/>
        <v>1512.9390000000001</v>
      </c>
      <c r="AX1185" s="17">
        <f t="shared" si="3049"/>
        <v>2054.9000000000001</v>
      </c>
      <c r="AY1185" s="17">
        <f t="shared" si="3050"/>
        <v>2054.9000000000001</v>
      </c>
      <c r="AZ1185" s="17">
        <f t="shared" si="3273"/>
        <v>0</v>
      </c>
      <c r="BA1185" s="32"/>
      <c r="BB1185" s="32"/>
      <c r="BC1185" s="1"/>
      <c r="BD1185" s="1"/>
      <c r="BE1185" s="1"/>
      <c r="BF1185" s="1"/>
      <c r="BG1185" s="1"/>
      <c r="BH1185" s="1"/>
      <c r="BI1185" s="1"/>
    </row>
    <row r="1186" s="1" customFormat="1">
      <c r="A1186" s="30" t="s">
        <v>496</v>
      </c>
      <c r="B1186" s="30" t="s">
        <v>121</v>
      </c>
      <c r="C1186" s="30" t="s">
        <v>267</v>
      </c>
      <c r="D1186" s="30" t="s">
        <v>446</v>
      </c>
      <c r="E1186" s="35"/>
      <c r="F1186" s="31" t="s">
        <v>447</v>
      </c>
      <c r="G1186" s="17">
        <f t="shared" si="3240"/>
        <v>2054.9000000000001</v>
      </c>
      <c r="H1186" s="17">
        <f t="shared" si="3241"/>
        <v>2054.9000000000001</v>
      </c>
      <c r="I1186" s="17">
        <f t="shared" si="3242"/>
        <v>2054.9000000000001</v>
      </c>
      <c r="J1186" s="17">
        <f t="shared" si="3243"/>
        <v>0</v>
      </c>
      <c r="K1186" s="17">
        <f t="shared" si="3244"/>
        <v>0</v>
      </c>
      <c r="L1186" s="17">
        <f t="shared" si="3245"/>
        <v>0</v>
      </c>
      <c r="M1186" s="17">
        <f t="shared" si="3237"/>
        <v>2054.9000000000001</v>
      </c>
      <c r="N1186" s="17">
        <f t="shared" si="3238"/>
        <v>2054.9000000000001</v>
      </c>
      <c r="O1186" s="17">
        <f t="shared" si="3239"/>
        <v>2054.9000000000001</v>
      </c>
      <c r="P1186" s="17">
        <f t="shared" si="3246"/>
        <v>0</v>
      </c>
      <c r="Q1186" s="17">
        <f t="shared" si="3247"/>
        <v>0</v>
      </c>
      <c r="R1186" s="17">
        <f t="shared" si="3248"/>
        <v>0</v>
      </c>
      <c r="S1186" s="17">
        <f t="shared" si="3249"/>
        <v>0</v>
      </c>
      <c r="T1186" s="17">
        <f t="shared" si="3250"/>
        <v>0</v>
      </c>
      <c r="U1186" s="17">
        <f t="shared" si="3251"/>
        <v>0</v>
      </c>
      <c r="V1186" s="17">
        <f t="shared" si="3252"/>
        <v>0</v>
      </c>
      <c r="W1186" s="17">
        <f t="shared" si="3253"/>
        <v>0</v>
      </c>
      <c r="X1186" s="17">
        <f t="shared" si="3254"/>
        <v>0</v>
      </c>
      <c r="Y1186" s="17">
        <f t="shared" si="3042"/>
        <v>2054.9000000000001</v>
      </c>
      <c r="Z1186" s="17">
        <f t="shared" si="3043"/>
        <v>2054.9000000000001</v>
      </c>
      <c r="AA1186" s="17">
        <f t="shared" si="3044"/>
        <v>2054.9000000000001</v>
      </c>
      <c r="AB1186" s="17">
        <f t="shared" si="3255"/>
        <v>0</v>
      </c>
      <c r="AC1186" s="17">
        <f t="shared" si="3256"/>
        <v>0</v>
      </c>
      <c r="AD1186" s="17">
        <f t="shared" si="3257"/>
        <v>0</v>
      </c>
      <c r="AE1186" s="17">
        <f t="shared" si="3045"/>
        <v>2054.9000000000001</v>
      </c>
      <c r="AF1186" s="17">
        <f t="shared" si="3046"/>
        <v>2054.9000000000001</v>
      </c>
      <c r="AG1186" s="17">
        <f t="shared" si="3047"/>
        <v>2054.9000000000001</v>
      </c>
      <c r="AH1186" s="17">
        <f t="shared" si="3258"/>
        <v>0</v>
      </c>
      <c r="AI1186" s="17">
        <f t="shared" si="3259"/>
        <v>0</v>
      </c>
      <c r="AJ1186" s="17">
        <f t="shared" si="3260"/>
        <v>-541.96100000000001</v>
      </c>
      <c r="AK1186" s="17">
        <f t="shared" si="3261"/>
        <v>0</v>
      </c>
      <c r="AL1186" s="17">
        <f t="shared" si="3262"/>
        <v>0</v>
      </c>
      <c r="AM1186" s="17">
        <f t="shared" si="3263"/>
        <v>0</v>
      </c>
      <c r="AN1186" s="17">
        <f t="shared" si="3264"/>
        <v>0</v>
      </c>
      <c r="AO1186" s="17">
        <f t="shared" si="3265"/>
        <v>0</v>
      </c>
      <c r="AP1186" s="17">
        <f t="shared" si="3266"/>
        <v>0</v>
      </c>
      <c r="AQ1186" s="17">
        <f t="shared" si="3267"/>
        <v>0</v>
      </c>
      <c r="AR1186" s="17">
        <f t="shared" si="3268"/>
        <v>0</v>
      </c>
      <c r="AS1186" s="17">
        <f t="shared" si="3269"/>
        <v>0</v>
      </c>
      <c r="AT1186" s="17">
        <f t="shared" si="3270"/>
        <v>0</v>
      </c>
      <c r="AU1186" s="17">
        <f t="shared" si="3271"/>
        <v>0</v>
      </c>
      <c r="AV1186" s="17">
        <f t="shared" si="3272"/>
        <v>0</v>
      </c>
      <c r="AW1186" s="17">
        <f t="shared" si="3048"/>
        <v>1512.9390000000001</v>
      </c>
      <c r="AX1186" s="17">
        <f t="shared" si="3049"/>
        <v>2054.9000000000001</v>
      </c>
      <c r="AY1186" s="17">
        <f t="shared" si="3050"/>
        <v>2054.9000000000001</v>
      </c>
      <c r="AZ1186" s="17">
        <f t="shared" si="3273"/>
        <v>0</v>
      </c>
      <c r="BA1186" s="32"/>
      <c r="BB1186" s="32"/>
      <c r="BC1186" s="1"/>
      <c r="BD1186" s="1"/>
      <c r="BE1186" s="1"/>
      <c r="BF1186" s="1"/>
      <c r="BG1186" s="1"/>
      <c r="BH1186" s="1"/>
      <c r="BI1186" s="1"/>
    </row>
    <row r="1187" s="1" customFormat="1">
      <c r="A1187" s="30" t="s">
        <v>496</v>
      </c>
      <c r="B1187" s="30" t="s">
        <v>121</v>
      </c>
      <c r="C1187" s="30" t="s">
        <v>267</v>
      </c>
      <c r="D1187" s="30" t="s">
        <v>446</v>
      </c>
      <c r="E1187" s="30" t="s">
        <v>41</v>
      </c>
      <c r="F1187" s="31" t="s">
        <v>42</v>
      </c>
      <c r="G1187" s="17">
        <v>2054.9000000000001</v>
      </c>
      <c r="H1187" s="17">
        <v>2054.9000000000001</v>
      </c>
      <c r="I1187" s="17">
        <v>2054.9000000000001</v>
      </c>
      <c r="J1187" s="17"/>
      <c r="K1187" s="17"/>
      <c r="L1187" s="17"/>
      <c r="M1187" s="17">
        <f t="shared" si="3237"/>
        <v>2054.9000000000001</v>
      </c>
      <c r="N1187" s="17">
        <f t="shared" si="3238"/>
        <v>2054.9000000000001</v>
      </c>
      <c r="O1187" s="17">
        <f t="shared" si="3239"/>
        <v>2054.9000000000001</v>
      </c>
      <c r="P1187" s="17"/>
      <c r="Q1187" s="17"/>
      <c r="R1187" s="17"/>
      <c r="S1187" s="17"/>
      <c r="T1187" s="17"/>
      <c r="U1187" s="17"/>
      <c r="V1187" s="17"/>
      <c r="W1187" s="17"/>
      <c r="X1187" s="17"/>
      <c r="Y1187" s="17">
        <f t="shared" si="3042"/>
        <v>2054.9000000000001</v>
      </c>
      <c r="Z1187" s="17">
        <f t="shared" si="3043"/>
        <v>2054.9000000000001</v>
      </c>
      <c r="AA1187" s="17">
        <f t="shared" si="3044"/>
        <v>2054.9000000000001</v>
      </c>
      <c r="AB1187" s="17"/>
      <c r="AC1187" s="17"/>
      <c r="AD1187" s="17"/>
      <c r="AE1187" s="17">
        <f t="shared" si="3045"/>
        <v>2054.9000000000001</v>
      </c>
      <c r="AF1187" s="17">
        <f t="shared" si="3046"/>
        <v>2054.9000000000001</v>
      </c>
      <c r="AG1187" s="17">
        <f t="shared" si="3047"/>
        <v>2054.9000000000001</v>
      </c>
      <c r="AH1187" s="17"/>
      <c r="AI1187" s="17"/>
      <c r="AJ1187" s="17">
        <v>-541.96100000000001</v>
      </c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>
        <f t="shared" si="3048"/>
        <v>1512.9390000000001</v>
      </c>
      <c r="AX1187" s="17">
        <f t="shared" si="3049"/>
        <v>2054.9000000000001</v>
      </c>
      <c r="AY1187" s="17">
        <f t="shared" si="3050"/>
        <v>2054.9000000000001</v>
      </c>
      <c r="AZ1187" s="17"/>
      <c r="BA1187" s="32"/>
      <c r="BB1187" s="32"/>
      <c r="BC1187" s="1"/>
      <c r="BD1187" s="1"/>
      <c r="BE1187" s="1"/>
      <c r="BF1187" s="1"/>
      <c r="BG1187" s="1"/>
      <c r="BH1187" s="1"/>
      <c r="BI1187" s="1"/>
    </row>
    <row r="1188" s="1" customFormat="1">
      <c r="A1188" s="30" t="s">
        <v>496</v>
      </c>
      <c r="B1188" s="30" t="s">
        <v>121</v>
      </c>
      <c r="C1188" s="30" t="s">
        <v>267</v>
      </c>
      <c r="D1188" s="30" t="s">
        <v>448</v>
      </c>
      <c r="E1188" s="35"/>
      <c r="F1188" s="31" t="s">
        <v>449</v>
      </c>
      <c r="G1188" s="17">
        <f t="shared" si="3240"/>
        <v>14696.700000000001</v>
      </c>
      <c r="H1188" s="17">
        <f t="shared" si="3241"/>
        <v>14696.700000000001</v>
      </c>
      <c r="I1188" s="17">
        <f t="shared" si="3242"/>
        <v>14696.700000000001</v>
      </c>
      <c r="J1188" s="17">
        <f t="shared" si="3243"/>
        <v>0</v>
      </c>
      <c r="K1188" s="17">
        <f t="shared" si="3244"/>
        <v>0</v>
      </c>
      <c r="L1188" s="17">
        <f t="shared" si="3245"/>
        <v>0</v>
      </c>
      <c r="M1188" s="17">
        <f t="shared" si="3237"/>
        <v>14696.700000000001</v>
      </c>
      <c r="N1188" s="17">
        <f t="shared" si="3238"/>
        <v>14696.700000000001</v>
      </c>
      <c r="O1188" s="17">
        <f t="shared" si="3239"/>
        <v>14696.700000000001</v>
      </c>
      <c r="P1188" s="17">
        <f t="shared" si="3246"/>
        <v>0</v>
      </c>
      <c r="Q1188" s="17">
        <f t="shared" si="3247"/>
        <v>0</v>
      </c>
      <c r="R1188" s="17">
        <f t="shared" si="3248"/>
        <v>0</v>
      </c>
      <c r="S1188" s="17">
        <f t="shared" si="3249"/>
        <v>0</v>
      </c>
      <c r="T1188" s="17">
        <f t="shared" si="3250"/>
        <v>0</v>
      </c>
      <c r="U1188" s="17">
        <f t="shared" si="3251"/>
        <v>0</v>
      </c>
      <c r="V1188" s="17">
        <f t="shared" si="3252"/>
        <v>0</v>
      </c>
      <c r="W1188" s="17">
        <f t="shared" si="3253"/>
        <v>0</v>
      </c>
      <c r="X1188" s="17">
        <f t="shared" si="3254"/>
        <v>0</v>
      </c>
      <c r="Y1188" s="17">
        <f t="shared" si="3042"/>
        <v>14696.700000000001</v>
      </c>
      <c r="Z1188" s="17">
        <f t="shared" si="3043"/>
        <v>14696.700000000001</v>
      </c>
      <c r="AA1188" s="17">
        <f t="shared" si="3044"/>
        <v>14696.700000000001</v>
      </c>
      <c r="AB1188" s="17">
        <f t="shared" si="3255"/>
        <v>0</v>
      </c>
      <c r="AC1188" s="17">
        <f t="shared" si="3256"/>
        <v>0</v>
      </c>
      <c r="AD1188" s="17">
        <f t="shared" si="3257"/>
        <v>0</v>
      </c>
      <c r="AE1188" s="17">
        <f t="shared" si="3045"/>
        <v>14696.700000000001</v>
      </c>
      <c r="AF1188" s="17">
        <f t="shared" si="3046"/>
        <v>14696.700000000001</v>
      </c>
      <c r="AG1188" s="17">
        <f t="shared" si="3047"/>
        <v>14696.700000000001</v>
      </c>
      <c r="AH1188" s="17">
        <f t="shared" si="3258"/>
        <v>0</v>
      </c>
      <c r="AI1188" s="17">
        <f t="shared" si="3259"/>
        <v>0</v>
      </c>
      <c r="AJ1188" s="17">
        <f t="shared" si="3260"/>
        <v>0</v>
      </c>
      <c r="AK1188" s="17">
        <f t="shared" si="3261"/>
        <v>0</v>
      </c>
      <c r="AL1188" s="17">
        <f t="shared" si="3262"/>
        <v>0</v>
      </c>
      <c r="AM1188" s="17">
        <f t="shared" si="3263"/>
        <v>0</v>
      </c>
      <c r="AN1188" s="17">
        <f t="shared" si="3264"/>
        <v>0</v>
      </c>
      <c r="AO1188" s="17">
        <f t="shared" si="3265"/>
        <v>0</v>
      </c>
      <c r="AP1188" s="17">
        <f t="shared" si="3266"/>
        <v>0</v>
      </c>
      <c r="AQ1188" s="17">
        <f t="shared" si="3267"/>
        <v>0</v>
      </c>
      <c r="AR1188" s="17">
        <f t="shared" si="3268"/>
        <v>0</v>
      </c>
      <c r="AS1188" s="17">
        <f t="shared" si="3269"/>
        <v>0</v>
      </c>
      <c r="AT1188" s="17">
        <f t="shared" si="3270"/>
        <v>0</v>
      </c>
      <c r="AU1188" s="17">
        <f t="shared" si="3271"/>
        <v>0</v>
      </c>
      <c r="AV1188" s="17">
        <f t="shared" si="3272"/>
        <v>0</v>
      </c>
      <c r="AW1188" s="17">
        <f t="shared" si="3048"/>
        <v>14696.700000000001</v>
      </c>
      <c r="AX1188" s="17">
        <f t="shared" si="3049"/>
        <v>14696.700000000001</v>
      </c>
      <c r="AY1188" s="17">
        <f t="shared" si="3050"/>
        <v>14696.700000000001</v>
      </c>
      <c r="AZ1188" s="17">
        <f t="shared" si="3273"/>
        <v>0</v>
      </c>
      <c r="BA1188" s="32"/>
      <c r="BB1188" s="32"/>
      <c r="BC1188" s="1"/>
      <c r="BD1188" s="1"/>
      <c r="BE1188" s="1"/>
      <c r="BF1188" s="1"/>
      <c r="BG1188" s="1"/>
      <c r="BH1188" s="1"/>
      <c r="BI1188" s="1"/>
    </row>
    <row r="1189" s="1" customFormat="1">
      <c r="A1189" s="30" t="s">
        <v>496</v>
      </c>
      <c r="B1189" s="30" t="s">
        <v>121</v>
      </c>
      <c r="C1189" s="30" t="s">
        <v>267</v>
      </c>
      <c r="D1189" s="30" t="s">
        <v>450</v>
      </c>
      <c r="E1189" s="35"/>
      <c r="F1189" s="31" t="s">
        <v>80</v>
      </c>
      <c r="G1189" s="17">
        <f t="shared" si="3240"/>
        <v>14696.700000000001</v>
      </c>
      <c r="H1189" s="17">
        <f t="shared" si="3241"/>
        <v>14696.700000000001</v>
      </c>
      <c r="I1189" s="17">
        <f t="shared" si="3242"/>
        <v>14696.700000000001</v>
      </c>
      <c r="J1189" s="17">
        <f t="shared" si="3243"/>
        <v>0</v>
      </c>
      <c r="K1189" s="17">
        <f t="shared" si="3244"/>
        <v>0</v>
      </c>
      <c r="L1189" s="17">
        <f t="shared" si="3245"/>
        <v>0</v>
      </c>
      <c r="M1189" s="17">
        <f t="shared" si="3237"/>
        <v>14696.700000000001</v>
      </c>
      <c r="N1189" s="17">
        <f t="shared" si="3238"/>
        <v>14696.700000000001</v>
      </c>
      <c r="O1189" s="17">
        <f t="shared" si="3239"/>
        <v>14696.700000000001</v>
      </c>
      <c r="P1189" s="17">
        <f t="shared" si="3246"/>
        <v>0</v>
      </c>
      <c r="Q1189" s="17">
        <f t="shared" si="3247"/>
        <v>0</v>
      </c>
      <c r="R1189" s="17">
        <f t="shared" si="3248"/>
        <v>0</v>
      </c>
      <c r="S1189" s="17">
        <f t="shared" si="3249"/>
        <v>0</v>
      </c>
      <c r="T1189" s="17">
        <f t="shared" si="3250"/>
        <v>0</v>
      </c>
      <c r="U1189" s="17">
        <f t="shared" si="3251"/>
        <v>0</v>
      </c>
      <c r="V1189" s="17">
        <f t="shared" si="3252"/>
        <v>0</v>
      </c>
      <c r="W1189" s="17">
        <f t="shared" si="3253"/>
        <v>0</v>
      </c>
      <c r="X1189" s="17">
        <f t="shared" si="3254"/>
        <v>0</v>
      </c>
      <c r="Y1189" s="17">
        <f t="shared" si="3042"/>
        <v>14696.700000000001</v>
      </c>
      <c r="Z1189" s="17">
        <f t="shared" si="3043"/>
        <v>14696.700000000001</v>
      </c>
      <c r="AA1189" s="17">
        <f t="shared" si="3044"/>
        <v>14696.700000000001</v>
      </c>
      <c r="AB1189" s="17">
        <f t="shared" si="3255"/>
        <v>0</v>
      </c>
      <c r="AC1189" s="17">
        <f t="shared" si="3256"/>
        <v>0</v>
      </c>
      <c r="AD1189" s="17">
        <f t="shared" si="3257"/>
        <v>0</v>
      </c>
      <c r="AE1189" s="17">
        <f t="shared" si="3045"/>
        <v>14696.700000000001</v>
      </c>
      <c r="AF1189" s="17">
        <f t="shared" si="3046"/>
        <v>14696.700000000001</v>
      </c>
      <c r="AG1189" s="17">
        <f t="shared" si="3047"/>
        <v>14696.700000000001</v>
      </c>
      <c r="AH1189" s="17">
        <f t="shared" si="3258"/>
        <v>0</v>
      </c>
      <c r="AI1189" s="17">
        <f t="shared" si="3259"/>
        <v>0</v>
      </c>
      <c r="AJ1189" s="17">
        <f t="shared" si="3260"/>
        <v>0</v>
      </c>
      <c r="AK1189" s="17">
        <f t="shared" si="3261"/>
        <v>0</v>
      </c>
      <c r="AL1189" s="17">
        <f t="shared" si="3262"/>
        <v>0</v>
      </c>
      <c r="AM1189" s="17">
        <f t="shared" si="3263"/>
        <v>0</v>
      </c>
      <c r="AN1189" s="17">
        <f t="shared" si="3264"/>
        <v>0</v>
      </c>
      <c r="AO1189" s="17">
        <f t="shared" si="3265"/>
        <v>0</v>
      </c>
      <c r="AP1189" s="17">
        <f t="shared" si="3266"/>
        <v>0</v>
      </c>
      <c r="AQ1189" s="17">
        <f t="shared" si="3267"/>
        <v>0</v>
      </c>
      <c r="AR1189" s="17">
        <f t="shared" si="3268"/>
        <v>0</v>
      </c>
      <c r="AS1189" s="17">
        <f t="shared" si="3269"/>
        <v>0</v>
      </c>
      <c r="AT1189" s="17">
        <f t="shared" si="3270"/>
        <v>0</v>
      </c>
      <c r="AU1189" s="17">
        <f t="shared" si="3271"/>
        <v>0</v>
      </c>
      <c r="AV1189" s="17">
        <f t="shared" si="3272"/>
        <v>0</v>
      </c>
      <c r="AW1189" s="17">
        <f t="shared" si="3048"/>
        <v>14696.700000000001</v>
      </c>
      <c r="AX1189" s="17">
        <f t="shared" si="3049"/>
        <v>14696.700000000001</v>
      </c>
      <c r="AY1189" s="17">
        <f t="shared" si="3050"/>
        <v>14696.700000000001</v>
      </c>
      <c r="AZ1189" s="17">
        <f t="shared" si="3273"/>
        <v>0</v>
      </c>
      <c r="BA1189" s="32"/>
      <c r="BB1189" s="32"/>
      <c r="BC1189" s="1"/>
      <c r="BD1189" s="1"/>
      <c r="BE1189" s="1"/>
      <c r="BF1189" s="1"/>
      <c r="BG1189" s="1"/>
      <c r="BH1189" s="1"/>
      <c r="BI1189" s="1"/>
    </row>
    <row r="1190" s="1" customFormat="1">
      <c r="A1190" s="30" t="s">
        <v>496</v>
      </c>
      <c r="B1190" s="30" t="s">
        <v>121</v>
      </c>
      <c r="C1190" s="30" t="s">
        <v>267</v>
      </c>
      <c r="D1190" s="30" t="s">
        <v>451</v>
      </c>
      <c r="E1190" s="35"/>
      <c r="F1190" s="31" t="s">
        <v>452</v>
      </c>
      <c r="G1190" s="17">
        <f t="shared" si="3240"/>
        <v>14696.700000000001</v>
      </c>
      <c r="H1190" s="17">
        <f t="shared" si="3241"/>
        <v>14696.700000000001</v>
      </c>
      <c r="I1190" s="17">
        <f t="shared" si="3242"/>
        <v>14696.700000000001</v>
      </c>
      <c r="J1190" s="17">
        <f t="shared" si="3243"/>
        <v>0</v>
      </c>
      <c r="K1190" s="17">
        <f t="shared" si="3244"/>
        <v>0</v>
      </c>
      <c r="L1190" s="17">
        <f t="shared" si="3245"/>
        <v>0</v>
      </c>
      <c r="M1190" s="17">
        <f t="shared" si="3237"/>
        <v>14696.700000000001</v>
      </c>
      <c r="N1190" s="17">
        <f t="shared" si="3238"/>
        <v>14696.700000000001</v>
      </c>
      <c r="O1190" s="17">
        <f t="shared" si="3239"/>
        <v>14696.700000000001</v>
      </c>
      <c r="P1190" s="17">
        <f t="shared" si="3246"/>
        <v>0</v>
      </c>
      <c r="Q1190" s="17">
        <f t="shared" si="3247"/>
        <v>0</v>
      </c>
      <c r="R1190" s="17">
        <f t="shared" si="3248"/>
        <v>0</v>
      </c>
      <c r="S1190" s="17">
        <f t="shared" si="3249"/>
        <v>0</v>
      </c>
      <c r="T1190" s="17">
        <f t="shared" si="3250"/>
        <v>0</v>
      </c>
      <c r="U1190" s="17">
        <f t="shared" si="3251"/>
        <v>0</v>
      </c>
      <c r="V1190" s="17">
        <f t="shared" si="3252"/>
        <v>0</v>
      </c>
      <c r="W1190" s="17">
        <f t="shared" si="3253"/>
        <v>0</v>
      </c>
      <c r="X1190" s="17">
        <f t="shared" si="3254"/>
        <v>0</v>
      </c>
      <c r="Y1190" s="17">
        <f t="shared" si="3042"/>
        <v>14696.700000000001</v>
      </c>
      <c r="Z1190" s="17">
        <f t="shared" si="3043"/>
        <v>14696.700000000001</v>
      </c>
      <c r="AA1190" s="17">
        <f t="shared" si="3044"/>
        <v>14696.700000000001</v>
      </c>
      <c r="AB1190" s="17">
        <f t="shared" si="3255"/>
        <v>0</v>
      </c>
      <c r="AC1190" s="17">
        <f t="shared" si="3256"/>
        <v>0</v>
      </c>
      <c r="AD1190" s="17">
        <f t="shared" si="3257"/>
        <v>0</v>
      </c>
      <c r="AE1190" s="17">
        <f t="shared" si="3045"/>
        <v>14696.700000000001</v>
      </c>
      <c r="AF1190" s="17">
        <f t="shared" si="3046"/>
        <v>14696.700000000001</v>
      </c>
      <c r="AG1190" s="17">
        <f t="shared" si="3047"/>
        <v>14696.700000000001</v>
      </c>
      <c r="AH1190" s="17">
        <f t="shared" si="3258"/>
        <v>0</v>
      </c>
      <c r="AI1190" s="17">
        <f t="shared" si="3259"/>
        <v>0</v>
      </c>
      <c r="AJ1190" s="17">
        <f t="shared" si="3260"/>
        <v>0</v>
      </c>
      <c r="AK1190" s="17">
        <f t="shared" si="3261"/>
        <v>0</v>
      </c>
      <c r="AL1190" s="17">
        <f t="shared" si="3262"/>
        <v>0</v>
      </c>
      <c r="AM1190" s="17">
        <f t="shared" si="3263"/>
        <v>0</v>
      </c>
      <c r="AN1190" s="17">
        <f t="shared" si="3264"/>
        <v>0</v>
      </c>
      <c r="AO1190" s="17">
        <f t="shared" si="3265"/>
        <v>0</v>
      </c>
      <c r="AP1190" s="17">
        <f t="shared" si="3266"/>
        <v>0</v>
      </c>
      <c r="AQ1190" s="17">
        <f t="shared" si="3267"/>
        <v>0</v>
      </c>
      <c r="AR1190" s="17">
        <f t="shared" si="3268"/>
        <v>0</v>
      </c>
      <c r="AS1190" s="17">
        <f t="shared" si="3269"/>
        <v>0</v>
      </c>
      <c r="AT1190" s="17">
        <f t="shared" si="3270"/>
        <v>0</v>
      </c>
      <c r="AU1190" s="17">
        <f t="shared" si="3271"/>
        <v>0</v>
      </c>
      <c r="AV1190" s="17">
        <f t="shared" si="3272"/>
        <v>0</v>
      </c>
      <c r="AW1190" s="17">
        <f t="shared" si="3048"/>
        <v>14696.700000000001</v>
      </c>
      <c r="AX1190" s="17">
        <f t="shared" si="3049"/>
        <v>14696.700000000001</v>
      </c>
      <c r="AY1190" s="17">
        <f t="shared" si="3050"/>
        <v>14696.700000000001</v>
      </c>
      <c r="AZ1190" s="17">
        <f t="shared" si="3273"/>
        <v>0</v>
      </c>
      <c r="BA1190" s="32"/>
      <c r="BB1190" s="32"/>
      <c r="BC1190" s="1"/>
      <c r="BD1190" s="1"/>
      <c r="BE1190" s="1"/>
      <c r="BF1190" s="1"/>
      <c r="BG1190" s="1"/>
      <c r="BH1190" s="1"/>
      <c r="BI1190" s="1"/>
    </row>
    <row r="1191" s="1" customFormat="1">
      <c r="A1191" s="30" t="s">
        <v>496</v>
      </c>
      <c r="B1191" s="30" t="s">
        <v>121</v>
      </c>
      <c r="C1191" s="30" t="s">
        <v>267</v>
      </c>
      <c r="D1191" s="30" t="s">
        <v>453</v>
      </c>
      <c r="E1191" s="35"/>
      <c r="F1191" s="31" t="s">
        <v>454</v>
      </c>
      <c r="G1191" s="17">
        <f t="shared" si="3240"/>
        <v>14696.700000000001</v>
      </c>
      <c r="H1191" s="17">
        <f t="shared" si="3241"/>
        <v>14696.700000000001</v>
      </c>
      <c r="I1191" s="17">
        <f t="shared" si="3242"/>
        <v>14696.700000000001</v>
      </c>
      <c r="J1191" s="17">
        <f t="shared" si="3243"/>
        <v>0</v>
      </c>
      <c r="K1191" s="17">
        <f t="shared" si="3244"/>
        <v>0</v>
      </c>
      <c r="L1191" s="17">
        <f t="shared" si="3245"/>
        <v>0</v>
      </c>
      <c r="M1191" s="17">
        <f t="shared" si="3237"/>
        <v>14696.700000000001</v>
      </c>
      <c r="N1191" s="17">
        <f t="shared" si="3238"/>
        <v>14696.700000000001</v>
      </c>
      <c r="O1191" s="17">
        <f t="shared" si="3239"/>
        <v>14696.700000000001</v>
      </c>
      <c r="P1191" s="17">
        <f t="shared" si="3246"/>
        <v>0</v>
      </c>
      <c r="Q1191" s="17">
        <f t="shared" si="3247"/>
        <v>0</v>
      </c>
      <c r="R1191" s="17">
        <f t="shared" si="3248"/>
        <v>0</v>
      </c>
      <c r="S1191" s="17">
        <f t="shared" si="3249"/>
        <v>0</v>
      </c>
      <c r="T1191" s="17">
        <f t="shared" si="3250"/>
        <v>0</v>
      </c>
      <c r="U1191" s="17">
        <f t="shared" si="3251"/>
        <v>0</v>
      </c>
      <c r="V1191" s="17">
        <f t="shared" si="3252"/>
        <v>0</v>
      </c>
      <c r="W1191" s="17">
        <f t="shared" si="3253"/>
        <v>0</v>
      </c>
      <c r="X1191" s="17">
        <f t="shared" si="3254"/>
        <v>0</v>
      </c>
      <c r="Y1191" s="17">
        <f t="shared" si="3042"/>
        <v>14696.700000000001</v>
      </c>
      <c r="Z1191" s="17">
        <f t="shared" si="3043"/>
        <v>14696.700000000001</v>
      </c>
      <c r="AA1191" s="17">
        <f t="shared" si="3044"/>
        <v>14696.700000000001</v>
      </c>
      <c r="AB1191" s="17">
        <f t="shared" si="3255"/>
        <v>0</v>
      </c>
      <c r="AC1191" s="17">
        <f t="shared" si="3256"/>
        <v>0</v>
      </c>
      <c r="AD1191" s="17">
        <f t="shared" si="3257"/>
        <v>0</v>
      </c>
      <c r="AE1191" s="17">
        <f t="shared" si="3045"/>
        <v>14696.700000000001</v>
      </c>
      <c r="AF1191" s="17">
        <f t="shared" si="3046"/>
        <v>14696.700000000001</v>
      </c>
      <c r="AG1191" s="17">
        <f t="shared" si="3047"/>
        <v>14696.700000000001</v>
      </c>
      <c r="AH1191" s="17">
        <f t="shared" si="3258"/>
        <v>0</v>
      </c>
      <c r="AI1191" s="17">
        <f t="shared" si="3259"/>
        <v>0</v>
      </c>
      <c r="AJ1191" s="17">
        <f t="shared" si="3260"/>
        <v>0</v>
      </c>
      <c r="AK1191" s="17">
        <f t="shared" si="3261"/>
        <v>0</v>
      </c>
      <c r="AL1191" s="17">
        <f t="shared" si="3262"/>
        <v>0</v>
      </c>
      <c r="AM1191" s="17">
        <f t="shared" si="3263"/>
        <v>0</v>
      </c>
      <c r="AN1191" s="17">
        <f t="shared" si="3264"/>
        <v>0</v>
      </c>
      <c r="AO1191" s="17">
        <f t="shared" si="3265"/>
        <v>0</v>
      </c>
      <c r="AP1191" s="17">
        <f t="shared" si="3266"/>
        <v>0</v>
      </c>
      <c r="AQ1191" s="17">
        <f t="shared" si="3267"/>
        <v>0</v>
      </c>
      <c r="AR1191" s="17">
        <f t="shared" si="3268"/>
        <v>0</v>
      </c>
      <c r="AS1191" s="17">
        <f t="shared" si="3269"/>
        <v>0</v>
      </c>
      <c r="AT1191" s="17">
        <f t="shared" si="3270"/>
        <v>0</v>
      </c>
      <c r="AU1191" s="17">
        <f t="shared" si="3271"/>
        <v>0</v>
      </c>
      <c r="AV1191" s="17">
        <f t="shared" si="3272"/>
        <v>0</v>
      </c>
      <c r="AW1191" s="17">
        <f t="shared" si="3048"/>
        <v>14696.700000000001</v>
      </c>
      <c r="AX1191" s="17">
        <f t="shared" si="3049"/>
        <v>14696.700000000001</v>
      </c>
      <c r="AY1191" s="17">
        <f t="shared" si="3050"/>
        <v>14696.700000000001</v>
      </c>
      <c r="AZ1191" s="17">
        <f t="shared" si="3273"/>
        <v>0</v>
      </c>
      <c r="BA1191" s="32"/>
      <c r="BB1191" s="32"/>
      <c r="BC1191" s="1"/>
      <c r="BD1191" s="1"/>
      <c r="BE1191" s="1"/>
      <c r="BF1191" s="1"/>
      <c r="BG1191" s="1"/>
      <c r="BH1191" s="1"/>
      <c r="BI1191" s="1"/>
    </row>
    <row r="1192" s="1" customFormat="1">
      <c r="A1192" s="30" t="s">
        <v>496</v>
      </c>
      <c r="B1192" s="30" t="s">
        <v>121</v>
      </c>
      <c r="C1192" s="30" t="s">
        <v>267</v>
      </c>
      <c r="D1192" s="30" t="s">
        <v>453</v>
      </c>
      <c r="E1192" s="30" t="s">
        <v>43</v>
      </c>
      <c r="F1192" s="31" t="s">
        <v>44</v>
      </c>
      <c r="G1192" s="17">
        <v>14696.700000000001</v>
      </c>
      <c r="H1192" s="17">
        <v>14696.700000000001</v>
      </c>
      <c r="I1192" s="17">
        <v>14696.700000000001</v>
      </c>
      <c r="J1192" s="17"/>
      <c r="K1192" s="17"/>
      <c r="L1192" s="17"/>
      <c r="M1192" s="17">
        <f t="shared" si="3237"/>
        <v>14696.700000000001</v>
      </c>
      <c r="N1192" s="17">
        <f t="shared" si="3238"/>
        <v>14696.700000000001</v>
      </c>
      <c r="O1192" s="17">
        <f t="shared" si="3239"/>
        <v>14696.700000000001</v>
      </c>
      <c r="P1192" s="17"/>
      <c r="Q1192" s="17"/>
      <c r="R1192" s="17"/>
      <c r="S1192" s="17"/>
      <c r="T1192" s="17"/>
      <c r="U1192" s="17"/>
      <c r="V1192" s="17"/>
      <c r="W1192" s="17"/>
      <c r="X1192" s="17"/>
      <c r="Y1192" s="17">
        <f t="shared" ref="Y1192:Y1255" si="3274">M1192+P1192+Q1192+R1192+S1192</f>
        <v>14696.700000000001</v>
      </c>
      <c r="Z1192" s="17">
        <f t="shared" ref="Z1192:Z1255" si="3275">N1192+T1192+U1192</f>
        <v>14696.700000000001</v>
      </c>
      <c r="AA1192" s="17">
        <f t="shared" ref="AA1192:AA1255" si="3276">O1192+V1192+X1192+W1192</f>
        <v>14696.700000000001</v>
      </c>
      <c r="AB1192" s="17"/>
      <c r="AC1192" s="17"/>
      <c r="AD1192" s="17"/>
      <c r="AE1192" s="17">
        <f t="shared" ref="AE1192:AE1255" si="3277">Y1192+AB1192</f>
        <v>14696.700000000001</v>
      </c>
      <c r="AF1192" s="17">
        <f t="shared" ref="AF1192:AF1255" si="3278">Z1192+AC1192</f>
        <v>14696.700000000001</v>
      </c>
      <c r="AG1192" s="17">
        <f t="shared" ref="AG1192:AG1255" si="3279">AA1192+AD1192</f>
        <v>14696.700000000001</v>
      </c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>
        <f t="shared" ref="AW1192:AW1255" si="3280">AE1192+AH1192+AI1192+AJ1192+AK1192+AL1192</f>
        <v>14696.700000000001</v>
      </c>
      <c r="AX1192" s="17">
        <f t="shared" ref="AX1192:AX1255" si="3281">AF1192+AM1192+AN1192+AO1192+AP1192+AQ1192</f>
        <v>14696.700000000001</v>
      </c>
      <c r="AY1192" s="17">
        <f t="shared" ref="AY1192:AY1255" si="3282">AG1192+AR1192+AS1192+AT1192+AU1192+AV1192</f>
        <v>14696.700000000001</v>
      </c>
      <c r="AZ1192" s="17"/>
      <c r="BA1192" s="32"/>
      <c r="BB1192" s="32"/>
      <c r="BC1192" s="1"/>
      <c r="BD1192" s="1"/>
      <c r="BE1192" s="1"/>
      <c r="BF1192" s="1"/>
      <c r="BG1192" s="1"/>
      <c r="BH1192" s="1"/>
      <c r="BI1192" s="1"/>
    </row>
    <row r="1193" s="1" customFormat="1">
      <c r="A1193" s="30" t="s">
        <v>496</v>
      </c>
      <c r="B1193" s="30" t="s">
        <v>121</v>
      </c>
      <c r="C1193" s="30" t="s">
        <v>267</v>
      </c>
      <c r="D1193" s="30" t="s">
        <v>57</v>
      </c>
      <c r="E1193" s="35"/>
      <c r="F1193" s="31" t="s">
        <v>58</v>
      </c>
      <c r="G1193" s="17"/>
      <c r="H1193" s="17"/>
      <c r="I1193" s="17"/>
      <c r="J1193" s="17"/>
      <c r="K1193" s="17"/>
      <c r="L1193" s="17"/>
      <c r="M1193" s="17"/>
      <c r="N1193" s="17"/>
      <c r="O1193" s="17"/>
      <c r="P1193" s="17">
        <f t="shared" si="3246"/>
        <v>0</v>
      </c>
      <c r="Q1193" s="17">
        <f t="shared" si="3247"/>
        <v>0</v>
      </c>
      <c r="R1193" s="17">
        <f t="shared" si="3248"/>
        <v>0</v>
      </c>
      <c r="S1193" s="17">
        <f t="shared" si="3249"/>
        <v>0.93549000000000004</v>
      </c>
      <c r="T1193" s="17">
        <f t="shared" si="3250"/>
        <v>0</v>
      </c>
      <c r="U1193" s="17">
        <f t="shared" si="3251"/>
        <v>0</v>
      </c>
      <c r="V1193" s="17">
        <f t="shared" si="3252"/>
        <v>0</v>
      </c>
      <c r="W1193" s="17">
        <f t="shared" si="3253"/>
        <v>0</v>
      </c>
      <c r="X1193" s="17">
        <f t="shared" si="3254"/>
        <v>0</v>
      </c>
      <c r="Y1193" s="17">
        <f t="shared" si="3274"/>
        <v>0.93549000000000004</v>
      </c>
      <c r="Z1193" s="17">
        <f t="shared" si="3275"/>
        <v>0</v>
      </c>
      <c r="AA1193" s="17">
        <f t="shared" si="3276"/>
        <v>0</v>
      </c>
      <c r="AB1193" s="17">
        <f t="shared" si="3255"/>
        <v>0</v>
      </c>
      <c r="AC1193" s="17">
        <f t="shared" si="3256"/>
        <v>0</v>
      </c>
      <c r="AD1193" s="17">
        <f t="shared" si="3257"/>
        <v>0</v>
      </c>
      <c r="AE1193" s="17">
        <f t="shared" si="3277"/>
        <v>0.93549000000000004</v>
      </c>
      <c r="AF1193" s="17">
        <f t="shared" si="3278"/>
        <v>0</v>
      </c>
      <c r="AG1193" s="17">
        <f t="shared" si="3279"/>
        <v>0</v>
      </c>
      <c r="AH1193" s="17">
        <f t="shared" si="3258"/>
        <v>0</v>
      </c>
      <c r="AI1193" s="17">
        <f t="shared" si="3259"/>
        <v>0</v>
      </c>
      <c r="AJ1193" s="17">
        <f t="shared" si="3260"/>
        <v>0</v>
      </c>
      <c r="AK1193" s="17">
        <f t="shared" si="3261"/>
        <v>0</v>
      </c>
      <c r="AL1193" s="17">
        <f t="shared" si="3262"/>
        <v>0</v>
      </c>
      <c r="AM1193" s="17">
        <f t="shared" si="3263"/>
        <v>0</v>
      </c>
      <c r="AN1193" s="17">
        <f t="shared" si="3264"/>
        <v>0</v>
      </c>
      <c r="AO1193" s="17">
        <f t="shared" si="3265"/>
        <v>0</v>
      </c>
      <c r="AP1193" s="17">
        <f t="shared" si="3266"/>
        <v>0</v>
      </c>
      <c r="AQ1193" s="17">
        <f t="shared" si="3267"/>
        <v>0</v>
      </c>
      <c r="AR1193" s="17">
        <f t="shared" si="3268"/>
        <v>0</v>
      </c>
      <c r="AS1193" s="17">
        <f t="shared" si="3269"/>
        <v>0</v>
      </c>
      <c r="AT1193" s="17">
        <f t="shared" si="3270"/>
        <v>0</v>
      </c>
      <c r="AU1193" s="17">
        <f t="shared" si="3271"/>
        <v>0</v>
      </c>
      <c r="AV1193" s="17">
        <f t="shared" si="3272"/>
        <v>0</v>
      </c>
      <c r="AW1193" s="17">
        <f t="shared" si="3280"/>
        <v>0.93549000000000004</v>
      </c>
      <c r="AX1193" s="17">
        <f t="shared" si="3281"/>
        <v>0</v>
      </c>
      <c r="AY1193" s="17">
        <f t="shared" si="3282"/>
        <v>0</v>
      </c>
      <c r="AZ1193" s="17">
        <f t="shared" si="3273"/>
        <v>0</v>
      </c>
      <c r="BA1193" s="32"/>
      <c r="BB1193" s="32"/>
      <c r="BC1193" s="1"/>
      <c r="BD1193" s="1"/>
      <c r="BE1193" s="1"/>
      <c r="BF1193" s="1"/>
      <c r="BG1193" s="1"/>
      <c r="BH1193" s="1"/>
      <c r="BI1193" s="1"/>
    </row>
    <row r="1194" s="1" customFormat="1">
      <c r="A1194" s="30" t="s">
        <v>496</v>
      </c>
      <c r="B1194" s="30" t="s">
        <v>121</v>
      </c>
      <c r="C1194" s="30" t="s">
        <v>267</v>
      </c>
      <c r="D1194" s="30" t="s">
        <v>481</v>
      </c>
      <c r="E1194" s="35"/>
      <c r="F1194" s="31" t="s">
        <v>482</v>
      </c>
      <c r="G1194" s="17"/>
      <c r="H1194" s="17"/>
      <c r="I1194" s="17"/>
      <c r="J1194" s="17"/>
      <c r="K1194" s="17"/>
      <c r="L1194" s="17"/>
      <c r="M1194" s="17"/>
      <c r="N1194" s="17"/>
      <c r="O1194" s="17"/>
      <c r="P1194" s="17">
        <f t="shared" si="3246"/>
        <v>0</v>
      </c>
      <c r="Q1194" s="17">
        <f t="shared" si="3247"/>
        <v>0</v>
      </c>
      <c r="R1194" s="17">
        <f t="shared" si="3248"/>
        <v>0</v>
      </c>
      <c r="S1194" s="17">
        <f t="shared" si="3249"/>
        <v>0.93549000000000004</v>
      </c>
      <c r="T1194" s="17">
        <f t="shared" si="3250"/>
        <v>0</v>
      </c>
      <c r="U1194" s="17">
        <f t="shared" si="3251"/>
        <v>0</v>
      </c>
      <c r="V1194" s="17">
        <f t="shared" si="3252"/>
        <v>0</v>
      </c>
      <c r="W1194" s="17">
        <f t="shared" si="3253"/>
        <v>0</v>
      </c>
      <c r="X1194" s="17">
        <f t="shared" si="3254"/>
        <v>0</v>
      </c>
      <c r="Y1194" s="17">
        <f t="shared" si="3274"/>
        <v>0.93549000000000004</v>
      </c>
      <c r="Z1194" s="17">
        <f t="shared" si="3275"/>
        <v>0</v>
      </c>
      <c r="AA1194" s="17">
        <f t="shared" si="3276"/>
        <v>0</v>
      </c>
      <c r="AB1194" s="17">
        <f t="shared" si="3255"/>
        <v>0</v>
      </c>
      <c r="AC1194" s="17">
        <f t="shared" si="3256"/>
        <v>0</v>
      </c>
      <c r="AD1194" s="17">
        <f t="shared" si="3257"/>
        <v>0</v>
      </c>
      <c r="AE1194" s="17">
        <f t="shared" si="3277"/>
        <v>0.93549000000000004</v>
      </c>
      <c r="AF1194" s="17">
        <f t="shared" si="3278"/>
        <v>0</v>
      </c>
      <c r="AG1194" s="17">
        <f t="shared" si="3279"/>
        <v>0</v>
      </c>
      <c r="AH1194" s="17">
        <f t="shared" si="3258"/>
        <v>0</v>
      </c>
      <c r="AI1194" s="17">
        <f t="shared" si="3259"/>
        <v>0</v>
      </c>
      <c r="AJ1194" s="17">
        <f t="shared" si="3260"/>
        <v>0</v>
      </c>
      <c r="AK1194" s="17">
        <f t="shared" si="3261"/>
        <v>0</v>
      </c>
      <c r="AL1194" s="17">
        <f t="shared" si="3262"/>
        <v>0</v>
      </c>
      <c r="AM1194" s="17">
        <f t="shared" si="3263"/>
        <v>0</v>
      </c>
      <c r="AN1194" s="17">
        <f t="shared" si="3264"/>
        <v>0</v>
      </c>
      <c r="AO1194" s="17">
        <f t="shared" si="3265"/>
        <v>0</v>
      </c>
      <c r="AP1194" s="17">
        <f t="shared" si="3266"/>
        <v>0</v>
      </c>
      <c r="AQ1194" s="17">
        <f t="shared" si="3267"/>
        <v>0</v>
      </c>
      <c r="AR1194" s="17">
        <f t="shared" si="3268"/>
        <v>0</v>
      </c>
      <c r="AS1194" s="17">
        <f t="shared" si="3269"/>
        <v>0</v>
      </c>
      <c r="AT1194" s="17">
        <f t="shared" si="3270"/>
        <v>0</v>
      </c>
      <c r="AU1194" s="17">
        <f t="shared" si="3271"/>
        <v>0</v>
      </c>
      <c r="AV1194" s="17">
        <f t="shared" si="3272"/>
        <v>0</v>
      </c>
      <c r="AW1194" s="17">
        <f t="shared" si="3280"/>
        <v>0.93549000000000004</v>
      </c>
      <c r="AX1194" s="17">
        <f t="shared" si="3281"/>
        <v>0</v>
      </c>
      <c r="AY1194" s="17">
        <f t="shared" si="3282"/>
        <v>0</v>
      </c>
      <c r="AZ1194" s="17">
        <f t="shared" si="3273"/>
        <v>0</v>
      </c>
      <c r="BA1194" s="32"/>
      <c r="BB1194" s="32"/>
      <c r="BC1194" s="1"/>
      <c r="BD1194" s="1"/>
      <c r="BE1194" s="1"/>
      <c r="BF1194" s="1"/>
      <c r="BG1194" s="1"/>
      <c r="BH1194" s="1"/>
      <c r="BI1194" s="1"/>
    </row>
    <row r="1195" s="1" customFormat="1">
      <c r="A1195" s="30" t="s">
        <v>496</v>
      </c>
      <c r="B1195" s="30" t="s">
        <v>121</v>
      </c>
      <c r="C1195" s="30" t="s">
        <v>267</v>
      </c>
      <c r="D1195" s="30" t="s">
        <v>481</v>
      </c>
      <c r="E1195" s="30" t="s">
        <v>43</v>
      </c>
      <c r="F1195" s="31" t="s">
        <v>44</v>
      </c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>
        <v>0.93549000000000004</v>
      </c>
      <c r="T1195" s="17"/>
      <c r="U1195" s="17"/>
      <c r="V1195" s="17"/>
      <c r="W1195" s="17"/>
      <c r="X1195" s="17"/>
      <c r="Y1195" s="17">
        <f t="shared" si="3274"/>
        <v>0.93549000000000004</v>
      </c>
      <c r="Z1195" s="17">
        <f t="shared" si="3275"/>
        <v>0</v>
      </c>
      <c r="AA1195" s="17">
        <f t="shared" si="3276"/>
        <v>0</v>
      </c>
      <c r="AB1195" s="17"/>
      <c r="AC1195" s="17"/>
      <c r="AD1195" s="17"/>
      <c r="AE1195" s="17">
        <f t="shared" si="3277"/>
        <v>0.93549000000000004</v>
      </c>
      <c r="AF1195" s="17">
        <f t="shared" si="3278"/>
        <v>0</v>
      </c>
      <c r="AG1195" s="17">
        <f t="shared" si="3279"/>
        <v>0</v>
      </c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>
        <f t="shared" si="3280"/>
        <v>0.93549000000000004</v>
      </c>
      <c r="AX1195" s="17">
        <f t="shared" si="3281"/>
        <v>0</v>
      </c>
      <c r="AY1195" s="17">
        <f t="shared" si="3282"/>
        <v>0</v>
      </c>
      <c r="AZ1195" s="17"/>
      <c r="BA1195" s="32"/>
      <c r="BB1195" s="32"/>
      <c r="BC1195" s="1"/>
      <c r="BD1195" s="1"/>
      <c r="BE1195" s="1"/>
      <c r="BF1195" s="1"/>
      <c r="BG1195" s="1"/>
      <c r="BH1195" s="1"/>
      <c r="BI1195" s="1"/>
    </row>
    <row r="1196" s="25" customFormat="1">
      <c r="A1196" s="26" t="s">
        <v>496</v>
      </c>
      <c r="B1196" s="26" t="s">
        <v>121</v>
      </c>
      <c r="C1196" s="26" t="s">
        <v>123</v>
      </c>
      <c r="D1196" s="26"/>
      <c r="E1196" s="26"/>
      <c r="F1196" s="27" t="s">
        <v>124</v>
      </c>
      <c r="G1196" s="28">
        <f t="shared" si="3240"/>
        <v>1817.4000000000001</v>
      </c>
      <c r="H1196" s="28">
        <f t="shared" si="3241"/>
        <v>1658.7</v>
      </c>
      <c r="I1196" s="28">
        <f t="shared" si="3242"/>
        <v>1658.7</v>
      </c>
      <c r="J1196" s="28">
        <f t="shared" si="3243"/>
        <v>0</v>
      </c>
      <c r="K1196" s="28">
        <f t="shared" si="3244"/>
        <v>0</v>
      </c>
      <c r="L1196" s="28">
        <f t="shared" si="3245"/>
        <v>0</v>
      </c>
      <c r="M1196" s="28">
        <f t="shared" si="3237"/>
        <v>1817.4000000000001</v>
      </c>
      <c r="N1196" s="28">
        <f t="shared" si="3238"/>
        <v>1658.7</v>
      </c>
      <c r="O1196" s="28">
        <f t="shared" si="3239"/>
        <v>1658.7</v>
      </c>
      <c r="P1196" s="28">
        <f t="shared" si="3246"/>
        <v>0</v>
      </c>
      <c r="Q1196" s="28">
        <f t="shared" si="3247"/>
        <v>0</v>
      </c>
      <c r="R1196" s="28">
        <f t="shared" si="3248"/>
        <v>0</v>
      </c>
      <c r="S1196" s="28">
        <f t="shared" si="3249"/>
        <v>0</v>
      </c>
      <c r="T1196" s="28">
        <f t="shared" si="3250"/>
        <v>0</v>
      </c>
      <c r="U1196" s="28">
        <f t="shared" si="3251"/>
        <v>0</v>
      </c>
      <c r="V1196" s="28">
        <f t="shared" si="3252"/>
        <v>0</v>
      </c>
      <c r="W1196" s="28">
        <f t="shared" si="3253"/>
        <v>0</v>
      </c>
      <c r="X1196" s="28">
        <f t="shared" si="3254"/>
        <v>0</v>
      </c>
      <c r="Y1196" s="28">
        <f t="shared" si="3274"/>
        <v>1817.4000000000001</v>
      </c>
      <c r="Z1196" s="28">
        <f t="shared" si="3275"/>
        <v>1658.7</v>
      </c>
      <c r="AA1196" s="28">
        <f t="shared" si="3276"/>
        <v>1658.7</v>
      </c>
      <c r="AB1196" s="28">
        <f t="shared" si="3255"/>
        <v>0</v>
      </c>
      <c r="AC1196" s="28">
        <f t="shared" si="3256"/>
        <v>0</v>
      </c>
      <c r="AD1196" s="28">
        <f t="shared" si="3257"/>
        <v>0</v>
      </c>
      <c r="AE1196" s="28">
        <f t="shared" si="3277"/>
        <v>1817.4000000000001</v>
      </c>
      <c r="AF1196" s="28">
        <f t="shared" si="3278"/>
        <v>1658.7</v>
      </c>
      <c r="AG1196" s="28">
        <f t="shared" si="3279"/>
        <v>1658.7</v>
      </c>
      <c r="AH1196" s="28">
        <f t="shared" si="3258"/>
        <v>0</v>
      </c>
      <c r="AI1196" s="28">
        <f t="shared" si="3259"/>
        <v>0</v>
      </c>
      <c r="AJ1196" s="28">
        <f t="shared" si="3260"/>
        <v>810.76099999999997</v>
      </c>
      <c r="AK1196" s="28">
        <f t="shared" si="3261"/>
        <v>0</v>
      </c>
      <c r="AL1196" s="28">
        <f t="shared" si="3262"/>
        <v>0</v>
      </c>
      <c r="AM1196" s="28">
        <f t="shared" si="3263"/>
        <v>0</v>
      </c>
      <c r="AN1196" s="28">
        <f t="shared" si="3264"/>
        <v>0</v>
      </c>
      <c r="AO1196" s="28">
        <f t="shared" si="3265"/>
        <v>0</v>
      </c>
      <c r="AP1196" s="28">
        <f t="shared" si="3266"/>
        <v>0</v>
      </c>
      <c r="AQ1196" s="28">
        <f t="shared" si="3267"/>
        <v>0</v>
      </c>
      <c r="AR1196" s="28">
        <f t="shared" si="3268"/>
        <v>0</v>
      </c>
      <c r="AS1196" s="28">
        <f t="shared" si="3269"/>
        <v>0</v>
      </c>
      <c r="AT1196" s="28">
        <f t="shared" si="3270"/>
        <v>0</v>
      </c>
      <c r="AU1196" s="28">
        <f t="shared" si="3271"/>
        <v>0</v>
      </c>
      <c r="AV1196" s="28">
        <f t="shared" si="3272"/>
        <v>0</v>
      </c>
      <c r="AW1196" s="28">
        <f t="shared" si="3280"/>
        <v>2628.1610000000001</v>
      </c>
      <c r="AX1196" s="28">
        <f t="shared" si="3281"/>
        <v>1658.7</v>
      </c>
      <c r="AY1196" s="28">
        <f t="shared" si="3282"/>
        <v>1658.7</v>
      </c>
      <c r="AZ1196" s="28">
        <f t="shared" si="3273"/>
        <v>0</v>
      </c>
      <c r="BA1196" s="29"/>
      <c r="BB1196" s="29"/>
      <c r="BC1196" s="25"/>
      <c r="BD1196" s="25"/>
      <c r="BE1196" s="25"/>
      <c r="BF1196" s="25"/>
      <c r="BG1196" s="25"/>
      <c r="BH1196" s="25"/>
      <c r="BI1196" s="25"/>
    </row>
    <row r="1197" s="1" customFormat="1" ht="94.5">
      <c r="A1197" s="30" t="s">
        <v>496</v>
      </c>
      <c r="B1197" s="30" t="s">
        <v>121</v>
      </c>
      <c r="C1197" s="30" t="s">
        <v>123</v>
      </c>
      <c r="D1197" s="30" t="s">
        <v>125</v>
      </c>
      <c r="E1197" s="30"/>
      <c r="F1197" s="31" t="s">
        <v>126</v>
      </c>
      <c r="G1197" s="17">
        <f t="shared" si="3240"/>
        <v>1817.4000000000001</v>
      </c>
      <c r="H1197" s="17">
        <f t="shared" si="3241"/>
        <v>1658.7</v>
      </c>
      <c r="I1197" s="17">
        <f t="shared" si="3242"/>
        <v>1658.7</v>
      </c>
      <c r="J1197" s="17">
        <f t="shared" si="3243"/>
        <v>0</v>
      </c>
      <c r="K1197" s="17">
        <f t="shared" si="3244"/>
        <v>0</v>
      </c>
      <c r="L1197" s="17">
        <f t="shared" si="3245"/>
        <v>0</v>
      </c>
      <c r="M1197" s="17">
        <f t="shared" si="3237"/>
        <v>1817.4000000000001</v>
      </c>
      <c r="N1197" s="17">
        <f t="shared" si="3238"/>
        <v>1658.7</v>
      </c>
      <c r="O1197" s="17">
        <f t="shared" si="3239"/>
        <v>1658.7</v>
      </c>
      <c r="P1197" s="17">
        <f t="shared" si="3246"/>
        <v>0</v>
      </c>
      <c r="Q1197" s="17">
        <f t="shared" si="3247"/>
        <v>0</v>
      </c>
      <c r="R1197" s="17">
        <f t="shared" si="3248"/>
        <v>0</v>
      </c>
      <c r="S1197" s="17">
        <f t="shared" si="3249"/>
        <v>0</v>
      </c>
      <c r="T1197" s="17">
        <f t="shared" si="3250"/>
        <v>0</v>
      </c>
      <c r="U1197" s="17">
        <f t="shared" si="3251"/>
        <v>0</v>
      </c>
      <c r="V1197" s="17">
        <f t="shared" si="3252"/>
        <v>0</v>
      </c>
      <c r="W1197" s="17">
        <f t="shared" si="3253"/>
        <v>0</v>
      </c>
      <c r="X1197" s="17">
        <f t="shared" si="3254"/>
        <v>0</v>
      </c>
      <c r="Y1197" s="17">
        <f t="shared" si="3274"/>
        <v>1817.4000000000001</v>
      </c>
      <c r="Z1197" s="17">
        <f t="shared" si="3275"/>
        <v>1658.7</v>
      </c>
      <c r="AA1197" s="17">
        <f t="shared" si="3276"/>
        <v>1658.7</v>
      </c>
      <c r="AB1197" s="17">
        <f t="shared" si="3255"/>
        <v>0</v>
      </c>
      <c r="AC1197" s="17">
        <f t="shared" si="3256"/>
        <v>0</v>
      </c>
      <c r="AD1197" s="17">
        <f t="shared" si="3257"/>
        <v>0</v>
      </c>
      <c r="AE1197" s="17">
        <f t="shared" si="3277"/>
        <v>1817.4000000000001</v>
      </c>
      <c r="AF1197" s="17">
        <f t="shared" si="3278"/>
        <v>1658.7</v>
      </c>
      <c r="AG1197" s="17">
        <f t="shared" si="3279"/>
        <v>1658.7</v>
      </c>
      <c r="AH1197" s="17">
        <f t="shared" si="3258"/>
        <v>0</v>
      </c>
      <c r="AI1197" s="17">
        <f t="shared" si="3259"/>
        <v>0</v>
      </c>
      <c r="AJ1197" s="17">
        <f t="shared" si="3260"/>
        <v>810.76099999999997</v>
      </c>
      <c r="AK1197" s="17">
        <f t="shared" si="3261"/>
        <v>0</v>
      </c>
      <c r="AL1197" s="17">
        <f t="shared" si="3262"/>
        <v>0</v>
      </c>
      <c r="AM1197" s="17">
        <f t="shared" si="3263"/>
        <v>0</v>
      </c>
      <c r="AN1197" s="17">
        <f t="shared" si="3264"/>
        <v>0</v>
      </c>
      <c r="AO1197" s="17">
        <f t="shared" si="3265"/>
        <v>0</v>
      </c>
      <c r="AP1197" s="17">
        <f t="shared" si="3266"/>
        <v>0</v>
      </c>
      <c r="AQ1197" s="17">
        <f t="shared" si="3267"/>
        <v>0</v>
      </c>
      <c r="AR1197" s="17">
        <f t="shared" si="3268"/>
        <v>0</v>
      </c>
      <c r="AS1197" s="17">
        <f t="shared" si="3269"/>
        <v>0</v>
      </c>
      <c r="AT1197" s="17">
        <f t="shared" si="3270"/>
        <v>0</v>
      </c>
      <c r="AU1197" s="17">
        <f t="shared" si="3271"/>
        <v>0</v>
      </c>
      <c r="AV1197" s="17">
        <f t="shared" si="3272"/>
        <v>0</v>
      </c>
      <c r="AW1197" s="17">
        <f t="shared" si="3280"/>
        <v>2628.1610000000001</v>
      </c>
      <c r="AX1197" s="17">
        <f t="shared" si="3281"/>
        <v>1658.7</v>
      </c>
      <c r="AY1197" s="17">
        <f t="shared" si="3282"/>
        <v>1658.7</v>
      </c>
      <c r="AZ1197" s="17">
        <f t="shared" si="3273"/>
        <v>0</v>
      </c>
      <c r="BA1197" s="32"/>
      <c r="BB1197" s="32"/>
      <c r="BC1197" s="1"/>
      <c r="BD1197" s="1"/>
      <c r="BE1197" s="1"/>
      <c r="BF1197" s="1"/>
      <c r="BG1197" s="1"/>
      <c r="BH1197" s="1"/>
      <c r="BI1197" s="1"/>
    </row>
    <row r="1198" s="1" customFormat="1" ht="31.5" hidden="1">
      <c r="A1198" s="30" t="s">
        <v>496</v>
      </c>
      <c r="B1198" s="30" t="s">
        <v>121</v>
      </c>
      <c r="C1198" s="30" t="s">
        <v>123</v>
      </c>
      <c r="D1198" s="30" t="s">
        <v>127</v>
      </c>
      <c r="E1198" s="30"/>
      <c r="F1198" s="31" t="s">
        <v>36</v>
      </c>
      <c r="G1198" s="17">
        <f t="shared" si="3240"/>
        <v>1817.4000000000001</v>
      </c>
      <c r="H1198" s="17">
        <f t="shared" si="3241"/>
        <v>1658.7</v>
      </c>
      <c r="I1198" s="17">
        <f t="shared" si="3242"/>
        <v>1658.7</v>
      </c>
      <c r="J1198" s="17">
        <f t="shared" si="3243"/>
        <v>0</v>
      </c>
      <c r="K1198" s="17">
        <f t="shared" si="3244"/>
        <v>0</v>
      </c>
      <c r="L1198" s="17">
        <f t="shared" si="3245"/>
        <v>0</v>
      </c>
      <c r="M1198" s="17">
        <f t="shared" si="3237"/>
        <v>1817.4000000000001</v>
      </c>
      <c r="N1198" s="17">
        <f t="shared" si="3238"/>
        <v>1658.7</v>
      </c>
      <c r="O1198" s="17">
        <f t="shared" si="3239"/>
        <v>1658.7</v>
      </c>
      <c r="P1198" s="17">
        <f t="shared" si="3246"/>
        <v>0</v>
      </c>
      <c r="Q1198" s="17">
        <f t="shared" si="3247"/>
        <v>0</v>
      </c>
      <c r="R1198" s="17">
        <f t="shared" si="3248"/>
        <v>0</v>
      </c>
      <c r="S1198" s="17">
        <f t="shared" si="3249"/>
        <v>0</v>
      </c>
      <c r="T1198" s="17">
        <f t="shared" si="3250"/>
        <v>0</v>
      </c>
      <c r="U1198" s="17">
        <f t="shared" si="3251"/>
        <v>0</v>
      </c>
      <c r="V1198" s="17">
        <f t="shared" si="3252"/>
        <v>0</v>
      </c>
      <c r="W1198" s="17">
        <f t="shared" si="3253"/>
        <v>0</v>
      </c>
      <c r="X1198" s="17">
        <f t="shared" si="3254"/>
        <v>0</v>
      </c>
      <c r="Y1198" s="17">
        <f t="shared" si="3274"/>
        <v>1817.4000000000001</v>
      </c>
      <c r="Z1198" s="17">
        <f t="shared" si="3275"/>
        <v>1658.7</v>
      </c>
      <c r="AA1198" s="17">
        <f t="shared" si="3276"/>
        <v>1658.7</v>
      </c>
      <c r="AB1198" s="17">
        <f t="shared" si="3255"/>
        <v>0</v>
      </c>
      <c r="AC1198" s="17">
        <f t="shared" si="3256"/>
        <v>0</v>
      </c>
      <c r="AD1198" s="17">
        <f t="shared" si="3257"/>
        <v>0</v>
      </c>
      <c r="AE1198" s="17">
        <f t="shared" si="3277"/>
        <v>1817.4000000000001</v>
      </c>
      <c r="AF1198" s="17">
        <f t="shared" si="3278"/>
        <v>1658.7</v>
      </c>
      <c r="AG1198" s="17">
        <f t="shared" si="3279"/>
        <v>1658.7</v>
      </c>
      <c r="AH1198" s="17">
        <f t="shared" si="3258"/>
        <v>0</v>
      </c>
      <c r="AI1198" s="17">
        <f t="shared" si="3259"/>
        <v>0</v>
      </c>
      <c r="AJ1198" s="17">
        <f t="shared" si="3260"/>
        <v>810.76099999999997</v>
      </c>
      <c r="AK1198" s="17">
        <f t="shared" si="3261"/>
        <v>0</v>
      </c>
      <c r="AL1198" s="17">
        <f t="shared" si="3262"/>
        <v>0</v>
      </c>
      <c r="AM1198" s="17">
        <f t="shared" si="3263"/>
        <v>0</v>
      </c>
      <c r="AN1198" s="17">
        <f t="shared" si="3264"/>
        <v>0</v>
      </c>
      <c r="AO1198" s="17">
        <f t="shared" si="3265"/>
        <v>0</v>
      </c>
      <c r="AP1198" s="17">
        <f t="shared" si="3266"/>
        <v>0</v>
      </c>
      <c r="AQ1198" s="17">
        <f t="shared" si="3267"/>
        <v>0</v>
      </c>
      <c r="AR1198" s="17">
        <f t="shared" si="3268"/>
        <v>0</v>
      </c>
      <c r="AS1198" s="17">
        <f t="shared" si="3269"/>
        <v>0</v>
      </c>
      <c r="AT1198" s="17">
        <f t="shared" si="3270"/>
        <v>0</v>
      </c>
      <c r="AU1198" s="17">
        <f t="shared" si="3271"/>
        <v>0</v>
      </c>
      <c r="AV1198" s="17">
        <f t="shared" si="3272"/>
        <v>0</v>
      </c>
      <c r="AW1198" s="17">
        <f t="shared" si="3280"/>
        <v>2628.1610000000001</v>
      </c>
      <c r="AX1198" s="17">
        <f t="shared" si="3281"/>
        <v>1658.7</v>
      </c>
      <c r="AY1198" s="17">
        <f t="shared" si="3282"/>
        <v>1658.7</v>
      </c>
      <c r="AZ1198" s="17">
        <f t="shared" si="3273"/>
        <v>0</v>
      </c>
      <c r="BA1198" s="32">
        <v>0</v>
      </c>
      <c r="BB1198" s="32"/>
      <c r="BC1198" s="1"/>
      <c r="BD1198" s="1"/>
      <c r="BE1198" s="1"/>
      <c r="BF1198" s="1"/>
      <c r="BG1198" s="1"/>
      <c r="BH1198" s="1"/>
      <c r="BI1198" s="1"/>
    </row>
    <row r="1199" s="1" customFormat="1" ht="110.25">
      <c r="A1199" s="30" t="s">
        <v>496</v>
      </c>
      <c r="B1199" s="30" t="s">
        <v>121</v>
      </c>
      <c r="C1199" s="30" t="s">
        <v>123</v>
      </c>
      <c r="D1199" s="30" t="s">
        <v>128</v>
      </c>
      <c r="E1199" s="30"/>
      <c r="F1199" s="31" t="s">
        <v>129</v>
      </c>
      <c r="G1199" s="17">
        <f t="shared" si="3240"/>
        <v>1817.4000000000001</v>
      </c>
      <c r="H1199" s="17">
        <f t="shared" si="3241"/>
        <v>1658.7</v>
      </c>
      <c r="I1199" s="17">
        <f t="shared" si="3242"/>
        <v>1658.7</v>
      </c>
      <c r="J1199" s="17">
        <f t="shared" si="3243"/>
        <v>0</v>
      </c>
      <c r="K1199" s="17">
        <f t="shared" si="3244"/>
        <v>0</v>
      </c>
      <c r="L1199" s="17">
        <f t="shared" si="3245"/>
        <v>0</v>
      </c>
      <c r="M1199" s="17">
        <f t="shared" si="3237"/>
        <v>1817.4000000000001</v>
      </c>
      <c r="N1199" s="17">
        <f t="shared" si="3238"/>
        <v>1658.7</v>
      </c>
      <c r="O1199" s="17">
        <f t="shared" si="3239"/>
        <v>1658.7</v>
      </c>
      <c r="P1199" s="17">
        <f t="shared" si="3246"/>
        <v>0</v>
      </c>
      <c r="Q1199" s="17">
        <f t="shared" si="3247"/>
        <v>0</v>
      </c>
      <c r="R1199" s="17">
        <f t="shared" si="3248"/>
        <v>0</v>
      </c>
      <c r="S1199" s="17">
        <f t="shared" si="3249"/>
        <v>0</v>
      </c>
      <c r="T1199" s="17">
        <f t="shared" si="3250"/>
        <v>0</v>
      </c>
      <c r="U1199" s="17">
        <f t="shared" si="3251"/>
        <v>0</v>
      </c>
      <c r="V1199" s="17">
        <f t="shared" si="3252"/>
        <v>0</v>
      </c>
      <c r="W1199" s="17">
        <f t="shared" si="3253"/>
        <v>0</v>
      </c>
      <c r="X1199" s="17">
        <f t="shared" si="3254"/>
        <v>0</v>
      </c>
      <c r="Y1199" s="17">
        <f t="shared" si="3274"/>
        <v>1817.4000000000001</v>
      </c>
      <c r="Z1199" s="17">
        <f t="shared" si="3275"/>
        <v>1658.7</v>
      </c>
      <c r="AA1199" s="17">
        <f t="shared" si="3276"/>
        <v>1658.7</v>
      </c>
      <c r="AB1199" s="17">
        <f t="shared" si="3255"/>
        <v>0</v>
      </c>
      <c r="AC1199" s="17">
        <f t="shared" si="3256"/>
        <v>0</v>
      </c>
      <c r="AD1199" s="17">
        <f t="shared" si="3257"/>
        <v>0</v>
      </c>
      <c r="AE1199" s="17">
        <f t="shared" si="3277"/>
        <v>1817.4000000000001</v>
      </c>
      <c r="AF1199" s="17">
        <f t="shared" si="3278"/>
        <v>1658.7</v>
      </c>
      <c r="AG1199" s="17">
        <f t="shared" si="3279"/>
        <v>1658.7</v>
      </c>
      <c r="AH1199" s="17">
        <f t="shared" si="3258"/>
        <v>0</v>
      </c>
      <c r="AI1199" s="17">
        <f t="shared" si="3259"/>
        <v>0</v>
      </c>
      <c r="AJ1199" s="17">
        <f t="shared" si="3260"/>
        <v>810.76099999999997</v>
      </c>
      <c r="AK1199" s="17">
        <f t="shared" si="3261"/>
        <v>0</v>
      </c>
      <c r="AL1199" s="17">
        <f t="shared" si="3262"/>
        <v>0</v>
      </c>
      <c r="AM1199" s="17">
        <f t="shared" si="3263"/>
        <v>0</v>
      </c>
      <c r="AN1199" s="17">
        <f t="shared" si="3264"/>
        <v>0</v>
      </c>
      <c r="AO1199" s="17">
        <f t="shared" si="3265"/>
        <v>0</v>
      </c>
      <c r="AP1199" s="17">
        <f t="shared" si="3266"/>
        <v>0</v>
      </c>
      <c r="AQ1199" s="17">
        <f t="shared" si="3267"/>
        <v>0</v>
      </c>
      <c r="AR1199" s="17">
        <f t="shared" si="3268"/>
        <v>0</v>
      </c>
      <c r="AS1199" s="17">
        <f t="shared" si="3269"/>
        <v>0</v>
      </c>
      <c r="AT1199" s="17">
        <f t="shared" si="3270"/>
        <v>0</v>
      </c>
      <c r="AU1199" s="17">
        <f t="shared" si="3271"/>
        <v>0</v>
      </c>
      <c r="AV1199" s="17">
        <f t="shared" si="3272"/>
        <v>0</v>
      </c>
      <c r="AW1199" s="17">
        <f t="shared" si="3280"/>
        <v>2628.1610000000001</v>
      </c>
      <c r="AX1199" s="17">
        <f t="shared" si="3281"/>
        <v>1658.7</v>
      </c>
      <c r="AY1199" s="17">
        <f t="shared" si="3282"/>
        <v>1658.7</v>
      </c>
      <c r="AZ1199" s="17">
        <f t="shared" si="3273"/>
        <v>0</v>
      </c>
      <c r="BA1199" s="32"/>
      <c r="BB1199" s="32"/>
      <c r="BC1199" s="1"/>
      <c r="BD1199" s="1"/>
      <c r="BE1199" s="1"/>
      <c r="BF1199" s="1"/>
      <c r="BG1199" s="1"/>
      <c r="BH1199" s="1"/>
      <c r="BI1199" s="1"/>
    </row>
    <row r="1200" s="1" customFormat="1" ht="126">
      <c r="A1200" s="30" t="s">
        <v>496</v>
      </c>
      <c r="B1200" s="30" t="s">
        <v>121</v>
      </c>
      <c r="C1200" s="30" t="s">
        <v>123</v>
      </c>
      <c r="D1200" s="30" t="s">
        <v>455</v>
      </c>
      <c r="E1200" s="30"/>
      <c r="F1200" s="31" t="s">
        <v>456</v>
      </c>
      <c r="G1200" s="17">
        <f>G1201+G1202</f>
        <v>1817.4000000000001</v>
      </c>
      <c r="H1200" s="17">
        <f>H1201+H1202</f>
        <v>1658.7</v>
      </c>
      <c r="I1200" s="17">
        <f>I1201+I1202</f>
        <v>1658.7</v>
      </c>
      <c r="J1200" s="17">
        <f>J1201+J1202</f>
        <v>0</v>
      </c>
      <c r="K1200" s="17">
        <f>K1201+K1202</f>
        <v>0</v>
      </c>
      <c r="L1200" s="17">
        <f>L1201+L1202</f>
        <v>0</v>
      </c>
      <c r="M1200" s="17">
        <f t="shared" si="3237"/>
        <v>1817.4000000000001</v>
      </c>
      <c r="N1200" s="17">
        <f t="shared" si="3238"/>
        <v>1658.7</v>
      </c>
      <c r="O1200" s="17">
        <f t="shared" si="3239"/>
        <v>1658.7</v>
      </c>
      <c r="P1200" s="17">
        <f>P1201+P1202</f>
        <v>0</v>
      </c>
      <c r="Q1200" s="17">
        <f>Q1201+Q1202</f>
        <v>0</v>
      </c>
      <c r="R1200" s="17">
        <f>R1201+R1202</f>
        <v>0</v>
      </c>
      <c r="S1200" s="17">
        <f>S1201+S1202</f>
        <v>0</v>
      </c>
      <c r="T1200" s="17">
        <f>T1201+T1202</f>
        <v>0</v>
      </c>
      <c r="U1200" s="17">
        <f>U1201+U1202</f>
        <v>0</v>
      </c>
      <c r="V1200" s="17">
        <f>V1201+V1202</f>
        <v>0</v>
      </c>
      <c r="W1200" s="17">
        <f>W1201+W1202</f>
        <v>0</v>
      </c>
      <c r="X1200" s="17">
        <f>X1201+X1202</f>
        <v>0</v>
      </c>
      <c r="Y1200" s="17">
        <f t="shared" si="3274"/>
        <v>1817.4000000000001</v>
      </c>
      <c r="Z1200" s="17">
        <f t="shared" si="3275"/>
        <v>1658.7</v>
      </c>
      <c r="AA1200" s="17">
        <f t="shared" si="3276"/>
        <v>1658.7</v>
      </c>
      <c r="AB1200" s="17">
        <f>AB1201+AB1202</f>
        <v>0</v>
      </c>
      <c r="AC1200" s="17">
        <f>AC1201+AC1202</f>
        <v>0</v>
      </c>
      <c r="AD1200" s="17">
        <f>AD1201+AD1202</f>
        <v>0</v>
      </c>
      <c r="AE1200" s="17">
        <f t="shared" si="3277"/>
        <v>1817.4000000000001</v>
      </c>
      <c r="AF1200" s="17">
        <f t="shared" si="3278"/>
        <v>1658.7</v>
      </c>
      <c r="AG1200" s="17">
        <f t="shared" si="3279"/>
        <v>1658.7</v>
      </c>
      <c r="AH1200" s="17">
        <f>AH1201+AH1202</f>
        <v>0</v>
      </c>
      <c r="AI1200" s="17">
        <f>AI1201+AI1202</f>
        <v>0</v>
      </c>
      <c r="AJ1200" s="17">
        <f>AJ1201+AJ1202</f>
        <v>810.76099999999997</v>
      </c>
      <c r="AK1200" s="17">
        <f>AK1201+AK1202</f>
        <v>0</v>
      </c>
      <c r="AL1200" s="17">
        <f>AL1201+AL1202</f>
        <v>0</v>
      </c>
      <c r="AM1200" s="17">
        <f>AM1201+AM1202</f>
        <v>0</v>
      </c>
      <c r="AN1200" s="17">
        <f>AN1201+AN1202</f>
        <v>0</v>
      </c>
      <c r="AO1200" s="17">
        <f>AO1201+AO1202</f>
        <v>0</v>
      </c>
      <c r="AP1200" s="17">
        <f>AP1201+AP1202</f>
        <v>0</v>
      </c>
      <c r="AQ1200" s="17">
        <f>AQ1201+AQ1202</f>
        <v>0</v>
      </c>
      <c r="AR1200" s="17">
        <f>AR1201+AR1202</f>
        <v>0</v>
      </c>
      <c r="AS1200" s="17">
        <f>AS1201+AS1202</f>
        <v>0</v>
      </c>
      <c r="AT1200" s="17">
        <f>AT1201+AT1202</f>
        <v>0</v>
      </c>
      <c r="AU1200" s="17">
        <f>AU1201+AU1202</f>
        <v>0</v>
      </c>
      <c r="AV1200" s="17">
        <f>AV1201+AV1202</f>
        <v>0</v>
      </c>
      <c r="AW1200" s="17">
        <f t="shared" si="3280"/>
        <v>2628.1610000000001</v>
      </c>
      <c r="AX1200" s="17">
        <f t="shared" si="3281"/>
        <v>1658.7</v>
      </c>
      <c r="AY1200" s="17">
        <f t="shared" si="3282"/>
        <v>1658.7</v>
      </c>
      <c r="AZ1200" s="17">
        <f>AZ1201+AZ1202</f>
        <v>0</v>
      </c>
      <c r="BA1200" s="32"/>
      <c r="BB1200" s="32"/>
      <c r="BC1200" s="1"/>
      <c r="BD1200" s="1"/>
      <c r="BE1200" s="1"/>
      <c r="BF1200" s="1"/>
      <c r="BG1200" s="1"/>
      <c r="BH1200" s="1"/>
      <c r="BI1200" s="1"/>
    </row>
    <row r="1201" s="1" customFormat="1">
      <c r="A1201" s="30" t="s">
        <v>496</v>
      </c>
      <c r="B1201" s="30" t="s">
        <v>121</v>
      </c>
      <c r="C1201" s="30" t="s">
        <v>123</v>
      </c>
      <c r="D1201" s="30" t="s">
        <v>455</v>
      </c>
      <c r="E1201" s="30" t="s">
        <v>41</v>
      </c>
      <c r="F1201" s="31" t="s">
        <v>42</v>
      </c>
      <c r="G1201" s="17">
        <v>158.69999999999999</v>
      </c>
      <c r="H1201" s="17">
        <v>0</v>
      </c>
      <c r="I1201" s="17">
        <v>0</v>
      </c>
      <c r="J1201" s="17"/>
      <c r="K1201" s="17"/>
      <c r="L1201" s="17"/>
      <c r="M1201" s="17">
        <f t="shared" si="3237"/>
        <v>158.69999999999999</v>
      </c>
      <c r="N1201" s="17">
        <f t="shared" si="3238"/>
        <v>0</v>
      </c>
      <c r="O1201" s="17">
        <f t="shared" si="3239"/>
        <v>0</v>
      </c>
      <c r="P1201" s="17"/>
      <c r="Q1201" s="17"/>
      <c r="R1201" s="17"/>
      <c r="S1201" s="17"/>
      <c r="T1201" s="17"/>
      <c r="U1201" s="17"/>
      <c r="V1201" s="17"/>
      <c r="W1201" s="17"/>
      <c r="X1201" s="17"/>
      <c r="Y1201" s="17">
        <f t="shared" si="3274"/>
        <v>158.69999999999999</v>
      </c>
      <c r="Z1201" s="17">
        <f t="shared" si="3275"/>
        <v>0</v>
      </c>
      <c r="AA1201" s="17">
        <f t="shared" si="3276"/>
        <v>0</v>
      </c>
      <c r="AB1201" s="17"/>
      <c r="AC1201" s="17"/>
      <c r="AD1201" s="17"/>
      <c r="AE1201" s="17">
        <f t="shared" si="3277"/>
        <v>158.69999999999999</v>
      </c>
      <c r="AF1201" s="17">
        <f t="shared" si="3278"/>
        <v>0</v>
      </c>
      <c r="AG1201" s="17">
        <f t="shared" si="3279"/>
        <v>0</v>
      </c>
      <c r="AH1201" s="17"/>
      <c r="AI1201" s="17"/>
      <c r="AJ1201" s="17">
        <v>810.76099999999997</v>
      </c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>
        <f t="shared" si="3280"/>
        <v>969.46100000000001</v>
      </c>
      <c r="AX1201" s="17">
        <f t="shared" si="3281"/>
        <v>0</v>
      </c>
      <c r="AY1201" s="17">
        <f t="shared" si="3282"/>
        <v>0</v>
      </c>
      <c r="AZ1201" s="17"/>
      <c r="BA1201" s="32"/>
      <c r="BB1201" s="32"/>
      <c r="BC1201" s="1"/>
      <c r="BD1201" s="1"/>
      <c r="BE1201" s="1"/>
      <c r="BF1201" s="1"/>
      <c r="BG1201" s="1"/>
      <c r="BH1201" s="1"/>
      <c r="BI1201" s="1"/>
    </row>
    <row r="1202" s="1" customFormat="1">
      <c r="A1202" s="30" t="s">
        <v>496</v>
      </c>
      <c r="B1202" s="30" t="s">
        <v>121</v>
      </c>
      <c r="C1202" s="30" t="s">
        <v>123</v>
      </c>
      <c r="D1202" s="30" t="s">
        <v>455</v>
      </c>
      <c r="E1202" s="30" t="s">
        <v>43</v>
      </c>
      <c r="F1202" s="31" t="s">
        <v>44</v>
      </c>
      <c r="G1202" s="17">
        <v>1658.7</v>
      </c>
      <c r="H1202" s="17">
        <v>1658.7</v>
      </c>
      <c r="I1202" s="17">
        <v>1658.7</v>
      </c>
      <c r="J1202" s="17"/>
      <c r="K1202" s="17"/>
      <c r="L1202" s="17"/>
      <c r="M1202" s="17">
        <f t="shared" si="3237"/>
        <v>1658.7</v>
      </c>
      <c r="N1202" s="17">
        <f t="shared" si="3238"/>
        <v>1658.7</v>
      </c>
      <c r="O1202" s="17">
        <f t="shared" si="3239"/>
        <v>1658.7</v>
      </c>
      <c r="P1202" s="17"/>
      <c r="Q1202" s="17"/>
      <c r="R1202" s="17"/>
      <c r="S1202" s="17"/>
      <c r="T1202" s="17"/>
      <c r="U1202" s="17"/>
      <c r="V1202" s="17"/>
      <c r="W1202" s="17"/>
      <c r="X1202" s="17"/>
      <c r="Y1202" s="17">
        <f t="shared" si="3274"/>
        <v>1658.7</v>
      </c>
      <c r="Z1202" s="17">
        <f t="shared" si="3275"/>
        <v>1658.7</v>
      </c>
      <c r="AA1202" s="17">
        <f t="shared" si="3276"/>
        <v>1658.7</v>
      </c>
      <c r="AB1202" s="17"/>
      <c r="AC1202" s="17"/>
      <c r="AD1202" s="17"/>
      <c r="AE1202" s="17">
        <f t="shared" si="3277"/>
        <v>1658.7</v>
      </c>
      <c r="AF1202" s="17">
        <f t="shared" si="3278"/>
        <v>1658.7</v>
      </c>
      <c r="AG1202" s="17">
        <f t="shared" si="3279"/>
        <v>1658.7</v>
      </c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>
        <f t="shared" si="3280"/>
        <v>1658.7</v>
      </c>
      <c r="AX1202" s="17">
        <f t="shared" si="3281"/>
        <v>1658.7</v>
      </c>
      <c r="AY1202" s="17">
        <f t="shared" si="3282"/>
        <v>1658.7</v>
      </c>
      <c r="AZ1202" s="17"/>
      <c r="BA1202" s="32"/>
      <c r="BB1202" s="32"/>
      <c r="BC1202" s="1"/>
      <c r="BD1202" s="1"/>
      <c r="BE1202" s="1"/>
      <c r="BF1202" s="1"/>
      <c r="BG1202" s="1"/>
      <c r="BH1202" s="1"/>
      <c r="BI1202" s="1"/>
    </row>
    <row r="1203" s="20" customFormat="1">
      <c r="A1203" s="21" t="s">
        <v>496</v>
      </c>
      <c r="B1203" s="37" t="s">
        <v>63</v>
      </c>
      <c r="C1203" s="37"/>
      <c r="D1203" s="21"/>
      <c r="E1203" s="21"/>
      <c r="F1203" s="22" t="s">
        <v>64</v>
      </c>
      <c r="G1203" s="23">
        <f>G1210</f>
        <v>26021.399999999998</v>
      </c>
      <c r="H1203" s="23">
        <f>H1210</f>
        <v>20741.299999999996</v>
      </c>
      <c r="I1203" s="23">
        <f>I1210</f>
        <v>16579.900000000001</v>
      </c>
      <c r="J1203" s="23">
        <f>J1210</f>
        <v>14750.9</v>
      </c>
      <c r="K1203" s="23">
        <f>K1210</f>
        <v>14750.9</v>
      </c>
      <c r="L1203" s="23">
        <f>L1210</f>
        <v>14750.9</v>
      </c>
      <c r="M1203" s="23">
        <f t="shared" si="3237"/>
        <v>40772.299999999996</v>
      </c>
      <c r="N1203" s="23">
        <f t="shared" si="3238"/>
        <v>35492.199999999997</v>
      </c>
      <c r="O1203" s="23">
        <f t="shared" si="3239"/>
        <v>31330.800000000003</v>
      </c>
      <c r="P1203" s="23">
        <f>P1210+P1204</f>
        <v>0</v>
      </c>
      <c r="Q1203" s="23">
        <f>Q1210+Q1204</f>
        <v>0</v>
      </c>
      <c r="R1203" s="23">
        <f>R1210+R1204</f>
        <v>0</v>
      </c>
      <c r="S1203" s="23">
        <f>S1210+S1204</f>
        <v>831.84685999999999</v>
      </c>
      <c r="T1203" s="23">
        <f>T1210+T1204</f>
        <v>0</v>
      </c>
      <c r="U1203" s="23">
        <f>U1210+U1204</f>
        <v>0</v>
      </c>
      <c r="V1203" s="23">
        <f>V1210+V1204</f>
        <v>0</v>
      </c>
      <c r="W1203" s="23">
        <f>W1210+W1204</f>
        <v>0</v>
      </c>
      <c r="X1203" s="23">
        <f>X1210+X1204</f>
        <v>0</v>
      </c>
      <c r="Y1203" s="23">
        <f t="shared" si="3274"/>
        <v>41604.146859999993</v>
      </c>
      <c r="Z1203" s="23">
        <f t="shared" si="3275"/>
        <v>35492.199999999997</v>
      </c>
      <c r="AA1203" s="23">
        <f t="shared" si="3276"/>
        <v>31330.800000000003</v>
      </c>
      <c r="AB1203" s="23">
        <f>AB1210+AB1204</f>
        <v>0</v>
      </c>
      <c r="AC1203" s="23">
        <f>AC1210+AC1204</f>
        <v>0</v>
      </c>
      <c r="AD1203" s="23">
        <f>AD1210+AD1204</f>
        <v>0</v>
      </c>
      <c r="AE1203" s="23">
        <f t="shared" si="3277"/>
        <v>41604.146859999993</v>
      </c>
      <c r="AF1203" s="23">
        <f t="shared" si="3278"/>
        <v>35492.199999999997</v>
      </c>
      <c r="AG1203" s="23">
        <f t="shared" si="3279"/>
        <v>31330.800000000003</v>
      </c>
      <c r="AH1203" s="23">
        <f>AH1210+AH1204</f>
        <v>0</v>
      </c>
      <c r="AI1203" s="23">
        <f>AI1210+AI1204</f>
        <v>0</v>
      </c>
      <c r="AJ1203" s="23">
        <f>AJ1210+AJ1204</f>
        <v>-268.80000000000001</v>
      </c>
      <c r="AK1203" s="23">
        <f>AK1210+AK1204</f>
        <v>0</v>
      </c>
      <c r="AL1203" s="23">
        <f>AL1210+AL1204</f>
        <v>0</v>
      </c>
      <c r="AM1203" s="23">
        <f>AM1210+AM1204</f>
        <v>0</v>
      </c>
      <c r="AN1203" s="23">
        <f>AN1210+AN1204</f>
        <v>0</v>
      </c>
      <c r="AO1203" s="23">
        <f>AO1210+AO1204</f>
        <v>0</v>
      </c>
      <c r="AP1203" s="23">
        <f>AP1210+AP1204</f>
        <v>0</v>
      </c>
      <c r="AQ1203" s="23">
        <f>AQ1210+AQ1204</f>
        <v>0</v>
      </c>
      <c r="AR1203" s="23">
        <f>AR1210+AR1204</f>
        <v>0</v>
      </c>
      <c r="AS1203" s="23">
        <f>AS1210+AS1204</f>
        <v>0</v>
      </c>
      <c r="AT1203" s="23">
        <f>AT1210+AT1204</f>
        <v>0</v>
      </c>
      <c r="AU1203" s="23">
        <f>AU1210+AU1204</f>
        <v>0</v>
      </c>
      <c r="AV1203" s="23">
        <f>AV1210+AV1204</f>
        <v>0</v>
      </c>
      <c r="AW1203" s="23">
        <f t="shared" si="3280"/>
        <v>41335.346859999991</v>
      </c>
      <c r="AX1203" s="23">
        <f t="shared" si="3281"/>
        <v>35492.199999999997</v>
      </c>
      <c r="AY1203" s="23">
        <f t="shared" si="3282"/>
        <v>31330.800000000003</v>
      </c>
      <c r="AZ1203" s="23">
        <f>AZ1210+AZ1204</f>
        <v>0</v>
      </c>
      <c r="BA1203" s="24"/>
      <c r="BB1203" s="24"/>
      <c r="BC1203" s="20"/>
      <c r="BD1203" s="20"/>
      <c r="BE1203" s="20"/>
      <c r="BF1203" s="20"/>
      <c r="BG1203" s="20"/>
      <c r="BH1203" s="20"/>
      <c r="BI1203" s="20"/>
    </row>
    <row r="1204" s="25" customFormat="1">
      <c r="A1204" s="26" t="s">
        <v>496</v>
      </c>
      <c r="B1204" s="26" t="s">
        <v>63</v>
      </c>
      <c r="C1204" s="26" t="s">
        <v>325</v>
      </c>
      <c r="D1204" s="26"/>
      <c r="E1204" s="26"/>
      <c r="F1204" s="27" t="s">
        <v>487</v>
      </c>
      <c r="G1204" s="28"/>
      <c r="H1204" s="28"/>
      <c r="I1204" s="28"/>
      <c r="J1204" s="28"/>
      <c r="K1204" s="28"/>
      <c r="L1204" s="28"/>
      <c r="M1204" s="28"/>
      <c r="N1204" s="28"/>
      <c r="O1204" s="28"/>
      <c r="P1204" s="28">
        <f t="shared" ref="P1204:P1208" si="3283">P1205</f>
        <v>0</v>
      </c>
      <c r="Q1204" s="28">
        <f t="shared" ref="Q1204:Q1208" si="3284">Q1205</f>
        <v>0</v>
      </c>
      <c r="R1204" s="28">
        <f t="shared" ref="R1204:R1208" si="3285">R1205</f>
        <v>0</v>
      </c>
      <c r="S1204" s="28">
        <f t="shared" ref="S1204:S1208" si="3286">S1205</f>
        <v>831.69349999999997</v>
      </c>
      <c r="T1204" s="28">
        <f t="shared" ref="T1204:T1208" si="3287">T1205</f>
        <v>0</v>
      </c>
      <c r="U1204" s="28">
        <f t="shared" ref="U1204:U1208" si="3288">U1205</f>
        <v>0</v>
      </c>
      <c r="V1204" s="28">
        <f t="shared" ref="V1204:V1208" si="3289">V1205</f>
        <v>0</v>
      </c>
      <c r="W1204" s="28">
        <f t="shared" ref="W1204:W1208" si="3290">W1205</f>
        <v>0</v>
      </c>
      <c r="X1204" s="28">
        <f t="shared" ref="X1204:X1208" si="3291">X1205</f>
        <v>0</v>
      </c>
      <c r="Y1204" s="28">
        <f t="shared" si="3274"/>
        <v>831.69349999999997</v>
      </c>
      <c r="Z1204" s="28">
        <f t="shared" si="3275"/>
        <v>0</v>
      </c>
      <c r="AA1204" s="28">
        <f t="shared" si="3276"/>
        <v>0</v>
      </c>
      <c r="AB1204" s="28">
        <f t="shared" ref="AB1204:AB1208" si="3292">AB1205</f>
        <v>0</v>
      </c>
      <c r="AC1204" s="28">
        <f t="shared" ref="AC1204:AC1208" si="3293">AC1205</f>
        <v>0</v>
      </c>
      <c r="AD1204" s="28">
        <f t="shared" ref="AD1204:AD1208" si="3294">AD1205</f>
        <v>0</v>
      </c>
      <c r="AE1204" s="28">
        <f t="shared" si="3277"/>
        <v>831.69349999999997</v>
      </c>
      <c r="AF1204" s="28">
        <f t="shared" si="3278"/>
        <v>0</v>
      </c>
      <c r="AG1204" s="28">
        <f t="shared" si="3279"/>
        <v>0</v>
      </c>
      <c r="AH1204" s="28">
        <f t="shared" ref="AH1204:AH1208" si="3295">AH1205</f>
        <v>0</v>
      </c>
      <c r="AI1204" s="28">
        <f t="shared" ref="AI1204:AI1208" si="3296">AI1205</f>
        <v>0</v>
      </c>
      <c r="AJ1204" s="28">
        <f t="shared" ref="AJ1204:AJ1208" si="3297">AJ1205</f>
        <v>0</v>
      </c>
      <c r="AK1204" s="28">
        <f t="shared" ref="AK1204:AK1208" si="3298">AK1205</f>
        <v>0</v>
      </c>
      <c r="AL1204" s="28">
        <f t="shared" ref="AL1204:AL1208" si="3299">AL1205</f>
        <v>0</v>
      </c>
      <c r="AM1204" s="28">
        <f t="shared" ref="AM1204:AM1208" si="3300">AM1205</f>
        <v>0</v>
      </c>
      <c r="AN1204" s="28">
        <f t="shared" ref="AN1204:AN1208" si="3301">AN1205</f>
        <v>0</v>
      </c>
      <c r="AO1204" s="28">
        <f t="shared" ref="AO1204:AO1208" si="3302">AO1205</f>
        <v>0</v>
      </c>
      <c r="AP1204" s="28">
        <f t="shared" ref="AP1204:AP1208" si="3303">AP1205</f>
        <v>0</v>
      </c>
      <c r="AQ1204" s="28">
        <f t="shared" ref="AQ1204:AQ1208" si="3304">AQ1205</f>
        <v>0</v>
      </c>
      <c r="AR1204" s="28">
        <f t="shared" ref="AR1204:AR1208" si="3305">AR1205</f>
        <v>0</v>
      </c>
      <c r="AS1204" s="28">
        <f t="shared" ref="AS1204:AS1208" si="3306">AS1205</f>
        <v>0</v>
      </c>
      <c r="AT1204" s="28">
        <f t="shared" ref="AT1204:AT1208" si="3307">AT1205</f>
        <v>0</v>
      </c>
      <c r="AU1204" s="28">
        <f t="shared" ref="AU1204:AU1208" si="3308">AU1205</f>
        <v>0</v>
      </c>
      <c r="AV1204" s="28">
        <f t="shared" ref="AV1204:AV1208" si="3309">AV1205</f>
        <v>0</v>
      </c>
      <c r="AW1204" s="28">
        <f t="shared" si="3280"/>
        <v>831.69349999999997</v>
      </c>
      <c r="AX1204" s="28">
        <f t="shared" si="3281"/>
        <v>0</v>
      </c>
      <c r="AY1204" s="28">
        <f t="shared" si="3282"/>
        <v>0</v>
      </c>
      <c r="AZ1204" s="28">
        <f t="shared" ref="AZ1204:AZ1208" si="3310">AZ1205</f>
        <v>0</v>
      </c>
      <c r="BA1204" s="29"/>
      <c r="BB1204" s="29"/>
      <c r="BC1204" s="25"/>
      <c r="BD1204" s="25"/>
      <c r="BE1204" s="25"/>
      <c r="BF1204" s="25"/>
      <c r="BG1204" s="25"/>
      <c r="BH1204" s="25"/>
      <c r="BI1204" s="25"/>
    </row>
    <row r="1205" s="1" customFormat="1">
      <c r="A1205" s="30" t="s">
        <v>496</v>
      </c>
      <c r="B1205" s="30" t="s">
        <v>63</v>
      </c>
      <c r="C1205" s="30" t="s">
        <v>325</v>
      </c>
      <c r="D1205" s="30" t="s">
        <v>448</v>
      </c>
      <c r="E1205" s="30"/>
      <c r="F1205" s="31" t="s">
        <v>449</v>
      </c>
      <c r="G1205" s="17"/>
      <c r="H1205" s="17"/>
      <c r="I1205" s="17"/>
      <c r="J1205" s="17"/>
      <c r="K1205" s="17"/>
      <c r="L1205" s="17"/>
      <c r="M1205" s="17"/>
      <c r="N1205" s="17"/>
      <c r="O1205" s="17"/>
      <c r="P1205" s="17">
        <f t="shared" si="3283"/>
        <v>0</v>
      </c>
      <c r="Q1205" s="17">
        <f t="shared" si="3284"/>
        <v>0</v>
      </c>
      <c r="R1205" s="17">
        <f t="shared" si="3285"/>
        <v>0</v>
      </c>
      <c r="S1205" s="17">
        <f t="shared" si="3286"/>
        <v>831.69349999999997</v>
      </c>
      <c r="T1205" s="17">
        <f t="shared" si="3287"/>
        <v>0</v>
      </c>
      <c r="U1205" s="17">
        <f t="shared" si="3288"/>
        <v>0</v>
      </c>
      <c r="V1205" s="17">
        <f t="shared" si="3289"/>
        <v>0</v>
      </c>
      <c r="W1205" s="17">
        <f t="shared" si="3290"/>
        <v>0</v>
      </c>
      <c r="X1205" s="17">
        <f t="shared" si="3291"/>
        <v>0</v>
      </c>
      <c r="Y1205" s="17">
        <f t="shared" si="3274"/>
        <v>831.69349999999997</v>
      </c>
      <c r="Z1205" s="17">
        <f t="shared" si="3275"/>
        <v>0</v>
      </c>
      <c r="AA1205" s="17">
        <f t="shared" si="3276"/>
        <v>0</v>
      </c>
      <c r="AB1205" s="17">
        <f t="shared" si="3292"/>
        <v>0</v>
      </c>
      <c r="AC1205" s="17">
        <f t="shared" si="3293"/>
        <v>0</v>
      </c>
      <c r="AD1205" s="17">
        <f t="shared" si="3294"/>
        <v>0</v>
      </c>
      <c r="AE1205" s="17">
        <f t="shared" si="3277"/>
        <v>831.69349999999997</v>
      </c>
      <c r="AF1205" s="17">
        <f t="shared" si="3278"/>
        <v>0</v>
      </c>
      <c r="AG1205" s="17">
        <f t="shared" si="3279"/>
        <v>0</v>
      </c>
      <c r="AH1205" s="17">
        <f t="shared" si="3295"/>
        <v>0</v>
      </c>
      <c r="AI1205" s="17">
        <f t="shared" si="3296"/>
        <v>0</v>
      </c>
      <c r="AJ1205" s="17">
        <f t="shared" si="3297"/>
        <v>0</v>
      </c>
      <c r="AK1205" s="17">
        <f t="shared" si="3298"/>
        <v>0</v>
      </c>
      <c r="AL1205" s="17">
        <f t="shared" si="3299"/>
        <v>0</v>
      </c>
      <c r="AM1205" s="17">
        <f t="shared" si="3300"/>
        <v>0</v>
      </c>
      <c r="AN1205" s="17">
        <f t="shared" si="3301"/>
        <v>0</v>
      </c>
      <c r="AO1205" s="17">
        <f t="shared" si="3302"/>
        <v>0</v>
      </c>
      <c r="AP1205" s="17">
        <f t="shared" si="3303"/>
        <v>0</v>
      </c>
      <c r="AQ1205" s="17">
        <f t="shared" si="3304"/>
        <v>0</v>
      </c>
      <c r="AR1205" s="17">
        <f t="shared" si="3305"/>
        <v>0</v>
      </c>
      <c r="AS1205" s="17">
        <f t="shared" si="3306"/>
        <v>0</v>
      </c>
      <c r="AT1205" s="17">
        <f t="shared" si="3307"/>
        <v>0</v>
      </c>
      <c r="AU1205" s="17">
        <f t="shared" si="3308"/>
        <v>0</v>
      </c>
      <c r="AV1205" s="17">
        <f t="shared" si="3309"/>
        <v>0</v>
      </c>
      <c r="AW1205" s="17">
        <f t="shared" si="3280"/>
        <v>831.69349999999997</v>
      </c>
      <c r="AX1205" s="17">
        <f t="shared" si="3281"/>
        <v>0</v>
      </c>
      <c r="AY1205" s="17">
        <f t="shared" si="3282"/>
        <v>0</v>
      </c>
      <c r="AZ1205" s="17">
        <f t="shared" si="3310"/>
        <v>0</v>
      </c>
      <c r="BA1205" s="32"/>
      <c r="BB1205" s="32"/>
      <c r="BC1205" s="1"/>
      <c r="BD1205" s="1"/>
      <c r="BE1205" s="1"/>
      <c r="BF1205" s="1"/>
      <c r="BG1205" s="1"/>
      <c r="BH1205" s="1"/>
      <c r="BI1205" s="1"/>
    </row>
    <row r="1206" s="1" customFormat="1">
      <c r="A1206" s="30" t="s">
        <v>496</v>
      </c>
      <c r="B1206" s="30" t="s">
        <v>63</v>
      </c>
      <c r="C1206" s="30" t="s">
        <v>325</v>
      </c>
      <c r="D1206" s="30" t="s">
        <v>461</v>
      </c>
      <c r="E1206" s="30"/>
      <c r="F1206" s="31" t="s">
        <v>36</v>
      </c>
      <c r="G1206" s="17"/>
      <c r="H1206" s="17"/>
      <c r="I1206" s="17"/>
      <c r="J1206" s="17"/>
      <c r="K1206" s="17"/>
      <c r="L1206" s="17"/>
      <c r="M1206" s="17"/>
      <c r="N1206" s="17"/>
      <c r="O1206" s="17"/>
      <c r="P1206" s="17">
        <f t="shared" si="3283"/>
        <v>0</v>
      </c>
      <c r="Q1206" s="17">
        <f t="shared" si="3284"/>
        <v>0</v>
      </c>
      <c r="R1206" s="17">
        <f t="shared" si="3285"/>
        <v>0</v>
      </c>
      <c r="S1206" s="17">
        <f t="shared" si="3286"/>
        <v>831.69349999999997</v>
      </c>
      <c r="T1206" s="17">
        <f t="shared" si="3287"/>
        <v>0</v>
      </c>
      <c r="U1206" s="17">
        <f t="shared" si="3288"/>
        <v>0</v>
      </c>
      <c r="V1206" s="17">
        <f t="shared" si="3289"/>
        <v>0</v>
      </c>
      <c r="W1206" s="17">
        <f t="shared" si="3290"/>
        <v>0</v>
      </c>
      <c r="X1206" s="17">
        <f t="shared" si="3291"/>
        <v>0</v>
      </c>
      <c r="Y1206" s="17">
        <f t="shared" si="3274"/>
        <v>831.69349999999997</v>
      </c>
      <c r="Z1206" s="17">
        <f t="shared" si="3275"/>
        <v>0</v>
      </c>
      <c r="AA1206" s="17">
        <f t="shared" si="3276"/>
        <v>0</v>
      </c>
      <c r="AB1206" s="17">
        <f t="shared" si="3292"/>
        <v>0</v>
      </c>
      <c r="AC1206" s="17">
        <f t="shared" si="3293"/>
        <v>0</v>
      </c>
      <c r="AD1206" s="17">
        <f t="shared" si="3294"/>
        <v>0</v>
      </c>
      <c r="AE1206" s="17">
        <f t="shared" si="3277"/>
        <v>831.69349999999997</v>
      </c>
      <c r="AF1206" s="17">
        <f t="shared" si="3278"/>
        <v>0</v>
      </c>
      <c r="AG1206" s="17">
        <f t="shared" si="3279"/>
        <v>0</v>
      </c>
      <c r="AH1206" s="17">
        <f t="shared" si="3295"/>
        <v>0</v>
      </c>
      <c r="AI1206" s="17">
        <f t="shared" si="3296"/>
        <v>0</v>
      </c>
      <c r="AJ1206" s="17">
        <f t="shared" si="3297"/>
        <v>0</v>
      </c>
      <c r="AK1206" s="17">
        <f t="shared" si="3298"/>
        <v>0</v>
      </c>
      <c r="AL1206" s="17">
        <f t="shared" si="3299"/>
        <v>0</v>
      </c>
      <c r="AM1206" s="17">
        <f t="shared" si="3300"/>
        <v>0</v>
      </c>
      <c r="AN1206" s="17">
        <f t="shared" si="3301"/>
        <v>0</v>
      </c>
      <c r="AO1206" s="17">
        <f t="shared" si="3302"/>
        <v>0</v>
      </c>
      <c r="AP1206" s="17">
        <f t="shared" si="3303"/>
        <v>0</v>
      </c>
      <c r="AQ1206" s="17">
        <f t="shared" si="3304"/>
        <v>0</v>
      </c>
      <c r="AR1206" s="17">
        <f t="shared" si="3305"/>
        <v>0</v>
      </c>
      <c r="AS1206" s="17">
        <f t="shared" si="3306"/>
        <v>0</v>
      </c>
      <c r="AT1206" s="17">
        <f t="shared" si="3307"/>
        <v>0</v>
      </c>
      <c r="AU1206" s="17">
        <f t="shared" si="3308"/>
        <v>0</v>
      </c>
      <c r="AV1206" s="17">
        <f t="shared" si="3309"/>
        <v>0</v>
      </c>
      <c r="AW1206" s="17">
        <f t="shared" si="3280"/>
        <v>831.69349999999997</v>
      </c>
      <c r="AX1206" s="17">
        <f t="shared" si="3281"/>
        <v>0</v>
      </c>
      <c r="AY1206" s="17">
        <f t="shared" si="3282"/>
        <v>0</v>
      </c>
      <c r="AZ1206" s="17">
        <f t="shared" si="3310"/>
        <v>0</v>
      </c>
      <c r="BA1206" s="32"/>
      <c r="BB1206" s="32"/>
      <c r="BC1206" s="1"/>
      <c r="BD1206" s="1"/>
      <c r="BE1206" s="1"/>
      <c r="BF1206" s="1"/>
      <c r="BG1206" s="1"/>
      <c r="BH1206" s="1"/>
      <c r="BI1206" s="1"/>
    </row>
    <row r="1207" s="1" customFormat="1">
      <c r="A1207" s="30" t="s">
        <v>496</v>
      </c>
      <c r="B1207" s="30" t="s">
        <v>63</v>
      </c>
      <c r="C1207" s="30" t="s">
        <v>325</v>
      </c>
      <c r="D1207" s="30" t="s">
        <v>483</v>
      </c>
      <c r="E1207" s="30"/>
      <c r="F1207" s="31" t="s">
        <v>484</v>
      </c>
      <c r="G1207" s="17"/>
      <c r="H1207" s="17"/>
      <c r="I1207" s="17"/>
      <c r="J1207" s="17"/>
      <c r="K1207" s="17"/>
      <c r="L1207" s="17"/>
      <c r="M1207" s="17"/>
      <c r="N1207" s="17"/>
      <c r="O1207" s="17"/>
      <c r="P1207" s="17">
        <f t="shared" si="3283"/>
        <v>0</v>
      </c>
      <c r="Q1207" s="17">
        <f t="shared" si="3284"/>
        <v>0</v>
      </c>
      <c r="R1207" s="17">
        <f t="shared" si="3285"/>
        <v>0</v>
      </c>
      <c r="S1207" s="17">
        <f t="shared" si="3286"/>
        <v>831.69349999999997</v>
      </c>
      <c r="T1207" s="17">
        <f t="shared" si="3287"/>
        <v>0</v>
      </c>
      <c r="U1207" s="17">
        <f t="shared" si="3288"/>
        <v>0</v>
      </c>
      <c r="V1207" s="17">
        <f t="shared" si="3289"/>
        <v>0</v>
      </c>
      <c r="W1207" s="17">
        <f t="shared" si="3290"/>
        <v>0</v>
      </c>
      <c r="X1207" s="17">
        <f t="shared" si="3291"/>
        <v>0</v>
      </c>
      <c r="Y1207" s="17">
        <f t="shared" si="3274"/>
        <v>831.69349999999997</v>
      </c>
      <c r="Z1207" s="17">
        <f t="shared" si="3275"/>
        <v>0</v>
      </c>
      <c r="AA1207" s="17">
        <f t="shared" si="3276"/>
        <v>0</v>
      </c>
      <c r="AB1207" s="17">
        <f t="shared" si="3292"/>
        <v>0</v>
      </c>
      <c r="AC1207" s="17">
        <f t="shared" si="3293"/>
        <v>0</v>
      </c>
      <c r="AD1207" s="17">
        <f t="shared" si="3294"/>
        <v>0</v>
      </c>
      <c r="AE1207" s="17">
        <f t="shared" si="3277"/>
        <v>831.69349999999997</v>
      </c>
      <c r="AF1207" s="17">
        <f t="shared" si="3278"/>
        <v>0</v>
      </c>
      <c r="AG1207" s="17">
        <f t="shared" si="3279"/>
        <v>0</v>
      </c>
      <c r="AH1207" s="17">
        <f t="shared" si="3295"/>
        <v>0</v>
      </c>
      <c r="AI1207" s="17">
        <f t="shared" si="3296"/>
        <v>0</v>
      </c>
      <c r="AJ1207" s="17">
        <f t="shared" si="3297"/>
        <v>0</v>
      </c>
      <c r="AK1207" s="17">
        <f t="shared" si="3298"/>
        <v>0</v>
      </c>
      <c r="AL1207" s="17">
        <f t="shared" si="3299"/>
        <v>0</v>
      </c>
      <c r="AM1207" s="17">
        <f t="shared" si="3300"/>
        <v>0</v>
      </c>
      <c r="AN1207" s="17">
        <f t="shared" si="3301"/>
        <v>0</v>
      </c>
      <c r="AO1207" s="17">
        <f t="shared" si="3302"/>
        <v>0</v>
      </c>
      <c r="AP1207" s="17">
        <f t="shared" si="3303"/>
        <v>0</v>
      </c>
      <c r="AQ1207" s="17">
        <f t="shared" si="3304"/>
        <v>0</v>
      </c>
      <c r="AR1207" s="17">
        <f t="shared" si="3305"/>
        <v>0</v>
      </c>
      <c r="AS1207" s="17">
        <f t="shared" si="3306"/>
        <v>0</v>
      </c>
      <c r="AT1207" s="17">
        <f t="shared" si="3307"/>
        <v>0</v>
      </c>
      <c r="AU1207" s="17">
        <f t="shared" si="3308"/>
        <v>0</v>
      </c>
      <c r="AV1207" s="17">
        <f t="shared" si="3309"/>
        <v>0</v>
      </c>
      <c r="AW1207" s="17">
        <f t="shared" si="3280"/>
        <v>831.69349999999997</v>
      </c>
      <c r="AX1207" s="17">
        <f t="shared" si="3281"/>
        <v>0</v>
      </c>
      <c r="AY1207" s="17">
        <f t="shared" si="3282"/>
        <v>0</v>
      </c>
      <c r="AZ1207" s="17">
        <f t="shared" si="3310"/>
        <v>0</v>
      </c>
      <c r="BA1207" s="32"/>
      <c r="BB1207" s="32"/>
      <c r="BC1207" s="1"/>
      <c r="BD1207" s="1"/>
      <c r="BE1207" s="1"/>
      <c r="BF1207" s="1"/>
      <c r="BG1207" s="1"/>
      <c r="BH1207" s="1"/>
      <c r="BI1207" s="1"/>
    </row>
    <row r="1208" s="1" customFormat="1">
      <c r="A1208" s="30" t="s">
        <v>496</v>
      </c>
      <c r="B1208" s="30" t="s">
        <v>63</v>
      </c>
      <c r="C1208" s="30" t="s">
        <v>325</v>
      </c>
      <c r="D1208" s="30" t="s">
        <v>485</v>
      </c>
      <c r="E1208" s="30"/>
      <c r="F1208" s="31" t="s">
        <v>486</v>
      </c>
      <c r="G1208" s="17"/>
      <c r="H1208" s="17"/>
      <c r="I1208" s="17"/>
      <c r="J1208" s="17"/>
      <c r="K1208" s="17"/>
      <c r="L1208" s="17"/>
      <c r="M1208" s="17"/>
      <c r="N1208" s="17"/>
      <c r="O1208" s="17"/>
      <c r="P1208" s="17">
        <f t="shared" si="3283"/>
        <v>0</v>
      </c>
      <c r="Q1208" s="17">
        <f t="shared" si="3284"/>
        <v>0</v>
      </c>
      <c r="R1208" s="17">
        <f t="shared" si="3285"/>
        <v>0</v>
      </c>
      <c r="S1208" s="17">
        <f t="shared" si="3286"/>
        <v>831.69349999999997</v>
      </c>
      <c r="T1208" s="17">
        <f t="shared" si="3287"/>
        <v>0</v>
      </c>
      <c r="U1208" s="17">
        <f t="shared" si="3288"/>
        <v>0</v>
      </c>
      <c r="V1208" s="17">
        <f t="shared" si="3289"/>
        <v>0</v>
      </c>
      <c r="W1208" s="17">
        <f t="shared" si="3290"/>
        <v>0</v>
      </c>
      <c r="X1208" s="17">
        <f t="shared" si="3291"/>
        <v>0</v>
      </c>
      <c r="Y1208" s="17">
        <f t="shared" si="3274"/>
        <v>831.69349999999997</v>
      </c>
      <c r="Z1208" s="17">
        <f t="shared" si="3275"/>
        <v>0</v>
      </c>
      <c r="AA1208" s="17">
        <f t="shared" si="3276"/>
        <v>0</v>
      </c>
      <c r="AB1208" s="17">
        <f t="shared" si="3292"/>
        <v>0</v>
      </c>
      <c r="AC1208" s="17">
        <f t="shared" si="3293"/>
        <v>0</v>
      </c>
      <c r="AD1208" s="17">
        <f t="shared" si="3294"/>
        <v>0</v>
      </c>
      <c r="AE1208" s="17">
        <f t="shared" si="3277"/>
        <v>831.69349999999997</v>
      </c>
      <c r="AF1208" s="17">
        <f t="shared" si="3278"/>
        <v>0</v>
      </c>
      <c r="AG1208" s="17">
        <f t="shared" si="3279"/>
        <v>0</v>
      </c>
      <c r="AH1208" s="17">
        <f t="shared" si="3295"/>
        <v>0</v>
      </c>
      <c r="AI1208" s="17">
        <f t="shared" si="3296"/>
        <v>0</v>
      </c>
      <c r="AJ1208" s="17">
        <f t="shared" si="3297"/>
        <v>0</v>
      </c>
      <c r="AK1208" s="17">
        <f t="shared" si="3298"/>
        <v>0</v>
      </c>
      <c r="AL1208" s="17">
        <f t="shared" si="3299"/>
        <v>0</v>
      </c>
      <c r="AM1208" s="17">
        <f t="shared" si="3300"/>
        <v>0</v>
      </c>
      <c r="AN1208" s="17">
        <f t="shared" si="3301"/>
        <v>0</v>
      </c>
      <c r="AO1208" s="17">
        <f t="shared" si="3302"/>
        <v>0</v>
      </c>
      <c r="AP1208" s="17">
        <f t="shared" si="3303"/>
        <v>0</v>
      </c>
      <c r="AQ1208" s="17">
        <f t="shared" si="3304"/>
        <v>0</v>
      </c>
      <c r="AR1208" s="17">
        <f t="shared" si="3305"/>
        <v>0</v>
      </c>
      <c r="AS1208" s="17">
        <f t="shared" si="3306"/>
        <v>0</v>
      </c>
      <c r="AT1208" s="17">
        <f t="shared" si="3307"/>
        <v>0</v>
      </c>
      <c r="AU1208" s="17">
        <f t="shared" si="3308"/>
        <v>0</v>
      </c>
      <c r="AV1208" s="17">
        <f t="shared" si="3309"/>
        <v>0</v>
      </c>
      <c r="AW1208" s="17">
        <f t="shared" si="3280"/>
        <v>831.69349999999997</v>
      </c>
      <c r="AX1208" s="17">
        <f t="shared" si="3281"/>
        <v>0</v>
      </c>
      <c r="AY1208" s="17">
        <f t="shared" si="3282"/>
        <v>0</v>
      </c>
      <c r="AZ1208" s="17">
        <f t="shared" si="3310"/>
        <v>0</v>
      </c>
      <c r="BA1208" s="32"/>
      <c r="BB1208" s="32"/>
      <c r="BC1208" s="1"/>
      <c r="BD1208" s="1"/>
      <c r="BE1208" s="1"/>
      <c r="BF1208" s="1"/>
      <c r="BG1208" s="1"/>
      <c r="BH1208" s="1"/>
      <c r="BI1208" s="1"/>
    </row>
    <row r="1209" s="1" customFormat="1">
      <c r="A1209" s="30" t="s">
        <v>496</v>
      </c>
      <c r="B1209" s="30" t="s">
        <v>63</v>
      </c>
      <c r="C1209" s="30" t="s">
        <v>325</v>
      </c>
      <c r="D1209" s="30" t="s">
        <v>485</v>
      </c>
      <c r="E1209" s="30" t="s">
        <v>41</v>
      </c>
      <c r="F1209" s="31" t="s">
        <v>42</v>
      </c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>
        <f>614+217.6935</f>
        <v>831.69349999999997</v>
      </c>
      <c r="T1209" s="17"/>
      <c r="U1209" s="17"/>
      <c r="V1209" s="17"/>
      <c r="W1209" s="17"/>
      <c r="X1209" s="17"/>
      <c r="Y1209" s="17">
        <f t="shared" si="3274"/>
        <v>831.69349999999997</v>
      </c>
      <c r="Z1209" s="17">
        <f t="shared" si="3275"/>
        <v>0</v>
      </c>
      <c r="AA1209" s="17">
        <f t="shared" si="3276"/>
        <v>0</v>
      </c>
      <c r="AB1209" s="17"/>
      <c r="AC1209" s="17"/>
      <c r="AD1209" s="17"/>
      <c r="AE1209" s="17">
        <f t="shared" si="3277"/>
        <v>831.69349999999997</v>
      </c>
      <c r="AF1209" s="17">
        <f t="shared" si="3278"/>
        <v>0</v>
      </c>
      <c r="AG1209" s="17">
        <f t="shared" si="3279"/>
        <v>0</v>
      </c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>
        <f t="shared" si="3280"/>
        <v>831.69349999999997</v>
      </c>
      <c r="AX1209" s="17">
        <f t="shared" si="3281"/>
        <v>0</v>
      </c>
      <c r="AY1209" s="17">
        <f t="shared" si="3282"/>
        <v>0</v>
      </c>
      <c r="AZ1209" s="17"/>
      <c r="BA1209" s="32"/>
      <c r="BB1209" s="32"/>
      <c r="BC1209" s="1"/>
      <c r="BD1209" s="1"/>
      <c r="BE1209" s="1"/>
      <c r="BF1209" s="1"/>
      <c r="BG1209" s="1"/>
      <c r="BH1209" s="1"/>
      <c r="BI1209" s="1"/>
    </row>
    <row r="1210" s="25" customFormat="1">
      <c r="A1210" s="26" t="s">
        <v>496</v>
      </c>
      <c r="B1210" s="26" t="s">
        <v>63</v>
      </c>
      <c r="C1210" s="26" t="s">
        <v>65</v>
      </c>
      <c r="D1210" s="26"/>
      <c r="E1210" s="26"/>
      <c r="F1210" s="27" t="s">
        <v>66</v>
      </c>
      <c r="G1210" s="28">
        <f>G1211+G1216+G1227</f>
        <v>26021.399999999998</v>
      </c>
      <c r="H1210" s="28">
        <f>H1211+H1216+H1227</f>
        <v>20741.299999999996</v>
      </c>
      <c r="I1210" s="28">
        <f>I1211+I1216+I1227</f>
        <v>16579.900000000001</v>
      </c>
      <c r="J1210" s="28">
        <f>J1211+J1216+J1227</f>
        <v>14750.9</v>
      </c>
      <c r="K1210" s="28">
        <f>K1211+K1216+K1227</f>
        <v>14750.9</v>
      </c>
      <c r="L1210" s="28">
        <f>L1211+L1216+L1227</f>
        <v>14750.9</v>
      </c>
      <c r="M1210" s="28">
        <f t="shared" si="3237"/>
        <v>40772.299999999996</v>
      </c>
      <c r="N1210" s="28">
        <f t="shared" si="3238"/>
        <v>35492.199999999997</v>
      </c>
      <c r="O1210" s="28">
        <f t="shared" si="3239"/>
        <v>31330.800000000003</v>
      </c>
      <c r="P1210" s="28">
        <f>P1211+P1216+P1227+P1232</f>
        <v>0</v>
      </c>
      <c r="Q1210" s="28">
        <f>Q1211+Q1216+Q1227+Q1232</f>
        <v>0</v>
      </c>
      <c r="R1210" s="28">
        <f>R1211+R1216+R1227+R1232</f>
        <v>0</v>
      </c>
      <c r="S1210" s="28">
        <f>S1211+S1216+S1227+S1232</f>
        <v>0.15336</v>
      </c>
      <c r="T1210" s="28">
        <f>T1211+T1216+T1227+T1232</f>
        <v>0</v>
      </c>
      <c r="U1210" s="28">
        <f>U1211+U1216+U1227+U1232</f>
        <v>0</v>
      </c>
      <c r="V1210" s="28">
        <f>V1211+V1216+V1227+V1232</f>
        <v>0</v>
      </c>
      <c r="W1210" s="28">
        <f>W1211+W1216+W1227+W1232</f>
        <v>0</v>
      </c>
      <c r="X1210" s="28">
        <f>X1211+X1216+X1227+X1232</f>
        <v>0</v>
      </c>
      <c r="Y1210" s="28">
        <f t="shared" si="3274"/>
        <v>40772.453359999992</v>
      </c>
      <c r="Z1210" s="28">
        <f t="shared" si="3275"/>
        <v>35492.199999999997</v>
      </c>
      <c r="AA1210" s="28">
        <f t="shared" si="3276"/>
        <v>31330.800000000003</v>
      </c>
      <c r="AB1210" s="28">
        <f>AB1211+AB1216+AB1227+AB1232</f>
        <v>0</v>
      </c>
      <c r="AC1210" s="28">
        <f>AC1211+AC1216+AC1227+AC1232</f>
        <v>0</v>
      </c>
      <c r="AD1210" s="28">
        <f>AD1211+AD1216+AD1227+AD1232</f>
        <v>0</v>
      </c>
      <c r="AE1210" s="28">
        <f t="shared" si="3277"/>
        <v>40772.453359999992</v>
      </c>
      <c r="AF1210" s="28">
        <f t="shared" si="3278"/>
        <v>35492.199999999997</v>
      </c>
      <c r="AG1210" s="28">
        <f t="shared" si="3279"/>
        <v>31330.800000000003</v>
      </c>
      <c r="AH1210" s="28">
        <f>AH1211+AH1216+AH1227+AH1232</f>
        <v>0</v>
      </c>
      <c r="AI1210" s="28">
        <f>AI1211+AI1216+AI1227+AI1232</f>
        <v>0</v>
      </c>
      <c r="AJ1210" s="28">
        <f>AJ1211+AJ1216+AJ1227+AJ1232</f>
        <v>-268.80000000000001</v>
      </c>
      <c r="AK1210" s="28">
        <f>AK1211+AK1216+AK1227+AK1232</f>
        <v>0</v>
      </c>
      <c r="AL1210" s="28">
        <f>AL1211+AL1216+AL1227+AL1232</f>
        <v>0</v>
      </c>
      <c r="AM1210" s="28">
        <f>AM1211+AM1216+AM1227+AM1232</f>
        <v>0</v>
      </c>
      <c r="AN1210" s="28">
        <f>AN1211+AN1216+AN1227+AN1232</f>
        <v>0</v>
      </c>
      <c r="AO1210" s="28">
        <f>AO1211+AO1216+AO1227+AO1232</f>
        <v>0</v>
      </c>
      <c r="AP1210" s="28">
        <f>AP1211+AP1216+AP1227+AP1232</f>
        <v>0</v>
      </c>
      <c r="AQ1210" s="28">
        <f>AQ1211+AQ1216+AQ1227+AQ1232</f>
        <v>0</v>
      </c>
      <c r="AR1210" s="28">
        <f>AR1211+AR1216+AR1227+AR1232</f>
        <v>0</v>
      </c>
      <c r="AS1210" s="28">
        <f>AS1211+AS1216+AS1227+AS1232</f>
        <v>0</v>
      </c>
      <c r="AT1210" s="28">
        <f>AT1211+AT1216+AT1227+AT1232</f>
        <v>0</v>
      </c>
      <c r="AU1210" s="28">
        <f>AU1211+AU1216+AU1227+AU1232</f>
        <v>0</v>
      </c>
      <c r="AV1210" s="28">
        <f>AV1211+AV1216+AV1227+AV1232</f>
        <v>0</v>
      </c>
      <c r="AW1210" s="28">
        <f t="shared" si="3280"/>
        <v>40503.653359999989</v>
      </c>
      <c r="AX1210" s="28">
        <f t="shared" si="3281"/>
        <v>35492.199999999997</v>
      </c>
      <c r="AY1210" s="28">
        <f t="shared" si="3282"/>
        <v>31330.800000000003</v>
      </c>
      <c r="AZ1210" s="28">
        <f>AZ1211+AZ1216+AZ1227+AZ1232</f>
        <v>0</v>
      </c>
      <c r="BA1210" s="29"/>
      <c r="BB1210" s="29"/>
      <c r="BC1210" s="25"/>
      <c r="BD1210" s="25"/>
      <c r="BE1210" s="25"/>
      <c r="BF1210" s="25"/>
      <c r="BG1210" s="25"/>
      <c r="BH1210" s="25"/>
      <c r="BI1210" s="25"/>
    </row>
    <row r="1211" s="1" customFormat="1">
      <c r="A1211" s="30" t="s">
        <v>496</v>
      </c>
      <c r="B1211" s="30" t="s">
        <v>63</v>
      </c>
      <c r="C1211" s="30" t="s">
        <v>65</v>
      </c>
      <c r="D1211" s="30" t="s">
        <v>67</v>
      </c>
      <c r="E1211" s="35"/>
      <c r="F1211" s="31" t="s">
        <v>68</v>
      </c>
      <c r="G1211" s="17">
        <f t="shared" ref="G1211:G1214" si="3311">G1212</f>
        <v>268.80000000000001</v>
      </c>
      <c r="H1211" s="17">
        <f t="shared" ref="H1211:H1269" si="3312">H1212</f>
        <v>269.30000000000001</v>
      </c>
      <c r="I1211" s="17">
        <f t="shared" ref="I1211:I1214" si="3313">I1212</f>
        <v>272.89999999999998</v>
      </c>
      <c r="J1211" s="17">
        <f t="shared" ref="J1211:J1214" si="3314">J1212</f>
        <v>0</v>
      </c>
      <c r="K1211" s="17">
        <f t="shared" ref="K1211:K1214" si="3315">K1212</f>
        <v>0</v>
      </c>
      <c r="L1211" s="17">
        <f t="shared" ref="L1211:L1214" si="3316">L1212</f>
        <v>0</v>
      </c>
      <c r="M1211" s="17">
        <f t="shared" si="3237"/>
        <v>268.80000000000001</v>
      </c>
      <c r="N1211" s="17">
        <f t="shared" si="3238"/>
        <v>269.30000000000001</v>
      </c>
      <c r="O1211" s="17">
        <f t="shared" si="3239"/>
        <v>272.89999999999998</v>
      </c>
      <c r="P1211" s="17">
        <f t="shared" ref="P1211:P1214" si="3317">P1212</f>
        <v>0</v>
      </c>
      <c r="Q1211" s="17">
        <f t="shared" ref="Q1211:Q1214" si="3318">Q1212</f>
        <v>0</v>
      </c>
      <c r="R1211" s="17">
        <f t="shared" ref="R1211:R1214" si="3319">R1212</f>
        <v>0</v>
      </c>
      <c r="S1211" s="17">
        <f t="shared" ref="S1211:S1214" si="3320">S1212</f>
        <v>0</v>
      </c>
      <c r="T1211" s="17">
        <f t="shared" ref="T1211:T1214" si="3321">T1212</f>
        <v>0</v>
      </c>
      <c r="U1211" s="17">
        <f t="shared" ref="U1211:U1214" si="3322">U1212</f>
        <v>0</v>
      </c>
      <c r="V1211" s="17">
        <f t="shared" ref="V1211:V1214" si="3323">V1212</f>
        <v>0</v>
      </c>
      <c r="W1211" s="17">
        <f t="shared" ref="W1211:W1214" si="3324">W1212</f>
        <v>0</v>
      </c>
      <c r="X1211" s="17">
        <f t="shared" ref="X1211:X1214" si="3325">X1212</f>
        <v>0</v>
      </c>
      <c r="Y1211" s="17">
        <f t="shared" si="3274"/>
        <v>268.80000000000001</v>
      </c>
      <c r="Z1211" s="17">
        <f t="shared" si="3275"/>
        <v>269.30000000000001</v>
      </c>
      <c r="AA1211" s="17">
        <f t="shared" si="3276"/>
        <v>272.89999999999998</v>
      </c>
      <c r="AB1211" s="17">
        <f t="shared" ref="AB1211:AB1214" si="3326">AB1212</f>
        <v>0</v>
      </c>
      <c r="AC1211" s="17">
        <f t="shared" ref="AC1211:AC1214" si="3327">AC1212</f>
        <v>0</v>
      </c>
      <c r="AD1211" s="17">
        <f t="shared" ref="AD1211:AD1214" si="3328">AD1212</f>
        <v>0</v>
      </c>
      <c r="AE1211" s="17">
        <f t="shared" si="3277"/>
        <v>268.80000000000001</v>
      </c>
      <c r="AF1211" s="17">
        <f t="shared" si="3278"/>
        <v>269.30000000000001</v>
      </c>
      <c r="AG1211" s="17">
        <f t="shared" si="3279"/>
        <v>272.89999999999998</v>
      </c>
      <c r="AH1211" s="17">
        <f t="shared" ref="AH1211:AH1214" si="3329">AH1212</f>
        <v>0</v>
      </c>
      <c r="AI1211" s="17">
        <f t="shared" ref="AI1211:AI1214" si="3330">AI1212</f>
        <v>0</v>
      </c>
      <c r="AJ1211" s="17">
        <f t="shared" ref="AJ1211:AJ1214" si="3331">AJ1212</f>
        <v>-268.80000000000001</v>
      </c>
      <c r="AK1211" s="17">
        <f t="shared" ref="AK1211:AK1214" si="3332">AK1212</f>
        <v>0</v>
      </c>
      <c r="AL1211" s="17">
        <f t="shared" ref="AL1211:AL1214" si="3333">AL1212</f>
        <v>0</v>
      </c>
      <c r="AM1211" s="17">
        <f t="shared" ref="AM1211:AM1214" si="3334">AM1212</f>
        <v>0</v>
      </c>
      <c r="AN1211" s="17">
        <f t="shared" ref="AN1211:AN1214" si="3335">AN1212</f>
        <v>0</v>
      </c>
      <c r="AO1211" s="17">
        <f t="shared" ref="AO1211:AO1214" si="3336">AO1212</f>
        <v>0</v>
      </c>
      <c r="AP1211" s="17">
        <f t="shared" ref="AP1211:AP1214" si="3337">AP1212</f>
        <v>0</v>
      </c>
      <c r="AQ1211" s="17">
        <f t="shared" ref="AQ1211:AQ1214" si="3338">AQ1212</f>
        <v>0</v>
      </c>
      <c r="AR1211" s="17">
        <f t="shared" ref="AR1211:AR1214" si="3339">AR1212</f>
        <v>0</v>
      </c>
      <c r="AS1211" s="17">
        <f t="shared" ref="AS1211:AS1214" si="3340">AS1212</f>
        <v>0</v>
      </c>
      <c r="AT1211" s="17">
        <f t="shared" ref="AT1211:AT1214" si="3341">AT1212</f>
        <v>0</v>
      </c>
      <c r="AU1211" s="17">
        <f t="shared" ref="AU1211:AU1214" si="3342">AU1212</f>
        <v>0</v>
      </c>
      <c r="AV1211" s="17">
        <f t="shared" ref="AV1211:AV1214" si="3343">AV1212</f>
        <v>0</v>
      </c>
      <c r="AW1211" s="17">
        <f t="shared" si="3280"/>
        <v>0</v>
      </c>
      <c r="AX1211" s="17">
        <f t="shared" si="3281"/>
        <v>269.30000000000001</v>
      </c>
      <c r="AY1211" s="17">
        <f t="shared" si="3282"/>
        <v>272.89999999999998</v>
      </c>
      <c r="AZ1211" s="17">
        <f t="shared" ref="AZ1211:AZ1214" si="3344">AZ1212</f>
        <v>0</v>
      </c>
      <c r="BA1211" s="32"/>
      <c r="BB1211" s="32"/>
      <c r="BC1211" s="1"/>
      <c r="BD1211" s="1"/>
      <c r="BE1211" s="1"/>
      <c r="BF1211" s="1"/>
      <c r="BG1211" s="1"/>
      <c r="BH1211" s="1"/>
      <c r="BI1211" s="1"/>
    </row>
    <row r="1212" s="1" customFormat="1" hidden="1">
      <c r="A1212" s="30" t="s">
        <v>496</v>
      </c>
      <c r="B1212" s="30" t="s">
        <v>63</v>
      </c>
      <c r="C1212" s="30" t="s">
        <v>65</v>
      </c>
      <c r="D1212" s="30" t="s">
        <v>69</v>
      </c>
      <c r="E1212" s="35"/>
      <c r="F1212" s="31" t="s">
        <v>36</v>
      </c>
      <c r="G1212" s="17">
        <f t="shared" si="3311"/>
        <v>268.80000000000001</v>
      </c>
      <c r="H1212" s="17">
        <f t="shared" si="3312"/>
        <v>269.30000000000001</v>
      </c>
      <c r="I1212" s="17">
        <f t="shared" si="3313"/>
        <v>272.89999999999998</v>
      </c>
      <c r="J1212" s="17">
        <f t="shared" si="3314"/>
        <v>0</v>
      </c>
      <c r="K1212" s="17">
        <f t="shared" si="3315"/>
        <v>0</v>
      </c>
      <c r="L1212" s="17">
        <f t="shared" si="3316"/>
        <v>0</v>
      </c>
      <c r="M1212" s="17">
        <f t="shared" si="3237"/>
        <v>268.80000000000001</v>
      </c>
      <c r="N1212" s="17">
        <f t="shared" si="3238"/>
        <v>269.30000000000001</v>
      </c>
      <c r="O1212" s="17">
        <f t="shared" si="3239"/>
        <v>272.89999999999998</v>
      </c>
      <c r="P1212" s="17">
        <f t="shared" si="3317"/>
        <v>0</v>
      </c>
      <c r="Q1212" s="17">
        <f t="shared" si="3318"/>
        <v>0</v>
      </c>
      <c r="R1212" s="17">
        <f t="shared" si="3319"/>
        <v>0</v>
      </c>
      <c r="S1212" s="17">
        <f t="shared" si="3320"/>
        <v>0</v>
      </c>
      <c r="T1212" s="17">
        <f t="shared" si="3321"/>
        <v>0</v>
      </c>
      <c r="U1212" s="17">
        <f t="shared" si="3322"/>
        <v>0</v>
      </c>
      <c r="V1212" s="17">
        <f t="shared" si="3323"/>
        <v>0</v>
      </c>
      <c r="W1212" s="17">
        <f t="shared" si="3324"/>
        <v>0</v>
      </c>
      <c r="X1212" s="17">
        <f t="shared" si="3325"/>
        <v>0</v>
      </c>
      <c r="Y1212" s="17">
        <f t="shared" si="3274"/>
        <v>268.80000000000001</v>
      </c>
      <c r="Z1212" s="17">
        <f t="shared" si="3275"/>
        <v>269.30000000000001</v>
      </c>
      <c r="AA1212" s="17">
        <f t="shared" si="3276"/>
        <v>272.89999999999998</v>
      </c>
      <c r="AB1212" s="17">
        <f t="shared" si="3326"/>
        <v>0</v>
      </c>
      <c r="AC1212" s="17">
        <f t="shared" si="3327"/>
        <v>0</v>
      </c>
      <c r="AD1212" s="17">
        <f t="shared" si="3328"/>
        <v>0</v>
      </c>
      <c r="AE1212" s="17">
        <f t="shared" si="3277"/>
        <v>268.80000000000001</v>
      </c>
      <c r="AF1212" s="17">
        <f t="shared" si="3278"/>
        <v>269.30000000000001</v>
      </c>
      <c r="AG1212" s="17">
        <f t="shared" si="3279"/>
        <v>272.89999999999998</v>
      </c>
      <c r="AH1212" s="17">
        <f t="shared" si="3329"/>
        <v>0</v>
      </c>
      <c r="AI1212" s="17">
        <f t="shared" si="3330"/>
        <v>0</v>
      </c>
      <c r="AJ1212" s="17">
        <f t="shared" si="3331"/>
        <v>-268.80000000000001</v>
      </c>
      <c r="AK1212" s="17">
        <f t="shared" si="3332"/>
        <v>0</v>
      </c>
      <c r="AL1212" s="17">
        <f t="shared" si="3333"/>
        <v>0</v>
      </c>
      <c r="AM1212" s="17">
        <f t="shared" si="3334"/>
        <v>0</v>
      </c>
      <c r="AN1212" s="17">
        <f t="shared" si="3335"/>
        <v>0</v>
      </c>
      <c r="AO1212" s="17">
        <f t="shared" si="3336"/>
        <v>0</v>
      </c>
      <c r="AP1212" s="17">
        <f t="shared" si="3337"/>
        <v>0</v>
      </c>
      <c r="AQ1212" s="17">
        <f t="shared" si="3338"/>
        <v>0</v>
      </c>
      <c r="AR1212" s="17">
        <f t="shared" si="3339"/>
        <v>0</v>
      </c>
      <c r="AS1212" s="17">
        <f t="shared" si="3340"/>
        <v>0</v>
      </c>
      <c r="AT1212" s="17">
        <f t="shared" si="3341"/>
        <v>0</v>
      </c>
      <c r="AU1212" s="17">
        <f t="shared" si="3342"/>
        <v>0</v>
      </c>
      <c r="AV1212" s="17">
        <f t="shared" si="3343"/>
        <v>0</v>
      </c>
      <c r="AW1212" s="17">
        <f t="shared" si="3280"/>
        <v>0</v>
      </c>
      <c r="AX1212" s="17">
        <f t="shared" si="3281"/>
        <v>269.30000000000001</v>
      </c>
      <c r="AY1212" s="17">
        <f t="shared" si="3282"/>
        <v>272.89999999999998</v>
      </c>
      <c r="AZ1212" s="17">
        <f t="shared" si="3344"/>
        <v>0</v>
      </c>
      <c r="BA1212" s="32">
        <v>0</v>
      </c>
      <c r="BB1212" s="32"/>
      <c r="BC1212" s="1"/>
      <c r="BD1212" s="1"/>
      <c r="BE1212" s="1"/>
      <c r="BF1212" s="1"/>
      <c r="BG1212" s="1"/>
      <c r="BH1212" s="1"/>
      <c r="BI1212" s="1"/>
    </row>
    <row r="1213" s="1" customFormat="1">
      <c r="A1213" s="30" t="s">
        <v>496</v>
      </c>
      <c r="B1213" s="30" t="s">
        <v>63</v>
      </c>
      <c r="C1213" s="30" t="s">
        <v>65</v>
      </c>
      <c r="D1213" s="30" t="s">
        <v>70</v>
      </c>
      <c r="E1213" s="35"/>
      <c r="F1213" s="31" t="s">
        <v>71</v>
      </c>
      <c r="G1213" s="17">
        <f t="shared" si="3311"/>
        <v>268.80000000000001</v>
      </c>
      <c r="H1213" s="17">
        <f t="shared" si="3312"/>
        <v>269.30000000000001</v>
      </c>
      <c r="I1213" s="17">
        <f t="shared" si="3313"/>
        <v>272.89999999999998</v>
      </c>
      <c r="J1213" s="17">
        <f t="shared" si="3314"/>
        <v>0</v>
      </c>
      <c r="K1213" s="17">
        <f t="shared" si="3315"/>
        <v>0</v>
      </c>
      <c r="L1213" s="17">
        <f t="shared" si="3316"/>
        <v>0</v>
      </c>
      <c r="M1213" s="17">
        <f t="shared" si="3237"/>
        <v>268.80000000000001</v>
      </c>
      <c r="N1213" s="17">
        <f t="shared" si="3238"/>
        <v>269.30000000000001</v>
      </c>
      <c r="O1213" s="17">
        <f t="shared" si="3239"/>
        <v>272.89999999999998</v>
      </c>
      <c r="P1213" s="17">
        <f t="shared" si="3317"/>
        <v>0</v>
      </c>
      <c r="Q1213" s="17">
        <f t="shared" si="3318"/>
        <v>0</v>
      </c>
      <c r="R1213" s="17">
        <f t="shared" si="3319"/>
        <v>0</v>
      </c>
      <c r="S1213" s="17">
        <f t="shared" si="3320"/>
        <v>0</v>
      </c>
      <c r="T1213" s="17">
        <f t="shared" si="3321"/>
        <v>0</v>
      </c>
      <c r="U1213" s="17">
        <f t="shared" si="3322"/>
        <v>0</v>
      </c>
      <c r="V1213" s="17">
        <f t="shared" si="3323"/>
        <v>0</v>
      </c>
      <c r="W1213" s="17">
        <f t="shared" si="3324"/>
        <v>0</v>
      </c>
      <c r="X1213" s="17">
        <f t="shared" si="3325"/>
        <v>0</v>
      </c>
      <c r="Y1213" s="17">
        <f t="shared" si="3274"/>
        <v>268.80000000000001</v>
      </c>
      <c r="Z1213" s="17">
        <f t="shared" si="3275"/>
        <v>269.30000000000001</v>
      </c>
      <c r="AA1213" s="17">
        <f t="shared" si="3276"/>
        <v>272.89999999999998</v>
      </c>
      <c r="AB1213" s="17">
        <f t="shared" si="3326"/>
        <v>0</v>
      </c>
      <c r="AC1213" s="17">
        <f t="shared" si="3327"/>
        <v>0</v>
      </c>
      <c r="AD1213" s="17">
        <f t="shared" si="3328"/>
        <v>0</v>
      </c>
      <c r="AE1213" s="17">
        <f t="shared" si="3277"/>
        <v>268.80000000000001</v>
      </c>
      <c r="AF1213" s="17">
        <f t="shared" si="3278"/>
        <v>269.30000000000001</v>
      </c>
      <c r="AG1213" s="17">
        <f t="shared" si="3279"/>
        <v>272.89999999999998</v>
      </c>
      <c r="AH1213" s="17">
        <f t="shared" si="3329"/>
        <v>0</v>
      </c>
      <c r="AI1213" s="17">
        <f t="shared" si="3330"/>
        <v>0</v>
      </c>
      <c r="AJ1213" s="17">
        <f t="shared" si="3331"/>
        <v>-268.80000000000001</v>
      </c>
      <c r="AK1213" s="17">
        <f t="shared" si="3332"/>
        <v>0</v>
      </c>
      <c r="AL1213" s="17">
        <f t="shared" si="3333"/>
        <v>0</v>
      </c>
      <c r="AM1213" s="17">
        <f t="shared" si="3334"/>
        <v>0</v>
      </c>
      <c r="AN1213" s="17">
        <f t="shared" si="3335"/>
        <v>0</v>
      </c>
      <c r="AO1213" s="17">
        <f t="shared" si="3336"/>
        <v>0</v>
      </c>
      <c r="AP1213" s="17">
        <f t="shared" si="3337"/>
        <v>0</v>
      </c>
      <c r="AQ1213" s="17">
        <f t="shared" si="3338"/>
        <v>0</v>
      </c>
      <c r="AR1213" s="17">
        <f t="shared" si="3339"/>
        <v>0</v>
      </c>
      <c r="AS1213" s="17">
        <f t="shared" si="3340"/>
        <v>0</v>
      </c>
      <c r="AT1213" s="17">
        <f t="shared" si="3341"/>
        <v>0</v>
      </c>
      <c r="AU1213" s="17">
        <f t="shared" si="3342"/>
        <v>0</v>
      </c>
      <c r="AV1213" s="17">
        <f t="shared" si="3343"/>
        <v>0</v>
      </c>
      <c r="AW1213" s="17">
        <f t="shared" si="3280"/>
        <v>0</v>
      </c>
      <c r="AX1213" s="17">
        <f t="shared" si="3281"/>
        <v>269.30000000000001</v>
      </c>
      <c r="AY1213" s="17">
        <f t="shared" si="3282"/>
        <v>272.89999999999998</v>
      </c>
      <c r="AZ1213" s="17">
        <f t="shared" si="3344"/>
        <v>0</v>
      </c>
      <c r="BA1213" s="32"/>
      <c r="BB1213" s="32"/>
      <c r="BC1213" s="1"/>
      <c r="BD1213" s="1"/>
      <c r="BE1213" s="1"/>
      <c r="BF1213" s="1"/>
      <c r="BG1213" s="1"/>
      <c r="BH1213" s="1"/>
      <c r="BI1213" s="1"/>
    </row>
    <row r="1214" s="1" customFormat="1">
      <c r="A1214" s="30" t="s">
        <v>496</v>
      </c>
      <c r="B1214" s="30" t="s">
        <v>63</v>
      </c>
      <c r="C1214" s="30" t="s">
        <v>65</v>
      </c>
      <c r="D1214" s="30" t="s">
        <v>457</v>
      </c>
      <c r="E1214" s="35"/>
      <c r="F1214" s="31" t="s">
        <v>458</v>
      </c>
      <c r="G1214" s="17">
        <f t="shared" si="3311"/>
        <v>268.80000000000001</v>
      </c>
      <c r="H1214" s="17">
        <f t="shared" si="3312"/>
        <v>269.30000000000001</v>
      </c>
      <c r="I1214" s="17">
        <f t="shared" si="3313"/>
        <v>272.89999999999998</v>
      </c>
      <c r="J1214" s="17">
        <f t="shared" si="3314"/>
        <v>0</v>
      </c>
      <c r="K1214" s="17">
        <f t="shared" si="3315"/>
        <v>0</v>
      </c>
      <c r="L1214" s="17">
        <f t="shared" si="3316"/>
        <v>0</v>
      </c>
      <c r="M1214" s="17">
        <f t="shared" si="3237"/>
        <v>268.80000000000001</v>
      </c>
      <c r="N1214" s="17">
        <f t="shared" si="3238"/>
        <v>269.30000000000001</v>
      </c>
      <c r="O1214" s="17">
        <f t="shared" si="3239"/>
        <v>272.89999999999998</v>
      </c>
      <c r="P1214" s="17">
        <f t="shared" si="3317"/>
        <v>0</v>
      </c>
      <c r="Q1214" s="17">
        <f t="shared" si="3318"/>
        <v>0</v>
      </c>
      <c r="R1214" s="17">
        <f t="shared" si="3319"/>
        <v>0</v>
      </c>
      <c r="S1214" s="17">
        <f t="shared" si="3320"/>
        <v>0</v>
      </c>
      <c r="T1214" s="17">
        <f t="shared" si="3321"/>
        <v>0</v>
      </c>
      <c r="U1214" s="17">
        <f t="shared" si="3322"/>
        <v>0</v>
      </c>
      <c r="V1214" s="17">
        <f t="shared" si="3323"/>
        <v>0</v>
      </c>
      <c r="W1214" s="17">
        <f t="shared" si="3324"/>
        <v>0</v>
      </c>
      <c r="X1214" s="17">
        <f t="shared" si="3325"/>
        <v>0</v>
      </c>
      <c r="Y1214" s="17">
        <f t="shared" si="3274"/>
        <v>268.80000000000001</v>
      </c>
      <c r="Z1214" s="17">
        <f t="shared" si="3275"/>
        <v>269.30000000000001</v>
      </c>
      <c r="AA1214" s="17">
        <f t="shared" si="3276"/>
        <v>272.89999999999998</v>
      </c>
      <c r="AB1214" s="17">
        <f t="shared" si="3326"/>
        <v>0</v>
      </c>
      <c r="AC1214" s="17">
        <f t="shared" si="3327"/>
        <v>0</v>
      </c>
      <c r="AD1214" s="17">
        <f t="shared" si="3328"/>
        <v>0</v>
      </c>
      <c r="AE1214" s="17">
        <f t="shared" si="3277"/>
        <v>268.80000000000001</v>
      </c>
      <c r="AF1214" s="17">
        <f t="shared" si="3278"/>
        <v>269.30000000000001</v>
      </c>
      <c r="AG1214" s="17">
        <f t="shared" si="3279"/>
        <v>272.89999999999998</v>
      </c>
      <c r="AH1214" s="17">
        <f t="shared" si="3329"/>
        <v>0</v>
      </c>
      <c r="AI1214" s="17">
        <f t="shared" si="3330"/>
        <v>0</v>
      </c>
      <c r="AJ1214" s="17">
        <f t="shared" si="3331"/>
        <v>-268.80000000000001</v>
      </c>
      <c r="AK1214" s="17">
        <f t="shared" si="3332"/>
        <v>0</v>
      </c>
      <c r="AL1214" s="17">
        <f t="shared" si="3333"/>
        <v>0</v>
      </c>
      <c r="AM1214" s="17">
        <f t="shared" si="3334"/>
        <v>0</v>
      </c>
      <c r="AN1214" s="17">
        <f t="shared" si="3335"/>
        <v>0</v>
      </c>
      <c r="AO1214" s="17">
        <f t="shared" si="3336"/>
        <v>0</v>
      </c>
      <c r="AP1214" s="17">
        <f t="shared" si="3337"/>
        <v>0</v>
      </c>
      <c r="AQ1214" s="17">
        <f t="shared" si="3338"/>
        <v>0</v>
      </c>
      <c r="AR1214" s="17">
        <f t="shared" si="3339"/>
        <v>0</v>
      </c>
      <c r="AS1214" s="17">
        <f t="shared" si="3340"/>
        <v>0</v>
      </c>
      <c r="AT1214" s="17">
        <f t="shared" si="3341"/>
        <v>0</v>
      </c>
      <c r="AU1214" s="17">
        <f t="shared" si="3342"/>
        <v>0</v>
      </c>
      <c r="AV1214" s="17">
        <f t="shared" si="3343"/>
        <v>0</v>
      </c>
      <c r="AW1214" s="17">
        <f t="shared" si="3280"/>
        <v>0</v>
      </c>
      <c r="AX1214" s="17">
        <f t="shared" si="3281"/>
        <v>269.30000000000001</v>
      </c>
      <c r="AY1214" s="17">
        <f t="shared" si="3282"/>
        <v>272.89999999999998</v>
      </c>
      <c r="AZ1214" s="17">
        <f t="shared" si="3344"/>
        <v>0</v>
      </c>
      <c r="BA1214" s="32"/>
      <c r="BB1214" s="32"/>
      <c r="BC1214" s="1"/>
      <c r="BD1214" s="1"/>
      <c r="BE1214" s="1"/>
      <c r="BF1214" s="1"/>
      <c r="BG1214" s="1"/>
      <c r="BH1214" s="1"/>
      <c r="BI1214" s="1"/>
    </row>
    <row r="1215" s="1" customFormat="1">
      <c r="A1215" s="30" t="s">
        <v>496</v>
      </c>
      <c r="B1215" s="30" t="s">
        <v>63</v>
      </c>
      <c r="C1215" s="30" t="s">
        <v>65</v>
      </c>
      <c r="D1215" s="30" t="s">
        <v>457</v>
      </c>
      <c r="E1215" s="30" t="s">
        <v>41</v>
      </c>
      <c r="F1215" s="31" t="s">
        <v>42</v>
      </c>
      <c r="G1215" s="17">
        <v>268.80000000000001</v>
      </c>
      <c r="H1215" s="17">
        <v>269.30000000000001</v>
      </c>
      <c r="I1215" s="17">
        <v>272.89999999999998</v>
      </c>
      <c r="J1215" s="17"/>
      <c r="K1215" s="17"/>
      <c r="L1215" s="17"/>
      <c r="M1215" s="17">
        <f t="shared" si="3237"/>
        <v>268.80000000000001</v>
      </c>
      <c r="N1215" s="17">
        <f t="shared" si="3238"/>
        <v>269.30000000000001</v>
      </c>
      <c r="O1215" s="17">
        <f t="shared" si="3239"/>
        <v>272.89999999999998</v>
      </c>
      <c r="P1215" s="17"/>
      <c r="Q1215" s="17"/>
      <c r="R1215" s="17"/>
      <c r="S1215" s="17"/>
      <c r="T1215" s="17"/>
      <c r="U1215" s="17"/>
      <c r="V1215" s="17"/>
      <c r="W1215" s="17"/>
      <c r="X1215" s="17"/>
      <c r="Y1215" s="17">
        <f t="shared" si="3274"/>
        <v>268.80000000000001</v>
      </c>
      <c r="Z1215" s="17">
        <f t="shared" si="3275"/>
        <v>269.30000000000001</v>
      </c>
      <c r="AA1215" s="17">
        <f t="shared" si="3276"/>
        <v>272.89999999999998</v>
      </c>
      <c r="AB1215" s="17"/>
      <c r="AC1215" s="17"/>
      <c r="AD1215" s="17"/>
      <c r="AE1215" s="17">
        <f t="shared" si="3277"/>
        <v>268.80000000000001</v>
      </c>
      <c r="AF1215" s="17">
        <f t="shared" si="3278"/>
        <v>269.30000000000001</v>
      </c>
      <c r="AG1215" s="17">
        <f t="shared" si="3279"/>
        <v>272.89999999999998</v>
      </c>
      <c r="AH1215" s="17"/>
      <c r="AI1215" s="17"/>
      <c r="AJ1215" s="17">
        <v>-268.80000000000001</v>
      </c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>
        <f t="shared" si="3280"/>
        <v>0</v>
      </c>
      <c r="AX1215" s="17">
        <f t="shared" si="3281"/>
        <v>269.30000000000001</v>
      </c>
      <c r="AY1215" s="17">
        <f t="shared" si="3282"/>
        <v>272.89999999999998</v>
      </c>
      <c r="AZ1215" s="17"/>
      <c r="BA1215" s="32"/>
      <c r="BB1215" s="32"/>
      <c r="BC1215" s="1"/>
      <c r="BD1215" s="1"/>
      <c r="BE1215" s="1"/>
      <c r="BF1215" s="1"/>
      <c r="BG1215" s="1"/>
      <c r="BH1215" s="1"/>
      <c r="BI1215" s="1"/>
    </row>
    <row r="1216" s="1" customFormat="1">
      <c r="A1216" s="30" t="s">
        <v>496</v>
      </c>
      <c r="B1216" s="30" t="s">
        <v>63</v>
      </c>
      <c r="C1216" s="30" t="s">
        <v>65</v>
      </c>
      <c r="D1216" s="30" t="s">
        <v>448</v>
      </c>
      <c r="E1216" s="35"/>
      <c r="F1216" s="31" t="s">
        <v>449</v>
      </c>
      <c r="G1216" s="17">
        <f>G1217+G1221</f>
        <v>25025.799999999999</v>
      </c>
      <c r="H1216" s="17">
        <f>H1217+H1221</f>
        <v>19745.199999999997</v>
      </c>
      <c r="I1216" s="17">
        <f>I1217+I1221</f>
        <v>15580.200000000001</v>
      </c>
      <c r="J1216" s="17">
        <f>J1217+J1221</f>
        <v>14750.9</v>
      </c>
      <c r="K1216" s="17">
        <f>K1217+K1221</f>
        <v>14750.9</v>
      </c>
      <c r="L1216" s="17">
        <f>L1217+L1221</f>
        <v>14750.9</v>
      </c>
      <c r="M1216" s="17">
        <f t="shared" si="3237"/>
        <v>39776.699999999997</v>
      </c>
      <c r="N1216" s="17">
        <f t="shared" si="3238"/>
        <v>34496.099999999999</v>
      </c>
      <c r="O1216" s="17">
        <f t="shared" si="3239"/>
        <v>30331.099999999999</v>
      </c>
      <c r="P1216" s="17">
        <f>P1217+P1221</f>
        <v>0</v>
      </c>
      <c r="Q1216" s="17">
        <f>Q1217+Q1221</f>
        <v>0</v>
      </c>
      <c r="R1216" s="17">
        <f>R1217+R1221</f>
        <v>0</v>
      </c>
      <c r="S1216" s="17">
        <f>S1217+S1221</f>
        <v>0</v>
      </c>
      <c r="T1216" s="17">
        <f>T1217+T1221</f>
        <v>0</v>
      </c>
      <c r="U1216" s="17">
        <f>U1217+U1221</f>
        <v>0</v>
      </c>
      <c r="V1216" s="17">
        <f>V1217+V1221</f>
        <v>0</v>
      </c>
      <c r="W1216" s="17">
        <f>W1217+W1221</f>
        <v>0</v>
      </c>
      <c r="X1216" s="17">
        <f>X1217+X1221</f>
        <v>0</v>
      </c>
      <c r="Y1216" s="17">
        <f t="shared" si="3274"/>
        <v>39776.699999999997</v>
      </c>
      <c r="Z1216" s="17">
        <f t="shared" si="3275"/>
        <v>34496.099999999999</v>
      </c>
      <c r="AA1216" s="17">
        <f t="shared" si="3276"/>
        <v>30331.099999999999</v>
      </c>
      <c r="AB1216" s="17">
        <f>AB1217+AB1221</f>
        <v>0</v>
      </c>
      <c r="AC1216" s="17">
        <f>AC1217+AC1221</f>
        <v>0</v>
      </c>
      <c r="AD1216" s="17">
        <f>AD1217+AD1221</f>
        <v>0</v>
      </c>
      <c r="AE1216" s="17">
        <f t="shared" si="3277"/>
        <v>39776.699999999997</v>
      </c>
      <c r="AF1216" s="17">
        <f t="shared" si="3278"/>
        <v>34496.099999999999</v>
      </c>
      <c r="AG1216" s="17">
        <f t="shared" si="3279"/>
        <v>30331.099999999999</v>
      </c>
      <c r="AH1216" s="17">
        <f>AH1217+AH1221</f>
        <v>0</v>
      </c>
      <c r="AI1216" s="17">
        <f>AI1217+AI1221</f>
        <v>0</v>
      </c>
      <c r="AJ1216" s="17">
        <f>AJ1217+AJ1221</f>
        <v>0</v>
      </c>
      <c r="AK1216" s="17">
        <f>AK1217+AK1221</f>
        <v>0</v>
      </c>
      <c r="AL1216" s="17">
        <f>AL1217+AL1221</f>
        <v>0</v>
      </c>
      <c r="AM1216" s="17">
        <f>AM1217+AM1221</f>
        <v>0</v>
      </c>
      <c r="AN1216" s="17">
        <f>AN1217+AN1221</f>
        <v>0</v>
      </c>
      <c r="AO1216" s="17">
        <f>AO1217+AO1221</f>
        <v>0</v>
      </c>
      <c r="AP1216" s="17">
        <f>AP1217+AP1221</f>
        <v>0</v>
      </c>
      <c r="AQ1216" s="17">
        <f>AQ1217+AQ1221</f>
        <v>0</v>
      </c>
      <c r="AR1216" s="17">
        <f>AR1217+AR1221</f>
        <v>0</v>
      </c>
      <c r="AS1216" s="17">
        <f>AS1217+AS1221</f>
        <v>0</v>
      </c>
      <c r="AT1216" s="17">
        <f>AT1217+AT1221</f>
        <v>0</v>
      </c>
      <c r="AU1216" s="17">
        <f>AU1217+AU1221</f>
        <v>0</v>
      </c>
      <c r="AV1216" s="17">
        <f>AV1217+AV1221</f>
        <v>0</v>
      </c>
      <c r="AW1216" s="17">
        <f t="shared" si="3280"/>
        <v>39776.699999999997</v>
      </c>
      <c r="AX1216" s="17">
        <f t="shared" si="3281"/>
        <v>34496.099999999999</v>
      </c>
      <c r="AY1216" s="17">
        <f t="shared" si="3282"/>
        <v>30331.099999999999</v>
      </c>
      <c r="AZ1216" s="17">
        <f>AZ1217+AZ1221</f>
        <v>0</v>
      </c>
      <c r="BA1216" s="32"/>
      <c r="BB1216" s="32"/>
      <c r="BC1216" s="1"/>
      <c r="BD1216" s="1"/>
      <c r="BE1216" s="1"/>
      <c r="BF1216" s="1"/>
      <c r="BG1216" s="1"/>
      <c r="BH1216" s="1"/>
      <c r="BI1216" s="1"/>
    </row>
    <row r="1217" s="1" customFormat="1">
      <c r="A1217" s="30" t="s">
        <v>496</v>
      </c>
      <c r="B1217" s="30" t="s">
        <v>63</v>
      </c>
      <c r="C1217" s="30" t="s">
        <v>65</v>
      </c>
      <c r="D1217" s="30" t="s">
        <v>450</v>
      </c>
      <c r="E1217" s="35"/>
      <c r="F1217" s="31" t="s">
        <v>80</v>
      </c>
      <c r="G1217" s="17">
        <f t="shared" ref="G1217:G1221" si="3345">G1218</f>
        <v>9833.8999999999996</v>
      </c>
      <c r="H1217" s="17">
        <f t="shared" ref="H1217:H1221" si="3346">H1218</f>
        <v>9833.8999999999996</v>
      </c>
      <c r="I1217" s="17">
        <f t="shared" ref="I1217:I1221" si="3347">I1218</f>
        <v>9833.8999999999996</v>
      </c>
      <c r="J1217" s="17">
        <f t="shared" ref="J1217:J1221" si="3348">J1218</f>
        <v>14750.9</v>
      </c>
      <c r="K1217" s="17">
        <f t="shared" ref="K1217:K1221" si="3349">K1218</f>
        <v>14750.9</v>
      </c>
      <c r="L1217" s="17">
        <f t="shared" ref="L1217:L1221" si="3350">L1218</f>
        <v>14750.9</v>
      </c>
      <c r="M1217" s="17">
        <f t="shared" si="3237"/>
        <v>24584.799999999999</v>
      </c>
      <c r="N1217" s="17">
        <f t="shared" si="3238"/>
        <v>24584.799999999999</v>
      </c>
      <c r="O1217" s="17">
        <f t="shared" si="3239"/>
        <v>24584.799999999999</v>
      </c>
      <c r="P1217" s="17">
        <f t="shared" ref="P1217:P1221" si="3351">P1218</f>
        <v>0</v>
      </c>
      <c r="Q1217" s="17">
        <f t="shared" ref="Q1217:Q1221" si="3352">Q1218</f>
        <v>0</v>
      </c>
      <c r="R1217" s="17">
        <f t="shared" ref="R1217:R1221" si="3353">R1218</f>
        <v>0</v>
      </c>
      <c r="S1217" s="17">
        <f t="shared" ref="S1217:S1221" si="3354">S1218</f>
        <v>0</v>
      </c>
      <c r="T1217" s="17">
        <f t="shared" ref="T1217:T1221" si="3355">T1218</f>
        <v>0</v>
      </c>
      <c r="U1217" s="17">
        <f t="shared" ref="U1217:U1221" si="3356">U1218</f>
        <v>0</v>
      </c>
      <c r="V1217" s="17">
        <f t="shared" ref="V1217:V1221" si="3357">V1218</f>
        <v>0</v>
      </c>
      <c r="W1217" s="17">
        <f t="shared" ref="W1217:W1221" si="3358">W1218</f>
        <v>0</v>
      </c>
      <c r="X1217" s="17">
        <f t="shared" ref="X1217:X1221" si="3359">X1218</f>
        <v>0</v>
      </c>
      <c r="Y1217" s="17">
        <f t="shared" si="3274"/>
        <v>24584.799999999999</v>
      </c>
      <c r="Z1217" s="17">
        <f t="shared" si="3275"/>
        <v>24584.799999999999</v>
      </c>
      <c r="AA1217" s="17">
        <f t="shared" si="3276"/>
        <v>24584.799999999999</v>
      </c>
      <c r="AB1217" s="17">
        <f t="shared" ref="AB1217:AB1221" si="3360">AB1218</f>
        <v>0</v>
      </c>
      <c r="AC1217" s="17">
        <f t="shared" ref="AC1217:AC1221" si="3361">AC1218</f>
        <v>0</v>
      </c>
      <c r="AD1217" s="17">
        <f t="shared" ref="AD1217:AD1221" si="3362">AD1218</f>
        <v>0</v>
      </c>
      <c r="AE1217" s="17">
        <f t="shared" si="3277"/>
        <v>24584.799999999999</v>
      </c>
      <c r="AF1217" s="17">
        <f t="shared" si="3278"/>
        <v>24584.799999999999</v>
      </c>
      <c r="AG1217" s="17">
        <f t="shared" si="3279"/>
        <v>24584.799999999999</v>
      </c>
      <c r="AH1217" s="17">
        <f t="shared" ref="AH1217:AH1221" si="3363">AH1218</f>
        <v>0</v>
      </c>
      <c r="AI1217" s="17">
        <f t="shared" ref="AI1217:AI1221" si="3364">AI1218</f>
        <v>0</v>
      </c>
      <c r="AJ1217" s="17">
        <f t="shared" ref="AJ1217:AJ1221" si="3365">AJ1218</f>
        <v>0</v>
      </c>
      <c r="AK1217" s="17">
        <f t="shared" ref="AK1217:AK1221" si="3366">AK1218</f>
        <v>0</v>
      </c>
      <c r="AL1217" s="17">
        <f t="shared" ref="AL1217:AL1221" si="3367">AL1218</f>
        <v>0</v>
      </c>
      <c r="AM1217" s="17">
        <f t="shared" ref="AM1217:AM1221" si="3368">AM1218</f>
        <v>0</v>
      </c>
      <c r="AN1217" s="17">
        <f t="shared" ref="AN1217:AN1221" si="3369">AN1218</f>
        <v>0</v>
      </c>
      <c r="AO1217" s="17">
        <f t="shared" ref="AO1217:AO1221" si="3370">AO1218</f>
        <v>0</v>
      </c>
      <c r="AP1217" s="17">
        <f t="shared" ref="AP1217:AP1221" si="3371">AP1218</f>
        <v>0</v>
      </c>
      <c r="AQ1217" s="17">
        <f t="shared" ref="AQ1217:AQ1221" si="3372">AQ1218</f>
        <v>0</v>
      </c>
      <c r="AR1217" s="17">
        <f t="shared" ref="AR1217:AR1221" si="3373">AR1218</f>
        <v>0</v>
      </c>
      <c r="AS1217" s="17">
        <f t="shared" ref="AS1217:AS1221" si="3374">AS1218</f>
        <v>0</v>
      </c>
      <c r="AT1217" s="17">
        <f t="shared" ref="AT1217:AT1221" si="3375">AT1218</f>
        <v>0</v>
      </c>
      <c r="AU1217" s="17">
        <f t="shared" ref="AU1217:AU1221" si="3376">AU1218</f>
        <v>0</v>
      </c>
      <c r="AV1217" s="17">
        <f t="shared" ref="AV1217:AV1221" si="3377">AV1218</f>
        <v>0</v>
      </c>
      <c r="AW1217" s="17">
        <f t="shared" si="3280"/>
        <v>24584.799999999999</v>
      </c>
      <c r="AX1217" s="17">
        <f t="shared" si="3281"/>
        <v>24584.799999999999</v>
      </c>
      <c r="AY1217" s="17">
        <f t="shared" si="3282"/>
        <v>24584.799999999999</v>
      </c>
      <c r="AZ1217" s="17">
        <f t="shared" ref="AZ1217:AZ1221" si="3378">AZ1218</f>
        <v>0</v>
      </c>
      <c r="BA1217" s="32"/>
      <c r="BB1217" s="32"/>
      <c r="BC1217" s="1"/>
      <c r="BD1217" s="1"/>
      <c r="BE1217" s="1"/>
      <c r="BF1217" s="1"/>
      <c r="BG1217" s="1"/>
      <c r="BH1217" s="1"/>
      <c r="BI1217" s="1"/>
    </row>
    <row r="1218" s="1" customFormat="1">
      <c r="A1218" s="30" t="s">
        <v>496</v>
      </c>
      <c r="B1218" s="30" t="s">
        <v>63</v>
      </c>
      <c r="C1218" s="30" t="s">
        <v>65</v>
      </c>
      <c r="D1218" s="30" t="s">
        <v>451</v>
      </c>
      <c r="E1218" s="35"/>
      <c r="F1218" s="31" t="s">
        <v>452</v>
      </c>
      <c r="G1218" s="17">
        <f t="shared" si="3345"/>
        <v>9833.8999999999996</v>
      </c>
      <c r="H1218" s="17">
        <f t="shared" si="3346"/>
        <v>9833.8999999999996</v>
      </c>
      <c r="I1218" s="17">
        <f t="shared" si="3347"/>
        <v>9833.8999999999996</v>
      </c>
      <c r="J1218" s="17">
        <f t="shared" si="3348"/>
        <v>14750.9</v>
      </c>
      <c r="K1218" s="17">
        <f t="shared" si="3349"/>
        <v>14750.9</v>
      </c>
      <c r="L1218" s="17">
        <f t="shared" si="3350"/>
        <v>14750.9</v>
      </c>
      <c r="M1218" s="17">
        <f t="shared" si="3237"/>
        <v>24584.799999999999</v>
      </c>
      <c r="N1218" s="17">
        <f t="shared" si="3238"/>
        <v>24584.799999999999</v>
      </c>
      <c r="O1218" s="17">
        <f t="shared" si="3239"/>
        <v>24584.799999999999</v>
      </c>
      <c r="P1218" s="17">
        <f t="shared" si="3351"/>
        <v>0</v>
      </c>
      <c r="Q1218" s="17">
        <f t="shared" si="3352"/>
        <v>0</v>
      </c>
      <c r="R1218" s="17">
        <f t="shared" si="3353"/>
        <v>0</v>
      </c>
      <c r="S1218" s="17">
        <f t="shared" si="3354"/>
        <v>0</v>
      </c>
      <c r="T1218" s="17">
        <f t="shared" si="3355"/>
        <v>0</v>
      </c>
      <c r="U1218" s="17">
        <f t="shared" si="3356"/>
        <v>0</v>
      </c>
      <c r="V1218" s="17">
        <f t="shared" si="3357"/>
        <v>0</v>
      </c>
      <c r="W1218" s="17">
        <f t="shared" si="3358"/>
        <v>0</v>
      </c>
      <c r="X1218" s="17">
        <f t="shared" si="3359"/>
        <v>0</v>
      </c>
      <c r="Y1218" s="17">
        <f t="shared" si="3274"/>
        <v>24584.799999999999</v>
      </c>
      <c r="Z1218" s="17">
        <f t="shared" si="3275"/>
        <v>24584.799999999999</v>
      </c>
      <c r="AA1218" s="17">
        <f t="shared" si="3276"/>
        <v>24584.799999999999</v>
      </c>
      <c r="AB1218" s="17">
        <f t="shared" si="3360"/>
        <v>0</v>
      </c>
      <c r="AC1218" s="17">
        <f t="shared" si="3361"/>
        <v>0</v>
      </c>
      <c r="AD1218" s="17">
        <f t="shared" si="3362"/>
        <v>0</v>
      </c>
      <c r="AE1218" s="17">
        <f t="shared" si="3277"/>
        <v>24584.799999999999</v>
      </c>
      <c r="AF1218" s="17">
        <f t="shared" si="3278"/>
        <v>24584.799999999999</v>
      </c>
      <c r="AG1218" s="17">
        <f t="shared" si="3279"/>
        <v>24584.799999999999</v>
      </c>
      <c r="AH1218" s="17">
        <f t="shared" si="3363"/>
        <v>0</v>
      </c>
      <c r="AI1218" s="17">
        <f t="shared" si="3364"/>
        <v>0</v>
      </c>
      <c r="AJ1218" s="17">
        <f t="shared" si="3365"/>
        <v>0</v>
      </c>
      <c r="AK1218" s="17">
        <f t="shared" si="3366"/>
        <v>0</v>
      </c>
      <c r="AL1218" s="17">
        <f t="shared" si="3367"/>
        <v>0</v>
      </c>
      <c r="AM1218" s="17">
        <f t="shared" si="3368"/>
        <v>0</v>
      </c>
      <c r="AN1218" s="17">
        <f t="shared" si="3369"/>
        <v>0</v>
      </c>
      <c r="AO1218" s="17">
        <f t="shared" si="3370"/>
        <v>0</v>
      </c>
      <c r="AP1218" s="17">
        <f t="shared" si="3371"/>
        <v>0</v>
      </c>
      <c r="AQ1218" s="17">
        <f t="shared" si="3372"/>
        <v>0</v>
      </c>
      <c r="AR1218" s="17">
        <f t="shared" si="3373"/>
        <v>0</v>
      </c>
      <c r="AS1218" s="17">
        <f t="shared" si="3374"/>
        <v>0</v>
      </c>
      <c r="AT1218" s="17">
        <f t="shared" si="3375"/>
        <v>0</v>
      </c>
      <c r="AU1218" s="17">
        <f t="shared" si="3376"/>
        <v>0</v>
      </c>
      <c r="AV1218" s="17">
        <f t="shared" si="3377"/>
        <v>0</v>
      </c>
      <c r="AW1218" s="17">
        <f t="shared" si="3280"/>
        <v>24584.799999999999</v>
      </c>
      <c r="AX1218" s="17">
        <f t="shared" si="3281"/>
        <v>24584.799999999999</v>
      </c>
      <c r="AY1218" s="17">
        <f t="shared" si="3282"/>
        <v>24584.799999999999</v>
      </c>
      <c r="AZ1218" s="17">
        <f t="shared" si="3378"/>
        <v>0</v>
      </c>
      <c r="BA1218" s="32"/>
      <c r="BB1218" s="32"/>
      <c r="BC1218" s="1"/>
      <c r="BD1218" s="1"/>
      <c r="BE1218" s="1"/>
      <c r="BF1218" s="1"/>
      <c r="BG1218" s="1"/>
      <c r="BH1218" s="1"/>
      <c r="BI1218" s="1"/>
    </row>
    <row r="1219" s="1" customFormat="1">
      <c r="A1219" s="30" t="s">
        <v>496</v>
      </c>
      <c r="B1219" s="30" t="s">
        <v>63</v>
      </c>
      <c r="C1219" s="30" t="s">
        <v>65</v>
      </c>
      <c r="D1219" s="30" t="s">
        <v>459</v>
      </c>
      <c r="E1219" s="35"/>
      <c r="F1219" s="31" t="s">
        <v>460</v>
      </c>
      <c r="G1219" s="17">
        <f t="shared" si="3345"/>
        <v>9833.8999999999996</v>
      </c>
      <c r="H1219" s="17">
        <f t="shared" si="3346"/>
        <v>9833.8999999999996</v>
      </c>
      <c r="I1219" s="17">
        <f t="shared" si="3347"/>
        <v>9833.8999999999996</v>
      </c>
      <c r="J1219" s="17">
        <f t="shared" si="3348"/>
        <v>14750.9</v>
      </c>
      <c r="K1219" s="17">
        <f t="shared" si="3349"/>
        <v>14750.9</v>
      </c>
      <c r="L1219" s="17">
        <f t="shared" si="3350"/>
        <v>14750.9</v>
      </c>
      <c r="M1219" s="17">
        <f t="shared" si="3237"/>
        <v>24584.799999999999</v>
      </c>
      <c r="N1219" s="17">
        <f t="shared" si="3238"/>
        <v>24584.799999999999</v>
      </c>
      <c r="O1219" s="17">
        <f t="shared" si="3239"/>
        <v>24584.799999999999</v>
      </c>
      <c r="P1219" s="17">
        <f t="shared" si="3351"/>
        <v>0</v>
      </c>
      <c r="Q1219" s="17">
        <f t="shared" si="3352"/>
        <v>0</v>
      </c>
      <c r="R1219" s="17">
        <f t="shared" si="3353"/>
        <v>0</v>
      </c>
      <c r="S1219" s="17">
        <f t="shared" si="3354"/>
        <v>0</v>
      </c>
      <c r="T1219" s="17">
        <f t="shared" si="3355"/>
        <v>0</v>
      </c>
      <c r="U1219" s="17">
        <f t="shared" si="3356"/>
        <v>0</v>
      </c>
      <c r="V1219" s="17">
        <f t="shared" si="3357"/>
        <v>0</v>
      </c>
      <c r="W1219" s="17">
        <f t="shared" si="3358"/>
        <v>0</v>
      </c>
      <c r="X1219" s="17">
        <f t="shared" si="3359"/>
        <v>0</v>
      </c>
      <c r="Y1219" s="17">
        <f t="shared" si="3274"/>
        <v>24584.799999999999</v>
      </c>
      <c r="Z1219" s="17">
        <f t="shared" si="3275"/>
        <v>24584.799999999999</v>
      </c>
      <c r="AA1219" s="17">
        <f t="shared" si="3276"/>
        <v>24584.799999999999</v>
      </c>
      <c r="AB1219" s="17">
        <f t="shared" si="3360"/>
        <v>0</v>
      </c>
      <c r="AC1219" s="17">
        <f t="shared" si="3361"/>
        <v>0</v>
      </c>
      <c r="AD1219" s="17">
        <f t="shared" si="3362"/>
        <v>0</v>
      </c>
      <c r="AE1219" s="17">
        <f t="shared" si="3277"/>
        <v>24584.799999999999</v>
      </c>
      <c r="AF1219" s="17">
        <f t="shared" si="3278"/>
        <v>24584.799999999999</v>
      </c>
      <c r="AG1219" s="17">
        <f t="shared" si="3279"/>
        <v>24584.799999999999</v>
      </c>
      <c r="AH1219" s="17">
        <f t="shared" si="3363"/>
        <v>0</v>
      </c>
      <c r="AI1219" s="17">
        <f t="shared" si="3364"/>
        <v>0</v>
      </c>
      <c r="AJ1219" s="17">
        <f t="shared" si="3365"/>
        <v>0</v>
      </c>
      <c r="AK1219" s="17">
        <f t="shared" si="3366"/>
        <v>0</v>
      </c>
      <c r="AL1219" s="17">
        <f t="shared" si="3367"/>
        <v>0</v>
      </c>
      <c r="AM1219" s="17">
        <f t="shared" si="3368"/>
        <v>0</v>
      </c>
      <c r="AN1219" s="17">
        <f t="shared" si="3369"/>
        <v>0</v>
      </c>
      <c r="AO1219" s="17">
        <f t="shared" si="3370"/>
        <v>0</v>
      </c>
      <c r="AP1219" s="17">
        <f t="shared" si="3371"/>
        <v>0</v>
      </c>
      <c r="AQ1219" s="17">
        <f t="shared" si="3372"/>
        <v>0</v>
      </c>
      <c r="AR1219" s="17">
        <f t="shared" si="3373"/>
        <v>0</v>
      </c>
      <c r="AS1219" s="17">
        <f t="shared" si="3374"/>
        <v>0</v>
      </c>
      <c r="AT1219" s="17">
        <f t="shared" si="3375"/>
        <v>0</v>
      </c>
      <c r="AU1219" s="17">
        <f t="shared" si="3376"/>
        <v>0</v>
      </c>
      <c r="AV1219" s="17">
        <f t="shared" si="3377"/>
        <v>0</v>
      </c>
      <c r="AW1219" s="17">
        <f t="shared" si="3280"/>
        <v>24584.799999999999</v>
      </c>
      <c r="AX1219" s="17">
        <f t="shared" si="3281"/>
        <v>24584.799999999999</v>
      </c>
      <c r="AY1219" s="17">
        <f t="shared" si="3282"/>
        <v>24584.799999999999</v>
      </c>
      <c r="AZ1219" s="17">
        <f t="shared" si="3378"/>
        <v>0</v>
      </c>
      <c r="BA1219" s="32"/>
      <c r="BB1219" s="32"/>
      <c r="BC1219" s="1"/>
      <c r="BD1219" s="1"/>
      <c r="BE1219" s="1"/>
      <c r="BF1219" s="1"/>
      <c r="BG1219" s="1"/>
      <c r="BH1219" s="1"/>
      <c r="BI1219" s="1"/>
    </row>
    <row r="1220" s="1" customFormat="1">
      <c r="A1220" s="30" t="s">
        <v>496</v>
      </c>
      <c r="B1220" s="30" t="s">
        <v>63</v>
      </c>
      <c r="C1220" s="30" t="s">
        <v>65</v>
      </c>
      <c r="D1220" s="30" t="s">
        <v>459</v>
      </c>
      <c r="E1220" s="30" t="s">
        <v>43</v>
      </c>
      <c r="F1220" s="31" t="s">
        <v>44</v>
      </c>
      <c r="G1220" s="17">
        <v>9833.8999999999996</v>
      </c>
      <c r="H1220" s="17">
        <v>9833.8999999999996</v>
      </c>
      <c r="I1220" s="17">
        <v>9833.8999999999996</v>
      </c>
      <c r="J1220" s="17">
        <v>14750.9</v>
      </c>
      <c r="K1220" s="17">
        <v>14750.9</v>
      </c>
      <c r="L1220" s="17">
        <v>14750.9</v>
      </c>
      <c r="M1220" s="17">
        <f t="shared" si="3237"/>
        <v>24584.799999999999</v>
      </c>
      <c r="N1220" s="17">
        <f t="shared" si="3238"/>
        <v>24584.799999999999</v>
      </c>
      <c r="O1220" s="17">
        <f t="shared" si="3239"/>
        <v>24584.799999999999</v>
      </c>
      <c r="P1220" s="17"/>
      <c r="Q1220" s="17"/>
      <c r="R1220" s="17"/>
      <c r="S1220" s="17"/>
      <c r="T1220" s="17"/>
      <c r="U1220" s="17"/>
      <c r="V1220" s="17"/>
      <c r="W1220" s="17"/>
      <c r="X1220" s="17"/>
      <c r="Y1220" s="17">
        <f t="shared" si="3274"/>
        <v>24584.799999999999</v>
      </c>
      <c r="Z1220" s="17">
        <f t="shared" si="3275"/>
        <v>24584.799999999999</v>
      </c>
      <c r="AA1220" s="17">
        <f t="shared" si="3276"/>
        <v>24584.799999999999</v>
      </c>
      <c r="AB1220" s="17"/>
      <c r="AC1220" s="17"/>
      <c r="AD1220" s="17"/>
      <c r="AE1220" s="17">
        <f t="shared" si="3277"/>
        <v>24584.799999999999</v>
      </c>
      <c r="AF1220" s="17">
        <f t="shared" si="3278"/>
        <v>24584.799999999999</v>
      </c>
      <c r="AG1220" s="17">
        <f t="shared" si="3279"/>
        <v>24584.799999999999</v>
      </c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>
        <f t="shared" si="3280"/>
        <v>24584.799999999999</v>
      </c>
      <c r="AX1220" s="17">
        <f t="shared" si="3281"/>
        <v>24584.799999999999</v>
      </c>
      <c r="AY1220" s="17">
        <f t="shared" si="3282"/>
        <v>24584.799999999999</v>
      </c>
      <c r="AZ1220" s="17"/>
      <c r="BA1220" s="32"/>
      <c r="BB1220" s="32">
        <v>52</v>
      </c>
      <c r="BC1220" s="1"/>
      <c r="BD1220" s="1"/>
      <c r="BE1220" s="1"/>
      <c r="BF1220" s="1"/>
      <c r="BG1220" s="1"/>
      <c r="BH1220" s="1"/>
      <c r="BI1220" s="1"/>
    </row>
    <row r="1221" s="1" customFormat="1" hidden="1">
      <c r="A1221" s="30" t="s">
        <v>496</v>
      </c>
      <c r="B1221" s="30" t="s">
        <v>63</v>
      </c>
      <c r="C1221" s="30" t="s">
        <v>65</v>
      </c>
      <c r="D1221" s="30" t="s">
        <v>461</v>
      </c>
      <c r="E1221" s="35"/>
      <c r="F1221" s="31" t="s">
        <v>36</v>
      </c>
      <c r="G1221" s="17">
        <f t="shared" si="3345"/>
        <v>15191.9</v>
      </c>
      <c r="H1221" s="17">
        <f t="shared" si="3346"/>
        <v>9911.2999999999993</v>
      </c>
      <c r="I1221" s="17">
        <f t="shared" si="3347"/>
        <v>5746.3000000000002</v>
      </c>
      <c r="J1221" s="17">
        <f t="shared" si="3348"/>
        <v>0</v>
      </c>
      <c r="K1221" s="17">
        <f t="shared" si="3349"/>
        <v>0</v>
      </c>
      <c r="L1221" s="17">
        <f t="shared" si="3350"/>
        <v>0</v>
      </c>
      <c r="M1221" s="17">
        <f t="shared" si="3237"/>
        <v>15191.9</v>
      </c>
      <c r="N1221" s="17">
        <f t="shared" si="3238"/>
        <v>9911.2999999999993</v>
      </c>
      <c r="O1221" s="17">
        <f t="shared" si="3239"/>
        <v>5746.3000000000002</v>
      </c>
      <c r="P1221" s="17">
        <f t="shared" si="3351"/>
        <v>0</v>
      </c>
      <c r="Q1221" s="17">
        <f t="shared" si="3352"/>
        <v>0</v>
      </c>
      <c r="R1221" s="17">
        <f t="shared" si="3353"/>
        <v>0</v>
      </c>
      <c r="S1221" s="17">
        <f t="shared" si="3354"/>
        <v>0</v>
      </c>
      <c r="T1221" s="17">
        <f t="shared" si="3355"/>
        <v>0</v>
      </c>
      <c r="U1221" s="17">
        <f t="shared" si="3356"/>
        <v>0</v>
      </c>
      <c r="V1221" s="17">
        <f t="shared" si="3357"/>
        <v>0</v>
      </c>
      <c r="W1221" s="17">
        <f t="shared" si="3358"/>
        <v>0</v>
      </c>
      <c r="X1221" s="17">
        <f t="shared" si="3359"/>
        <v>0</v>
      </c>
      <c r="Y1221" s="17">
        <f t="shared" si="3274"/>
        <v>15191.9</v>
      </c>
      <c r="Z1221" s="17">
        <f t="shared" si="3275"/>
        <v>9911.2999999999993</v>
      </c>
      <c r="AA1221" s="17">
        <f t="shared" si="3276"/>
        <v>5746.3000000000002</v>
      </c>
      <c r="AB1221" s="17">
        <f t="shared" si="3360"/>
        <v>0</v>
      </c>
      <c r="AC1221" s="17">
        <f t="shared" si="3361"/>
        <v>0</v>
      </c>
      <c r="AD1221" s="17">
        <f t="shared" si="3362"/>
        <v>0</v>
      </c>
      <c r="AE1221" s="17">
        <f t="shared" si="3277"/>
        <v>15191.9</v>
      </c>
      <c r="AF1221" s="17">
        <f t="shared" si="3278"/>
        <v>9911.2999999999993</v>
      </c>
      <c r="AG1221" s="17">
        <f t="shared" si="3279"/>
        <v>5746.3000000000002</v>
      </c>
      <c r="AH1221" s="17">
        <f t="shared" si="3363"/>
        <v>0</v>
      </c>
      <c r="AI1221" s="17">
        <f t="shared" si="3364"/>
        <v>0</v>
      </c>
      <c r="AJ1221" s="17">
        <f t="shared" si="3365"/>
        <v>0</v>
      </c>
      <c r="AK1221" s="17">
        <f t="shared" si="3366"/>
        <v>0</v>
      </c>
      <c r="AL1221" s="17">
        <f t="shared" si="3367"/>
        <v>0</v>
      </c>
      <c r="AM1221" s="17">
        <f t="shared" si="3368"/>
        <v>0</v>
      </c>
      <c r="AN1221" s="17">
        <f t="shared" si="3369"/>
        <v>0</v>
      </c>
      <c r="AO1221" s="17">
        <f t="shared" si="3370"/>
        <v>0</v>
      </c>
      <c r="AP1221" s="17">
        <f t="shared" si="3371"/>
        <v>0</v>
      </c>
      <c r="AQ1221" s="17">
        <f t="shared" si="3372"/>
        <v>0</v>
      </c>
      <c r="AR1221" s="17">
        <f t="shared" si="3373"/>
        <v>0</v>
      </c>
      <c r="AS1221" s="17">
        <f t="shared" si="3374"/>
        <v>0</v>
      </c>
      <c r="AT1221" s="17">
        <f t="shared" si="3375"/>
        <v>0</v>
      </c>
      <c r="AU1221" s="17">
        <f t="shared" si="3376"/>
        <v>0</v>
      </c>
      <c r="AV1221" s="17">
        <f t="shared" si="3377"/>
        <v>0</v>
      </c>
      <c r="AW1221" s="17">
        <f t="shared" si="3280"/>
        <v>15191.9</v>
      </c>
      <c r="AX1221" s="17">
        <f t="shared" si="3281"/>
        <v>9911.2999999999993</v>
      </c>
      <c r="AY1221" s="17">
        <f t="shared" si="3282"/>
        <v>5746.3000000000002</v>
      </c>
      <c r="AZ1221" s="17">
        <f t="shared" si="3378"/>
        <v>0</v>
      </c>
      <c r="BA1221" s="32">
        <v>0</v>
      </c>
      <c r="BB1221" s="32"/>
      <c r="BC1221" s="1"/>
      <c r="BD1221" s="1"/>
      <c r="BE1221" s="1"/>
      <c r="BF1221" s="1"/>
      <c r="BG1221" s="1"/>
      <c r="BH1221" s="1"/>
      <c r="BI1221" s="1"/>
    </row>
    <row r="1222" s="1" customFormat="1">
      <c r="A1222" s="30" t="s">
        <v>496</v>
      </c>
      <c r="B1222" s="30" t="s">
        <v>63</v>
      </c>
      <c r="C1222" s="30" t="s">
        <v>65</v>
      </c>
      <c r="D1222" s="30" t="s">
        <v>462</v>
      </c>
      <c r="E1222" s="35"/>
      <c r="F1222" s="31" t="s">
        <v>463</v>
      </c>
      <c r="G1222" s="17">
        <f>G1223+G1225</f>
        <v>15191.9</v>
      </c>
      <c r="H1222" s="17">
        <f>H1223+H1225</f>
        <v>9911.2999999999993</v>
      </c>
      <c r="I1222" s="17">
        <f>I1223+I1225</f>
        <v>5746.3000000000002</v>
      </c>
      <c r="J1222" s="17">
        <f>J1223+J1225</f>
        <v>0</v>
      </c>
      <c r="K1222" s="17">
        <f>K1223+K1225</f>
        <v>0</v>
      </c>
      <c r="L1222" s="17">
        <f>L1223+L1225</f>
        <v>0</v>
      </c>
      <c r="M1222" s="17">
        <f t="shared" si="3237"/>
        <v>15191.9</v>
      </c>
      <c r="N1222" s="17">
        <f t="shared" si="3238"/>
        <v>9911.2999999999993</v>
      </c>
      <c r="O1222" s="17">
        <f t="shared" si="3239"/>
        <v>5746.3000000000002</v>
      </c>
      <c r="P1222" s="17">
        <f>P1223+P1225</f>
        <v>0</v>
      </c>
      <c r="Q1222" s="17">
        <f>Q1223+Q1225</f>
        <v>0</v>
      </c>
      <c r="R1222" s="17">
        <f>R1223+R1225</f>
        <v>0</v>
      </c>
      <c r="S1222" s="17">
        <f>S1223+S1225</f>
        <v>0</v>
      </c>
      <c r="T1222" s="17">
        <f>T1223+T1225</f>
        <v>0</v>
      </c>
      <c r="U1222" s="17">
        <f>U1223+U1225</f>
        <v>0</v>
      </c>
      <c r="V1222" s="17">
        <f>V1223+V1225</f>
        <v>0</v>
      </c>
      <c r="W1222" s="17">
        <f>W1223+W1225</f>
        <v>0</v>
      </c>
      <c r="X1222" s="17">
        <f>X1223+X1225</f>
        <v>0</v>
      </c>
      <c r="Y1222" s="17">
        <f t="shared" si="3274"/>
        <v>15191.9</v>
      </c>
      <c r="Z1222" s="17">
        <f t="shared" si="3275"/>
        <v>9911.2999999999993</v>
      </c>
      <c r="AA1222" s="17">
        <f t="shared" si="3276"/>
        <v>5746.3000000000002</v>
      </c>
      <c r="AB1222" s="17">
        <f>AB1223+AB1225</f>
        <v>0</v>
      </c>
      <c r="AC1222" s="17">
        <f>AC1223+AC1225</f>
        <v>0</v>
      </c>
      <c r="AD1222" s="17">
        <f>AD1223+AD1225</f>
        <v>0</v>
      </c>
      <c r="AE1222" s="17">
        <f t="shared" si="3277"/>
        <v>15191.9</v>
      </c>
      <c r="AF1222" s="17">
        <f t="shared" si="3278"/>
        <v>9911.2999999999993</v>
      </c>
      <c r="AG1222" s="17">
        <f t="shared" si="3279"/>
        <v>5746.3000000000002</v>
      </c>
      <c r="AH1222" s="17">
        <f>AH1223+AH1225</f>
        <v>0</v>
      </c>
      <c r="AI1222" s="17">
        <f>AI1223+AI1225</f>
        <v>0</v>
      </c>
      <c r="AJ1222" s="17">
        <f>AJ1223+AJ1225</f>
        <v>0</v>
      </c>
      <c r="AK1222" s="17">
        <f>AK1223+AK1225</f>
        <v>0</v>
      </c>
      <c r="AL1222" s="17">
        <f>AL1223+AL1225</f>
        <v>0</v>
      </c>
      <c r="AM1222" s="17">
        <f>AM1223+AM1225</f>
        <v>0</v>
      </c>
      <c r="AN1222" s="17">
        <f>AN1223+AN1225</f>
        <v>0</v>
      </c>
      <c r="AO1222" s="17">
        <f>AO1223+AO1225</f>
        <v>0</v>
      </c>
      <c r="AP1222" s="17">
        <f>AP1223+AP1225</f>
        <v>0</v>
      </c>
      <c r="AQ1222" s="17">
        <f>AQ1223+AQ1225</f>
        <v>0</v>
      </c>
      <c r="AR1222" s="17">
        <f>AR1223+AR1225</f>
        <v>0</v>
      </c>
      <c r="AS1222" s="17">
        <f>AS1223+AS1225</f>
        <v>0</v>
      </c>
      <c r="AT1222" s="17">
        <f>AT1223+AT1225</f>
        <v>0</v>
      </c>
      <c r="AU1222" s="17">
        <f>AU1223+AU1225</f>
        <v>0</v>
      </c>
      <c r="AV1222" s="17">
        <f>AV1223+AV1225</f>
        <v>0</v>
      </c>
      <c r="AW1222" s="17">
        <f t="shared" si="3280"/>
        <v>15191.9</v>
      </c>
      <c r="AX1222" s="17">
        <f t="shared" si="3281"/>
        <v>9911.2999999999993</v>
      </c>
      <c r="AY1222" s="17">
        <f t="shared" si="3282"/>
        <v>5746.3000000000002</v>
      </c>
      <c r="AZ1222" s="17">
        <f>AZ1223+AZ1225</f>
        <v>0</v>
      </c>
      <c r="BA1222" s="32"/>
      <c r="BB1222" s="32"/>
      <c r="BC1222" s="1"/>
      <c r="BD1222" s="1"/>
      <c r="BE1222" s="1"/>
      <c r="BF1222" s="1"/>
      <c r="BG1222" s="1"/>
      <c r="BH1222" s="1"/>
      <c r="BI1222" s="1"/>
    </row>
    <row r="1223" s="1" customFormat="1">
      <c r="A1223" s="30" t="s">
        <v>496</v>
      </c>
      <c r="B1223" s="30" t="s">
        <v>63</v>
      </c>
      <c r="C1223" s="30" t="s">
        <v>65</v>
      </c>
      <c r="D1223" s="30" t="s">
        <v>464</v>
      </c>
      <c r="E1223" s="35"/>
      <c r="F1223" s="31" t="s">
        <v>465</v>
      </c>
      <c r="G1223" s="17">
        <f>G1224</f>
        <v>10941.9</v>
      </c>
      <c r="H1223" s="17">
        <f>H1224</f>
        <v>5746.3000000000002</v>
      </c>
      <c r="I1223" s="17">
        <f>I1224</f>
        <v>5746.3000000000002</v>
      </c>
      <c r="J1223" s="17">
        <f>J1224</f>
        <v>0</v>
      </c>
      <c r="K1223" s="17">
        <f>K1224</f>
        <v>0</v>
      </c>
      <c r="L1223" s="17">
        <f>L1224</f>
        <v>0</v>
      </c>
      <c r="M1223" s="17">
        <f t="shared" si="3237"/>
        <v>10941.9</v>
      </c>
      <c r="N1223" s="17">
        <f t="shared" si="3238"/>
        <v>5746.3000000000002</v>
      </c>
      <c r="O1223" s="17">
        <f t="shared" si="3239"/>
        <v>5746.3000000000002</v>
      </c>
      <c r="P1223" s="17">
        <f>P1224</f>
        <v>0</v>
      </c>
      <c r="Q1223" s="17">
        <f>Q1224</f>
        <v>0</v>
      </c>
      <c r="R1223" s="17">
        <f>R1224</f>
        <v>0</v>
      </c>
      <c r="S1223" s="17">
        <f>S1224</f>
        <v>0</v>
      </c>
      <c r="T1223" s="17">
        <f>T1224</f>
        <v>0</v>
      </c>
      <c r="U1223" s="17">
        <f>U1224</f>
        <v>0</v>
      </c>
      <c r="V1223" s="17">
        <f>V1224</f>
        <v>0</v>
      </c>
      <c r="W1223" s="17">
        <f>W1224</f>
        <v>0</v>
      </c>
      <c r="X1223" s="17">
        <f>X1224</f>
        <v>0</v>
      </c>
      <c r="Y1223" s="17">
        <f t="shared" si="3274"/>
        <v>10941.9</v>
      </c>
      <c r="Z1223" s="17">
        <f t="shared" si="3275"/>
        <v>5746.3000000000002</v>
      </c>
      <c r="AA1223" s="17">
        <f t="shared" si="3276"/>
        <v>5746.3000000000002</v>
      </c>
      <c r="AB1223" s="17">
        <f>AB1224</f>
        <v>0</v>
      </c>
      <c r="AC1223" s="17">
        <f>AC1224</f>
        <v>0</v>
      </c>
      <c r="AD1223" s="17">
        <f>AD1224</f>
        <v>0</v>
      </c>
      <c r="AE1223" s="17">
        <f t="shared" si="3277"/>
        <v>10941.9</v>
      </c>
      <c r="AF1223" s="17">
        <f t="shared" si="3278"/>
        <v>5746.3000000000002</v>
      </c>
      <c r="AG1223" s="17">
        <f t="shared" si="3279"/>
        <v>5746.3000000000002</v>
      </c>
      <c r="AH1223" s="17">
        <f>AH1224</f>
        <v>0</v>
      </c>
      <c r="AI1223" s="17">
        <f>AI1224</f>
        <v>0</v>
      </c>
      <c r="AJ1223" s="17">
        <f>AJ1224</f>
        <v>0</v>
      </c>
      <c r="AK1223" s="17">
        <f>AK1224</f>
        <v>0</v>
      </c>
      <c r="AL1223" s="17">
        <f>AL1224</f>
        <v>0</v>
      </c>
      <c r="AM1223" s="17">
        <f>AM1224</f>
        <v>0</v>
      </c>
      <c r="AN1223" s="17">
        <f>AN1224</f>
        <v>0</v>
      </c>
      <c r="AO1223" s="17">
        <f>AO1224</f>
        <v>0</v>
      </c>
      <c r="AP1223" s="17">
        <f>AP1224</f>
        <v>0</v>
      </c>
      <c r="AQ1223" s="17">
        <f>AQ1224</f>
        <v>0</v>
      </c>
      <c r="AR1223" s="17">
        <f>AR1224</f>
        <v>0</v>
      </c>
      <c r="AS1223" s="17">
        <f>AS1224</f>
        <v>0</v>
      </c>
      <c r="AT1223" s="17">
        <f>AT1224</f>
        <v>0</v>
      </c>
      <c r="AU1223" s="17">
        <f>AU1224</f>
        <v>0</v>
      </c>
      <c r="AV1223" s="17">
        <f>AV1224</f>
        <v>0</v>
      </c>
      <c r="AW1223" s="17">
        <f t="shared" si="3280"/>
        <v>10941.9</v>
      </c>
      <c r="AX1223" s="17">
        <f t="shared" si="3281"/>
        <v>5746.3000000000002</v>
      </c>
      <c r="AY1223" s="17">
        <f t="shared" si="3282"/>
        <v>5746.3000000000002</v>
      </c>
      <c r="AZ1223" s="17">
        <f>AZ1224</f>
        <v>0</v>
      </c>
      <c r="BA1223" s="32"/>
      <c r="BB1223" s="32"/>
      <c r="BC1223" s="1"/>
      <c r="BD1223" s="1"/>
      <c r="BE1223" s="1"/>
      <c r="BF1223" s="1"/>
      <c r="BG1223" s="1"/>
      <c r="BH1223" s="1"/>
      <c r="BI1223" s="1"/>
    </row>
    <row r="1224" s="1" customFormat="1">
      <c r="A1224" s="30" t="s">
        <v>496</v>
      </c>
      <c r="B1224" s="30" t="s">
        <v>63</v>
      </c>
      <c r="C1224" s="30" t="s">
        <v>65</v>
      </c>
      <c r="D1224" s="30" t="s">
        <v>464</v>
      </c>
      <c r="E1224" s="30" t="s">
        <v>41</v>
      </c>
      <c r="F1224" s="31" t="s">
        <v>42</v>
      </c>
      <c r="G1224" s="17">
        <v>10941.9</v>
      </c>
      <c r="H1224" s="17">
        <v>5746.3000000000002</v>
      </c>
      <c r="I1224" s="17">
        <v>5746.3000000000002</v>
      </c>
      <c r="J1224" s="17"/>
      <c r="K1224" s="17"/>
      <c r="L1224" s="17"/>
      <c r="M1224" s="17">
        <f t="shared" si="3237"/>
        <v>10941.9</v>
      </c>
      <c r="N1224" s="17">
        <f t="shared" si="3238"/>
        <v>5746.3000000000002</v>
      </c>
      <c r="O1224" s="17">
        <f t="shared" si="3239"/>
        <v>5746.3000000000002</v>
      </c>
      <c r="P1224" s="17"/>
      <c r="Q1224" s="17"/>
      <c r="R1224" s="17"/>
      <c r="S1224" s="17"/>
      <c r="T1224" s="17"/>
      <c r="U1224" s="17"/>
      <c r="V1224" s="17"/>
      <c r="W1224" s="17"/>
      <c r="X1224" s="17"/>
      <c r="Y1224" s="17">
        <f t="shared" si="3274"/>
        <v>10941.9</v>
      </c>
      <c r="Z1224" s="17">
        <f t="shared" si="3275"/>
        <v>5746.3000000000002</v>
      </c>
      <c r="AA1224" s="17">
        <f t="shared" si="3276"/>
        <v>5746.3000000000002</v>
      </c>
      <c r="AB1224" s="17"/>
      <c r="AC1224" s="17"/>
      <c r="AD1224" s="17"/>
      <c r="AE1224" s="17">
        <f t="shared" si="3277"/>
        <v>10941.9</v>
      </c>
      <c r="AF1224" s="17">
        <f t="shared" si="3278"/>
        <v>5746.3000000000002</v>
      </c>
      <c r="AG1224" s="17">
        <f t="shared" si="3279"/>
        <v>5746.3000000000002</v>
      </c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>
        <f t="shared" si="3280"/>
        <v>10941.9</v>
      </c>
      <c r="AX1224" s="17">
        <f t="shared" si="3281"/>
        <v>5746.3000000000002</v>
      </c>
      <c r="AY1224" s="17">
        <f t="shared" si="3282"/>
        <v>5746.3000000000002</v>
      </c>
      <c r="AZ1224" s="17"/>
      <c r="BA1224" s="32"/>
      <c r="BB1224" s="32"/>
      <c r="BC1224" s="1"/>
      <c r="BD1224" s="1"/>
      <c r="BE1224" s="1"/>
      <c r="BF1224" s="1"/>
      <c r="BG1224" s="1"/>
      <c r="BH1224" s="1"/>
      <c r="BI1224" s="1"/>
    </row>
    <row r="1225" s="1" customFormat="1">
      <c r="A1225" s="30" t="s">
        <v>496</v>
      </c>
      <c r="B1225" s="30" t="s">
        <v>63</v>
      </c>
      <c r="C1225" s="30" t="s">
        <v>65</v>
      </c>
      <c r="D1225" s="30" t="s">
        <v>466</v>
      </c>
      <c r="E1225" s="35"/>
      <c r="F1225" s="31" t="s">
        <v>467</v>
      </c>
      <c r="G1225" s="17">
        <f>G1226</f>
        <v>4250</v>
      </c>
      <c r="H1225" s="17">
        <f>H1226</f>
        <v>4165</v>
      </c>
      <c r="I1225" s="17">
        <f>I1226</f>
        <v>0</v>
      </c>
      <c r="J1225" s="17">
        <f>J1226</f>
        <v>0</v>
      </c>
      <c r="K1225" s="17">
        <f>K1226</f>
        <v>0</v>
      </c>
      <c r="L1225" s="17">
        <f>L1226</f>
        <v>0</v>
      </c>
      <c r="M1225" s="17">
        <f t="shared" si="3237"/>
        <v>4250</v>
      </c>
      <c r="N1225" s="17">
        <f t="shared" si="3238"/>
        <v>4165</v>
      </c>
      <c r="O1225" s="17">
        <f t="shared" si="3239"/>
        <v>0</v>
      </c>
      <c r="P1225" s="17">
        <f>P1226</f>
        <v>0</v>
      </c>
      <c r="Q1225" s="17">
        <f>Q1226</f>
        <v>0</v>
      </c>
      <c r="R1225" s="17">
        <f>R1226</f>
        <v>0</v>
      </c>
      <c r="S1225" s="17">
        <f>S1226</f>
        <v>0</v>
      </c>
      <c r="T1225" s="17">
        <f>T1226</f>
        <v>0</v>
      </c>
      <c r="U1225" s="17">
        <f>U1226</f>
        <v>0</v>
      </c>
      <c r="V1225" s="17">
        <f>V1226</f>
        <v>0</v>
      </c>
      <c r="W1225" s="17">
        <f>W1226</f>
        <v>0</v>
      </c>
      <c r="X1225" s="17">
        <f>X1226</f>
        <v>0</v>
      </c>
      <c r="Y1225" s="17">
        <f t="shared" si="3274"/>
        <v>4250</v>
      </c>
      <c r="Z1225" s="17">
        <f t="shared" si="3275"/>
        <v>4165</v>
      </c>
      <c r="AA1225" s="17">
        <f t="shared" si="3276"/>
        <v>0</v>
      </c>
      <c r="AB1225" s="17">
        <f>AB1226</f>
        <v>0</v>
      </c>
      <c r="AC1225" s="17">
        <f>AC1226</f>
        <v>0</v>
      </c>
      <c r="AD1225" s="17">
        <f>AD1226</f>
        <v>0</v>
      </c>
      <c r="AE1225" s="17">
        <f t="shared" si="3277"/>
        <v>4250</v>
      </c>
      <c r="AF1225" s="17">
        <f t="shared" si="3278"/>
        <v>4165</v>
      </c>
      <c r="AG1225" s="17">
        <f t="shared" si="3279"/>
        <v>0</v>
      </c>
      <c r="AH1225" s="17">
        <f>AH1226</f>
        <v>0</v>
      </c>
      <c r="AI1225" s="17">
        <f>AI1226</f>
        <v>0</v>
      </c>
      <c r="AJ1225" s="17">
        <f>AJ1226</f>
        <v>0</v>
      </c>
      <c r="AK1225" s="17">
        <f>AK1226</f>
        <v>0</v>
      </c>
      <c r="AL1225" s="17">
        <f>AL1226</f>
        <v>0</v>
      </c>
      <c r="AM1225" s="17">
        <f>AM1226</f>
        <v>0</v>
      </c>
      <c r="AN1225" s="17">
        <f>AN1226</f>
        <v>0</v>
      </c>
      <c r="AO1225" s="17">
        <f>AO1226</f>
        <v>0</v>
      </c>
      <c r="AP1225" s="17">
        <f>AP1226</f>
        <v>0</v>
      </c>
      <c r="AQ1225" s="17">
        <f>AQ1226</f>
        <v>0</v>
      </c>
      <c r="AR1225" s="17">
        <f>AR1226</f>
        <v>0</v>
      </c>
      <c r="AS1225" s="17">
        <f>AS1226</f>
        <v>0</v>
      </c>
      <c r="AT1225" s="17">
        <f>AT1226</f>
        <v>0</v>
      </c>
      <c r="AU1225" s="17">
        <f>AU1226</f>
        <v>0</v>
      </c>
      <c r="AV1225" s="17">
        <f>AV1226</f>
        <v>0</v>
      </c>
      <c r="AW1225" s="17">
        <f t="shared" si="3280"/>
        <v>4250</v>
      </c>
      <c r="AX1225" s="17">
        <f t="shared" si="3281"/>
        <v>4165</v>
      </c>
      <c r="AY1225" s="17">
        <f t="shared" si="3282"/>
        <v>0</v>
      </c>
      <c r="AZ1225" s="17">
        <f>AZ1226</f>
        <v>0</v>
      </c>
      <c r="BA1225" s="32"/>
      <c r="BB1225" s="32"/>
      <c r="BC1225" s="1"/>
      <c r="BD1225" s="1"/>
      <c r="BE1225" s="1"/>
      <c r="BF1225" s="1"/>
      <c r="BG1225" s="1"/>
      <c r="BH1225" s="1"/>
      <c r="BI1225" s="1"/>
    </row>
    <row r="1226" s="1" customFormat="1">
      <c r="A1226" s="30" t="s">
        <v>496</v>
      </c>
      <c r="B1226" s="30" t="s">
        <v>63</v>
      </c>
      <c r="C1226" s="30" t="s">
        <v>65</v>
      </c>
      <c r="D1226" s="30" t="s">
        <v>466</v>
      </c>
      <c r="E1226" s="30" t="s">
        <v>43</v>
      </c>
      <c r="F1226" s="31" t="s">
        <v>44</v>
      </c>
      <c r="G1226" s="17">
        <v>4250</v>
      </c>
      <c r="H1226" s="17">
        <v>4165</v>
      </c>
      <c r="I1226" s="17">
        <v>0</v>
      </c>
      <c r="J1226" s="17"/>
      <c r="K1226" s="17"/>
      <c r="L1226" s="17"/>
      <c r="M1226" s="17">
        <f t="shared" si="3237"/>
        <v>4250</v>
      </c>
      <c r="N1226" s="17">
        <f t="shared" si="3238"/>
        <v>4165</v>
      </c>
      <c r="O1226" s="17">
        <f t="shared" si="3239"/>
        <v>0</v>
      </c>
      <c r="P1226" s="17"/>
      <c r="Q1226" s="17"/>
      <c r="R1226" s="17"/>
      <c r="S1226" s="17"/>
      <c r="T1226" s="17"/>
      <c r="U1226" s="17"/>
      <c r="V1226" s="17"/>
      <c r="W1226" s="17"/>
      <c r="X1226" s="17"/>
      <c r="Y1226" s="17">
        <f t="shared" si="3274"/>
        <v>4250</v>
      </c>
      <c r="Z1226" s="17">
        <f t="shared" si="3275"/>
        <v>4165</v>
      </c>
      <c r="AA1226" s="17">
        <f t="shared" si="3276"/>
        <v>0</v>
      </c>
      <c r="AB1226" s="17"/>
      <c r="AC1226" s="17"/>
      <c r="AD1226" s="17"/>
      <c r="AE1226" s="17">
        <f t="shared" si="3277"/>
        <v>4250</v>
      </c>
      <c r="AF1226" s="17">
        <f t="shared" si="3278"/>
        <v>4165</v>
      </c>
      <c r="AG1226" s="17">
        <f t="shared" si="3279"/>
        <v>0</v>
      </c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>
        <f t="shared" si="3280"/>
        <v>4250</v>
      </c>
      <c r="AX1226" s="17">
        <f t="shared" si="3281"/>
        <v>4165</v>
      </c>
      <c r="AY1226" s="17">
        <f t="shared" si="3282"/>
        <v>0</v>
      </c>
      <c r="AZ1226" s="17"/>
      <c r="BA1226" s="32"/>
      <c r="BB1226" s="32"/>
      <c r="BC1226" s="1"/>
      <c r="BD1226" s="1"/>
      <c r="BE1226" s="1"/>
      <c r="BF1226" s="1"/>
      <c r="BG1226" s="1"/>
      <c r="BH1226" s="1"/>
      <c r="BI1226" s="1"/>
    </row>
    <row r="1227" s="1" customFormat="1">
      <c r="A1227" s="30" t="s">
        <v>496</v>
      </c>
      <c r="B1227" s="30" t="s">
        <v>63</v>
      </c>
      <c r="C1227" s="30" t="s">
        <v>65</v>
      </c>
      <c r="D1227" s="30" t="s">
        <v>159</v>
      </c>
      <c r="E1227" s="35"/>
      <c r="F1227" s="31" t="s">
        <v>160</v>
      </c>
      <c r="G1227" s="17">
        <f t="shared" ref="G1227:G1242" si="3379">G1228</f>
        <v>726.79999999999995</v>
      </c>
      <c r="H1227" s="17">
        <f t="shared" ref="H1227:H1240" si="3380">H1228</f>
        <v>726.79999999999995</v>
      </c>
      <c r="I1227" s="17">
        <f t="shared" ref="I1227:I1242" si="3381">I1228</f>
        <v>726.79999999999995</v>
      </c>
      <c r="J1227" s="17">
        <f t="shared" ref="J1227:J1242" si="3382">J1228</f>
        <v>0</v>
      </c>
      <c r="K1227" s="17">
        <f t="shared" ref="K1227:K1242" si="3383">K1228</f>
        <v>0</v>
      </c>
      <c r="L1227" s="17">
        <f t="shared" ref="L1227:L1242" si="3384">L1228</f>
        <v>0</v>
      </c>
      <c r="M1227" s="17">
        <f t="shared" si="3237"/>
        <v>726.79999999999995</v>
      </c>
      <c r="N1227" s="17">
        <f t="shared" si="3238"/>
        <v>726.79999999999995</v>
      </c>
      <c r="O1227" s="17">
        <f t="shared" si="3239"/>
        <v>726.79999999999995</v>
      </c>
      <c r="P1227" s="17">
        <f t="shared" ref="P1227:P1242" si="3385">P1228</f>
        <v>0</v>
      </c>
      <c r="Q1227" s="17">
        <f t="shared" ref="Q1227:Q1242" si="3386">Q1228</f>
        <v>0</v>
      </c>
      <c r="R1227" s="17">
        <f t="shared" ref="R1227:R1242" si="3387">R1228</f>
        <v>0</v>
      </c>
      <c r="S1227" s="17">
        <f t="shared" ref="S1227:S1242" si="3388">S1228</f>
        <v>0</v>
      </c>
      <c r="T1227" s="17">
        <f t="shared" ref="T1227:T1242" si="3389">T1228</f>
        <v>0</v>
      </c>
      <c r="U1227" s="17">
        <f t="shared" ref="U1227:U1242" si="3390">U1228</f>
        <v>0</v>
      </c>
      <c r="V1227" s="17">
        <f t="shared" ref="V1227:V1242" si="3391">V1228</f>
        <v>0</v>
      </c>
      <c r="W1227" s="17">
        <f t="shared" ref="W1227:W1242" si="3392">W1228</f>
        <v>0</v>
      </c>
      <c r="X1227" s="17">
        <f t="shared" ref="X1227:X1242" si="3393">X1228</f>
        <v>0</v>
      </c>
      <c r="Y1227" s="17">
        <f t="shared" si="3274"/>
        <v>726.79999999999995</v>
      </c>
      <c r="Z1227" s="17">
        <f t="shared" si="3275"/>
        <v>726.79999999999995</v>
      </c>
      <c r="AA1227" s="17">
        <f t="shared" si="3276"/>
        <v>726.79999999999995</v>
      </c>
      <c r="AB1227" s="17">
        <f t="shared" ref="AB1227:AB1242" si="3394">AB1228</f>
        <v>0</v>
      </c>
      <c r="AC1227" s="17">
        <f t="shared" ref="AC1227:AC1242" si="3395">AC1228</f>
        <v>0</v>
      </c>
      <c r="AD1227" s="17">
        <f t="shared" ref="AD1227:AD1242" si="3396">AD1228</f>
        <v>0</v>
      </c>
      <c r="AE1227" s="17">
        <f t="shared" si="3277"/>
        <v>726.79999999999995</v>
      </c>
      <c r="AF1227" s="17">
        <f t="shared" si="3278"/>
        <v>726.79999999999995</v>
      </c>
      <c r="AG1227" s="17">
        <f t="shared" si="3279"/>
        <v>726.79999999999995</v>
      </c>
      <c r="AH1227" s="17">
        <f t="shared" ref="AH1227:AH1242" si="3397">AH1228</f>
        <v>0</v>
      </c>
      <c r="AI1227" s="17">
        <f t="shared" ref="AI1227:AI1242" si="3398">AI1228</f>
        <v>0</v>
      </c>
      <c r="AJ1227" s="17">
        <f t="shared" ref="AJ1227:AJ1242" si="3399">AJ1228</f>
        <v>0</v>
      </c>
      <c r="AK1227" s="17">
        <f t="shared" ref="AK1227:AK1242" si="3400">AK1228</f>
        <v>0</v>
      </c>
      <c r="AL1227" s="17">
        <f t="shared" ref="AL1227:AL1242" si="3401">AL1228</f>
        <v>0</v>
      </c>
      <c r="AM1227" s="17">
        <f t="shared" ref="AM1227:AM1242" si="3402">AM1228</f>
        <v>0</v>
      </c>
      <c r="AN1227" s="17">
        <f t="shared" ref="AN1227:AN1242" si="3403">AN1228</f>
        <v>0</v>
      </c>
      <c r="AO1227" s="17">
        <f t="shared" ref="AO1227:AO1242" si="3404">AO1228</f>
        <v>0</v>
      </c>
      <c r="AP1227" s="17">
        <f t="shared" ref="AP1227:AP1242" si="3405">AP1228</f>
        <v>0</v>
      </c>
      <c r="AQ1227" s="17">
        <f t="shared" ref="AQ1227:AQ1242" si="3406">AQ1228</f>
        <v>0</v>
      </c>
      <c r="AR1227" s="17">
        <f t="shared" ref="AR1227:AR1242" si="3407">AR1228</f>
        <v>0</v>
      </c>
      <c r="AS1227" s="17">
        <f t="shared" ref="AS1227:AS1242" si="3408">AS1228</f>
        <v>0</v>
      </c>
      <c r="AT1227" s="17">
        <f t="shared" ref="AT1227:AT1242" si="3409">AT1228</f>
        <v>0</v>
      </c>
      <c r="AU1227" s="17">
        <f t="shared" ref="AU1227:AU1242" si="3410">AU1228</f>
        <v>0</v>
      </c>
      <c r="AV1227" s="17">
        <f t="shared" ref="AV1227:AV1242" si="3411">AV1228</f>
        <v>0</v>
      </c>
      <c r="AW1227" s="17">
        <f t="shared" si="3280"/>
        <v>726.79999999999995</v>
      </c>
      <c r="AX1227" s="17">
        <f t="shared" si="3281"/>
        <v>726.79999999999995</v>
      </c>
      <c r="AY1227" s="17">
        <f t="shared" si="3282"/>
        <v>726.79999999999995</v>
      </c>
      <c r="AZ1227" s="17">
        <f t="shared" ref="AZ1227:AZ1242" si="3412">AZ1228</f>
        <v>0</v>
      </c>
      <c r="BA1227" s="32"/>
      <c r="BB1227" s="32"/>
      <c r="BC1227" s="1"/>
      <c r="BD1227" s="1"/>
      <c r="BE1227" s="1"/>
      <c r="BF1227" s="1"/>
      <c r="BG1227" s="1"/>
      <c r="BH1227" s="1"/>
      <c r="BI1227" s="1"/>
    </row>
    <row r="1228" s="1" customFormat="1" hidden="1">
      <c r="A1228" s="30" t="s">
        <v>496</v>
      </c>
      <c r="B1228" s="30" t="s">
        <v>63</v>
      </c>
      <c r="C1228" s="30" t="s">
        <v>65</v>
      </c>
      <c r="D1228" s="30" t="s">
        <v>161</v>
      </c>
      <c r="E1228" s="35"/>
      <c r="F1228" s="31" t="s">
        <v>36</v>
      </c>
      <c r="G1228" s="17">
        <f t="shared" si="3379"/>
        <v>726.79999999999995</v>
      </c>
      <c r="H1228" s="17">
        <f t="shared" si="3380"/>
        <v>726.79999999999995</v>
      </c>
      <c r="I1228" s="17">
        <f t="shared" si="3381"/>
        <v>726.79999999999995</v>
      </c>
      <c r="J1228" s="17">
        <f t="shared" si="3382"/>
        <v>0</v>
      </c>
      <c r="K1228" s="17">
        <f t="shared" si="3383"/>
        <v>0</v>
      </c>
      <c r="L1228" s="17">
        <f t="shared" si="3384"/>
        <v>0</v>
      </c>
      <c r="M1228" s="17">
        <f t="shared" si="3237"/>
        <v>726.79999999999995</v>
      </c>
      <c r="N1228" s="17">
        <f t="shared" si="3238"/>
        <v>726.79999999999995</v>
      </c>
      <c r="O1228" s="17">
        <f t="shared" si="3239"/>
        <v>726.79999999999995</v>
      </c>
      <c r="P1228" s="17">
        <f t="shared" si="3385"/>
        <v>0</v>
      </c>
      <c r="Q1228" s="17">
        <f t="shared" si="3386"/>
        <v>0</v>
      </c>
      <c r="R1228" s="17">
        <f t="shared" si="3387"/>
        <v>0</v>
      </c>
      <c r="S1228" s="17">
        <f t="shared" si="3388"/>
        <v>0</v>
      </c>
      <c r="T1228" s="17">
        <f t="shared" si="3389"/>
        <v>0</v>
      </c>
      <c r="U1228" s="17">
        <f t="shared" si="3390"/>
        <v>0</v>
      </c>
      <c r="V1228" s="17">
        <f t="shared" si="3391"/>
        <v>0</v>
      </c>
      <c r="W1228" s="17">
        <f t="shared" si="3392"/>
        <v>0</v>
      </c>
      <c r="X1228" s="17">
        <f t="shared" si="3393"/>
        <v>0</v>
      </c>
      <c r="Y1228" s="17">
        <f t="shared" si="3274"/>
        <v>726.79999999999995</v>
      </c>
      <c r="Z1228" s="17">
        <f t="shared" si="3275"/>
        <v>726.79999999999995</v>
      </c>
      <c r="AA1228" s="17">
        <f t="shared" si="3276"/>
        <v>726.79999999999995</v>
      </c>
      <c r="AB1228" s="17">
        <f t="shared" si="3394"/>
        <v>0</v>
      </c>
      <c r="AC1228" s="17">
        <f t="shared" si="3395"/>
        <v>0</v>
      </c>
      <c r="AD1228" s="17">
        <f t="shared" si="3396"/>
        <v>0</v>
      </c>
      <c r="AE1228" s="17">
        <f t="shared" si="3277"/>
        <v>726.79999999999995</v>
      </c>
      <c r="AF1228" s="17">
        <f t="shared" si="3278"/>
        <v>726.79999999999995</v>
      </c>
      <c r="AG1228" s="17">
        <f t="shared" si="3279"/>
        <v>726.79999999999995</v>
      </c>
      <c r="AH1228" s="17">
        <f t="shared" si="3397"/>
        <v>0</v>
      </c>
      <c r="AI1228" s="17">
        <f t="shared" si="3398"/>
        <v>0</v>
      </c>
      <c r="AJ1228" s="17">
        <f t="shared" si="3399"/>
        <v>0</v>
      </c>
      <c r="AK1228" s="17">
        <f t="shared" si="3400"/>
        <v>0</v>
      </c>
      <c r="AL1228" s="17">
        <f t="shared" si="3401"/>
        <v>0</v>
      </c>
      <c r="AM1228" s="17">
        <f t="shared" si="3402"/>
        <v>0</v>
      </c>
      <c r="AN1228" s="17">
        <f t="shared" si="3403"/>
        <v>0</v>
      </c>
      <c r="AO1228" s="17">
        <f t="shared" si="3404"/>
        <v>0</v>
      </c>
      <c r="AP1228" s="17">
        <f t="shared" si="3405"/>
        <v>0</v>
      </c>
      <c r="AQ1228" s="17">
        <f t="shared" si="3406"/>
        <v>0</v>
      </c>
      <c r="AR1228" s="17">
        <f t="shared" si="3407"/>
        <v>0</v>
      </c>
      <c r="AS1228" s="17">
        <f t="shared" si="3408"/>
        <v>0</v>
      </c>
      <c r="AT1228" s="17">
        <f t="shared" si="3409"/>
        <v>0</v>
      </c>
      <c r="AU1228" s="17">
        <f t="shared" si="3410"/>
        <v>0</v>
      </c>
      <c r="AV1228" s="17">
        <f t="shared" si="3411"/>
        <v>0</v>
      </c>
      <c r="AW1228" s="17">
        <f t="shared" si="3280"/>
        <v>726.79999999999995</v>
      </c>
      <c r="AX1228" s="17">
        <f t="shared" si="3281"/>
        <v>726.79999999999995</v>
      </c>
      <c r="AY1228" s="17">
        <f t="shared" si="3282"/>
        <v>726.79999999999995</v>
      </c>
      <c r="AZ1228" s="17">
        <f t="shared" si="3412"/>
        <v>0</v>
      </c>
      <c r="BA1228" s="32">
        <v>0</v>
      </c>
      <c r="BB1228" s="32"/>
      <c r="BC1228" s="1"/>
      <c r="BD1228" s="1"/>
      <c r="BE1228" s="1"/>
      <c r="BF1228" s="1"/>
      <c r="BG1228" s="1"/>
      <c r="BH1228" s="1"/>
      <c r="BI1228" s="1"/>
    </row>
    <row r="1229" s="1" customFormat="1">
      <c r="A1229" s="30" t="s">
        <v>496</v>
      </c>
      <c r="B1229" s="30" t="s">
        <v>63</v>
      </c>
      <c r="C1229" s="30" t="s">
        <v>65</v>
      </c>
      <c r="D1229" s="30" t="s">
        <v>162</v>
      </c>
      <c r="E1229" s="35"/>
      <c r="F1229" s="31" t="s">
        <v>163</v>
      </c>
      <c r="G1229" s="17">
        <f t="shared" si="3379"/>
        <v>726.79999999999995</v>
      </c>
      <c r="H1229" s="17">
        <f t="shared" si="3380"/>
        <v>726.79999999999995</v>
      </c>
      <c r="I1229" s="17">
        <f t="shared" si="3381"/>
        <v>726.79999999999995</v>
      </c>
      <c r="J1229" s="17">
        <f t="shared" si="3382"/>
        <v>0</v>
      </c>
      <c r="K1229" s="17">
        <f t="shared" si="3383"/>
        <v>0</v>
      </c>
      <c r="L1229" s="17">
        <f t="shared" si="3384"/>
        <v>0</v>
      </c>
      <c r="M1229" s="17">
        <f t="shared" si="3237"/>
        <v>726.79999999999995</v>
      </c>
      <c r="N1229" s="17">
        <f t="shared" si="3238"/>
        <v>726.79999999999995</v>
      </c>
      <c r="O1229" s="17">
        <f t="shared" si="3239"/>
        <v>726.79999999999995</v>
      </c>
      <c r="P1229" s="17">
        <f t="shared" si="3385"/>
        <v>0</v>
      </c>
      <c r="Q1229" s="17">
        <f t="shared" si="3386"/>
        <v>0</v>
      </c>
      <c r="R1229" s="17">
        <f t="shared" si="3387"/>
        <v>0</v>
      </c>
      <c r="S1229" s="17">
        <f t="shared" si="3388"/>
        <v>0</v>
      </c>
      <c r="T1229" s="17">
        <f t="shared" si="3389"/>
        <v>0</v>
      </c>
      <c r="U1229" s="17">
        <f t="shared" si="3390"/>
        <v>0</v>
      </c>
      <c r="V1229" s="17">
        <f t="shared" si="3391"/>
        <v>0</v>
      </c>
      <c r="W1229" s="17">
        <f t="shared" si="3392"/>
        <v>0</v>
      </c>
      <c r="X1229" s="17">
        <f t="shared" si="3393"/>
        <v>0</v>
      </c>
      <c r="Y1229" s="17">
        <f t="shared" si="3274"/>
        <v>726.79999999999995</v>
      </c>
      <c r="Z1229" s="17">
        <f t="shared" si="3275"/>
        <v>726.79999999999995</v>
      </c>
      <c r="AA1229" s="17">
        <f t="shared" si="3276"/>
        <v>726.79999999999995</v>
      </c>
      <c r="AB1229" s="17">
        <f t="shared" si="3394"/>
        <v>0</v>
      </c>
      <c r="AC1229" s="17">
        <f t="shared" si="3395"/>
        <v>0</v>
      </c>
      <c r="AD1229" s="17">
        <f t="shared" si="3396"/>
        <v>0</v>
      </c>
      <c r="AE1229" s="17">
        <f t="shared" si="3277"/>
        <v>726.79999999999995</v>
      </c>
      <c r="AF1229" s="17">
        <f t="shared" si="3278"/>
        <v>726.79999999999995</v>
      </c>
      <c r="AG1229" s="17">
        <f t="shared" si="3279"/>
        <v>726.79999999999995</v>
      </c>
      <c r="AH1229" s="17">
        <f t="shared" si="3397"/>
        <v>0</v>
      </c>
      <c r="AI1229" s="17">
        <f t="shared" si="3398"/>
        <v>0</v>
      </c>
      <c r="AJ1229" s="17">
        <f t="shared" si="3399"/>
        <v>0</v>
      </c>
      <c r="AK1229" s="17">
        <f t="shared" si="3400"/>
        <v>0</v>
      </c>
      <c r="AL1229" s="17">
        <f t="shared" si="3401"/>
        <v>0</v>
      </c>
      <c r="AM1229" s="17">
        <f t="shared" si="3402"/>
        <v>0</v>
      </c>
      <c r="AN1229" s="17">
        <f t="shared" si="3403"/>
        <v>0</v>
      </c>
      <c r="AO1229" s="17">
        <f t="shared" si="3404"/>
        <v>0</v>
      </c>
      <c r="AP1229" s="17">
        <f t="shared" si="3405"/>
        <v>0</v>
      </c>
      <c r="AQ1229" s="17">
        <f t="shared" si="3406"/>
        <v>0</v>
      </c>
      <c r="AR1229" s="17">
        <f t="shared" si="3407"/>
        <v>0</v>
      </c>
      <c r="AS1229" s="17">
        <f t="shared" si="3408"/>
        <v>0</v>
      </c>
      <c r="AT1229" s="17">
        <f t="shared" si="3409"/>
        <v>0</v>
      </c>
      <c r="AU1229" s="17">
        <f t="shared" si="3410"/>
        <v>0</v>
      </c>
      <c r="AV1229" s="17">
        <f t="shared" si="3411"/>
        <v>0</v>
      </c>
      <c r="AW1229" s="17">
        <f t="shared" si="3280"/>
        <v>726.79999999999995</v>
      </c>
      <c r="AX1229" s="17">
        <f t="shared" si="3281"/>
        <v>726.79999999999995</v>
      </c>
      <c r="AY1229" s="17">
        <f t="shared" si="3282"/>
        <v>726.79999999999995</v>
      </c>
      <c r="AZ1229" s="17">
        <f t="shared" si="3412"/>
        <v>0</v>
      </c>
      <c r="BA1229" s="32"/>
      <c r="BB1229" s="32"/>
      <c r="BC1229" s="1"/>
      <c r="BD1229" s="1"/>
      <c r="BE1229" s="1"/>
      <c r="BF1229" s="1"/>
      <c r="BG1229" s="1"/>
      <c r="BH1229" s="1"/>
      <c r="BI1229" s="1"/>
    </row>
    <row r="1230" s="1" customFormat="1">
      <c r="A1230" s="30" t="s">
        <v>496</v>
      </c>
      <c r="B1230" s="30" t="s">
        <v>63</v>
      </c>
      <c r="C1230" s="30" t="s">
        <v>65</v>
      </c>
      <c r="D1230" s="30" t="s">
        <v>196</v>
      </c>
      <c r="E1230" s="35"/>
      <c r="F1230" s="31" t="s">
        <v>197</v>
      </c>
      <c r="G1230" s="17">
        <f t="shared" si="3379"/>
        <v>726.79999999999995</v>
      </c>
      <c r="H1230" s="17">
        <f t="shared" si="3380"/>
        <v>726.79999999999995</v>
      </c>
      <c r="I1230" s="17">
        <f t="shared" si="3381"/>
        <v>726.79999999999995</v>
      </c>
      <c r="J1230" s="17">
        <f t="shared" si="3382"/>
        <v>0</v>
      </c>
      <c r="K1230" s="17">
        <f t="shared" si="3383"/>
        <v>0</v>
      </c>
      <c r="L1230" s="17">
        <f t="shared" si="3384"/>
        <v>0</v>
      </c>
      <c r="M1230" s="17">
        <f t="shared" si="3237"/>
        <v>726.79999999999995</v>
      </c>
      <c r="N1230" s="17">
        <f t="shared" si="3238"/>
        <v>726.79999999999995</v>
      </c>
      <c r="O1230" s="17">
        <f t="shared" si="3239"/>
        <v>726.79999999999995</v>
      </c>
      <c r="P1230" s="17">
        <f t="shared" si="3385"/>
        <v>0</v>
      </c>
      <c r="Q1230" s="17">
        <f t="shared" si="3386"/>
        <v>0</v>
      </c>
      <c r="R1230" s="17">
        <f t="shared" si="3387"/>
        <v>0</v>
      </c>
      <c r="S1230" s="17">
        <f t="shared" si="3388"/>
        <v>0</v>
      </c>
      <c r="T1230" s="17">
        <f t="shared" si="3389"/>
        <v>0</v>
      </c>
      <c r="U1230" s="17">
        <f t="shared" si="3390"/>
        <v>0</v>
      </c>
      <c r="V1230" s="17">
        <f t="shared" si="3391"/>
        <v>0</v>
      </c>
      <c r="W1230" s="17">
        <f t="shared" si="3392"/>
        <v>0</v>
      </c>
      <c r="X1230" s="17">
        <f t="shared" si="3393"/>
        <v>0</v>
      </c>
      <c r="Y1230" s="17">
        <f t="shared" si="3274"/>
        <v>726.79999999999995</v>
      </c>
      <c r="Z1230" s="17">
        <f t="shared" si="3275"/>
        <v>726.79999999999995</v>
      </c>
      <c r="AA1230" s="17">
        <f t="shared" si="3276"/>
        <v>726.79999999999995</v>
      </c>
      <c r="AB1230" s="17">
        <f t="shared" si="3394"/>
        <v>0</v>
      </c>
      <c r="AC1230" s="17">
        <f t="shared" si="3395"/>
        <v>0</v>
      </c>
      <c r="AD1230" s="17">
        <f t="shared" si="3396"/>
        <v>0</v>
      </c>
      <c r="AE1230" s="17">
        <f t="shared" si="3277"/>
        <v>726.79999999999995</v>
      </c>
      <c r="AF1230" s="17">
        <f t="shared" si="3278"/>
        <v>726.79999999999995</v>
      </c>
      <c r="AG1230" s="17">
        <f t="shared" si="3279"/>
        <v>726.79999999999995</v>
      </c>
      <c r="AH1230" s="17">
        <f t="shared" si="3397"/>
        <v>0</v>
      </c>
      <c r="AI1230" s="17">
        <f t="shared" si="3398"/>
        <v>0</v>
      </c>
      <c r="AJ1230" s="17">
        <f t="shared" si="3399"/>
        <v>0</v>
      </c>
      <c r="AK1230" s="17">
        <f t="shared" si="3400"/>
        <v>0</v>
      </c>
      <c r="AL1230" s="17">
        <f t="shared" si="3401"/>
        <v>0</v>
      </c>
      <c r="AM1230" s="17">
        <f t="shared" si="3402"/>
        <v>0</v>
      </c>
      <c r="AN1230" s="17">
        <f t="shared" si="3403"/>
        <v>0</v>
      </c>
      <c r="AO1230" s="17">
        <f t="shared" si="3404"/>
        <v>0</v>
      </c>
      <c r="AP1230" s="17">
        <f t="shared" si="3405"/>
        <v>0</v>
      </c>
      <c r="AQ1230" s="17">
        <f t="shared" si="3406"/>
        <v>0</v>
      </c>
      <c r="AR1230" s="17">
        <f t="shared" si="3407"/>
        <v>0</v>
      </c>
      <c r="AS1230" s="17">
        <f t="shared" si="3408"/>
        <v>0</v>
      </c>
      <c r="AT1230" s="17">
        <f t="shared" si="3409"/>
        <v>0</v>
      </c>
      <c r="AU1230" s="17">
        <f t="shared" si="3410"/>
        <v>0</v>
      </c>
      <c r="AV1230" s="17">
        <f t="shared" si="3411"/>
        <v>0</v>
      </c>
      <c r="AW1230" s="17">
        <f t="shared" si="3280"/>
        <v>726.79999999999995</v>
      </c>
      <c r="AX1230" s="17">
        <f t="shared" si="3281"/>
        <v>726.79999999999995</v>
      </c>
      <c r="AY1230" s="17">
        <f t="shared" si="3282"/>
        <v>726.79999999999995</v>
      </c>
      <c r="AZ1230" s="17">
        <f t="shared" si="3412"/>
        <v>0</v>
      </c>
      <c r="BA1230" s="32"/>
      <c r="BB1230" s="32"/>
      <c r="BC1230" s="1"/>
      <c r="BD1230" s="1"/>
      <c r="BE1230" s="1"/>
      <c r="BF1230" s="1"/>
      <c r="BG1230" s="1"/>
      <c r="BH1230" s="1"/>
      <c r="BI1230" s="1"/>
    </row>
    <row r="1231" s="1" customFormat="1">
      <c r="A1231" s="30" t="s">
        <v>496</v>
      </c>
      <c r="B1231" s="30" t="s">
        <v>63</v>
      </c>
      <c r="C1231" s="30" t="s">
        <v>65</v>
      </c>
      <c r="D1231" s="30" t="s">
        <v>196</v>
      </c>
      <c r="E1231" s="30" t="s">
        <v>41</v>
      </c>
      <c r="F1231" s="31" t="s">
        <v>42</v>
      </c>
      <c r="G1231" s="17">
        <v>726.79999999999995</v>
      </c>
      <c r="H1231" s="17">
        <v>726.79999999999995</v>
      </c>
      <c r="I1231" s="17">
        <v>726.79999999999995</v>
      </c>
      <c r="J1231" s="17"/>
      <c r="K1231" s="17"/>
      <c r="L1231" s="17"/>
      <c r="M1231" s="17">
        <f t="shared" si="3237"/>
        <v>726.79999999999995</v>
      </c>
      <c r="N1231" s="17">
        <f t="shared" si="3238"/>
        <v>726.79999999999995</v>
      </c>
      <c r="O1231" s="17">
        <f t="shared" si="3239"/>
        <v>726.79999999999995</v>
      </c>
      <c r="P1231" s="17"/>
      <c r="Q1231" s="17"/>
      <c r="R1231" s="17"/>
      <c r="S1231" s="17"/>
      <c r="T1231" s="17"/>
      <c r="U1231" s="17"/>
      <c r="V1231" s="17"/>
      <c r="W1231" s="17"/>
      <c r="X1231" s="17"/>
      <c r="Y1231" s="17">
        <f t="shared" si="3274"/>
        <v>726.79999999999995</v>
      </c>
      <c r="Z1231" s="17">
        <f t="shared" si="3275"/>
        <v>726.79999999999995</v>
      </c>
      <c r="AA1231" s="17">
        <f t="shared" si="3276"/>
        <v>726.79999999999995</v>
      </c>
      <c r="AB1231" s="17"/>
      <c r="AC1231" s="17"/>
      <c r="AD1231" s="17"/>
      <c r="AE1231" s="17">
        <f t="shared" si="3277"/>
        <v>726.79999999999995</v>
      </c>
      <c r="AF1231" s="17">
        <f t="shared" si="3278"/>
        <v>726.79999999999995</v>
      </c>
      <c r="AG1231" s="17">
        <f t="shared" si="3279"/>
        <v>726.79999999999995</v>
      </c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>
        <f t="shared" si="3280"/>
        <v>726.79999999999995</v>
      </c>
      <c r="AX1231" s="17">
        <f t="shared" si="3281"/>
        <v>726.79999999999995</v>
      </c>
      <c r="AY1231" s="17">
        <f t="shared" si="3282"/>
        <v>726.79999999999995</v>
      </c>
      <c r="AZ1231" s="17"/>
      <c r="BA1231" s="32"/>
      <c r="BB1231" s="32"/>
      <c r="BC1231" s="1"/>
      <c r="BD1231" s="1"/>
      <c r="BE1231" s="1"/>
      <c r="BF1231" s="1"/>
      <c r="BG1231" s="1"/>
      <c r="BH1231" s="1"/>
      <c r="BI1231" s="1"/>
    </row>
    <row r="1232" s="1" customFormat="1">
      <c r="A1232" s="30" t="s">
        <v>496</v>
      </c>
      <c r="B1232" s="30" t="s">
        <v>63</v>
      </c>
      <c r="C1232" s="30" t="s">
        <v>65</v>
      </c>
      <c r="D1232" s="30" t="s">
        <v>57</v>
      </c>
      <c r="E1232" s="35"/>
      <c r="F1232" s="31" t="s">
        <v>58</v>
      </c>
      <c r="G1232" s="17"/>
      <c r="H1232" s="17"/>
      <c r="I1232" s="17"/>
      <c r="J1232" s="17"/>
      <c r="K1232" s="17"/>
      <c r="L1232" s="17"/>
      <c r="M1232" s="17"/>
      <c r="N1232" s="17"/>
      <c r="O1232" s="17"/>
      <c r="P1232" s="17">
        <f t="shared" si="3385"/>
        <v>0</v>
      </c>
      <c r="Q1232" s="17">
        <f t="shared" si="3386"/>
        <v>0</v>
      </c>
      <c r="R1232" s="17">
        <f t="shared" si="3387"/>
        <v>0</v>
      </c>
      <c r="S1232" s="17">
        <f t="shared" si="3388"/>
        <v>0.15336</v>
      </c>
      <c r="T1232" s="17">
        <f t="shared" si="3389"/>
        <v>0</v>
      </c>
      <c r="U1232" s="17">
        <f t="shared" si="3390"/>
        <v>0</v>
      </c>
      <c r="V1232" s="17">
        <f t="shared" si="3391"/>
        <v>0</v>
      </c>
      <c r="W1232" s="17">
        <f t="shared" si="3392"/>
        <v>0</v>
      </c>
      <c r="X1232" s="17">
        <f t="shared" si="3393"/>
        <v>0</v>
      </c>
      <c r="Y1232" s="17">
        <f t="shared" si="3274"/>
        <v>0.15336</v>
      </c>
      <c r="Z1232" s="17">
        <f t="shared" si="3275"/>
        <v>0</v>
      </c>
      <c r="AA1232" s="17">
        <f t="shared" si="3276"/>
        <v>0</v>
      </c>
      <c r="AB1232" s="17">
        <f t="shared" si="3394"/>
        <v>0</v>
      </c>
      <c r="AC1232" s="17">
        <f t="shared" si="3395"/>
        <v>0</v>
      </c>
      <c r="AD1232" s="17">
        <f t="shared" si="3396"/>
        <v>0</v>
      </c>
      <c r="AE1232" s="17">
        <f t="shared" si="3277"/>
        <v>0.15336</v>
      </c>
      <c r="AF1232" s="17">
        <f t="shared" si="3278"/>
        <v>0</v>
      </c>
      <c r="AG1232" s="17">
        <f t="shared" si="3279"/>
        <v>0</v>
      </c>
      <c r="AH1232" s="17">
        <f t="shared" si="3397"/>
        <v>0</v>
      </c>
      <c r="AI1232" s="17">
        <f t="shared" si="3398"/>
        <v>0</v>
      </c>
      <c r="AJ1232" s="17">
        <f t="shared" si="3399"/>
        <v>0</v>
      </c>
      <c r="AK1232" s="17">
        <f t="shared" si="3400"/>
        <v>0</v>
      </c>
      <c r="AL1232" s="17">
        <f t="shared" si="3401"/>
        <v>0</v>
      </c>
      <c r="AM1232" s="17">
        <f t="shared" si="3402"/>
        <v>0</v>
      </c>
      <c r="AN1232" s="17">
        <f t="shared" si="3403"/>
        <v>0</v>
      </c>
      <c r="AO1232" s="17">
        <f t="shared" si="3404"/>
        <v>0</v>
      </c>
      <c r="AP1232" s="17">
        <f t="shared" si="3405"/>
        <v>0</v>
      </c>
      <c r="AQ1232" s="17">
        <f t="shared" si="3406"/>
        <v>0</v>
      </c>
      <c r="AR1232" s="17">
        <f t="shared" si="3407"/>
        <v>0</v>
      </c>
      <c r="AS1232" s="17">
        <f t="shared" si="3408"/>
        <v>0</v>
      </c>
      <c r="AT1232" s="17">
        <f t="shared" si="3409"/>
        <v>0</v>
      </c>
      <c r="AU1232" s="17">
        <f t="shared" si="3410"/>
        <v>0</v>
      </c>
      <c r="AV1232" s="17">
        <f t="shared" si="3411"/>
        <v>0</v>
      </c>
      <c r="AW1232" s="17">
        <f t="shared" si="3280"/>
        <v>0.15336</v>
      </c>
      <c r="AX1232" s="17">
        <f t="shared" si="3281"/>
        <v>0</v>
      </c>
      <c r="AY1232" s="17">
        <f t="shared" si="3282"/>
        <v>0</v>
      </c>
      <c r="AZ1232" s="17">
        <f t="shared" si="3412"/>
        <v>0</v>
      </c>
      <c r="BA1232" s="32"/>
      <c r="BB1232" s="32"/>
      <c r="BC1232" s="1"/>
      <c r="BD1232" s="1"/>
      <c r="BE1232" s="1"/>
      <c r="BF1232" s="1"/>
      <c r="BG1232" s="1"/>
      <c r="BH1232" s="1"/>
      <c r="BI1232" s="1"/>
    </row>
    <row r="1233" s="1" customFormat="1">
      <c r="A1233" s="30" t="s">
        <v>496</v>
      </c>
      <c r="B1233" s="30" t="s">
        <v>63</v>
      </c>
      <c r="C1233" s="30" t="s">
        <v>65</v>
      </c>
      <c r="D1233" s="30" t="s">
        <v>481</v>
      </c>
      <c r="E1233" s="35"/>
      <c r="F1233" s="31" t="s">
        <v>482</v>
      </c>
      <c r="G1233" s="17"/>
      <c r="H1233" s="17"/>
      <c r="I1233" s="17"/>
      <c r="J1233" s="17"/>
      <c r="K1233" s="17"/>
      <c r="L1233" s="17"/>
      <c r="M1233" s="17"/>
      <c r="N1233" s="17"/>
      <c r="O1233" s="17"/>
      <c r="P1233" s="17">
        <f t="shared" si="3385"/>
        <v>0</v>
      </c>
      <c r="Q1233" s="17">
        <f t="shared" si="3386"/>
        <v>0</v>
      </c>
      <c r="R1233" s="17">
        <f t="shared" si="3387"/>
        <v>0</v>
      </c>
      <c r="S1233" s="17">
        <f t="shared" si="3388"/>
        <v>0.15336</v>
      </c>
      <c r="T1233" s="17">
        <f t="shared" si="3389"/>
        <v>0</v>
      </c>
      <c r="U1233" s="17">
        <f t="shared" si="3390"/>
        <v>0</v>
      </c>
      <c r="V1233" s="17">
        <f t="shared" si="3391"/>
        <v>0</v>
      </c>
      <c r="W1233" s="17">
        <f t="shared" si="3392"/>
        <v>0</v>
      </c>
      <c r="X1233" s="17">
        <f t="shared" si="3393"/>
        <v>0</v>
      </c>
      <c r="Y1233" s="17">
        <f t="shared" si="3274"/>
        <v>0.15336</v>
      </c>
      <c r="Z1233" s="17">
        <f t="shared" si="3275"/>
        <v>0</v>
      </c>
      <c r="AA1233" s="17">
        <f t="shared" si="3276"/>
        <v>0</v>
      </c>
      <c r="AB1233" s="17">
        <f t="shared" si="3394"/>
        <v>0</v>
      </c>
      <c r="AC1233" s="17">
        <f t="shared" si="3395"/>
        <v>0</v>
      </c>
      <c r="AD1233" s="17">
        <f t="shared" si="3396"/>
        <v>0</v>
      </c>
      <c r="AE1233" s="17">
        <f t="shared" si="3277"/>
        <v>0.15336</v>
      </c>
      <c r="AF1233" s="17">
        <f t="shared" si="3278"/>
        <v>0</v>
      </c>
      <c r="AG1233" s="17">
        <f t="shared" si="3279"/>
        <v>0</v>
      </c>
      <c r="AH1233" s="17">
        <f t="shared" si="3397"/>
        <v>0</v>
      </c>
      <c r="AI1233" s="17">
        <f t="shared" si="3398"/>
        <v>0</v>
      </c>
      <c r="AJ1233" s="17">
        <f t="shared" si="3399"/>
        <v>0</v>
      </c>
      <c r="AK1233" s="17">
        <f t="shared" si="3400"/>
        <v>0</v>
      </c>
      <c r="AL1233" s="17">
        <f t="shared" si="3401"/>
        <v>0</v>
      </c>
      <c r="AM1233" s="17">
        <f t="shared" si="3402"/>
        <v>0</v>
      </c>
      <c r="AN1233" s="17">
        <f t="shared" si="3403"/>
        <v>0</v>
      </c>
      <c r="AO1233" s="17">
        <f t="shared" si="3404"/>
        <v>0</v>
      </c>
      <c r="AP1233" s="17">
        <f t="shared" si="3405"/>
        <v>0</v>
      </c>
      <c r="AQ1233" s="17">
        <f t="shared" si="3406"/>
        <v>0</v>
      </c>
      <c r="AR1233" s="17">
        <f t="shared" si="3407"/>
        <v>0</v>
      </c>
      <c r="AS1233" s="17">
        <f t="shared" si="3408"/>
        <v>0</v>
      </c>
      <c r="AT1233" s="17">
        <f t="shared" si="3409"/>
        <v>0</v>
      </c>
      <c r="AU1233" s="17">
        <f t="shared" si="3410"/>
        <v>0</v>
      </c>
      <c r="AV1233" s="17">
        <f t="shared" si="3411"/>
        <v>0</v>
      </c>
      <c r="AW1233" s="17">
        <f t="shared" si="3280"/>
        <v>0.15336</v>
      </c>
      <c r="AX1233" s="17">
        <f t="shared" si="3281"/>
        <v>0</v>
      </c>
      <c r="AY1233" s="17">
        <f t="shared" si="3282"/>
        <v>0</v>
      </c>
      <c r="AZ1233" s="17">
        <f t="shared" si="3412"/>
        <v>0</v>
      </c>
      <c r="BA1233" s="32"/>
      <c r="BB1233" s="32"/>
      <c r="BC1233" s="1"/>
      <c r="BD1233" s="1"/>
      <c r="BE1233" s="1"/>
      <c r="BF1233" s="1"/>
      <c r="BG1233" s="1"/>
      <c r="BH1233" s="1"/>
      <c r="BI1233" s="1"/>
    </row>
    <row r="1234" s="1" customFormat="1">
      <c r="A1234" s="30" t="s">
        <v>496</v>
      </c>
      <c r="B1234" s="30" t="s">
        <v>63</v>
      </c>
      <c r="C1234" s="30" t="s">
        <v>65</v>
      </c>
      <c r="D1234" s="30" t="s">
        <v>481</v>
      </c>
      <c r="E1234" s="30" t="s">
        <v>43</v>
      </c>
      <c r="F1234" s="31" t="s">
        <v>44</v>
      </c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>
        <v>0.15336</v>
      </c>
      <c r="T1234" s="17"/>
      <c r="U1234" s="17"/>
      <c r="V1234" s="17"/>
      <c r="W1234" s="17"/>
      <c r="X1234" s="17"/>
      <c r="Y1234" s="17">
        <f t="shared" si="3274"/>
        <v>0.15336</v>
      </c>
      <c r="Z1234" s="17">
        <f t="shared" si="3275"/>
        <v>0</v>
      </c>
      <c r="AA1234" s="17">
        <f t="shared" si="3276"/>
        <v>0</v>
      </c>
      <c r="AB1234" s="17"/>
      <c r="AC1234" s="17"/>
      <c r="AD1234" s="17"/>
      <c r="AE1234" s="17">
        <f t="shared" si="3277"/>
        <v>0.15336</v>
      </c>
      <c r="AF1234" s="17">
        <f t="shared" si="3278"/>
        <v>0</v>
      </c>
      <c r="AG1234" s="17">
        <f t="shared" si="3279"/>
        <v>0</v>
      </c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>
        <f t="shared" si="3280"/>
        <v>0.15336</v>
      </c>
      <c r="AX1234" s="17">
        <f t="shared" si="3281"/>
        <v>0</v>
      </c>
      <c r="AY1234" s="17">
        <f t="shared" si="3282"/>
        <v>0</v>
      </c>
      <c r="AZ1234" s="17"/>
      <c r="BA1234" s="32"/>
      <c r="BB1234" s="32"/>
      <c r="BC1234" s="1"/>
      <c r="BD1234" s="1"/>
      <c r="BE1234" s="1"/>
      <c r="BF1234" s="1"/>
      <c r="BG1234" s="1"/>
      <c r="BH1234" s="1"/>
      <c r="BI1234" s="1"/>
    </row>
    <row r="1235" s="20" customFormat="1">
      <c r="A1235" s="21" t="s">
        <v>496</v>
      </c>
      <c r="B1235" s="21" t="s">
        <v>89</v>
      </c>
      <c r="C1235" s="21"/>
      <c r="D1235" s="21"/>
      <c r="E1235" s="33"/>
      <c r="F1235" s="22" t="s">
        <v>200</v>
      </c>
      <c r="G1235" s="23">
        <f t="shared" si="3379"/>
        <v>90.799999999999997</v>
      </c>
      <c r="H1235" s="23">
        <f t="shared" si="3380"/>
        <v>90.799999999999997</v>
      </c>
      <c r="I1235" s="23">
        <f t="shared" si="3381"/>
        <v>90.799999999999997</v>
      </c>
      <c r="J1235" s="23">
        <f t="shared" si="3382"/>
        <v>0</v>
      </c>
      <c r="K1235" s="23">
        <f t="shared" si="3383"/>
        <v>0</v>
      </c>
      <c r="L1235" s="23">
        <f t="shared" si="3384"/>
        <v>0</v>
      </c>
      <c r="M1235" s="23">
        <f t="shared" si="3237"/>
        <v>90.799999999999997</v>
      </c>
      <c r="N1235" s="23">
        <f t="shared" si="3238"/>
        <v>90.799999999999997</v>
      </c>
      <c r="O1235" s="23">
        <f t="shared" si="3239"/>
        <v>90.799999999999997</v>
      </c>
      <c r="P1235" s="23">
        <f t="shared" si="3385"/>
        <v>0</v>
      </c>
      <c r="Q1235" s="23">
        <f t="shared" si="3386"/>
        <v>0</v>
      </c>
      <c r="R1235" s="23">
        <f t="shared" si="3387"/>
        <v>0</v>
      </c>
      <c r="S1235" s="23">
        <f t="shared" si="3388"/>
        <v>0</v>
      </c>
      <c r="T1235" s="23">
        <f t="shared" si="3389"/>
        <v>0</v>
      </c>
      <c r="U1235" s="23">
        <f t="shared" si="3390"/>
        <v>0</v>
      </c>
      <c r="V1235" s="23">
        <f t="shared" si="3391"/>
        <v>0</v>
      </c>
      <c r="W1235" s="23">
        <f t="shared" si="3392"/>
        <v>0</v>
      </c>
      <c r="X1235" s="23">
        <f t="shared" si="3393"/>
        <v>0</v>
      </c>
      <c r="Y1235" s="23">
        <f t="shared" si="3274"/>
        <v>90.799999999999997</v>
      </c>
      <c r="Z1235" s="23">
        <f t="shared" si="3275"/>
        <v>90.799999999999997</v>
      </c>
      <c r="AA1235" s="23">
        <f t="shared" si="3276"/>
        <v>90.799999999999997</v>
      </c>
      <c r="AB1235" s="23">
        <f t="shared" si="3394"/>
        <v>0</v>
      </c>
      <c r="AC1235" s="23">
        <f t="shared" si="3395"/>
        <v>0</v>
      </c>
      <c r="AD1235" s="23">
        <f t="shared" si="3396"/>
        <v>0</v>
      </c>
      <c r="AE1235" s="23">
        <f t="shared" si="3277"/>
        <v>90.799999999999997</v>
      </c>
      <c r="AF1235" s="23">
        <f t="shared" si="3278"/>
        <v>90.799999999999997</v>
      </c>
      <c r="AG1235" s="23">
        <f t="shared" si="3279"/>
        <v>90.799999999999997</v>
      </c>
      <c r="AH1235" s="23">
        <f t="shared" si="3397"/>
        <v>0</v>
      </c>
      <c r="AI1235" s="23">
        <f t="shared" si="3398"/>
        <v>0</v>
      </c>
      <c r="AJ1235" s="23">
        <f t="shared" si="3399"/>
        <v>0</v>
      </c>
      <c r="AK1235" s="23">
        <f t="shared" si="3400"/>
        <v>0</v>
      </c>
      <c r="AL1235" s="23">
        <f t="shared" si="3401"/>
        <v>0</v>
      </c>
      <c r="AM1235" s="23">
        <f t="shared" si="3402"/>
        <v>0</v>
      </c>
      <c r="AN1235" s="23">
        <f t="shared" si="3403"/>
        <v>0</v>
      </c>
      <c r="AO1235" s="23">
        <f t="shared" si="3404"/>
        <v>0</v>
      </c>
      <c r="AP1235" s="23">
        <f t="shared" si="3405"/>
        <v>0</v>
      </c>
      <c r="AQ1235" s="23">
        <f t="shared" si="3406"/>
        <v>0</v>
      </c>
      <c r="AR1235" s="23">
        <f t="shared" si="3407"/>
        <v>0</v>
      </c>
      <c r="AS1235" s="23">
        <f t="shared" si="3408"/>
        <v>0</v>
      </c>
      <c r="AT1235" s="23">
        <f t="shared" si="3409"/>
        <v>0</v>
      </c>
      <c r="AU1235" s="23">
        <f t="shared" si="3410"/>
        <v>0</v>
      </c>
      <c r="AV1235" s="23">
        <f t="shared" si="3411"/>
        <v>0</v>
      </c>
      <c r="AW1235" s="23">
        <f t="shared" si="3280"/>
        <v>90.799999999999997</v>
      </c>
      <c r="AX1235" s="23">
        <f t="shared" si="3281"/>
        <v>90.799999999999997</v>
      </c>
      <c r="AY1235" s="23">
        <f t="shared" si="3282"/>
        <v>90.799999999999997</v>
      </c>
      <c r="AZ1235" s="23">
        <f t="shared" si="3412"/>
        <v>0</v>
      </c>
      <c r="BA1235" s="24"/>
      <c r="BB1235" s="24"/>
      <c r="BC1235" s="20"/>
      <c r="BD1235" s="20"/>
      <c r="BE1235" s="20"/>
      <c r="BF1235" s="20"/>
      <c r="BG1235" s="20"/>
      <c r="BH1235" s="20"/>
      <c r="BI1235" s="20"/>
    </row>
    <row r="1236" s="25" customFormat="1">
      <c r="A1236" s="26" t="s">
        <v>496</v>
      </c>
      <c r="B1236" s="26" t="s">
        <v>89</v>
      </c>
      <c r="C1236" s="26" t="s">
        <v>65</v>
      </c>
      <c r="D1236" s="26"/>
      <c r="E1236" s="34"/>
      <c r="F1236" s="27" t="s">
        <v>201</v>
      </c>
      <c r="G1236" s="28">
        <f t="shared" si="3379"/>
        <v>90.799999999999997</v>
      </c>
      <c r="H1236" s="28">
        <f t="shared" si="3380"/>
        <v>90.799999999999997</v>
      </c>
      <c r="I1236" s="28">
        <f t="shared" si="3381"/>
        <v>90.799999999999997</v>
      </c>
      <c r="J1236" s="28">
        <f t="shared" si="3382"/>
        <v>0</v>
      </c>
      <c r="K1236" s="28">
        <f t="shared" si="3383"/>
        <v>0</v>
      </c>
      <c r="L1236" s="28">
        <f t="shared" si="3384"/>
        <v>0</v>
      </c>
      <c r="M1236" s="28">
        <f t="shared" si="3237"/>
        <v>90.799999999999997</v>
      </c>
      <c r="N1236" s="28">
        <f t="shared" si="3238"/>
        <v>90.799999999999997</v>
      </c>
      <c r="O1236" s="28">
        <f t="shared" si="3239"/>
        <v>90.799999999999997</v>
      </c>
      <c r="P1236" s="28">
        <f t="shared" si="3385"/>
        <v>0</v>
      </c>
      <c r="Q1236" s="28">
        <f t="shared" si="3386"/>
        <v>0</v>
      </c>
      <c r="R1236" s="28">
        <f t="shared" si="3387"/>
        <v>0</v>
      </c>
      <c r="S1236" s="28">
        <f t="shared" si="3388"/>
        <v>0</v>
      </c>
      <c r="T1236" s="28">
        <f t="shared" si="3389"/>
        <v>0</v>
      </c>
      <c r="U1236" s="28">
        <f t="shared" si="3390"/>
        <v>0</v>
      </c>
      <c r="V1236" s="28">
        <f t="shared" si="3391"/>
        <v>0</v>
      </c>
      <c r="W1236" s="28">
        <f t="shared" si="3392"/>
        <v>0</v>
      </c>
      <c r="X1236" s="28">
        <f t="shared" si="3393"/>
        <v>0</v>
      </c>
      <c r="Y1236" s="28">
        <f t="shared" si="3274"/>
        <v>90.799999999999997</v>
      </c>
      <c r="Z1236" s="28">
        <f t="shared" si="3275"/>
        <v>90.799999999999997</v>
      </c>
      <c r="AA1236" s="28">
        <f t="shared" si="3276"/>
        <v>90.799999999999997</v>
      </c>
      <c r="AB1236" s="28">
        <f t="shared" si="3394"/>
        <v>0</v>
      </c>
      <c r="AC1236" s="28">
        <f t="shared" si="3395"/>
        <v>0</v>
      </c>
      <c r="AD1236" s="28">
        <f t="shared" si="3396"/>
        <v>0</v>
      </c>
      <c r="AE1236" s="28">
        <f t="shared" si="3277"/>
        <v>90.799999999999997</v>
      </c>
      <c r="AF1236" s="28">
        <f t="shared" si="3278"/>
        <v>90.799999999999997</v>
      </c>
      <c r="AG1236" s="28">
        <f t="shared" si="3279"/>
        <v>90.799999999999997</v>
      </c>
      <c r="AH1236" s="28">
        <f t="shared" si="3397"/>
        <v>0</v>
      </c>
      <c r="AI1236" s="28">
        <f t="shared" si="3398"/>
        <v>0</v>
      </c>
      <c r="AJ1236" s="28">
        <f t="shared" si="3399"/>
        <v>0</v>
      </c>
      <c r="AK1236" s="28">
        <f t="shared" si="3400"/>
        <v>0</v>
      </c>
      <c r="AL1236" s="28">
        <f t="shared" si="3401"/>
        <v>0</v>
      </c>
      <c r="AM1236" s="28">
        <f t="shared" si="3402"/>
        <v>0</v>
      </c>
      <c r="AN1236" s="28">
        <f t="shared" si="3403"/>
        <v>0</v>
      </c>
      <c r="AO1236" s="28">
        <f t="shared" si="3404"/>
        <v>0</v>
      </c>
      <c r="AP1236" s="28">
        <f t="shared" si="3405"/>
        <v>0</v>
      </c>
      <c r="AQ1236" s="28">
        <f t="shared" si="3406"/>
        <v>0</v>
      </c>
      <c r="AR1236" s="28">
        <f t="shared" si="3407"/>
        <v>0</v>
      </c>
      <c r="AS1236" s="28">
        <f t="shared" si="3408"/>
        <v>0</v>
      </c>
      <c r="AT1236" s="28">
        <f t="shared" si="3409"/>
        <v>0</v>
      </c>
      <c r="AU1236" s="28">
        <f t="shared" si="3410"/>
        <v>0</v>
      </c>
      <c r="AV1236" s="28">
        <f t="shared" si="3411"/>
        <v>0</v>
      </c>
      <c r="AW1236" s="28">
        <f t="shared" si="3280"/>
        <v>90.799999999999997</v>
      </c>
      <c r="AX1236" s="28">
        <f t="shared" si="3281"/>
        <v>90.799999999999997</v>
      </c>
      <c r="AY1236" s="28">
        <f t="shared" si="3282"/>
        <v>90.799999999999997</v>
      </c>
      <c r="AZ1236" s="28">
        <f t="shared" si="3412"/>
        <v>0</v>
      </c>
      <c r="BA1236" s="29"/>
      <c r="BB1236" s="29"/>
      <c r="BC1236" s="25"/>
      <c r="BD1236" s="25"/>
      <c r="BE1236" s="25"/>
      <c r="BF1236" s="25"/>
      <c r="BG1236" s="25"/>
      <c r="BH1236" s="25"/>
      <c r="BI1236" s="25"/>
    </row>
    <row r="1237" s="1" customFormat="1">
      <c r="A1237" s="30" t="s">
        <v>496</v>
      </c>
      <c r="B1237" s="30" t="s">
        <v>89</v>
      </c>
      <c r="C1237" s="30" t="s">
        <v>65</v>
      </c>
      <c r="D1237" s="30" t="s">
        <v>159</v>
      </c>
      <c r="E1237" s="35"/>
      <c r="F1237" s="31" t="s">
        <v>160</v>
      </c>
      <c r="G1237" s="17">
        <f t="shared" si="3379"/>
        <v>90.799999999999997</v>
      </c>
      <c r="H1237" s="17">
        <f t="shared" si="3380"/>
        <v>90.799999999999997</v>
      </c>
      <c r="I1237" s="17">
        <f t="shared" si="3381"/>
        <v>90.799999999999997</v>
      </c>
      <c r="J1237" s="17">
        <f t="shared" si="3382"/>
        <v>0</v>
      </c>
      <c r="K1237" s="17">
        <f t="shared" si="3383"/>
        <v>0</v>
      </c>
      <c r="L1237" s="17">
        <f t="shared" si="3384"/>
        <v>0</v>
      </c>
      <c r="M1237" s="17">
        <f t="shared" si="3237"/>
        <v>90.799999999999997</v>
      </c>
      <c r="N1237" s="17">
        <f t="shared" si="3238"/>
        <v>90.799999999999997</v>
      </c>
      <c r="O1237" s="17">
        <f t="shared" si="3239"/>
        <v>90.799999999999997</v>
      </c>
      <c r="P1237" s="17">
        <f t="shared" si="3385"/>
        <v>0</v>
      </c>
      <c r="Q1237" s="17">
        <f t="shared" si="3386"/>
        <v>0</v>
      </c>
      <c r="R1237" s="17">
        <f t="shared" si="3387"/>
        <v>0</v>
      </c>
      <c r="S1237" s="17">
        <f t="shared" si="3388"/>
        <v>0</v>
      </c>
      <c r="T1237" s="17">
        <f t="shared" si="3389"/>
        <v>0</v>
      </c>
      <c r="U1237" s="17">
        <f t="shared" si="3390"/>
        <v>0</v>
      </c>
      <c r="V1237" s="17">
        <f t="shared" si="3391"/>
        <v>0</v>
      </c>
      <c r="W1237" s="17">
        <f t="shared" si="3392"/>
        <v>0</v>
      </c>
      <c r="X1237" s="17">
        <f t="shared" si="3393"/>
        <v>0</v>
      </c>
      <c r="Y1237" s="17">
        <f t="shared" si="3274"/>
        <v>90.799999999999997</v>
      </c>
      <c r="Z1237" s="17">
        <f t="shared" si="3275"/>
        <v>90.799999999999997</v>
      </c>
      <c r="AA1237" s="17">
        <f t="shared" si="3276"/>
        <v>90.799999999999997</v>
      </c>
      <c r="AB1237" s="17">
        <f t="shared" si="3394"/>
        <v>0</v>
      </c>
      <c r="AC1237" s="17">
        <f t="shared" si="3395"/>
        <v>0</v>
      </c>
      <c r="AD1237" s="17">
        <f t="shared" si="3396"/>
        <v>0</v>
      </c>
      <c r="AE1237" s="17">
        <f t="shared" si="3277"/>
        <v>90.799999999999997</v>
      </c>
      <c r="AF1237" s="17">
        <f t="shared" si="3278"/>
        <v>90.799999999999997</v>
      </c>
      <c r="AG1237" s="17">
        <f t="shared" si="3279"/>
        <v>90.799999999999997</v>
      </c>
      <c r="AH1237" s="17">
        <f t="shared" si="3397"/>
        <v>0</v>
      </c>
      <c r="AI1237" s="17">
        <f t="shared" si="3398"/>
        <v>0</v>
      </c>
      <c r="AJ1237" s="17">
        <f t="shared" si="3399"/>
        <v>0</v>
      </c>
      <c r="AK1237" s="17">
        <f t="shared" si="3400"/>
        <v>0</v>
      </c>
      <c r="AL1237" s="17">
        <f t="shared" si="3401"/>
        <v>0</v>
      </c>
      <c r="AM1237" s="17">
        <f t="shared" si="3402"/>
        <v>0</v>
      </c>
      <c r="AN1237" s="17">
        <f t="shared" si="3403"/>
        <v>0</v>
      </c>
      <c r="AO1237" s="17">
        <f t="shared" si="3404"/>
        <v>0</v>
      </c>
      <c r="AP1237" s="17">
        <f t="shared" si="3405"/>
        <v>0</v>
      </c>
      <c r="AQ1237" s="17">
        <f t="shared" si="3406"/>
        <v>0</v>
      </c>
      <c r="AR1237" s="17">
        <f t="shared" si="3407"/>
        <v>0</v>
      </c>
      <c r="AS1237" s="17">
        <f t="shared" si="3408"/>
        <v>0</v>
      </c>
      <c r="AT1237" s="17">
        <f t="shared" si="3409"/>
        <v>0</v>
      </c>
      <c r="AU1237" s="17">
        <f t="shared" si="3410"/>
        <v>0</v>
      </c>
      <c r="AV1237" s="17">
        <f t="shared" si="3411"/>
        <v>0</v>
      </c>
      <c r="AW1237" s="17">
        <f t="shared" si="3280"/>
        <v>90.799999999999997</v>
      </c>
      <c r="AX1237" s="17">
        <f t="shared" si="3281"/>
        <v>90.799999999999997</v>
      </c>
      <c r="AY1237" s="17">
        <f t="shared" si="3282"/>
        <v>90.799999999999997</v>
      </c>
      <c r="AZ1237" s="17">
        <f t="shared" si="3412"/>
        <v>0</v>
      </c>
      <c r="BA1237" s="32"/>
      <c r="BB1237" s="32"/>
      <c r="BC1237" s="1"/>
      <c r="BD1237" s="1"/>
      <c r="BE1237" s="1"/>
      <c r="BF1237" s="1"/>
      <c r="BG1237" s="1"/>
      <c r="BH1237" s="1"/>
      <c r="BI1237" s="1"/>
    </row>
    <row r="1238" s="1" customFormat="1" hidden="1">
      <c r="A1238" s="30" t="s">
        <v>496</v>
      </c>
      <c r="B1238" s="30" t="s">
        <v>89</v>
      </c>
      <c r="C1238" s="30" t="s">
        <v>65</v>
      </c>
      <c r="D1238" s="30" t="s">
        <v>161</v>
      </c>
      <c r="E1238" s="35"/>
      <c r="F1238" s="31" t="s">
        <v>36</v>
      </c>
      <c r="G1238" s="17">
        <f t="shared" si="3379"/>
        <v>90.799999999999997</v>
      </c>
      <c r="H1238" s="17">
        <f t="shared" si="3380"/>
        <v>90.799999999999997</v>
      </c>
      <c r="I1238" s="17">
        <f t="shared" si="3381"/>
        <v>90.799999999999997</v>
      </c>
      <c r="J1238" s="17">
        <f t="shared" si="3382"/>
        <v>0</v>
      </c>
      <c r="K1238" s="17">
        <f t="shared" si="3383"/>
        <v>0</v>
      </c>
      <c r="L1238" s="17">
        <f t="shared" si="3384"/>
        <v>0</v>
      </c>
      <c r="M1238" s="17">
        <f t="shared" si="3237"/>
        <v>90.799999999999997</v>
      </c>
      <c r="N1238" s="17">
        <f t="shared" si="3238"/>
        <v>90.799999999999997</v>
      </c>
      <c r="O1238" s="17">
        <f t="shared" si="3239"/>
        <v>90.799999999999997</v>
      </c>
      <c r="P1238" s="17">
        <f t="shared" si="3385"/>
        <v>0</v>
      </c>
      <c r="Q1238" s="17">
        <f t="shared" si="3386"/>
        <v>0</v>
      </c>
      <c r="R1238" s="17">
        <f t="shared" si="3387"/>
        <v>0</v>
      </c>
      <c r="S1238" s="17">
        <f t="shared" si="3388"/>
        <v>0</v>
      </c>
      <c r="T1238" s="17">
        <f t="shared" si="3389"/>
        <v>0</v>
      </c>
      <c r="U1238" s="17">
        <f t="shared" si="3390"/>
        <v>0</v>
      </c>
      <c r="V1238" s="17">
        <f t="shared" si="3391"/>
        <v>0</v>
      </c>
      <c r="W1238" s="17">
        <f t="shared" si="3392"/>
        <v>0</v>
      </c>
      <c r="X1238" s="17">
        <f t="shared" si="3393"/>
        <v>0</v>
      </c>
      <c r="Y1238" s="17">
        <f t="shared" si="3274"/>
        <v>90.799999999999997</v>
      </c>
      <c r="Z1238" s="17">
        <f t="shared" si="3275"/>
        <v>90.799999999999997</v>
      </c>
      <c r="AA1238" s="17">
        <f t="shared" si="3276"/>
        <v>90.799999999999997</v>
      </c>
      <c r="AB1238" s="17">
        <f t="shared" si="3394"/>
        <v>0</v>
      </c>
      <c r="AC1238" s="17">
        <f t="shared" si="3395"/>
        <v>0</v>
      </c>
      <c r="AD1238" s="17">
        <f t="shared" si="3396"/>
        <v>0</v>
      </c>
      <c r="AE1238" s="17">
        <f t="shared" si="3277"/>
        <v>90.799999999999997</v>
      </c>
      <c r="AF1238" s="17">
        <f t="shared" si="3278"/>
        <v>90.799999999999997</v>
      </c>
      <c r="AG1238" s="17">
        <f t="shared" si="3279"/>
        <v>90.799999999999997</v>
      </c>
      <c r="AH1238" s="17">
        <f t="shared" si="3397"/>
        <v>0</v>
      </c>
      <c r="AI1238" s="17">
        <f t="shared" si="3398"/>
        <v>0</v>
      </c>
      <c r="AJ1238" s="17">
        <f t="shared" si="3399"/>
        <v>0</v>
      </c>
      <c r="AK1238" s="17">
        <f t="shared" si="3400"/>
        <v>0</v>
      </c>
      <c r="AL1238" s="17">
        <f t="shared" si="3401"/>
        <v>0</v>
      </c>
      <c r="AM1238" s="17">
        <f t="shared" si="3402"/>
        <v>0</v>
      </c>
      <c r="AN1238" s="17">
        <f t="shared" si="3403"/>
        <v>0</v>
      </c>
      <c r="AO1238" s="17">
        <f t="shared" si="3404"/>
        <v>0</v>
      </c>
      <c r="AP1238" s="17">
        <f t="shared" si="3405"/>
        <v>0</v>
      </c>
      <c r="AQ1238" s="17">
        <f t="shared" si="3406"/>
        <v>0</v>
      </c>
      <c r="AR1238" s="17">
        <f t="shared" si="3407"/>
        <v>0</v>
      </c>
      <c r="AS1238" s="17">
        <f t="shared" si="3408"/>
        <v>0</v>
      </c>
      <c r="AT1238" s="17">
        <f t="shared" si="3409"/>
        <v>0</v>
      </c>
      <c r="AU1238" s="17">
        <f t="shared" si="3410"/>
        <v>0</v>
      </c>
      <c r="AV1238" s="17">
        <f t="shared" si="3411"/>
        <v>0</v>
      </c>
      <c r="AW1238" s="17">
        <f t="shared" si="3280"/>
        <v>90.799999999999997</v>
      </c>
      <c r="AX1238" s="17">
        <f t="shared" si="3281"/>
        <v>90.799999999999997</v>
      </c>
      <c r="AY1238" s="17">
        <f t="shared" si="3282"/>
        <v>90.799999999999997</v>
      </c>
      <c r="AZ1238" s="17">
        <f t="shared" si="3412"/>
        <v>0</v>
      </c>
      <c r="BA1238" s="32">
        <v>0</v>
      </c>
      <c r="BB1238" s="32"/>
      <c r="BC1238" s="1"/>
      <c r="BD1238" s="1"/>
      <c r="BE1238" s="1"/>
      <c r="BF1238" s="1"/>
      <c r="BG1238" s="1"/>
      <c r="BH1238" s="1"/>
      <c r="BI1238" s="1"/>
    </row>
    <row r="1239" s="1" customFormat="1">
      <c r="A1239" s="30" t="s">
        <v>496</v>
      </c>
      <c r="B1239" s="30" t="s">
        <v>89</v>
      </c>
      <c r="C1239" s="30" t="s">
        <v>65</v>
      </c>
      <c r="D1239" s="30" t="s">
        <v>186</v>
      </c>
      <c r="E1239" s="35"/>
      <c r="F1239" s="31" t="s">
        <v>187</v>
      </c>
      <c r="G1239" s="17">
        <f t="shared" si="3379"/>
        <v>90.799999999999997</v>
      </c>
      <c r="H1239" s="17">
        <f t="shared" si="3380"/>
        <v>90.799999999999997</v>
      </c>
      <c r="I1239" s="17">
        <f t="shared" si="3381"/>
        <v>90.799999999999997</v>
      </c>
      <c r="J1239" s="17">
        <f t="shared" si="3382"/>
        <v>0</v>
      </c>
      <c r="K1239" s="17">
        <f t="shared" si="3383"/>
        <v>0</v>
      </c>
      <c r="L1239" s="17">
        <f t="shared" si="3384"/>
        <v>0</v>
      </c>
      <c r="M1239" s="17">
        <f t="shared" si="3237"/>
        <v>90.799999999999997</v>
      </c>
      <c r="N1239" s="17">
        <f t="shared" si="3238"/>
        <v>90.799999999999997</v>
      </c>
      <c r="O1239" s="17">
        <f t="shared" si="3239"/>
        <v>90.799999999999997</v>
      </c>
      <c r="P1239" s="17">
        <f t="shared" si="3385"/>
        <v>0</v>
      </c>
      <c r="Q1239" s="17">
        <f t="shared" si="3386"/>
        <v>0</v>
      </c>
      <c r="R1239" s="17">
        <f t="shared" si="3387"/>
        <v>0</v>
      </c>
      <c r="S1239" s="17">
        <f t="shared" si="3388"/>
        <v>0</v>
      </c>
      <c r="T1239" s="17">
        <f t="shared" si="3389"/>
        <v>0</v>
      </c>
      <c r="U1239" s="17">
        <f t="shared" si="3390"/>
        <v>0</v>
      </c>
      <c r="V1239" s="17">
        <f t="shared" si="3391"/>
        <v>0</v>
      </c>
      <c r="W1239" s="17">
        <f t="shared" si="3392"/>
        <v>0</v>
      </c>
      <c r="X1239" s="17">
        <f t="shared" si="3393"/>
        <v>0</v>
      </c>
      <c r="Y1239" s="17">
        <f t="shared" si="3274"/>
        <v>90.799999999999997</v>
      </c>
      <c r="Z1239" s="17">
        <f t="shared" si="3275"/>
        <v>90.799999999999997</v>
      </c>
      <c r="AA1239" s="17">
        <f t="shared" si="3276"/>
        <v>90.799999999999997</v>
      </c>
      <c r="AB1239" s="17">
        <f t="shared" si="3394"/>
        <v>0</v>
      </c>
      <c r="AC1239" s="17">
        <f t="shared" si="3395"/>
        <v>0</v>
      </c>
      <c r="AD1239" s="17">
        <f t="shared" si="3396"/>
        <v>0</v>
      </c>
      <c r="AE1239" s="17">
        <f t="shared" si="3277"/>
        <v>90.799999999999997</v>
      </c>
      <c r="AF1239" s="17">
        <f t="shared" si="3278"/>
        <v>90.799999999999997</v>
      </c>
      <c r="AG1239" s="17">
        <f t="shared" si="3279"/>
        <v>90.799999999999997</v>
      </c>
      <c r="AH1239" s="17">
        <f t="shared" si="3397"/>
        <v>0</v>
      </c>
      <c r="AI1239" s="17">
        <f t="shared" si="3398"/>
        <v>0</v>
      </c>
      <c r="AJ1239" s="17">
        <f t="shared" si="3399"/>
        <v>0</v>
      </c>
      <c r="AK1239" s="17">
        <f t="shared" si="3400"/>
        <v>0</v>
      </c>
      <c r="AL1239" s="17">
        <f t="shared" si="3401"/>
        <v>0</v>
      </c>
      <c r="AM1239" s="17">
        <f t="shared" si="3402"/>
        <v>0</v>
      </c>
      <c r="AN1239" s="17">
        <f t="shared" si="3403"/>
        <v>0</v>
      </c>
      <c r="AO1239" s="17">
        <f t="shared" si="3404"/>
        <v>0</v>
      </c>
      <c r="AP1239" s="17">
        <f t="shared" si="3405"/>
        <v>0</v>
      </c>
      <c r="AQ1239" s="17">
        <f t="shared" si="3406"/>
        <v>0</v>
      </c>
      <c r="AR1239" s="17">
        <f t="shared" si="3407"/>
        <v>0</v>
      </c>
      <c r="AS1239" s="17">
        <f t="shared" si="3408"/>
        <v>0</v>
      </c>
      <c r="AT1239" s="17">
        <f t="shared" si="3409"/>
        <v>0</v>
      </c>
      <c r="AU1239" s="17">
        <f t="shared" si="3410"/>
        <v>0</v>
      </c>
      <c r="AV1239" s="17">
        <f t="shared" si="3411"/>
        <v>0</v>
      </c>
      <c r="AW1239" s="17">
        <f t="shared" si="3280"/>
        <v>90.799999999999997</v>
      </c>
      <c r="AX1239" s="17">
        <f t="shared" si="3281"/>
        <v>90.799999999999997</v>
      </c>
      <c r="AY1239" s="17">
        <f t="shared" si="3282"/>
        <v>90.799999999999997</v>
      </c>
      <c r="AZ1239" s="17">
        <f t="shared" si="3412"/>
        <v>0</v>
      </c>
      <c r="BA1239" s="32"/>
      <c r="BB1239" s="32"/>
      <c r="BC1239" s="1"/>
      <c r="BD1239" s="1"/>
      <c r="BE1239" s="1"/>
      <c r="BF1239" s="1"/>
      <c r="BG1239" s="1"/>
      <c r="BH1239" s="1"/>
      <c r="BI1239" s="1"/>
    </row>
    <row r="1240" s="1" customFormat="1">
      <c r="A1240" s="30" t="s">
        <v>496</v>
      </c>
      <c r="B1240" s="30" t="s">
        <v>89</v>
      </c>
      <c r="C1240" s="30" t="s">
        <v>65</v>
      </c>
      <c r="D1240" s="30" t="s">
        <v>202</v>
      </c>
      <c r="E1240" s="35"/>
      <c r="F1240" s="31" t="s">
        <v>203</v>
      </c>
      <c r="G1240" s="17">
        <f t="shared" si="3379"/>
        <v>90.799999999999997</v>
      </c>
      <c r="H1240" s="17">
        <f t="shared" si="3380"/>
        <v>90.799999999999997</v>
      </c>
      <c r="I1240" s="17">
        <f t="shared" si="3381"/>
        <v>90.799999999999997</v>
      </c>
      <c r="J1240" s="17">
        <f t="shared" si="3382"/>
        <v>0</v>
      </c>
      <c r="K1240" s="17">
        <f t="shared" si="3383"/>
        <v>0</v>
      </c>
      <c r="L1240" s="17">
        <f t="shared" si="3384"/>
        <v>0</v>
      </c>
      <c r="M1240" s="17">
        <f t="shared" ref="M1240:M1303" si="3413">G1240+J1240</f>
        <v>90.799999999999997</v>
      </c>
      <c r="N1240" s="17">
        <f t="shared" ref="N1240:N1303" si="3414">H1240+K1240</f>
        <v>90.799999999999997</v>
      </c>
      <c r="O1240" s="17">
        <f t="shared" ref="O1240:O1303" si="3415">I1240+L1240</f>
        <v>90.799999999999997</v>
      </c>
      <c r="P1240" s="17">
        <f t="shared" si="3385"/>
        <v>0</v>
      </c>
      <c r="Q1240" s="17">
        <f t="shared" si="3386"/>
        <v>0</v>
      </c>
      <c r="R1240" s="17">
        <f t="shared" si="3387"/>
        <v>0</v>
      </c>
      <c r="S1240" s="17">
        <f t="shared" si="3388"/>
        <v>0</v>
      </c>
      <c r="T1240" s="17">
        <f t="shared" si="3389"/>
        <v>0</v>
      </c>
      <c r="U1240" s="17">
        <f t="shared" si="3390"/>
        <v>0</v>
      </c>
      <c r="V1240" s="17">
        <f t="shared" si="3391"/>
        <v>0</v>
      </c>
      <c r="W1240" s="17">
        <f t="shared" si="3392"/>
        <v>0</v>
      </c>
      <c r="X1240" s="17">
        <f t="shared" si="3393"/>
        <v>0</v>
      </c>
      <c r="Y1240" s="17">
        <f t="shared" si="3274"/>
        <v>90.799999999999997</v>
      </c>
      <c r="Z1240" s="17">
        <f t="shared" si="3275"/>
        <v>90.799999999999997</v>
      </c>
      <c r="AA1240" s="17">
        <f t="shared" si="3276"/>
        <v>90.799999999999997</v>
      </c>
      <c r="AB1240" s="17">
        <f t="shared" si="3394"/>
        <v>0</v>
      </c>
      <c r="AC1240" s="17">
        <f t="shared" si="3395"/>
        <v>0</v>
      </c>
      <c r="AD1240" s="17">
        <f t="shared" si="3396"/>
        <v>0</v>
      </c>
      <c r="AE1240" s="17">
        <f t="shared" si="3277"/>
        <v>90.799999999999997</v>
      </c>
      <c r="AF1240" s="17">
        <f t="shared" si="3278"/>
        <v>90.799999999999997</v>
      </c>
      <c r="AG1240" s="17">
        <f t="shared" si="3279"/>
        <v>90.799999999999997</v>
      </c>
      <c r="AH1240" s="17">
        <f t="shared" si="3397"/>
        <v>0</v>
      </c>
      <c r="AI1240" s="17">
        <f t="shared" si="3398"/>
        <v>0</v>
      </c>
      <c r="AJ1240" s="17">
        <f t="shared" si="3399"/>
        <v>0</v>
      </c>
      <c r="AK1240" s="17">
        <f t="shared" si="3400"/>
        <v>0</v>
      </c>
      <c r="AL1240" s="17">
        <f t="shared" si="3401"/>
        <v>0</v>
      </c>
      <c r="AM1240" s="17">
        <f t="shared" si="3402"/>
        <v>0</v>
      </c>
      <c r="AN1240" s="17">
        <f t="shared" si="3403"/>
        <v>0</v>
      </c>
      <c r="AO1240" s="17">
        <f t="shared" si="3404"/>
        <v>0</v>
      </c>
      <c r="AP1240" s="17">
        <f t="shared" si="3405"/>
        <v>0</v>
      </c>
      <c r="AQ1240" s="17">
        <f t="shared" si="3406"/>
        <v>0</v>
      </c>
      <c r="AR1240" s="17">
        <f t="shared" si="3407"/>
        <v>0</v>
      </c>
      <c r="AS1240" s="17">
        <f t="shared" si="3408"/>
        <v>0</v>
      </c>
      <c r="AT1240" s="17">
        <f t="shared" si="3409"/>
        <v>0</v>
      </c>
      <c r="AU1240" s="17">
        <f t="shared" si="3410"/>
        <v>0</v>
      </c>
      <c r="AV1240" s="17">
        <f t="shared" si="3411"/>
        <v>0</v>
      </c>
      <c r="AW1240" s="17">
        <f t="shared" si="3280"/>
        <v>90.799999999999997</v>
      </c>
      <c r="AX1240" s="17">
        <f t="shared" si="3281"/>
        <v>90.799999999999997</v>
      </c>
      <c r="AY1240" s="17">
        <f t="shared" si="3282"/>
        <v>90.799999999999997</v>
      </c>
      <c r="AZ1240" s="17">
        <f t="shared" si="3412"/>
        <v>0</v>
      </c>
      <c r="BA1240" s="32"/>
      <c r="BB1240" s="32"/>
      <c r="BC1240" s="1"/>
      <c r="BD1240" s="1"/>
      <c r="BE1240" s="1"/>
      <c r="BF1240" s="1"/>
      <c r="BG1240" s="1"/>
      <c r="BH1240" s="1"/>
      <c r="BI1240" s="1"/>
    </row>
    <row r="1241" s="1" customFormat="1">
      <c r="A1241" s="30" t="s">
        <v>496</v>
      </c>
      <c r="B1241" s="30" t="s">
        <v>89</v>
      </c>
      <c r="C1241" s="30" t="s">
        <v>65</v>
      </c>
      <c r="D1241" s="30" t="s">
        <v>202</v>
      </c>
      <c r="E1241" s="30" t="s">
        <v>41</v>
      </c>
      <c r="F1241" s="31" t="s">
        <v>42</v>
      </c>
      <c r="G1241" s="17">
        <v>90.799999999999997</v>
      </c>
      <c r="H1241" s="17">
        <v>90.799999999999997</v>
      </c>
      <c r="I1241" s="17">
        <v>90.799999999999997</v>
      </c>
      <c r="J1241" s="17"/>
      <c r="K1241" s="17"/>
      <c r="L1241" s="17"/>
      <c r="M1241" s="17">
        <f t="shared" si="3413"/>
        <v>90.799999999999997</v>
      </c>
      <c r="N1241" s="17">
        <f t="shared" si="3414"/>
        <v>90.799999999999997</v>
      </c>
      <c r="O1241" s="17">
        <f t="shared" si="3415"/>
        <v>90.799999999999997</v>
      </c>
      <c r="P1241" s="17"/>
      <c r="Q1241" s="17"/>
      <c r="R1241" s="17"/>
      <c r="S1241" s="17"/>
      <c r="T1241" s="17"/>
      <c r="U1241" s="17"/>
      <c r="V1241" s="17"/>
      <c r="W1241" s="17"/>
      <c r="X1241" s="17"/>
      <c r="Y1241" s="17">
        <f t="shared" si="3274"/>
        <v>90.799999999999997</v>
      </c>
      <c r="Z1241" s="17">
        <f t="shared" si="3275"/>
        <v>90.799999999999997</v>
      </c>
      <c r="AA1241" s="17">
        <f t="shared" si="3276"/>
        <v>90.799999999999997</v>
      </c>
      <c r="AB1241" s="17"/>
      <c r="AC1241" s="17"/>
      <c r="AD1241" s="17"/>
      <c r="AE1241" s="17">
        <f t="shared" si="3277"/>
        <v>90.799999999999997</v>
      </c>
      <c r="AF1241" s="17">
        <f t="shared" si="3278"/>
        <v>90.799999999999997</v>
      </c>
      <c r="AG1241" s="17">
        <f t="shared" si="3279"/>
        <v>90.799999999999997</v>
      </c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>
        <f t="shared" si="3280"/>
        <v>90.799999999999997</v>
      </c>
      <c r="AX1241" s="17">
        <f t="shared" si="3281"/>
        <v>90.799999999999997</v>
      </c>
      <c r="AY1241" s="17">
        <f t="shared" si="3282"/>
        <v>90.799999999999997</v>
      </c>
      <c r="AZ1241" s="17"/>
      <c r="BA1241" s="32"/>
      <c r="BB1241" s="32"/>
      <c r="BC1241" s="1"/>
      <c r="BD1241" s="1"/>
      <c r="BE1241" s="1"/>
      <c r="BF1241" s="1"/>
      <c r="BG1241" s="1"/>
      <c r="BH1241" s="1"/>
      <c r="BI1241" s="1"/>
    </row>
    <row r="1242" s="20" customFormat="1">
      <c r="A1242" s="21" t="s">
        <v>496</v>
      </c>
      <c r="B1242" s="21" t="s">
        <v>171</v>
      </c>
      <c r="C1242" s="21"/>
      <c r="D1242" s="21"/>
      <c r="E1242" s="21"/>
      <c r="F1242" s="22" t="s">
        <v>212</v>
      </c>
      <c r="G1242" s="23">
        <f t="shared" si="3379"/>
        <v>5401.1000000000004</v>
      </c>
      <c r="H1242" s="23">
        <f t="shared" si="3312"/>
        <v>5401.1000000000004</v>
      </c>
      <c r="I1242" s="23">
        <f t="shared" si="3381"/>
        <v>5401.1000000000004</v>
      </c>
      <c r="J1242" s="23">
        <f t="shared" si="3382"/>
        <v>0</v>
      </c>
      <c r="K1242" s="23">
        <f t="shared" si="3383"/>
        <v>0</v>
      </c>
      <c r="L1242" s="23">
        <f t="shared" si="3384"/>
        <v>0</v>
      </c>
      <c r="M1242" s="23">
        <f t="shared" si="3413"/>
        <v>5401.1000000000004</v>
      </c>
      <c r="N1242" s="23">
        <f t="shared" si="3414"/>
        <v>5401.1000000000004</v>
      </c>
      <c r="O1242" s="23">
        <f t="shared" si="3415"/>
        <v>5401.1000000000004</v>
      </c>
      <c r="P1242" s="23">
        <f t="shared" si="3385"/>
        <v>0</v>
      </c>
      <c r="Q1242" s="23">
        <f t="shared" si="3386"/>
        <v>0</v>
      </c>
      <c r="R1242" s="23">
        <f t="shared" si="3387"/>
        <v>0</v>
      </c>
      <c r="S1242" s="23">
        <f t="shared" si="3388"/>
        <v>0</v>
      </c>
      <c r="T1242" s="23">
        <f t="shared" si="3389"/>
        <v>0</v>
      </c>
      <c r="U1242" s="23">
        <f t="shared" si="3390"/>
        <v>0</v>
      </c>
      <c r="V1242" s="23">
        <f t="shared" si="3391"/>
        <v>0</v>
      </c>
      <c r="W1242" s="23">
        <f t="shared" si="3392"/>
        <v>0</v>
      </c>
      <c r="X1242" s="23">
        <f t="shared" si="3393"/>
        <v>0</v>
      </c>
      <c r="Y1242" s="23">
        <f t="shared" si="3274"/>
        <v>5401.1000000000004</v>
      </c>
      <c r="Z1242" s="23">
        <f t="shared" si="3275"/>
        <v>5401.1000000000004</v>
      </c>
      <c r="AA1242" s="23">
        <f t="shared" si="3276"/>
        <v>5401.1000000000004</v>
      </c>
      <c r="AB1242" s="23">
        <f t="shared" si="3394"/>
        <v>0</v>
      </c>
      <c r="AC1242" s="23">
        <f t="shared" si="3395"/>
        <v>0</v>
      </c>
      <c r="AD1242" s="23">
        <f t="shared" si="3396"/>
        <v>0</v>
      </c>
      <c r="AE1242" s="23">
        <f t="shared" si="3277"/>
        <v>5401.1000000000004</v>
      </c>
      <c r="AF1242" s="23">
        <f t="shared" si="3278"/>
        <v>5401.1000000000004</v>
      </c>
      <c r="AG1242" s="23">
        <f t="shared" si="3279"/>
        <v>5401.1000000000004</v>
      </c>
      <c r="AH1242" s="23">
        <f t="shared" si="3397"/>
        <v>0</v>
      </c>
      <c r="AI1242" s="23">
        <f t="shared" si="3398"/>
        <v>0</v>
      </c>
      <c r="AJ1242" s="23">
        <f t="shared" si="3399"/>
        <v>0</v>
      </c>
      <c r="AK1242" s="23">
        <f t="shared" si="3400"/>
        <v>0</v>
      </c>
      <c r="AL1242" s="23">
        <f t="shared" si="3401"/>
        <v>0</v>
      </c>
      <c r="AM1242" s="23">
        <f t="shared" si="3402"/>
        <v>0</v>
      </c>
      <c r="AN1242" s="23">
        <f t="shared" si="3403"/>
        <v>0</v>
      </c>
      <c r="AO1242" s="23">
        <f t="shared" si="3404"/>
        <v>0</v>
      </c>
      <c r="AP1242" s="23">
        <f t="shared" si="3405"/>
        <v>0</v>
      </c>
      <c r="AQ1242" s="23">
        <f t="shared" si="3406"/>
        <v>0</v>
      </c>
      <c r="AR1242" s="23">
        <f t="shared" si="3407"/>
        <v>0</v>
      </c>
      <c r="AS1242" s="23">
        <f t="shared" si="3408"/>
        <v>0</v>
      </c>
      <c r="AT1242" s="23">
        <f t="shared" si="3409"/>
        <v>0</v>
      </c>
      <c r="AU1242" s="23">
        <f t="shared" si="3410"/>
        <v>0</v>
      </c>
      <c r="AV1242" s="23">
        <f t="shared" si="3411"/>
        <v>0</v>
      </c>
      <c r="AW1242" s="23">
        <f t="shared" si="3280"/>
        <v>5401.1000000000004</v>
      </c>
      <c r="AX1242" s="23">
        <f t="shared" si="3281"/>
        <v>5401.1000000000004</v>
      </c>
      <c r="AY1242" s="23">
        <f t="shared" si="3282"/>
        <v>5401.1000000000004</v>
      </c>
      <c r="AZ1242" s="23">
        <f t="shared" si="3412"/>
        <v>0</v>
      </c>
      <c r="BA1242" s="24"/>
      <c r="BB1242" s="24"/>
      <c r="BC1242" s="20"/>
      <c r="BD1242" s="20"/>
      <c r="BE1242" s="20"/>
      <c r="BF1242" s="20"/>
      <c r="BG1242" s="20"/>
      <c r="BH1242" s="20"/>
      <c r="BI1242" s="20"/>
    </row>
    <row r="1243" s="25" customFormat="1">
      <c r="A1243" s="26" t="s">
        <v>496</v>
      </c>
      <c r="B1243" s="26" t="s">
        <v>171</v>
      </c>
      <c r="C1243" s="26" t="s">
        <v>171</v>
      </c>
      <c r="D1243" s="26"/>
      <c r="E1243" s="26"/>
      <c r="F1243" s="27" t="s">
        <v>236</v>
      </c>
      <c r="G1243" s="28">
        <f>G1244+G1249</f>
        <v>5401.1000000000004</v>
      </c>
      <c r="H1243" s="28">
        <f>H1244+H1249</f>
        <v>5401.1000000000004</v>
      </c>
      <c r="I1243" s="28">
        <f>I1244+I1249</f>
        <v>5401.1000000000004</v>
      </c>
      <c r="J1243" s="28">
        <f>J1244+J1249</f>
        <v>0</v>
      </c>
      <c r="K1243" s="28">
        <f>K1244+K1249</f>
        <v>0</v>
      </c>
      <c r="L1243" s="28">
        <f>L1244+L1249</f>
        <v>0</v>
      </c>
      <c r="M1243" s="28">
        <f t="shared" si="3413"/>
        <v>5401.1000000000004</v>
      </c>
      <c r="N1243" s="28">
        <f t="shared" si="3414"/>
        <v>5401.1000000000004</v>
      </c>
      <c r="O1243" s="28">
        <f t="shared" si="3415"/>
        <v>5401.1000000000004</v>
      </c>
      <c r="P1243" s="28">
        <f>P1244+P1249</f>
        <v>0</v>
      </c>
      <c r="Q1243" s="28">
        <f>Q1244+Q1249</f>
        <v>0</v>
      </c>
      <c r="R1243" s="28">
        <f>R1244+R1249</f>
        <v>0</v>
      </c>
      <c r="S1243" s="28">
        <f>S1244+S1249</f>
        <v>0</v>
      </c>
      <c r="T1243" s="28">
        <f>T1244+T1249</f>
        <v>0</v>
      </c>
      <c r="U1243" s="28">
        <f>U1244+U1249</f>
        <v>0</v>
      </c>
      <c r="V1243" s="28">
        <f>V1244+V1249</f>
        <v>0</v>
      </c>
      <c r="W1243" s="28">
        <f>W1244+W1249</f>
        <v>0</v>
      </c>
      <c r="X1243" s="28">
        <f>X1244+X1249</f>
        <v>0</v>
      </c>
      <c r="Y1243" s="28">
        <f t="shared" si="3274"/>
        <v>5401.1000000000004</v>
      </c>
      <c r="Z1243" s="28">
        <f t="shared" si="3275"/>
        <v>5401.1000000000004</v>
      </c>
      <c r="AA1243" s="28">
        <f t="shared" si="3276"/>
        <v>5401.1000000000004</v>
      </c>
      <c r="AB1243" s="28">
        <f>AB1244+AB1249</f>
        <v>0</v>
      </c>
      <c r="AC1243" s="28">
        <f>AC1244+AC1249</f>
        <v>0</v>
      </c>
      <c r="AD1243" s="28">
        <f>AD1244+AD1249</f>
        <v>0</v>
      </c>
      <c r="AE1243" s="28">
        <f t="shared" si="3277"/>
        <v>5401.1000000000004</v>
      </c>
      <c r="AF1243" s="28">
        <f t="shared" si="3278"/>
        <v>5401.1000000000004</v>
      </c>
      <c r="AG1243" s="28">
        <f t="shared" si="3279"/>
        <v>5401.1000000000004</v>
      </c>
      <c r="AH1243" s="28">
        <f>AH1244+AH1249</f>
        <v>0</v>
      </c>
      <c r="AI1243" s="28">
        <f>AI1244+AI1249</f>
        <v>0</v>
      </c>
      <c r="AJ1243" s="28">
        <f>AJ1244+AJ1249</f>
        <v>0</v>
      </c>
      <c r="AK1243" s="28">
        <f>AK1244+AK1249</f>
        <v>0</v>
      </c>
      <c r="AL1243" s="28">
        <f>AL1244+AL1249</f>
        <v>0</v>
      </c>
      <c r="AM1243" s="28">
        <f>AM1244+AM1249</f>
        <v>0</v>
      </c>
      <c r="AN1243" s="28">
        <f>AN1244+AN1249</f>
        <v>0</v>
      </c>
      <c r="AO1243" s="28">
        <f>AO1244+AO1249</f>
        <v>0</v>
      </c>
      <c r="AP1243" s="28">
        <f>AP1244+AP1249</f>
        <v>0</v>
      </c>
      <c r="AQ1243" s="28">
        <f>AQ1244+AQ1249</f>
        <v>0</v>
      </c>
      <c r="AR1243" s="28">
        <f>AR1244+AR1249</f>
        <v>0</v>
      </c>
      <c r="AS1243" s="28">
        <f>AS1244+AS1249</f>
        <v>0</v>
      </c>
      <c r="AT1243" s="28">
        <f>AT1244+AT1249</f>
        <v>0</v>
      </c>
      <c r="AU1243" s="28">
        <f>AU1244+AU1249</f>
        <v>0</v>
      </c>
      <c r="AV1243" s="28">
        <f>AV1244+AV1249</f>
        <v>0</v>
      </c>
      <c r="AW1243" s="28">
        <f t="shared" si="3280"/>
        <v>5401.1000000000004</v>
      </c>
      <c r="AX1243" s="28">
        <f t="shared" si="3281"/>
        <v>5401.1000000000004</v>
      </c>
      <c r="AY1243" s="28">
        <f t="shared" si="3282"/>
        <v>5401.1000000000004</v>
      </c>
      <c r="AZ1243" s="28">
        <f>AZ1244+AZ1249</f>
        <v>0</v>
      </c>
      <c r="BA1243" s="29"/>
      <c r="BB1243" s="29"/>
      <c r="BC1243" s="25"/>
      <c r="BD1243" s="25"/>
      <c r="BE1243" s="25"/>
      <c r="BF1243" s="25"/>
      <c r="BG1243" s="25"/>
      <c r="BH1243" s="25"/>
      <c r="BI1243" s="25"/>
    </row>
    <row r="1244" s="1" customFormat="1" ht="63">
      <c r="A1244" s="30" t="s">
        <v>496</v>
      </c>
      <c r="B1244" s="30" t="s">
        <v>171</v>
      </c>
      <c r="C1244" s="30" t="s">
        <v>171</v>
      </c>
      <c r="D1244" s="30" t="s">
        <v>77</v>
      </c>
      <c r="E1244" s="35"/>
      <c r="F1244" s="31" t="s">
        <v>78</v>
      </c>
      <c r="G1244" s="17">
        <f t="shared" ref="G1244:G1269" si="3416">G1245</f>
        <v>4781.1000000000004</v>
      </c>
      <c r="H1244" s="17">
        <f t="shared" si="3312"/>
        <v>4781.1000000000004</v>
      </c>
      <c r="I1244" s="17">
        <f t="shared" ref="I1244:I1269" si="3417">I1245</f>
        <v>4781.1000000000004</v>
      </c>
      <c r="J1244" s="17">
        <f t="shared" ref="J1244:J1269" si="3418">J1245</f>
        <v>0</v>
      </c>
      <c r="K1244" s="17">
        <f t="shared" ref="K1244:K1269" si="3419">K1245</f>
        <v>0</v>
      </c>
      <c r="L1244" s="17">
        <f t="shared" ref="L1244:L1269" si="3420">L1245</f>
        <v>0</v>
      </c>
      <c r="M1244" s="17">
        <f t="shared" si="3413"/>
        <v>4781.1000000000004</v>
      </c>
      <c r="N1244" s="17">
        <f t="shared" si="3414"/>
        <v>4781.1000000000004</v>
      </c>
      <c r="O1244" s="17">
        <f t="shared" si="3415"/>
        <v>4781.1000000000004</v>
      </c>
      <c r="P1244" s="17">
        <f t="shared" ref="P1244:P1269" si="3421">P1245</f>
        <v>0</v>
      </c>
      <c r="Q1244" s="17">
        <f t="shared" ref="Q1244:Q1269" si="3422">Q1245</f>
        <v>0</v>
      </c>
      <c r="R1244" s="17">
        <f t="shared" ref="R1244:R1269" si="3423">R1245</f>
        <v>0</v>
      </c>
      <c r="S1244" s="17">
        <f t="shared" ref="S1244:S1269" si="3424">S1245</f>
        <v>0</v>
      </c>
      <c r="T1244" s="17">
        <f t="shared" ref="T1244:T1269" si="3425">T1245</f>
        <v>0</v>
      </c>
      <c r="U1244" s="17">
        <f t="shared" ref="U1244:U1269" si="3426">U1245</f>
        <v>0</v>
      </c>
      <c r="V1244" s="17">
        <f t="shared" ref="V1244:V1269" si="3427">V1245</f>
        <v>0</v>
      </c>
      <c r="W1244" s="17">
        <f t="shared" ref="W1244:W1254" si="3428">W1245</f>
        <v>0</v>
      </c>
      <c r="X1244" s="17">
        <f t="shared" ref="X1244:X1254" si="3429">X1245</f>
        <v>0</v>
      </c>
      <c r="Y1244" s="17">
        <f t="shared" si="3274"/>
        <v>4781.1000000000004</v>
      </c>
      <c r="Z1244" s="17">
        <f t="shared" si="3275"/>
        <v>4781.1000000000004</v>
      </c>
      <c r="AA1244" s="17">
        <f t="shared" si="3276"/>
        <v>4781.1000000000004</v>
      </c>
      <c r="AB1244" s="17">
        <f t="shared" ref="AB1244:AB1254" si="3430">AB1245</f>
        <v>0</v>
      </c>
      <c r="AC1244" s="17">
        <f t="shared" ref="AC1244:AC1254" si="3431">AC1245</f>
        <v>0</v>
      </c>
      <c r="AD1244" s="17">
        <f t="shared" ref="AD1244:AD1254" si="3432">AD1245</f>
        <v>0</v>
      </c>
      <c r="AE1244" s="17">
        <f t="shared" si="3277"/>
        <v>4781.1000000000004</v>
      </c>
      <c r="AF1244" s="17">
        <f t="shared" si="3278"/>
        <v>4781.1000000000004</v>
      </c>
      <c r="AG1244" s="17">
        <f t="shared" si="3279"/>
        <v>4781.1000000000004</v>
      </c>
      <c r="AH1244" s="17">
        <f t="shared" ref="AH1244:AH1254" si="3433">AH1245</f>
        <v>0</v>
      </c>
      <c r="AI1244" s="17">
        <f t="shared" ref="AI1244:AI1254" si="3434">AI1245</f>
        <v>0</v>
      </c>
      <c r="AJ1244" s="17">
        <f t="shared" ref="AJ1244:AJ1254" si="3435">AJ1245</f>
        <v>0</v>
      </c>
      <c r="AK1244" s="17">
        <f t="shared" ref="AK1244:AK1254" si="3436">AK1245</f>
        <v>0</v>
      </c>
      <c r="AL1244" s="17">
        <f t="shared" ref="AL1244:AL1254" si="3437">AL1245</f>
        <v>0</v>
      </c>
      <c r="AM1244" s="17">
        <f t="shared" ref="AM1244:AM1254" si="3438">AM1245</f>
        <v>0</v>
      </c>
      <c r="AN1244" s="17">
        <f t="shared" ref="AN1244:AN1254" si="3439">AN1245</f>
        <v>0</v>
      </c>
      <c r="AO1244" s="17">
        <f t="shared" ref="AO1244:AO1254" si="3440">AO1245</f>
        <v>0</v>
      </c>
      <c r="AP1244" s="17">
        <f t="shared" ref="AP1244:AP1254" si="3441">AP1245</f>
        <v>0</v>
      </c>
      <c r="AQ1244" s="17">
        <f t="shared" ref="AQ1244:AQ1254" si="3442">AQ1245</f>
        <v>0</v>
      </c>
      <c r="AR1244" s="17">
        <f t="shared" ref="AR1244:AR1254" si="3443">AR1245</f>
        <v>0</v>
      </c>
      <c r="AS1244" s="17">
        <f t="shared" ref="AS1244:AS1254" si="3444">AS1245</f>
        <v>0</v>
      </c>
      <c r="AT1244" s="17">
        <f t="shared" ref="AT1244:AT1254" si="3445">AT1245</f>
        <v>0</v>
      </c>
      <c r="AU1244" s="17">
        <f t="shared" ref="AU1244:AU1254" si="3446">AU1245</f>
        <v>0</v>
      </c>
      <c r="AV1244" s="17">
        <f t="shared" ref="AV1244:AV1254" si="3447">AV1245</f>
        <v>0</v>
      </c>
      <c r="AW1244" s="17">
        <f t="shared" si="3280"/>
        <v>4781.1000000000004</v>
      </c>
      <c r="AX1244" s="17">
        <f t="shared" si="3281"/>
        <v>4781.1000000000004</v>
      </c>
      <c r="AY1244" s="17">
        <f t="shared" si="3282"/>
        <v>4781.1000000000004</v>
      </c>
      <c r="AZ1244" s="17">
        <f t="shared" ref="AZ1244:AZ1254" si="3448">AZ1245</f>
        <v>0</v>
      </c>
      <c r="BA1244" s="32"/>
      <c r="BB1244" s="32"/>
      <c r="BC1244" s="1"/>
      <c r="BD1244" s="1"/>
      <c r="BE1244" s="1"/>
      <c r="BF1244" s="1"/>
      <c r="BG1244" s="1"/>
      <c r="BH1244" s="1"/>
      <c r="BI1244" s="1"/>
    </row>
    <row r="1245" s="1" customFormat="1" ht="31.5" hidden="1">
      <c r="A1245" s="30" t="s">
        <v>496</v>
      </c>
      <c r="B1245" s="30" t="s">
        <v>171</v>
      </c>
      <c r="C1245" s="30" t="s">
        <v>171</v>
      </c>
      <c r="D1245" s="30" t="s">
        <v>146</v>
      </c>
      <c r="E1245" s="35"/>
      <c r="F1245" s="31" t="s">
        <v>36</v>
      </c>
      <c r="G1245" s="17">
        <f t="shared" si="3416"/>
        <v>4781.1000000000004</v>
      </c>
      <c r="H1245" s="17">
        <f t="shared" si="3312"/>
        <v>4781.1000000000004</v>
      </c>
      <c r="I1245" s="17">
        <f t="shared" si="3417"/>
        <v>4781.1000000000004</v>
      </c>
      <c r="J1245" s="17">
        <f t="shared" si="3418"/>
        <v>0</v>
      </c>
      <c r="K1245" s="17">
        <f t="shared" si="3419"/>
        <v>0</v>
      </c>
      <c r="L1245" s="17">
        <f t="shared" si="3420"/>
        <v>0</v>
      </c>
      <c r="M1245" s="17">
        <f t="shared" si="3413"/>
        <v>4781.1000000000004</v>
      </c>
      <c r="N1245" s="17">
        <f t="shared" si="3414"/>
        <v>4781.1000000000004</v>
      </c>
      <c r="O1245" s="17">
        <f t="shared" si="3415"/>
        <v>4781.1000000000004</v>
      </c>
      <c r="P1245" s="17">
        <f t="shared" si="3421"/>
        <v>0</v>
      </c>
      <c r="Q1245" s="17">
        <f t="shared" si="3422"/>
        <v>0</v>
      </c>
      <c r="R1245" s="17">
        <f t="shared" si="3423"/>
        <v>0</v>
      </c>
      <c r="S1245" s="17">
        <f t="shared" si="3424"/>
        <v>0</v>
      </c>
      <c r="T1245" s="17">
        <f t="shared" si="3425"/>
        <v>0</v>
      </c>
      <c r="U1245" s="17">
        <f t="shared" si="3426"/>
        <v>0</v>
      </c>
      <c r="V1245" s="17">
        <f t="shared" si="3427"/>
        <v>0</v>
      </c>
      <c r="W1245" s="17">
        <f t="shared" si="3428"/>
        <v>0</v>
      </c>
      <c r="X1245" s="17">
        <f t="shared" si="3429"/>
        <v>0</v>
      </c>
      <c r="Y1245" s="17">
        <f t="shared" si="3274"/>
        <v>4781.1000000000004</v>
      </c>
      <c r="Z1245" s="17">
        <f t="shared" si="3275"/>
        <v>4781.1000000000004</v>
      </c>
      <c r="AA1245" s="17">
        <f t="shared" si="3276"/>
        <v>4781.1000000000004</v>
      </c>
      <c r="AB1245" s="17">
        <f t="shared" si="3430"/>
        <v>0</v>
      </c>
      <c r="AC1245" s="17">
        <f t="shared" si="3431"/>
        <v>0</v>
      </c>
      <c r="AD1245" s="17">
        <f t="shared" si="3432"/>
        <v>0</v>
      </c>
      <c r="AE1245" s="17">
        <f t="shared" si="3277"/>
        <v>4781.1000000000004</v>
      </c>
      <c r="AF1245" s="17">
        <f t="shared" si="3278"/>
        <v>4781.1000000000004</v>
      </c>
      <c r="AG1245" s="17">
        <f t="shared" si="3279"/>
        <v>4781.1000000000004</v>
      </c>
      <c r="AH1245" s="17">
        <f t="shared" si="3433"/>
        <v>0</v>
      </c>
      <c r="AI1245" s="17">
        <f t="shared" si="3434"/>
        <v>0</v>
      </c>
      <c r="AJ1245" s="17">
        <f t="shared" si="3435"/>
        <v>0</v>
      </c>
      <c r="AK1245" s="17">
        <f t="shared" si="3436"/>
        <v>0</v>
      </c>
      <c r="AL1245" s="17">
        <f t="shared" si="3437"/>
        <v>0</v>
      </c>
      <c r="AM1245" s="17">
        <f t="shared" si="3438"/>
        <v>0</v>
      </c>
      <c r="AN1245" s="17">
        <f t="shared" si="3439"/>
        <v>0</v>
      </c>
      <c r="AO1245" s="17">
        <f t="shared" si="3440"/>
        <v>0</v>
      </c>
      <c r="AP1245" s="17">
        <f t="shared" si="3441"/>
        <v>0</v>
      </c>
      <c r="AQ1245" s="17">
        <f t="shared" si="3442"/>
        <v>0</v>
      </c>
      <c r="AR1245" s="17">
        <f t="shared" si="3443"/>
        <v>0</v>
      </c>
      <c r="AS1245" s="17">
        <f t="shared" si="3444"/>
        <v>0</v>
      </c>
      <c r="AT1245" s="17">
        <f t="shared" si="3445"/>
        <v>0</v>
      </c>
      <c r="AU1245" s="17">
        <f t="shared" si="3446"/>
        <v>0</v>
      </c>
      <c r="AV1245" s="17">
        <f t="shared" si="3447"/>
        <v>0</v>
      </c>
      <c r="AW1245" s="17">
        <f t="shared" si="3280"/>
        <v>4781.1000000000004</v>
      </c>
      <c r="AX1245" s="17">
        <f t="shared" si="3281"/>
        <v>4781.1000000000004</v>
      </c>
      <c r="AY1245" s="17">
        <f t="shared" si="3282"/>
        <v>4781.1000000000004</v>
      </c>
      <c r="AZ1245" s="17">
        <f t="shared" si="3448"/>
        <v>0</v>
      </c>
      <c r="BA1245" s="32">
        <v>0</v>
      </c>
      <c r="BB1245" s="32"/>
      <c r="BC1245" s="1"/>
      <c r="BD1245" s="1"/>
      <c r="BE1245" s="1"/>
      <c r="BF1245" s="1"/>
      <c r="BG1245" s="1"/>
      <c r="BH1245" s="1"/>
      <c r="BI1245" s="1"/>
    </row>
    <row r="1246" s="1" customFormat="1" ht="78.75">
      <c r="A1246" s="30" t="s">
        <v>496</v>
      </c>
      <c r="B1246" s="30" t="s">
        <v>171</v>
      </c>
      <c r="C1246" s="30" t="s">
        <v>171</v>
      </c>
      <c r="D1246" s="30" t="s">
        <v>253</v>
      </c>
      <c r="E1246" s="35"/>
      <c r="F1246" s="31" t="s">
        <v>254</v>
      </c>
      <c r="G1246" s="17">
        <f t="shared" si="3416"/>
        <v>4781.1000000000004</v>
      </c>
      <c r="H1246" s="17">
        <f t="shared" si="3312"/>
        <v>4781.1000000000004</v>
      </c>
      <c r="I1246" s="17">
        <f t="shared" si="3417"/>
        <v>4781.1000000000004</v>
      </c>
      <c r="J1246" s="17">
        <f t="shared" si="3418"/>
        <v>0</v>
      </c>
      <c r="K1246" s="17">
        <f t="shared" si="3419"/>
        <v>0</v>
      </c>
      <c r="L1246" s="17">
        <f t="shared" si="3420"/>
        <v>0</v>
      </c>
      <c r="M1246" s="17">
        <f t="shared" si="3413"/>
        <v>4781.1000000000004</v>
      </c>
      <c r="N1246" s="17">
        <f t="shared" si="3414"/>
        <v>4781.1000000000004</v>
      </c>
      <c r="O1246" s="17">
        <f t="shared" si="3415"/>
        <v>4781.1000000000004</v>
      </c>
      <c r="P1246" s="17">
        <f t="shared" si="3421"/>
        <v>0</v>
      </c>
      <c r="Q1246" s="17">
        <f t="shared" si="3422"/>
        <v>0</v>
      </c>
      <c r="R1246" s="17">
        <f t="shared" si="3423"/>
        <v>0</v>
      </c>
      <c r="S1246" s="17">
        <f t="shared" si="3424"/>
        <v>0</v>
      </c>
      <c r="T1246" s="17">
        <f t="shared" si="3425"/>
        <v>0</v>
      </c>
      <c r="U1246" s="17">
        <f t="shared" si="3426"/>
        <v>0</v>
      </c>
      <c r="V1246" s="17">
        <f t="shared" si="3427"/>
        <v>0</v>
      </c>
      <c r="W1246" s="17">
        <f t="shared" si="3428"/>
        <v>0</v>
      </c>
      <c r="X1246" s="17">
        <f t="shared" si="3429"/>
        <v>0</v>
      </c>
      <c r="Y1246" s="17">
        <f t="shared" si="3274"/>
        <v>4781.1000000000004</v>
      </c>
      <c r="Z1246" s="17">
        <f t="shared" si="3275"/>
        <v>4781.1000000000004</v>
      </c>
      <c r="AA1246" s="17">
        <f t="shared" si="3276"/>
        <v>4781.1000000000004</v>
      </c>
      <c r="AB1246" s="17">
        <f t="shared" si="3430"/>
        <v>0</v>
      </c>
      <c r="AC1246" s="17">
        <f t="shared" si="3431"/>
        <v>0</v>
      </c>
      <c r="AD1246" s="17">
        <f t="shared" si="3432"/>
        <v>0</v>
      </c>
      <c r="AE1246" s="17">
        <f t="shared" si="3277"/>
        <v>4781.1000000000004</v>
      </c>
      <c r="AF1246" s="17">
        <f t="shared" si="3278"/>
        <v>4781.1000000000004</v>
      </c>
      <c r="AG1246" s="17">
        <f t="shared" si="3279"/>
        <v>4781.1000000000004</v>
      </c>
      <c r="AH1246" s="17">
        <f t="shared" si="3433"/>
        <v>0</v>
      </c>
      <c r="AI1246" s="17">
        <f t="shared" si="3434"/>
        <v>0</v>
      </c>
      <c r="AJ1246" s="17">
        <f t="shared" si="3435"/>
        <v>0</v>
      </c>
      <c r="AK1246" s="17">
        <f t="shared" si="3436"/>
        <v>0</v>
      </c>
      <c r="AL1246" s="17">
        <f t="shared" si="3437"/>
        <v>0</v>
      </c>
      <c r="AM1246" s="17">
        <f t="shared" si="3438"/>
        <v>0</v>
      </c>
      <c r="AN1246" s="17">
        <f t="shared" si="3439"/>
        <v>0</v>
      </c>
      <c r="AO1246" s="17">
        <f t="shared" si="3440"/>
        <v>0</v>
      </c>
      <c r="AP1246" s="17">
        <f t="shared" si="3441"/>
        <v>0</v>
      </c>
      <c r="AQ1246" s="17">
        <f t="shared" si="3442"/>
        <v>0</v>
      </c>
      <c r="AR1246" s="17">
        <f t="shared" si="3443"/>
        <v>0</v>
      </c>
      <c r="AS1246" s="17">
        <f t="shared" si="3444"/>
        <v>0</v>
      </c>
      <c r="AT1246" s="17">
        <f t="shared" si="3445"/>
        <v>0</v>
      </c>
      <c r="AU1246" s="17">
        <f t="shared" si="3446"/>
        <v>0</v>
      </c>
      <c r="AV1246" s="17">
        <f t="shared" si="3447"/>
        <v>0</v>
      </c>
      <c r="AW1246" s="17">
        <f t="shared" si="3280"/>
        <v>4781.1000000000004</v>
      </c>
      <c r="AX1246" s="17">
        <f t="shared" si="3281"/>
        <v>4781.1000000000004</v>
      </c>
      <c r="AY1246" s="17">
        <f t="shared" si="3282"/>
        <v>4781.1000000000004</v>
      </c>
      <c r="AZ1246" s="17">
        <f t="shared" si="3448"/>
        <v>0</v>
      </c>
      <c r="BA1246" s="32"/>
      <c r="BB1246" s="32"/>
      <c r="BC1246" s="1"/>
      <c r="BD1246" s="1"/>
      <c r="BE1246" s="1"/>
      <c r="BF1246" s="1"/>
      <c r="BG1246" s="1"/>
      <c r="BH1246" s="1"/>
      <c r="BI1246" s="1"/>
    </row>
    <row r="1247" s="1" customFormat="1" ht="157.5">
      <c r="A1247" s="30" t="s">
        <v>496</v>
      </c>
      <c r="B1247" s="30" t="s">
        <v>171</v>
      </c>
      <c r="C1247" s="30" t="s">
        <v>171</v>
      </c>
      <c r="D1247" s="30" t="s">
        <v>468</v>
      </c>
      <c r="E1247" s="35"/>
      <c r="F1247" s="31" t="s">
        <v>469</v>
      </c>
      <c r="G1247" s="17">
        <f t="shared" si="3416"/>
        <v>4781.1000000000004</v>
      </c>
      <c r="H1247" s="17">
        <f t="shared" si="3312"/>
        <v>4781.1000000000004</v>
      </c>
      <c r="I1247" s="17">
        <f t="shared" si="3417"/>
        <v>4781.1000000000004</v>
      </c>
      <c r="J1247" s="17">
        <f t="shared" si="3418"/>
        <v>0</v>
      </c>
      <c r="K1247" s="17">
        <f t="shared" si="3419"/>
        <v>0</v>
      </c>
      <c r="L1247" s="17">
        <f t="shared" si="3420"/>
        <v>0</v>
      </c>
      <c r="M1247" s="17">
        <f t="shared" si="3413"/>
        <v>4781.1000000000004</v>
      </c>
      <c r="N1247" s="17">
        <f t="shared" si="3414"/>
        <v>4781.1000000000004</v>
      </c>
      <c r="O1247" s="17">
        <f t="shared" si="3415"/>
        <v>4781.1000000000004</v>
      </c>
      <c r="P1247" s="17">
        <f t="shared" si="3421"/>
        <v>0</v>
      </c>
      <c r="Q1247" s="17">
        <f t="shared" si="3422"/>
        <v>0</v>
      </c>
      <c r="R1247" s="17">
        <f t="shared" si="3423"/>
        <v>0</v>
      </c>
      <c r="S1247" s="17">
        <f t="shared" si="3424"/>
        <v>0</v>
      </c>
      <c r="T1247" s="17">
        <f t="shared" si="3425"/>
        <v>0</v>
      </c>
      <c r="U1247" s="17">
        <f t="shared" si="3426"/>
        <v>0</v>
      </c>
      <c r="V1247" s="17">
        <f t="shared" si="3427"/>
        <v>0</v>
      </c>
      <c r="W1247" s="17">
        <f t="shared" si="3428"/>
        <v>0</v>
      </c>
      <c r="X1247" s="17">
        <f t="shared" si="3429"/>
        <v>0</v>
      </c>
      <c r="Y1247" s="17">
        <f t="shared" si="3274"/>
        <v>4781.1000000000004</v>
      </c>
      <c r="Z1247" s="17">
        <f t="shared" si="3275"/>
        <v>4781.1000000000004</v>
      </c>
      <c r="AA1247" s="17">
        <f t="shared" si="3276"/>
        <v>4781.1000000000004</v>
      </c>
      <c r="AB1247" s="17">
        <f t="shared" si="3430"/>
        <v>0</v>
      </c>
      <c r="AC1247" s="17">
        <f t="shared" si="3431"/>
        <v>0</v>
      </c>
      <c r="AD1247" s="17">
        <f t="shared" si="3432"/>
        <v>0</v>
      </c>
      <c r="AE1247" s="17">
        <f t="shared" si="3277"/>
        <v>4781.1000000000004</v>
      </c>
      <c r="AF1247" s="17">
        <f t="shared" si="3278"/>
        <v>4781.1000000000004</v>
      </c>
      <c r="AG1247" s="17">
        <f t="shared" si="3279"/>
        <v>4781.1000000000004</v>
      </c>
      <c r="AH1247" s="17">
        <f t="shared" si="3433"/>
        <v>0</v>
      </c>
      <c r="AI1247" s="17">
        <f t="shared" si="3434"/>
        <v>0</v>
      </c>
      <c r="AJ1247" s="17">
        <f t="shared" si="3435"/>
        <v>0</v>
      </c>
      <c r="AK1247" s="17">
        <f t="shared" si="3436"/>
        <v>0</v>
      </c>
      <c r="AL1247" s="17">
        <f t="shared" si="3437"/>
        <v>0</v>
      </c>
      <c r="AM1247" s="17">
        <f t="shared" si="3438"/>
        <v>0</v>
      </c>
      <c r="AN1247" s="17">
        <f t="shared" si="3439"/>
        <v>0</v>
      </c>
      <c r="AO1247" s="17">
        <f t="shared" si="3440"/>
        <v>0</v>
      </c>
      <c r="AP1247" s="17">
        <f t="shared" si="3441"/>
        <v>0</v>
      </c>
      <c r="AQ1247" s="17">
        <f t="shared" si="3442"/>
        <v>0</v>
      </c>
      <c r="AR1247" s="17">
        <f t="shared" si="3443"/>
        <v>0</v>
      </c>
      <c r="AS1247" s="17">
        <f t="shared" si="3444"/>
        <v>0</v>
      </c>
      <c r="AT1247" s="17">
        <f t="shared" si="3445"/>
        <v>0</v>
      </c>
      <c r="AU1247" s="17">
        <f t="shared" si="3446"/>
        <v>0</v>
      </c>
      <c r="AV1247" s="17">
        <f t="shared" si="3447"/>
        <v>0</v>
      </c>
      <c r="AW1247" s="17">
        <f t="shared" si="3280"/>
        <v>4781.1000000000004</v>
      </c>
      <c r="AX1247" s="17">
        <f t="shared" si="3281"/>
        <v>4781.1000000000004</v>
      </c>
      <c r="AY1247" s="17">
        <f t="shared" si="3282"/>
        <v>4781.1000000000004</v>
      </c>
      <c r="AZ1247" s="17">
        <f t="shared" si="3448"/>
        <v>0</v>
      </c>
      <c r="BA1247" s="32"/>
      <c r="BB1247" s="32"/>
      <c r="BC1247" s="1"/>
      <c r="BD1247" s="1"/>
      <c r="BE1247" s="1"/>
      <c r="BF1247" s="1"/>
      <c r="BG1247" s="1"/>
      <c r="BH1247" s="1"/>
      <c r="BI1247" s="1"/>
    </row>
    <row r="1248" s="1" customFormat="1">
      <c r="A1248" s="30" t="s">
        <v>496</v>
      </c>
      <c r="B1248" s="30" t="s">
        <v>171</v>
      </c>
      <c r="C1248" s="30" t="s">
        <v>171</v>
      </c>
      <c r="D1248" s="30" t="s">
        <v>468</v>
      </c>
      <c r="E1248" s="30" t="s">
        <v>134</v>
      </c>
      <c r="F1248" s="31" t="s">
        <v>135</v>
      </c>
      <c r="G1248" s="17">
        <v>4781.1000000000004</v>
      </c>
      <c r="H1248" s="17">
        <v>4781.1000000000004</v>
      </c>
      <c r="I1248" s="17">
        <v>4781.1000000000004</v>
      </c>
      <c r="J1248" s="17"/>
      <c r="K1248" s="17"/>
      <c r="L1248" s="17"/>
      <c r="M1248" s="17">
        <f t="shared" si="3413"/>
        <v>4781.1000000000004</v>
      </c>
      <c r="N1248" s="17">
        <f t="shared" si="3414"/>
        <v>4781.1000000000004</v>
      </c>
      <c r="O1248" s="17">
        <f t="shared" si="3415"/>
        <v>4781.1000000000004</v>
      </c>
      <c r="P1248" s="17"/>
      <c r="Q1248" s="17"/>
      <c r="R1248" s="17"/>
      <c r="S1248" s="17"/>
      <c r="T1248" s="17"/>
      <c r="U1248" s="17"/>
      <c r="V1248" s="17"/>
      <c r="W1248" s="17"/>
      <c r="X1248" s="17"/>
      <c r="Y1248" s="17">
        <f t="shared" si="3274"/>
        <v>4781.1000000000004</v>
      </c>
      <c r="Z1248" s="17">
        <f t="shared" si="3275"/>
        <v>4781.1000000000004</v>
      </c>
      <c r="AA1248" s="17">
        <f t="shared" si="3276"/>
        <v>4781.1000000000004</v>
      </c>
      <c r="AB1248" s="17"/>
      <c r="AC1248" s="17"/>
      <c r="AD1248" s="17"/>
      <c r="AE1248" s="17">
        <f t="shared" si="3277"/>
        <v>4781.1000000000004</v>
      </c>
      <c r="AF1248" s="17">
        <f t="shared" si="3278"/>
        <v>4781.1000000000004</v>
      </c>
      <c r="AG1248" s="17">
        <f t="shared" si="3279"/>
        <v>4781.1000000000004</v>
      </c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>
        <f t="shared" si="3280"/>
        <v>4781.1000000000004</v>
      </c>
      <c r="AX1248" s="17">
        <f t="shared" si="3281"/>
        <v>4781.1000000000004</v>
      </c>
      <c r="AY1248" s="17">
        <f t="shared" si="3282"/>
        <v>4781.1000000000004</v>
      </c>
      <c r="AZ1248" s="17"/>
      <c r="BA1248" s="32"/>
      <c r="BB1248" s="32"/>
      <c r="BC1248" s="1"/>
      <c r="BD1248" s="1"/>
      <c r="BE1248" s="1"/>
      <c r="BF1248" s="1"/>
      <c r="BG1248" s="1"/>
      <c r="BH1248" s="1"/>
      <c r="BI1248" s="1"/>
    </row>
    <row r="1249" s="1" customFormat="1">
      <c r="A1249" s="30" t="s">
        <v>496</v>
      </c>
      <c r="B1249" s="30" t="s">
        <v>171</v>
      </c>
      <c r="C1249" s="30" t="s">
        <v>171</v>
      </c>
      <c r="D1249" s="30" t="s">
        <v>229</v>
      </c>
      <c r="E1249" s="35"/>
      <c r="F1249" s="31" t="s">
        <v>230</v>
      </c>
      <c r="G1249" s="17">
        <f t="shared" si="3416"/>
        <v>620</v>
      </c>
      <c r="H1249" s="17">
        <f t="shared" si="3312"/>
        <v>620</v>
      </c>
      <c r="I1249" s="17">
        <f t="shared" si="3417"/>
        <v>620</v>
      </c>
      <c r="J1249" s="17">
        <f t="shared" si="3418"/>
        <v>0</v>
      </c>
      <c r="K1249" s="17">
        <f t="shared" si="3419"/>
        <v>0</v>
      </c>
      <c r="L1249" s="17">
        <f t="shared" si="3420"/>
        <v>0</v>
      </c>
      <c r="M1249" s="17">
        <f t="shared" si="3413"/>
        <v>620</v>
      </c>
      <c r="N1249" s="17">
        <f t="shared" si="3414"/>
        <v>620</v>
      </c>
      <c r="O1249" s="17">
        <f t="shared" si="3415"/>
        <v>620</v>
      </c>
      <c r="P1249" s="17">
        <f t="shared" si="3421"/>
        <v>0</v>
      </c>
      <c r="Q1249" s="17">
        <f t="shared" si="3422"/>
        <v>0</v>
      </c>
      <c r="R1249" s="17">
        <f t="shared" si="3423"/>
        <v>0</v>
      </c>
      <c r="S1249" s="17">
        <f t="shared" si="3424"/>
        <v>0</v>
      </c>
      <c r="T1249" s="17">
        <f t="shared" si="3425"/>
        <v>0</v>
      </c>
      <c r="U1249" s="17">
        <f t="shared" si="3426"/>
        <v>0</v>
      </c>
      <c r="V1249" s="17">
        <f t="shared" si="3427"/>
        <v>0</v>
      </c>
      <c r="W1249" s="17">
        <f t="shared" si="3428"/>
        <v>0</v>
      </c>
      <c r="X1249" s="17">
        <f t="shared" si="3429"/>
        <v>0</v>
      </c>
      <c r="Y1249" s="17">
        <f t="shared" si="3274"/>
        <v>620</v>
      </c>
      <c r="Z1249" s="17">
        <f t="shared" si="3275"/>
        <v>620</v>
      </c>
      <c r="AA1249" s="17">
        <f t="shared" si="3276"/>
        <v>620</v>
      </c>
      <c r="AB1249" s="17">
        <f t="shared" si="3430"/>
        <v>0</v>
      </c>
      <c r="AC1249" s="17">
        <f t="shared" si="3431"/>
        <v>0</v>
      </c>
      <c r="AD1249" s="17">
        <f t="shared" si="3432"/>
        <v>0</v>
      </c>
      <c r="AE1249" s="17">
        <f t="shared" si="3277"/>
        <v>620</v>
      </c>
      <c r="AF1249" s="17">
        <f t="shared" si="3278"/>
        <v>620</v>
      </c>
      <c r="AG1249" s="17">
        <f t="shared" si="3279"/>
        <v>620</v>
      </c>
      <c r="AH1249" s="17">
        <f t="shared" si="3433"/>
        <v>0</v>
      </c>
      <c r="AI1249" s="17">
        <f t="shared" si="3434"/>
        <v>0</v>
      </c>
      <c r="AJ1249" s="17">
        <f t="shared" si="3435"/>
        <v>0</v>
      </c>
      <c r="AK1249" s="17">
        <f t="shared" si="3436"/>
        <v>0</v>
      </c>
      <c r="AL1249" s="17">
        <f t="shared" si="3437"/>
        <v>0</v>
      </c>
      <c r="AM1249" s="17">
        <f t="shared" si="3438"/>
        <v>0</v>
      </c>
      <c r="AN1249" s="17">
        <f t="shared" si="3439"/>
        <v>0</v>
      </c>
      <c r="AO1249" s="17">
        <f t="shared" si="3440"/>
        <v>0</v>
      </c>
      <c r="AP1249" s="17">
        <f t="shared" si="3441"/>
        <v>0</v>
      </c>
      <c r="AQ1249" s="17">
        <f t="shared" si="3442"/>
        <v>0</v>
      </c>
      <c r="AR1249" s="17">
        <f t="shared" si="3443"/>
        <v>0</v>
      </c>
      <c r="AS1249" s="17">
        <f t="shared" si="3444"/>
        <v>0</v>
      </c>
      <c r="AT1249" s="17">
        <f t="shared" si="3445"/>
        <v>0</v>
      </c>
      <c r="AU1249" s="17">
        <f t="shared" si="3446"/>
        <v>0</v>
      </c>
      <c r="AV1249" s="17">
        <f t="shared" si="3447"/>
        <v>0</v>
      </c>
      <c r="AW1249" s="17">
        <f t="shared" si="3280"/>
        <v>620</v>
      </c>
      <c r="AX1249" s="17">
        <f t="shared" si="3281"/>
        <v>620</v>
      </c>
      <c r="AY1249" s="17">
        <f t="shared" si="3282"/>
        <v>620</v>
      </c>
      <c r="AZ1249" s="17">
        <f t="shared" si="3448"/>
        <v>0</v>
      </c>
      <c r="BA1249" s="32"/>
      <c r="BB1249" s="32"/>
      <c r="BC1249" s="1"/>
      <c r="BD1249" s="1"/>
      <c r="BE1249" s="1"/>
      <c r="BF1249" s="1"/>
      <c r="BG1249" s="1"/>
      <c r="BH1249" s="1"/>
      <c r="BI1249" s="1"/>
    </row>
    <row r="1250" s="1" customFormat="1" hidden="1">
      <c r="A1250" s="30" t="s">
        <v>496</v>
      </c>
      <c r="B1250" s="30" t="s">
        <v>171</v>
      </c>
      <c r="C1250" s="30" t="s">
        <v>171</v>
      </c>
      <c r="D1250" s="30" t="s">
        <v>231</v>
      </c>
      <c r="E1250" s="35"/>
      <c r="F1250" s="31" t="s">
        <v>36</v>
      </c>
      <c r="G1250" s="17">
        <f t="shared" si="3416"/>
        <v>620</v>
      </c>
      <c r="H1250" s="17">
        <f t="shared" si="3312"/>
        <v>620</v>
      </c>
      <c r="I1250" s="17">
        <f t="shared" si="3417"/>
        <v>620</v>
      </c>
      <c r="J1250" s="17">
        <f t="shared" si="3418"/>
        <v>0</v>
      </c>
      <c r="K1250" s="17">
        <f t="shared" si="3419"/>
        <v>0</v>
      </c>
      <c r="L1250" s="17">
        <f t="shared" si="3420"/>
        <v>0</v>
      </c>
      <c r="M1250" s="17">
        <f t="shared" si="3413"/>
        <v>620</v>
      </c>
      <c r="N1250" s="17">
        <f t="shared" si="3414"/>
        <v>620</v>
      </c>
      <c r="O1250" s="17">
        <f t="shared" si="3415"/>
        <v>620</v>
      </c>
      <c r="P1250" s="17">
        <f t="shared" si="3421"/>
        <v>0</v>
      </c>
      <c r="Q1250" s="17">
        <f t="shared" si="3422"/>
        <v>0</v>
      </c>
      <c r="R1250" s="17">
        <f t="shared" si="3423"/>
        <v>0</v>
      </c>
      <c r="S1250" s="17">
        <f t="shared" si="3424"/>
        <v>0</v>
      </c>
      <c r="T1250" s="17">
        <f t="shared" si="3425"/>
        <v>0</v>
      </c>
      <c r="U1250" s="17">
        <f t="shared" si="3426"/>
        <v>0</v>
      </c>
      <c r="V1250" s="17">
        <f t="shared" si="3427"/>
        <v>0</v>
      </c>
      <c r="W1250" s="17">
        <f t="shared" si="3428"/>
        <v>0</v>
      </c>
      <c r="X1250" s="17">
        <f t="shared" si="3429"/>
        <v>0</v>
      </c>
      <c r="Y1250" s="17">
        <f t="shared" si="3274"/>
        <v>620</v>
      </c>
      <c r="Z1250" s="17">
        <f t="shared" si="3275"/>
        <v>620</v>
      </c>
      <c r="AA1250" s="17">
        <f t="shared" si="3276"/>
        <v>620</v>
      </c>
      <c r="AB1250" s="17">
        <f t="shared" si="3430"/>
        <v>0</v>
      </c>
      <c r="AC1250" s="17">
        <f t="shared" si="3431"/>
        <v>0</v>
      </c>
      <c r="AD1250" s="17">
        <f t="shared" si="3432"/>
        <v>0</v>
      </c>
      <c r="AE1250" s="17">
        <f t="shared" si="3277"/>
        <v>620</v>
      </c>
      <c r="AF1250" s="17">
        <f t="shared" si="3278"/>
        <v>620</v>
      </c>
      <c r="AG1250" s="17">
        <f t="shared" si="3279"/>
        <v>620</v>
      </c>
      <c r="AH1250" s="17">
        <f t="shared" si="3433"/>
        <v>0</v>
      </c>
      <c r="AI1250" s="17">
        <f t="shared" si="3434"/>
        <v>0</v>
      </c>
      <c r="AJ1250" s="17">
        <f t="shared" si="3435"/>
        <v>0</v>
      </c>
      <c r="AK1250" s="17">
        <f t="shared" si="3436"/>
        <v>0</v>
      </c>
      <c r="AL1250" s="17">
        <f t="shared" si="3437"/>
        <v>0</v>
      </c>
      <c r="AM1250" s="17">
        <f t="shared" si="3438"/>
        <v>0</v>
      </c>
      <c r="AN1250" s="17">
        <f t="shared" si="3439"/>
        <v>0</v>
      </c>
      <c r="AO1250" s="17">
        <f t="shared" si="3440"/>
        <v>0</v>
      </c>
      <c r="AP1250" s="17">
        <f t="shared" si="3441"/>
        <v>0</v>
      </c>
      <c r="AQ1250" s="17">
        <f t="shared" si="3442"/>
        <v>0</v>
      </c>
      <c r="AR1250" s="17">
        <f t="shared" si="3443"/>
        <v>0</v>
      </c>
      <c r="AS1250" s="17">
        <f t="shared" si="3444"/>
        <v>0</v>
      </c>
      <c r="AT1250" s="17">
        <f t="shared" si="3445"/>
        <v>0</v>
      </c>
      <c r="AU1250" s="17">
        <f t="shared" si="3446"/>
        <v>0</v>
      </c>
      <c r="AV1250" s="17">
        <f t="shared" si="3447"/>
        <v>0</v>
      </c>
      <c r="AW1250" s="17">
        <f t="shared" si="3280"/>
        <v>620</v>
      </c>
      <c r="AX1250" s="17">
        <f t="shared" si="3281"/>
        <v>620</v>
      </c>
      <c r="AY1250" s="17">
        <f t="shared" si="3282"/>
        <v>620</v>
      </c>
      <c r="AZ1250" s="17">
        <f t="shared" si="3448"/>
        <v>0</v>
      </c>
      <c r="BA1250" s="32">
        <v>0</v>
      </c>
      <c r="BB1250" s="32"/>
      <c r="BC1250" s="1"/>
      <c r="BD1250" s="1"/>
      <c r="BE1250" s="1"/>
      <c r="BF1250" s="1"/>
      <c r="BG1250" s="1"/>
      <c r="BH1250" s="1"/>
      <c r="BI1250" s="1"/>
    </row>
    <row r="1251" s="1" customFormat="1">
      <c r="A1251" s="30" t="s">
        <v>496</v>
      </c>
      <c r="B1251" s="30" t="s">
        <v>171</v>
      </c>
      <c r="C1251" s="30" t="s">
        <v>171</v>
      </c>
      <c r="D1251" s="30" t="s">
        <v>271</v>
      </c>
      <c r="E1251" s="35"/>
      <c r="F1251" s="31" t="s">
        <v>272</v>
      </c>
      <c r="G1251" s="17">
        <f t="shared" si="3416"/>
        <v>620</v>
      </c>
      <c r="H1251" s="17">
        <f t="shared" si="3312"/>
        <v>620</v>
      </c>
      <c r="I1251" s="17">
        <f t="shared" si="3417"/>
        <v>620</v>
      </c>
      <c r="J1251" s="17">
        <f t="shared" si="3418"/>
        <v>0</v>
      </c>
      <c r="K1251" s="17">
        <f t="shared" si="3419"/>
        <v>0</v>
      </c>
      <c r="L1251" s="17">
        <f t="shared" si="3420"/>
        <v>0</v>
      </c>
      <c r="M1251" s="17">
        <f t="shared" si="3413"/>
        <v>620</v>
      </c>
      <c r="N1251" s="17">
        <f t="shared" si="3414"/>
        <v>620</v>
      </c>
      <c r="O1251" s="17">
        <f t="shared" si="3415"/>
        <v>620</v>
      </c>
      <c r="P1251" s="17">
        <f t="shared" si="3421"/>
        <v>0</v>
      </c>
      <c r="Q1251" s="17">
        <f t="shared" si="3422"/>
        <v>0</v>
      </c>
      <c r="R1251" s="17">
        <f t="shared" si="3423"/>
        <v>0</v>
      </c>
      <c r="S1251" s="17">
        <f t="shared" si="3424"/>
        <v>0</v>
      </c>
      <c r="T1251" s="17">
        <f t="shared" si="3425"/>
        <v>0</v>
      </c>
      <c r="U1251" s="17">
        <f t="shared" si="3426"/>
        <v>0</v>
      </c>
      <c r="V1251" s="17">
        <f t="shared" si="3427"/>
        <v>0</v>
      </c>
      <c r="W1251" s="17">
        <f t="shared" si="3428"/>
        <v>0</v>
      </c>
      <c r="X1251" s="17">
        <f t="shared" si="3429"/>
        <v>0</v>
      </c>
      <c r="Y1251" s="17">
        <f t="shared" si="3274"/>
        <v>620</v>
      </c>
      <c r="Z1251" s="17">
        <f t="shared" si="3275"/>
        <v>620</v>
      </c>
      <c r="AA1251" s="17">
        <f t="shared" si="3276"/>
        <v>620</v>
      </c>
      <c r="AB1251" s="17">
        <f t="shared" si="3430"/>
        <v>0</v>
      </c>
      <c r="AC1251" s="17">
        <f t="shared" si="3431"/>
        <v>0</v>
      </c>
      <c r="AD1251" s="17">
        <f t="shared" si="3432"/>
        <v>0</v>
      </c>
      <c r="AE1251" s="17">
        <f t="shared" si="3277"/>
        <v>620</v>
      </c>
      <c r="AF1251" s="17">
        <f t="shared" si="3278"/>
        <v>620</v>
      </c>
      <c r="AG1251" s="17">
        <f t="shared" si="3279"/>
        <v>620</v>
      </c>
      <c r="AH1251" s="17">
        <f t="shared" si="3433"/>
        <v>0</v>
      </c>
      <c r="AI1251" s="17">
        <f t="shared" si="3434"/>
        <v>0</v>
      </c>
      <c r="AJ1251" s="17">
        <f t="shared" si="3435"/>
        <v>0</v>
      </c>
      <c r="AK1251" s="17">
        <f t="shared" si="3436"/>
        <v>0</v>
      </c>
      <c r="AL1251" s="17">
        <f t="shared" si="3437"/>
        <v>0</v>
      </c>
      <c r="AM1251" s="17">
        <f t="shared" si="3438"/>
        <v>0</v>
      </c>
      <c r="AN1251" s="17">
        <f t="shared" si="3439"/>
        <v>0</v>
      </c>
      <c r="AO1251" s="17">
        <f t="shared" si="3440"/>
        <v>0</v>
      </c>
      <c r="AP1251" s="17">
        <f t="shared" si="3441"/>
        <v>0</v>
      </c>
      <c r="AQ1251" s="17">
        <f t="shared" si="3442"/>
        <v>0</v>
      </c>
      <c r="AR1251" s="17">
        <f t="shared" si="3443"/>
        <v>0</v>
      </c>
      <c r="AS1251" s="17">
        <f t="shared" si="3444"/>
        <v>0</v>
      </c>
      <c r="AT1251" s="17">
        <f t="shared" si="3445"/>
        <v>0</v>
      </c>
      <c r="AU1251" s="17">
        <f t="shared" si="3446"/>
        <v>0</v>
      </c>
      <c r="AV1251" s="17">
        <f t="shared" si="3447"/>
        <v>0</v>
      </c>
      <c r="AW1251" s="17">
        <f t="shared" si="3280"/>
        <v>620</v>
      </c>
      <c r="AX1251" s="17">
        <f t="shared" si="3281"/>
        <v>620</v>
      </c>
      <c r="AY1251" s="17">
        <f t="shared" si="3282"/>
        <v>620</v>
      </c>
      <c r="AZ1251" s="17">
        <f t="shared" si="3448"/>
        <v>0</v>
      </c>
      <c r="BA1251" s="32"/>
      <c r="BB1251" s="32"/>
      <c r="BC1251" s="1"/>
      <c r="BD1251" s="1"/>
      <c r="BE1251" s="1"/>
      <c r="BF1251" s="1"/>
      <c r="BG1251" s="1"/>
      <c r="BH1251" s="1"/>
      <c r="BI1251" s="1"/>
    </row>
    <row r="1252" s="1" customFormat="1">
      <c r="A1252" s="30" t="s">
        <v>496</v>
      </c>
      <c r="B1252" s="30" t="s">
        <v>171</v>
      </c>
      <c r="C1252" s="30" t="s">
        <v>171</v>
      </c>
      <c r="D1252" s="30" t="s">
        <v>470</v>
      </c>
      <c r="E1252" s="35"/>
      <c r="F1252" s="31" t="s">
        <v>471</v>
      </c>
      <c r="G1252" s="17">
        <f t="shared" si="3416"/>
        <v>620</v>
      </c>
      <c r="H1252" s="17">
        <f t="shared" si="3312"/>
        <v>620</v>
      </c>
      <c r="I1252" s="17">
        <f t="shared" si="3417"/>
        <v>620</v>
      </c>
      <c r="J1252" s="17">
        <f t="shared" si="3418"/>
        <v>0</v>
      </c>
      <c r="K1252" s="17">
        <f t="shared" si="3419"/>
        <v>0</v>
      </c>
      <c r="L1252" s="17">
        <f t="shared" si="3420"/>
        <v>0</v>
      </c>
      <c r="M1252" s="17">
        <f t="shared" si="3413"/>
        <v>620</v>
      </c>
      <c r="N1252" s="17">
        <f t="shared" si="3414"/>
        <v>620</v>
      </c>
      <c r="O1252" s="17">
        <f t="shared" si="3415"/>
        <v>620</v>
      </c>
      <c r="P1252" s="17">
        <f t="shared" si="3421"/>
        <v>0</v>
      </c>
      <c r="Q1252" s="17">
        <f t="shared" si="3422"/>
        <v>0</v>
      </c>
      <c r="R1252" s="17">
        <f t="shared" si="3423"/>
        <v>0</v>
      </c>
      <c r="S1252" s="17">
        <f t="shared" si="3424"/>
        <v>0</v>
      </c>
      <c r="T1252" s="17">
        <f t="shared" si="3425"/>
        <v>0</v>
      </c>
      <c r="U1252" s="17">
        <f t="shared" si="3426"/>
        <v>0</v>
      </c>
      <c r="V1252" s="17">
        <f t="shared" si="3427"/>
        <v>0</v>
      </c>
      <c r="W1252" s="17">
        <f t="shared" si="3428"/>
        <v>0</v>
      </c>
      <c r="X1252" s="17">
        <f t="shared" si="3429"/>
        <v>0</v>
      </c>
      <c r="Y1252" s="17">
        <f t="shared" si="3274"/>
        <v>620</v>
      </c>
      <c r="Z1252" s="17">
        <f t="shared" si="3275"/>
        <v>620</v>
      </c>
      <c r="AA1252" s="17">
        <f t="shared" si="3276"/>
        <v>620</v>
      </c>
      <c r="AB1252" s="17">
        <f t="shared" si="3430"/>
        <v>0</v>
      </c>
      <c r="AC1252" s="17">
        <f t="shared" si="3431"/>
        <v>0</v>
      </c>
      <c r="AD1252" s="17">
        <f t="shared" si="3432"/>
        <v>0</v>
      </c>
      <c r="AE1252" s="17">
        <f t="shared" si="3277"/>
        <v>620</v>
      </c>
      <c r="AF1252" s="17">
        <f t="shared" si="3278"/>
        <v>620</v>
      </c>
      <c r="AG1252" s="17">
        <f t="shared" si="3279"/>
        <v>620</v>
      </c>
      <c r="AH1252" s="17">
        <f t="shared" si="3433"/>
        <v>0</v>
      </c>
      <c r="AI1252" s="17">
        <f t="shared" si="3434"/>
        <v>0</v>
      </c>
      <c r="AJ1252" s="17">
        <f t="shared" si="3435"/>
        <v>0</v>
      </c>
      <c r="AK1252" s="17">
        <f t="shared" si="3436"/>
        <v>0</v>
      </c>
      <c r="AL1252" s="17">
        <f t="shared" si="3437"/>
        <v>0</v>
      </c>
      <c r="AM1252" s="17">
        <f t="shared" si="3438"/>
        <v>0</v>
      </c>
      <c r="AN1252" s="17">
        <f t="shared" si="3439"/>
        <v>0</v>
      </c>
      <c r="AO1252" s="17">
        <f t="shared" si="3440"/>
        <v>0</v>
      </c>
      <c r="AP1252" s="17">
        <f t="shared" si="3441"/>
        <v>0</v>
      </c>
      <c r="AQ1252" s="17">
        <f t="shared" si="3442"/>
        <v>0</v>
      </c>
      <c r="AR1252" s="17">
        <f t="shared" si="3443"/>
        <v>0</v>
      </c>
      <c r="AS1252" s="17">
        <f t="shared" si="3444"/>
        <v>0</v>
      </c>
      <c r="AT1252" s="17">
        <f t="shared" si="3445"/>
        <v>0</v>
      </c>
      <c r="AU1252" s="17">
        <f t="shared" si="3446"/>
        <v>0</v>
      </c>
      <c r="AV1252" s="17">
        <f t="shared" si="3447"/>
        <v>0</v>
      </c>
      <c r="AW1252" s="17">
        <f t="shared" si="3280"/>
        <v>620</v>
      </c>
      <c r="AX1252" s="17">
        <f t="shared" si="3281"/>
        <v>620</v>
      </c>
      <c r="AY1252" s="17">
        <f t="shared" si="3282"/>
        <v>620</v>
      </c>
      <c r="AZ1252" s="17">
        <f t="shared" si="3448"/>
        <v>0</v>
      </c>
      <c r="BA1252" s="32"/>
      <c r="BB1252" s="32"/>
      <c r="BC1252" s="1"/>
      <c r="BD1252" s="1"/>
      <c r="BE1252" s="1"/>
      <c r="BF1252" s="1"/>
      <c r="BG1252" s="1"/>
      <c r="BH1252" s="1"/>
      <c r="BI1252" s="1"/>
    </row>
    <row r="1253" s="1" customFormat="1">
      <c r="A1253" s="30" t="s">
        <v>496</v>
      </c>
      <c r="B1253" s="30" t="s">
        <v>171</v>
      </c>
      <c r="C1253" s="30" t="s">
        <v>171</v>
      </c>
      <c r="D1253" s="30" t="s">
        <v>470</v>
      </c>
      <c r="E1253" s="30" t="s">
        <v>41</v>
      </c>
      <c r="F1253" s="31" t="s">
        <v>42</v>
      </c>
      <c r="G1253" s="17">
        <v>620</v>
      </c>
      <c r="H1253" s="17">
        <v>620</v>
      </c>
      <c r="I1253" s="17">
        <v>620</v>
      </c>
      <c r="J1253" s="17"/>
      <c r="K1253" s="17"/>
      <c r="L1253" s="17"/>
      <c r="M1253" s="17">
        <f t="shared" si="3413"/>
        <v>620</v>
      </c>
      <c r="N1253" s="17">
        <f t="shared" si="3414"/>
        <v>620</v>
      </c>
      <c r="O1253" s="17">
        <f t="shared" si="3415"/>
        <v>620</v>
      </c>
      <c r="P1253" s="17"/>
      <c r="Q1253" s="17"/>
      <c r="R1253" s="17"/>
      <c r="S1253" s="17"/>
      <c r="T1253" s="17"/>
      <c r="U1253" s="17"/>
      <c r="V1253" s="17"/>
      <c r="W1253" s="17"/>
      <c r="X1253" s="17"/>
      <c r="Y1253" s="17">
        <f t="shared" si="3274"/>
        <v>620</v>
      </c>
      <c r="Z1253" s="17">
        <f t="shared" si="3275"/>
        <v>620</v>
      </c>
      <c r="AA1253" s="17">
        <f t="shared" si="3276"/>
        <v>620</v>
      </c>
      <c r="AB1253" s="17"/>
      <c r="AC1253" s="17"/>
      <c r="AD1253" s="17"/>
      <c r="AE1253" s="17">
        <f t="shared" si="3277"/>
        <v>620</v>
      </c>
      <c r="AF1253" s="17">
        <f t="shared" si="3278"/>
        <v>620</v>
      </c>
      <c r="AG1253" s="17">
        <f t="shared" si="3279"/>
        <v>620</v>
      </c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>
        <f t="shared" si="3280"/>
        <v>620</v>
      </c>
      <c r="AX1253" s="17">
        <f t="shared" si="3281"/>
        <v>620</v>
      </c>
      <c r="AY1253" s="17">
        <f t="shared" si="3282"/>
        <v>620</v>
      </c>
      <c r="AZ1253" s="17"/>
      <c r="BA1253" s="32"/>
      <c r="BB1253" s="32"/>
      <c r="BC1253" s="1"/>
      <c r="BD1253" s="1"/>
      <c r="BE1253" s="1"/>
      <c r="BF1253" s="1"/>
      <c r="BG1253" s="1"/>
      <c r="BH1253" s="1"/>
      <c r="BI1253" s="1"/>
    </row>
    <row r="1254" s="20" customFormat="1">
      <c r="A1254" s="21" t="s">
        <v>496</v>
      </c>
      <c r="B1254" s="21" t="s">
        <v>74</v>
      </c>
      <c r="C1254" s="21"/>
      <c r="D1254" s="21"/>
      <c r="E1254" s="21"/>
      <c r="F1254" s="22" t="s">
        <v>75</v>
      </c>
      <c r="G1254" s="23">
        <f t="shared" si="3416"/>
        <v>1040.0999999999999</v>
      </c>
      <c r="H1254" s="23">
        <f t="shared" si="3312"/>
        <v>1040.0999999999999</v>
      </c>
      <c r="I1254" s="23">
        <f t="shared" si="3417"/>
        <v>1740.0999999999999</v>
      </c>
      <c r="J1254" s="23">
        <f t="shared" si="3418"/>
        <v>0</v>
      </c>
      <c r="K1254" s="23">
        <f t="shared" si="3419"/>
        <v>0</v>
      </c>
      <c r="L1254" s="23">
        <f t="shared" si="3420"/>
        <v>0</v>
      </c>
      <c r="M1254" s="23">
        <f t="shared" si="3413"/>
        <v>1040.0999999999999</v>
      </c>
      <c r="N1254" s="23">
        <f t="shared" si="3414"/>
        <v>1040.0999999999999</v>
      </c>
      <c r="O1254" s="23">
        <f t="shared" si="3415"/>
        <v>1740.0999999999999</v>
      </c>
      <c r="P1254" s="23">
        <f t="shared" si="3421"/>
        <v>0</v>
      </c>
      <c r="Q1254" s="23">
        <f t="shared" si="3422"/>
        <v>0</v>
      </c>
      <c r="R1254" s="23">
        <f t="shared" si="3423"/>
        <v>0</v>
      </c>
      <c r="S1254" s="23">
        <f t="shared" si="3424"/>
        <v>2.7015500000000001</v>
      </c>
      <c r="T1254" s="23">
        <f t="shared" si="3425"/>
        <v>0</v>
      </c>
      <c r="U1254" s="23">
        <f t="shared" si="3426"/>
        <v>0</v>
      </c>
      <c r="V1254" s="23">
        <f t="shared" si="3427"/>
        <v>0</v>
      </c>
      <c r="W1254" s="23">
        <f t="shared" si="3428"/>
        <v>0</v>
      </c>
      <c r="X1254" s="23">
        <f t="shared" si="3429"/>
        <v>0</v>
      </c>
      <c r="Y1254" s="23">
        <f t="shared" si="3274"/>
        <v>1042.8015499999999</v>
      </c>
      <c r="Z1254" s="23">
        <f t="shared" si="3275"/>
        <v>1040.0999999999999</v>
      </c>
      <c r="AA1254" s="23">
        <f t="shared" si="3276"/>
        <v>1740.0999999999999</v>
      </c>
      <c r="AB1254" s="23">
        <f t="shared" si="3430"/>
        <v>0</v>
      </c>
      <c r="AC1254" s="23">
        <f t="shared" si="3431"/>
        <v>0</v>
      </c>
      <c r="AD1254" s="23">
        <f t="shared" si="3432"/>
        <v>0</v>
      </c>
      <c r="AE1254" s="23">
        <f t="shared" si="3277"/>
        <v>1042.8015499999999</v>
      </c>
      <c r="AF1254" s="23">
        <f t="shared" si="3278"/>
        <v>1040.0999999999999</v>
      </c>
      <c r="AG1254" s="23">
        <f t="shared" si="3279"/>
        <v>1740.0999999999999</v>
      </c>
      <c r="AH1254" s="23">
        <f t="shared" si="3433"/>
        <v>0</v>
      </c>
      <c r="AI1254" s="23">
        <f t="shared" si="3434"/>
        <v>0</v>
      </c>
      <c r="AJ1254" s="23">
        <f t="shared" si="3435"/>
        <v>0</v>
      </c>
      <c r="AK1254" s="23">
        <f t="shared" si="3436"/>
        <v>0</v>
      </c>
      <c r="AL1254" s="23">
        <f t="shared" si="3437"/>
        <v>0</v>
      </c>
      <c r="AM1254" s="23">
        <f t="shared" si="3438"/>
        <v>0</v>
      </c>
      <c r="AN1254" s="23">
        <f t="shared" si="3439"/>
        <v>0</v>
      </c>
      <c r="AO1254" s="23">
        <f t="shared" si="3440"/>
        <v>0</v>
      </c>
      <c r="AP1254" s="23">
        <f t="shared" si="3441"/>
        <v>0</v>
      </c>
      <c r="AQ1254" s="23">
        <f t="shared" si="3442"/>
        <v>0</v>
      </c>
      <c r="AR1254" s="23">
        <f t="shared" si="3443"/>
        <v>0</v>
      </c>
      <c r="AS1254" s="23">
        <f t="shared" si="3444"/>
        <v>0</v>
      </c>
      <c r="AT1254" s="23">
        <f t="shared" si="3445"/>
        <v>0</v>
      </c>
      <c r="AU1254" s="23">
        <f t="shared" si="3446"/>
        <v>0</v>
      </c>
      <c r="AV1254" s="23">
        <f t="shared" si="3447"/>
        <v>0</v>
      </c>
      <c r="AW1254" s="23">
        <f t="shared" si="3280"/>
        <v>1042.8015499999999</v>
      </c>
      <c r="AX1254" s="23">
        <f t="shared" si="3281"/>
        <v>1040.0999999999999</v>
      </c>
      <c r="AY1254" s="23">
        <f t="shared" si="3282"/>
        <v>1740.0999999999999</v>
      </c>
      <c r="AZ1254" s="23">
        <f t="shared" si="3448"/>
        <v>0</v>
      </c>
      <c r="BA1254" s="24"/>
      <c r="BB1254" s="24"/>
      <c r="BC1254" s="20"/>
      <c r="BD1254" s="20"/>
      <c r="BE1254" s="20"/>
      <c r="BF1254" s="20"/>
      <c r="BG1254" s="20"/>
      <c r="BH1254" s="20"/>
      <c r="BI1254" s="20"/>
    </row>
    <row r="1255" s="25" customFormat="1">
      <c r="A1255" s="26" t="s">
        <v>496</v>
      </c>
      <c r="B1255" s="26" t="s">
        <v>74</v>
      </c>
      <c r="C1255" s="26" t="s">
        <v>29</v>
      </c>
      <c r="D1255" s="26"/>
      <c r="E1255" s="26"/>
      <c r="F1255" s="27" t="s">
        <v>76</v>
      </c>
      <c r="G1255" s="28">
        <f t="shared" si="3416"/>
        <v>1040.0999999999999</v>
      </c>
      <c r="H1255" s="28">
        <f t="shared" si="3312"/>
        <v>1040.0999999999999</v>
      </c>
      <c r="I1255" s="28">
        <f t="shared" si="3417"/>
        <v>1740.0999999999999</v>
      </c>
      <c r="J1255" s="28">
        <f t="shared" si="3418"/>
        <v>0</v>
      </c>
      <c r="K1255" s="28">
        <f t="shared" si="3419"/>
        <v>0</v>
      </c>
      <c r="L1255" s="28">
        <f t="shared" si="3420"/>
        <v>0</v>
      </c>
      <c r="M1255" s="28">
        <f t="shared" si="3413"/>
        <v>1040.0999999999999</v>
      </c>
      <c r="N1255" s="28">
        <f t="shared" si="3414"/>
        <v>1040.0999999999999</v>
      </c>
      <c r="O1255" s="28">
        <f t="shared" si="3415"/>
        <v>1740.0999999999999</v>
      </c>
      <c r="P1255" s="28">
        <f>P1256+P1261</f>
        <v>0</v>
      </c>
      <c r="Q1255" s="28">
        <f>Q1256+Q1261</f>
        <v>0</v>
      </c>
      <c r="R1255" s="28">
        <f>R1256+R1261</f>
        <v>0</v>
      </c>
      <c r="S1255" s="28">
        <f>S1256+S1261</f>
        <v>2.7015500000000001</v>
      </c>
      <c r="T1255" s="28">
        <f>T1256+T1261</f>
        <v>0</v>
      </c>
      <c r="U1255" s="28">
        <f>U1256+U1261</f>
        <v>0</v>
      </c>
      <c r="V1255" s="28">
        <f>V1256+V1261</f>
        <v>0</v>
      </c>
      <c r="W1255" s="28">
        <f>W1256+W1261</f>
        <v>0</v>
      </c>
      <c r="X1255" s="28">
        <f>X1256+X1261</f>
        <v>0</v>
      </c>
      <c r="Y1255" s="28">
        <f t="shared" si="3274"/>
        <v>1042.8015499999999</v>
      </c>
      <c r="Z1255" s="28">
        <f t="shared" si="3275"/>
        <v>1040.0999999999999</v>
      </c>
      <c r="AA1255" s="28">
        <f t="shared" si="3276"/>
        <v>1740.0999999999999</v>
      </c>
      <c r="AB1255" s="28">
        <f>AB1256+AB1261</f>
        <v>0</v>
      </c>
      <c r="AC1255" s="28">
        <f>AC1256+AC1261</f>
        <v>0</v>
      </c>
      <c r="AD1255" s="28">
        <f>AD1256+AD1261</f>
        <v>0</v>
      </c>
      <c r="AE1255" s="28">
        <f t="shared" si="3277"/>
        <v>1042.8015499999999</v>
      </c>
      <c r="AF1255" s="28">
        <f t="shared" si="3278"/>
        <v>1040.0999999999999</v>
      </c>
      <c r="AG1255" s="28">
        <f t="shared" si="3279"/>
        <v>1740.0999999999999</v>
      </c>
      <c r="AH1255" s="28">
        <f>AH1256+AH1261</f>
        <v>0</v>
      </c>
      <c r="AI1255" s="28">
        <f>AI1256+AI1261</f>
        <v>0</v>
      </c>
      <c r="AJ1255" s="28">
        <f>AJ1256+AJ1261</f>
        <v>0</v>
      </c>
      <c r="AK1255" s="28">
        <f>AK1256+AK1261</f>
        <v>0</v>
      </c>
      <c r="AL1255" s="28">
        <f>AL1256+AL1261</f>
        <v>0</v>
      </c>
      <c r="AM1255" s="28">
        <f>AM1256+AM1261</f>
        <v>0</v>
      </c>
      <c r="AN1255" s="28">
        <f>AN1256+AN1261</f>
        <v>0</v>
      </c>
      <c r="AO1255" s="28">
        <f>AO1256+AO1261</f>
        <v>0</v>
      </c>
      <c r="AP1255" s="28">
        <f>AP1256+AP1261</f>
        <v>0</v>
      </c>
      <c r="AQ1255" s="28">
        <f>AQ1256+AQ1261</f>
        <v>0</v>
      </c>
      <c r="AR1255" s="28">
        <f>AR1256+AR1261</f>
        <v>0</v>
      </c>
      <c r="AS1255" s="28">
        <f>AS1256+AS1261</f>
        <v>0</v>
      </c>
      <c r="AT1255" s="28">
        <f>AT1256+AT1261</f>
        <v>0</v>
      </c>
      <c r="AU1255" s="28">
        <f>AU1256+AU1261</f>
        <v>0</v>
      </c>
      <c r="AV1255" s="28">
        <f>AV1256+AV1261</f>
        <v>0</v>
      </c>
      <c r="AW1255" s="28">
        <f t="shared" si="3280"/>
        <v>1042.8015499999999</v>
      </c>
      <c r="AX1255" s="28">
        <f t="shared" si="3281"/>
        <v>1040.0999999999999</v>
      </c>
      <c r="AY1255" s="28">
        <f t="shared" si="3282"/>
        <v>1740.0999999999999</v>
      </c>
      <c r="AZ1255" s="28">
        <f>AZ1256+AZ1261</f>
        <v>0</v>
      </c>
      <c r="BA1255" s="29"/>
      <c r="BB1255" s="29"/>
      <c r="BC1255" s="25"/>
      <c r="BD1255" s="25"/>
      <c r="BE1255" s="25"/>
      <c r="BF1255" s="25"/>
      <c r="BG1255" s="25"/>
      <c r="BH1255" s="25"/>
      <c r="BI1255" s="25"/>
    </row>
    <row r="1256" s="1" customFormat="1" ht="63">
      <c r="A1256" s="30" t="s">
        <v>496</v>
      </c>
      <c r="B1256" s="30" t="s">
        <v>74</v>
      </c>
      <c r="C1256" s="30" t="s">
        <v>29</v>
      </c>
      <c r="D1256" s="30" t="s">
        <v>77</v>
      </c>
      <c r="E1256" s="35"/>
      <c r="F1256" s="31" t="s">
        <v>78</v>
      </c>
      <c r="G1256" s="17">
        <f t="shared" si="3416"/>
        <v>1040.0999999999999</v>
      </c>
      <c r="H1256" s="17">
        <f t="shared" si="3312"/>
        <v>1040.0999999999999</v>
      </c>
      <c r="I1256" s="17">
        <f t="shared" si="3417"/>
        <v>1740.0999999999999</v>
      </c>
      <c r="J1256" s="17">
        <f t="shared" si="3418"/>
        <v>0</v>
      </c>
      <c r="K1256" s="17">
        <f t="shared" si="3419"/>
        <v>0</v>
      </c>
      <c r="L1256" s="17">
        <f t="shared" si="3420"/>
        <v>0</v>
      </c>
      <c r="M1256" s="17">
        <f t="shared" si="3413"/>
        <v>1040.0999999999999</v>
      </c>
      <c r="N1256" s="17">
        <f t="shared" si="3414"/>
        <v>1040.0999999999999</v>
      </c>
      <c r="O1256" s="17">
        <f t="shared" si="3415"/>
        <v>1740.0999999999999</v>
      </c>
      <c r="P1256" s="17">
        <f t="shared" si="3421"/>
        <v>0</v>
      </c>
      <c r="Q1256" s="17">
        <f t="shared" si="3422"/>
        <v>0</v>
      </c>
      <c r="R1256" s="17">
        <f t="shared" si="3423"/>
        <v>0</v>
      </c>
      <c r="S1256" s="17">
        <f t="shared" si="3424"/>
        <v>0</v>
      </c>
      <c r="T1256" s="17">
        <f t="shared" si="3425"/>
        <v>0</v>
      </c>
      <c r="U1256" s="17">
        <f t="shared" si="3426"/>
        <v>0</v>
      </c>
      <c r="V1256" s="17">
        <f t="shared" si="3427"/>
        <v>0</v>
      </c>
      <c r="W1256" s="17">
        <f t="shared" ref="W1256:W1269" si="3449">W1257</f>
        <v>0</v>
      </c>
      <c r="X1256" s="17">
        <f t="shared" ref="X1256:X1269" si="3450">X1257</f>
        <v>0</v>
      </c>
      <c r="Y1256" s="17">
        <f t="shared" ref="Y1256:Y1319" si="3451">M1256+P1256+Q1256+R1256+S1256</f>
        <v>1040.0999999999999</v>
      </c>
      <c r="Z1256" s="17">
        <f t="shared" ref="Z1256:Z1319" si="3452">N1256+T1256+U1256</f>
        <v>1040.0999999999999</v>
      </c>
      <c r="AA1256" s="17">
        <f t="shared" ref="AA1256:AA1319" si="3453">O1256+V1256+X1256+W1256</f>
        <v>1740.0999999999999</v>
      </c>
      <c r="AB1256" s="17">
        <f t="shared" ref="AB1256:AB1269" si="3454">AB1257</f>
        <v>0</v>
      </c>
      <c r="AC1256" s="17">
        <f t="shared" ref="AC1256:AC1269" si="3455">AC1257</f>
        <v>0</v>
      </c>
      <c r="AD1256" s="17">
        <f t="shared" ref="AD1256:AD1269" si="3456">AD1257</f>
        <v>0</v>
      </c>
      <c r="AE1256" s="17">
        <f t="shared" ref="AE1256:AE1319" si="3457">Y1256+AB1256</f>
        <v>1040.0999999999999</v>
      </c>
      <c r="AF1256" s="17">
        <f t="shared" ref="AF1256:AF1319" si="3458">Z1256+AC1256</f>
        <v>1040.0999999999999</v>
      </c>
      <c r="AG1256" s="17">
        <f t="shared" ref="AG1256:AG1319" si="3459">AA1256+AD1256</f>
        <v>1740.0999999999999</v>
      </c>
      <c r="AH1256" s="17">
        <f t="shared" ref="AH1256:AH1269" si="3460">AH1257</f>
        <v>0</v>
      </c>
      <c r="AI1256" s="17">
        <f t="shared" ref="AI1256:AI1269" si="3461">AI1257</f>
        <v>0</v>
      </c>
      <c r="AJ1256" s="17">
        <f t="shared" ref="AJ1256:AJ1269" si="3462">AJ1257</f>
        <v>0</v>
      </c>
      <c r="AK1256" s="17">
        <f t="shared" ref="AK1256:AK1269" si="3463">AK1257</f>
        <v>0</v>
      </c>
      <c r="AL1256" s="17">
        <f t="shared" ref="AL1256:AL1269" si="3464">AL1257</f>
        <v>0</v>
      </c>
      <c r="AM1256" s="17">
        <f t="shared" ref="AM1256:AM1269" si="3465">AM1257</f>
        <v>0</v>
      </c>
      <c r="AN1256" s="17">
        <f t="shared" ref="AN1256:AN1269" si="3466">AN1257</f>
        <v>0</v>
      </c>
      <c r="AO1256" s="17">
        <f t="shared" ref="AO1256:AO1269" si="3467">AO1257</f>
        <v>0</v>
      </c>
      <c r="AP1256" s="17">
        <f t="shared" ref="AP1256:AP1269" si="3468">AP1257</f>
        <v>0</v>
      </c>
      <c r="AQ1256" s="17">
        <f t="shared" ref="AQ1256:AQ1269" si="3469">AQ1257</f>
        <v>0</v>
      </c>
      <c r="AR1256" s="17">
        <f t="shared" ref="AR1256:AR1269" si="3470">AR1257</f>
        <v>0</v>
      </c>
      <c r="AS1256" s="17">
        <f t="shared" ref="AS1256:AS1269" si="3471">AS1257</f>
        <v>0</v>
      </c>
      <c r="AT1256" s="17">
        <f t="shared" ref="AT1256:AT1269" si="3472">AT1257</f>
        <v>0</v>
      </c>
      <c r="AU1256" s="17">
        <f t="shared" ref="AU1256:AU1269" si="3473">AU1257</f>
        <v>0</v>
      </c>
      <c r="AV1256" s="17">
        <f t="shared" ref="AV1256:AV1269" si="3474">AV1257</f>
        <v>0</v>
      </c>
      <c r="AW1256" s="17">
        <f t="shared" ref="AW1256:AW1319" si="3475">AE1256+AH1256+AI1256+AJ1256+AK1256+AL1256</f>
        <v>1040.0999999999999</v>
      </c>
      <c r="AX1256" s="17">
        <f t="shared" ref="AX1256:AX1319" si="3476">AF1256+AM1256+AN1256+AO1256+AP1256+AQ1256</f>
        <v>1040.0999999999999</v>
      </c>
      <c r="AY1256" s="17">
        <f t="shared" ref="AY1256:AY1319" si="3477">AG1256+AR1256+AS1256+AT1256+AU1256+AV1256</f>
        <v>1740.0999999999999</v>
      </c>
      <c r="AZ1256" s="17">
        <f t="shared" ref="AZ1256:AZ1269" si="3478">AZ1257</f>
        <v>0</v>
      </c>
      <c r="BA1256" s="32"/>
      <c r="BB1256" s="32"/>
      <c r="BC1256" s="1"/>
      <c r="BD1256" s="1"/>
      <c r="BE1256" s="1"/>
      <c r="BF1256" s="1"/>
      <c r="BG1256" s="1"/>
      <c r="BH1256" s="1"/>
      <c r="BI1256" s="1"/>
    </row>
    <row r="1257" s="1" customFormat="1" ht="31.5" hidden="1">
      <c r="A1257" s="30" t="s">
        <v>496</v>
      </c>
      <c r="B1257" s="30" t="s">
        <v>74</v>
      </c>
      <c r="C1257" s="30" t="s">
        <v>29</v>
      </c>
      <c r="D1257" s="30" t="s">
        <v>146</v>
      </c>
      <c r="E1257" s="35"/>
      <c r="F1257" s="31" t="s">
        <v>36</v>
      </c>
      <c r="G1257" s="17">
        <f t="shared" si="3416"/>
        <v>1040.0999999999999</v>
      </c>
      <c r="H1257" s="17">
        <f t="shared" si="3312"/>
        <v>1040.0999999999999</v>
      </c>
      <c r="I1257" s="17">
        <f t="shared" si="3417"/>
        <v>1740.0999999999999</v>
      </c>
      <c r="J1257" s="17">
        <f t="shared" si="3418"/>
        <v>0</v>
      </c>
      <c r="K1257" s="17">
        <f t="shared" si="3419"/>
        <v>0</v>
      </c>
      <c r="L1257" s="17">
        <f t="shared" si="3420"/>
        <v>0</v>
      </c>
      <c r="M1257" s="17">
        <f t="shared" si="3413"/>
        <v>1040.0999999999999</v>
      </c>
      <c r="N1257" s="17">
        <f t="shared" si="3414"/>
        <v>1040.0999999999999</v>
      </c>
      <c r="O1257" s="17">
        <f t="shared" si="3415"/>
        <v>1740.0999999999999</v>
      </c>
      <c r="P1257" s="17">
        <f t="shared" si="3421"/>
        <v>0</v>
      </c>
      <c r="Q1257" s="17">
        <f t="shared" si="3422"/>
        <v>0</v>
      </c>
      <c r="R1257" s="17">
        <f t="shared" si="3423"/>
        <v>0</v>
      </c>
      <c r="S1257" s="17">
        <f t="shared" si="3424"/>
        <v>0</v>
      </c>
      <c r="T1257" s="17">
        <f t="shared" si="3425"/>
        <v>0</v>
      </c>
      <c r="U1257" s="17">
        <f t="shared" si="3426"/>
        <v>0</v>
      </c>
      <c r="V1257" s="17">
        <f t="shared" si="3427"/>
        <v>0</v>
      </c>
      <c r="W1257" s="17">
        <f t="shared" si="3449"/>
        <v>0</v>
      </c>
      <c r="X1257" s="17">
        <f t="shared" si="3450"/>
        <v>0</v>
      </c>
      <c r="Y1257" s="17">
        <f t="shared" si="3451"/>
        <v>1040.0999999999999</v>
      </c>
      <c r="Z1257" s="17">
        <f t="shared" si="3452"/>
        <v>1040.0999999999999</v>
      </c>
      <c r="AA1257" s="17">
        <f t="shared" si="3453"/>
        <v>1740.0999999999999</v>
      </c>
      <c r="AB1257" s="17">
        <f t="shared" si="3454"/>
        <v>0</v>
      </c>
      <c r="AC1257" s="17">
        <f t="shared" si="3455"/>
        <v>0</v>
      </c>
      <c r="AD1257" s="17">
        <f t="shared" si="3456"/>
        <v>0</v>
      </c>
      <c r="AE1257" s="17">
        <f t="shared" si="3457"/>
        <v>1040.0999999999999</v>
      </c>
      <c r="AF1257" s="17">
        <f t="shared" si="3458"/>
        <v>1040.0999999999999</v>
      </c>
      <c r="AG1257" s="17">
        <f t="shared" si="3459"/>
        <v>1740.0999999999999</v>
      </c>
      <c r="AH1257" s="17">
        <f t="shared" si="3460"/>
        <v>0</v>
      </c>
      <c r="AI1257" s="17">
        <f t="shared" si="3461"/>
        <v>0</v>
      </c>
      <c r="AJ1257" s="17">
        <f t="shared" si="3462"/>
        <v>0</v>
      </c>
      <c r="AK1257" s="17">
        <f t="shared" si="3463"/>
        <v>0</v>
      </c>
      <c r="AL1257" s="17">
        <f t="shared" si="3464"/>
        <v>0</v>
      </c>
      <c r="AM1257" s="17">
        <f t="shared" si="3465"/>
        <v>0</v>
      </c>
      <c r="AN1257" s="17">
        <f t="shared" si="3466"/>
        <v>0</v>
      </c>
      <c r="AO1257" s="17">
        <f t="shared" si="3467"/>
        <v>0</v>
      </c>
      <c r="AP1257" s="17">
        <f t="shared" si="3468"/>
        <v>0</v>
      </c>
      <c r="AQ1257" s="17">
        <f t="shared" si="3469"/>
        <v>0</v>
      </c>
      <c r="AR1257" s="17">
        <f t="shared" si="3470"/>
        <v>0</v>
      </c>
      <c r="AS1257" s="17">
        <f t="shared" si="3471"/>
        <v>0</v>
      </c>
      <c r="AT1257" s="17">
        <f t="shared" si="3472"/>
        <v>0</v>
      </c>
      <c r="AU1257" s="17">
        <f t="shared" si="3473"/>
        <v>0</v>
      </c>
      <c r="AV1257" s="17">
        <f t="shared" si="3474"/>
        <v>0</v>
      </c>
      <c r="AW1257" s="17">
        <f t="shared" si="3475"/>
        <v>1040.0999999999999</v>
      </c>
      <c r="AX1257" s="17">
        <f t="shared" si="3476"/>
        <v>1040.0999999999999</v>
      </c>
      <c r="AY1257" s="17">
        <f t="shared" si="3477"/>
        <v>1740.0999999999999</v>
      </c>
      <c r="AZ1257" s="17">
        <f t="shared" si="3478"/>
        <v>0</v>
      </c>
      <c r="BA1257" s="32">
        <v>0</v>
      </c>
      <c r="BB1257" s="32"/>
      <c r="BC1257" s="1"/>
      <c r="BD1257" s="1"/>
      <c r="BE1257" s="1"/>
      <c r="BF1257" s="1"/>
      <c r="BG1257" s="1"/>
      <c r="BH1257" s="1"/>
      <c r="BI1257" s="1"/>
    </row>
    <row r="1258" s="1" customFormat="1" ht="63">
      <c r="A1258" s="30" t="s">
        <v>496</v>
      </c>
      <c r="B1258" s="30" t="s">
        <v>74</v>
      </c>
      <c r="C1258" s="30" t="s">
        <v>29</v>
      </c>
      <c r="D1258" s="30" t="s">
        <v>147</v>
      </c>
      <c r="E1258" s="35"/>
      <c r="F1258" s="31" t="s">
        <v>148</v>
      </c>
      <c r="G1258" s="17">
        <f t="shared" si="3416"/>
        <v>1040.0999999999999</v>
      </c>
      <c r="H1258" s="17">
        <f t="shared" si="3312"/>
        <v>1040.0999999999999</v>
      </c>
      <c r="I1258" s="17">
        <f t="shared" si="3417"/>
        <v>1740.0999999999999</v>
      </c>
      <c r="J1258" s="17">
        <f t="shared" si="3418"/>
        <v>0</v>
      </c>
      <c r="K1258" s="17">
        <f t="shared" si="3419"/>
        <v>0</v>
      </c>
      <c r="L1258" s="17">
        <f t="shared" si="3420"/>
        <v>0</v>
      </c>
      <c r="M1258" s="17">
        <f t="shared" si="3413"/>
        <v>1040.0999999999999</v>
      </c>
      <c r="N1258" s="17">
        <f t="shared" si="3414"/>
        <v>1040.0999999999999</v>
      </c>
      <c r="O1258" s="17">
        <f t="shared" si="3415"/>
        <v>1740.0999999999999</v>
      </c>
      <c r="P1258" s="17">
        <f t="shared" si="3421"/>
        <v>0</v>
      </c>
      <c r="Q1258" s="17">
        <f t="shared" si="3422"/>
        <v>0</v>
      </c>
      <c r="R1258" s="17">
        <f t="shared" si="3423"/>
        <v>0</v>
      </c>
      <c r="S1258" s="17">
        <f t="shared" si="3424"/>
        <v>0</v>
      </c>
      <c r="T1258" s="17">
        <f t="shared" si="3425"/>
        <v>0</v>
      </c>
      <c r="U1258" s="17">
        <f t="shared" si="3426"/>
        <v>0</v>
      </c>
      <c r="V1258" s="17">
        <f t="shared" si="3427"/>
        <v>0</v>
      </c>
      <c r="W1258" s="17">
        <f t="shared" si="3449"/>
        <v>0</v>
      </c>
      <c r="X1258" s="17">
        <f t="shared" si="3450"/>
        <v>0</v>
      </c>
      <c r="Y1258" s="17">
        <f t="shared" si="3451"/>
        <v>1040.0999999999999</v>
      </c>
      <c r="Z1258" s="17">
        <f t="shared" si="3452"/>
        <v>1040.0999999999999</v>
      </c>
      <c r="AA1258" s="17">
        <f t="shared" si="3453"/>
        <v>1740.0999999999999</v>
      </c>
      <c r="AB1258" s="17">
        <f t="shared" si="3454"/>
        <v>0</v>
      </c>
      <c r="AC1258" s="17">
        <f t="shared" si="3455"/>
        <v>0</v>
      </c>
      <c r="AD1258" s="17">
        <f t="shared" si="3456"/>
        <v>0</v>
      </c>
      <c r="AE1258" s="17">
        <f t="shared" si="3457"/>
        <v>1040.0999999999999</v>
      </c>
      <c r="AF1258" s="17">
        <f t="shared" si="3458"/>
        <v>1040.0999999999999</v>
      </c>
      <c r="AG1258" s="17">
        <f t="shared" si="3459"/>
        <v>1740.0999999999999</v>
      </c>
      <c r="AH1258" s="17">
        <f t="shared" si="3460"/>
        <v>0</v>
      </c>
      <c r="AI1258" s="17">
        <f t="shared" si="3461"/>
        <v>0</v>
      </c>
      <c r="AJ1258" s="17">
        <f t="shared" si="3462"/>
        <v>0</v>
      </c>
      <c r="AK1258" s="17">
        <f t="shared" si="3463"/>
        <v>0</v>
      </c>
      <c r="AL1258" s="17">
        <f t="shared" si="3464"/>
        <v>0</v>
      </c>
      <c r="AM1258" s="17">
        <f t="shared" si="3465"/>
        <v>0</v>
      </c>
      <c r="AN1258" s="17">
        <f t="shared" si="3466"/>
        <v>0</v>
      </c>
      <c r="AO1258" s="17">
        <f t="shared" si="3467"/>
        <v>0</v>
      </c>
      <c r="AP1258" s="17">
        <f t="shared" si="3468"/>
        <v>0</v>
      </c>
      <c r="AQ1258" s="17">
        <f t="shared" si="3469"/>
        <v>0</v>
      </c>
      <c r="AR1258" s="17">
        <f t="shared" si="3470"/>
        <v>0</v>
      </c>
      <c r="AS1258" s="17">
        <f t="shared" si="3471"/>
        <v>0</v>
      </c>
      <c r="AT1258" s="17">
        <f t="shared" si="3472"/>
        <v>0</v>
      </c>
      <c r="AU1258" s="17">
        <f t="shared" si="3473"/>
        <v>0</v>
      </c>
      <c r="AV1258" s="17">
        <f t="shared" si="3474"/>
        <v>0</v>
      </c>
      <c r="AW1258" s="17">
        <f t="shared" si="3475"/>
        <v>1040.0999999999999</v>
      </c>
      <c r="AX1258" s="17">
        <f t="shared" si="3476"/>
        <v>1040.0999999999999</v>
      </c>
      <c r="AY1258" s="17">
        <f t="shared" si="3477"/>
        <v>1740.0999999999999</v>
      </c>
      <c r="AZ1258" s="17">
        <f t="shared" si="3478"/>
        <v>0</v>
      </c>
      <c r="BA1258" s="32"/>
      <c r="BB1258" s="32"/>
      <c r="BC1258" s="1"/>
      <c r="BD1258" s="1"/>
      <c r="BE1258" s="1"/>
      <c r="BF1258" s="1"/>
      <c r="BG1258" s="1"/>
      <c r="BH1258" s="1"/>
      <c r="BI1258" s="1"/>
    </row>
    <row r="1259" s="1" customFormat="1" ht="78.75">
      <c r="A1259" s="30" t="s">
        <v>496</v>
      </c>
      <c r="B1259" s="30" t="s">
        <v>74</v>
      </c>
      <c r="C1259" s="30" t="s">
        <v>29</v>
      </c>
      <c r="D1259" s="30" t="s">
        <v>149</v>
      </c>
      <c r="E1259" s="35"/>
      <c r="F1259" s="31" t="s">
        <v>150</v>
      </c>
      <c r="G1259" s="17">
        <f t="shared" si="3416"/>
        <v>1040.0999999999999</v>
      </c>
      <c r="H1259" s="17">
        <f t="shared" si="3312"/>
        <v>1040.0999999999999</v>
      </c>
      <c r="I1259" s="17">
        <f t="shared" si="3417"/>
        <v>1740.0999999999999</v>
      </c>
      <c r="J1259" s="17">
        <f t="shared" si="3418"/>
        <v>0</v>
      </c>
      <c r="K1259" s="17">
        <f t="shared" si="3419"/>
        <v>0</v>
      </c>
      <c r="L1259" s="17">
        <f t="shared" si="3420"/>
        <v>0</v>
      </c>
      <c r="M1259" s="17">
        <f t="shared" si="3413"/>
        <v>1040.0999999999999</v>
      </c>
      <c r="N1259" s="17">
        <f t="shared" si="3414"/>
        <v>1040.0999999999999</v>
      </c>
      <c r="O1259" s="17">
        <f t="shared" si="3415"/>
        <v>1740.0999999999999</v>
      </c>
      <c r="P1259" s="17">
        <f t="shared" si="3421"/>
        <v>0</v>
      </c>
      <c r="Q1259" s="17">
        <f t="shared" si="3422"/>
        <v>0</v>
      </c>
      <c r="R1259" s="17">
        <f t="shared" si="3423"/>
        <v>0</v>
      </c>
      <c r="S1259" s="17">
        <f t="shared" si="3424"/>
        <v>0</v>
      </c>
      <c r="T1259" s="17">
        <f t="shared" si="3425"/>
        <v>0</v>
      </c>
      <c r="U1259" s="17">
        <f t="shared" si="3426"/>
        <v>0</v>
      </c>
      <c r="V1259" s="17">
        <f t="shared" si="3427"/>
        <v>0</v>
      </c>
      <c r="W1259" s="17">
        <f t="shared" si="3449"/>
        <v>0</v>
      </c>
      <c r="X1259" s="17">
        <f t="shared" si="3450"/>
        <v>0</v>
      </c>
      <c r="Y1259" s="17">
        <f t="shared" si="3451"/>
        <v>1040.0999999999999</v>
      </c>
      <c r="Z1259" s="17">
        <f t="shared" si="3452"/>
        <v>1040.0999999999999</v>
      </c>
      <c r="AA1259" s="17">
        <f t="shared" si="3453"/>
        <v>1740.0999999999999</v>
      </c>
      <c r="AB1259" s="17">
        <f t="shared" si="3454"/>
        <v>0</v>
      </c>
      <c r="AC1259" s="17">
        <f t="shared" si="3455"/>
        <v>0</v>
      </c>
      <c r="AD1259" s="17">
        <f t="shared" si="3456"/>
        <v>0</v>
      </c>
      <c r="AE1259" s="17">
        <f t="shared" si="3457"/>
        <v>1040.0999999999999</v>
      </c>
      <c r="AF1259" s="17">
        <f t="shared" si="3458"/>
        <v>1040.0999999999999</v>
      </c>
      <c r="AG1259" s="17">
        <f t="shared" si="3459"/>
        <v>1740.0999999999999</v>
      </c>
      <c r="AH1259" s="17">
        <f t="shared" si="3460"/>
        <v>0</v>
      </c>
      <c r="AI1259" s="17">
        <f t="shared" si="3461"/>
        <v>0</v>
      </c>
      <c r="AJ1259" s="17">
        <f t="shared" si="3462"/>
        <v>0</v>
      </c>
      <c r="AK1259" s="17">
        <f t="shared" si="3463"/>
        <v>0</v>
      </c>
      <c r="AL1259" s="17">
        <f t="shared" si="3464"/>
        <v>0</v>
      </c>
      <c r="AM1259" s="17">
        <f t="shared" si="3465"/>
        <v>0</v>
      </c>
      <c r="AN1259" s="17">
        <f t="shared" si="3466"/>
        <v>0</v>
      </c>
      <c r="AO1259" s="17">
        <f t="shared" si="3467"/>
        <v>0</v>
      </c>
      <c r="AP1259" s="17">
        <f t="shared" si="3468"/>
        <v>0</v>
      </c>
      <c r="AQ1259" s="17">
        <f t="shared" si="3469"/>
        <v>0</v>
      </c>
      <c r="AR1259" s="17">
        <f t="shared" si="3470"/>
        <v>0</v>
      </c>
      <c r="AS1259" s="17">
        <f t="shared" si="3471"/>
        <v>0</v>
      </c>
      <c r="AT1259" s="17">
        <f t="shared" si="3472"/>
        <v>0</v>
      </c>
      <c r="AU1259" s="17">
        <f t="shared" si="3473"/>
        <v>0</v>
      </c>
      <c r="AV1259" s="17">
        <f t="shared" si="3474"/>
        <v>0</v>
      </c>
      <c r="AW1259" s="17">
        <f t="shared" si="3475"/>
        <v>1040.0999999999999</v>
      </c>
      <c r="AX1259" s="17">
        <f t="shared" si="3476"/>
        <v>1040.0999999999999</v>
      </c>
      <c r="AY1259" s="17">
        <f t="shared" si="3477"/>
        <v>1740.0999999999999</v>
      </c>
      <c r="AZ1259" s="17">
        <f t="shared" si="3478"/>
        <v>0</v>
      </c>
      <c r="BA1259" s="32"/>
      <c r="BB1259" s="32"/>
      <c r="BC1259" s="1"/>
      <c r="BD1259" s="1"/>
      <c r="BE1259" s="1"/>
      <c r="BF1259" s="1"/>
      <c r="BG1259" s="1"/>
      <c r="BH1259" s="1"/>
      <c r="BI1259" s="1"/>
    </row>
    <row r="1260" s="1" customFormat="1">
      <c r="A1260" s="30" t="s">
        <v>496</v>
      </c>
      <c r="B1260" s="30" t="s">
        <v>74</v>
      </c>
      <c r="C1260" s="30" t="s">
        <v>29</v>
      </c>
      <c r="D1260" s="30" t="s">
        <v>149</v>
      </c>
      <c r="E1260" s="30" t="s">
        <v>41</v>
      </c>
      <c r="F1260" s="31" t="s">
        <v>42</v>
      </c>
      <c r="G1260" s="17">
        <v>1040.0999999999999</v>
      </c>
      <c r="H1260" s="17">
        <v>1040.0999999999999</v>
      </c>
      <c r="I1260" s="17">
        <v>1740.0999999999999</v>
      </c>
      <c r="J1260" s="17"/>
      <c r="K1260" s="17"/>
      <c r="L1260" s="17"/>
      <c r="M1260" s="17">
        <f t="shared" si="3413"/>
        <v>1040.0999999999999</v>
      </c>
      <c r="N1260" s="17">
        <f t="shared" si="3414"/>
        <v>1040.0999999999999</v>
      </c>
      <c r="O1260" s="17">
        <f t="shared" si="3415"/>
        <v>1740.0999999999999</v>
      </c>
      <c r="P1260" s="17"/>
      <c r="Q1260" s="17"/>
      <c r="R1260" s="17"/>
      <c r="S1260" s="17"/>
      <c r="T1260" s="17"/>
      <c r="U1260" s="17"/>
      <c r="V1260" s="17"/>
      <c r="W1260" s="17"/>
      <c r="X1260" s="17"/>
      <c r="Y1260" s="17">
        <f t="shared" si="3451"/>
        <v>1040.0999999999999</v>
      </c>
      <c r="Z1260" s="17">
        <f t="shared" si="3452"/>
        <v>1040.0999999999999</v>
      </c>
      <c r="AA1260" s="17">
        <f t="shared" si="3453"/>
        <v>1740.0999999999999</v>
      </c>
      <c r="AB1260" s="17"/>
      <c r="AC1260" s="17"/>
      <c r="AD1260" s="17"/>
      <c r="AE1260" s="17">
        <f t="shared" si="3457"/>
        <v>1040.0999999999999</v>
      </c>
      <c r="AF1260" s="17">
        <f t="shared" si="3458"/>
        <v>1040.0999999999999</v>
      </c>
      <c r="AG1260" s="17">
        <f t="shared" si="3459"/>
        <v>1740.0999999999999</v>
      </c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>
        <f t="shared" si="3475"/>
        <v>1040.0999999999999</v>
      </c>
      <c r="AX1260" s="17">
        <f t="shared" si="3476"/>
        <v>1040.0999999999999</v>
      </c>
      <c r="AY1260" s="17">
        <f t="shared" si="3477"/>
        <v>1740.0999999999999</v>
      </c>
      <c r="AZ1260" s="17"/>
      <c r="BA1260" s="32"/>
      <c r="BB1260" s="32"/>
      <c r="BC1260" s="1"/>
      <c r="BD1260" s="1"/>
      <c r="BE1260" s="1"/>
      <c r="BF1260" s="1"/>
      <c r="BG1260" s="1"/>
      <c r="BH1260" s="1"/>
      <c r="BI1260" s="1"/>
    </row>
    <row r="1261" s="1" customFormat="1">
      <c r="A1261" s="30" t="s">
        <v>496</v>
      </c>
      <c r="B1261" s="30" t="s">
        <v>74</v>
      </c>
      <c r="C1261" s="30" t="s">
        <v>29</v>
      </c>
      <c r="D1261" s="30" t="s">
        <v>57</v>
      </c>
      <c r="E1261" s="35"/>
      <c r="F1261" s="31" t="s">
        <v>58</v>
      </c>
      <c r="G1261" s="17"/>
      <c r="H1261" s="17"/>
      <c r="I1261" s="17"/>
      <c r="J1261" s="17"/>
      <c r="K1261" s="17"/>
      <c r="L1261" s="17"/>
      <c r="M1261" s="17"/>
      <c r="N1261" s="17"/>
      <c r="O1261" s="17"/>
      <c r="P1261" s="17">
        <f t="shared" si="3421"/>
        <v>0</v>
      </c>
      <c r="Q1261" s="17">
        <f t="shared" si="3422"/>
        <v>0</v>
      </c>
      <c r="R1261" s="17">
        <f t="shared" si="3423"/>
        <v>0</v>
      </c>
      <c r="S1261" s="17">
        <f t="shared" si="3424"/>
        <v>2.7015500000000001</v>
      </c>
      <c r="T1261" s="17">
        <f t="shared" si="3425"/>
        <v>0</v>
      </c>
      <c r="U1261" s="17">
        <f t="shared" si="3426"/>
        <v>0</v>
      </c>
      <c r="V1261" s="17">
        <f t="shared" si="3427"/>
        <v>0</v>
      </c>
      <c r="W1261" s="17">
        <f t="shared" si="3449"/>
        <v>0</v>
      </c>
      <c r="X1261" s="17">
        <f t="shared" si="3450"/>
        <v>0</v>
      </c>
      <c r="Y1261" s="17">
        <f t="shared" si="3451"/>
        <v>2.7015500000000001</v>
      </c>
      <c r="Z1261" s="17">
        <f t="shared" si="3452"/>
        <v>0</v>
      </c>
      <c r="AA1261" s="17">
        <f t="shared" si="3453"/>
        <v>0</v>
      </c>
      <c r="AB1261" s="17">
        <f t="shared" si="3454"/>
        <v>0</v>
      </c>
      <c r="AC1261" s="17">
        <f t="shared" si="3455"/>
        <v>0</v>
      </c>
      <c r="AD1261" s="17">
        <f t="shared" si="3456"/>
        <v>0</v>
      </c>
      <c r="AE1261" s="17">
        <f t="shared" si="3457"/>
        <v>2.7015500000000001</v>
      </c>
      <c r="AF1261" s="17">
        <f t="shared" si="3458"/>
        <v>0</v>
      </c>
      <c r="AG1261" s="17">
        <f t="shared" si="3459"/>
        <v>0</v>
      </c>
      <c r="AH1261" s="17">
        <f t="shared" si="3460"/>
        <v>0</v>
      </c>
      <c r="AI1261" s="17">
        <f t="shared" si="3461"/>
        <v>0</v>
      </c>
      <c r="AJ1261" s="17">
        <f t="shared" si="3462"/>
        <v>0</v>
      </c>
      <c r="AK1261" s="17">
        <f t="shared" si="3463"/>
        <v>0</v>
      </c>
      <c r="AL1261" s="17">
        <f t="shared" si="3464"/>
        <v>0</v>
      </c>
      <c r="AM1261" s="17">
        <f t="shared" si="3465"/>
        <v>0</v>
      </c>
      <c r="AN1261" s="17">
        <f t="shared" si="3466"/>
        <v>0</v>
      </c>
      <c r="AO1261" s="17">
        <f t="shared" si="3467"/>
        <v>0</v>
      </c>
      <c r="AP1261" s="17">
        <f t="shared" si="3468"/>
        <v>0</v>
      </c>
      <c r="AQ1261" s="17">
        <f t="shared" si="3469"/>
        <v>0</v>
      </c>
      <c r="AR1261" s="17">
        <f t="shared" si="3470"/>
        <v>0</v>
      </c>
      <c r="AS1261" s="17">
        <f t="shared" si="3471"/>
        <v>0</v>
      </c>
      <c r="AT1261" s="17">
        <f t="shared" si="3472"/>
        <v>0</v>
      </c>
      <c r="AU1261" s="17">
        <f t="shared" si="3473"/>
        <v>0</v>
      </c>
      <c r="AV1261" s="17">
        <f t="shared" si="3474"/>
        <v>0</v>
      </c>
      <c r="AW1261" s="17">
        <f t="shared" si="3475"/>
        <v>2.7015500000000001</v>
      </c>
      <c r="AX1261" s="17">
        <f t="shared" si="3476"/>
        <v>0</v>
      </c>
      <c r="AY1261" s="17">
        <f t="shared" si="3477"/>
        <v>0</v>
      </c>
      <c r="AZ1261" s="17">
        <f t="shared" si="3478"/>
        <v>0</v>
      </c>
      <c r="BA1261" s="32"/>
      <c r="BB1261" s="32"/>
      <c r="BC1261" s="1"/>
      <c r="BD1261" s="1"/>
      <c r="BE1261" s="1"/>
      <c r="BF1261" s="1"/>
      <c r="BG1261" s="1"/>
      <c r="BH1261" s="1"/>
      <c r="BI1261" s="1"/>
    </row>
    <row r="1262" s="1" customFormat="1">
      <c r="A1262" s="30" t="s">
        <v>496</v>
      </c>
      <c r="B1262" s="30" t="s">
        <v>74</v>
      </c>
      <c r="C1262" s="30" t="s">
        <v>29</v>
      </c>
      <c r="D1262" s="30" t="s">
        <v>481</v>
      </c>
      <c r="E1262" s="35"/>
      <c r="F1262" s="31" t="s">
        <v>482</v>
      </c>
      <c r="G1262" s="17"/>
      <c r="H1262" s="17"/>
      <c r="I1262" s="17"/>
      <c r="J1262" s="17"/>
      <c r="K1262" s="17"/>
      <c r="L1262" s="17"/>
      <c r="M1262" s="17"/>
      <c r="N1262" s="17"/>
      <c r="O1262" s="17"/>
      <c r="P1262" s="17">
        <f t="shared" si="3421"/>
        <v>0</v>
      </c>
      <c r="Q1262" s="17">
        <f t="shared" si="3422"/>
        <v>0</v>
      </c>
      <c r="R1262" s="17">
        <f t="shared" si="3423"/>
        <v>0</v>
      </c>
      <c r="S1262" s="17">
        <f t="shared" si="3424"/>
        <v>2.7015500000000001</v>
      </c>
      <c r="T1262" s="17">
        <f t="shared" si="3425"/>
        <v>0</v>
      </c>
      <c r="U1262" s="17">
        <f t="shared" si="3426"/>
        <v>0</v>
      </c>
      <c r="V1262" s="17">
        <f t="shared" si="3427"/>
        <v>0</v>
      </c>
      <c r="W1262" s="17">
        <f t="shared" si="3449"/>
        <v>0</v>
      </c>
      <c r="X1262" s="17">
        <f t="shared" si="3450"/>
        <v>0</v>
      </c>
      <c r="Y1262" s="17">
        <f t="shared" si="3451"/>
        <v>2.7015500000000001</v>
      </c>
      <c r="Z1262" s="17">
        <f t="shared" si="3452"/>
        <v>0</v>
      </c>
      <c r="AA1262" s="17">
        <f t="shared" si="3453"/>
        <v>0</v>
      </c>
      <c r="AB1262" s="17">
        <f t="shared" si="3454"/>
        <v>0</v>
      </c>
      <c r="AC1262" s="17">
        <f t="shared" si="3455"/>
        <v>0</v>
      </c>
      <c r="AD1262" s="17">
        <f t="shared" si="3456"/>
        <v>0</v>
      </c>
      <c r="AE1262" s="17">
        <f t="shared" si="3457"/>
        <v>2.7015500000000001</v>
      </c>
      <c r="AF1262" s="17">
        <f t="shared" si="3458"/>
        <v>0</v>
      </c>
      <c r="AG1262" s="17">
        <f t="shared" si="3459"/>
        <v>0</v>
      </c>
      <c r="AH1262" s="17">
        <f t="shared" si="3460"/>
        <v>0</v>
      </c>
      <c r="AI1262" s="17">
        <f t="shared" si="3461"/>
        <v>0</v>
      </c>
      <c r="AJ1262" s="17">
        <f t="shared" si="3462"/>
        <v>0</v>
      </c>
      <c r="AK1262" s="17">
        <f t="shared" si="3463"/>
        <v>0</v>
      </c>
      <c r="AL1262" s="17">
        <f t="shared" si="3464"/>
        <v>0</v>
      </c>
      <c r="AM1262" s="17">
        <f t="shared" si="3465"/>
        <v>0</v>
      </c>
      <c r="AN1262" s="17">
        <f t="shared" si="3466"/>
        <v>0</v>
      </c>
      <c r="AO1262" s="17">
        <f t="shared" si="3467"/>
        <v>0</v>
      </c>
      <c r="AP1262" s="17">
        <f t="shared" si="3468"/>
        <v>0</v>
      </c>
      <c r="AQ1262" s="17">
        <f t="shared" si="3469"/>
        <v>0</v>
      </c>
      <c r="AR1262" s="17">
        <f t="shared" si="3470"/>
        <v>0</v>
      </c>
      <c r="AS1262" s="17">
        <f t="shared" si="3471"/>
        <v>0</v>
      </c>
      <c r="AT1262" s="17">
        <f t="shared" si="3472"/>
        <v>0</v>
      </c>
      <c r="AU1262" s="17">
        <f t="shared" si="3473"/>
        <v>0</v>
      </c>
      <c r="AV1262" s="17">
        <f t="shared" si="3474"/>
        <v>0</v>
      </c>
      <c r="AW1262" s="17">
        <f t="shared" si="3475"/>
        <v>2.7015500000000001</v>
      </c>
      <c r="AX1262" s="17">
        <f t="shared" si="3476"/>
        <v>0</v>
      </c>
      <c r="AY1262" s="17">
        <f t="shared" si="3477"/>
        <v>0</v>
      </c>
      <c r="AZ1262" s="17">
        <f t="shared" si="3478"/>
        <v>0</v>
      </c>
      <c r="BA1262" s="32"/>
      <c r="BB1262" s="32"/>
      <c r="BC1262" s="1"/>
      <c r="BD1262" s="1"/>
      <c r="BE1262" s="1"/>
      <c r="BF1262" s="1"/>
      <c r="BG1262" s="1"/>
      <c r="BH1262" s="1"/>
      <c r="BI1262" s="1"/>
    </row>
    <row r="1263" s="1" customFormat="1">
      <c r="A1263" s="30" t="s">
        <v>496</v>
      </c>
      <c r="B1263" s="30" t="s">
        <v>74</v>
      </c>
      <c r="C1263" s="30" t="s">
        <v>29</v>
      </c>
      <c r="D1263" s="30" t="s">
        <v>481</v>
      </c>
      <c r="E1263" s="30" t="s">
        <v>41</v>
      </c>
      <c r="F1263" s="31" t="s">
        <v>42</v>
      </c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>
        <v>2.7015500000000001</v>
      </c>
      <c r="T1263" s="17"/>
      <c r="U1263" s="17"/>
      <c r="V1263" s="17"/>
      <c r="W1263" s="17"/>
      <c r="X1263" s="17"/>
      <c r="Y1263" s="17">
        <f t="shared" si="3451"/>
        <v>2.7015500000000001</v>
      </c>
      <c r="Z1263" s="17">
        <f t="shared" si="3452"/>
        <v>0</v>
      </c>
      <c r="AA1263" s="17">
        <f t="shared" si="3453"/>
        <v>0</v>
      </c>
      <c r="AB1263" s="17"/>
      <c r="AC1263" s="17"/>
      <c r="AD1263" s="17"/>
      <c r="AE1263" s="17">
        <f t="shared" si="3457"/>
        <v>2.7015500000000001</v>
      </c>
      <c r="AF1263" s="17">
        <f t="shared" si="3458"/>
        <v>0</v>
      </c>
      <c r="AG1263" s="17">
        <f t="shared" si="3459"/>
        <v>0</v>
      </c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>
        <f t="shared" si="3475"/>
        <v>2.7015500000000001</v>
      </c>
      <c r="AX1263" s="17">
        <f t="shared" si="3476"/>
        <v>0</v>
      </c>
      <c r="AY1263" s="17">
        <f t="shared" si="3477"/>
        <v>0</v>
      </c>
      <c r="AZ1263" s="17"/>
      <c r="BA1263" s="32"/>
      <c r="BB1263" s="32"/>
      <c r="BC1263" s="1"/>
      <c r="BD1263" s="1"/>
      <c r="BE1263" s="1"/>
      <c r="BF1263" s="1"/>
      <c r="BG1263" s="1"/>
      <c r="BH1263" s="1"/>
      <c r="BI1263" s="1"/>
    </row>
    <row r="1264" s="20" customFormat="1">
      <c r="A1264" s="21" t="s">
        <v>496</v>
      </c>
      <c r="B1264" s="21" t="s">
        <v>96</v>
      </c>
      <c r="C1264" s="21"/>
      <c r="D1264" s="21"/>
      <c r="E1264" s="33"/>
      <c r="F1264" s="22" t="s">
        <v>402</v>
      </c>
      <c r="G1264" s="23">
        <f t="shared" si="3416"/>
        <v>2130.3000000000002</v>
      </c>
      <c r="H1264" s="23">
        <f t="shared" si="3312"/>
        <v>2130.3000000000002</v>
      </c>
      <c r="I1264" s="23">
        <f t="shared" si="3417"/>
        <v>2130.3000000000002</v>
      </c>
      <c r="J1264" s="23">
        <f t="shared" si="3418"/>
        <v>0</v>
      </c>
      <c r="K1264" s="23">
        <f t="shared" si="3419"/>
        <v>0</v>
      </c>
      <c r="L1264" s="23">
        <f t="shared" si="3420"/>
        <v>0</v>
      </c>
      <c r="M1264" s="23">
        <f t="shared" si="3413"/>
        <v>2130.3000000000002</v>
      </c>
      <c r="N1264" s="23">
        <f t="shared" si="3414"/>
        <v>2130.3000000000002</v>
      </c>
      <c r="O1264" s="23">
        <f t="shared" si="3415"/>
        <v>2130.3000000000002</v>
      </c>
      <c r="P1264" s="23">
        <f t="shared" si="3421"/>
        <v>0</v>
      </c>
      <c r="Q1264" s="23">
        <f t="shared" si="3422"/>
        <v>0</v>
      </c>
      <c r="R1264" s="23">
        <f t="shared" si="3423"/>
        <v>0</v>
      </c>
      <c r="S1264" s="23">
        <f t="shared" si="3424"/>
        <v>0</v>
      </c>
      <c r="T1264" s="23">
        <f t="shared" si="3425"/>
        <v>0</v>
      </c>
      <c r="U1264" s="23">
        <f t="shared" si="3426"/>
        <v>0</v>
      </c>
      <c r="V1264" s="23">
        <f t="shared" si="3427"/>
        <v>0</v>
      </c>
      <c r="W1264" s="23">
        <f t="shared" si="3449"/>
        <v>0</v>
      </c>
      <c r="X1264" s="23">
        <f t="shared" si="3450"/>
        <v>0</v>
      </c>
      <c r="Y1264" s="23">
        <f t="shared" si="3451"/>
        <v>2130.3000000000002</v>
      </c>
      <c r="Z1264" s="23">
        <f t="shared" si="3452"/>
        <v>2130.3000000000002</v>
      </c>
      <c r="AA1264" s="23">
        <f t="shared" si="3453"/>
        <v>2130.3000000000002</v>
      </c>
      <c r="AB1264" s="23">
        <f t="shared" si="3454"/>
        <v>0</v>
      </c>
      <c r="AC1264" s="23">
        <f t="shared" si="3455"/>
        <v>0</v>
      </c>
      <c r="AD1264" s="23">
        <f t="shared" si="3456"/>
        <v>0</v>
      </c>
      <c r="AE1264" s="23">
        <f t="shared" si="3457"/>
        <v>2130.3000000000002</v>
      </c>
      <c r="AF1264" s="23">
        <f t="shared" si="3458"/>
        <v>2130.3000000000002</v>
      </c>
      <c r="AG1264" s="23">
        <f t="shared" si="3459"/>
        <v>2130.3000000000002</v>
      </c>
      <c r="AH1264" s="23">
        <f t="shared" si="3460"/>
        <v>0</v>
      </c>
      <c r="AI1264" s="23">
        <f t="shared" si="3461"/>
        <v>0</v>
      </c>
      <c r="AJ1264" s="23">
        <f t="shared" si="3462"/>
        <v>0</v>
      </c>
      <c r="AK1264" s="23">
        <f t="shared" si="3463"/>
        <v>0</v>
      </c>
      <c r="AL1264" s="23">
        <f t="shared" si="3464"/>
        <v>0</v>
      </c>
      <c r="AM1264" s="23">
        <f t="shared" si="3465"/>
        <v>0</v>
      </c>
      <c r="AN1264" s="23">
        <f t="shared" si="3466"/>
        <v>0</v>
      </c>
      <c r="AO1264" s="23">
        <f t="shared" si="3467"/>
        <v>0</v>
      </c>
      <c r="AP1264" s="23">
        <f t="shared" si="3468"/>
        <v>0</v>
      </c>
      <c r="AQ1264" s="23">
        <f t="shared" si="3469"/>
        <v>0</v>
      </c>
      <c r="AR1264" s="23">
        <f t="shared" si="3470"/>
        <v>0</v>
      </c>
      <c r="AS1264" s="23">
        <f t="shared" si="3471"/>
        <v>0</v>
      </c>
      <c r="AT1264" s="23">
        <f t="shared" si="3472"/>
        <v>0</v>
      </c>
      <c r="AU1264" s="23">
        <f t="shared" si="3473"/>
        <v>0</v>
      </c>
      <c r="AV1264" s="23">
        <f t="shared" si="3474"/>
        <v>0</v>
      </c>
      <c r="AW1264" s="23">
        <f t="shared" si="3475"/>
        <v>2130.3000000000002</v>
      </c>
      <c r="AX1264" s="23">
        <f t="shared" si="3476"/>
        <v>2130.3000000000002</v>
      </c>
      <c r="AY1264" s="23">
        <f t="shared" si="3477"/>
        <v>2130.3000000000002</v>
      </c>
      <c r="AZ1264" s="23">
        <f t="shared" si="3478"/>
        <v>0</v>
      </c>
      <c r="BA1264" s="24"/>
      <c r="BB1264" s="24"/>
      <c r="BC1264" s="20"/>
      <c r="BD1264" s="20"/>
      <c r="BE1264" s="20"/>
      <c r="BF1264" s="20"/>
      <c r="BG1264" s="20"/>
      <c r="BH1264" s="20"/>
      <c r="BI1264" s="20"/>
    </row>
    <row r="1265" s="25" customFormat="1">
      <c r="A1265" s="26" t="s">
        <v>496</v>
      </c>
      <c r="B1265" s="26" t="s">
        <v>96</v>
      </c>
      <c r="C1265" s="26" t="s">
        <v>29</v>
      </c>
      <c r="D1265" s="26"/>
      <c r="E1265" s="34"/>
      <c r="F1265" s="27" t="s">
        <v>472</v>
      </c>
      <c r="G1265" s="28">
        <f t="shared" si="3416"/>
        <v>2130.3000000000002</v>
      </c>
      <c r="H1265" s="28">
        <f t="shared" si="3312"/>
        <v>2130.3000000000002</v>
      </c>
      <c r="I1265" s="28">
        <f t="shared" si="3417"/>
        <v>2130.3000000000002</v>
      </c>
      <c r="J1265" s="28">
        <f t="shared" si="3418"/>
        <v>0</v>
      </c>
      <c r="K1265" s="28">
        <f t="shared" si="3419"/>
        <v>0</v>
      </c>
      <c r="L1265" s="28">
        <f t="shared" si="3420"/>
        <v>0</v>
      </c>
      <c r="M1265" s="28">
        <f t="shared" si="3413"/>
        <v>2130.3000000000002</v>
      </c>
      <c r="N1265" s="28">
        <f t="shared" si="3414"/>
        <v>2130.3000000000002</v>
      </c>
      <c r="O1265" s="28">
        <f t="shared" si="3415"/>
        <v>2130.3000000000002</v>
      </c>
      <c r="P1265" s="28">
        <f t="shared" si="3421"/>
        <v>0</v>
      </c>
      <c r="Q1265" s="28">
        <f t="shared" si="3422"/>
        <v>0</v>
      </c>
      <c r="R1265" s="28">
        <f t="shared" si="3423"/>
        <v>0</v>
      </c>
      <c r="S1265" s="28">
        <f t="shared" si="3424"/>
        <v>0</v>
      </c>
      <c r="T1265" s="28">
        <f t="shared" si="3425"/>
        <v>0</v>
      </c>
      <c r="U1265" s="28">
        <f t="shared" si="3426"/>
        <v>0</v>
      </c>
      <c r="V1265" s="28">
        <f t="shared" si="3427"/>
        <v>0</v>
      </c>
      <c r="W1265" s="28">
        <f t="shared" si="3449"/>
        <v>0</v>
      </c>
      <c r="X1265" s="28">
        <f t="shared" si="3450"/>
        <v>0</v>
      </c>
      <c r="Y1265" s="28">
        <f t="shared" si="3451"/>
        <v>2130.3000000000002</v>
      </c>
      <c r="Z1265" s="28">
        <f t="shared" si="3452"/>
        <v>2130.3000000000002</v>
      </c>
      <c r="AA1265" s="28">
        <f t="shared" si="3453"/>
        <v>2130.3000000000002</v>
      </c>
      <c r="AB1265" s="28">
        <f t="shared" si="3454"/>
        <v>0</v>
      </c>
      <c r="AC1265" s="28">
        <f t="shared" si="3455"/>
        <v>0</v>
      </c>
      <c r="AD1265" s="28">
        <f t="shared" si="3456"/>
        <v>0</v>
      </c>
      <c r="AE1265" s="28">
        <f t="shared" si="3457"/>
        <v>2130.3000000000002</v>
      </c>
      <c r="AF1265" s="28">
        <f t="shared" si="3458"/>
        <v>2130.3000000000002</v>
      </c>
      <c r="AG1265" s="28">
        <f t="shared" si="3459"/>
        <v>2130.3000000000002</v>
      </c>
      <c r="AH1265" s="28">
        <f t="shared" si="3460"/>
        <v>0</v>
      </c>
      <c r="AI1265" s="28">
        <f t="shared" si="3461"/>
        <v>0</v>
      </c>
      <c r="AJ1265" s="28">
        <f t="shared" si="3462"/>
        <v>0</v>
      </c>
      <c r="AK1265" s="28">
        <f t="shared" si="3463"/>
        <v>0</v>
      </c>
      <c r="AL1265" s="28">
        <f t="shared" si="3464"/>
        <v>0</v>
      </c>
      <c r="AM1265" s="28">
        <f t="shared" si="3465"/>
        <v>0</v>
      </c>
      <c r="AN1265" s="28">
        <f t="shared" si="3466"/>
        <v>0</v>
      </c>
      <c r="AO1265" s="28">
        <f t="shared" si="3467"/>
        <v>0</v>
      </c>
      <c r="AP1265" s="28">
        <f t="shared" si="3468"/>
        <v>0</v>
      </c>
      <c r="AQ1265" s="28">
        <f t="shared" si="3469"/>
        <v>0</v>
      </c>
      <c r="AR1265" s="28">
        <f t="shared" si="3470"/>
        <v>0</v>
      </c>
      <c r="AS1265" s="28">
        <f t="shared" si="3471"/>
        <v>0</v>
      </c>
      <c r="AT1265" s="28">
        <f t="shared" si="3472"/>
        <v>0</v>
      </c>
      <c r="AU1265" s="28">
        <f t="shared" si="3473"/>
        <v>0</v>
      </c>
      <c r="AV1265" s="28">
        <f t="shared" si="3474"/>
        <v>0</v>
      </c>
      <c r="AW1265" s="28">
        <f t="shared" si="3475"/>
        <v>2130.3000000000002</v>
      </c>
      <c r="AX1265" s="28">
        <f t="shared" si="3476"/>
        <v>2130.3000000000002</v>
      </c>
      <c r="AY1265" s="28">
        <f t="shared" si="3477"/>
        <v>2130.3000000000002</v>
      </c>
      <c r="AZ1265" s="28">
        <f t="shared" si="3478"/>
        <v>0</v>
      </c>
      <c r="BA1265" s="29"/>
      <c r="BB1265" s="29"/>
      <c r="BC1265" s="25"/>
      <c r="BD1265" s="25"/>
      <c r="BE1265" s="25"/>
      <c r="BF1265" s="25"/>
      <c r="BG1265" s="25"/>
      <c r="BH1265" s="25"/>
      <c r="BI1265" s="25"/>
    </row>
    <row r="1266" s="1" customFormat="1">
      <c r="A1266" s="30" t="s">
        <v>496</v>
      </c>
      <c r="B1266" s="30" t="s">
        <v>96</v>
      </c>
      <c r="C1266" s="30" t="s">
        <v>29</v>
      </c>
      <c r="D1266" s="30" t="s">
        <v>404</v>
      </c>
      <c r="E1266" s="35"/>
      <c r="F1266" s="31" t="s">
        <v>405</v>
      </c>
      <c r="G1266" s="17">
        <f t="shared" si="3416"/>
        <v>2130.3000000000002</v>
      </c>
      <c r="H1266" s="17">
        <f t="shared" si="3312"/>
        <v>2130.3000000000002</v>
      </c>
      <c r="I1266" s="17">
        <f t="shared" si="3417"/>
        <v>2130.3000000000002</v>
      </c>
      <c r="J1266" s="17">
        <f t="shared" si="3418"/>
        <v>0</v>
      </c>
      <c r="K1266" s="17">
        <f t="shared" si="3419"/>
        <v>0</v>
      </c>
      <c r="L1266" s="17">
        <f t="shared" si="3420"/>
        <v>0</v>
      </c>
      <c r="M1266" s="17">
        <f t="shared" si="3413"/>
        <v>2130.3000000000002</v>
      </c>
      <c r="N1266" s="17">
        <f t="shared" si="3414"/>
        <v>2130.3000000000002</v>
      </c>
      <c r="O1266" s="17">
        <f t="shared" si="3415"/>
        <v>2130.3000000000002</v>
      </c>
      <c r="P1266" s="17">
        <f t="shared" si="3421"/>
        <v>0</v>
      </c>
      <c r="Q1266" s="17">
        <f t="shared" si="3422"/>
        <v>0</v>
      </c>
      <c r="R1266" s="17">
        <f t="shared" si="3423"/>
        <v>0</v>
      </c>
      <c r="S1266" s="17">
        <f t="shared" si="3424"/>
        <v>0</v>
      </c>
      <c r="T1266" s="17">
        <f t="shared" si="3425"/>
        <v>0</v>
      </c>
      <c r="U1266" s="17">
        <f t="shared" si="3426"/>
        <v>0</v>
      </c>
      <c r="V1266" s="17">
        <f t="shared" si="3427"/>
        <v>0</v>
      </c>
      <c r="W1266" s="17">
        <f t="shared" si="3449"/>
        <v>0</v>
      </c>
      <c r="X1266" s="17">
        <f t="shared" si="3450"/>
        <v>0</v>
      </c>
      <c r="Y1266" s="17">
        <f t="shared" si="3451"/>
        <v>2130.3000000000002</v>
      </c>
      <c r="Z1266" s="17">
        <f t="shared" si="3452"/>
        <v>2130.3000000000002</v>
      </c>
      <c r="AA1266" s="17">
        <f t="shared" si="3453"/>
        <v>2130.3000000000002</v>
      </c>
      <c r="AB1266" s="17">
        <f t="shared" si="3454"/>
        <v>0</v>
      </c>
      <c r="AC1266" s="17">
        <f t="shared" si="3455"/>
        <v>0</v>
      </c>
      <c r="AD1266" s="17">
        <f t="shared" si="3456"/>
        <v>0</v>
      </c>
      <c r="AE1266" s="17">
        <f t="shared" si="3457"/>
        <v>2130.3000000000002</v>
      </c>
      <c r="AF1266" s="17">
        <f t="shared" si="3458"/>
        <v>2130.3000000000002</v>
      </c>
      <c r="AG1266" s="17">
        <f t="shared" si="3459"/>
        <v>2130.3000000000002</v>
      </c>
      <c r="AH1266" s="17">
        <f t="shared" si="3460"/>
        <v>0</v>
      </c>
      <c r="AI1266" s="17">
        <f t="shared" si="3461"/>
        <v>0</v>
      </c>
      <c r="AJ1266" s="17">
        <f t="shared" si="3462"/>
        <v>0</v>
      </c>
      <c r="AK1266" s="17">
        <f t="shared" si="3463"/>
        <v>0</v>
      </c>
      <c r="AL1266" s="17">
        <f t="shared" si="3464"/>
        <v>0</v>
      </c>
      <c r="AM1266" s="17">
        <f t="shared" si="3465"/>
        <v>0</v>
      </c>
      <c r="AN1266" s="17">
        <f t="shared" si="3466"/>
        <v>0</v>
      </c>
      <c r="AO1266" s="17">
        <f t="shared" si="3467"/>
        <v>0</v>
      </c>
      <c r="AP1266" s="17">
        <f t="shared" si="3468"/>
        <v>0</v>
      </c>
      <c r="AQ1266" s="17">
        <f t="shared" si="3469"/>
        <v>0</v>
      </c>
      <c r="AR1266" s="17">
        <f t="shared" si="3470"/>
        <v>0</v>
      </c>
      <c r="AS1266" s="17">
        <f t="shared" si="3471"/>
        <v>0</v>
      </c>
      <c r="AT1266" s="17">
        <f t="shared" si="3472"/>
        <v>0</v>
      </c>
      <c r="AU1266" s="17">
        <f t="shared" si="3473"/>
        <v>0</v>
      </c>
      <c r="AV1266" s="17">
        <f t="shared" si="3474"/>
        <v>0</v>
      </c>
      <c r="AW1266" s="17">
        <f t="shared" si="3475"/>
        <v>2130.3000000000002</v>
      </c>
      <c r="AX1266" s="17">
        <f t="shared" si="3476"/>
        <v>2130.3000000000002</v>
      </c>
      <c r="AY1266" s="17">
        <f t="shared" si="3477"/>
        <v>2130.3000000000002</v>
      </c>
      <c r="AZ1266" s="17">
        <f t="shared" si="3478"/>
        <v>0</v>
      </c>
      <c r="BA1266" s="32"/>
      <c r="BB1266" s="32"/>
      <c r="BC1266" s="1"/>
      <c r="BD1266" s="1"/>
      <c r="BE1266" s="1"/>
      <c r="BF1266" s="1"/>
      <c r="BG1266" s="1"/>
      <c r="BH1266" s="1"/>
      <c r="BI1266" s="1"/>
    </row>
    <row r="1267" s="1" customFormat="1" ht="15" hidden="1">
      <c r="A1267" s="30" t="s">
        <v>496</v>
      </c>
      <c r="B1267" s="30" t="s">
        <v>96</v>
      </c>
      <c r="C1267" s="30" t="s">
        <v>29</v>
      </c>
      <c r="D1267" s="30" t="s">
        <v>406</v>
      </c>
      <c r="E1267" s="35"/>
      <c r="F1267" s="31" t="s">
        <v>36</v>
      </c>
      <c r="G1267" s="17">
        <f t="shared" si="3416"/>
        <v>2130.3000000000002</v>
      </c>
      <c r="H1267" s="17">
        <f t="shared" si="3312"/>
        <v>2130.3000000000002</v>
      </c>
      <c r="I1267" s="17">
        <f t="shared" si="3417"/>
        <v>2130.3000000000002</v>
      </c>
      <c r="J1267" s="17">
        <f t="shared" si="3418"/>
        <v>0</v>
      </c>
      <c r="K1267" s="17">
        <f t="shared" si="3419"/>
        <v>0</v>
      </c>
      <c r="L1267" s="17">
        <f t="shared" si="3420"/>
        <v>0</v>
      </c>
      <c r="M1267" s="17">
        <f t="shared" si="3413"/>
        <v>2130.3000000000002</v>
      </c>
      <c r="N1267" s="17">
        <f t="shared" si="3414"/>
        <v>2130.3000000000002</v>
      </c>
      <c r="O1267" s="17">
        <f t="shared" si="3415"/>
        <v>2130.3000000000002</v>
      </c>
      <c r="P1267" s="17">
        <f t="shared" si="3421"/>
        <v>0</v>
      </c>
      <c r="Q1267" s="17">
        <f t="shared" si="3422"/>
        <v>0</v>
      </c>
      <c r="R1267" s="17">
        <f t="shared" si="3423"/>
        <v>0</v>
      </c>
      <c r="S1267" s="17">
        <f t="shared" si="3424"/>
        <v>0</v>
      </c>
      <c r="T1267" s="17">
        <f t="shared" si="3425"/>
        <v>0</v>
      </c>
      <c r="U1267" s="17">
        <f t="shared" si="3426"/>
        <v>0</v>
      </c>
      <c r="V1267" s="17">
        <f t="shared" si="3427"/>
        <v>0</v>
      </c>
      <c r="W1267" s="17">
        <f t="shared" si="3449"/>
        <v>0</v>
      </c>
      <c r="X1267" s="17">
        <f t="shared" si="3450"/>
        <v>0</v>
      </c>
      <c r="Y1267" s="17">
        <f t="shared" si="3451"/>
        <v>2130.3000000000002</v>
      </c>
      <c r="Z1267" s="17">
        <f t="shared" si="3452"/>
        <v>2130.3000000000002</v>
      </c>
      <c r="AA1267" s="17">
        <f t="shared" si="3453"/>
        <v>2130.3000000000002</v>
      </c>
      <c r="AB1267" s="17">
        <f t="shared" si="3454"/>
        <v>0</v>
      </c>
      <c r="AC1267" s="17">
        <f t="shared" si="3455"/>
        <v>0</v>
      </c>
      <c r="AD1267" s="17">
        <f t="shared" si="3456"/>
        <v>0</v>
      </c>
      <c r="AE1267" s="17">
        <f t="shared" si="3457"/>
        <v>2130.3000000000002</v>
      </c>
      <c r="AF1267" s="17">
        <f t="shared" si="3458"/>
        <v>2130.3000000000002</v>
      </c>
      <c r="AG1267" s="17">
        <f t="shared" si="3459"/>
        <v>2130.3000000000002</v>
      </c>
      <c r="AH1267" s="17">
        <f t="shared" si="3460"/>
        <v>0</v>
      </c>
      <c r="AI1267" s="17">
        <f t="shared" si="3461"/>
        <v>0</v>
      </c>
      <c r="AJ1267" s="17">
        <f t="shared" si="3462"/>
        <v>0</v>
      </c>
      <c r="AK1267" s="17">
        <f t="shared" si="3463"/>
        <v>0</v>
      </c>
      <c r="AL1267" s="17">
        <f t="shared" si="3464"/>
        <v>0</v>
      </c>
      <c r="AM1267" s="17">
        <f t="shared" si="3465"/>
        <v>0</v>
      </c>
      <c r="AN1267" s="17">
        <f t="shared" si="3466"/>
        <v>0</v>
      </c>
      <c r="AO1267" s="17">
        <f t="shared" si="3467"/>
        <v>0</v>
      </c>
      <c r="AP1267" s="17">
        <f t="shared" si="3468"/>
        <v>0</v>
      </c>
      <c r="AQ1267" s="17">
        <f t="shared" si="3469"/>
        <v>0</v>
      </c>
      <c r="AR1267" s="17">
        <f t="shared" si="3470"/>
        <v>0</v>
      </c>
      <c r="AS1267" s="17">
        <f t="shared" si="3471"/>
        <v>0</v>
      </c>
      <c r="AT1267" s="17">
        <f t="shared" si="3472"/>
        <v>0</v>
      </c>
      <c r="AU1267" s="17">
        <f t="shared" si="3473"/>
        <v>0</v>
      </c>
      <c r="AV1267" s="17">
        <f t="shared" si="3474"/>
        <v>0</v>
      </c>
      <c r="AW1267" s="17">
        <f t="shared" si="3475"/>
        <v>2130.3000000000002</v>
      </c>
      <c r="AX1267" s="17">
        <f t="shared" si="3476"/>
        <v>2130.3000000000002</v>
      </c>
      <c r="AY1267" s="17">
        <f t="shared" si="3477"/>
        <v>2130.3000000000002</v>
      </c>
      <c r="AZ1267" s="17">
        <f t="shared" si="3478"/>
        <v>0</v>
      </c>
      <c r="BA1267" s="32">
        <v>0</v>
      </c>
      <c r="BB1267" s="32"/>
      <c r="BC1267" s="1"/>
      <c r="BD1267" s="1"/>
      <c r="BE1267" s="1"/>
      <c r="BF1267" s="1"/>
      <c r="BG1267" s="1"/>
      <c r="BH1267" s="1"/>
      <c r="BI1267" s="1"/>
    </row>
    <row r="1268" s="1" customFormat="1" ht="45">
      <c r="A1268" s="30" t="s">
        <v>496</v>
      </c>
      <c r="B1268" s="30" t="s">
        <v>96</v>
      </c>
      <c r="C1268" s="30" t="s">
        <v>29</v>
      </c>
      <c r="D1268" s="30" t="s">
        <v>473</v>
      </c>
      <c r="E1268" s="35"/>
      <c r="F1268" s="31" t="s">
        <v>474</v>
      </c>
      <c r="G1268" s="17">
        <f t="shared" si="3416"/>
        <v>2130.3000000000002</v>
      </c>
      <c r="H1268" s="17">
        <f t="shared" si="3312"/>
        <v>2130.3000000000002</v>
      </c>
      <c r="I1268" s="17">
        <f t="shared" si="3417"/>
        <v>2130.3000000000002</v>
      </c>
      <c r="J1268" s="17">
        <f t="shared" si="3418"/>
        <v>0</v>
      </c>
      <c r="K1268" s="17">
        <f t="shared" si="3419"/>
        <v>0</v>
      </c>
      <c r="L1268" s="17">
        <f t="shared" si="3420"/>
        <v>0</v>
      </c>
      <c r="M1268" s="17">
        <f t="shared" si="3413"/>
        <v>2130.3000000000002</v>
      </c>
      <c r="N1268" s="17">
        <f t="shared" si="3414"/>
        <v>2130.3000000000002</v>
      </c>
      <c r="O1268" s="17">
        <f t="shared" si="3415"/>
        <v>2130.3000000000002</v>
      </c>
      <c r="P1268" s="17">
        <f t="shared" si="3421"/>
        <v>0</v>
      </c>
      <c r="Q1268" s="17">
        <f t="shared" si="3422"/>
        <v>0</v>
      </c>
      <c r="R1268" s="17">
        <f t="shared" si="3423"/>
        <v>0</v>
      </c>
      <c r="S1268" s="17">
        <f t="shared" si="3424"/>
        <v>0</v>
      </c>
      <c r="T1268" s="17">
        <f t="shared" si="3425"/>
        <v>0</v>
      </c>
      <c r="U1268" s="17">
        <f t="shared" si="3426"/>
        <v>0</v>
      </c>
      <c r="V1268" s="17">
        <f t="shared" si="3427"/>
        <v>0</v>
      </c>
      <c r="W1268" s="17">
        <f t="shared" si="3449"/>
        <v>0</v>
      </c>
      <c r="X1268" s="17">
        <f t="shared" si="3450"/>
        <v>0</v>
      </c>
      <c r="Y1268" s="17">
        <f t="shared" si="3451"/>
        <v>2130.3000000000002</v>
      </c>
      <c r="Z1268" s="17">
        <f t="shared" si="3452"/>
        <v>2130.3000000000002</v>
      </c>
      <c r="AA1268" s="17">
        <f t="shared" si="3453"/>
        <v>2130.3000000000002</v>
      </c>
      <c r="AB1268" s="17">
        <f t="shared" si="3454"/>
        <v>0</v>
      </c>
      <c r="AC1268" s="17">
        <f t="shared" si="3455"/>
        <v>0</v>
      </c>
      <c r="AD1268" s="17">
        <f t="shared" si="3456"/>
        <v>0</v>
      </c>
      <c r="AE1268" s="17">
        <f t="shared" si="3457"/>
        <v>2130.3000000000002</v>
      </c>
      <c r="AF1268" s="17">
        <f t="shared" si="3458"/>
        <v>2130.3000000000002</v>
      </c>
      <c r="AG1268" s="17">
        <f t="shared" si="3459"/>
        <v>2130.3000000000002</v>
      </c>
      <c r="AH1268" s="17">
        <f t="shared" si="3460"/>
        <v>0</v>
      </c>
      <c r="AI1268" s="17">
        <f t="shared" si="3461"/>
        <v>0</v>
      </c>
      <c r="AJ1268" s="17">
        <f t="shared" si="3462"/>
        <v>0</v>
      </c>
      <c r="AK1268" s="17">
        <f t="shared" si="3463"/>
        <v>0</v>
      </c>
      <c r="AL1268" s="17">
        <f t="shared" si="3464"/>
        <v>0</v>
      </c>
      <c r="AM1268" s="17">
        <f t="shared" si="3465"/>
        <v>0</v>
      </c>
      <c r="AN1268" s="17">
        <f t="shared" si="3466"/>
        <v>0</v>
      </c>
      <c r="AO1268" s="17">
        <f t="shared" si="3467"/>
        <v>0</v>
      </c>
      <c r="AP1268" s="17">
        <f t="shared" si="3468"/>
        <v>0</v>
      </c>
      <c r="AQ1268" s="17">
        <f t="shared" si="3469"/>
        <v>0</v>
      </c>
      <c r="AR1268" s="17">
        <f t="shared" si="3470"/>
        <v>0</v>
      </c>
      <c r="AS1268" s="17">
        <f t="shared" si="3471"/>
        <v>0</v>
      </c>
      <c r="AT1268" s="17">
        <f t="shared" si="3472"/>
        <v>0</v>
      </c>
      <c r="AU1268" s="17">
        <f t="shared" si="3473"/>
        <v>0</v>
      </c>
      <c r="AV1268" s="17">
        <f t="shared" si="3474"/>
        <v>0</v>
      </c>
      <c r="AW1268" s="17">
        <f t="shared" si="3475"/>
        <v>2130.3000000000002</v>
      </c>
      <c r="AX1268" s="17">
        <f t="shared" si="3476"/>
        <v>2130.3000000000002</v>
      </c>
      <c r="AY1268" s="17">
        <f t="shared" si="3477"/>
        <v>2130.3000000000002</v>
      </c>
      <c r="AZ1268" s="17">
        <f t="shared" si="3478"/>
        <v>0</v>
      </c>
      <c r="BA1268" s="32"/>
      <c r="BB1268" s="32"/>
      <c r="BC1268" s="1"/>
      <c r="BD1268" s="1"/>
      <c r="BE1268" s="1"/>
      <c r="BF1268" s="1"/>
      <c r="BG1268" s="1"/>
      <c r="BH1268" s="1"/>
      <c r="BI1268" s="1"/>
    </row>
    <row r="1269" s="1" customFormat="1" ht="45">
      <c r="A1269" s="30" t="s">
        <v>496</v>
      </c>
      <c r="B1269" s="30" t="s">
        <v>96</v>
      </c>
      <c r="C1269" s="30" t="s">
        <v>29</v>
      </c>
      <c r="D1269" s="30" t="s">
        <v>475</v>
      </c>
      <c r="E1269" s="35"/>
      <c r="F1269" s="31" t="s">
        <v>476</v>
      </c>
      <c r="G1269" s="17">
        <f t="shared" si="3416"/>
        <v>2130.3000000000002</v>
      </c>
      <c r="H1269" s="17">
        <f t="shared" si="3312"/>
        <v>2130.3000000000002</v>
      </c>
      <c r="I1269" s="17">
        <f t="shared" si="3417"/>
        <v>2130.3000000000002</v>
      </c>
      <c r="J1269" s="17">
        <f t="shared" si="3418"/>
        <v>0</v>
      </c>
      <c r="K1269" s="17">
        <f t="shared" si="3419"/>
        <v>0</v>
      </c>
      <c r="L1269" s="17">
        <f t="shared" si="3420"/>
        <v>0</v>
      </c>
      <c r="M1269" s="17">
        <f t="shared" si="3413"/>
        <v>2130.3000000000002</v>
      </c>
      <c r="N1269" s="17">
        <f t="shared" si="3414"/>
        <v>2130.3000000000002</v>
      </c>
      <c r="O1269" s="17">
        <f t="shared" si="3415"/>
        <v>2130.3000000000002</v>
      </c>
      <c r="P1269" s="17">
        <f t="shared" si="3421"/>
        <v>0</v>
      </c>
      <c r="Q1269" s="17">
        <f t="shared" si="3422"/>
        <v>0</v>
      </c>
      <c r="R1269" s="17">
        <f t="shared" si="3423"/>
        <v>0</v>
      </c>
      <c r="S1269" s="17">
        <f t="shared" si="3424"/>
        <v>0</v>
      </c>
      <c r="T1269" s="17">
        <f t="shared" si="3425"/>
        <v>0</v>
      </c>
      <c r="U1269" s="17">
        <f t="shared" si="3426"/>
        <v>0</v>
      </c>
      <c r="V1269" s="17">
        <f t="shared" si="3427"/>
        <v>0</v>
      </c>
      <c r="W1269" s="17">
        <f t="shared" si="3449"/>
        <v>0</v>
      </c>
      <c r="X1269" s="17">
        <f t="shared" si="3450"/>
        <v>0</v>
      </c>
      <c r="Y1269" s="17">
        <f t="shared" si="3451"/>
        <v>2130.3000000000002</v>
      </c>
      <c r="Z1269" s="17">
        <f t="shared" si="3452"/>
        <v>2130.3000000000002</v>
      </c>
      <c r="AA1269" s="17">
        <f t="shared" si="3453"/>
        <v>2130.3000000000002</v>
      </c>
      <c r="AB1269" s="17">
        <f t="shared" si="3454"/>
        <v>0</v>
      </c>
      <c r="AC1269" s="17">
        <f t="shared" si="3455"/>
        <v>0</v>
      </c>
      <c r="AD1269" s="17">
        <f t="shared" si="3456"/>
        <v>0</v>
      </c>
      <c r="AE1269" s="17">
        <f t="shared" si="3457"/>
        <v>2130.3000000000002</v>
      </c>
      <c r="AF1269" s="17">
        <f t="shared" si="3458"/>
        <v>2130.3000000000002</v>
      </c>
      <c r="AG1269" s="17">
        <f t="shared" si="3459"/>
        <v>2130.3000000000002</v>
      </c>
      <c r="AH1269" s="17">
        <f t="shared" si="3460"/>
        <v>0</v>
      </c>
      <c r="AI1269" s="17">
        <f t="shared" si="3461"/>
        <v>0</v>
      </c>
      <c r="AJ1269" s="17">
        <f t="shared" si="3462"/>
        <v>0</v>
      </c>
      <c r="AK1269" s="17">
        <f t="shared" si="3463"/>
        <v>0</v>
      </c>
      <c r="AL1269" s="17">
        <f t="shared" si="3464"/>
        <v>0</v>
      </c>
      <c r="AM1269" s="17">
        <f t="shared" si="3465"/>
        <v>0</v>
      </c>
      <c r="AN1269" s="17">
        <f t="shared" si="3466"/>
        <v>0</v>
      </c>
      <c r="AO1269" s="17">
        <f t="shared" si="3467"/>
        <v>0</v>
      </c>
      <c r="AP1269" s="17">
        <f t="shared" si="3468"/>
        <v>0</v>
      </c>
      <c r="AQ1269" s="17">
        <f t="shared" si="3469"/>
        <v>0</v>
      </c>
      <c r="AR1269" s="17">
        <f t="shared" si="3470"/>
        <v>0</v>
      </c>
      <c r="AS1269" s="17">
        <f t="shared" si="3471"/>
        <v>0</v>
      </c>
      <c r="AT1269" s="17">
        <f t="shared" si="3472"/>
        <v>0</v>
      </c>
      <c r="AU1269" s="17">
        <f t="shared" si="3473"/>
        <v>0</v>
      </c>
      <c r="AV1269" s="17">
        <f t="shared" si="3474"/>
        <v>0</v>
      </c>
      <c r="AW1269" s="17">
        <f t="shared" si="3475"/>
        <v>2130.3000000000002</v>
      </c>
      <c r="AX1269" s="17">
        <f t="shared" si="3476"/>
        <v>2130.3000000000002</v>
      </c>
      <c r="AY1269" s="17">
        <f t="shared" si="3477"/>
        <v>2130.3000000000002</v>
      </c>
      <c r="AZ1269" s="17">
        <f t="shared" si="3478"/>
        <v>0</v>
      </c>
      <c r="BA1269" s="32"/>
      <c r="BB1269" s="32"/>
      <c r="BC1269" s="1"/>
      <c r="BD1269" s="1"/>
      <c r="BE1269" s="1"/>
      <c r="BF1269" s="1"/>
      <c r="BG1269" s="1"/>
      <c r="BH1269" s="1"/>
      <c r="BI1269" s="1"/>
    </row>
    <row r="1270" s="1" customFormat="1" ht="30">
      <c r="A1270" s="30" t="s">
        <v>496</v>
      </c>
      <c r="B1270" s="30" t="s">
        <v>96</v>
      </c>
      <c r="C1270" s="30" t="s">
        <v>29</v>
      </c>
      <c r="D1270" s="30" t="s">
        <v>475</v>
      </c>
      <c r="E1270" s="30" t="s">
        <v>41</v>
      </c>
      <c r="F1270" s="31" t="s">
        <v>42</v>
      </c>
      <c r="G1270" s="17">
        <v>2130.3000000000002</v>
      </c>
      <c r="H1270" s="17">
        <v>2130.3000000000002</v>
      </c>
      <c r="I1270" s="17">
        <v>2130.3000000000002</v>
      </c>
      <c r="J1270" s="17"/>
      <c r="K1270" s="17"/>
      <c r="L1270" s="17"/>
      <c r="M1270" s="17">
        <f t="shared" si="3413"/>
        <v>2130.3000000000002</v>
      </c>
      <c r="N1270" s="17">
        <f t="shared" si="3414"/>
        <v>2130.3000000000002</v>
      </c>
      <c r="O1270" s="17">
        <f t="shared" si="3415"/>
        <v>2130.3000000000002</v>
      </c>
      <c r="P1270" s="17"/>
      <c r="Q1270" s="17"/>
      <c r="R1270" s="17"/>
      <c r="S1270" s="17"/>
      <c r="T1270" s="17"/>
      <c r="U1270" s="17"/>
      <c r="V1270" s="17"/>
      <c r="W1270" s="17"/>
      <c r="X1270" s="17"/>
      <c r="Y1270" s="17">
        <f t="shared" si="3451"/>
        <v>2130.3000000000002</v>
      </c>
      <c r="Z1270" s="17">
        <f t="shared" si="3452"/>
        <v>2130.3000000000002</v>
      </c>
      <c r="AA1270" s="17">
        <f t="shared" si="3453"/>
        <v>2130.3000000000002</v>
      </c>
      <c r="AB1270" s="17"/>
      <c r="AC1270" s="17"/>
      <c r="AD1270" s="17"/>
      <c r="AE1270" s="17">
        <f t="shared" si="3457"/>
        <v>2130.3000000000002</v>
      </c>
      <c r="AF1270" s="17">
        <f t="shared" si="3458"/>
        <v>2130.3000000000002</v>
      </c>
      <c r="AG1270" s="17">
        <f t="shared" si="3459"/>
        <v>2130.3000000000002</v>
      </c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>
        <f t="shared" si="3475"/>
        <v>2130.3000000000002</v>
      </c>
      <c r="AX1270" s="17">
        <f t="shared" si="3476"/>
        <v>2130.3000000000002</v>
      </c>
      <c r="AY1270" s="17">
        <f t="shared" si="3477"/>
        <v>2130.3000000000002</v>
      </c>
      <c r="AZ1270" s="17"/>
      <c r="BA1270" s="32"/>
      <c r="BB1270" s="32"/>
      <c r="BC1270" s="1"/>
      <c r="BD1270" s="1"/>
      <c r="BE1270" s="1"/>
      <c r="BF1270" s="1"/>
      <c r="BG1270" s="1"/>
      <c r="BH1270" s="1"/>
      <c r="BI1270" s="1"/>
    </row>
    <row r="1271" s="20" customFormat="1" ht="15">
      <c r="A1271" s="21" t="s">
        <v>500</v>
      </c>
      <c r="B1271" s="21"/>
      <c r="C1271" s="21"/>
      <c r="D1271" s="21"/>
      <c r="E1271" s="21"/>
      <c r="F1271" s="22" t="s">
        <v>501</v>
      </c>
      <c r="G1271" s="23">
        <f>G1272+G1323+G1377+G1389+G1341+G1305+G1399+G1370</f>
        <v>143517.70000000001</v>
      </c>
      <c r="H1271" s="23">
        <f>H1272+H1323+H1377+H1389+H1341+H1305+H1399+H1370</f>
        <v>127886.59999999999</v>
      </c>
      <c r="I1271" s="23">
        <f>I1272+I1323+I1377+I1389+I1341+I1305+I1399+I1370</f>
        <v>124223.7</v>
      </c>
      <c r="J1271" s="23">
        <f>J1272+J1323+J1377+J1389+J1341+J1305+J1399+J1370</f>
        <v>11896.1</v>
      </c>
      <c r="K1271" s="23">
        <f>K1272+K1323+K1377+K1389+K1341+K1305+K1399+K1370</f>
        <v>11918</v>
      </c>
      <c r="L1271" s="23">
        <f>L1272+L1323+L1377+L1389+L1341+L1305+L1399+L1370</f>
        <v>11918</v>
      </c>
      <c r="M1271" s="23">
        <f t="shared" si="3413"/>
        <v>155413.80000000002</v>
      </c>
      <c r="N1271" s="23">
        <f t="shared" si="3414"/>
        <v>139804.59999999998</v>
      </c>
      <c r="O1271" s="23">
        <f t="shared" si="3415"/>
        <v>136141.70000000001</v>
      </c>
      <c r="P1271" s="23">
        <f>P1272+P1323+P1377+P1389+P1341+P1305+P1399+P1370</f>
        <v>8841.8999999999996</v>
      </c>
      <c r="Q1271" s="23">
        <f>Q1272+Q1323+Q1377+Q1389+Q1341+Q1305+Q1399+Q1370</f>
        <v>0</v>
      </c>
      <c r="R1271" s="23">
        <f>R1272+R1323+R1377+R1389+R1341+R1305+R1399+R1370</f>
        <v>0</v>
      </c>
      <c r="S1271" s="23">
        <f>S1272+S1323+S1377+S1389+S1341+S1305+S1399+S1370</f>
        <v>443.26699999999994</v>
      </c>
      <c r="T1271" s="23">
        <f>T1272+T1323+T1377+T1389+T1341+T1305+T1399+T1370</f>
        <v>10946.6</v>
      </c>
      <c r="U1271" s="23">
        <f>U1272+U1323+U1377+U1389+U1341+U1305+U1399+U1370</f>
        <v>0</v>
      </c>
      <c r="V1271" s="23">
        <f>V1272+V1323+V1377+V1389+V1341+V1305+V1399+V1370</f>
        <v>10946.6</v>
      </c>
      <c r="W1271" s="23">
        <f>W1272+W1323+W1377+W1389+W1341+W1305+W1399+W1370</f>
        <v>0</v>
      </c>
      <c r="X1271" s="23">
        <f>X1272+X1323+X1377+X1389+X1341+X1305+X1399+X1370</f>
        <v>0</v>
      </c>
      <c r="Y1271" s="23">
        <f t="shared" si="3451"/>
        <v>164698.967</v>
      </c>
      <c r="Z1271" s="23">
        <f t="shared" si="3452"/>
        <v>150751.19999999998</v>
      </c>
      <c r="AA1271" s="23">
        <f t="shared" si="3453"/>
        <v>147088.30000000002</v>
      </c>
      <c r="AB1271" s="23">
        <f>AB1272+AB1323+AB1377+AB1389+AB1341+AB1305+AB1399+AB1370</f>
        <v>0</v>
      </c>
      <c r="AC1271" s="23">
        <f>AC1272+AC1323+AC1377+AC1389+AC1341+AC1305+AC1399+AC1370</f>
        <v>0</v>
      </c>
      <c r="AD1271" s="23">
        <f>AD1272+AD1323+AD1377+AD1389+AD1341+AD1305+AD1399+AD1370</f>
        <v>0</v>
      </c>
      <c r="AE1271" s="23">
        <f t="shared" si="3457"/>
        <v>164698.967</v>
      </c>
      <c r="AF1271" s="23">
        <f t="shared" si="3458"/>
        <v>150751.19999999998</v>
      </c>
      <c r="AG1271" s="23">
        <f t="shared" si="3459"/>
        <v>147088.30000000002</v>
      </c>
      <c r="AH1271" s="23">
        <f>AH1272+AH1323+AH1377+AH1389+AH1341+AH1305+AH1399+AH1370</f>
        <v>0</v>
      </c>
      <c r="AI1271" s="23">
        <f>AI1272+AI1323+AI1377+AI1389+AI1341+AI1305+AI1399+AI1370</f>
        <v>0</v>
      </c>
      <c r="AJ1271" s="23">
        <f>AJ1272+AJ1323+AJ1377+AJ1389+AJ1341+AJ1305+AJ1399+AJ1370</f>
        <v>-117.75600000000009</v>
      </c>
      <c r="AK1271" s="23">
        <f>AK1272+AK1323+AK1377+AK1389+AK1341+AK1305+AK1399+AK1370</f>
        <v>0</v>
      </c>
      <c r="AL1271" s="23">
        <f>AL1272+AL1323+AL1377+AL1389+AL1341+AL1305+AL1399+AL1370</f>
        <v>0</v>
      </c>
      <c r="AM1271" s="23">
        <f>AM1272+AM1323+AM1377+AM1389+AM1341+AM1305+AM1399+AM1370</f>
        <v>0</v>
      </c>
      <c r="AN1271" s="23">
        <f>AN1272+AN1323+AN1377+AN1389+AN1341+AN1305+AN1399+AN1370</f>
        <v>0</v>
      </c>
      <c r="AO1271" s="23">
        <f>AO1272+AO1323+AO1377+AO1389+AO1341+AO1305+AO1399+AO1370</f>
        <v>0</v>
      </c>
      <c r="AP1271" s="23">
        <f>AP1272+AP1323+AP1377+AP1389+AP1341+AP1305+AP1399+AP1370</f>
        <v>0</v>
      </c>
      <c r="AQ1271" s="23">
        <f>AQ1272+AQ1323+AQ1377+AQ1389+AQ1341+AQ1305+AQ1399+AQ1370</f>
        <v>0</v>
      </c>
      <c r="AR1271" s="23">
        <f>AR1272+AR1323+AR1377+AR1389+AR1341+AR1305+AR1399+AR1370</f>
        <v>0</v>
      </c>
      <c r="AS1271" s="23">
        <f>AS1272+AS1323+AS1377+AS1389+AS1341+AS1305+AS1399+AS1370</f>
        <v>0</v>
      </c>
      <c r="AT1271" s="23">
        <f>AT1272+AT1323+AT1377+AT1389+AT1341+AT1305+AT1399+AT1370</f>
        <v>0</v>
      </c>
      <c r="AU1271" s="23">
        <f>AU1272+AU1323+AU1377+AU1389+AU1341+AU1305+AU1399+AU1370</f>
        <v>0</v>
      </c>
      <c r="AV1271" s="23">
        <f>AV1272+AV1323+AV1377+AV1389+AV1341+AV1305+AV1399+AV1370</f>
        <v>0</v>
      </c>
      <c r="AW1271" s="23">
        <f t="shared" si="3475"/>
        <v>164581.21100000001</v>
      </c>
      <c r="AX1271" s="23">
        <f t="shared" si="3476"/>
        <v>150751.19999999998</v>
      </c>
      <c r="AY1271" s="23">
        <f t="shared" si="3477"/>
        <v>147088.30000000002</v>
      </c>
      <c r="AZ1271" s="23">
        <f>AZ1272+AZ1323+AZ1377+AZ1389+AZ1341+AZ1305+AZ1399+AZ1370</f>
        <v>0</v>
      </c>
      <c r="BA1271" s="24"/>
      <c r="BB1271" s="24"/>
      <c r="BC1271" s="20"/>
      <c r="BD1271" s="20"/>
      <c r="BE1271" s="20"/>
      <c r="BF1271" s="20"/>
      <c r="BG1271" s="20"/>
      <c r="BH1271" s="20"/>
      <c r="BI1271" s="20"/>
    </row>
    <row r="1272" s="20" customFormat="1" ht="15">
      <c r="A1272" s="21" t="s">
        <v>500</v>
      </c>
      <c r="B1272" s="21" t="s">
        <v>29</v>
      </c>
      <c r="C1272" s="21"/>
      <c r="D1272" s="21"/>
      <c r="E1272" s="21"/>
      <c r="F1272" s="22" t="s">
        <v>30</v>
      </c>
      <c r="G1272" s="23">
        <f>G1285+G1273</f>
        <v>83820.5</v>
      </c>
      <c r="H1272" s="23">
        <f>H1285+H1273</f>
        <v>82472.299999999988</v>
      </c>
      <c r="I1272" s="23">
        <f>I1285+I1273</f>
        <v>82468.799999999988</v>
      </c>
      <c r="J1272" s="23">
        <f>J1285+J1273</f>
        <v>709.5</v>
      </c>
      <c r="K1272" s="23">
        <f>K1285+K1273</f>
        <v>731.39999999999998</v>
      </c>
      <c r="L1272" s="23">
        <f>L1285+L1273</f>
        <v>731.39999999999998</v>
      </c>
      <c r="M1272" s="23">
        <f t="shared" si="3413"/>
        <v>84530</v>
      </c>
      <c r="N1272" s="23">
        <f t="shared" si="3414"/>
        <v>83203.699999999983</v>
      </c>
      <c r="O1272" s="23">
        <f t="shared" si="3415"/>
        <v>83200.199999999983</v>
      </c>
      <c r="P1272" s="23">
        <f>P1285+P1273</f>
        <v>8841.8999999999996</v>
      </c>
      <c r="Q1272" s="23">
        <f>Q1285+Q1273</f>
        <v>0</v>
      </c>
      <c r="R1272" s="23">
        <f>R1285+R1273</f>
        <v>0</v>
      </c>
      <c r="S1272" s="23">
        <f>S1285+S1273</f>
        <v>110.25</v>
      </c>
      <c r="T1272" s="23">
        <f>T1285+T1273</f>
        <v>10946.6</v>
      </c>
      <c r="U1272" s="23">
        <f>U1285+U1273</f>
        <v>0</v>
      </c>
      <c r="V1272" s="23">
        <f>V1285+V1273</f>
        <v>10946.6</v>
      </c>
      <c r="W1272" s="23">
        <f>W1285+W1273</f>
        <v>0</v>
      </c>
      <c r="X1272" s="23">
        <f>X1285+X1273</f>
        <v>0</v>
      </c>
      <c r="Y1272" s="23">
        <f t="shared" si="3451"/>
        <v>93482.149999999994</v>
      </c>
      <c r="Z1272" s="23">
        <f t="shared" si="3452"/>
        <v>94150.299999999988</v>
      </c>
      <c r="AA1272" s="23">
        <f t="shared" si="3453"/>
        <v>94146.799999999988</v>
      </c>
      <c r="AB1272" s="23">
        <f>AB1285+AB1273</f>
        <v>0</v>
      </c>
      <c r="AC1272" s="23">
        <f>AC1285+AC1273</f>
        <v>0</v>
      </c>
      <c r="AD1272" s="23">
        <f>AD1285+AD1273</f>
        <v>0</v>
      </c>
      <c r="AE1272" s="23">
        <f t="shared" si="3457"/>
        <v>93482.149999999994</v>
      </c>
      <c r="AF1272" s="23">
        <f t="shared" si="3458"/>
        <v>94150.299999999988</v>
      </c>
      <c r="AG1272" s="23">
        <f t="shared" si="3459"/>
        <v>94146.799999999988</v>
      </c>
      <c r="AH1272" s="23">
        <f>AH1285+AH1273</f>
        <v>0</v>
      </c>
      <c r="AI1272" s="23">
        <f>AI1285+AI1273</f>
        <v>0</v>
      </c>
      <c r="AJ1272" s="23">
        <f>AJ1285+AJ1273</f>
        <v>803.34799999999996</v>
      </c>
      <c r="AK1272" s="23">
        <f>AK1285+AK1273</f>
        <v>0</v>
      </c>
      <c r="AL1272" s="23">
        <f>AL1285+AL1273</f>
        <v>0</v>
      </c>
      <c r="AM1272" s="23">
        <f>AM1285+AM1273</f>
        <v>0</v>
      </c>
      <c r="AN1272" s="23">
        <f>AN1285+AN1273</f>
        <v>0</v>
      </c>
      <c r="AO1272" s="23">
        <f>AO1285+AO1273</f>
        <v>0</v>
      </c>
      <c r="AP1272" s="23">
        <f>AP1285+AP1273</f>
        <v>0</v>
      </c>
      <c r="AQ1272" s="23">
        <f>AQ1285+AQ1273</f>
        <v>0</v>
      </c>
      <c r="AR1272" s="23">
        <f>AR1285+AR1273</f>
        <v>0</v>
      </c>
      <c r="AS1272" s="23">
        <f>AS1285+AS1273</f>
        <v>0</v>
      </c>
      <c r="AT1272" s="23">
        <f>AT1285+AT1273</f>
        <v>0</v>
      </c>
      <c r="AU1272" s="23">
        <f>AU1285+AU1273</f>
        <v>0</v>
      </c>
      <c r="AV1272" s="23">
        <f>AV1285+AV1273</f>
        <v>0</v>
      </c>
      <c r="AW1272" s="23">
        <f t="shared" si="3475"/>
        <v>94285.497999999992</v>
      </c>
      <c r="AX1272" s="23">
        <f t="shared" si="3476"/>
        <v>94150.299999999988</v>
      </c>
      <c r="AY1272" s="23">
        <f t="shared" si="3477"/>
        <v>94146.799999999988</v>
      </c>
      <c r="AZ1272" s="23">
        <f>AZ1285+AZ1273</f>
        <v>0</v>
      </c>
      <c r="BA1272" s="24"/>
      <c r="BB1272" s="24"/>
      <c r="BC1272" s="20"/>
      <c r="BD1272" s="20"/>
      <c r="BE1272" s="20"/>
      <c r="BF1272" s="20"/>
      <c r="BG1272" s="20"/>
      <c r="BH1272" s="20"/>
      <c r="BI1272" s="20"/>
    </row>
    <row r="1273" s="25" customFormat="1" ht="45">
      <c r="A1273" s="26" t="s">
        <v>500</v>
      </c>
      <c r="B1273" s="26" t="s">
        <v>29</v>
      </c>
      <c r="C1273" s="26" t="s">
        <v>121</v>
      </c>
      <c r="D1273" s="26"/>
      <c r="E1273" s="26"/>
      <c r="F1273" s="27" t="s">
        <v>413</v>
      </c>
      <c r="G1273" s="28">
        <f>G1274+G1280</f>
        <v>69467</v>
      </c>
      <c r="H1273" s="28">
        <f>H1274+H1280</f>
        <v>71472.399999999994</v>
      </c>
      <c r="I1273" s="28">
        <f>I1274+I1280</f>
        <v>71472.399999999994</v>
      </c>
      <c r="J1273" s="28">
        <f>J1274+J1280</f>
        <v>709.5</v>
      </c>
      <c r="K1273" s="28">
        <f>K1274+K1280</f>
        <v>731.39999999999998</v>
      </c>
      <c r="L1273" s="28">
        <f>L1274+L1280</f>
        <v>731.39999999999998</v>
      </c>
      <c r="M1273" s="28">
        <f t="shared" si="3413"/>
        <v>70176.5</v>
      </c>
      <c r="N1273" s="28">
        <f t="shared" si="3414"/>
        <v>72203.799999999988</v>
      </c>
      <c r="O1273" s="28">
        <f t="shared" si="3415"/>
        <v>72203.799999999988</v>
      </c>
      <c r="P1273" s="28">
        <f>P1274+P1280</f>
        <v>8841.8999999999996</v>
      </c>
      <c r="Q1273" s="28">
        <f>Q1274+Q1280</f>
        <v>0</v>
      </c>
      <c r="R1273" s="28">
        <f>R1274+R1280</f>
        <v>0</v>
      </c>
      <c r="S1273" s="28">
        <f>S1274+S1280</f>
        <v>0</v>
      </c>
      <c r="T1273" s="28">
        <f>T1274+T1280</f>
        <v>10836.6</v>
      </c>
      <c r="U1273" s="28">
        <f>U1274+U1280</f>
        <v>0</v>
      </c>
      <c r="V1273" s="28">
        <f>V1274+V1280</f>
        <v>10836.6</v>
      </c>
      <c r="W1273" s="28">
        <f>W1274+W1280</f>
        <v>0</v>
      </c>
      <c r="X1273" s="28">
        <f>X1274+X1280</f>
        <v>0</v>
      </c>
      <c r="Y1273" s="28">
        <f t="shared" si="3451"/>
        <v>79018.399999999994</v>
      </c>
      <c r="Z1273" s="28">
        <f t="shared" si="3452"/>
        <v>83040.399999999994</v>
      </c>
      <c r="AA1273" s="28">
        <f t="shared" si="3453"/>
        <v>83040.399999999994</v>
      </c>
      <c r="AB1273" s="28">
        <f>AB1274+AB1280</f>
        <v>0</v>
      </c>
      <c r="AC1273" s="28">
        <f>AC1274+AC1280</f>
        <v>0</v>
      </c>
      <c r="AD1273" s="28">
        <f>AD1274+AD1280</f>
        <v>0</v>
      </c>
      <c r="AE1273" s="28">
        <f t="shared" si="3457"/>
        <v>79018.399999999994</v>
      </c>
      <c r="AF1273" s="28">
        <f t="shared" si="3458"/>
        <v>83040.399999999994</v>
      </c>
      <c r="AG1273" s="28">
        <f t="shared" si="3459"/>
        <v>83040.399999999994</v>
      </c>
      <c r="AH1273" s="28">
        <f>AH1274+AH1280</f>
        <v>0</v>
      </c>
      <c r="AI1273" s="28">
        <f>AI1274+AI1280</f>
        <v>0</v>
      </c>
      <c r="AJ1273" s="28">
        <f>AJ1274+AJ1280</f>
        <v>0</v>
      </c>
      <c r="AK1273" s="28">
        <f>AK1274+AK1280</f>
        <v>0</v>
      </c>
      <c r="AL1273" s="28">
        <f>AL1274+AL1280</f>
        <v>0</v>
      </c>
      <c r="AM1273" s="28">
        <f>AM1274+AM1280</f>
        <v>0</v>
      </c>
      <c r="AN1273" s="28">
        <f>AN1274+AN1280</f>
        <v>0</v>
      </c>
      <c r="AO1273" s="28">
        <f>AO1274+AO1280</f>
        <v>0</v>
      </c>
      <c r="AP1273" s="28">
        <f>AP1274+AP1280</f>
        <v>0</v>
      </c>
      <c r="AQ1273" s="28">
        <f>AQ1274+AQ1280</f>
        <v>0</v>
      </c>
      <c r="AR1273" s="28">
        <f>AR1274+AR1280</f>
        <v>0</v>
      </c>
      <c r="AS1273" s="28">
        <f>AS1274+AS1280</f>
        <v>0</v>
      </c>
      <c r="AT1273" s="28">
        <f>AT1274+AT1280</f>
        <v>0</v>
      </c>
      <c r="AU1273" s="28">
        <f>AU1274+AU1280</f>
        <v>0</v>
      </c>
      <c r="AV1273" s="28">
        <f>AV1274+AV1280</f>
        <v>0</v>
      </c>
      <c r="AW1273" s="28">
        <f t="shared" si="3475"/>
        <v>79018.399999999994</v>
      </c>
      <c r="AX1273" s="28">
        <f t="shared" si="3476"/>
        <v>83040.399999999994</v>
      </c>
      <c r="AY1273" s="28">
        <f t="shared" si="3477"/>
        <v>83040.399999999994</v>
      </c>
      <c r="AZ1273" s="28">
        <f>AZ1274+AZ1280</f>
        <v>0</v>
      </c>
      <c r="BA1273" s="29"/>
      <c r="BB1273" s="29"/>
      <c r="BC1273" s="25"/>
      <c r="BD1273" s="25"/>
      <c r="BE1273" s="25"/>
      <c r="BF1273" s="25"/>
      <c r="BG1273" s="25"/>
      <c r="BH1273" s="25"/>
      <c r="BI1273" s="25"/>
    </row>
    <row r="1274" s="1" customFormat="1" ht="45">
      <c r="A1274" s="30" t="s">
        <v>500</v>
      </c>
      <c r="B1274" s="30" t="s">
        <v>29</v>
      </c>
      <c r="C1274" s="30" t="s">
        <v>121</v>
      </c>
      <c r="D1274" s="30" t="s">
        <v>229</v>
      </c>
      <c r="E1274" s="35"/>
      <c r="F1274" s="31" t="s">
        <v>230</v>
      </c>
      <c r="G1274" s="17">
        <f t="shared" ref="G1274:G1276" si="3479">G1275</f>
        <v>10211.299999999999</v>
      </c>
      <c r="H1274" s="17">
        <f t="shared" ref="H1274:H1276" si="3480">H1275</f>
        <v>10513.699999999999</v>
      </c>
      <c r="I1274" s="17">
        <f t="shared" ref="I1274:I1276" si="3481">I1275</f>
        <v>10513.699999999999</v>
      </c>
      <c r="J1274" s="17">
        <f t="shared" ref="J1274:J1276" si="3482">J1275</f>
        <v>0</v>
      </c>
      <c r="K1274" s="17">
        <f t="shared" ref="K1274:K1276" si="3483">K1275</f>
        <v>0</v>
      </c>
      <c r="L1274" s="17">
        <f t="shared" ref="L1274:L1276" si="3484">L1275</f>
        <v>0</v>
      </c>
      <c r="M1274" s="17">
        <f t="shared" si="3413"/>
        <v>10211.299999999999</v>
      </c>
      <c r="N1274" s="17">
        <f t="shared" si="3414"/>
        <v>10513.699999999999</v>
      </c>
      <c r="O1274" s="17">
        <f t="shared" si="3415"/>
        <v>10513.699999999999</v>
      </c>
      <c r="P1274" s="17">
        <f t="shared" ref="P1274:P1276" si="3485">P1275</f>
        <v>0</v>
      </c>
      <c r="Q1274" s="17">
        <f t="shared" ref="Q1274:Q1276" si="3486">Q1275</f>
        <v>0</v>
      </c>
      <c r="R1274" s="17">
        <f t="shared" ref="R1274:R1276" si="3487">R1275</f>
        <v>0</v>
      </c>
      <c r="S1274" s="17">
        <f t="shared" ref="S1274:S1276" si="3488">S1275</f>
        <v>0</v>
      </c>
      <c r="T1274" s="17">
        <f t="shared" ref="T1274:T1276" si="3489">T1275</f>
        <v>0</v>
      </c>
      <c r="U1274" s="17">
        <f t="shared" ref="U1274:U1276" si="3490">U1275</f>
        <v>0</v>
      </c>
      <c r="V1274" s="17">
        <f t="shared" ref="V1274:V1276" si="3491">V1275</f>
        <v>0</v>
      </c>
      <c r="W1274" s="17">
        <f t="shared" ref="W1274:W1276" si="3492">W1275</f>
        <v>0</v>
      </c>
      <c r="X1274" s="17">
        <f t="shared" ref="X1274:X1276" si="3493">X1275</f>
        <v>0</v>
      </c>
      <c r="Y1274" s="17">
        <f t="shared" si="3451"/>
        <v>10211.299999999999</v>
      </c>
      <c r="Z1274" s="17">
        <f t="shared" si="3452"/>
        <v>10513.699999999999</v>
      </c>
      <c r="AA1274" s="17">
        <f t="shared" si="3453"/>
        <v>10513.699999999999</v>
      </c>
      <c r="AB1274" s="17">
        <f t="shared" ref="AB1274:AB1276" si="3494">AB1275</f>
        <v>0</v>
      </c>
      <c r="AC1274" s="17">
        <f t="shared" ref="AC1274:AC1276" si="3495">AC1275</f>
        <v>0</v>
      </c>
      <c r="AD1274" s="17">
        <f t="shared" ref="AD1274:AD1276" si="3496">AD1275</f>
        <v>0</v>
      </c>
      <c r="AE1274" s="17">
        <f t="shared" si="3457"/>
        <v>10211.299999999999</v>
      </c>
      <c r="AF1274" s="17">
        <f t="shared" si="3458"/>
        <v>10513.699999999999</v>
      </c>
      <c r="AG1274" s="17">
        <f t="shared" si="3459"/>
        <v>10513.699999999999</v>
      </c>
      <c r="AH1274" s="17">
        <f t="shared" ref="AH1274:AH1276" si="3497">AH1275</f>
        <v>0</v>
      </c>
      <c r="AI1274" s="17">
        <f t="shared" ref="AI1274:AI1276" si="3498">AI1275</f>
        <v>0</v>
      </c>
      <c r="AJ1274" s="17">
        <f t="shared" ref="AJ1274:AJ1276" si="3499">AJ1275</f>
        <v>0</v>
      </c>
      <c r="AK1274" s="17">
        <f t="shared" ref="AK1274:AK1276" si="3500">AK1275</f>
        <v>0</v>
      </c>
      <c r="AL1274" s="17">
        <f t="shared" ref="AL1274:AL1276" si="3501">AL1275</f>
        <v>0</v>
      </c>
      <c r="AM1274" s="17">
        <f t="shared" ref="AM1274:AM1276" si="3502">AM1275</f>
        <v>0</v>
      </c>
      <c r="AN1274" s="17">
        <f t="shared" ref="AN1274:AN1276" si="3503">AN1275</f>
        <v>0</v>
      </c>
      <c r="AO1274" s="17">
        <f t="shared" ref="AO1274:AO1276" si="3504">AO1275</f>
        <v>0</v>
      </c>
      <c r="AP1274" s="17">
        <f t="shared" ref="AP1274:AP1276" si="3505">AP1275</f>
        <v>0</v>
      </c>
      <c r="AQ1274" s="17">
        <f t="shared" ref="AQ1274:AQ1276" si="3506">AQ1275</f>
        <v>0</v>
      </c>
      <c r="AR1274" s="17">
        <f t="shared" ref="AR1274:AR1276" si="3507">AR1275</f>
        <v>0</v>
      </c>
      <c r="AS1274" s="17">
        <f t="shared" ref="AS1274:AS1276" si="3508">AS1275</f>
        <v>0</v>
      </c>
      <c r="AT1274" s="17">
        <f t="shared" ref="AT1274:AT1276" si="3509">AT1275</f>
        <v>0</v>
      </c>
      <c r="AU1274" s="17">
        <f t="shared" ref="AU1274:AU1276" si="3510">AU1275</f>
        <v>0</v>
      </c>
      <c r="AV1274" s="17">
        <f t="shared" ref="AV1274:AV1276" si="3511">AV1275</f>
        <v>0</v>
      </c>
      <c r="AW1274" s="17">
        <f t="shared" si="3475"/>
        <v>10211.299999999999</v>
      </c>
      <c r="AX1274" s="17">
        <f t="shared" si="3476"/>
        <v>10513.699999999999</v>
      </c>
      <c r="AY1274" s="17">
        <f t="shared" si="3477"/>
        <v>10513.699999999999</v>
      </c>
      <c r="AZ1274" s="17">
        <f t="shared" ref="AZ1274:AZ1276" si="3512">AZ1275</f>
        <v>0</v>
      </c>
      <c r="BA1274" s="32"/>
      <c r="BB1274" s="32"/>
      <c r="BC1274" s="1"/>
      <c r="BD1274" s="1"/>
      <c r="BE1274" s="1"/>
      <c r="BF1274" s="1"/>
      <c r="BG1274" s="1"/>
      <c r="BH1274" s="1"/>
      <c r="BI1274" s="1"/>
    </row>
    <row r="1275" s="1" customFormat="1" ht="15" hidden="1">
      <c r="A1275" s="30" t="s">
        <v>500</v>
      </c>
      <c r="B1275" s="30" t="s">
        <v>29</v>
      </c>
      <c r="C1275" s="30" t="s">
        <v>121</v>
      </c>
      <c r="D1275" s="30" t="s">
        <v>231</v>
      </c>
      <c r="E1275" s="35"/>
      <c r="F1275" s="31" t="s">
        <v>36</v>
      </c>
      <c r="G1275" s="17">
        <f t="shared" si="3479"/>
        <v>10211.299999999999</v>
      </c>
      <c r="H1275" s="17">
        <f t="shared" si="3480"/>
        <v>10513.699999999999</v>
      </c>
      <c r="I1275" s="17">
        <f t="shared" si="3481"/>
        <v>10513.699999999999</v>
      </c>
      <c r="J1275" s="17">
        <f t="shared" si="3482"/>
        <v>0</v>
      </c>
      <c r="K1275" s="17">
        <f t="shared" si="3483"/>
        <v>0</v>
      </c>
      <c r="L1275" s="17">
        <f t="shared" si="3484"/>
        <v>0</v>
      </c>
      <c r="M1275" s="17">
        <f t="shared" si="3413"/>
        <v>10211.299999999999</v>
      </c>
      <c r="N1275" s="17">
        <f t="shared" si="3414"/>
        <v>10513.699999999999</v>
      </c>
      <c r="O1275" s="17">
        <f t="shared" si="3415"/>
        <v>10513.699999999999</v>
      </c>
      <c r="P1275" s="17">
        <f t="shared" si="3485"/>
        <v>0</v>
      </c>
      <c r="Q1275" s="17">
        <f t="shared" si="3486"/>
        <v>0</v>
      </c>
      <c r="R1275" s="17">
        <f t="shared" si="3487"/>
        <v>0</v>
      </c>
      <c r="S1275" s="17">
        <f t="shared" si="3488"/>
        <v>0</v>
      </c>
      <c r="T1275" s="17">
        <f t="shared" si="3489"/>
        <v>0</v>
      </c>
      <c r="U1275" s="17">
        <f t="shared" si="3490"/>
        <v>0</v>
      </c>
      <c r="V1275" s="17">
        <f t="shared" si="3491"/>
        <v>0</v>
      </c>
      <c r="W1275" s="17">
        <f t="shared" si="3492"/>
        <v>0</v>
      </c>
      <c r="X1275" s="17">
        <f t="shared" si="3493"/>
        <v>0</v>
      </c>
      <c r="Y1275" s="17">
        <f t="shared" si="3451"/>
        <v>10211.299999999999</v>
      </c>
      <c r="Z1275" s="17">
        <f t="shared" si="3452"/>
        <v>10513.699999999999</v>
      </c>
      <c r="AA1275" s="17">
        <f t="shared" si="3453"/>
        <v>10513.699999999999</v>
      </c>
      <c r="AB1275" s="17">
        <f t="shared" si="3494"/>
        <v>0</v>
      </c>
      <c r="AC1275" s="17">
        <f t="shared" si="3495"/>
        <v>0</v>
      </c>
      <c r="AD1275" s="17">
        <f t="shared" si="3496"/>
        <v>0</v>
      </c>
      <c r="AE1275" s="17">
        <f t="shared" si="3457"/>
        <v>10211.299999999999</v>
      </c>
      <c r="AF1275" s="17">
        <f t="shared" si="3458"/>
        <v>10513.699999999999</v>
      </c>
      <c r="AG1275" s="17">
        <f t="shared" si="3459"/>
        <v>10513.699999999999</v>
      </c>
      <c r="AH1275" s="17">
        <f t="shared" si="3497"/>
        <v>0</v>
      </c>
      <c r="AI1275" s="17">
        <f t="shared" si="3498"/>
        <v>0</v>
      </c>
      <c r="AJ1275" s="17">
        <f t="shared" si="3499"/>
        <v>0</v>
      </c>
      <c r="AK1275" s="17">
        <f t="shared" si="3500"/>
        <v>0</v>
      </c>
      <c r="AL1275" s="17">
        <f t="shared" si="3501"/>
        <v>0</v>
      </c>
      <c r="AM1275" s="17">
        <f t="shared" si="3502"/>
        <v>0</v>
      </c>
      <c r="AN1275" s="17">
        <f t="shared" si="3503"/>
        <v>0</v>
      </c>
      <c r="AO1275" s="17">
        <f t="shared" si="3504"/>
        <v>0</v>
      </c>
      <c r="AP1275" s="17">
        <f t="shared" si="3505"/>
        <v>0</v>
      </c>
      <c r="AQ1275" s="17">
        <f t="shared" si="3506"/>
        <v>0</v>
      </c>
      <c r="AR1275" s="17">
        <f t="shared" si="3507"/>
        <v>0</v>
      </c>
      <c r="AS1275" s="17">
        <f t="shared" si="3508"/>
        <v>0</v>
      </c>
      <c r="AT1275" s="17">
        <f t="shared" si="3509"/>
        <v>0</v>
      </c>
      <c r="AU1275" s="17">
        <f t="shared" si="3510"/>
        <v>0</v>
      </c>
      <c r="AV1275" s="17">
        <f t="shared" si="3511"/>
        <v>0</v>
      </c>
      <c r="AW1275" s="17">
        <f t="shared" si="3475"/>
        <v>10211.299999999999</v>
      </c>
      <c r="AX1275" s="17">
        <f t="shared" si="3476"/>
        <v>10513.699999999999</v>
      </c>
      <c r="AY1275" s="17">
        <f t="shared" si="3477"/>
        <v>10513.699999999999</v>
      </c>
      <c r="AZ1275" s="17">
        <f t="shared" si="3512"/>
        <v>0</v>
      </c>
      <c r="BA1275" s="32">
        <v>0</v>
      </c>
      <c r="BB1275" s="32"/>
      <c r="BC1275" s="1"/>
      <c r="BD1275" s="1"/>
      <c r="BE1275" s="1"/>
      <c r="BF1275" s="1"/>
      <c r="BG1275" s="1"/>
      <c r="BH1275" s="1"/>
      <c r="BI1275" s="1"/>
    </row>
    <row r="1276" s="1" customFormat="1" ht="75">
      <c r="A1276" s="30" t="s">
        <v>500</v>
      </c>
      <c r="B1276" s="30" t="s">
        <v>29</v>
      </c>
      <c r="C1276" s="30" t="s">
        <v>121</v>
      </c>
      <c r="D1276" s="30" t="s">
        <v>414</v>
      </c>
      <c r="E1276" s="35"/>
      <c r="F1276" s="31" t="s">
        <v>415</v>
      </c>
      <c r="G1276" s="17">
        <f t="shared" si="3479"/>
        <v>10211.299999999999</v>
      </c>
      <c r="H1276" s="17">
        <f t="shared" si="3480"/>
        <v>10513.699999999999</v>
      </c>
      <c r="I1276" s="17">
        <f t="shared" si="3481"/>
        <v>10513.699999999999</v>
      </c>
      <c r="J1276" s="17">
        <f t="shared" si="3482"/>
        <v>0</v>
      </c>
      <c r="K1276" s="17">
        <f t="shared" si="3483"/>
        <v>0</v>
      </c>
      <c r="L1276" s="17">
        <f t="shared" si="3484"/>
        <v>0</v>
      </c>
      <c r="M1276" s="17">
        <f t="shared" si="3413"/>
        <v>10211.299999999999</v>
      </c>
      <c r="N1276" s="17">
        <f t="shared" si="3414"/>
        <v>10513.699999999999</v>
      </c>
      <c r="O1276" s="17">
        <f t="shared" si="3415"/>
        <v>10513.699999999999</v>
      </c>
      <c r="P1276" s="17">
        <f t="shared" si="3485"/>
        <v>0</v>
      </c>
      <c r="Q1276" s="17">
        <f t="shared" si="3486"/>
        <v>0</v>
      </c>
      <c r="R1276" s="17">
        <f t="shared" si="3487"/>
        <v>0</v>
      </c>
      <c r="S1276" s="17">
        <f t="shared" si="3488"/>
        <v>0</v>
      </c>
      <c r="T1276" s="17">
        <f t="shared" si="3489"/>
        <v>0</v>
      </c>
      <c r="U1276" s="17">
        <f t="shared" si="3490"/>
        <v>0</v>
      </c>
      <c r="V1276" s="17">
        <f t="shared" si="3491"/>
        <v>0</v>
      </c>
      <c r="W1276" s="17">
        <f t="shared" si="3492"/>
        <v>0</v>
      </c>
      <c r="X1276" s="17">
        <f t="shared" si="3493"/>
        <v>0</v>
      </c>
      <c r="Y1276" s="17">
        <f t="shared" si="3451"/>
        <v>10211.299999999999</v>
      </c>
      <c r="Z1276" s="17">
        <f t="shared" si="3452"/>
        <v>10513.699999999999</v>
      </c>
      <c r="AA1276" s="17">
        <f t="shared" si="3453"/>
        <v>10513.699999999999</v>
      </c>
      <c r="AB1276" s="17">
        <f t="shared" si="3494"/>
        <v>0</v>
      </c>
      <c r="AC1276" s="17">
        <f t="shared" si="3495"/>
        <v>0</v>
      </c>
      <c r="AD1276" s="17">
        <f t="shared" si="3496"/>
        <v>0</v>
      </c>
      <c r="AE1276" s="17">
        <f t="shared" si="3457"/>
        <v>10211.299999999999</v>
      </c>
      <c r="AF1276" s="17">
        <f t="shared" si="3458"/>
        <v>10513.699999999999</v>
      </c>
      <c r="AG1276" s="17">
        <f t="shared" si="3459"/>
        <v>10513.699999999999</v>
      </c>
      <c r="AH1276" s="17">
        <f t="shared" si="3497"/>
        <v>0</v>
      </c>
      <c r="AI1276" s="17">
        <f t="shared" si="3498"/>
        <v>0</v>
      </c>
      <c r="AJ1276" s="17">
        <f t="shared" si="3499"/>
        <v>0</v>
      </c>
      <c r="AK1276" s="17">
        <f t="shared" si="3500"/>
        <v>0</v>
      </c>
      <c r="AL1276" s="17">
        <f t="shared" si="3501"/>
        <v>0</v>
      </c>
      <c r="AM1276" s="17">
        <f t="shared" si="3502"/>
        <v>0</v>
      </c>
      <c r="AN1276" s="17">
        <f t="shared" si="3503"/>
        <v>0</v>
      </c>
      <c r="AO1276" s="17">
        <f t="shared" si="3504"/>
        <v>0</v>
      </c>
      <c r="AP1276" s="17">
        <f t="shared" si="3505"/>
        <v>0</v>
      </c>
      <c r="AQ1276" s="17">
        <f t="shared" si="3506"/>
        <v>0</v>
      </c>
      <c r="AR1276" s="17">
        <f t="shared" si="3507"/>
        <v>0</v>
      </c>
      <c r="AS1276" s="17">
        <f t="shared" si="3508"/>
        <v>0</v>
      </c>
      <c r="AT1276" s="17">
        <f t="shared" si="3509"/>
        <v>0</v>
      </c>
      <c r="AU1276" s="17">
        <f t="shared" si="3510"/>
        <v>0</v>
      </c>
      <c r="AV1276" s="17">
        <f t="shared" si="3511"/>
        <v>0</v>
      </c>
      <c r="AW1276" s="17">
        <f t="shared" si="3475"/>
        <v>10211.299999999999</v>
      </c>
      <c r="AX1276" s="17">
        <f t="shared" si="3476"/>
        <v>10513.699999999999</v>
      </c>
      <c r="AY1276" s="17">
        <f t="shared" si="3477"/>
        <v>10513.699999999999</v>
      </c>
      <c r="AZ1276" s="17">
        <f t="shared" si="3512"/>
        <v>0</v>
      </c>
      <c r="BA1276" s="32"/>
      <c r="BB1276" s="32"/>
      <c r="BC1276" s="1"/>
      <c r="BD1276" s="1"/>
      <c r="BE1276" s="1"/>
      <c r="BF1276" s="1"/>
      <c r="BG1276" s="1"/>
      <c r="BH1276" s="1"/>
      <c r="BI1276" s="1"/>
    </row>
    <row r="1277" s="1" customFormat="1" ht="30">
      <c r="A1277" s="30" t="s">
        <v>500</v>
      </c>
      <c r="B1277" s="30" t="s">
        <v>29</v>
      </c>
      <c r="C1277" s="30" t="s">
        <v>121</v>
      </c>
      <c r="D1277" s="30" t="s">
        <v>416</v>
      </c>
      <c r="E1277" s="35"/>
      <c r="F1277" s="31" t="s">
        <v>417</v>
      </c>
      <c r="G1277" s="17">
        <f>G1278+G1279</f>
        <v>10211.299999999999</v>
      </c>
      <c r="H1277" s="17">
        <f>H1278+H1279</f>
        <v>10513.699999999999</v>
      </c>
      <c r="I1277" s="17">
        <f>I1278+I1279</f>
        <v>10513.699999999999</v>
      </c>
      <c r="J1277" s="17">
        <f>J1278+J1279</f>
        <v>0</v>
      </c>
      <c r="K1277" s="17">
        <f>K1278+K1279</f>
        <v>0</v>
      </c>
      <c r="L1277" s="17">
        <f>L1278+L1279</f>
        <v>0</v>
      </c>
      <c r="M1277" s="17">
        <f t="shared" si="3413"/>
        <v>10211.299999999999</v>
      </c>
      <c r="N1277" s="17">
        <f t="shared" si="3414"/>
        <v>10513.699999999999</v>
      </c>
      <c r="O1277" s="17">
        <f t="shared" si="3415"/>
        <v>10513.699999999999</v>
      </c>
      <c r="P1277" s="17">
        <f>P1278+P1279</f>
        <v>0</v>
      </c>
      <c r="Q1277" s="17">
        <f>Q1278+Q1279</f>
        <v>0</v>
      </c>
      <c r="R1277" s="17">
        <f>R1278+R1279</f>
        <v>0</v>
      </c>
      <c r="S1277" s="17">
        <f>S1278+S1279</f>
        <v>0</v>
      </c>
      <c r="T1277" s="17">
        <f>T1278+T1279</f>
        <v>0</v>
      </c>
      <c r="U1277" s="17">
        <f>U1278+U1279</f>
        <v>0</v>
      </c>
      <c r="V1277" s="17">
        <f>V1278+V1279</f>
        <v>0</v>
      </c>
      <c r="W1277" s="17">
        <f>W1278+W1279</f>
        <v>0</v>
      </c>
      <c r="X1277" s="17">
        <f>X1278+X1279</f>
        <v>0</v>
      </c>
      <c r="Y1277" s="17">
        <f t="shared" si="3451"/>
        <v>10211.299999999999</v>
      </c>
      <c r="Z1277" s="17">
        <f t="shared" si="3452"/>
        <v>10513.699999999999</v>
      </c>
      <c r="AA1277" s="17">
        <f t="shared" si="3453"/>
        <v>10513.699999999999</v>
      </c>
      <c r="AB1277" s="17">
        <f>AB1278+AB1279</f>
        <v>0</v>
      </c>
      <c r="AC1277" s="17">
        <f>AC1278+AC1279</f>
        <v>0</v>
      </c>
      <c r="AD1277" s="17">
        <f>AD1278+AD1279</f>
        <v>0</v>
      </c>
      <c r="AE1277" s="17">
        <f t="shared" si="3457"/>
        <v>10211.299999999999</v>
      </c>
      <c r="AF1277" s="17">
        <f t="shared" si="3458"/>
        <v>10513.699999999999</v>
      </c>
      <c r="AG1277" s="17">
        <f t="shared" si="3459"/>
        <v>10513.699999999999</v>
      </c>
      <c r="AH1277" s="17">
        <f>AH1278+AH1279</f>
        <v>0</v>
      </c>
      <c r="AI1277" s="17">
        <f>AI1278+AI1279</f>
        <v>0</v>
      </c>
      <c r="AJ1277" s="17">
        <f>AJ1278+AJ1279</f>
        <v>0</v>
      </c>
      <c r="AK1277" s="17">
        <f>AK1278+AK1279</f>
        <v>0</v>
      </c>
      <c r="AL1277" s="17">
        <f>AL1278+AL1279</f>
        <v>0</v>
      </c>
      <c r="AM1277" s="17">
        <f>AM1278+AM1279</f>
        <v>0</v>
      </c>
      <c r="AN1277" s="17">
        <f>AN1278+AN1279</f>
        <v>0</v>
      </c>
      <c r="AO1277" s="17">
        <f>AO1278+AO1279</f>
        <v>0</v>
      </c>
      <c r="AP1277" s="17">
        <f>AP1278+AP1279</f>
        <v>0</v>
      </c>
      <c r="AQ1277" s="17">
        <f>AQ1278+AQ1279</f>
        <v>0</v>
      </c>
      <c r="AR1277" s="17">
        <f>AR1278+AR1279</f>
        <v>0</v>
      </c>
      <c r="AS1277" s="17">
        <f>AS1278+AS1279</f>
        <v>0</v>
      </c>
      <c r="AT1277" s="17">
        <f>AT1278+AT1279</f>
        <v>0</v>
      </c>
      <c r="AU1277" s="17">
        <f>AU1278+AU1279</f>
        <v>0</v>
      </c>
      <c r="AV1277" s="17">
        <f>AV1278+AV1279</f>
        <v>0</v>
      </c>
      <c r="AW1277" s="17">
        <f t="shared" si="3475"/>
        <v>10211.299999999999</v>
      </c>
      <c r="AX1277" s="17">
        <f t="shared" si="3476"/>
        <v>10513.699999999999</v>
      </c>
      <c r="AY1277" s="17">
        <f t="shared" si="3477"/>
        <v>10513.699999999999</v>
      </c>
      <c r="AZ1277" s="17">
        <f>AZ1278+AZ1279</f>
        <v>0</v>
      </c>
      <c r="BA1277" s="32"/>
      <c r="BB1277" s="32"/>
      <c r="BC1277" s="1"/>
      <c r="BD1277" s="1"/>
      <c r="BE1277" s="1"/>
      <c r="BF1277" s="1"/>
      <c r="BG1277" s="1"/>
      <c r="BH1277" s="1"/>
      <c r="BI1277" s="1"/>
    </row>
    <row r="1278" s="1" customFormat="1" ht="75">
      <c r="A1278" s="30" t="s">
        <v>500</v>
      </c>
      <c r="B1278" s="30" t="s">
        <v>29</v>
      </c>
      <c r="C1278" s="30" t="s">
        <v>121</v>
      </c>
      <c r="D1278" s="30" t="s">
        <v>416</v>
      </c>
      <c r="E1278" s="30" t="s">
        <v>53</v>
      </c>
      <c r="F1278" s="31" t="s">
        <v>54</v>
      </c>
      <c r="G1278" s="17">
        <v>9834.3999999999996</v>
      </c>
      <c r="H1278" s="17">
        <v>10136.799999999999</v>
      </c>
      <c r="I1278" s="17">
        <v>10136.799999999999</v>
      </c>
      <c r="J1278" s="17"/>
      <c r="K1278" s="17"/>
      <c r="L1278" s="17"/>
      <c r="M1278" s="17">
        <f t="shared" si="3413"/>
        <v>9834.3999999999996</v>
      </c>
      <c r="N1278" s="17">
        <f t="shared" si="3414"/>
        <v>10136.799999999999</v>
      </c>
      <c r="O1278" s="17">
        <f t="shared" si="3415"/>
        <v>10136.799999999999</v>
      </c>
      <c r="P1278" s="17"/>
      <c r="Q1278" s="17"/>
      <c r="R1278" s="17"/>
      <c r="S1278" s="17"/>
      <c r="T1278" s="17"/>
      <c r="U1278" s="17"/>
      <c r="V1278" s="17"/>
      <c r="W1278" s="17"/>
      <c r="X1278" s="17"/>
      <c r="Y1278" s="17">
        <f t="shared" si="3451"/>
        <v>9834.3999999999996</v>
      </c>
      <c r="Z1278" s="17">
        <f t="shared" si="3452"/>
        <v>10136.799999999999</v>
      </c>
      <c r="AA1278" s="17">
        <f t="shared" si="3453"/>
        <v>10136.799999999999</v>
      </c>
      <c r="AB1278" s="17"/>
      <c r="AC1278" s="17"/>
      <c r="AD1278" s="17"/>
      <c r="AE1278" s="17">
        <f t="shared" si="3457"/>
        <v>9834.3999999999996</v>
      </c>
      <c r="AF1278" s="17">
        <f t="shared" si="3458"/>
        <v>10136.799999999999</v>
      </c>
      <c r="AG1278" s="17">
        <f t="shared" si="3459"/>
        <v>10136.799999999999</v>
      </c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>
        <f t="shared" si="3475"/>
        <v>9834.3999999999996</v>
      </c>
      <c r="AX1278" s="17">
        <f t="shared" si="3476"/>
        <v>10136.799999999999</v>
      </c>
      <c r="AY1278" s="17">
        <f t="shared" si="3477"/>
        <v>10136.799999999999</v>
      </c>
      <c r="AZ1278" s="17"/>
      <c r="BA1278" s="32"/>
      <c r="BB1278" s="32"/>
      <c r="BC1278" s="1"/>
      <c r="BD1278" s="1"/>
      <c r="BE1278" s="1"/>
      <c r="BF1278" s="1"/>
      <c r="BG1278" s="1"/>
      <c r="BH1278" s="1"/>
      <c r="BI1278" s="1"/>
    </row>
    <row r="1279" s="1" customFormat="1" ht="30">
      <c r="A1279" s="30" t="s">
        <v>500</v>
      </c>
      <c r="B1279" s="30" t="s">
        <v>29</v>
      </c>
      <c r="C1279" s="30" t="s">
        <v>121</v>
      </c>
      <c r="D1279" s="30" t="s">
        <v>416</v>
      </c>
      <c r="E1279" s="30" t="s">
        <v>41</v>
      </c>
      <c r="F1279" s="31" t="s">
        <v>42</v>
      </c>
      <c r="G1279" s="17">
        <v>376.89999999999998</v>
      </c>
      <c r="H1279" s="17">
        <v>376.89999999999998</v>
      </c>
      <c r="I1279" s="17">
        <v>376.89999999999998</v>
      </c>
      <c r="J1279" s="17"/>
      <c r="K1279" s="17"/>
      <c r="L1279" s="17"/>
      <c r="M1279" s="17">
        <f t="shared" si="3413"/>
        <v>376.89999999999998</v>
      </c>
      <c r="N1279" s="17">
        <f t="shared" si="3414"/>
        <v>376.89999999999998</v>
      </c>
      <c r="O1279" s="17">
        <f t="shared" si="3415"/>
        <v>376.89999999999998</v>
      </c>
      <c r="P1279" s="17"/>
      <c r="Q1279" s="17"/>
      <c r="R1279" s="17"/>
      <c r="S1279" s="17"/>
      <c r="T1279" s="17"/>
      <c r="U1279" s="17"/>
      <c r="V1279" s="17"/>
      <c r="W1279" s="17"/>
      <c r="X1279" s="17"/>
      <c r="Y1279" s="17">
        <f t="shared" si="3451"/>
        <v>376.89999999999998</v>
      </c>
      <c r="Z1279" s="17">
        <f t="shared" si="3452"/>
        <v>376.89999999999998</v>
      </c>
      <c r="AA1279" s="17">
        <f t="shared" si="3453"/>
        <v>376.89999999999998</v>
      </c>
      <c r="AB1279" s="17"/>
      <c r="AC1279" s="17"/>
      <c r="AD1279" s="17"/>
      <c r="AE1279" s="17">
        <f t="shared" si="3457"/>
        <v>376.89999999999998</v>
      </c>
      <c r="AF1279" s="17">
        <f t="shared" si="3458"/>
        <v>376.89999999999998</v>
      </c>
      <c r="AG1279" s="17">
        <f t="shared" si="3459"/>
        <v>376.89999999999998</v>
      </c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>
        <f t="shared" si="3475"/>
        <v>376.89999999999998</v>
      </c>
      <c r="AX1279" s="17">
        <f t="shared" si="3476"/>
        <v>376.89999999999998</v>
      </c>
      <c r="AY1279" s="17">
        <f t="shared" si="3477"/>
        <v>376.89999999999998</v>
      </c>
      <c r="AZ1279" s="17"/>
      <c r="BA1279" s="32"/>
      <c r="BB1279" s="32"/>
      <c r="BC1279" s="1"/>
      <c r="BD1279" s="1"/>
      <c r="BE1279" s="1"/>
      <c r="BF1279" s="1"/>
      <c r="BG1279" s="1"/>
      <c r="BH1279" s="1"/>
      <c r="BI1279" s="1"/>
    </row>
    <row r="1280" s="1" customFormat="1" ht="30">
      <c r="A1280" s="30" t="s">
        <v>500</v>
      </c>
      <c r="B1280" s="30" t="s">
        <v>29</v>
      </c>
      <c r="C1280" s="30" t="s">
        <v>121</v>
      </c>
      <c r="D1280" s="30" t="s">
        <v>91</v>
      </c>
      <c r="E1280" s="35"/>
      <c r="F1280" s="31" t="s">
        <v>92</v>
      </c>
      <c r="G1280" s="17">
        <f t="shared" ref="G1280:G1281" si="3513">G1281</f>
        <v>59255.699999999997</v>
      </c>
      <c r="H1280" s="17">
        <f t="shared" ref="H1280:H1281" si="3514">H1281</f>
        <v>60958.699999999997</v>
      </c>
      <c r="I1280" s="17">
        <f t="shared" ref="I1280:I1281" si="3515">I1281</f>
        <v>60958.699999999997</v>
      </c>
      <c r="J1280" s="17">
        <f t="shared" ref="J1280:J1281" si="3516">J1281</f>
        <v>709.5</v>
      </c>
      <c r="K1280" s="17">
        <f t="shared" ref="K1280:K1281" si="3517">K1281</f>
        <v>731.39999999999998</v>
      </c>
      <c r="L1280" s="17">
        <f t="shared" ref="L1280:L1281" si="3518">L1281</f>
        <v>731.39999999999998</v>
      </c>
      <c r="M1280" s="17">
        <f t="shared" si="3413"/>
        <v>59965.199999999997</v>
      </c>
      <c r="N1280" s="17">
        <f t="shared" si="3414"/>
        <v>61690.099999999999</v>
      </c>
      <c r="O1280" s="17">
        <f t="shared" si="3415"/>
        <v>61690.099999999999</v>
      </c>
      <c r="P1280" s="17">
        <f t="shared" ref="P1280:P1281" si="3519">P1281</f>
        <v>8841.8999999999996</v>
      </c>
      <c r="Q1280" s="17">
        <f t="shared" ref="Q1280:Q1281" si="3520">Q1281</f>
        <v>0</v>
      </c>
      <c r="R1280" s="17">
        <f t="shared" ref="R1280:R1281" si="3521">R1281</f>
        <v>0</v>
      </c>
      <c r="S1280" s="17">
        <f t="shared" ref="S1280:S1281" si="3522">S1281</f>
        <v>0</v>
      </c>
      <c r="T1280" s="17">
        <f t="shared" ref="T1280:T1281" si="3523">T1281</f>
        <v>10836.6</v>
      </c>
      <c r="U1280" s="17">
        <f t="shared" ref="U1280:U1281" si="3524">U1281</f>
        <v>0</v>
      </c>
      <c r="V1280" s="17">
        <f t="shared" ref="V1280:V1281" si="3525">V1281</f>
        <v>10836.6</v>
      </c>
      <c r="W1280" s="17">
        <f t="shared" ref="W1280:W1281" si="3526">W1281</f>
        <v>0</v>
      </c>
      <c r="X1280" s="17">
        <f t="shared" ref="X1280:X1281" si="3527">X1281</f>
        <v>0</v>
      </c>
      <c r="Y1280" s="17">
        <f t="shared" si="3451"/>
        <v>68807.099999999991</v>
      </c>
      <c r="Z1280" s="17">
        <f t="shared" si="3452"/>
        <v>72526.699999999997</v>
      </c>
      <c r="AA1280" s="17">
        <f t="shared" si="3453"/>
        <v>72526.699999999997</v>
      </c>
      <c r="AB1280" s="17">
        <f t="shared" ref="AB1280:AB1281" si="3528">AB1281</f>
        <v>0</v>
      </c>
      <c r="AC1280" s="17">
        <f t="shared" ref="AC1280:AC1281" si="3529">AC1281</f>
        <v>0</v>
      </c>
      <c r="AD1280" s="17">
        <f t="shared" ref="AD1280:AD1281" si="3530">AD1281</f>
        <v>0</v>
      </c>
      <c r="AE1280" s="17">
        <f t="shared" si="3457"/>
        <v>68807.099999999991</v>
      </c>
      <c r="AF1280" s="17">
        <f t="shared" si="3458"/>
        <v>72526.699999999997</v>
      </c>
      <c r="AG1280" s="17">
        <f t="shared" si="3459"/>
        <v>72526.699999999997</v>
      </c>
      <c r="AH1280" s="17">
        <f t="shared" ref="AH1280:AH1281" si="3531">AH1281</f>
        <v>0</v>
      </c>
      <c r="AI1280" s="17">
        <f t="shared" ref="AI1280:AI1281" si="3532">AI1281</f>
        <v>0</v>
      </c>
      <c r="AJ1280" s="17">
        <f t="shared" ref="AJ1280:AJ1281" si="3533">AJ1281</f>
        <v>0</v>
      </c>
      <c r="AK1280" s="17">
        <f t="shared" ref="AK1280:AK1281" si="3534">AK1281</f>
        <v>0</v>
      </c>
      <c r="AL1280" s="17">
        <f t="shared" ref="AL1280:AL1281" si="3535">AL1281</f>
        <v>0</v>
      </c>
      <c r="AM1280" s="17">
        <f t="shared" ref="AM1280:AM1281" si="3536">AM1281</f>
        <v>0</v>
      </c>
      <c r="AN1280" s="17">
        <f t="shared" ref="AN1280:AN1281" si="3537">AN1281</f>
        <v>0</v>
      </c>
      <c r="AO1280" s="17">
        <f t="shared" ref="AO1280:AO1281" si="3538">AO1281</f>
        <v>0</v>
      </c>
      <c r="AP1280" s="17">
        <f t="shared" ref="AP1280:AP1281" si="3539">AP1281</f>
        <v>0</v>
      </c>
      <c r="AQ1280" s="17">
        <f t="shared" ref="AQ1280:AQ1281" si="3540">AQ1281</f>
        <v>0</v>
      </c>
      <c r="AR1280" s="17">
        <f t="shared" ref="AR1280:AR1281" si="3541">AR1281</f>
        <v>0</v>
      </c>
      <c r="AS1280" s="17">
        <f t="shared" ref="AS1280:AS1281" si="3542">AS1281</f>
        <v>0</v>
      </c>
      <c r="AT1280" s="17">
        <f t="shared" ref="AT1280:AT1281" si="3543">AT1281</f>
        <v>0</v>
      </c>
      <c r="AU1280" s="17">
        <f t="shared" ref="AU1280:AU1281" si="3544">AU1281</f>
        <v>0</v>
      </c>
      <c r="AV1280" s="17">
        <f t="shared" ref="AV1280:AV1281" si="3545">AV1281</f>
        <v>0</v>
      </c>
      <c r="AW1280" s="17">
        <f t="shared" si="3475"/>
        <v>68807.099999999991</v>
      </c>
      <c r="AX1280" s="17">
        <f t="shared" si="3476"/>
        <v>72526.699999999997</v>
      </c>
      <c r="AY1280" s="17">
        <f t="shared" si="3477"/>
        <v>72526.699999999997</v>
      </c>
      <c r="AZ1280" s="17">
        <f t="shared" ref="AZ1280:AZ1281" si="3546">AZ1281</f>
        <v>0</v>
      </c>
      <c r="BA1280" s="32"/>
      <c r="BB1280" s="32"/>
      <c r="BC1280" s="1"/>
      <c r="BD1280" s="1"/>
      <c r="BE1280" s="1"/>
      <c r="BF1280" s="1"/>
      <c r="BG1280" s="1"/>
      <c r="BH1280" s="1"/>
      <c r="BI1280" s="1"/>
    </row>
    <row r="1281" s="1" customFormat="1" ht="30">
      <c r="A1281" s="30" t="s">
        <v>500</v>
      </c>
      <c r="B1281" s="30" t="s">
        <v>29</v>
      </c>
      <c r="C1281" s="30" t="s">
        <v>121</v>
      </c>
      <c r="D1281" s="30" t="s">
        <v>418</v>
      </c>
      <c r="E1281" s="35"/>
      <c r="F1281" s="31" t="s">
        <v>419</v>
      </c>
      <c r="G1281" s="17">
        <f t="shared" si="3513"/>
        <v>59255.699999999997</v>
      </c>
      <c r="H1281" s="17">
        <f t="shared" si="3514"/>
        <v>60958.699999999997</v>
      </c>
      <c r="I1281" s="17">
        <f t="shared" si="3515"/>
        <v>60958.699999999997</v>
      </c>
      <c r="J1281" s="17">
        <f t="shared" si="3516"/>
        <v>709.5</v>
      </c>
      <c r="K1281" s="17">
        <f t="shared" si="3517"/>
        <v>731.39999999999998</v>
      </c>
      <c r="L1281" s="17">
        <f t="shared" si="3518"/>
        <v>731.39999999999998</v>
      </c>
      <c r="M1281" s="17">
        <f t="shared" si="3413"/>
        <v>59965.199999999997</v>
      </c>
      <c r="N1281" s="17">
        <f t="shared" si="3414"/>
        <v>61690.099999999999</v>
      </c>
      <c r="O1281" s="17">
        <f t="shared" si="3415"/>
        <v>61690.099999999999</v>
      </c>
      <c r="P1281" s="17">
        <f t="shared" si="3519"/>
        <v>8841.8999999999996</v>
      </c>
      <c r="Q1281" s="17">
        <f t="shared" si="3520"/>
        <v>0</v>
      </c>
      <c r="R1281" s="17">
        <f t="shared" si="3521"/>
        <v>0</v>
      </c>
      <c r="S1281" s="17">
        <f t="shared" si="3522"/>
        <v>0</v>
      </c>
      <c r="T1281" s="17">
        <f t="shared" si="3523"/>
        <v>10836.6</v>
      </c>
      <c r="U1281" s="17">
        <f t="shared" si="3524"/>
        <v>0</v>
      </c>
      <c r="V1281" s="17">
        <f t="shared" si="3525"/>
        <v>10836.6</v>
      </c>
      <c r="W1281" s="17">
        <f t="shared" si="3526"/>
        <v>0</v>
      </c>
      <c r="X1281" s="17">
        <f t="shared" si="3527"/>
        <v>0</v>
      </c>
      <c r="Y1281" s="17">
        <f t="shared" si="3451"/>
        <v>68807.099999999991</v>
      </c>
      <c r="Z1281" s="17">
        <f t="shared" si="3452"/>
        <v>72526.699999999997</v>
      </c>
      <c r="AA1281" s="17">
        <f t="shared" si="3453"/>
        <v>72526.699999999997</v>
      </c>
      <c r="AB1281" s="17">
        <f t="shared" si="3528"/>
        <v>0</v>
      </c>
      <c r="AC1281" s="17">
        <f t="shared" si="3529"/>
        <v>0</v>
      </c>
      <c r="AD1281" s="17">
        <f t="shared" si="3530"/>
        <v>0</v>
      </c>
      <c r="AE1281" s="17">
        <f t="shared" si="3457"/>
        <v>68807.099999999991</v>
      </c>
      <c r="AF1281" s="17">
        <f t="shared" si="3458"/>
        <v>72526.699999999997</v>
      </c>
      <c r="AG1281" s="17">
        <f t="shared" si="3459"/>
        <v>72526.699999999997</v>
      </c>
      <c r="AH1281" s="17">
        <f t="shared" si="3531"/>
        <v>0</v>
      </c>
      <c r="AI1281" s="17">
        <f t="shared" si="3532"/>
        <v>0</v>
      </c>
      <c r="AJ1281" s="17">
        <f t="shared" si="3533"/>
        <v>0</v>
      </c>
      <c r="AK1281" s="17">
        <f t="shared" si="3534"/>
        <v>0</v>
      </c>
      <c r="AL1281" s="17">
        <f t="shared" si="3535"/>
        <v>0</v>
      </c>
      <c r="AM1281" s="17">
        <f t="shared" si="3536"/>
        <v>0</v>
      </c>
      <c r="AN1281" s="17">
        <f t="shared" si="3537"/>
        <v>0</v>
      </c>
      <c r="AO1281" s="17">
        <f t="shared" si="3538"/>
        <v>0</v>
      </c>
      <c r="AP1281" s="17">
        <f t="shared" si="3539"/>
        <v>0</v>
      </c>
      <c r="AQ1281" s="17">
        <f t="shared" si="3540"/>
        <v>0</v>
      </c>
      <c r="AR1281" s="17">
        <f t="shared" si="3541"/>
        <v>0</v>
      </c>
      <c r="AS1281" s="17">
        <f t="shared" si="3542"/>
        <v>0</v>
      </c>
      <c r="AT1281" s="17">
        <f t="shared" si="3543"/>
        <v>0</v>
      </c>
      <c r="AU1281" s="17">
        <f t="shared" si="3544"/>
        <v>0</v>
      </c>
      <c r="AV1281" s="17">
        <f t="shared" si="3545"/>
        <v>0</v>
      </c>
      <c r="AW1281" s="17">
        <f t="shared" si="3475"/>
        <v>68807.099999999991</v>
      </c>
      <c r="AX1281" s="17">
        <f t="shared" si="3476"/>
        <v>72526.699999999997</v>
      </c>
      <c r="AY1281" s="17">
        <f t="shared" si="3477"/>
        <v>72526.699999999997</v>
      </c>
      <c r="AZ1281" s="17">
        <f t="shared" si="3546"/>
        <v>0</v>
      </c>
      <c r="BA1281" s="32"/>
      <c r="BB1281" s="32"/>
      <c r="BC1281" s="1"/>
      <c r="BD1281" s="1"/>
      <c r="BE1281" s="1"/>
      <c r="BF1281" s="1"/>
      <c r="BG1281" s="1"/>
      <c r="BH1281" s="1"/>
      <c r="BI1281" s="1"/>
    </row>
    <row r="1282" s="1" customFormat="1" ht="15">
      <c r="A1282" s="30" t="s">
        <v>500</v>
      </c>
      <c r="B1282" s="30" t="s">
        <v>29</v>
      </c>
      <c r="C1282" s="30" t="s">
        <v>121</v>
      </c>
      <c r="D1282" s="30" t="s">
        <v>420</v>
      </c>
      <c r="E1282" s="35"/>
      <c r="F1282" s="31" t="s">
        <v>52</v>
      </c>
      <c r="G1282" s="17">
        <f>G1283+G1284</f>
        <v>59255.699999999997</v>
      </c>
      <c r="H1282" s="17">
        <f>H1283+H1284</f>
        <v>60958.699999999997</v>
      </c>
      <c r="I1282" s="17">
        <f>I1283+I1284</f>
        <v>60958.699999999997</v>
      </c>
      <c r="J1282" s="17">
        <f>J1283+J1284</f>
        <v>709.5</v>
      </c>
      <c r="K1282" s="17">
        <f>K1283+K1284</f>
        <v>731.39999999999998</v>
      </c>
      <c r="L1282" s="17">
        <f>L1283+L1284</f>
        <v>731.39999999999998</v>
      </c>
      <c r="M1282" s="17">
        <f t="shared" si="3413"/>
        <v>59965.199999999997</v>
      </c>
      <c r="N1282" s="17">
        <f t="shared" si="3414"/>
        <v>61690.099999999999</v>
      </c>
      <c r="O1282" s="17">
        <f t="shared" si="3415"/>
        <v>61690.099999999999</v>
      </c>
      <c r="P1282" s="17">
        <f>P1283+P1284</f>
        <v>8841.8999999999996</v>
      </c>
      <c r="Q1282" s="17">
        <f>Q1283+Q1284</f>
        <v>0</v>
      </c>
      <c r="R1282" s="17">
        <f>R1283+R1284</f>
        <v>0</v>
      </c>
      <c r="S1282" s="17">
        <f>S1283+S1284</f>
        <v>0</v>
      </c>
      <c r="T1282" s="17">
        <f>T1283+T1284</f>
        <v>10836.6</v>
      </c>
      <c r="U1282" s="17">
        <f>U1283+U1284</f>
        <v>0</v>
      </c>
      <c r="V1282" s="17">
        <f>V1283+V1284</f>
        <v>10836.6</v>
      </c>
      <c r="W1282" s="17">
        <f>W1283+W1284</f>
        <v>0</v>
      </c>
      <c r="X1282" s="17">
        <f>X1283+X1284</f>
        <v>0</v>
      </c>
      <c r="Y1282" s="17">
        <f t="shared" si="3451"/>
        <v>68807.099999999991</v>
      </c>
      <c r="Z1282" s="17">
        <f t="shared" si="3452"/>
        <v>72526.699999999997</v>
      </c>
      <c r="AA1282" s="17">
        <f t="shared" si="3453"/>
        <v>72526.699999999997</v>
      </c>
      <c r="AB1282" s="17">
        <f>AB1283+AB1284</f>
        <v>0</v>
      </c>
      <c r="AC1282" s="17">
        <f>AC1283+AC1284</f>
        <v>0</v>
      </c>
      <c r="AD1282" s="17">
        <f>AD1283+AD1284</f>
        <v>0</v>
      </c>
      <c r="AE1282" s="17">
        <f t="shared" si="3457"/>
        <v>68807.099999999991</v>
      </c>
      <c r="AF1282" s="17">
        <f t="shared" si="3458"/>
        <v>72526.699999999997</v>
      </c>
      <c r="AG1282" s="17">
        <f t="shared" si="3459"/>
        <v>72526.699999999997</v>
      </c>
      <c r="AH1282" s="17">
        <f>AH1283+AH1284</f>
        <v>0</v>
      </c>
      <c r="AI1282" s="17">
        <f>AI1283+AI1284</f>
        <v>0</v>
      </c>
      <c r="AJ1282" s="17">
        <f>AJ1283+AJ1284</f>
        <v>0</v>
      </c>
      <c r="AK1282" s="17">
        <f>AK1283+AK1284</f>
        <v>0</v>
      </c>
      <c r="AL1282" s="17">
        <f>AL1283+AL1284</f>
        <v>0</v>
      </c>
      <c r="AM1282" s="17">
        <f>AM1283+AM1284</f>
        <v>0</v>
      </c>
      <c r="AN1282" s="17">
        <f>AN1283+AN1284</f>
        <v>0</v>
      </c>
      <c r="AO1282" s="17">
        <f>AO1283+AO1284</f>
        <v>0</v>
      </c>
      <c r="AP1282" s="17">
        <f>AP1283+AP1284</f>
        <v>0</v>
      </c>
      <c r="AQ1282" s="17">
        <f>AQ1283+AQ1284</f>
        <v>0</v>
      </c>
      <c r="AR1282" s="17">
        <f>AR1283+AR1284</f>
        <v>0</v>
      </c>
      <c r="AS1282" s="17">
        <f>AS1283+AS1284</f>
        <v>0</v>
      </c>
      <c r="AT1282" s="17">
        <f>AT1283+AT1284</f>
        <v>0</v>
      </c>
      <c r="AU1282" s="17">
        <f>AU1283+AU1284</f>
        <v>0</v>
      </c>
      <c r="AV1282" s="17">
        <f>AV1283+AV1284</f>
        <v>0</v>
      </c>
      <c r="AW1282" s="17">
        <f t="shared" si="3475"/>
        <v>68807.099999999991</v>
      </c>
      <c r="AX1282" s="17">
        <f t="shared" si="3476"/>
        <v>72526.699999999997</v>
      </c>
      <c r="AY1282" s="17">
        <f t="shared" si="3477"/>
        <v>72526.699999999997</v>
      </c>
      <c r="AZ1282" s="17">
        <f>AZ1283+AZ1284</f>
        <v>0</v>
      </c>
      <c r="BA1282" s="32"/>
      <c r="BB1282" s="32"/>
      <c r="BC1282" s="1"/>
      <c r="BD1282" s="1"/>
      <c r="BE1282" s="1"/>
      <c r="BF1282" s="1"/>
      <c r="BG1282" s="1"/>
      <c r="BH1282" s="1"/>
      <c r="BI1282" s="1"/>
    </row>
    <row r="1283" s="1" customFormat="1" ht="75">
      <c r="A1283" s="30" t="s">
        <v>500</v>
      </c>
      <c r="B1283" s="30" t="s">
        <v>29</v>
      </c>
      <c r="C1283" s="30" t="s">
        <v>121</v>
      </c>
      <c r="D1283" s="30" t="s">
        <v>420</v>
      </c>
      <c r="E1283" s="30" t="s">
        <v>53</v>
      </c>
      <c r="F1283" s="31" t="s">
        <v>54</v>
      </c>
      <c r="G1283" s="17">
        <v>55370.699999999997</v>
      </c>
      <c r="H1283" s="17">
        <v>57073.699999999997</v>
      </c>
      <c r="I1283" s="17">
        <v>57073.699999999997</v>
      </c>
      <c r="J1283" s="17">
        <v>709.5</v>
      </c>
      <c r="K1283" s="17">
        <v>731.39999999999998</v>
      </c>
      <c r="L1283" s="17">
        <v>731.39999999999998</v>
      </c>
      <c r="M1283" s="17">
        <f t="shared" si="3413"/>
        <v>56080.199999999997</v>
      </c>
      <c r="N1283" s="17">
        <f t="shared" si="3414"/>
        <v>57805.099999999999</v>
      </c>
      <c r="O1283" s="17">
        <f t="shared" si="3415"/>
        <v>57805.099999999999</v>
      </c>
      <c r="P1283" s="17">
        <v>8841.8999999999996</v>
      </c>
      <c r="Q1283" s="17"/>
      <c r="R1283" s="17"/>
      <c r="S1283" s="17"/>
      <c r="T1283" s="17">
        <v>10836.6</v>
      </c>
      <c r="U1283" s="17"/>
      <c r="V1283" s="17">
        <v>10836.6</v>
      </c>
      <c r="W1283" s="17"/>
      <c r="X1283" s="17"/>
      <c r="Y1283" s="17">
        <f t="shared" si="3451"/>
        <v>64922.099999999999</v>
      </c>
      <c r="Z1283" s="17">
        <f t="shared" si="3452"/>
        <v>68641.699999999997</v>
      </c>
      <c r="AA1283" s="17">
        <f t="shared" si="3453"/>
        <v>68641.699999999997</v>
      </c>
      <c r="AB1283" s="17"/>
      <c r="AC1283" s="17"/>
      <c r="AD1283" s="17"/>
      <c r="AE1283" s="17">
        <f t="shared" si="3457"/>
        <v>64922.099999999999</v>
      </c>
      <c r="AF1283" s="17">
        <f t="shared" si="3458"/>
        <v>68641.699999999997</v>
      </c>
      <c r="AG1283" s="17">
        <f t="shared" si="3459"/>
        <v>68641.699999999997</v>
      </c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>
        <f t="shared" si="3475"/>
        <v>64922.099999999999</v>
      </c>
      <c r="AX1283" s="17">
        <f t="shared" si="3476"/>
        <v>68641.699999999997</v>
      </c>
      <c r="AY1283" s="17">
        <f t="shared" si="3477"/>
        <v>68641.699999999997</v>
      </c>
      <c r="AZ1283" s="17"/>
      <c r="BA1283" s="32"/>
      <c r="BB1283" s="32">
        <v>55</v>
      </c>
      <c r="BC1283" s="1"/>
      <c r="BD1283" s="1"/>
      <c r="BE1283" s="1"/>
      <c r="BF1283" s="1"/>
      <c r="BG1283" s="1"/>
      <c r="BH1283" s="1"/>
      <c r="BI1283" s="1"/>
    </row>
    <row r="1284" s="1" customFormat="1" ht="30">
      <c r="A1284" s="30" t="s">
        <v>500</v>
      </c>
      <c r="B1284" s="30" t="s">
        <v>29</v>
      </c>
      <c r="C1284" s="30" t="s">
        <v>121</v>
      </c>
      <c r="D1284" s="30" t="s">
        <v>420</v>
      </c>
      <c r="E1284" s="30" t="s">
        <v>41</v>
      </c>
      <c r="F1284" s="31" t="s">
        <v>42</v>
      </c>
      <c r="G1284" s="17">
        <v>3885</v>
      </c>
      <c r="H1284" s="17">
        <v>3885</v>
      </c>
      <c r="I1284" s="17">
        <v>3885</v>
      </c>
      <c r="J1284" s="17"/>
      <c r="K1284" s="17"/>
      <c r="L1284" s="17"/>
      <c r="M1284" s="17">
        <f t="shared" si="3413"/>
        <v>3885</v>
      </c>
      <c r="N1284" s="17">
        <f t="shared" si="3414"/>
        <v>3885</v>
      </c>
      <c r="O1284" s="17">
        <f t="shared" si="3415"/>
        <v>3885</v>
      </c>
      <c r="P1284" s="17"/>
      <c r="Q1284" s="17"/>
      <c r="R1284" s="17"/>
      <c r="S1284" s="17"/>
      <c r="T1284" s="17"/>
      <c r="U1284" s="17"/>
      <c r="V1284" s="17"/>
      <c r="W1284" s="17"/>
      <c r="X1284" s="17"/>
      <c r="Y1284" s="17">
        <f t="shared" si="3451"/>
        <v>3885</v>
      </c>
      <c r="Z1284" s="17">
        <f t="shared" si="3452"/>
        <v>3885</v>
      </c>
      <c r="AA1284" s="17">
        <f t="shared" si="3453"/>
        <v>3885</v>
      </c>
      <c r="AB1284" s="17"/>
      <c r="AC1284" s="17"/>
      <c r="AD1284" s="17"/>
      <c r="AE1284" s="17">
        <f t="shared" si="3457"/>
        <v>3885</v>
      </c>
      <c r="AF1284" s="17">
        <f t="shared" si="3458"/>
        <v>3885</v>
      </c>
      <c r="AG1284" s="17">
        <f t="shared" si="3459"/>
        <v>3885</v>
      </c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>
        <f t="shared" si="3475"/>
        <v>3885</v>
      </c>
      <c r="AX1284" s="17">
        <f t="shared" si="3476"/>
        <v>3885</v>
      </c>
      <c r="AY1284" s="17">
        <f t="shared" si="3477"/>
        <v>3885</v>
      </c>
      <c r="AZ1284" s="17"/>
      <c r="BA1284" s="32"/>
      <c r="BB1284" s="32"/>
      <c r="BC1284" s="1"/>
      <c r="BD1284" s="1"/>
      <c r="BE1284" s="1"/>
      <c r="BF1284" s="1"/>
      <c r="BG1284" s="1"/>
      <c r="BH1284" s="1"/>
      <c r="BI1284" s="1"/>
    </row>
    <row r="1285" s="25" customFormat="1" ht="15">
      <c r="A1285" s="26" t="s">
        <v>500</v>
      </c>
      <c r="B1285" s="26" t="s">
        <v>29</v>
      </c>
      <c r="C1285" s="26" t="s">
        <v>31</v>
      </c>
      <c r="D1285" s="26"/>
      <c r="E1285" s="26"/>
      <c r="F1285" s="27" t="s">
        <v>32</v>
      </c>
      <c r="G1285" s="28">
        <f t="shared" ref="G1285:G1291" si="3547">G1286</f>
        <v>14353.5</v>
      </c>
      <c r="H1285" s="28">
        <f t="shared" ref="H1285:H1291" si="3548">H1286</f>
        <v>10999.9</v>
      </c>
      <c r="I1285" s="28">
        <f t="shared" ref="I1285:I1291" si="3549">I1286</f>
        <v>10996.4</v>
      </c>
      <c r="J1285" s="28">
        <f t="shared" ref="J1285:J1291" si="3550">J1286</f>
        <v>0</v>
      </c>
      <c r="K1285" s="28">
        <f t="shared" ref="K1285:K1291" si="3551">K1286</f>
        <v>0</v>
      </c>
      <c r="L1285" s="28">
        <f t="shared" ref="L1285:L1291" si="3552">L1286</f>
        <v>0</v>
      </c>
      <c r="M1285" s="28">
        <f t="shared" si="3413"/>
        <v>14353.5</v>
      </c>
      <c r="N1285" s="28">
        <f t="shared" si="3414"/>
        <v>10999.9</v>
      </c>
      <c r="O1285" s="28">
        <f t="shared" si="3415"/>
        <v>10996.4</v>
      </c>
      <c r="P1285" s="28">
        <f>P1286+P1302</f>
        <v>0</v>
      </c>
      <c r="Q1285" s="28">
        <f>Q1286+Q1302</f>
        <v>0</v>
      </c>
      <c r="R1285" s="28">
        <f>R1286+R1302</f>
        <v>0</v>
      </c>
      <c r="S1285" s="28">
        <f>S1286+S1302</f>
        <v>110.25</v>
      </c>
      <c r="T1285" s="28">
        <f>T1286+T1302</f>
        <v>110</v>
      </c>
      <c r="U1285" s="28">
        <f>U1286+U1302</f>
        <v>0</v>
      </c>
      <c r="V1285" s="28">
        <f>V1286+V1302</f>
        <v>110</v>
      </c>
      <c r="W1285" s="28">
        <f>W1286+W1302</f>
        <v>0</v>
      </c>
      <c r="X1285" s="28">
        <f>X1286+X1302</f>
        <v>0</v>
      </c>
      <c r="Y1285" s="28">
        <f t="shared" si="3451"/>
        <v>14463.75</v>
      </c>
      <c r="Z1285" s="28">
        <f t="shared" si="3452"/>
        <v>11109.9</v>
      </c>
      <c r="AA1285" s="28">
        <f t="shared" si="3453"/>
        <v>11106.4</v>
      </c>
      <c r="AB1285" s="28">
        <f>AB1286+AB1302</f>
        <v>0</v>
      </c>
      <c r="AC1285" s="28">
        <f>AC1286+AC1302</f>
        <v>0</v>
      </c>
      <c r="AD1285" s="28">
        <f>AD1286+AD1302</f>
        <v>0</v>
      </c>
      <c r="AE1285" s="28">
        <f t="shared" si="3457"/>
        <v>14463.75</v>
      </c>
      <c r="AF1285" s="28">
        <f t="shared" si="3458"/>
        <v>11109.9</v>
      </c>
      <c r="AG1285" s="28">
        <f t="shared" si="3459"/>
        <v>11106.4</v>
      </c>
      <c r="AH1285" s="28">
        <f>AH1286+AH1302</f>
        <v>0</v>
      </c>
      <c r="AI1285" s="28">
        <f>AI1286+AI1302</f>
        <v>0</v>
      </c>
      <c r="AJ1285" s="28">
        <f>AJ1286+AJ1302</f>
        <v>803.34799999999996</v>
      </c>
      <c r="AK1285" s="28">
        <f>AK1286+AK1302</f>
        <v>0</v>
      </c>
      <c r="AL1285" s="28">
        <f>AL1286+AL1302</f>
        <v>0</v>
      </c>
      <c r="AM1285" s="28">
        <f>AM1286+AM1302</f>
        <v>0</v>
      </c>
      <c r="AN1285" s="28">
        <f>AN1286+AN1302</f>
        <v>0</v>
      </c>
      <c r="AO1285" s="28">
        <f>AO1286+AO1302</f>
        <v>0</v>
      </c>
      <c r="AP1285" s="28">
        <f>AP1286+AP1302</f>
        <v>0</v>
      </c>
      <c r="AQ1285" s="28">
        <f>AQ1286+AQ1302</f>
        <v>0</v>
      </c>
      <c r="AR1285" s="28">
        <f>AR1286+AR1302</f>
        <v>0</v>
      </c>
      <c r="AS1285" s="28">
        <f>AS1286+AS1302</f>
        <v>0</v>
      </c>
      <c r="AT1285" s="28">
        <f>AT1286+AT1302</f>
        <v>0</v>
      </c>
      <c r="AU1285" s="28">
        <f>AU1286+AU1302</f>
        <v>0</v>
      </c>
      <c r="AV1285" s="28">
        <f>AV1286+AV1302</f>
        <v>0</v>
      </c>
      <c r="AW1285" s="28">
        <f t="shared" si="3475"/>
        <v>15267.098</v>
      </c>
      <c r="AX1285" s="28">
        <f t="shared" si="3476"/>
        <v>11109.9</v>
      </c>
      <c r="AY1285" s="28">
        <f t="shared" si="3477"/>
        <v>11106.4</v>
      </c>
      <c r="AZ1285" s="28">
        <f>AZ1286+AZ1302</f>
        <v>0</v>
      </c>
      <c r="BA1285" s="29"/>
      <c r="BB1285" s="29"/>
      <c r="BC1285" s="25"/>
      <c r="BD1285" s="25"/>
      <c r="BE1285" s="25"/>
      <c r="BF1285" s="25"/>
      <c r="BG1285" s="25"/>
      <c r="BH1285" s="25"/>
      <c r="BI1285" s="25"/>
    </row>
    <row r="1286" s="1" customFormat="1" ht="15">
      <c r="A1286" s="30" t="s">
        <v>500</v>
      </c>
      <c r="B1286" s="30" t="s">
        <v>29</v>
      </c>
      <c r="C1286" s="30" t="s">
        <v>31</v>
      </c>
      <c r="D1286" s="30" t="s">
        <v>237</v>
      </c>
      <c r="E1286" s="30"/>
      <c r="F1286" s="31" t="s">
        <v>238</v>
      </c>
      <c r="G1286" s="17">
        <f>G1291</f>
        <v>14353.5</v>
      </c>
      <c r="H1286" s="17">
        <f>H1291</f>
        <v>10999.9</v>
      </c>
      <c r="I1286" s="17">
        <f>I1291</f>
        <v>10996.4</v>
      </c>
      <c r="J1286" s="17">
        <f>J1291</f>
        <v>0</v>
      </c>
      <c r="K1286" s="17">
        <f>K1291</f>
        <v>0</v>
      </c>
      <c r="L1286" s="17">
        <f>L1291</f>
        <v>0</v>
      </c>
      <c r="M1286" s="17">
        <f t="shared" si="3413"/>
        <v>14353.5</v>
      </c>
      <c r="N1286" s="17">
        <f t="shared" si="3414"/>
        <v>10999.9</v>
      </c>
      <c r="O1286" s="17">
        <f t="shared" si="3415"/>
        <v>10996.4</v>
      </c>
      <c r="P1286" s="17">
        <f>P1291</f>
        <v>0</v>
      </c>
      <c r="Q1286" s="17">
        <f>Q1291</f>
        <v>0</v>
      </c>
      <c r="R1286" s="17">
        <f>R1291</f>
        <v>0</v>
      </c>
      <c r="S1286" s="17">
        <f>S1291</f>
        <v>110</v>
      </c>
      <c r="T1286" s="17">
        <f>T1291</f>
        <v>110</v>
      </c>
      <c r="U1286" s="17">
        <f>U1291</f>
        <v>0</v>
      </c>
      <c r="V1286" s="17">
        <f>V1291</f>
        <v>110</v>
      </c>
      <c r="W1286" s="17">
        <f>W1291</f>
        <v>0</v>
      </c>
      <c r="X1286" s="17">
        <f>X1291</f>
        <v>0</v>
      </c>
      <c r="Y1286" s="17">
        <f t="shared" si="3451"/>
        <v>14463.5</v>
      </c>
      <c r="Z1286" s="17">
        <f t="shared" si="3452"/>
        <v>11109.9</v>
      </c>
      <c r="AA1286" s="17">
        <f t="shared" si="3453"/>
        <v>11106.4</v>
      </c>
      <c r="AB1286" s="17">
        <f>AB1291</f>
        <v>0</v>
      </c>
      <c r="AC1286" s="17">
        <f>AC1291</f>
        <v>0</v>
      </c>
      <c r="AD1286" s="17">
        <f>AD1291</f>
        <v>0</v>
      </c>
      <c r="AE1286" s="17">
        <f t="shared" si="3457"/>
        <v>14463.5</v>
      </c>
      <c r="AF1286" s="17">
        <f t="shared" si="3458"/>
        <v>11109.9</v>
      </c>
      <c r="AG1286" s="17">
        <f t="shared" si="3459"/>
        <v>11106.4</v>
      </c>
      <c r="AH1286" s="17">
        <f>AH1291+AH1287</f>
        <v>0</v>
      </c>
      <c r="AI1286" s="17">
        <f>AI1291+AI1287</f>
        <v>0</v>
      </c>
      <c r="AJ1286" s="17">
        <f>AJ1291+AJ1287</f>
        <v>803.34799999999996</v>
      </c>
      <c r="AK1286" s="17">
        <f>AK1291+AK1287</f>
        <v>0</v>
      </c>
      <c r="AL1286" s="17">
        <f>AL1291+AL1287</f>
        <v>0</v>
      </c>
      <c r="AM1286" s="17">
        <f>AM1291+AM1287</f>
        <v>0</v>
      </c>
      <c r="AN1286" s="17">
        <f>AN1291+AN1287</f>
        <v>0</v>
      </c>
      <c r="AO1286" s="17">
        <f>AO1291+AO1287</f>
        <v>0</v>
      </c>
      <c r="AP1286" s="17">
        <f>AP1291+AP1287</f>
        <v>0</v>
      </c>
      <c r="AQ1286" s="17">
        <f>AQ1291+AQ1287</f>
        <v>0</v>
      </c>
      <c r="AR1286" s="17">
        <f>AR1291+AR1287</f>
        <v>0</v>
      </c>
      <c r="AS1286" s="17">
        <f>AS1291+AS1287</f>
        <v>0</v>
      </c>
      <c r="AT1286" s="17">
        <f>AT1291+AT1287</f>
        <v>0</v>
      </c>
      <c r="AU1286" s="17">
        <f>AU1291+AU1287</f>
        <v>0</v>
      </c>
      <c r="AV1286" s="17">
        <f>AV1291+AV1287</f>
        <v>0</v>
      </c>
      <c r="AW1286" s="17">
        <f t="shared" si="3475"/>
        <v>15266.848</v>
      </c>
      <c r="AX1286" s="17">
        <f t="shared" si="3476"/>
        <v>11109.9</v>
      </c>
      <c r="AY1286" s="17">
        <f t="shared" si="3477"/>
        <v>11106.4</v>
      </c>
      <c r="AZ1286" s="17">
        <f>AZ1291+AZ1287</f>
        <v>0</v>
      </c>
      <c r="BA1286" s="32"/>
      <c r="BB1286" s="32"/>
      <c r="BC1286" s="1"/>
      <c r="BD1286" s="1"/>
      <c r="BE1286" s="1"/>
      <c r="BF1286" s="1"/>
      <c r="BG1286" s="1"/>
      <c r="BH1286" s="1"/>
      <c r="BI1286" s="1"/>
    </row>
    <row r="1287" s="1" customFormat="1" ht="15">
      <c r="A1287" s="30" t="s">
        <v>500</v>
      </c>
      <c r="B1287" s="30" t="s">
        <v>29</v>
      </c>
      <c r="C1287" s="30" t="s">
        <v>31</v>
      </c>
      <c r="D1287" s="30" t="s">
        <v>421</v>
      </c>
      <c r="E1287" s="30"/>
      <c r="F1287" s="31" t="s">
        <v>80</v>
      </c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>
        <f t="shared" ref="AH1287:AH1291" si="3553">AH1288</f>
        <v>0</v>
      </c>
      <c r="AI1287" s="17">
        <f t="shared" ref="AI1287:AI1291" si="3554">AI1288</f>
        <v>0</v>
      </c>
      <c r="AJ1287" s="17">
        <f t="shared" ref="AJ1287:AJ1291" si="3555">AJ1288</f>
        <v>0</v>
      </c>
      <c r="AK1287" s="17">
        <f t="shared" ref="AK1287:AK1291" si="3556">AK1288</f>
        <v>665</v>
      </c>
      <c r="AL1287" s="17">
        <f t="shared" ref="AL1287:AL1291" si="3557">AL1288</f>
        <v>0</v>
      </c>
      <c r="AM1287" s="17">
        <f t="shared" ref="AM1287:AM1291" si="3558">AM1288</f>
        <v>0</v>
      </c>
      <c r="AN1287" s="17">
        <f t="shared" ref="AN1287:AN1291" si="3559">AN1288</f>
        <v>0</v>
      </c>
      <c r="AO1287" s="17">
        <f t="shared" ref="AO1287:AO1291" si="3560">AO1288</f>
        <v>0</v>
      </c>
      <c r="AP1287" s="17">
        <f t="shared" ref="AP1287:AP1291" si="3561">AP1288</f>
        <v>665</v>
      </c>
      <c r="AQ1287" s="17">
        <f t="shared" ref="AQ1287:AQ1291" si="3562">AQ1288</f>
        <v>0</v>
      </c>
      <c r="AR1287" s="17">
        <f t="shared" ref="AR1287:AR1291" si="3563">AR1288</f>
        <v>0</v>
      </c>
      <c r="AS1287" s="17">
        <f t="shared" ref="AS1287:AS1291" si="3564">AS1288</f>
        <v>0</v>
      </c>
      <c r="AT1287" s="17">
        <f t="shared" ref="AT1287:AT1291" si="3565">AT1288</f>
        <v>0</v>
      </c>
      <c r="AU1287" s="17">
        <f t="shared" ref="AU1287:AU1291" si="3566">AU1288</f>
        <v>665</v>
      </c>
      <c r="AV1287" s="17">
        <f t="shared" ref="AV1287:AV1291" si="3567">AV1288</f>
        <v>0</v>
      </c>
      <c r="AW1287" s="17">
        <f t="shared" si="3475"/>
        <v>665</v>
      </c>
      <c r="AX1287" s="17">
        <f t="shared" si="3476"/>
        <v>665</v>
      </c>
      <c r="AY1287" s="17">
        <f t="shared" si="3477"/>
        <v>665</v>
      </c>
      <c r="AZ1287" s="17">
        <f t="shared" ref="AZ1287:AZ1291" si="3568">AZ1288</f>
        <v>0</v>
      </c>
      <c r="BA1287" s="32"/>
      <c r="BB1287" s="32"/>
      <c r="BC1287" s="1"/>
      <c r="BD1287" s="1"/>
      <c r="BE1287" s="1"/>
      <c r="BF1287" s="1"/>
      <c r="BG1287" s="1"/>
      <c r="BH1287" s="1"/>
      <c r="BI1287" s="1"/>
    </row>
    <row r="1288" s="1" customFormat="1" ht="15">
      <c r="A1288" s="30" t="s">
        <v>500</v>
      </c>
      <c r="B1288" s="30" t="s">
        <v>29</v>
      </c>
      <c r="C1288" s="30" t="s">
        <v>31</v>
      </c>
      <c r="D1288" s="30" t="s">
        <v>422</v>
      </c>
      <c r="E1288" s="30"/>
      <c r="F1288" s="31" t="s">
        <v>423</v>
      </c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>
        <f t="shared" si="3553"/>
        <v>0</v>
      </c>
      <c r="AI1288" s="17">
        <f t="shared" si="3554"/>
        <v>0</v>
      </c>
      <c r="AJ1288" s="17">
        <f t="shared" si="3555"/>
        <v>0</v>
      </c>
      <c r="AK1288" s="17">
        <f t="shared" si="3556"/>
        <v>665</v>
      </c>
      <c r="AL1288" s="17">
        <f t="shared" si="3557"/>
        <v>0</v>
      </c>
      <c r="AM1288" s="17">
        <f t="shared" si="3558"/>
        <v>0</v>
      </c>
      <c r="AN1288" s="17">
        <f t="shared" si="3559"/>
        <v>0</v>
      </c>
      <c r="AO1288" s="17">
        <f t="shared" si="3560"/>
        <v>0</v>
      </c>
      <c r="AP1288" s="17">
        <f t="shared" si="3561"/>
        <v>665</v>
      </c>
      <c r="AQ1288" s="17">
        <f t="shared" si="3562"/>
        <v>0</v>
      </c>
      <c r="AR1288" s="17">
        <f t="shared" si="3563"/>
        <v>0</v>
      </c>
      <c r="AS1288" s="17">
        <f t="shared" si="3564"/>
        <v>0</v>
      </c>
      <c r="AT1288" s="17">
        <f t="shared" si="3565"/>
        <v>0</v>
      </c>
      <c r="AU1288" s="17">
        <f t="shared" si="3566"/>
        <v>665</v>
      </c>
      <c r="AV1288" s="17">
        <f t="shared" si="3567"/>
        <v>0</v>
      </c>
      <c r="AW1288" s="17">
        <f t="shared" si="3475"/>
        <v>665</v>
      </c>
      <c r="AX1288" s="17">
        <f t="shared" si="3476"/>
        <v>665</v>
      </c>
      <c r="AY1288" s="17">
        <f t="shared" si="3477"/>
        <v>665</v>
      </c>
      <c r="AZ1288" s="17">
        <f t="shared" si="3568"/>
        <v>0</v>
      </c>
      <c r="BA1288" s="32"/>
      <c r="BB1288" s="32"/>
      <c r="BC1288" s="1"/>
      <c r="BD1288" s="1"/>
      <c r="BE1288" s="1"/>
      <c r="BF1288" s="1"/>
      <c r="BG1288" s="1"/>
      <c r="BH1288" s="1"/>
      <c r="BI1288" s="1"/>
    </row>
    <row r="1289" s="1" customFormat="1" ht="15">
      <c r="A1289" s="30" t="s">
        <v>500</v>
      </c>
      <c r="B1289" s="30" t="s">
        <v>29</v>
      </c>
      <c r="C1289" s="30" t="s">
        <v>31</v>
      </c>
      <c r="D1289" s="30" t="s">
        <v>424</v>
      </c>
      <c r="E1289" s="30"/>
      <c r="F1289" s="31" t="s">
        <v>425</v>
      </c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>
        <f t="shared" si="3553"/>
        <v>0</v>
      </c>
      <c r="AI1289" s="17">
        <f t="shared" si="3554"/>
        <v>0</v>
      </c>
      <c r="AJ1289" s="17">
        <f t="shared" si="3555"/>
        <v>0</v>
      </c>
      <c r="AK1289" s="17">
        <f t="shared" si="3556"/>
        <v>665</v>
      </c>
      <c r="AL1289" s="17">
        <f t="shared" si="3557"/>
        <v>0</v>
      </c>
      <c r="AM1289" s="17">
        <f t="shared" si="3558"/>
        <v>0</v>
      </c>
      <c r="AN1289" s="17">
        <f t="shared" si="3559"/>
        <v>0</v>
      </c>
      <c r="AO1289" s="17">
        <f t="shared" si="3560"/>
        <v>0</v>
      </c>
      <c r="AP1289" s="17">
        <f t="shared" si="3561"/>
        <v>665</v>
      </c>
      <c r="AQ1289" s="17">
        <f t="shared" si="3562"/>
        <v>0</v>
      </c>
      <c r="AR1289" s="17">
        <f t="shared" si="3563"/>
        <v>0</v>
      </c>
      <c r="AS1289" s="17">
        <f t="shared" si="3564"/>
        <v>0</v>
      </c>
      <c r="AT1289" s="17">
        <f t="shared" si="3565"/>
        <v>0</v>
      </c>
      <c r="AU1289" s="17">
        <f t="shared" si="3566"/>
        <v>665</v>
      </c>
      <c r="AV1289" s="17">
        <f t="shared" si="3567"/>
        <v>0</v>
      </c>
      <c r="AW1289" s="17">
        <f t="shared" si="3475"/>
        <v>665</v>
      </c>
      <c r="AX1289" s="17">
        <f t="shared" si="3476"/>
        <v>665</v>
      </c>
      <c r="AY1289" s="17">
        <f t="shared" si="3477"/>
        <v>665</v>
      </c>
      <c r="AZ1289" s="17">
        <f t="shared" si="3568"/>
        <v>0</v>
      </c>
      <c r="BA1289" s="32"/>
      <c r="BB1289" s="32"/>
      <c r="BC1289" s="1"/>
      <c r="BD1289" s="1"/>
      <c r="BE1289" s="1"/>
      <c r="BF1289" s="1"/>
      <c r="BG1289" s="1"/>
      <c r="BH1289" s="1"/>
      <c r="BI1289" s="1"/>
    </row>
    <row r="1290" s="1" customFormat="1" ht="15">
      <c r="A1290" s="30" t="s">
        <v>500</v>
      </c>
      <c r="B1290" s="30" t="s">
        <v>29</v>
      </c>
      <c r="C1290" s="30" t="s">
        <v>31</v>
      </c>
      <c r="D1290" s="30" t="s">
        <v>424</v>
      </c>
      <c r="E1290" s="30" t="s">
        <v>134</v>
      </c>
      <c r="F1290" s="31" t="s">
        <v>135</v>
      </c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>
        <v>665</v>
      </c>
      <c r="AL1290" s="17"/>
      <c r="AM1290" s="17"/>
      <c r="AN1290" s="17"/>
      <c r="AO1290" s="17"/>
      <c r="AP1290" s="17">
        <v>665</v>
      </c>
      <c r="AQ1290" s="17"/>
      <c r="AR1290" s="17"/>
      <c r="AS1290" s="17"/>
      <c r="AT1290" s="17"/>
      <c r="AU1290" s="17">
        <v>665</v>
      </c>
      <c r="AV1290" s="17"/>
      <c r="AW1290" s="17">
        <f t="shared" si="3475"/>
        <v>665</v>
      </c>
      <c r="AX1290" s="17">
        <f t="shared" si="3476"/>
        <v>665</v>
      </c>
      <c r="AY1290" s="17">
        <f t="shared" si="3477"/>
        <v>665</v>
      </c>
      <c r="AZ1290" s="17"/>
      <c r="BA1290" s="32"/>
      <c r="BB1290" s="32"/>
      <c r="BC1290" s="1"/>
      <c r="BD1290" s="1"/>
      <c r="BE1290" s="1"/>
      <c r="BF1290" s="1"/>
      <c r="BG1290" s="1"/>
      <c r="BH1290" s="1"/>
      <c r="BI1290" s="1"/>
    </row>
    <row r="1291" s="1" customFormat="1" ht="15" hidden="1">
      <c r="A1291" s="30" t="s">
        <v>500</v>
      </c>
      <c r="B1291" s="30" t="s">
        <v>29</v>
      </c>
      <c r="C1291" s="30" t="s">
        <v>31</v>
      </c>
      <c r="D1291" s="30" t="s">
        <v>239</v>
      </c>
      <c r="E1291" s="30"/>
      <c r="F1291" s="31" t="s">
        <v>36</v>
      </c>
      <c r="G1291" s="17">
        <f t="shared" si="3547"/>
        <v>14353.5</v>
      </c>
      <c r="H1291" s="17">
        <f t="shared" si="3548"/>
        <v>10999.9</v>
      </c>
      <c r="I1291" s="17">
        <f t="shared" si="3549"/>
        <v>10996.4</v>
      </c>
      <c r="J1291" s="17">
        <f t="shared" si="3550"/>
        <v>0</v>
      </c>
      <c r="K1291" s="17">
        <f t="shared" si="3551"/>
        <v>0</v>
      </c>
      <c r="L1291" s="17">
        <f t="shared" si="3552"/>
        <v>0</v>
      </c>
      <c r="M1291" s="17">
        <f t="shared" si="3413"/>
        <v>14353.5</v>
      </c>
      <c r="N1291" s="17">
        <f t="shared" si="3414"/>
        <v>10999.9</v>
      </c>
      <c r="O1291" s="17">
        <f t="shared" si="3415"/>
        <v>10996.4</v>
      </c>
      <c r="P1291" s="17">
        <f>P1292</f>
        <v>0</v>
      </c>
      <c r="Q1291" s="17">
        <f>Q1292</f>
        <v>0</v>
      </c>
      <c r="R1291" s="17">
        <f>R1292</f>
        <v>0</v>
      </c>
      <c r="S1291" s="17">
        <f>S1292</f>
        <v>110</v>
      </c>
      <c r="T1291" s="17">
        <f>T1292</f>
        <v>110</v>
      </c>
      <c r="U1291" s="17">
        <f>U1292</f>
        <v>0</v>
      </c>
      <c r="V1291" s="17">
        <f>V1292</f>
        <v>110</v>
      </c>
      <c r="W1291" s="17">
        <f>W1292</f>
        <v>0</v>
      </c>
      <c r="X1291" s="17">
        <f>X1292</f>
        <v>0</v>
      </c>
      <c r="Y1291" s="17">
        <f t="shared" si="3451"/>
        <v>14463.5</v>
      </c>
      <c r="Z1291" s="17">
        <f t="shared" si="3452"/>
        <v>11109.9</v>
      </c>
      <c r="AA1291" s="17">
        <f t="shared" si="3453"/>
        <v>11106.4</v>
      </c>
      <c r="AB1291" s="17">
        <f>AB1292</f>
        <v>0</v>
      </c>
      <c r="AC1291" s="17">
        <f>AC1292</f>
        <v>0</v>
      </c>
      <c r="AD1291" s="17">
        <f>AD1292</f>
        <v>0</v>
      </c>
      <c r="AE1291" s="17">
        <f t="shared" si="3457"/>
        <v>14463.5</v>
      </c>
      <c r="AF1291" s="17">
        <f t="shared" si="3458"/>
        <v>11109.9</v>
      </c>
      <c r="AG1291" s="17">
        <f t="shared" si="3459"/>
        <v>11106.4</v>
      </c>
      <c r="AH1291" s="17">
        <f t="shared" si="3553"/>
        <v>0</v>
      </c>
      <c r="AI1291" s="17">
        <f t="shared" si="3554"/>
        <v>0</v>
      </c>
      <c r="AJ1291" s="17">
        <f t="shared" si="3555"/>
        <v>803.34799999999996</v>
      </c>
      <c r="AK1291" s="17">
        <f t="shared" si="3556"/>
        <v>-665</v>
      </c>
      <c r="AL1291" s="17">
        <f t="shared" si="3557"/>
        <v>0</v>
      </c>
      <c r="AM1291" s="17">
        <f t="shared" si="3558"/>
        <v>0</v>
      </c>
      <c r="AN1291" s="17">
        <f t="shared" si="3559"/>
        <v>0</v>
      </c>
      <c r="AO1291" s="17">
        <f t="shared" si="3560"/>
        <v>0</v>
      </c>
      <c r="AP1291" s="17">
        <f t="shared" si="3561"/>
        <v>-665</v>
      </c>
      <c r="AQ1291" s="17">
        <f t="shared" si="3562"/>
        <v>0</v>
      </c>
      <c r="AR1291" s="17">
        <f t="shared" si="3563"/>
        <v>0</v>
      </c>
      <c r="AS1291" s="17">
        <f t="shared" si="3564"/>
        <v>0</v>
      </c>
      <c r="AT1291" s="17">
        <f t="shared" si="3565"/>
        <v>0</v>
      </c>
      <c r="AU1291" s="17">
        <f t="shared" si="3566"/>
        <v>-665</v>
      </c>
      <c r="AV1291" s="17">
        <f t="shared" si="3567"/>
        <v>0</v>
      </c>
      <c r="AW1291" s="17">
        <f t="shared" si="3475"/>
        <v>14601.848</v>
      </c>
      <c r="AX1291" s="17">
        <f t="shared" si="3476"/>
        <v>10444.9</v>
      </c>
      <c r="AY1291" s="17">
        <f t="shared" si="3477"/>
        <v>10441.4</v>
      </c>
      <c r="AZ1291" s="17">
        <f t="shared" si="3568"/>
        <v>0</v>
      </c>
      <c r="BA1291" s="32">
        <v>0</v>
      </c>
      <c r="BB1291" s="32"/>
      <c r="BC1291" s="1"/>
      <c r="BD1291" s="1"/>
      <c r="BE1291" s="1"/>
      <c r="BF1291" s="1"/>
      <c r="BG1291" s="1"/>
      <c r="BH1291" s="1"/>
      <c r="BI1291" s="1"/>
    </row>
    <row r="1292" s="1" customFormat="1" ht="45">
      <c r="A1292" s="30" t="s">
        <v>500</v>
      </c>
      <c r="B1292" s="30" t="s">
        <v>29</v>
      </c>
      <c r="C1292" s="30" t="s">
        <v>31</v>
      </c>
      <c r="D1292" s="30" t="s">
        <v>240</v>
      </c>
      <c r="E1292" s="30"/>
      <c r="F1292" s="31" t="s">
        <v>241</v>
      </c>
      <c r="G1292" s="17">
        <f>G1293+G1296+G1300+G1298</f>
        <v>14353.5</v>
      </c>
      <c r="H1292" s="17">
        <f>H1293+H1296+H1300+H1298</f>
        <v>10999.9</v>
      </c>
      <c r="I1292" s="17">
        <f>I1293+I1296+I1300+I1298</f>
        <v>10996.4</v>
      </c>
      <c r="J1292" s="17">
        <f>J1293+J1296+J1300+J1298</f>
        <v>0</v>
      </c>
      <c r="K1292" s="17">
        <f>K1293+K1296+K1300+K1298</f>
        <v>0</v>
      </c>
      <c r="L1292" s="17">
        <f>L1293+L1296+L1300+L1298</f>
        <v>0</v>
      </c>
      <c r="M1292" s="17">
        <f t="shared" si="3413"/>
        <v>14353.5</v>
      </c>
      <c r="N1292" s="17">
        <f t="shared" si="3414"/>
        <v>10999.9</v>
      </c>
      <c r="O1292" s="17">
        <f t="shared" si="3415"/>
        <v>10996.4</v>
      </c>
      <c r="P1292" s="17">
        <f>P1293+P1296+P1300+P1298</f>
        <v>0</v>
      </c>
      <c r="Q1292" s="17">
        <f>Q1293+Q1296+Q1300+Q1298</f>
        <v>0</v>
      </c>
      <c r="R1292" s="17">
        <f>R1293+R1296+R1300+R1298</f>
        <v>0</v>
      </c>
      <c r="S1292" s="17">
        <f>S1293+S1296+S1300+S1298</f>
        <v>110</v>
      </c>
      <c r="T1292" s="17">
        <f>T1293+T1296+T1300+T1298</f>
        <v>110</v>
      </c>
      <c r="U1292" s="17">
        <f>U1293+U1296+U1300+U1298</f>
        <v>0</v>
      </c>
      <c r="V1292" s="17">
        <f>V1293+V1296+V1300+V1298</f>
        <v>110</v>
      </c>
      <c r="W1292" s="17">
        <f>W1293+W1296+W1300+W1298</f>
        <v>0</v>
      </c>
      <c r="X1292" s="17">
        <f>X1293+X1296+X1300+X1298</f>
        <v>0</v>
      </c>
      <c r="Y1292" s="17">
        <f t="shared" si="3451"/>
        <v>14463.5</v>
      </c>
      <c r="Z1292" s="17">
        <f t="shared" si="3452"/>
        <v>11109.9</v>
      </c>
      <c r="AA1292" s="17">
        <f t="shared" si="3453"/>
        <v>11106.4</v>
      </c>
      <c r="AB1292" s="17">
        <f>AB1293+AB1296+AB1300+AB1298</f>
        <v>0</v>
      </c>
      <c r="AC1292" s="17">
        <f>AC1293+AC1296+AC1300+AC1298</f>
        <v>0</v>
      </c>
      <c r="AD1292" s="17">
        <f>AD1293+AD1296+AD1300+AD1298</f>
        <v>0</v>
      </c>
      <c r="AE1292" s="17">
        <f t="shared" si="3457"/>
        <v>14463.5</v>
      </c>
      <c r="AF1292" s="17">
        <f t="shared" si="3458"/>
        <v>11109.9</v>
      </c>
      <c r="AG1292" s="17">
        <f t="shared" si="3459"/>
        <v>11106.4</v>
      </c>
      <c r="AH1292" s="17">
        <f>AH1293+AH1296+AH1300+AH1298</f>
        <v>0</v>
      </c>
      <c r="AI1292" s="17">
        <f>AI1293+AI1296+AI1300+AI1298</f>
        <v>0</v>
      </c>
      <c r="AJ1292" s="17">
        <f>AJ1293+AJ1296+AJ1300+AJ1298</f>
        <v>803.34799999999996</v>
      </c>
      <c r="AK1292" s="17">
        <f>AK1293+AK1296+AK1300+AK1298</f>
        <v>-665</v>
      </c>
      <c r="AL1292" s="17">
        <f>AL1293+AL1296+AL1300+AL1298</f>
        <v>0</v>
      </c>
      <c r="AM1292" s="17">
        <f>AM1293+AM1296+AM1300+AM1298</f>
        <v>0</v>
      </c>
      <c r="AN1292" s="17">
        <f>AN1293+AN1296+AN1300+AN1298</f>
        <v>0</v>
      </c>
      <c r="AO1292" s="17">
        <f>AO1293+AO1296+AO1300+AO1298</f>
        <v>0</v>
      </c>
      <c r="AP1292" s="17">
        <f>AP1293+AP1296+AP1300+AP1298</f>
        <v>-665</v>
      </c>
      <c r="AQ1292" s="17">
        <f>AQ1293+AQ1296+AQ1300+AQ1298</f>
        <v>0</v>
      </c>
      <c r="AR1292" s="17">
        <f>AR1293+AR1296+AR1300+AR1298</f>
        <v>0</v>
      </c>
      <c r="AS1292" s="17">
        <f>AS1293+AS1296+AS1300+AS1298</f>
        <v>0</v>
      </c>
      <c r="AT1292" s="17">
        <f>AT1293+AT1296+AT1300+AT1298</f>
        <v>0</v>
      </c>
      <c r="AU1292" s="17">
        <f>AU1293+AU1296+AU1300+AU1298</f>
        <v>-665</v>
      </c>
      <c r="AV1292" s="17">
        <f>AV1293+AV1296+AV1300+AV1298</f>
        <v>0</v>
      </c>
      <c r="AW1292" s="17">
        <f t="shared" si="3475"/>
        <v>14601.848</v>
      </c>
      <c r="AX1292" s="17">
        <f t="shared" si="3476"/>
        <v>10444.9</v>
      </c>
      <c r="AY1292" s="17">
        <f t="shared" si="3477"/>
        <v>10441.4</v>
      </c>
      <c r="AZ1292" s="17">
        <f>AZ1293+AZ1296+AZ1300+AZ1298</f>
        <v>0</v>
      </c>
      <c r="BA1292" s="32"/>
      <c r="BB1292" s="32"/>
      <c r="BC1292" s="1"/>
      <c r="BD1292" s="1"/>
      <c r="BE1292" s="1"/>
      <c r="BF1292" s="1"/>
      <c r="BG1292" s="1"/>
      <c r="BH1292" s="1"/>
      <c r="BI1292" s="1"/>
    </row>
    <row r="1293" s="1" customFormat="1" ht="30">
      <c r="A1293" s="30" t="s">
        <v>500</v>
      </c>
      <c r="B1293" s="30" t="s">
        <v>29</v>
      </c>
      <c r="C1293" s="30" t="s">
        <v>31</v>
      </c>
      <c r="D1293" s="30" t="s">
        <v>426</v>
      </c>
      <c r="E1293" s="30"/>
      <c r="F1293" s="31" t="s">
        <v>427</v>
      </c>
      <c r="G1293" s="17">
        <f>G1294+G1295</f>
        <v>7039</v>
      </c>
      <c r="H1293" s="17">
        <f>H1294+H1295</f>
        <v>3685.4000000000001</v>
      </c>
      <c r="I1293" s="17">
        <f>I1294+I1295</f>
        <v>3681.9000000000001</v>
      </c>
      <c r="J1293" s="17">
        <f>J1294+J1295</f>
        <v>0</v>
      </c>
      <c r="K1293" s="17">
        <f>K1294+K1295</f>
        <v>0</v>
      </c>
      <c r="L1293" s="17">
        <f>L1294+L1295</f>
        <v>0</v>
      </c>
      <c r="M1293" s="17">
        <f t="shared" si="3413"/>
        <v>7039</v>
      </c>
      <c r="N1293" s="17">
        <f t="shared" si="3414"/>
        <v>3685.4000000000001</v>
      </c>
      <c r="O1293" s="17">
        <f t="shared" si="3415"/>
        <v>3681.9000000000001</v>
      </c>
      <c r="P1293" s="17">
        <f>P1294+P1295</f>
        <v>0</v>
      </c>
      <c r="Q1293" s="17">
        <f>Q1294+Q1295</f>
        <v>0</v>
      </c>
      <c r="R1293" s="17">
        <f>R1294+R1295</f>
        <v>0</v>
      </c>
      <c r="S1293" s="17">
        <f>S1294+S1295</f>
        <v>0</v>
      </c>
      <c r="T1293" s="17">
        <f>T1294+T1295</f>
        <v>0</v>
      </c>
      <c r="U1293" s="17">
        <f>U1294+U1295</f>
        <v>0</v>
      </c>
      <c r="V1293" s="17">
        <f>V1294+V1295</f>
        <v>0</v>
      </c>
      <c r="W1293" s="17">
        <f>W1294+W1295</f>
        <v>0</v>
      </c>
      <c r="X1293" s="17">
        <f>X1294+X1295</f>
        <v>0</v>
      </c>
      <c r="Y1293" s="17">
        <f t="shared" si="3451"/>
        <v>7039</v>
      </c>
      <c r="Z1293" s="17">
        <f t="shared" si="3452"/>
        <v>3685.4000000000001</v>
      </c>
      <c r="AA1293" s="17">
        <f t="shared" si="3453"/>
        <v>3681.9000000000001</v>
      </c>
      <c r="AB1293" s="17">
        <f>AB1294+AB1295</f>
        <v>0</v>
      </c>
      <c r="AC1293" s="17">
        <f>AC1294+AC1295</f>
        <v>0</v>
      </c>
      <c r="AD1293" s="17">
        <f>AD1294+AD1295</f>
        <v>0</v>
      </c>
      <c r="AE1293" s="17">
        <f t="shared" si="3457"/>
        <v>7039</v>
      </c>
      <c r="AF1293" s="17">
        <f t="shared" si="3458"/>
        <v>3685.4000000000001</v>
      </c>
      <c r="AG1293" s="17">
        <f t="shared" si="3459"/>
        <v>3681.9000000000001</v>
      </c>
      <c r="AH1293" s="17">
        <f>AH1294+AH1295</f>
        <v>0</v>
      </c>
      <c r="AI1293" s="17">
        <f>AI1294+AI1295</f>
        <v>0</v>
      </c>
      <c r="AJ1293" s="17">
        <f>AJ1294+AJ1295</f>
        <v>803.34799999999996</v>
      </c>
      <c r="AK1293" s="17">
        <f>AK1294+AK1295</f>
        <v>0</v>
      </c>
      <c r="AL1293" s="17">
        <f>AL1294+AL1295</f>
        <v>0</v>
      </c>
      <c r="AM1293" s="17">
        <f>AM1294+AM1295</f>
        <v>0</v>
      </c>
      <c r="AN1293" s="17">
        <f>AN1294+AN1295</f>
        <v>0</v>
      </c>
      <c r="AO1293" s="17">
        <f>AO1294+AO1295</f>
        <v>0</v>
      </c>
      <c r="AP1293" s="17">
        <f>AP1294+AP1295</f>
        <v>0</v>
      </c>
      <c r="AQ1293" s="17">
        <f>AQ1294+AQ1295</f>
        <v>0</v>
      </c>
      <c r="AR1293" s="17">
        <f>AR1294+AR1295</f>
        <v>0</v>
      </c>
      <c r="AS1293" s="17">
        <f>AS1294+AS1295</f>
        <v>0</v>
      </c>
      <c r="AT1293" s="17">
        <f>AT1294+AT1295</f>
        <v>0</v>
      </c>
      <c r="AU1293" s="17">
        <f>AU1294+AU1295</f>
        <v>0</v>
      </c>
      <c r="AV1293" s="17">
        <f>AV1294+AV1295</f>
        <v>0</v>
      </c>
      <c r="AW1293" s="17">
        <f t="shared" si="3475"/>
        <v>7842.348</v>
      </c>
      <c r="AX1293" s="17">
        <f t="shared" si="3476"/>
        <v>3685.4000000000001</v>
      </c>
      <c r="AY1293" s="17">
        <f t="shared" si="3477"/>
        <v>3681.9000000000001</v>
      </c>
      <c r="AZ1293" s="17">
        <f>AZ1294+AZ1295</f>
        <v>0</v>
      </c>
      <c r="BA1293" s="32"/>
      <c r="BB1293" s="32"/>
      <c r="BC1293" s="1"/>
      <c r="BD1293" s="1"/>
      <c r="BE1293" s="1"/>
      <c r="BF1293" s="1"/>
      <c r="BG1293" s="1"/>
      <c r="BH1293" s="1"/>
      <c r="BI1293" s="1"/>
    </row>
    <row r="1294" s="1" customFormat="1" ht="30">
      <c r="A1294" s="30" t="s">
        <v>500</v>
      </c>
      <c r="B1294" s="30" t="s">
        <v>29</v>
      </c>
      <c r="C1294" s="30" t="s">
        <v>31</v>
      </c>
      <c r="D1294" s="30" t="s">
        <v>426</v>
      </c>
      <c r="E1294" s="30" t="s">
        <v>41</v>
      </c>
      <c r="F1294" s="31" t="s">
        <v>42</v>
      </c>
      <c r="G1294" s="17">
        <v>7038.1999999999998</v>
      </c>
      <c r="H1294" s="17">
        <v>3684.5999999999999</v>
      </c>
      <c r="I1294" s="17">
        <v>3681.0999999999999</v>
      </c>
      <c r="J1294" s="17"/>
      <c r="K1294" s="17"/>
      <c r="L1294" s="17"/>
      <c r="M1294" s="17">
        <f t="shared" si="3413"/>
        <v>7038.1999999999998</v>
      </c>
      <c r="N1294" s="17">
        <f t="shared" si="3414"/>
        <v>3684.5999999999999</v>
      </c>
      <c r="O1294" s="17">
        <f t="shared" si="3415"/>
        <v>3681.0999999999999</v>
      </c>
      <c r="P1294" s="17"/>
      <c r="Q1294" s="17"/>
      <c r="R1294" s="17"/>
      <c r="S1294" s="17"/>
      <c r="T1294" s="17"/>
      <c r="U1294" s="17"/>
      <c r="V1294" s="17"/>
      <c r="W1294" s="17"/>
      <c r="X1294" s="17"/>
      <c r="Y1294" s="17">
        <f t="shared" si="3451"/>
        <v>7038.1999999999998</v>
      </c>
      <c r="Z1294" s="17">
        <f t="shared" si="3452"/>
        <v>3684.5999999999999</v>
      </c>
      <c r="AA1294" s="17">
        <f t="shared" si="3453"/>
        <v>3681.0999999999999</v>
      </c>
      <c r="AB1294" s="17"/>
      <c r="AC1294" s="17"/>
      <c r="AD1294" s="17"/>
      <c r="AE1294" s="17">
        <f t="shared" si="3457"/>
        <v>7038.1999999999998</v>
      </c>
      <c r="AF1294" s="17">
        <f t="shared" si="3458"/>
        <v>3684.5999999999999</v>
      </c>
      <c r="AG1294" s="17">
        <f t="shared" si="3459"/>
        <v>3681.0999999999999</v>
      </c>
      <c r="AH1294" s="17"/>
      <c r="AI1294" s="17"/>
      <c r="AJ1294" s="17">
        <v>803.34799999999996</v>
      </c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>
        <f t="shared" si="3475"/>
        <v>7841.5479999999998</v>
      </c>
      <c r="AX1294" s="17">
        <f t="shared" si="3476"/>
        <v>3684.5999999999999</v>
      </c>
      <c r="AY1294" s="17">
        <f t="shared" si="3477"/>
        <v>3681.0999999999999</v>
      </c>
      <c r="AZ1294" s="17"/>
      <c r="BA1294" s="32"/>
      <c r="BB1294" s="32"/>
      <c r="BC1294" s="1"/>
      <c r="BD1294" s="1"/>
      <c r="BE1294" s="1"/>
      <c r="BF1294" s="1"/>
      <c r="BG1294" s="1"/>
      <c r="BH1294" s="1"/>
      <c r="BI1294" s="1"/>
    </row>
    <row r="1295" s="1" customFormat="1" ht="15">
      <c r="A1295" s="30" t="s">
        <v>500</v>
      </c>
      <c r="B1295" s="30" t="s">
        <v>29</v>
      </c>
      <c r="C1295" s="30" t="s">
        <v>31</v>
      </c>
      <c r="D1295" s="30" t="s">
        <v>426</v>
      </c>
      <c r="E1295" s="30" t="s">
        <v>43</v>
      </c>
      <c r="F1295" s="31" t="s">
        <v>44</v>
      </c>
      <c r="G1295" s="17">
        <v>0.80000000000000004</v>
      </c>
      <c r="H1295" s="17">
        <v>0.80000000000000004</v>
      </c>
      <c r="I1295" s="17">
        <v>0.80000000000000004</v>
      </c>
      <c r="J1295" s="17"/>
      <c r="K1295" s="17"/>
      <c r="L1295" s="17"/>
      <c r="M1295" s="17">
        <f t="shared" si="3413"/>
        <v>0.80000000000000004</v>
      </c>
      <c r="N1295" s="17">
        <f t="shared" si="3414"/>
        <v>0.80000000000000004</v>
      </c>
      <c r="O1295" s="17">
        <f t="shared" si="3415"/>
        <v>0.80000000000000004</v>
      </c>
      <c r="P1295" s="17"/>
      <c r="Q1295" s="17"/>
      <c r="R1295" s="17"/>
      <c r="S1295" s="17"/>
      <c r="T1295" s="17"/>
      <c r="U1295" s="17"/>
      <c r="V1295" s="17"/>
      <c r="W1295" s="17"/>
      <c r="X1295" s="17"/>
      <c r="Y1295" s="17">
        <f t="shared" si="3451"/>
        <v>0.80000000000000004</v>
      </c>
      <c r="Z1295" s="17">
        <f t="shared" si="3452"/>
        <v>0.80000000000000004</v>
      </c>
      <c r="AA1295" s="17">
        <f t="shared" si="3453"/>
        <v>0.80000000000000004</v>
      </c>
      <c r="AB1295" s="17"/>
      <c r="AC1295" s="17"/>
      <c r="AD1295" s="17"/>
      <c r="AE1295" s="17">
        <f t="shared" si="3457"/>
        <v>0.80000000000000004</v>
      </c>
      <c r="AF1295" s="17">
        <f t="shared" si="3458"/>
        <v>0.80000000000000004</v>
      </c>
      <c r="AG1295" s="17">
        <f t="shared" si="3459"/>
        <v>0.80000000000000004</v>
      </c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>
        <f t="shared" si="3475"/>
        <v>0.80000000000000004</v>
      </c>
      <c r="AX1295" s="17">
        <f t="shared" si="3476"/>
        <v>0.80000000000000004</v>
      </c>
      <c r="AY1295" s="17">
        <f t="shared" si="3477"/>
        <v>0.80000000000000004</v>
      </c>
      <c r="AZ1295" s="17"/>
      <c r="BA1295" s="32"/>
      <c r="BB1295" s="32"/>
      <c r="BC1295" s="1"/>
      <c r="BD1295" s="1"/>
      <c r="BE1295" s="1"/>
      <c r="BF1295" s="1"/>
      <c r="BG1295" s="1"/>
      <c r="BH1295" s="1"/>
      <c r="BI1295" s="1"/>
    </row>
    <row r="1296" s="1" customFormat="1" ht="30">
      <c r="A1296" s="30" t="s">
        <v>500</v>
      </c>
      <c r="B1296" s="30" t="s">
        <v>29</v>
      </c>
      <c r="C1296" s="30" t="s">
        <v>31</v>
      </c>
      <c r="D1296" s="30" t="s">
        <v>428</v>
      </c>
      <c r="E1296" s="35"/>
      <c r="F1296" s="31" t="s">
        <v>429</v>
      </c>
      <c r="G1296" s="17">
        <f>G1297</f>
        <v>5496.3999999999996</v>
      </c>
      <c r="H1296" s="17">
        <f>H1297</f>
        <v>5496.3999999999996</v>
      </c>
      <c r="I1296" s="17">
        <f>I1297</f>
        <v>5496.3999999999996</v>
      </c>
      <c r="J1296" s="17">
        <f>J1297</f>
        <v>0</v>
      </c>
      <c r="K1296" s="17">
        <f>K1297</f>
        <v>0</v>
      </c>
      <c r="L1296" s="17">
        <f>L1297</f>
        <v>0</v>
      </c>
      <c r="M1296" s="17">
        <f t="shared" si="3413"/>
        <v>5496.3999999999996</v>
      </c>
      <c r="N1296" s="17">
        <f t="shared" si="3414"/>
        <v>5496.3999999999996</v>
      </c>
      <c r="O1296" s="17">
        <f t="shared" si="3415"/>
        <v>5496.3999999999996</v>
      </c>
      <c r="P1296" s="17">
        <f>P1297</f>
        <v>0</v>
      </c>
      <c r="Q1296" s="17">
        <f>Q1297</f>
        <v>0</v>
      </c>
      <c r="R1296" s="17">
        <f>R1297</f>
        <v>0</v>
      </c>
      <c r="S1296" s="17">
        <f>S1297</f>
        <v>0</v>
      </c>
      <c r="T1296" s="17">
        <f>T1297</f>
        <v>0</v>
      </c>
      <c r="U1296" s="17">
        <f>U1297</f>
        <v>0</v>
      </c>
      <c r="V1296" s="17">
        <f>V1297</f>
        <v>0</v>
      </c>
      <c r="W1296" s="17">
        <f>W1297</f>
        <v>0</v>
      </c>
      <c r="X1296" s="17">
        <f>X1297</f>
        <v>0</v>
      </c>
      <c r="Y1296" s="17">
        <f t="shared" si="3451"/>
        <v>5496.3999999999996</v>
      </c>
      <c r="Z1296" s="17">
        <f t="shared" si="3452"/>
        <v>5496.3999999999996</v>
      </c>
      <c r="AA1296" s="17">
        <f t="shared" si="3453"/>
        <v>5496.3999999999996</v>
      </c>
      <c r="AB1296" s="17">
        <f>AB1297</f>
        <v>0</v>
      </c>
      <c r="AC1296" s="17">
        <f>AC1297</f>
        <v>0</v>
      </c>
      <c r="AD1296" s="17">
        <f>AD1297</f>
        <v>0</v>
      </c>
      <c r="AE1296" s="17">
        <f t="shared" si="3457"/>
        <v>5496.3999999999996</v>
      </c>
      <c r="AF1296" s="17">
        <f t="shared" si="3458"/>
        <v>5496.3999999999996</v>
      </c>
      <c r="AG1296" s="17">
        <f t="shared" si="3459"/>
        <v>5496.3999999999996</v>
      </c>
      <c r="AH1296" s="17">
        <f>AH1297</f>
        <v>0</v>
      </c>
      <c r="AI1296" s="17">
        <f>AI1297</f>
        <v>0</v>
      </c>
      <c r="AJ1296" s="17">
        <f>AJ1297</f>
        <v>0</v>
      </c>
      <c r="AK1296" s="17">
        <f>AK1297</f>
        <v>0</v>
      </c>
      <c r="AL1296" s="17">
        <f>AL1297</f>
        <v>0</v>
      </c>
      <c r="AM1296" s="17">
        <f>AM1297</f>
        <v>0</v>
      </c>
      <c r="AN1296" s="17">
        <f>AN1297</f>
        <v>0</v>
      </c>
      <c r="AO1296" s="17">
        <f>AO1297</f>
        <v>0</v>
      </c>
      <c r="AP1296" s="17">
        <f>AP1297</f>
        <v>0</v>
      </c>
      <c r="AQ1296" s="17">
        <f>AQ1297</f>
        <v>0</v>
      </c>
      <c r="AR1296" s="17">
        <f>AR1297</f>
        <v>0</v>
      </c>
      <c r="AS1296" s="17">
        <f>AS1297</f>
        <v>0</v>
      </c>
      <c r="AT1296" s="17">
        <f>AT1297</f>
        <v>0</v>
      </c>
      <c r="AU1296" s="17">
        <f>AU1297</f>
        <v>0</v>
      </c>
      <c r="AV1296" s="17">
        <f>AV1297</f>
        <v>0</v>
      </c>
      <c r="AW1296" s="17">
        <f t="shared" si="3475"/>
        <v>5496.3999999999996</v>
      </c>
      <c r="AX1296" s="17">
        <f t="shared" si="3476"/>
        <v>5496.3999999999996</v>
      </c>
      <c r="AY1296" s="17">
        <f t="shared" si="3477"/>
        <v>5496.3999999999996</v>
      </c>
      <c r="AZ1296" s="17">
        <f>AZ1297</f>
        <v>0</v>
      </c>
      <c r="BA1296" s="32"/>
      <c r="BB1296" s="32"/>
      <c r="BC1296" s="1"/>
      <c r="BD1296" s="1"/>
      <c r="BE1296" s="1"/>
      <c r="BF1296" s="1"/>
      <c r="BG1296" s="1"/>
      <c r="BH1296" s="1"/>
      <c r="BI1296" s="1"/>
    </row>
    <row r="1297" s="1" customFormat="1" ht="30">
      <c r="A1297" s="30" t="s">
        <v>500</v>
      </c>
      <c r="B1297" s="30" t="s">
        <v>29</v>
      </c>
      <c r="C1297" s="30" t="s">
        <v>31</v>
      </c>
      <c r="D1297" s="30" t="s">
        <v>428</v>
      </c>
      <c r="E1297" s="30" t="s">
        <v>134</v>
      </c>
      <c r="F1297" s="31" t="s">
        <v>135</v>
      </c>
      <c r="G1297" s="17">
        <v>5496.3999999999996</v>
      </c>
      <c r="H1297" s="17">
        <v>5496.3999999999996</v>
      </c>
      <c r="I1297" s="17">
        <v>5496.3999999999996</v>
      </c>
      <c r="J1297" s="17"/>
      <c r="K1297" s="17"/>
      <c r="L1297" s="17"/>
      <c r="M1297" s="17">
        <f t="shared" si="3413"/>
        <v>5496.3999999999996</v>
      </c>
      <c r="N1297" s="17">
        <f t="shared" si="3414"/>
        <v>5496.3999999999996</v>
      </c>
      <c r="O1297" s="17">
        <f t="shared" si="3415"/>
        <v>5496.3999999999996</v>
      </c>
      <c r="P1297" s="17"/>
      <c r="Q1297" s="17"/>
      <c r="R1297" s="17"/>
      <c r="S1297" s="17"/>
      <c r="T1297" s="17"/>
      <c r="U1297" s="17"/>
      <c r="V1297" s="17"/>
      <c r="W1297" s="17"/>
      <c r="X1297" s="17"/>
      <c r="Y1297" s="17">
        <f t="shared" si="3451"/>
        <v>5496.3999999999996</v>
      </c>
      <c r="Z1297" s="17">
        <f t="shared" si="3452"/>
        <v>5496.3999999999996</v>
      </c>
      <c r="AA1297" s="17">
        <f t="shared" si="3453"/>
        <v>5496.3999999999996</v>
      </c>
      <c r="AB1297" s="17"/>
      <c r="AC1297" s="17"/>
      <c r="AD1297" s="17"/>
      <c r="AE1297" s="17">
        <f t="shared" si="3457"/>
        <v>5496.3999999999996</v>
      </c>
      <c r="AF1297" s="17">
        <f t="shared" si="3458"/>
        <v>5496.3999999999996</v>
      </c>
      <c r="AG1297" s="17">
        <f t="shared" si="3459"/>
        <v>5496.3999999999996</v>
      </c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>
        <f t="shared" si="3475"/>
        <v>5496.3999999999996</v>
      </c>
      <c r="AX1297" s="17">
        <f t="shared" si="3476"/>
        <v>5496.3999999999996</v>
      </c>
      <c r="AY1297" s="17">
        <f t="shared" si="3477"/>
        <v>5496.3999999999996</v>
      </c>
      <c r="AZ1297" s="17"/>
      <c r="BA1297" s="32"/>
      <c r="BB1297" s="32"/>
      <c r="BC1297" s="1"/>
      <c r="BD1297" s="1"/>
      <c r="BE1297" s="1"/>
      <c r="BF1297" s="1"/>
      <c r="BG1297" s="1"/>
      <c r="BH1297" s="1"/>
      <c r="BI1297" s="1"/>
    </row>
    <row r="1298" s="1" customFormat="1" ht="60">
      <c r="A1298" s="30" t="s">
        <v>500</v>
      </c>
      <c r="B1298" s="30" t="s">
        <v>29</v>
      </c>
      <c r="C1298" s="30" t="s">
        <v>31</v>
      </c>
      <c r="D1298" s="30" t="s">
        <v>502</v>
      </c>
      <c r="E1298" s="30"/>
      <c r="F1298" s="31" t="s">
        <v>503</v>
      </c>
      <c r="G1298" s="17">
        <f>G1299</f>
        <v>991.60000000000002</v>
      </c>
      <c r="H1298" s="17">
        <f>H1299</f>
        <v>991.60000000000002</v>
      </c>
      <c r="I1298" s="17">
        <f>I1299</f>
        <v>991.60000000000002</v>
      </c>
      <c r="J1298" s="17">
        <f>J1299</f>
        <v>0</v>
      </c>
      <c r="K1298" s="17">
        <f>K1299</f>
        <v>0</v>
      </c>
      <c r="L1298" s="17">
        <f>L1299</f>
        <v>0</v>
      </c>
      <c r="M1298" s="17">
        <f t="shared" si="3413"/>
        <v>991.60000000000002</v>
      </c>
      <c r="N1298" s="17">
        <f t="shared" si="3414"/>
        <v>991.60000000000002</v>
      </c>
      <c r="O1298" s="17">
        <f t="shared" si="3415"/>
        <v>991.60000000000002</v>
      </c>
      <c r="P1298" s="17">
        <f>P1299</f>
        <v>0</v>
      </c>
      <c r="Q1298" s="17">
        <f>Q1299</f>
        <v>0</v>
      </c>
      <c r="R1298" s="17">
        <f>R1299</f>
        <v>0</v>
      </c>
      <c r="S1298" s="17">
        <f>S1299</f>
        <v>0</v>
      </c>
      <c r="T1298" s="17">
        <f>T1299</f>
        <v>0</v>
      </c>
      <c r="U1298" s="17">
        <f>U1299</f>
        <v>0</v>
      </c>
      <c r="V1298" s="17">
        <f>V1299</f>
        <v>0</v>
      </c>
      <c r="W1298" s="17">
        <f>W1299</f>
        <v>0</v>
      </c>
      <c r="X1298" s="17">
        <f>X1299</f>
        <v>0</v>
      </c>
      <c r="Y1298" s="17">
        <f t="shared" si="3451"/>
        <v>991.60000000000002</v>
      </c>
      <c r="Z1298" s="17">
        <f t="shared" si="3452"/>
        <v>991.60000000000002</v>
      </c>
      <c r="AA1298" s="17">
        <f t="shared" si="3453"/>
        <v>991.60000000000002</v>
      </c>
      <c r="AB1298" s="17">
        <f>AB1299</f>
        <v>0</v>
      </c>
      <c r="AC1298" s="17">
        <f>AC1299</f>
        <v>0</v>
      </c>
      <c r="AD1298" s="17">
        <f>AD1299</f>
        <v>0</v>
      </c>
      <c r="AE1298" s="17">
        <f t="shared" si="3457"/>
        <v>991.60000000000002</v>
      </c>
      <c r="AF1298" s="17">
        <f t="shared" si="3458"/>
        <v>991.60000000000002</v>
      </c>
      <c r="AG1298" s="17">
        <f t="shared" si="3459"/>
        <v>991.60000000000002</v>
      </c>
      <c r="AH1298" s="17">
        <f>AH1299</f>
        <v>0</v>
      </c>
      <c r="AI1298" s="17">
        <f>AI1299</f>
        <v>0</v>
      </c>
      <c r="AJ1298" s="17">
        <f>AJ1299</f>
        <v>0</v>
      </c>
      <c r="AK1298" s="17">
        <f>AK1299</f>
        <v>0</v>
      </c>
      <c r="AL1298" s="17">
        <f>AL1299</f>
        <v>0</v>
      </c>
      <c r="AM1298" s="17">
        <f>AM1299</f>
        <v>0</v>
      </c>
      <c r="AN1298" s="17">
        <f>AN1299</f>
        <v>0</v>
      </c>
      <c r="AO1298" s="17">
        <f>AO1299</f>
        <v>0</v>
      </c>
      <c r="AP1298" s="17">
        <f>AP1299</f>
        <v>0</v>
      </c>
      <c r="AQ1298" s="17">
        <f>AQ1299</f>
        <v>0</v>
      </c>
      <c r="AR1298" s="17">
        <f>AR1299</f>
        <v>0</v>
      </c>
      <c r="AS1298" s="17">
        <f>AS1299</f>
        <v>0</v>
      </c>
      <c r="AT1298" s="17">
        <f>AT1299</f>
        <v>0</v>
      </c>
      <c r="AU1298" s="17">
        <f>AU1299</f>
        <v>0</v>
      </c>
      <c r="AV1298" s="17">
        <f>AV1299</f>
        <v>0</v>
      </c>
      <c r="AW1298" s="17">
        <f t="shared" si="3475"/>
        <v>991.60000000000002</v>
      </c>
      <c r="AX1298" s="17">
        <f t="shared" si="3476"/>
        <v>991.60000000000002</v>
      </c>
      <c r="AY1298" s="17">
        <f t="shared" si="3477"/>
        <v>991.60000000000002</v>
      </c>
      <c r="AZ1298" s="17">
        <f>AZ1299</f>
        <v>0</v>
      </c>
      <c r="BA1298" s="32"/>
      <c r="BB1298" s="32"/>
      <c r="BC1298" s="1"/>
      <c r="BD1298" s="1"/>
      <c r="BE1298" s="1"/>
      <c r="BF1298" s="1"/>
      <c r="BG1298" s="1"/>
      <c r="BH1298" s="1"/>
      <c r="BI1298" s="1"/>
    </row>
    <row r="1299" s="1" customFormat="1" ht="30">
      <c r="A1299" s="30" t="s">
        <v>500</v>
      </c>
      <c r="B1299" s="30" t="s">
        <v>29</v>
      </c>
      <c r="C1299" s="30" t="s">
        <v>31</v>
      </c>
      <c r="D1299" s="30" t="s">
        <v>502</v>
      </c>
      <c r="E1299" s="30" t="s">
        <v>134</v>
      </c>
      <c r="F1299" s="31" t="s">
        <v>135</v>
      </c>
      <c r="G1299" s="17">
        <v>991.60000000000002</v>
      </c>
      <c r="H1299" s="17">
        <v>991.60000000000002</v>
      </c>
      <c r="I1299" s="17">
        <v>991.60000000000002</v>
      </c>
      <c r="J1299" s="17"/>
      <c r="K1299" s="17"/>
      <c r="L1299" s="17"/>
      <c r="M1299" s="17">
        <f t="shared" si="3413"/>
        <v>991.60000000000002</v>
      </c>
      <c r="N1299" s="17">
        <f t="shared" si="3414"/>
        <v>991.60000000000002</v>
      </c>
      <c r="O1299" s="17">
        <f t="shared" si="3415"/>
        <v>991.60000000000002</v>
      </c>
      <c r="P1299" s="17"/>
      <c r="Q1299" s="17"/>
      <c r="R1299" s="17"/>
      <c r="S1299" s="17"/>
      <c r="T1299" s="17"/>
      <c r="U1299" s="17"/>
      <c r="V1299" s="17"/>
      <c r="W1299" s="17"/>
      <c r="X1299" s="17"/>
      <c r="Y1299" s="17">
        <f t="shared" si="3451"/>
        <v>991.60000000000002</v>
      </c>
      <c r="Z1299" s="17">
        <f t="shared" si="3452"/>
        <v>991.60000000000002</v>
      </c>
      <c r="AA1299" s="17">
        <f t="shared" si="3453"/>
        <v>991.60000000000002</v>
      </c>
      <c r="AB1299" s="17"/>
      <c r="AC1299" s="17"/>
      <c r="AD1299" s="17"/>
      <c r="AE1299" s="17">
        <f t="shared" si="3457"/>
        <v>991.60000000000002</v>
      </c>
      <c r="AF1299" s="17">
        <f t="shared" si="3458"/>
        <v>991.60000000000002</v>
      </c>
      <c r="AG1299" s="17">
        <f t="shared" si="3459"/>
        <v>991.60000000000002</v>
      </c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>
        <f t="shared" si="3475"/>
        <v>991.60000000000002</v>
      </c>
      <c r="AX1299" s="17">
        <f t="shared" si="3476"/>
        <v>991.60000000000002</v>
      </c>
      <c r="AY1299" s="17">
        <f t="shared" si="3477"/>
        <v>991.60000000000002</v>
      </c>
      <c r="AZ1299" s="17"/>
      <c r="BA1299" s="32"/>
      <c r="BB1299" s="32"/>
      <c r="BC1299" s="1"/>
      <c r="BD1299" s="1"/>
      <c r="BE1299" s="1"/>
      <c r="BF1299" s="1"/>
      <c r="BG1299" s="1"/>
      <c r="BH1299" s="1"/>
      <c r="BI1299" s="1"/>
    </row>
    <row r="1300" s="1" customFormat="1" ht="60">
      <c r="A1300" s="30" t="s">
        <v>500</v>
      </c>
      <c r="B1300" s="30" t="s">
        <v>29</v>
      </c>
      <c r="C1300" s="30" t="s">
        <v>31</v>
      </c>
      <c r="D1300" s="30" t="s">
        <v>244</v>
      </c>
      <c r="E1300" s="35"/>
      <c r="F1300" s="31" t="s">
        <v>245</v>
      </c>
      <c r="G1300" s="17">
        <f>G1301</f>
        <v>826.5</v>
      </c>
      <c r="H1300" s="17">
        <f>H1301</f>
        <v>826.5</v>
      </c>
      <c r="I1300" s="17">
        <f>I1301</f>
        <v>826.5</v>
      </c>
      <c r="J1300" s="17">
        <f>J1301</f>
        <v>0</v>
      </c>
      <c r="K1300" s="17">
        <f>K1301</f>
        <v>0</v>
      </c>
      <c r="L1300" s="17">
        <f>L1301</f>
        <v>0</v>
      </c>
      <c r="M1300" s="17">
        <f t="shared" si="3413"/>
        <v>826.5</v>
      </c>
      <c r="N1300" s="17">
        <f t="shared" si="3414"/>
        <v>826.5</v>
      </c>
      <c r="O1300" s="17">
        <f t="shared" si="3415"/>
        <v>826.5</v>
      </c>
      <c r="P1300" s="17">
        <f>P1301</f>
        <v>0</v>
      </c>
      <c r="Q1300" s="17">
        <f>Q1301</f>
        <v>0</v>
      </c>
      <c r="R1300" s="17">
        <f>R1301</f>
        <v>0</v>
      </c>
      <c r="S1300" s="17">
        <f>S1301</f>
        <v>110</v>
      </c>
      <c r="T1300" s="17">
        <f>T1301</f>
        <v>110</v>
      </c>
      <c r="U1300" s="17">
        <f>U1301</f>
        <v>0</v>
      </c>
      <c r="V1300" s="17">
        <f>V1301</f>
        <v>110</v>
      </c>
      <c r="W1300" s="17">
        <f>W1301</f>
        <v>0</v>
      </c>
      <c r="X1300" s="17">
        <f>X1301</f>
        <v>0</v>
      </c>
      <c r="Y1300" s="17">
        <f t="shared" si="3451"/>
        <v>936.5</v>
      </c>
      <c r="Z1300" s="17">
        <f t="shared" si="3452"/>
        <v>936.5</v>
      </c>
      <c r="AA1300" s="17">
        <f t="shared" si="3453"/>
        <v>936.5</v>
      </c>
      <c r="AB1300" s="17">
        <f>AB1301</f>
        <v>0</v>
      </c>
      <c r="AC1300" s="17">
        <f>AC1301</f>
        <v>0</v>
      </c>
      <c r="AD1300" s="17">
        <f>AD1301</f>
        <v>0</v>
      </c>
      <c r="AE1300" s="17">
        <f t="shared" si="3457"/>
        <v>936.5</v>
      </c>
      <c r="AF1300" s="17">
        <f t="shared" si="3458"/>
        <v>936.5</v>
      </c>
      <c r="AG1300" s="17">
        <f t="shared" si="3459"/>
        <v>936.5</v>
      </c>
      <c r="AH1300" s="17">
        <f>AH1301</f>
        <v>0</v>
      </c>
      <c r="AI1300" s="17">
        <f>AI1301</f>
        <v>0</v>
      </c>
      <c r="AJ1300" s="17">
        <f>AJ1301</f>
        <v>0</v>
      </c>
      <c r="AK1300" s="17">
        <f>AK1301</f>
        <v>-665</v>
      </c>
      <c r="AL1300" s="17">
        <f>AL1301</f>
        <v>0</v>
      </c>
      <c r="AM1300" s="17">
        <f>AM1301</f>
        <v>0</v>
      </c>
      <c r="AN1300" s="17">
        <f>AN1301</f>
        <v>0</v>
      </c>
      <c r="AO1300" s="17">
        <f>AO1301</f>
        <v>0</v>
      </c>
      <c r="AP1300" s="17">
        <f>AP1301</f>
        <v>-665</v>
      </c>
      <c r="AQ1300" s="17">
        <f>AQ1301</f>
        <v>0</v>
      </c>
      <c r="AR1300" s="17">
        <f>AR1301</f>
        <v>0</v>
      </c>
      <c r="AS1300" s="17">
        <f>AS1301</f>
        <v>0</v>
      </c>
      <c r="AT1300" s="17">
        <f>AT1301</f>
        <v>0</v>
      </c>
      <c r="AU1300" s="17">
        <f>AU1301</f>
        <v>-665</v>
      </c>
      <c r="AV1300" s="17">
        <f>AV1301</f>
        <v>0</v>
      </c>
      <c r="AW1300" s="17">
        <f t="shared" si="3475"/>
        <v>271.5</v>
      </c>
      <c r="AX1300" s="17">
        <f t="shared" si="3476"/>
        <v>271.5</v>
      </c>
      <c r="AY1300" s="17">
        <f t="shared" si="3477"/>
        <v>271.5</v>
      </c>
      <c r="AZ1300" s="17">
        <f>AZ1301</f>
        <v>0</v>
      </c>
      <c r="BA1300" s="32"/>
      <c r="BB1300" s="32"/>
      <c r="BC1300" s="1"/>
      <c r="BD1300" s="1"/>
      <c r="BE1300" s="1"/>
      <c r="BF1300" s="1"/>
      <c r="BG1300" s="1"/>
      <c r="BH1300" s="1"/>
      <c r="BI1300" s="1"/>
    </row>
    <row r="1301" s="1" customFormat="1" ht="30">
      <c r="A1301" s="30" t="s">
        <v>500</v>
      </c>
      <c r="B1301" s="30" t="s">
        <v>29</v>
      </c>
      <c r="C1301" s="30" t="s">
        <v>31</v>
      </c>
      <c r="D1301" s="30" t="s">
        <v>244</v>
      </c>
      <c r="E1301" s="30" t="s">
        <v>134</v>
      </c>
      <c r="F1301" s="31" t="s">
        <v>135</v>
      </c>
      <c r="G1301" s="17">
        <v>826.5</v>
      </c>
      <c r="H1301" s="17">
        <v>826.5</v>
      </c>
      <c r="I1301" s="17">
        <v>826.5</v>
      </c>
      <c r="J1301" s="17"/>
      <c r="K1301" s="17"/>
      <c r="L1301" s="17"/>
      <c r="M1301" s="17">
        <f t="shared" si="3413"/>
        <v>826.5</v>
      </c>
      <c r="N1301" s="17">
        <f t="shared" si="3414"/>
        <v>826.5</v>
      </c>
      <c r="O1301" s="17">
        <f t="shared" si="3415"/>
        <v>826.5</v>
      </c>
      <c r="P1301" s="17"/>
      <c r="Q1301" s="17"/>
      <c r="R1301" s="17"/>
      <c r="S1301" s="17">
        <v>110</v>
      </c>
      <c r="T1301" s="17">
        <v>110</v>
      </c>
      <c r="U1301" s="17"/>
      <c r="V1301" s="17">
        <v>110</v>
      </c>
      <c r="W1301" s="17"/>
      <c r="X1301" s="17"/>
      <c r="Y1301" s="17">
        <f t="shared" si="3451"/>
        <v>936.5</v>
      </c>
      <c r="Z1301" s="17">
        <f t="shared" si="3452"/>
        <v>936.5</v>
      </c>
      <c r="AA1301" s="17">
        <f t="shared" si="3453"/>
        <v>936.5</v>
      </c>
      <c r="AB1301" s="17"/>
      <c r="AC1301" s="17"/>
      <c r="AD1301" s="17"/>
      <c r="AE1301" s="17">
        <f t="shared" si="3457"/>
        <v>936.5</v>
      </c>
      <c r="AF1301" s="17">
        <f t="shared" si="3458"/>
        <v>936.5</v>
      </c>
      <c r="AG1301" s="17">
        <f t="shared" si="3459"/>
        <v>936.5</v>
      </c>
      <c r="AH1301" s="17"/>
      <c r="AI1301" s="17"/>
      <c r="AJ1301" s="17"/>
      <c r="AK1301" s="17">
        <v>-665</v>
      </c>
      <c r="AL1301" s="17"/>
      <c r="AM1301" s="17"/>
      <c r="AN1301" s="17"/>
      <c r="AO1301" s="17"/>
      <c r="AP1301" s="17">
        <v>-665</v>
      </c>
      <c r="AQ1301" s="17"/>
      <c r="AR1301" s="17"/>
      <c r="AS1301" s="17"/>
      <c r="AT1301" s="17"/>
      <c r="AU1301" s="17">
        <v>-665</v>
      </c>
      <c r="AV1301" s="17"/>
      <c r="AW1301" s="17">
        <f t="shared" si="3475"/>
        <v>271.5</v>
      </c>
      <c r="AX1301" s="17">
        <f t="shared" si="3476"/>
        <v>271.5</v>
      </c>
      <c r="AY1301" s="17">
        <f t="shared" si="3477"/>
        <v>271.5</v>
      </c>
      <c r="AZ1301" s="17"/>
      <c r="BA1301" s="32"/>
      <c r="BB1301" s="32"/>
      <c r="BC1301" s="1"/>
      <c r="BD1301" s="1"/>
      <c r="BE1301" s="1"/>
      <c r="BF1301" s="1"/>
      <c r="BG1301" s="1"/>
      <c r="BH1301" s="1"/>
      <c r="BI1301" s="1"/>
    </row>
    <row r="1302" s="1" customFormat="1" ht="30">
      <c r="A1302" s="30" t="s">
        <v>500</v>
      </c>
      <c r="B1302" s="30" t="s">
        <v>29</v>
      </c>
      <c r="C1302" s="30" t="s">
        <v>31</v>
      </c>
      <c r="D1302" s="30" t="s">
        <v>57</v>
      </c>
      <c r="E1302" s="35"/>
      <c r="F1302" s="31" t="s">
        <v>58</v>
      </c>
      <c r="G1302" s="17"/>
      <c r="H1302" s="17"/>
      <c r="I1302" s="17"/>
      <c r="J1302" s="17"/>
      <c r="K1302" s="17"/>
      <c r="L1302" s="17"/>
      <c r="M1302" s="17"/>
      <c r="N1302" s="17"/>
      <c r="O1302" s="17"/>
      <c r="P1302" s="17">
        <f t="shared" ref="P1302:P1303" si="3569">P1303</f>
        <v>0</v>
      </c>
      <c r="Q1302" s="17">
        <f t="shared" ref="Q1302:Q1303" si="3570">Q1303</f>
        <v>0</v>
      </c>
      <c r="R1302" s="17">
        <f t="shared" ref="R1302:R1303" si="3571">R1303</f>
        <v>0</v>
      </c>
      <c r="S1302" s="17">
        <f t="shared" ref="S1302:S1303" si="3572">S1303</f>
        <v>0.25</v>
      </c>
      <c r="T1302" s="17">
        <f t="shared" ref="T1302:T1303" si="3573">T1303</f>
        <v>0</v>
      </c>
      <c r="U1302" s="17">
        <f t="shared" ref="U1302:U1303" si="3574">U1303</f>
        <v>0</v>
      </c>
      <c r="V1302" s="17">
        <f t="shared" ref="V1302:V1303" si="3575">V1303</f>
        <v>0</v>
      </c>
      <c r="W1302" s="17">
        <f t="shared" ref="W1302:W1303" si="3576">W1303</f>
        <v>0</v>
      </c>
      <c r="X1302" s="17">
        <f t="shared" ref="X1302:X1303" si="3577">X1303</f>
        <v>0</v>
      </c>
      <c r="Y1302" s="17">
        <f t="shared" si="3451"/>
        <v>0.25</v>
      </c>
      <c r="Z1302" s="17">
        <f t="shared" si="3452"/>
        <v>0</v>
      </c>
      <c r="AA1302" s="17">
        <f t="shared" si="3453"/>
        <v>0</v>
      </c>
      <c r="AB1302" s="17">
        <f t="shared" ref="AB1302:AB1303" si="3578">AB1303</f>
        <v>0</v>
      </c>
      <c r="AC1302" s="17">
        <f t="shared" ref="AC1302:AC1303" si="3579">AC1303</f>
        <v>0</v>
      </c>
      <c r="AD1302" s="17">
        <f t="shared" ref="AD1302:AD1303" si="3580">AD1303</f>
        <v>0</v>
      </c>
      <c r="AE1302" s="17">
        <f t="shared" si="3457"/>
        <v>0.25</v>
      </c>
      <c r="AF1302" s="17">
        <f t="shared" si="3458"/>
        <v>0</v>
      </c>
      <c r="AG1302" s="17">
        <f t="shared" si="3459"/>
        <v>0</v>
      </c>
      <c r="AH1302" s="17">
        <f t="shared" ref="AH1302:AH1303" si="3581">AH1303</f>
        <v>0</v>
      </c>
      <c r="AI1302" s="17">
        <f t="shared" ref="AI1302:AI1303" si="3582">AI1303</f>
        <v>0</v>
      </c>
      <c r="AJ1302" s="17">
        <f t="shared" ref="AJ1302:AJ1303" si="3583">AJ1303</f>
        <v>0</v>
      </c>
      <c r="AK1302" s="17">
        <f t="shared" ref="AK1302:AK1303" si="3584">AK1303</f>
        <v>0</v>
      </c>
      <c r="AL1302" s="17">
        <f t="shared" ref="AL1302:AL1303" si="3585">AL1303</f>
        <v>0</v>
      </c>
      <c r="AM1302" s="17">
        <f t="shared" ref="AM1302:AM1303" si="3586">AM1303</f>
        <v>0</v>
      </c>
      <c r="AN1302" s="17">
        <f t="shared" ref="AN1302:AN1303" si="3587">AN1303</f>
        <v>0</v>
      </c>
      <c r="AO1302" s="17">
        <f t="shared" ref="AO1302:AO1303" si="3588">AO1303</f>
        <v>0</v>
      </c>
      <c r="AP1302" s="17">
        <f t="shared" ref="AP1302:AP1303" si="3589">AP1303</f>
        <v>0</v>
      </c>
      <c r="AQ1302" s="17">
        <f t="shared" ref="AQ1302:AQ1303" si="3590">AQ1303</f>
        <v>0</v>
      </c>
      <c r="AR1302" s="17">
        <f t="shared" ref="AR1302:AR1303" si="3591">AR1303</f>
        <v>0</v>
      </c>
      <c r="AS1302" s="17">
        <f t="shared" ref="AS1302:AS1303" si="3592">AS1303</f>
        <v>0</v>
      </c>
      <c r="AT1302" s="17">
        <f t="shared" ref="AT1302:AT1303" si="3593">AT1303</f>
        <v>0</v>
      </c>
      <c r="AU1302" s="17">
        <f t="shared" ref="AU1302:AU1303" si="3594">AU1303</f>
        <v>0</v>
      </c>
      <c r="AV1302" s="17">
        <f t="shared" ref="AV1302:AV1303" si="3595">AV1303</f>
        <v>0</v>
      </c>
      <c r="AW1302" s="17">
        <f t="shared" si="3475"/>
        <v>0.25</v>
      </c>
      <c r="AX1302" s="17">
        <f t="shared" si="3476"/>
        <v>0</v>
      </c>
      <c r="AY1302" s="17">
        <f t="shared" si="3477"/>
        <v>0</v>
      </c>
      <c r="AZ1302" s="17">
        <f t="shared" ref="AZ1302:AZ1303" si="3596">AZ1303</f>
        <v>0</v>
      </c>
      <c r="BA1302" s="32"/>
      <c r="BB1302" s="32"/>
      <c r="BC1302" s="1"/>
      <c r="BD1302" s="1"/>
      <c r="BE1302" s="1"/>
      <c r="BF1302" s="1"/>
      <c r="BG1302" s="1"/>
      <c r="BH1302" s="1"/>
      <c r="BI1302" s="1"/>
    </row>
    <row r="1303" s="1" customFormat="1" ht="30">
      <c r="A1303" s="30" t="s">
        <v>500</v>
      </c>
      <c r="B1303" s="30" t="s">
        <v>29</v>
      </c>
      <c r="C1303" s="30" t="s">
        <v>31</v>
      </c>
      <c r="D1303" s="30" t="s">
        <v>481</v>
      </c>
      <c r="E1303" s="35"/>
      <c r="F1303" s="31" t="s">
        <v>482</v>
      </c>
      <c r="G1303" s="17"/>
      <c r="H1303" s="17"/>
      <c r="I1303" s="17"/>
      <c r="J1303" s="17"/>
      <c r="K1303" s="17"/>
      <c r="L1303" s="17"/>
      <c r="M1303" s="17"/>
      <c r="N1303" s="17"/>
      <c r="O1303" s="17"/>
      <c r="P1303" s="17">
        <f t="shared" si="3569"/>
        <v>0</v>
      </c>
      <c r="Q1303" s="17">
        <f t="shared" si="3570"/>
        <v>0</v>
      </c>
      <c r="R1303" s="17">
        <f t="shared" si="3571"/>
        <v>0</v>
      </c>
      <c r="S1303" s="17">
        <f t="shared" si="3572"/>
        <v>0.25</v>
      </c>
      <c r="T1303" s="17">
        <f t="shared" si="3573"/>
        <v>0</v>
      </c>
      <c r="U1303" s="17">
        <f t="shared" si="3574"/>
        <v>0</v>
      </c>
      <c r="V1303" s="17">
        <f t="shared" si="3575"/>
        <v>0</v>
      </c>
      <c r="W1303" s="17">
        <f t="shared" si="3576"/>
        <v>0</v>
      </c>
      <c r="X1303" s="17">
        <f t="shared" si="3577"/>
        <v>0</v>
      </c>
      <c r="Y1303" s="17">
        <f t="shared" si="3451"/>
        <v>0.25</v>
      </c>
      <c r="Z1303" s="17">
        <f t="shared" si="3452"/>
        <v>0</v>
      </c>
      <c r="AA1303" s="17">
        <f t="shared" si="3453"/>
        <v>0</v>
      </c>
      <c r="AB1303" s="17">
        <f t="shared" si="3578"/>
        <v>0</v>
      </c>
      <c r="AC1303" s="17">
        <f t="shared" si="3579"/>
        <v>0</v>
      </c>
      <c r="AD1303" s="17">
        <f t="shared" si="3580"/>
        <v>0</v>
      </c>
      <c r="AE1303" s="17">
        <f t="shared" si="3457"/>
        <v>0.25</v>
      </c>
      <c r="AF1303" s="17">
        <f t="shared" si="3458"/>
        <v>0</v>
      </c>
      <c r="AG1303" s="17">
        <f t="shared" si="3459"/>
        <v>0</v>
      </c>
      <c r="AH1303" s="17">
        <f t="shared" si="3581"/>
        <v>0</v>
      </c>
      <c r="AI1303" s="17">
        <f t="shared" si="3582"/>
        <v>0</v>
      </c>
      <c r="AJ1303" s="17">
        <f t="shared" si="3583"/>
        <v>0</v>
      </c>
      <c r="AK1303" s="17">
        <f t="shared" si="3584"/>
        <v>0</v>
      </c>
      <c r="AL1303" s="17">
        <f t="shared" si="3585"/>
        <v>0</v>
      </c>
      <c r="AM1303" s="17">
        <f t="shared" si="3586"/>
        <v>0</v>
      </c>
      <c r="AN1303" s="17">
        <f t="shared" si="3587"/>
        <v>0</v>
      </c>
      <c r="AO1303" s="17">
        <f t="shared" si="3588"/>
        <v>0</v>
      </c>
      <c r="AP1303" s="17">
        <f t="shared" si="3589"/>
        <v>0</v>
      </c>
      <c r="AQ1303" s="17">
        <f t="shared" si="3590"/>
        <v>0</v>
      </c>
      <c r="AR1303" s="17">
        <f t="shared" si="3591"/>
        <v>0</v>
      </c>
      <c r="AS1303" s="17">
        <f t="shared" si="3592"/>
        <v>0</v>
      </c>
      <c r="AT1303" s="17">
        <f t="shared" si="3593"/>
        <v>0</v>
      </c>
      <c r="AU1303" s="17">
        <f t="shared" si="3594"/>
        <v>0</v>
      </c>
      <c r="AV1303" s="17">
        <f t="shared" si="3595"/>
        <v>0</v>
      </c>
      <c r="AW1303" s="17">
        <f t="shared" si="3475"/>
        <v>0.25</v>
      </c>
      <c r="AX1303" s="17">
        <f t="shared" si="3476"/>
        <v>0</v>
      </c>
      <c r="AY1303" s="17">
        <f t="shared" si="3477"/>
        <v>0</v>
      </c>
      <c r="AZ1303" s="17">
        <f t="shared" si="3596"/>
        <v>0</v>
      </c>
      <c r="BA1303" s="32"/>
      <c r="BB1303" s="32"/>
      <c r="BC1303" s="1"/>
      <c r="BD1303" s="1"/>
      <c r="BE1303" s="1"/>
      <c r="BF1303" s="1"/>
      <c r="BG1303" s="1"/>
      <c r="BH1303" s="1"/>
      <c r="BI1303" s="1"/>
    </row>
    <row r="1304" s="1" customFormat="1" ht="30">
      <c r="A1304" s="30" t="s">
        <v>500</v>
      </c>
      <c r="B1304" s="30" t="s">
        <v>29</v>
      </c>
      <c r="C1304" s="30" t="s">
        <v>31</v>
      </c>
      <c r="D1304" s="30" t="s">
        <v>481</v>
      </c>
      <c r="E1304" s="30" t="s">
        <v>41</v>
      </c>
      <c r="F1304" s="31" t="s">
        <v>42</v>
      </c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>
        <v>0.25</v>
      </c>
      <c r="T1304" s="17"/>
      <c r="U1304" s="17"/>
      <c r="V1304" s="17"/>
      <c r="W1304" s="17"/>
      <c r="X1304" s="17"/>
      <c r="Y1304" s="17">
        <f t="shared" si="3451"/>
        <v>0.25</v>
      </c>
      <c r="Z1304" s="17">
        <f t="shared" si="3452"/>
        <v>0</v>
      </c>
      <c r="AA1304" s="17">
        <f t="shared" si="3453"/>
        <v>0</v>
      </c>
      <c r="AB1304" s="17"/>
      <c r="AC1304" s="17"/>
      <c r="AD1304" s="17"/>
      <c r="AE1304" s="17">
        <f t="shared" si="3457"/>
        <v>0.25</v>
      </c>
      <c r="AF1304" s="17">
        <f t="shared" si="3458"/>
        <v>0</v>
      </c>
      <c r="AG1304" s="17">
        <f t="shared" si="3459"/>
        <v>0</v>
      </c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>
        <f t="shared" si="3475"/>
        <v>0.25</v>
      </c>
      <c r="AX1304" s="17">
        <f t="shared" si="3476"/>
        <v>0</v>
      </c>
      <c r="AY1304" s="17">
        <f t="shared" si="3477"/>
        <v>0</v>
      </c>
      <c r="AZ1304" s="17"/>
      <c r="BA1304" s="32"/>
      <c r="BB1304" s="32"/>
      <c r="BC1304" s="1"/>
      <c r="BD1304" s="1"/>
      <c r="BE1304" s="1"/>
      <c r="BF1304" s="1"/>
      <c r="BG1304" s="1"/>
      <c r="BH1304" s="1"/>
      <c r="BI1304" s="1"/>
    </row>
    <row r="1305" s="20" customFormat="1" ht="30">
      <c r="A1305" s="21" t="s">
        <v>500</v>
      </c>
      <c r="B1305" s="21" t="s">
        <v>65</v>
      </c>
      <c r="C1305" s="21"/>
      <c r="D1305" s="21"/>
      <c r="E1305" s="33"/>
      <c r="F1305" s="22" t="s">
        <v>153</v>
      </c>
      <c r="G1305" s="23">
        <f>G1306+G1315</f>
        <v>5128.2999999999993</v>
      </c>
      <c r="H1305" s="23">
        <f>H1306+H1315</f>
        <v>5219.5</v>
      </c>
      <c r="I1305" s="23">
        <f>I1306+I1315</f>
        <v>5219.5</v>
      </c>
      <c r="J1305" s="23">
        <f>J1306+J1315</f>
        <v>0</v>
      </c>
      <c r="K1305" s="23">
        <f>K1306+K1315</f>
        <v>0</v>
      </c>
      <c r="L1305" s="23">
        <f>L1306+L1315</f>
        <v>0</v>
      </c>
      <c r="M1305" s="23">
        <f t="shared" ref="M1304:M1367" si="3597">G1305+J1305</f>
        <v>5128.2999999999993</v>
      </c>
      <c r="N1305" s="23">
        <f t="shared" ref="N1304:N1367" si="3598">H1305+K1305</f>
        <v>5219.5</v>
      </c>
      <c r="O1305" s="23">
        <f t="shared" ref="O1304:O1367" si="3599">I1305+L1305</f>
        <v>5219.5</v>
      </c>
      <c r="P1305" s="23">
        <f>P1306+P1315</f>
        <v>0</v>
      </c>
      <c r="Q1305" s="23">
        <f>Q1306+Q1315</f>
        <v>0</v>
      </c>
      <c r="R1305" s="23">
        <f>R1306+R1315</f>
        <v>0</v>
      </c>
      <c r="S1305" s="23">
        <f>S1306+S1315</f>
        <v>0</v>
      </c>
      <c r="T1305" s="23">
        <f>T1306+T1315</f>
        <v>0</v>
      </c>
      <c r="U1305" s="23">
        <f>U1306+U1315</f>
        <v>0</v>
      </c>
      <c r="V1305" s="23">
        <f>V1306+V1315</f>
        <v>0</v>
      </c>
      <c r="W1305" s="23">
        <f>W1306+W1315</f>
        <v>0</v>
      </c>
      <c r="X1305" s="23">
        <f>X1306+X1315</f>
        <v>0</v>
      </c>
      <c r="Y1305" s="23">
        <f t="shared" si="3451"/>
        <v>5128.2999999999993</v>
      </c>
      <c r="Z1305" s="23">
        <f t="shared" si="3452"/>
        <v>5219.5</v>
      </c>
      <c r="AA1305" s="23">
        <f t="shared" si="3453"/>
        <v>5219.5</v>
      </c>
      <c r="AB1305" s="23">
        <f>AB1306+AB1315</f>
        <v>0</v>
      </c>
      <c r="AC1305" s="23">
        <f>AC1306+AC1315</f>
        <v>0</v>
      </c>
      <c r="AD1305" s="23">
        <f>AD1306+AD1315</f>
        <v>0</v>
      </c>
      <c r="AE1305" s="23">
        <f t="shared" si="3457"/>
        <v>5128.2999999999993</v>
      </c>
      <c r="AF1305" s="23">
        <f t="shared" si="3458"/>
        <v>5219.5</v>
      </c>
      <c r="AG1305" s="23">
        <f t="shared" si="3459"/>
        <v>5219.5</v>
      </c>
      <c r="AH1305" s="23">
        <f>AH1306+AH1315</f>
        <v>0</v>
      </c>
      <c r="AI1305" s="23">
        <f>AI1306+AI1315</f>
        <v>0</v>
      </c>
      <c r="AJ1305" s="23">
        <f>AJ1306+AJ1315</f>
        <v>-921.10400000000004</v>
      </c>
      <c r="AK1305" s="23">
        <f>AK1306+AK1315</f>
        <v>0</v>
      </c>
      <c r="AL1305" s="23">
        <f>AL1306+AL1315</f>
        <v>0</v>
      </c>
      <c r="AM1305" s="23">
        <f>AM1306+AM1315</f>
        <v>0</v>
      </c>
      <c r="AN1305" s="23">
        <f>AN1306+AN1315</f>
        <v>0</v>
      </c>
      <c r="AO1305" s="23">
        <f>AO1306+AO1315</f>
        <v>0</v>
      </c>
      <c r="AP1305" s="23">
        <f>AP1306+AP1315</f>
        <v>0</v>
      </c>
      <c r="AQ1305" s="23">
        <f>AQ1306+AQ1315</f>
        <v>0</v>
      </c>
      <c r="AR1305" s="23">
        <f>AR1306+AR1315</f>
        <v>0</v>
      </c>
      <c r="AS1305" s="23">
        <f>AS1306+AS1315</f>
        <v>0</v>
      </c>
      <c r="AT1305" s="23">
        <f>AT1306+AT1315</f>
        <v>0</v>
      </c>
      <c r="AU1305" s="23">
        <f>AU1306+AU1315</f>
        <v>0</v>
      </c>
      <c r="AV1305" s="23">
        <f>AV1306+AV1315</f>
        <v>0</v>
      </c>
      <c r="AW1305" s="23">
        <f t="shared" si="3475"/>
        <v>4207.195999999999</v>
      </c>
      <c r="AX1305" s="23">
        <f t="shared" si="3476"/>
        <v>5219.5</v>
      </c>
      <c r="AY1305" s="23">
        <f t="shared" si="3477"/>
        <v>5219.5</v>
      </c>
      <c r="AZ1305" s="23">
        <f>AZ1306+AZ1315</f>
        <v>0</v>
      </c>
      <c r="BA1305" s="24"/>
      <c r="BB1305" s="24"/>
      <c r="BC1305" s="20"/>
      <c r="BD1305" s="20"/>
      <c r="BE1305" s="20"/>
      <c r="BF1305" s="20"/>
      <c r="BG1305" s="20"/>
      <c r="BH1305" s="20"/>
      <c r="BI1305" s="20"/>
    </row>
    <row r="1306" s="25" customFormat="1" ht="45">
      <c r="A1306" s="26" t="s">
        <v>500</v>
      </c>
      <c r="B1306" s="26" t="s">
        <v>65</v>
      </c>
      <c r="C1306" s="26" t="s">
        <v>297</v>
      </c>
      <c r="D1306" s="26"/>
      <c r="E1306" s="34"/>
      <c r="F1306" s="27" t="s">
        <v>434</v>
      </c>
      <c r="G1306" s="28">
        <f t="shared" ref="G1306:G1308" si="3600">G1307</f>
        <v>3648.7999999999997</v>
      </c>
      <c r="H1306" s="28">
        <f t="shared" ref="H1306:H1308" si="3601">H1307</f>
        <v>3648.7999999999997</v>
      </c>
      <c r="I1306" s="28">
        <f t="shared" ref="I1306:I1308" si="3602">I1307</f>
        <v>3648.7999999999997</v>
      </c>
      <c r="J1306" s="28">
        <f t="shared" ref="J1306:J1308" si="3603">J1307</f>
        <v>0</v>
      </c>
      <c r="K1306" s="28">
        <f t="shared" ref="K1306:K1308" si="3604">K1307</f>
        <v>0</v>
      </c>
      <c r="L1306" s="28">
        <f t="shared" ref="L1306:L1308" si="3605">L1307</f>
        <v>0</v>
      </c>
      <c r="M1306" s="28">
        <f t="shared" si="3597"/>
        <v>3648.7999999999997</v>
      </c>
      <c r="N1306" s="28">
        <f t="shared" si="3598"/>
        <v>3648.7999999999997</v>
      </c>
      <c r="O1306" s="28">
        <f t="shared" si="3599"/>
        <v>3648.7999999999997</v>
      </c>
      <c r="P1306" s="28">
        <f t="shared" ref="P1306:P1308" si="3606">P1307</f>
        <v>0</v>
      </c>
      <c r="Q1306" s="28">
        <f t="shared" ref="Q1306:Q1308" si="3607">Q1307</f>
        <v>0</v>
      </c>
      <c r="R1306" s="28">
        <f t="shared" ref="R1306:R1308" si="3608">R1307</f>
        <v>0</v>
      </c>
      <c r="S1306" s="28">
        <f t="shared" ref="S1306:S1308" si="3609">S1307</f>
        <v>0</v>
      </c>
      <c r="T1306" s="28">
        <f t="shared" ref="T1306:T1308" si="3610">T1307</f>
        <v>0</v>
      </c>
      <c r="U1306" s="28">
        <f t="shared" ref="U1306:U1308" si="3611">U1307</f>
        <v>0</v>
      </c>
      <c r="V1306" s="28">
        <f t="shared" ref="V1306:V1308" si="3612">V1307</f>
        <v>0</v>
      </c>
      <c r="W1306" s="28">
        <f t="shared" ref="W1306:W1308" si="3613">W1307</f>
        <v>0</v>
      </c>
      <c r="X1306" s="28">
        <f t="shared" ref="X1306:X1308" si="3614">X1307</f>
        <v>0</v>
      </c>
      <c r="Y1306" s="28">
        <f t="shared" si="3451"/>
        <v>3648.7999999999997</v>
      </c>
      <c r="Z1306" s="28">
        <f t="shared" si="3452"/>
        <v>3648.7999999999997</v>
      </c>
      <c r="AA1306" s="28">
        <f t="shared" si="3453"/>
        <v>3648.7999999999997</v>
      </c>
      <c r="AB1306" s="28">
        <f t="shared" ref="AB1306:AB1308" si="3615">AB1307</f>
        <v>0</v>
      </c>
      <c r="AC1306" s="28">
        <f t="shared" ref="AC1306:AC1308" si="3616">AC1307</f>
        <v>0</v>
      </c>
      <c r="AD1306" s="28">
        <f t="shared" ref="AD1306:AD1308" si="3617">AD1307</f>
        <v>0</v>
      </c>
      <c r="AE1306" s="28">
        <f t="shared" si="3457"/>
        <v>3648.7999999999997</v>
      </c>
      <c r="AF1306" s="28">
        <f t="shared" si="3458"/>
        <v>3648.7999999999997</v>
      </c>
      <c r="AG1306" s="28">
        <f t="shared" si="3459"/>
        <v>3648.7999999999997</v>
      </c>
      <c r="AH1306" s="28">
        <f t="shared" ref="AH1306:AH1308" si="3618">AH1307</f>
        <v>0</v>
      </c>
      <c r="AI1306" s="28">
        <f t="shared" ref="AI1306:AI1308" si="3619">AI1307</f>
        <v>0</v>
      </c>
      <c r="AJ1306" s="28">
        <f t="shared" ref="AJ1306:AJ1308" si="3620">AJ1307</f>
        <v>-921.10400000000004</v>
      </c>
      <c r="AK1306" s="28">
        <f t="shared" ref="AK1306:AK1308" si="3621">AK1307</f>
        <v>0</v>
      </c>
      <c r="AL1306" s="28">
        <f t="shared" ref="AL1306:AL1308" si="3622">AL1307</f>
        <v>0</v>
      </c>
      <c r="AM1306" s="28">
        <f t="shared" ref="AM1306:AM1308" si="3623">AM1307</f>
        <v>0</v>
      </c>
      <c r="AN1306" s="28">
        <f t="shared" ref="AN1306:AN1308" si="3624">AN1307</f>
        <v>0</v>
      </c>
      <c r="AO1306" s="28">
        <f t="shared" ref="AO1306:AO1308" si="3625">AO1307</f>
        <v>0</v>
      </c>
      <c r="AP1306" s="28">
        <f t="shared" ref="AP1306:AP1308" si="3626">AP1307</f>
        <v>0</v>
      </c>
      <c r="AQ1306" s="28">
        <f t="shared" ref="AQ1306:AQ1308" si="3627">AQ1307</f>
        <v>0</v>
      </c>
      <c r="AR1306" s="28">
        <f t="shared" ref="AR1306:AR1308" si="3628">AR1307</f>
        <v>0</v>
      </c>
      <c r="AS1306" s="28">
        <f t="shared" ref="AS1306:AS1308" si="3629">AS1307</f>
        <v>0</v>
      </c>
      <c r="AT1306" s="28">
        <f t="shared" ref="AT1306:AT1308" si="3630">AT1307</f>
        <v>0</v>
      </c>
      <c r="AU1306" s="28">
        <f t="shared" ref="AU1306:AU1308" si="3631">AU1307</f>
        <v>0</v>
      </c>
      <c r="AV1306" s="28">
        <f t="shared" ref="AV1306:AV1308" si="3632">AV1307</f>
        <v>0</v>
      </c>
      <c r="AW1306" s="28">
        <f t="shared" si="3475"/>
        <v>2727.6959999999999</v>
      </c>
      <c r="AX1306" s="28">
        <f t="shared" si="3476"/>
        <v>3648.7999999999997</v>
      </c>
      <c r="AY1306" s="28">
        <f t="shared" si="3477"/>
        <v>3648.7999999999997</v>
      </c>
      <c r="AZ1306" s="28">
        <f t="shared" ref="AZ1306:AZ1308" si="3633">AZ1307</f>
        <v>0</v>
      </c>
      <c r="BA1306" s="29"/>
      <c r="BB1306" s="29"/>
      <c r="BC1306" s="25"/>
      <c r="BD1306" s="25"/>
      <c r="BE1306" s="25"/>
      <c r="BF1306" s="25"/>
      <c r="BG1306" s="25"/>
      <c r="BH1306" s="25"/>
      <c r="BI1306" s="25"/>
    </row>
    <row r="1307" s="1" customFormat="1" ht="15">
      <c r="A1307" s="30" t="s">
        <v>500</v>
      </c>
      <c r="B1307" s="30" t="s">
        <v>65</v>
      </c>
      <c r="C1307" s="30" t="s">
        <v>297</v>
      </c>
      <c r="D1307" s="30" t="s">
        <v>246</v>
      </c>
      <c r="E1307" s="35"/>
      <c r="F1307" s="31" t="s">
        <v>247</v>
      </c>
      <c r="G1307" s="17">
        <f t="shared" si="3600"/>
        <v>3648.7999999999997</v>
      </c>
      <c r="H1307" s="17">
        <f t="shared" si="3601"/>
        <v>3648.7999999999997</v>
      </c>
      <c r="I1307" s="17">
        <f t="shared" si="3602"/>
        <v>3648.7999999999997</v>
      </c>
      <c r="J1307" s="17">
        <f t="shared" si="3603"/>
        <v>0</v>
      </c>
      <c r="K1307" s="17">
        <f t="shared" si="3604"/>
        <v>0</v>
      </c>
      <c r="L1307" s="17">
        <f t="shared" si="3605"/>
        <v>0</v>
      </c>
      <c r="M1307" s="17">
        <f t="shared" si="3597"/>
        <v>3648.7999999999997</v>
      </c>
      <c r="N1307" s="17">
        <f t="shared" si="3598"/>
        <v>3648.7999999999997</v>
      </c>
      <c r="O1307" s="17">
        <f t="shared" si="3599"/>
        <v>3648.7999999999997</v>
      </c>
      <c r="P1307" s="17">
        <f t="shared" si="3606"/>
        <v>0</v>
      </c>
      <c r="Q1307" s="17">
        <f t="shared" si="3607"/>
        <v>0</v>
      </c>
      <c r="R1307" s="17">
        <f t="shared" si="3608"/>
        <v>0</v>
      </c>
      <c r="S1307" s="17">
        <f t="shared" si="3609"/>
        <v>0</v>
      </c>
      <c r="T1307" s="17">
        <f t="shared" si="3610"/>
        <v>0</v>
      </c>
      <c r="U1307" s="17">
        <f t="shared" si="3611"/>
        <v>0</v>
      </c>
      <c r="V1307" s="17">
        <f t="shared" si="3612"/>
        <v>0</v>
      </c>
      <c r="W1307" s="17">
        <f t="shared" si="3613"/>
        <v>0</v>
      </c>
      <c r="X1307" s="17">
        <f t="shared" si="3614"/>
        <v>0</v>
      </c>
      <c r="Y1307" s="17">
        <f t="shared" si="3451"/>
        <v>3648.7999999999997</v>
      </c>
      <c r="Z1307" s="17">
        <f t="shared" si="3452"/>
        <v>3648.7999999999997</v>
      </c>
      <c r="AA1307" s="17">
        <f t="shared" si="3453"/>
        <v>3648.7999999999997</v>
      </c>
      <c r="AB1307" s="17">
        <f t="shared" si="3615"/>
        <v>0</v>
      </c>
      <c r="AC1307" s="17">
        <f t="shared" si="3616"/>
        <v>0</v>
      </c>
      <c r="AD1307" s="17">
        <f t="shared" si="3617"/>
        <v>0</v>
      </c>
      <c r="AE1307" s="17">
        <f t="shared" si="3457"/>
        <v>3648.7999999999997</v>
      </c>
      <c r="AF1307" s="17">
        <f t="shared" si="3458"/>
        <v>3648.7999999999997</v>
      </c>
      <c r="AG1307" s="17">
        <f t="shared" si="3459"/>
        <v>3648.7999999999997</v>
      </c>
      <c r="AH1307" s="17">
        <f t="shared" si="3618"/>
        <v>0</v>
      </c>
      <c r="AI1307" s="17">
        <f t="shared" si="3619"/>
        <v>0</v>
      </c>
      <c r="AJ1307" s="17">
        <f t="shared" si="3620"/>
        <v>-921.10400000000004</v>
      </c>
      <c r="AK1307" s="17">
        <f t="shared" si="3621"/>
        <v>0</v>
      </c>
      <c r="AL1307" s="17">
        <f t="shared" si="3622"/>
        <v>0</v>
      </c>
      <c r="AM1307" s="17">
        <f t="shared" si="3623"/>
        <v>0</v>
      </c>
      <c r="AN1307" s="17">
        <f t="shared" si="3624"/>
        <v>0</v>
      </c>
      <c r="AO1307" s="17">
        <f t="shared" si="3625"/>
        <v>0</v>
      </c>
      <c r="AP1307" s="17">
        <f t="shared" si="3626"/>
        <v>0</v>
      </c>
      <c r="AQ1307" s="17">
        <f t="shared" si="3627"/>
        <v>0</v>
      </c>
      <c r="AR1307" s="17">
        <f t="shared" si="3628"/>
        <v>0</v>
      </c>
      <c r="AS1307" s="17">
        <f t="shared" si="3629"/>
        <v>0</v>
      </c>
      <c r="AT1307" s="17">
        <f t="shared" si="3630"/>
        <v>0</v>
      </c>
      <c r="AU1307" s="17">
        <f t="shared" si="3631"/>
        <v>0</v>
      </c>
      <c r="AV1307" s="17">
        <f t="shared" si="3632"/>
        <v>0</v>
      </c>
      <c r="AW1307" s="17">
        <f t="shared" si="3475"/>
        <v>2727.6959999999999</v>
      </c>
      <c r="AX1307" s="17">
        <f t="shared" si="3476"/>
        <v>3648.7999999999997</v>
      </c>
      <c r="AY1307" s="17">
        <f t="shared" si="3477"/>
        <v>3648.7999999999997</v>
      </c>
      <c r="AZ1307" s="17">
        <f t="shared" si="3633"/>
        <v>0</v>
      </c>
      <c r="BA1307" s="32"/>
      <c r="BB1307" s="32"/>
      <c r="BC1307" s="1"/>
      <c r="BD1307" s="1"/>
      <c r="BE1307" s="1"/>
      <c r="BF1307" s="1"/>
      <c r="BG1307" s="1"/>
      <c r="BH1307" s="1"/>
      <c r="BI1307" s="1"/>
    </row>
    <row r="1308" s="1" customFormat="1" ht="15" hidden="1">
      <c r="A1308" s="30" t="s">
        <v>500</v>
      </c>
      <c r="B1308" s="30" t="s">
        <v>65</v>
      </c>
      <c r="C1308" s="30" t="s">
        <v>297</v>
      </c>
      <c r="D1308" s="30" t="s">
        <v>248</v>
      </c>
      <c r="E1308" s="35"/>
      <c r="F1308" s="31" t="s">
        <v>36</v>
      </c>
      <c r="G1308" s="17">
        <f t="shared" si="3600"/>
        <v>3648.7999999999997</v>
      </c>
      <c r="H1308" s="17">
        <f t="shared" si="3601"/>
        <v>3648.7999999999997</v>
      </c>
      <c r="I1308" s="17">
        <f t="shared" si="3602"/>
        <v>3648.7999999999997</v>
      </c>
      <c r="J1308" s="17">
        <f t="shared" si="3603"/>
        <v>0</v>
      </c>
      <c r="K1308" s="17">
        <f t="shared" si="3604"/>
        <v>0</v>
      </c>
      <c r="L1308" s="17">
        <f t="shared" si="3605"/>
        <v>0</v>
      </c>
      <c r="M1308" s="17">
        <f t="shared" si="3597"/>
        <v>3648.7999999999997</v>
      </c>
      <c r="N1308" s="17">
        <f t="shared" si="3598"/>
        <v>3648.7999999999997</v>
      </c>
      <c r="O1308" s="17">
        <f t="shared" si="3599"/>
        <v>3648.7999999999997</v>
      </c>
      <c r="P1308" s="17">
        <f t="shared" si="3606"/>
        <v>0</v>
      </c>
      <c r="Q1308" s="17">
        <f t="shared" si="3607"/>
        <v>0</v>
      </c>
      <c r="R1308" s="17">
        <f t="shared" si="3608"/>
        <v>0</v>
      </c>
      <c r="S1308" s="17">
        <f t="shared" si="3609"/>
        <v>0</v>
      </c>
      <c r="T1308" s="17">
        <f t="shared" si="3610"/>
        <v>0</v>
      </c>
      <c r="U1308" s="17">
        <f t="shared" si="3611"/>
        <v>0</v>
      </c>
      <c r="V1308" s="17">
        <f t="shared" si="3612"/>
        <v>0</v>
      </c>
      <c r="W1308" s="17">
        <f t="shared" si="3613"/>
        <v>0</v>
      </c>
      <c r="X1308" s="17">
        <f t="shared" si="3614"/>
        <v>0</v>
      </c>
      <c r="Y1308" s="17">
        <f t="shared" si="3451"/>
        <v>3648.7999999999997</v>
      </c>
      <c r="Z1308" s="17">
        <f t="shared" si="3452"/>
        <v>3648.7999999999997</v>
      </c>
      <c r="AA1308" s="17">
        <f t="shared" si="3453"/>
        <v>3648.7999999999997</v>
      </c>
      <c r="AB1308" s="17">
        <f t="shared" si="3615"/>
        <v>0</v>
      </c>
      <c r="AC1308" s="17">
        <f t="shared" si="3616"/>
        <v>0</v>
      </c>
      <c r="AD1308" s="17">
        <f t="shared" si="3617"/>
        <v>0</v>
      </c>
      <c r="AE1308" s="17">
        <f t="shared" si="3457"/>
        <v>3648.7999999999997</v>
      </c>
      <c r="AF1308" s="17">
        <f t="shared" si="3458"/>
        <v>3648.7999999999997</v>
      </c>
      <c r="AG1308" s="17">
        <f t="shared" si="3459"/>
        <v>3648.7999999999997</v>
      </c>
      <c r="AH1308" s="17">
        <f t="shared" si="3618"/>
        <v>0</v>
      </c>
      <c r="AI1308" s="17">
        <f t="shared" si="3619"/>
        <v>0</v>
      </c>
      <c r="AJ1308" s="17">
        <f t="shared" si="3620"/>
        <v>-921.10400000000004</v>
      </c>
      <c r="AK1308" s="17">
        <f t="shared" si="3621"/>
        <v>0</v>
      </c>
      <c r="AL1308" s="17">
        <f t="shared" si="3622"/>
        <v>0</v>
      </c>
      <c r="AM1308" s="17">
        <f t="shared" si="3623"/>
        <v>0</v>
      </c>
      <c r="AN1308" s="17">
        <f t="shared" si="3624"/>
        <v>0</v>
      </c>
      <c r="AO1308" s="17">
        <f t="shared" si="3625"/>
        <v>0</v>
      </c>
      <c r="AP1308" s="17">
        <f t="shared" si="3626"/>
        <v>0</v>
      </c>
      <c r="AQ1308" s="17">
        <f t="shared" si="3627"/>
        <v>0</v>
      </c>
      <c r="AR1308" s="17">
        <f t="shared" si="3628"/>
        <v>0</v>
      </c>
      <c r="AS1308" s="17">
        <f t="shared" si="3629"/>
        <v>0</v>
      </c>
      <c r="AT1308" s="17">
        <f t="shared" si="3630"/>
        <v>0</v>
      </c>
      <c r="AU1308" s="17">
        <f t="shared" si="3631"/>
        <v>0</v>
      </c>
      <c r="AV1308" s="17">
        <f t="shared" si="3632"/>
        <v>0</v>
      </c>
      <c r="AW1308" s="17">
        <f t="shared" si="3475"/>
        <v>2727.6959999999999</v>
      </c>
      <c r="AX1308" s="17">
        <f t="shared" si="3476"/>
        <v>3648.7999999999997</v>
      </c>
      <c r="AY1308" s="17">
        <f t="shared" si="3477"/>
        <v>3648.7999999999997</v>
      </c>
      <c r="AZ1308" s="17">
        <f t="shared" si="3633"/>
        <v>0</v>
      </c>
      <c r="BA1308" s="32">
        <v>0</v>
      </c>
      <c r="BB1308" s="32"/>
      <c r="BC1308" s="1"/>
      <c r="BD1308" s="1"/>
      <c r="BE1308" s="1"/>
      <c r="BF1308" s="1"/>
      <c r="BG1308" s="1"/>
      <c r="BH1308" s="1"/>
      <c r="BI1308" s="1"/>
    </row>
    <row r="1309" s="1" customFormat="1" ht="90">
      <c r="A1309" s="30" t="s">
        <v>500</v>
      </c>
      <c r="B1309" s="30" t="s">
        <v>65</v>
      </c>
      <c r="C1309" s="30" t="s">
        <v>297</v>
      </c>
      <c r="D1309" s="30" t="s">
        <v>435</v>
      </c>
      <c r="E1309" s="35"/>
      <c r="F1309" s="31" t="s">
        <v>436</v>
      </c>
      <c r="G1309" s="17">
        <f>G1310+G1312</f>
        <v>3648.7999999999997</v>
      </c>
      <c r="H1309" s="17">
        <f>H1310+H1312</f>
        <v>3648.7999999999997</v>
      </c>
      <c r="I1309" s="17">
        <f>I1310+I1312</f>
        <v>3648.7999999999997</v>
      </c>
      <c r="J1309" s="17">
        <f>J1310+J1312</f>
        <v>0</v>
      </c>
      <c r="K1309" s="17">
        <f>K1310+K1312</f>
        <v>0</v>
      </c>
      <c r="L1309" s="17">
        <f>L1310+L1312</f>
        <v>0</v>
      </c>
      <c r="M1309" s="17">
        <f t="shared" si="3597"/>
        <v>3648.7999999999997</v>
      </c>
      <c r="N1309" s="17">
        <f t="shared" si="3598"/>
        <v>3648.7999999999997</v>
      </c>
      <c r="O1309" s="17">
        <f t="shared" si="3599"/>
        <v>3648.7999999999997</v>
      </c>
      <c r="P1309" s="17">
        <f>P1310+P1312</f>
        <v>0</v>
      </c>
      <c r="Q1309" s="17">
        <f>Q1310+Q1312</f>
        <v>0</v>
      </c>
      <c r="R1309" s="17">
        <f>R1310+R1312</f>
        <v>0</v>
      </c>
      <c r="S1309" s="17">
        <f>S1310+S1312</f>
        <v>0</v>
      </c>
      <c r="T1309" s="17">
        <f>T1310+T1312</f>
        <v>0</v>
      </c>
      <c r="U1309" s="17">
        <f>U1310+U1312</f>
        <v>0</v>
      </c>
      <c r="V1309" s="17">
        <f>V1310+V1312</f>
        <v>0</v>
      </c>
      <c r="W1309" s="17">
        <f>W1310+W1312</f>
        <v>0</v>
      </c>
      <c r="X1309" s="17">
        <f>X1310+X1312</f>
        <v>0</v>
      </c>
      <c r="Y1309" s="17">
        <f t="shared" si="3451"/>
        <v>3648.7999999999997</v>
      </c>
      <c r="Z1309" s="17">
        <f t="shared" si="3452"/>
        <v>3648.7999999999997</v>
      </c>
      <c r="AA1309" s="17">
        <f t="shared" si="3453"/>
        <v>3648.7999999999997</v>
      </c>
      <c r="AB1309" s="17">
        <f>AB1310+AB1312</f>
        <v>0</v>
      </c>
      <c r="AC1309" s="17">
        <f>AC1310+AC1312</f>
        <v>0</v>
      </c>
      <c r="AD1309" s="17">
        <f>AD1310+AD1312</f>
        <v>0</v>
      </c>
      <c r="AE1309" s="17">
        <f t="shared" si="3457"/>
        <v>3648.7999999999997</v>
      </c>
      <c r="AF1309" s="17">
        <f t="shared" si="3458"/>
        <v>3648.7999999999997</v>
      </c>
      <c r="AG1309" s="17">
        <f t="shared" si="3459"/>
        <v>3648.7999999999997</v>
      </c>
      <c r="AH1309" s="17">
        <f>AH1310+AH1312</f>
        <v>0</v>
      </c>
      <c r="AI1309" s="17">
        <f>AI1310+AI1312</f>
        <v>0</v>
      </c>
      <c r="AJ1309" s="17">
        <f>AJ1310+AJ1312</f>
        <v>-921.10400000000004</v>
      </c>
      <c r="AK1309" s="17">
        <f>AK1310+AK1312</f>
        <v>0</v>
      </c>
      <c r="AL1309" s="17">
        <f>AL1310+AL1312</f>
        <v>0</v>
      </c>
      <c r="AM1309" s="17">
        <f>AM1310+AM1312</f>
        <v>0</v>
      </c>
      <c r="AN1309" s="17">
        <f>AN1310+AN1312</f>
        <v>0</v>
      </c>
      <c r="AO1309" s="17">
        <f>AO1310+AO1312</f>
        <v>0</v>
      </c>
      <c r="AP1309" s="17">
        <f>AP1310+AP1312</f>
        <v>0</v>
      </c>
      <c r="AQ1309" s="17">
        <f>AQ1310+AQ1312</f>
        <v>0</v>
      </c>
      <c r="AR1309" s="17">
        <f>AR1310+AR1312</f>
        <v>0</v>
      </c>
      <c r="AS1309" s="17">
        <f>AS1310+AS1312</f>
        <v>0</v>
      </c>
      <c r="AT1309" s="17">
        <f>AT1310+AT1312</f>
        <v>0</v>
      </c>
      <c r="AU1309" s="17">
        <f>AU1310+AU1312</f>
        <v>0</v>
      </c>
      <c r="AV1309" s="17">
        <f>AV1310+AV1312</f>
        <v>0</v>
      </c>
      <c r="AW1309" s="17">
        <f t="shared" si="3475"/>
        <v>2727.6959999999999</v>
      </c>
      <c r="AX1309" s="17">
        <f t="shared" si="3476"/>
        <v>3648.7999999999997</v>
      </c>
      <c r="AY1309" s="17">
        <f t="shared" si="3477"/>
        <v>3648.7999999999997</v>
      </c>
      <c r="AZ1309" s="17">
        <f>AZ1310+AZ1312</f>
        <v>0</v>
      </c>
      <c r="BA1309" s="32"/>
      <c r="BB1309" s="32"/>
      <c r="BC1309" s="1"/>
      <c r="BD1309" s="1"/>
      <c r="BE1309" s="1"/>
      <c r="BF1309" s="1"/>
      <c r="BG1309" s="1"/>
      <c r="BH1309" s="1"/>
      <c r="BI1309" s="1"/>
    </row>
    <row r="1310" s="1" customFormat="1" ht="45">
      <c r="A1310" s="30" t="s">
        <v>500</v>
      </c>
      <c r="B1310" s="30" t="s">
        <v>65</v>
      </c>
      <c r="C1310" s="30" t="s">
        <v>297</v>
      </c>
      <c r="D1310" s="30" t="s">
        <v>437</v>
      </c>
      <c r="E1310" s="35"/>
      <c r="F1310" s="31" t="s">
        <v>438</v>
      </c>
      <c r="G1310" s="17">
        <f>G1311</f>
        <v>38.700000000000003</v>
      </c>
      <c r="H1310" s="17">
        <f>H1311</f>
        <v>38.700000000000003</v>
      </c>
      <c r="I1310" s="17">
        <f>I1311</f>
        <v>38.700000000000003</v>
      </c>
      <c r="J1310" s="17">
        <f>J1311</f>
        <v>0</v>
      </c>
      <c r="K1310" s="17">
        <f>K1311</f>
        <v>0</v>
      </c>
      <c r="L1310" s="17">
        <f>L1311</f>
        <v>0</v>
      </c>
      <c r="M1310" s="17">
        <f t="shared" si="3597"/>
        <v>38.700000000000003</v>
      </c>
      <c r="N1310" s="17">
        <f t="shared" si="3598"/>
        <v>38.700000000000003</v>
      </c>
      <c r="O1310" s="17">
        <f t="shared" si="3599"/>
        <v>38.700000000000003</v>
      </c>
      <c r="P1310" s="17">
        <f>P1311</f>
        <v>0</v>
      </c>
      <c r="Q1310" s="17">
        <f>Q1311</f>
        <v>0</v>
      </c>
      <c r="R1310" s="17">
        <f>R1311</f>
        <v>0</v>
      </c>
      <c r="S1310" s="17">
        <f>S1311</f>
        <v>0</v>
      </c>
      <c r="T1310" s="17">
        <f>T1311</f>
        <v>0</v>
      </c>
      <c r="U1310" s="17">
        <f>U1311</f>
        <v>0</v>
      </c>
      <c r="V1310" s="17">
        <f>V1311</f>
        <v>0</v>
      </c>
      <c r="W1310" s="17">
        <f>W1311</f>
        <v>0</v>
      </c>
      <c r="X1310" s="17">
        <f>X1311</f>
        <v>0</v>
      </c>
      <c r="Y1310" s="17">
        <f t="shared" si="3451"/>
        <v>38.700000000000003</v>
      </c>
      <c r="Z1310" s="17">
        <f t="shared" si="3452"/>
        <v>38.700000000000003</v>
      </c>
      <c r="AA1310" s="17">
        <f t="shared" si="3453"/>
        <v>38.700000000000003</v>
      </c>
      <c r="AB1310" s="17">
        <f>AB1311</f>
        <v>0</v>
      </c>
      <c r="AC1310" s="17">
        <f>AC1311</f>
        <v>0</v>
      </c>
      <c r="AD1310" s="17">
        <f>AD1311</f>
        <v>0</v>
      </c>
      <c r="AE1310" s="17">
        <f t="shared" si="3457"/>
        <v>38.700000000000003</v>
      </c>
      <c r="AF1310" s="17">
        <f t="shared" si="3458"/>
        <v>38.700000000000003</v>
      </c>
      <c r="AG1310" s="17">
        <f t="shared" si="3459"/>
        <v>38.700000000000003</v>
      </c>
      <c r="AH1310" s="17">
        <f>AH1311</f>
        <v>0</v>
      </c>
      <c r="AI1310" s="17">
        <f>AI1311</f>
        <v>0</v>
      </c>
      <c r="AJ1310" s="17">
        <f>AJ1311</f>
        <v>0</v>
      </c>
      <c r="AK1310" s="17">
        <f>AK1311</f>
        <v>0</v>
      </c>
      <c r="AL1310" s="17">
        <f>AL1311</f>
        <v>0</v>
      </c>
      <c r="AM1310" s="17">
        <f>AM1311</f>
        <v>0</v>
      </c>
      <c r="AN1310" s="17">
        <f>AN1311</f>
        <v>0</v>
      </c>
      <c r="AO1310" s="17">
        <f>AO1311</f>
        <v>0</v>
      </c>
      <c r="AP1310" s="17">
        <f>AP1311</f>
        <v>0</v>
      </c>
      <c r="AQ1310" s="17">
        <f>AQ1311</f>
        <v>0</v>
      </c>
      <c r="AR1310" s="17">
        <f>AR1311</f>
        <v>0</v>
      </c>
      <c r="AS1310" s="17">
        <f>AS1311</f>
        <v>0</v>
      </c>
      <c r="AT1310" s="17">
        <f>AT1311</f>
        <v>0</v>
      </c>
      <c r="AU1310" s="17">
        <f>AU1311</f>
        <v>0</v>
      </c>
      <c r="AV1310" s="17">
        <f>AV1311</f>
        <v>0</v>
      </c>
      <c r="AW1310" s="17">
        <f t="shared" si="3475"/>
        <v>38.700000000000003</v>
      </c>
      <c r="AX1310" s="17">
        <f t="shared" si="3476"/>
        <v>38.700000000000003</v>
      </c>
      <c r="AY1310" s="17">
        <f t="shared" si="3477"/>
        <v>38.700000000000003</v>
      </c>
      <c r="AZ1310" s="17">
        <f>AZ1311</f>
        <v>0</v>
      </c>
      <c r="BA1310" s="32"/>
      <c r="BB1310" s="32"/>
      <c r="BC1310" s="1"/>
      <c r="BD1310" s="1"/>
      <c r="BE1310" s="1"/>
      <c r="BF1310" s="1"/>
      <c r="BG1310" s="1"/>
      <c r="BH1310" s="1"/>
      <c r="BI1310" s="1"/>
    </row>
    <row r="1311" s="1" customFormat="1" ht="30">
      <c r="A1311" s="30" t="s">
        <v>500</v>
      </c>
      <c r="B1311" s="30" t="s">
        <v>65</v>
      </c>
      <c r="C1311" s="30" t="s">
        <v>297</v>
      </c>
      <c r="D1311" s="30" t="s">
        <v>437</v>
      </c>
      <c r="E1311" s="30" t="s">
        <v>41</v>
      </c>
      <c r="F1311" s="31" t="s">
        <v>42</v>
      </c>
      <c r="G1311" s="17">
        <v>38.700000000000003</v>
      </c>
      <c r="H1311" s="17">
        <v>38.700000000000003</v>
      </c>
      <c r="I1311" s="17">
        <v>38.700000000000003</v>
      </c>
      <c r="J1311" s="17"/>
      <c r="K1311" s="17"/>
      <c r="L1311" s="17"/>
      <c r="M1311" s="17">
        <f t="shared" si="3597"/>
        <v>38.700000000000003</v>
      </c>
      <c r="N1311" s="17">
        <f t="shared" si="3598"/>
        <v>38.700000000000003</v>
      </c>
      <c r="O1311" s="17">
        <f t="shared" si="3599"/>
        <v>38.700000000000003</v>
      </c>
      <c r="P1311" s="17"/>
      <c r="Q1311" s="17"/>
      <c r="R1311" s="17"/>
      <c r="S1311" s="17"/>
      <c r="T1311" s="17"/>
      <c r="U1311" s="17"/>
      <c r="V1311" s="17"/>
      <c r="W1311" s="17"/>
      <c r="X1311" s="17"/>
      <c r="Y1311" s="17">
        <f t="shared" si="3451"/>
        <v>38.700000000000003</v>
      </c>
      <c r="Z1311" s="17">
        <f t="shared" si="3452"/>
        <v>38.700000000000003</v>
      </c>
      <c r="AA1311" s="17">
        <f t="shared" si="3453"/>
        <v>38.700000000000003</v>
      </c>
      <c r="AB1311" s="17"/>
      <c r="AC1311" s="17"/>
      <c r="AD1311" s="17"/>
      <c r="AE1311" s="17">
        <f t="shared" si="3457"/>
        <v>38.700000000000003</v>
      </c>
      <c r="AF1311" s="17">
        <f t="shared" si="3458"/>
        <v>38.700000000000003</v>
      </c>
      <c r="AG1311" s="17">
        <f t="shared" si="3459"/>
        <v>38.700000000000003</v>
      </c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>
        <f t="shared" si="3475"/>
        <v>38.700000000000003</v>
      </c>
      <c r="AX1311" s="17">
        <f t="shared" si="3476"/>
        <v>38.700000000000003</v>
      </c>
      <c r="AY1311" s="17">
        <f t="shared" si="3477"/>
        <v>38.700000000000003</v>
      </c>
      <c r="AZ1311" s="17"/>
      <c r="BA1311" s="32"/>
      <c r="BB1311" s="32"/>
      <c r="BC1311" s="1"/>
      <c r="BD1311" s="1"/>
      <c r="BE1311" s="1"/>
      <c r="BF1311" s="1"/>
      <c r="BG1311" s="1"/>
      <c r="BH1311" s="1"/>
      <c r="BI1311" s="1"/>
    </row>
    <row r="1312" s="1" customFormat="1" ht="45">
      <c r="A1312" s="30" t="s">
        <v>500</v>
      </c>
      <c r="B1312" s="30" t="s">
        <v>65</v>
      </c>
      <c r="C1312" s="30" t="s">
        <v>297</v>
      </c>
      <c r="D1312" s="30" t="s">
        <v>439</v>
      </c>
      <c r="E1312" s="35"/>
      <c r="F1312" s="31" t="s">
        <v>440</v>
      </c>
      <c r="G1312" s="17">
        <f>G1313+G1314</f>
        <v>3610.0999999999999</v>
      </c>
      <c r="H1312" s="17">
        <f>H1313+H1314</f>
        <v>3610.0999999999999</v>
      </c>
      <c r="I1312" s="17">
        <f>I1313+I1314</f>
        <v>3610.0999999999999</v>
      </c>
      <c r="J1312" s="17">
        <f>J1313+J1314</f>
        <v>0</v>
      </c>
      <c r="K1312" s="17">
        <f>K1313+K1314</f>
        <v>0</v>
      </c>
      <c r="L1312" s="17">
        <f>L1313+L1314</f>
        <v>0</v>
      </c>
      <c r="M1312" s="17">
        <f t="shared" si="3597"/>
        <v>3610.0999999999999</v>
      </c>
      <c r="N1312" s="17">
        <f t="shared" si="3598"/>
        <v>3610.0999999999999</v>
      </c>
      <c r="O1312" s="17">
        <f t="shared" si="3599"/>
        <v>3610.0999999999999</v>
      </c>
      <c r="P1312" s="17">
        <f>P1313+P1314</f>
        <v>0</v>
      </c>
      <c r="Q1312" s="17">
        <f>Q1313+Q1314</f>
        <v>0</v>
      </c>
      <c r="R1312" s="17">
        <f>R1313+R1314</f>
        <v>0</v>
      </c>
      <c r="S1312" s="17">
        <f>S1313+S1314</f>
        <v>0</v>
      </c>
      <c r="T1312" s="17">
        <f>T1313+T1314</f>
        <v>0</v>
      </c>
      <c r="U1312" s="17">
        <f>U1313+U1314</f>
        <v>0</v>
      </c>
      <c r="V1312" s="17">
        <f>V1313+V1314</f>
        <v>0</v>
      </c>
      <c r="W1312" s="17">
        <f>W1313+W1314</f>
        <v>0</v>
      </c>
      <c r="X1312" s="17">
        <f>X1313+X1314</f>
        <v>0</v>
      </c>
      <c r="Y1312" s="17">
        <f t="shared" si="3451"/>
        <v>3610.0999999999999</v>
      </c>
      <c r="Z1312" s="17">
        <f t="shared" si="3452"/>
        <v>3610.0999999999999</v>
      </c>
      <c r="AA1312" s="17">
        <f t="shared" si="3453"/>
        <v>3610.0999999999999</v>
      </c>
      <c r="AB1312" s="17">
        <f>AB1313+AB1314</f>
        <v>0</v>
      </c>
      <c r="AC1312" s="17">
        <f>AC1313+AC1314</f>
        <v>0</v>
      </c>
      <c r="AD1312" s="17">
        <f>AD1313+AD1314</f>
        <v>0</v>
      </c>
      <c r="AE1312" s="17">
        <f t="shared" si="3457"/>
        <v>3610.0999999999999</v>
      </c>
      <c r="AF1312" s="17">
        <f t="shared" si="3458"/>
        <v>3610.0999999999999</v>
      </c>
      <c r="AG1312" s="17">
        <f t="shared" si="3459"/>
        <v>3610.0999999999999</v>
      </c>
      <c r="AH1312" s="17">
        <f>AH1313+AH1314</f>
        <v>0</v>
      </c>
      <c r="AI1312" s="17">
        <f>AI1313+AI1314</f>
        <v>0</v>
      </c>
      <c r="AJ1312" s="17">
        <f>AJ1313+AJ1314</f>
        <v>-921.10400000000004</v>
      </c>
      <c r="AK1312" s="17">
        <f>AK1313+AK1314</f>
        <v>0</v>
      </c>
      <c r="AL1312" s="17">
        <f>AL1313+AL1314</f>
        <v>0</v>
      </c>
      <c r="AM1312" s="17">
        <f>AM1313+AM1314</f>
        <v>0</v>
      </c>
      <c r="AN1312" s="17">
        <f>AN1313+AN1314</f>
        <v>0</v>
      </c>
      <c r="AO1312" s="17">
        <f>AO1313+AO1314</f>
        <v>0</v>
      </c>
      <c r="AP1312" s="17">
        <f>AP1313+AP1314</f>
        <v>0</v>
      </c>
      <c r="AQ1312" s="17">
        <f>AQ1313+AQ1314</f>
        <v>0</v>
      </c>
      <c r="AR1312" s="17">
        <f>AR1313+AR1314</f>
        <v>0</v>
      </c>
      <c r="AS1312" s="17">
        <f>AS1313+AS1314</f>
        <v>0</v>
      </c>
      <c r="AT1312" s="17">
        <f>AT1313+AT1314</f>
        <v>0</v>
      </c>
      <c r="AU1312" s="17">
        <f>AU1313+AU1314</f>
        <v>0</v>
      </c>
      <c r="AV1312" s="17">
        <f>AV1313+AV1314</f>
        <v>0</v>
      </c>
      <c r="AW1312" s="17">
        <f t="shared" si="3475"/>
        <v>2688.9960000000001</v>
      </c>
      <c r="AX1312" s="17">
        <f t="shared" si="3476"/>
        <v>3610.0999999999999</v>
      </c>
      <c r="AY1312" s="17">
        <f t="shared" si="3477"/>
        <v>3610.0999999999999</v>
      </c>
      <c r="AZ1312" s="17">
        <f>AZ1313+AZ1314</f>
        <v>0</v>
      </c>
      <c r="BA1312" s="32"/>
      <c r="BB1312" s="32"/>
      <c r="BC1312" s="1"/>
      <c r="BD1312" s="1"/>
      <c r="BE1312" s="1"/>
      <c r="BF1312" s="1"/>
      <c r="BG1312" s="1"/>
      <c r="BH1312" s="1"/>
      <c r="BI1312" s="1"/>
    </row>
    <row r="1313" s="1" customFormat="1" ht="30">
      <c r="A1313" s="30" t="s">
        <v>500</v>
      </c>
      <c r="B1313" s="30" t="s">
        <v>65</v>
      </c>
      <c r="C1313" s="30" t="s">
        <v>297</v>
      </c>
      <c r="D1313" s="30" t="s">
        <v>439</v>
      </c>
      <c r="E1313" s="30" t="s">
        <v>41</v>
      </c>
      <c r="F1313" s="31" t="s">
        <v>42</v>
      </c>
      <c r="G1313" s="17">
        <v>3474</v>
      </c>
      <c r="H1313" s="17">
        <v>3474</v>
      </c>
      <c r="I1313" s="17">
        <v>3474</v>
      </c>
      <c r="J1313" s="17"/>
      <c r="K1313" s="17"/>
      <c r="L1313" s="17"/>
      <c r="M1313" s="17">
        <f t="shared" si="3597"/>
        <v>3474</v>
      </c>
      <c r="N1313" s="17">
        <f t="shared" si="3598"/>
        <v>3474</v>
      </c>
      <c r="O1313" s="17">
        <f t="shared" si="3599"/>
        <v>3474</v>
      </c>
      <c r="P1313" s="17"/>
      <c r="Q1313" s="17"/>
      <c r="R1313" s="17"/>
      <c r="S1313" s="17"/>
      <c r="T1313" s="17"/>
      <c r="U1313" s="17"/>
      <c r="V1313" s="17"/>
      <c r="W1313" s="17"/>
      <c r="X1313" s="17"/>
      <c r="Y1313" s="17">
        <f t="shared" si="3451"/>
        <v>3474</v>
      </c>
      <c r="Z1313" s="17">
        <f t="shared" si="3452"/>
        <v>3474</v>
      </c>
      <c r="AA1313" s="17">
        <f t="shared" si="3453"/>
        <v>3474</v>
      </c>
      <c r="AB1313" s="17"/>
      <c r="AC1313" s="17"/>
      <c r="AD1313" s="17"/>
      <c r="AE1313" s="17">
        <f t="shared" si="3457"/>
        <v>3474</v>
      </c>
      <c r="AF1313" s="17">
        <f t="shared" si="3458"/>
        <v>3474</v>
      </c>
      <c r="AG1313" s="17">
        <f t="shared" si="3459"/>
        <v>3474</v>
      </c>
      <c r="AH1313" s="17"/>
      <c r="AI1313" s="17"/>
      <c r="AJ1313" s="17">
        <v>-921.10400000000004</v>
      </c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>
        <f t="shared" si="3475"/>
        <v>2552.8959999999997</v>
      </c>
      <c r="AX1313" s="17">
        <f t="shared" si="3476"/>
        <v>3474</v>
      </c>
      <c r="AY1313" s="17">
        <f t="shared" si="3477"/>
        <v>3474</v>
      </c>
      <c r="AZ1313" s="17"/>
      <c r="BA1313" s="32"/>
      <c r="BB1313" s="32"/>
      <c r="BC1313" s="1"/>
      <c r="BD1313" s="1"/>
      <c r="BE1313" s="1"/>
      <c r="BF1313" s="1"/>
      <c r="BG1313" s="1"/>
      <c r="BH1313" s="1"/>
      <c r="BI1313" s="1"/>
    </row>
    <row r="1314" s="1" customFormat="1" ht="15">
      <c r="A1314" s="30" t="s">
        <v>500</v>
      </c>
      <c r="B1314" s="30" t="s">
        <v>65</v>
      </c>
      <c r="C1314" s="30" t="s">
        <v>297</v>
      </c>
      <c r="D1314" s="30" t="s">
        <v>439</v>
      </c>
      <c r="E1314" s="30" t="s">
        <v>43</v>
      </c>
      <c r="F1314" s="31" t="s">
        <v>44</v>
      </c>
      <c r="G1314" s="17">
        <v>136.09999999999999</v>
      </c>
      <c r="H1314" s="17">
        <v>136.09999999999999</v>
      </c>
      <c r="I1314" s="17">
        <v>136.09999999999999</v>
      </c>
      <c r="J1314" s="17"/>
      <c r="K1314" s="17"/>
      <c r="L1314" s="17"/>
      <c r="M1314" s="17">
        <f t="shared" si="3597"/>
        <v>136.09999999999999</v>
      </c>
      <c r="N1314" s="17">
        <f t="shared" si="3598"/>
        <v>136.09999999999999</v>
      </c>
      <c r="O1314" s="17">
        <f t="shared" si="3599"/>
        <v>136.09999999999999</v>
      </c>
      <c r="P1314" s="17"/>
      <c r="Q1314" s="17"/>
      <c r="R1314" s="17"/>
      <c r="S1314" s="17"/>
      <c r="T1314" s="17"/>
      <c r="U1314" s="17"/>
      <c r="V1314" s="17"/>
      <c r="W1314" s="17"/>
      <c r="X1314" s="17"/>
      <c r="Y1314" s="17">
        <f t="shared" si="3451"/>
        <v>136.09999999999999</v>
      </c>
      <c r="Z1314" s="17">
        <f t="shared" si="3452"/>
        <v>136.09999999999999</v>
      </c>
      <c r="AA1314" s="17">
        <f t="shared" si="3453"/>
        <v>136.09999999999999</v>
      </c>
      <c r="AB1314" s="17"/>
      <c r="AC1314" s="17"/>
      <c r="AD1314" s="17"/>
      <c r="AE1314" s="17">
        <f t="shared" si="3457"/>
        <v>136.09999999999999</v>
      </c>
      <c r="AF1314" s="17">
        <f t="shared" si="3458"/>
        <v>136.09999999999999</v>
      </c>
      <c r="AG1314" s="17">
        <f t="shared" si="3459"/>
        <v>136.09999999999999</v>
      </c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>
        <f t="shared" si="3475"/>
        <v>136.09999999999999</v>
      </c>
      <c r="AX1314" s="17">
        <f t="shared" si="3476"/>
        <v>136.09999999999999</v>
      </c>
      <c r="AY1314" s="17">
        <f t="shared" si="3477"/>
        <v>136.09999999999999</v>
      </c>
      <c r="AZ1314" s="17"/>
      <c r="BA1314" s="32"/>
      <c r="BB1314" s="32"/>
      <c r="BC1314" s="1"/>
      <c r="BD1314" s="1"/>
      <c r="BE1314" s="1"/>
      <c r="BF1314" s="1"/>
      <c r="BG1314" s="1"/>
      <c r="BH1314" s="1"/>
      <c r="BI1314" s="1"/>
    </row>
    <row r="1315" s="25" customFormat="1" ht="30">
      <c r="A1315" s="26" t="s">
        <v>500</v>
      </c>
      <c r="B1315" s="26" t="s">
        <v>65</v>
      </c>
      <c r="C1315" s="26" t="s">
        <v>154</v>
      </c>
      <c r="D1315" s="26"/>
      <c r="E1315" s="34"/>
      <c r="F1315" s="27" t="s">
        <v>155</v>
      </c>
      <c r="G1315" s="28">
        <f t="shared" ref="G1315:G1316" si="3634">G1316</f>
        <v>1479.4999999999998</v>
      </c>
      <c r="H1315" s="28">
        <f t="shared" ref="H1315:H1316" si="3635">H1316</f>
        <v>1570.6999999999998</v>
      </c>
      <c r="I1315" s="28">
        <f t="shared" ref="I1315:I1316" si="3636">I1316</f>
        <v>1570.6999999999998</v>
      </c>
      <c r="J1315" s="28">
        <f t="shared" ref="J1315:J1316" si="3637">J1316</f>
        <v>0</v>
      </c>
      <c r="K1315" s="28">
        <f t="shared" ref="K1315:K1316" si="3638">K1316</f>
        <v>0</v>
      </c>
      <c r="L1315" s="28">
        <f t="shared" ref="L1315:L1316" si="3639">L1316</f>
        <v>0</v>
      </c>
      <c r="M1315" s="28">
        <f t="shared" si="3597"/>
        <v>1479.4999999999998</v>
      </c>
      <c r="N1315" s="28">
        <f t="shared" si="3598"/>
        <v>1570.6999999999998</v>
      </c>
      <c r="O1315" s="28">
        <f t="shared" si="3599"/>
        <v>1570.6999999999998</v>
      </c>
      <c r="P1315" s="28">
        <f t="shared" ref="P1315:P1316" si="3640">P1316</f>
        <v>0</v>
      </c>
      <c r="Q1315" s="28">
        <f t="shared" ref="Q1315:Q1316" si="3641">Q1316</f>
        <v>0</v>
      </c>
      <c r="R1315" s="28">
        <f t="shared" ref="R1315:R1316" si="3642">R1316</f>
        <v>0</v>
      </c>
      <c r="S1315" s="28">
        <f t="shared" ref="S1315:S1316" si="3643">S1316</f>
        <v>0</v>
      </c>
      <c r="T1315" s="28">
        <f t="shared" ref="T1315:T1316" si="3644">T1316</f>
        <v>0</v>
      </c>
      <c r="U1315" s="28">
        <f t="shared" ref="U1315:U1316" si="3645">U1316</f>
        <v>0</v>
      </c>
      <c r="V1315" s="28">
        <f t="shared" ref="V1315:V1316" si="3646">V1316</f>
        <v>0</v>
      </c>
      <c r="W1315" s="28">
        <f t="shared" ref="W1315:W1316" si="3647">W1316</f>
        <v>0</v>
      </c>
      <c r="X1315" s="28">
        <f t="shared" ref="X1315:X1316" si="3648">X1316</f>
        <v>0</v>
      </c>
      <c r="Y1315" s="28">
        <f t="shared" si="3451"/>
        <v>1479.4999999999998</v>
      </c>
      <c r="Z1315" s="28">
        <f t="shared" si="3452"/>
        <v>1570.6999999999998</v>
      </c>
      <c r="AA1315" s="28">
        <f t="shared" si="3453"/>
        <v>1570.6999999999998</v>
      </c>
      <c r="AB1315" s="28">
        <f t="shared" ref="AB1315:AB1316" si="3649">AB1316</f>
        <v>0</v>
      </c>
      <c r="AC1315" s="28">
        <f t="shared" ref="AC1315:AC1316" si="3650">AC1316</f>
        <v>0</v>
      </c>
      <c r="AD1315" s="28">
        <f t="shared" ref="AD1315:AD1316" si="3651">AD1316</f>
        <v>0</v>
      </c>
      <c r="AE1315" s="28">
        <f t="shared" si="3457"/>
        <v>1479.4999999999998</v>
      </c>
      <c r="AF1315" s="28">
        <f t="shared" si="3458"/>
        <v>1570.6999999999998</v>
      </c>
      <c r="AG1315" s="28">
        <f t="shared" si="3459"/>
        <v>1570.6999999999998</v>
      </c>
      <c r="AH1315" s="28">
        <f t="shared" ref="AH1315:AH1316" si="3652">AH1316</f>
        <v>0</v>
      </c>
      <c r="AI1315" s="28">
        <f t="shared" ref="AI1315:AI1316" si="3653">AI1316</f>
        <v>0</v>
      </c>
      <c r="AJ1315" s="28">
        <f t="shared" ref="AJ1315:AJ1316" si="3654">AJ1316</f>
        <v>0</v>
      </c>
      <c r="AK1315" s="28">
        <f t="shared" ref="AK1315:AK1316" si="3655">AK1316</f>
        <v>0</v>
      </c>
      <c r="AL1315" s="28">
        <f t="shared" ref="AL1315:AL1316" si="3656">AL1316</f>
        <v>0</v>
      </c>
      <c r="AM1315" s="28">
        <f t="shared" ref="AM1315:AM1316" si="3657">AM1316</f>
        <v>0</v>
      </c>
      <c r="AN1315" s="28">
        <f t="shared" ref="AN1315:AN1316" si="3658">AN1316</f>
        <v>0</v>
      </c>
      <c r="AO1315" s="28">
        <f t="shared" ref="AO1315:AO1316" si="3659">AO1316</f>
        <v>0</v>
      </c>
      <c r="AP1315" s="28">
        <f t="shared" ref="AP1315:AP1316" si="3660">AP1316</f>
        <v>0</v>
      </c>
      <c r="AQ1315" s="28">
        <f t="shared" ref="AQ1315:AQ1316" si="3661">AQ1316</f>
        <v>0</v>
      </c>
      <c r="AR1315" s="28">
        <f t="shared" ref="AR1315:AR1316" si="3662">AR1316</f>
        <v>0</v>
      </c>
      <c r="AS1315" s="28">
        <f t="shared" ref="AS1315:AS1316" si="3663">AS1316</f>
        <v>0</v>
      </c>
      <c r="AT1315" s="28">
        <f t="shared" ref="AT1315:AT1316" si="3664">AT1316</f>
        <v>0</v>
      </c>
      <c r="AU1315" s="28">
        <f t="shared" ref="AU1315:AU1316" si="3665">AU1316</f>
        <v>0</v>
      </c>
      <c r="AV1315" s="28">
        <f t="shared" ref="AV1315:AV1316" si="3666">AV1316</f>
        <v>0</v>
      </c>
      <c r="AW1315" s="28">
        <f t="shared" si="3475"/>
        <v>1479.4999999999998</v>
      </c>
      <c r="AX1315" s="28">
        <f t="shared" si="3476"/>
        <v>1570.6999999999998</v>
      </c>
      <c r="AY1315" s="28">
        <f t="shared" si="3477"/>
        <v>1570.6999999999998</v>
      </c>
      <c r="AZ1315" s="28">
        <f t="shared" ref="AZ1315:AZ1316" si="3667">AZ1316</f>
        <v>0</v>
      </c>
      <c r="BA1315" s="29"/>
      <c r="BB1315" s="29"/>
      <c r="BC1315" s="25"/>
      <c r="BD1315" s="25"/>
      <c r="BE1315" s="25"/>
      <c r="BF1315" s="25"/>
      <c r="BG1315" s="25"/>
      <c r="BH1315" s="25"/>
      <c r="BI1315" s="25"/>
    </row>
    <row r="1316" s="1" customFormat="1" ht="30">
      <c r="A1316" s="30" t="s">
        <v>500</v>
      </c>
      <c r="B1316" s="30" t="s">
        <v>65</v>
      </c>
      <c r="C1316" s="30" t="s">
        <v>154</v>
      </c>
      <c r="D1316" s="30" t="s">
        <v>57</v>
      </c>
      <c r="E1316" s="35"/>
      <c r="F1316" s="31" t="s">
        <v>58</v>
      </c>
      <c r="G1316" s="17">
        <f t="shared" si="3634"/>
        <v>1479.4999999999998</v>
      </c>
      <c r="H1316" s="17">
        <f t="shared" si="3635"/>
        <v>1570.6999999999998</v>
      </c>
      <c r="I1316" s="17">
        <f t="shared" si="3636"/>
        <v>1570.6999999999998</v>
      </c>
      <c r="J1316" s="17">
        <f t="shared" si="3637"/>
        <v>0</v>
      </c>
      <c r="K1316" s="17">
        <f t="shared" si="3638"/>
        <v>0</v>
      </c>
      <c r="L1316" s="17">
        <f t="shared" si="3639"/>
        <v>0</v>
      </c>
      <c r="M1316" s="17">
        <f t="shared" si="3597"/>
        <v>1479.4999999999998</v>
      </c>
      <c r="N1316" s="17">
        <f t="shared" si="3598"/>
        <v>1570.6999999999998</v>
      </c>
      <c r="O1316" s="17">
        <f t="shared" si="3599"/>
        <v>1570.6999999999998</v>
      </c>
      <c r="P1316" s="17">
        <f t="shared" si="3640"/>
        <v>0</v>
      </c>
      <c r="Q1316" s="17">
        <f t="shared" si="3641"/>
        <v>0</v>
      </c>
      <c r="R1316" s="17">
        <f t="shared" si="3642"/>
        <v>0</v>
      </c>
      <c r="S1316" s="17">
        <f t="shared" si="3643"/>
        <v>0</v>
      </c>
      <c r="T1316" s="17">
        <f t="shared" si="3644"/>
        <v>0</v>
      </c>
      <c r="U1316" s="17">
        <f t="shared" si="3645"/>
        <v>0</v>
      </c>
      <c r="V1316" s="17">
        <f t="shared" si="3646"/>
        <v>0</v>
      </c>
      <c r="W1316" s="17">
        <f t="shared" si="3647"/>
        <v>0</v>
      </c>
      <c r="X1316" s="17">
        <f t="shared" si="3648"/>
        <v>0</v>
      </c>
      <c r="Y1316" s="17">
        <f t="shared" si="3451"/>
        <v>1479.4999999999998</v>
      </c>
      <c r="Z1316" s="17">
        <f t="shared" si="3452"/>
        <v>1570.6999999999998</v>
      </c>
      <c r="AA1316" s="17">
        <f t="shared" si="3453"/>
        <v>1570.6999999999998</v>
      </c>
      <c r="AB1316" s="17">
        <f t="shared" si="3649"/>
        <v>0</v>
      </c>
      <c r="AC1316" s="17">
        <f t="shared" si="3650"/>
        <v>0</v>
      </c>
      <c r="AD1316" s="17">
        <f t="shared" si="3651"/>
        <v>0</v>
      </c>
      <c r="AE1316" s="17">
        <f t="shared" si="3457"/>
        <v>1479.4999999999998</v>
      </c>
      <c r="AF1316" s="17">
        <f t="shared" si="3458"/>
        <v>1570.6999999999998</v>
      </c>
      <c r="AG1316" s="17">
        <f t="shared" si="3459"/>
        <v>1570.6999999999998</v>
      </c>
      <c r="AH1316" s="17">
        <f t="shared" si="3652"/>
        <v>0</v>
      </c>
      <c r="AI1316" s="17">
        <f t="shared" si="3653"/>
        <v>0</v>
      </c>
      <c r="AJ1316" s="17">
        <f t="shared" si="3654"/>
        <v>0</v>
      </c>
      <c r="AK1316" s="17">
        <f t="shared" si="3655"/>
        <v>0</v>
      </c>
      <c r="AL1316" s="17">
        <f t="shared" si="3656"/>
        <v>0</v>
      </c>
      <c r="AM1316" s="17">
        <f t="shared" si="3657"/>
        <v>0</v>
      </c>
      <c r="AN1316" s="17">
        <f t="shared" si="3658"/>
        <v>0</v>
      </c>
      <c r="AO1316" s="17">
        <f t="shared" si="3659"/>
        <v>0</v>
      </c>
      <c r="AP1316" s="17">
        <f t="shared" si="3660"/>
        <v>0</v>
      </c>
      <c r="AQ1316" s="17">
        <f t="shared" si="3661"/>
        <v>0</v>
      </c>
      <c r="AR1316" s="17">
        <f t="shared" si="3662"/>
        <v>0</v>
      </c>
      <c r="AS1316" s="17">
        <f t="shared" si="3663"/>
        <v>0</v>
      </c>
      <c r="AT1316" s="17">
        <f t="shared" si="3664"/>
        <v>0</v>
      </c>
      <c r="AU1316" s="17">
        <f t="shared" si="3665"/>
        <v>0</v>
      </c>
      <c r="AV1316" s="17">
        <f t="shared" si="3666"/>
        <v>0</v>
      </c>
      <c r="AW1316" s="17">
        <f t="shared" si="3475"/>
        <v>1479.4999999999998</v>
      </c>
      <c r="AX1316" s="17">
        <f t="shared" si="3476"/>
        <v>1570.6999999999998</v>
      </c>
      <c r="AY1316" s="17">
        <f t="shared" si="3477"/>
        <v>1570.6999999999998</v>
      </c>
      <c r="AZ1316" s="17">
        <f t="shared" si="3667"/>
        <v>0</v>
      </c>
      <c r="BA1316" s="32"/>
      <c r="BB1316" s="32"/>
      <c r="BC1316" s="1"/>
      <c r="BD1316" s="1"/>
      <c r="BE1316" s="1"/>
      <c r="BF1316" s="1"/>
      <c r="BG1316" s="1"/>
      <c r="BH1316" s="1"/>
      <c r="BI1316" s="1"/>
    </row>
    <row r="1317" s="1" customFormat="1" ht="15">
      <c r="A1317" s="30" t="s">
        <v>500</v>
      </c>
      <c r="B1317" s="30" t="s">
        <v>65</v>
      </c>
      <c r="C1317" s="30" t="s">
        <v>154</v>
      </c>
      <c r="D1317" s="30" t="s">
        <v>59</v>
      </c>
      <c r="E1317" s="35"/>
      <c r="F1317" s="31" t="s">
        <v>60</v>
      </c>
      <c r="G1317" s="17">
        <f>G1318+G1320</f>
        <v>1479.4999999999998</v>
      </c>
      <c r="H1317" s="17">
        <f>H1318+H1320</f>
        <v>1570.6999999999998</v>
      </c>
      <c r="I1317" s="17">
        <f>I1318+I1320</f>
        <v>1570.6999999999998</v>
      </c>
      <c r="J1317" s="17">
        <f>J1318+J1320</f>
        <v>0</v>
      </c>
      <c r="K1317" s="17">
        <f>K1318+K1320</f>
        <v>0</v>
      </c>
      <c r="L1317" s="17">
        <f>L1318+L1320</f>
        <v>0</v>
      </c>
      <c r="M1317" s="17">
        <f t="shared" si="3597"/>
        <v>1479.4999999999998</v>
      </c>
      <c r="N1317" s="17">
        <f t="shared" si="3598"/>
        <v>1570.6999999999998</v>
      </c>
      <c r="O1317" s="17">
        <f t="shared" si="3599"/>
        <v>1570.6999999999998</v>
      </c>
      <c r="P1317" s="17">
        <f>P1318+P1320</f>
        <v>0</v>
      </c>
      <c r="Q1317" s="17">
        <f>Q1318+Q1320</f>
        <v>0</v>
      </c>
      <c r="R1317" s="17">
        <f>R1318+R1320</f>
        <v>0</v>
      </c>
      <c r="S1317" s="17">
        <f>S1318+S1320</f>
        <v>0</v>
      </c>
      <c r="T1317" s="17">
        <f>T1318+T1320</f>
        <v>0</v>
      </c>
      <c r="U1317" s="17">
        <f>U1318+U1320</f>
        <v>0</v>
      </c>
      <c r="V1317" s="17">
        <f>V1318+V1320</f>
        <v>0</v>
      </c>
      <c r="W1317" s="17">
        <f>W1318+W1320</f>
        <v>0</v>
      </c>
      <c r="X1317" s="17">
        <f>X1318+X1320</f>
        <v>0</v>
      </c>
      <c r="Y1317" s="17">
        <f t="shared" si="3451"/>
        <v>1479.4999999999998</v>
      </c>
      <c r="Z1317" s="17">
        <f t="shared" si="3452"/>
        <v>1570.6999999999998</v>
      </c>
      <c r="AA1317" s="17">
        <f t="shared" si="3453"/>
        <v>1570.6999999999998</v>
      </c>
      <c r="AB1317" s="17">
        <f>AB1318+AB1320</f>
        <v>0</v>
      </c>
      <c r="AC1317" s="17">
        <f>AC1318+AC1320</f>
        <v>0</v>
      </c>
      <c r="AD1317" s="17">
        <f>AD1318+AD1320</f>
        <v>0</v>
      </c>
      <c r="AE1317" s="17">
        <f t="shared" si="3457"/>
        <v>1479.4999999999998</v>
      </c>
      <c r="AF1317" s="17">
        <f t="shared" si="3458"/>
        <v>1570.6999999999998</v>
      </c>
      <c r="AG1317" s="17">
        <f t="shared" si="3459"/>
        <v>1570.6999999999998</v>
      </c>
      <c r="AH1317" s="17">
        <f>AH1318+AH1320</f>
        <v>0</v>
      </c>
      <c r="AI1317" s="17">
        <f>AI1318+AI1320</f>
        <v>0</v>
      </c>
      <c r="AJ1317" s="17">
        <f>AJ1318+AJ1320</f>
        <v>0</v>
      </c>
      <c r="AK1317" s="17">
        <f>AK1318+AK1320</f>
        <v>0</v>
      </c>
      <c r="AL1317" s="17">
        <f>AL1318+AL1320</f>
        <v>0</v>
      </c>
      <c r="AM1317" s="17">
        <f>AM1318+AM1320</f>
        <v>0</v>
      </c>
      <c r="AN1317" s="17">
        <f>AN1318+AN1320</f>
        <v>0</v>
      </c>
      <c r="AO1317" s="17">
        <f>AO1318+AO1320</f>
        <v>0</v>
      </c>
      <c r="AP1317" s="17">
        <f>AP1318+AP1320</f>
        <v>0</v>
      </c>
      <c r="AQ1317" s="17">
        <f>AQ1318+AQ1320</f>
        <v>0</v>
      </c>
      <c r="AR1317" s="17">
        <f>AR1318+AR1320</f>
        <v>0</v>
      </c>
      <c r="AS1317" s="17">
        <f>AS1318+AS1320</f>
        <v>0</v>
      </c>
      <c r="AT1317" s="17">
        <f>AT1318+AT1320</f>
        <v>0</v>
      </c>
      <c r="AU1317" s="17">
        <f>AU1318+AU1320</f>
        <v>0</v>
      </c>
      <c r="AV1317" s="17">
        <f>AV1318+AV1320</f>
        <v>0</v>
      </c>
      <c r="AW1317" s="17">
        <f t="shared" si="3475"/>
        <v>1479.4999999999998</v>
      </c>
      <c r="AX1317" s="17">
        <f t="shared" si="3476"/>
        <v>1570.6999999999998</v>
      </c>
      <c r="AY1317" s="17">
        <f t="shared" si="3477"/>
        <v>1570.6999999999998</v>
      </c>
      <c r="AZ1317" s="17">
        <f>AZ1318+AZ1320</f>
        <v>0</v>
      </c>
      <c r="BA1317" s="32"/>
      <c r="BB1317" s="32"/>
      <c r="BC1317" s="1"/>
      <c r="BD1317" s="1"/>
      <c r="BE1317" s="1"/>
      <c r="BF1317" s="1"/>
      <c r="BG1317" s="1"/>
      <c r="BH1317" s="1"/>
      <c r="BI1317" s="1"/>
    </row>
    <row r="1318" s="1" customFormat="1" ht="30">
      <c r="A1318" s="30" t="s">
        <v>500</v>
      </c>
      <c r="B1318" s="30" t="s">
        <v>65</v>
      </c>
      <c r="C1318" s="30" t="s">
        <v>154</v>
      </c>
      <c r="D1318" s="30" t="s">
        <v>156</v>
      </c>
      <c r="E1318" s="35"/>
      <c r="F1318" s="31" t="s">
        <v>157</v>
      </c>
      <c r="G1318" s="17">
        <f>G1319</f>
        <v>180.09999999999999</v>
      </c>
      <c r="H1318" s="17">
        <f>H1319</f>
        <v>180.09999999999999</v>
      </c>
      <c r="I1318" s="17">
        <f>I1319</f>
        <v>180.09999999999999</v>
      </c>
      <c r="J1318" s="17">
        <f>J1319</f>
        <v>0</v>
      </c>
      <c r="K1318" s="17">
        <f>K1319</f>
        <v>0</v>
      </c>
      <c r="L1318" s="17">
        <f>L1319</f>
        <v>0</v>
      </c>
      <c r="M1318" s="17">
        <f t="shared" si="3597"/>
        <v>180.09999999999999</v>
      </c>
      <c r="N1318" s="17">
        <f t="shared" si="3598"/>
        <v>180.09999999999999</v>
      </c>
      <c r="O1318" s="17">
        <f t="shared" si="3599"/>
        <v>180.09999999999999</v>
      </c>
      <c r="P1318" s="17">
        <f>P1319</f>
        <v>0</v>
      </c>
      <c r="Q1318" s="17">
        <f>Q1319</f>
        <v>0</v>
      </c>
      <c r="R1318" s="17">
        <f>R1319</f>
        <v>0</v>
      </c>
      <c r="S1318" s="17">
        <f>S1319</f>
        <v>0</v>
      </c>
      <c r="T1318" s="17">
        <f>T1319</f>
        <v>0</v>
      </c>
      <c r="U1318" s="17">
        <f>U1319</f>
        <v>0</v>
      </c>
      <c r="V1318" s="17">
        <f>V1319</f>
        <v>0</v>
      </c>
      <c r="W1318" s="17">
        <f>W1319</f>
        <v>0</v>
      </c>
      <c r="X1318" s="17">
        <f>X1319</f>
        <v>0</v>
      </c>
      <c r="Y1318" s="17">
        <f t="shared" si="3451"/>
        <v>180.09999999999999</v>
      </c>
      <c r="Z1318" s="17">
        <f t="shared" si="3452"/>
        <v>180.09999999999999</v>
      </c>
      <c r="AA1318" s="17">
        <f t="shared" si="3453"/>
        <v>180.09999999999999</v>
      </c>
      <c r="AB1318" s="17">
        <f>AB1319</f>
        <v>0</v>
      </c>
      <c r="AC1318" s="17">
        <f>AC1319</f>
        <v>0</v>
      </c>
      <c r="AD1318" s="17">
        <f>AD1319</f>
        <v>0</v>
      </c>
      <c r="AE1318" s="17">
        <f t="shared" si="3457"/>
        <v>180.09999999999999</v>
      </c>
      <c r="AF1318" s="17">
        <f t="shared" si="3458"/>
        <v>180.09999999999999</v>
      </c>
      <c r="AG1318" s="17">
        <f t="shared" si="3459"/>
        <v>180.09999999999999</v>
      </c>
      <c r="AH1318" s="17">
        <f>AH1319</f>
        <v>0</v>
      </c>
      <c r="AI1318" s="17">
        <f>AI1319</f>
        <v>0</v>
      </c>
      <c r="AJ1318" s="17">
        <f>AJ1319</f>
        <v>0</v>
      </c>
      <c r="AK1318" s="17">
        <f>AK1319</f>
        <v>0</v>
      </c>
      <c r="AL1318" s="17">
        <f>AL1319</f>
        <v>0</v>
      </c>
      <c r="AM1318" s="17">
        <f>AM1319</f>
        <v>0</v>
      </c>
      <c r="AN1318" s="17">
        <f>AN1319</f>
        <v>0</v>
      </c>
      <c r="AO1318" s="17">
        <f>AO1319</f>
        <v>0</v>
      </c>
      <c r="AP1318" s="17">
        <f>AP1319</f>
        <v>0</v>
      </c>
      <c r="AQ1318" s="17">
        <f>AQ1319</f>
        <v>0</v>
      </c>
      <c r="AR1318" s="17">
        <f>AR1319</f>
        <v>0</v>
      </c>
      <c r="AS1318" s="17">
        <f>AS1319</f>
        <v>0</v>
      </c>
      <c r="AT1318" s="17">
        <f>AT1319</f>
        <v>0</v>
      </c>
      <c r="AU1318" s="17">
        <f>AU1319</f>
        <v>0</v>
      </c>
      <c r="AV1318" s="17">
        <f>AV1319</f>
        <v>0</v>
      </c>
      <c r="AW1318" s="17">
        <f t="shared" si="3475"/>
        <v>180.09999999999999</v>
      </c>
      <c r="AX1318" s="17">
        <f t="shared" si="3476"/>
        <v>180.09999999999999</v>
      </c>
      <c r="AY1318" s="17">
        <f t="shared" si="3477"/>
        <v>180.09999999999999</v>
      </c>
      <c r="AZ1318" s="17">
        <f>AZ1319</f>
        <v>0</v>
      </c>
      <c r="BA1318" s="32"/>
      <c r="BB1318" s="32"/>
      <c r="BC1318" s="1"/>
      <c r="BD1318" s="1"/>
      <c r="BE1318" s="1"/>
      <c r="BF1318" s="1"/>
      <c r="BG1318" s="1"/>
      <c r="BH1318" s="1"/>
      <c r="BI1318" s="1"/>
    </row>
    <row r="1319" s="1" customFormat="1" ht="30">
      <c r="A1319" s="30" t="s">
        <v>500</v>
      </c>
      <c r="B1319" s="30" t="s">
        <v>65</v>
      </c>
      <c r="C1319" s="30" t="s">
        <v>154</v>
      </c>
      <c r="D1319" s="30" t="s">
        <v>156</v>
      </c>
      <c r="E1319" s="30" t="s">
        <v>41</v>
      </c>
      <c r="F1319" s="31" t="s">
        <v>42</v>
      </c>
      <c r="G1319" s="17">
        <v>180.09999999999999</v>
      </c>
      <c r="H1319" s="17">
        <v>180.09999999999999</v>
      </c>
      <c r="I1319" s="17">
        <v>180.09999999999999</v>
      </c>
      <c r="J1319" s="17"/>
      <c r="K1319" s="17"/>
      <c r="L1319" s="17"/>
      <c r="M1319" s="17">
        <f t="shared" si="3597"/>
        <v>180.09999999999999</v>
      </c>
      <c r="N1319" s="17">
        <f t="shared" si="3598"/>
        <v>180.09999999999999</v>
      </c>
      <c r="O1319" s="17">
        <f t="shared" si="3599"/>
        <v>180.09999999999999</v>
      </c>
      <c r="P1319" s="17"/>
      <c r="Q1319" s="17"/>
      <c r="R1319" s="17"/>
      <c r="S1319" s="17"/>
      <c r="T1319" s="17"/>
      <c r="U1319" s="17"/>
      <c r="V1319" s="17"/>
      <c r="W1319" s="17"/>
      <c r="X1319" s="17"/>
      <c r="Y1319" s="17">
        <f t="shared" si="3451"/>
        <v>180.09999999999999</v>
      </c>
      <c r="Z1319" s="17">
        <f t="shared" si="3452"/>
        <v>180.09999999999999</v>
      </c>
      <c r="AA1319" s="17">
        <f t="shared" si="3453"/>
        <v>180.09999999999999</v>
      </c>
      <c r="AB1319" s="17"/>
      <c r="AC1319" s="17"/>
      <c r="AD1319" s="17"/>
      <c r="AE1319" s="17">
        <f t="shared" si="3457"/>
        <v>180.09999999999999</v>
      </c>
      <c r="AF1319" s="17">
        <f t="shared" si="3458"/>
        <v>180.09999999999999</v>
      </c>
      <c r="AG1319" s="17">
        <f t="shared" si="3459"/>
        <v>180.09999999999999</v>
      </c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>
        <f t="shared" si="3475"/>
        <v>180.09999999999999</v>
      </c>
      <c r="AX1319" s="17">
        <f t="shared" si="3476"/>
        <v>180.09999999999999</v>
      </c>
      <c r="AY1319" s="17">
        <f t="shared" si="3477"/>
        <v>180.09999999999999</v>
      </c>
      <c r="AZ1319" s="17"/>
      <c r="BA1319" s="32"/>
      <c r="BB1319" s="32"/>
      <c r="BC1319" s="1"/>
      <c r="BD1319" s="1"/>
      <c r="BE1319" s="1"/>
      <c r="BF1319" s="1"/>
      <c r="BG1319" s="1"/>
      <c r="BH1319" s="1"/>
      <c r="BI1319" s="1"/>
    </row>
    <row r="1320" s="1" customFormat="1" ht="45">
      <c r="A1320" s="30" t="s">
        <v>500</v>
      </c>
      <c r="B1320" s="30" t="s">
        <v>65</v>
      </c>
      <c r="C1320" s="30" t="s">
        <v>154</v>
      </c>
      <c r="D1320" s="30" t="s">
        <v>441</v>
      </c>
      <c r="E1320" s="35"/>
      <c r="F1320" s="31" t="s">
        <v>442</v>
      </c>
      <c r="G1320" s="17">
        <f>G1321+G1322</f>
        <v>1299.3999999999999</v>
      </c>
      <c r="H1320" s="17">
        <f>H1321+H1322</f>
        <v>1390.5999999999999</v>
      </c>
      <c r="I1320" s="17">
        <f>I1321+I1322</f>
        <v>1390.5999999999999</v>
      </c>
      <c r="J1320" s="17">
        <f>J1321+J1322</f>
        <v>0</v>
      </c>
      <c r="K1320" s="17">
        <f>K1321+K1322</f>
        <v>0</v>
      </c>
      <c r="L1320" s="17">
        <f>L1321+L1322</f>
        <v>0</v>
      </c>
      <c r="M1320" s="17">
        <f t="shared" si="3597"/>
        <v>1299.3999999999999</v>
      </c>
      <c r="N1320" s="17">
        <f t="shared" si="3598"/>
        <v>1390.5999999999999</v>
      </c>
      <c r="O1320" s="17">
        <f t="shared" si="3599"/>
        <v>1390.5999999999999</v>
      </c>
      <c r="P1320" s="17">
        <f>P1321+P1322</f>
        <v>0</v>
      </c>
      <c r="Q1320" s="17">
        <f>Q1321+Q1322</f>
        <v>0</v>
      </c>
      <c r="R1320" s="17">
        <f>R1321+R1322</f>
        <v>0</v>
      </c>
      <c r="S1320" s="17">
        <f>S1321+S1322</f>
        <v>0</v>
      </c>
      <c r="T1320" s="17">
        <f>T1321+T1322</f>
        <v>0</v>
      </c>
      <c r="U1320" s="17">
        <f>U1321+U1322</f>
        <v>0</v>
      </c>
      <c r="V1320" s="17">
        <f>V1321+V1322</f>
        <v>0</v>
      </c>
      <c r="W1320" s="17">
        <f>W1321+W1322</f>
        <v>0</v>
      </c>
      <c r="X1320" s="17">
        <f>X1321+X1322</f>
        <v>0</v>
      </c>
      <c r="Y1320" s="17">
        <f t="shared" ref="Y1320:Y1383" si="3668">M1320+P1320+Q1320+R1320+S1320</f>
        <v>1299.3999999999999</v>
      </c>
      <c r="Z1320" s="17">
        <f t="shared" ref="Z1320:Z1383" si="3669">N1320+T1320+U1320</f>
        <v>1390.5999999999999</v>
      </c>
      <c r="AA1320" s="17">
        <f t="shared" ref="AA1320:AA1383" si="3670">O1320+V1320+X1320+W1320</f>
        <v>1390.5999999999999</v>
      </c>
      <c r="AB1320" s="17">
        <f>AB1321+AB1322</f>
        <v>0</v>
      </c>
      <c r="AC1320" s="17">
        <f>AC1321+AC1322</f>
        <v>0</v>
      </c>
      <c r="AD1320" s="17">
        <f>AD1321+AD1322</f>
        <v>0</v>
      </c>
      <c r="AE1320" s="17">
        <f t="shared" ref="AE1320:AE1383" si="3671">Y1320+AB1320</f>
        <v>1299.3999999999999</v>
      </c>
      <c r="AF1320" s="17">
        <f t="shared" ref="AF1320:AF1383" si="3672">Z1320+AC1320</f>
        <v>1390.5999999999999</v>
      </c>
      <c r="AG1320" s="17">
        <f t="shared" ref="AG1320:AG1383" si="3673">AA1320+AD1320</f>
        <v>1390.5999999999999</v>
      </c>
      <c r="AH1320" s="17">
        <f>AH1321+AH1322</f>
        <v>0</v>
      </c>
      <c r="AI1320" s="17">
        <f>AI1321+AI1322</f>
        <v>0</v>
      </c>
      <c r="AJ1320" s="17">
        <f>AJ1321+AJ1322</f>
        <v>0</v>
      </c>
      <c r="AK1320" s="17">
        <f>AK1321+AK1322</f>
        <v>0</v>
      </c>
      <c r="AL1320" s="17">
        <f>AL1321+AL1322</f>
        <v>0</v>
      </c>
      <c r="AM1320" s="17">
        <f>AM1321+AM1322</f>
        <v>0</v>
      </c>
      <c r="AN1320" s="17">
        <f>AN1321+AN1322</f>
        <v>0</v>
      </c>
      <c r="AO1320" s="17">
        <f>AO1321+AO1322</f>
        <v>0</v>
      </c>
      <c r="AP1320" s="17">
        <f>AP1321+AP1322</f>
        <v>0</v>
      </c>
      <c r="AQ1320" s="17">
        <f>AQ1321+AQ1322</f>
        <v>0</v>
      </c>
      <c r="AR1320" s="17">
        <f>AR1321+AR1322</f>
        <v>0</v>
      </c>
      <c r="AS1320" s="17">
        <f>AS1321+AS1322</f>
        <v>0</v>
      </c>
      <c r="AT1320" s="17">
        <f>AT1321+AT1322</f>
        <v>0</v>
      </c>
      <c r="AU1320" s="17">
        <f>AU1321+AU1322</f>
        <v>0</v>
      </c>
      <c r="AV1320" s="17">
        <f>AV1321+AV1322</f>
        <v>0</v>
      </c>
      <c r="AW1320" s="17">
        <f t="shared" ref="AW1320:AW1383" si="3674">AE1320+AH1320+AI1320+AJ1320+AK1320+AL1320</f>
        <v>1299.3999999999999</v>
      </c>
      <c r="AX1320" s="17">
        <f t="shared" ref="AX1320:AX1383" si="3675">AF1320+AM1320+AN1320+AO1320+AP1320+AQ1320</f>
        <v>1390.5999999999999</v>
      </c>
      <c r="AY1320" s="17">
        <f t="shared" ref="AY1320:AY1383" si="3676">AG1320+AR1320+AS1320+AT1320+AU1320+AV1320</f>
        <v>1390.5999999999999</v>
      </c>
      <c r="AZ1320" s="17">
        <f>AZ1321+AZ1322</f>
        <v>0</v>
      </c>
      <c r="BA1320" s="32"/>
      <c r="BB1320" s="32"/>
      <c r="BC1320" s="1"/>
      <c r="BD1320" s="1"/>
      <c r="BE1320" s="1"/>
      <c r="BF1320" s="1"/>
      <c r="BG1320" s="1"/>
      <c r="BH1320" s="1"/>
      <c r="BI1320" s="1"/>
    </row>
    <row r="1321" s="1" customFormat="1" ht="75">
      <c r="A1321" s="30" t="s">
        <v>500</v>
      </c>
      <c r="B1321" s="30" t="s">
        <v>65</v>
      </c>
      <c r="C1321" s="30" t="s">
        <v>154</v>
      </c>
      <c r="D1321" s="30" t="s">
        <v>441</v>
      </c>
      <c r="E1321" s="30" t="s">
        <v>53</v>
      </c>
      <c r="F1321" s="31" t="s">
        <v>54</v>
      </c>
      <c r="G1321" s="17">
        <v>1048.8</v>
      </c>
      <c r="H1321" s="17">
        <v>1140</v>
      </c>
      <c r="I1321" s="17">
        <v>1140</v>
      </c>
      <c r="J1321" s="17"/>
      <c r="K1321" s="17"/>
      <c r="L1321" s="17"/>
      <c r="M1321" s="17">
        <f t="shared" si="3597"/>
        <v>1048.8</v>
      </c>
      <c r="N1321" s="17">
        <f t="shared" si="3598"/>
        <v>1140</v>
      </c>
      <c r="O1321" s="17">
        <f t="shared" si="3599"/>
        <v>1140</v>
      </c>
      <c r="P1321" s="17"/>
      <c r="Q1321" s="17"/>
      <c r="R1321" s="17"/>
      <c r="S1321" s="17"/>
      <c r="T1321" s="17"/>
      <c r="U1321" s="17"/>
      <c r="V1321" s="17"/>
      <c r="W1321" s="17"/>
      <c r="X1321" s="17"/>
      <c r="Y1321" s="17">
        <f t="shared" si="3668"/>
        <v>1048.8</v>
      </c>
      <c r="Z1321" s="17">
        <f t="shared" si="3669"/>
        <v>1140</v>
      </c>
      <c r="AA1321" s="17">
        <f t="shared" si="3670"/>
        <v>1140</v>
      </c>
      <c r="AB1321" s="17"/>
      <c r="AC1321" s="17"/>
      <c r="AD1321" s="17"/>
      <c r="AE1321" s="17">
        <f t="shared" si="3671"/>
        <v>1048.8</v>
      </c>
      <c r="AF1321" s="17">
        <f t="shared" si="3672"/>
        <v>1140</v>
      </c>
      <c r="AG1321" s="17">
        <f t="shared" si="3673"/>
        <v>1140</v>
      </c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>
        <f t="shared" si="3674"/>
        <v>1048.8</v>
      </c>
      <c r="AX1321" s="17">
        <f t="shared" si="3675"/>
        <v>1140</v>
      </c>
      <c r="AY1321" s="17">
        <f t="shared" si="3676"/>
        <v>1140</v>
      </c>
      <c r="AZ1321" s="17"/>
      <c r="BA1321" s="32"/>
      <c r="BB1321" s="32"/>
      <c r="BC1321" s="1"/>
      <c r="BD1321" s="1"/>
      <c r="BE1321" s="1"/>
      <c r="BF1321" s="1"/>
      <c r="BG1321" s="1"/>
      <c r="BH1321" s="1"/>
      <c r="BI1321" s="1"/>
    </row>
    <row r="1322" s="1" customFormat="1" ht="30">
      <c r="A1322" s="30" t="s">
        <v>500</v>
      </c>
      <c r="B1322" s="30" t="s">
        <v>65</v>
      </c>
      <c r="C1322" s="30" t="s">
        <v>154</v>
      </c>
      <c r="D1322" s="30" t="s">
        <v>441</v>
      </c>
      <c r="E1322" s="30" t="s">
        <v>41</v>
      </c>
      <c r="F1322" s="31" t="s">
        <v>42</v>
      </c>
      <c r="G1322" s="17">
        <v>250.59999999999999</v>
      </c>
      <c r="H1322" s="17">
        <v>250.59999999999999</v>
      </c>
      <c r="I1322" s="17">
        <v>250.59999999999999</v>
      </c>
      <c r="J1322" s="17"/>
      <c r="K1322" s="17"/>
      <c r="L1322" s="17"/>
      <c r="M1322" s="17">
        <f t="shared" si="3597"/>
        <v>250.59999999999999</v>
      </c>
      <c r="N1322" s="17">
        <f t="shared" si="3598"/>
        <v>250.59999999999999</v>
      </c>
      <c r="O1322" s="17">
        <f t="shared" si="3599"/>
        <v>250.59999999999999</v>
      </c>
      <c r="P1322" s="17"/>
      <c r="Q1322" s="17"/>
      <c r="R1322" s="17"/>
      <c r="S1322" s="17"/>
      <c r="T1322" s="17"/>
      <c r="U1322" s="17"/>
      <c r="V1322" s="17"/>
      <c r="W1322" s="17"/>
      <c r="X1322" s="17"/>
      <c r="Y1322" s="17">
        <f t="shared" si="3668"/>
        <v>250.59999999999999</v>
      </c>
      <c r="Z1322" s="17">
        <f t="shared" si="3669"/>
        <v>250.59999999999999</v>
      </c>
      <c r="AA1322" s="17">
        <f t="shared" si="3670"/>
        <v>250.59999999999999</v>
      </c>
      <c r="AB1322" s="17"/>
      <c r="AC1322" s="17"/>
      <c r="AD1322" s="17"/>
      <c r="AE1322" s="17">
        <f t="shared" si="3671"/>
        <v>250.59999999999999</v>
      </c>
      <c r="AF1322" s="17">
        <f t="shared" si="3672"/>
        <v>250.59999999999999</v>
      </c>
      <c r="AG1322" s="17">
        <f t="shared" si="3673"/>
        <v>250.59999999999999</v>
      </c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>
        <f t="shared" si="3674"/>
        <v>250.59999999999999</v>
      </c>
      <c r="AX1322" s="17">
        <f t="shared" si="3675"/>
        <v>250.59999999999999</v>
      </c>
      <c r="AY1322" s="17">
        <f t="shared" si="3676"/>
        <v>250.59999999999999</v>
      </c>
      <c r="AZ1322" s="17"/>
      <c r="BA1322" s="32"/>
      <c r="BB1322" s="32"/>
      <c r="BC1322" s="1"/>
      <c r="BD1322" s="1"/>
      <c r="BE1322" s="1"/>
      <c r="BF1322" s="1"/>
      <c r="BG1322" s="1"/>
      <c r="BH1322" s="1"/>
      <c r="BI1322" s="1"/>
    </row>
    <row r="1323" s="20" customFormat="1" ht="15">
      <c r="A1323" s="21" t="s">
        <v>500</v>
      </c>
      <c r="B1323" s="21" t="s">
        <v>121</v>
      </c>
      <c r="C1323" s="21"/>
      <c r="D1323" s="21"/>
      <c r="E1323" s="21"/>
      <c r="F1323" s="22" t="s">
        <v>122</v>
      </c>
      <c r="G1323" s="23">
        <f>G1335+G1324</f>
        <v>15780.9</v>
      </c>
      <c r="H1323" s="23">
        <f>H1335+H1324</f>
        <v>15860.699999999999</v>
      </c>
      <c r="I1323" s="23">
        <f>I1335+I1324</f>
        <v>15860.699999999999</v>
      </c>
      <c r="J1323" s="23">
        <f>J1335+J1324</f>
        <v>0</v>
      </c>
      <c r="K1323" s="23">
        <f>K1335+K1324</f>
        <v>0</v>
      </c>
      <c r="L1323" s="23">
        <f>L1335+L1324</f>
        <v>0</v>
      </c>
      <c r="M1323" s="23">
        <f t="shared" si="3597"/>
        <v>15780.9</v>
      </c>
      <c r="N1323" s="23">
        <f t="shared" si="3598"/>
        <v>15860.699999999999</v>
      </c>
      <c r="O1323" s="23">
        <f t="shared" si="3599"/>
        <v>15860.699999999999</v>
      </c>
      <c r="P1323" s="23">
        <f>P1335+P1324</f>
        <v>0</v>
      </c>
      <c r="Q1323" s="23">
        <f>Q1335+Q1324</f>
        <v>0</v>
      </c>
      <c r="R1323" s="23">
        <f>R1335+R1324</f>
        <v>0</v>
      </c>
      <c r="S1323" s="23">
        <f>S1335+S1324</f>
        <v>0</v>
      </c>
      <c r="T1323" s="23">
        <f>T1335+T1324</f>
        <v>0</v>
      </c>
      <c r="U1323" s="23">
        <f>U1335+U1324</f>
        <v>0</v>
      </c>
      <c r="V1323" s="23">
        <f>V1335+V1324</f>
        <v>0</v>
      </c>
      <c r="W1323" s="23">
        <f>W1335+W1324</f>
        <v>0</v>
      </c>
      <c r="X1323" s="23">
        <f>X1335+X1324</f>
        <v>0</v>
      </c>
      <c r="Y1323" s="23">
        <f t="shared" si="3668"/>
        <v>15780.9</v>
      </c>
      <c r="Z1323" s="23">
        <f t="shared" si="3669"/>
        <v>15860.699999999999</v>
      </c>
      <c r="AA1323" s="23">
        <f t="shared" si="3670"/>
        <v>15860.699999999999</v>
      </c>
      <c r="AB1323" s="23">
        <f>AB1335+AB1324</f>
        <v>0</v>
      </c>
      <c r="AC1323" s="23">
        <f>AC1335+AC1324</f>
        <v>0</v>
      </c>
      <c r="AD1323" s="23">
        <f>AD1335+AD1324</f>
        <v>0</v>
      </c>
      <c r="AE1323" s="23">
        <f t="shared" si="3671"/>
        <v>15780.9</v>
      </c>
      <c r="AF1323" s="23">
        <f t="shared" si="3672"/>
        <v>15860.699999999999</v>
      </c>
      <c r="AG1323" s="23">
        <f t="shared" si="3673"/>
        <v>15860.699999999999</v>
      </c>
      <c r="AH1323" s="23">
        <f>AH1335+AH1324</f>
        <v>0</v>
      </c>
      <c r="AI1323" s="23">
        <f>AI1335+AI1324</f>
        <v>0</v>
      </c>
      <c r="AJ1323" s="23">
        <f>AJ1335+AJ1324</f>
        <v>0</v>
      </c>
      <c r="AK1323" s="23">
        <f>AK1335+AK1324</f>
        <v>0</v>
      </c>
      <c r="AL1323" s="23">
        <f>AL1335+AL1324</f>
        <v>0</v>
      </c>
      <c r="AM1323" s="23">
        <f>AM1335+AM1324</f>
        <v>0</v>
      </c>
      <c r="AN1323" s="23">
        <f>AN1335+AN1324</f>
        <v>0</v>
      </c>
      <c r="AO1323" s="23">
        <f>AO1335+AO1324</f>
        <v>0</v>
      </c>
      <c r="AP1323" s="23">
        <f>AP1335+AP1324</f>
        <v>0</v>
      </c>
      <c r="AQ1323" s="23">
        <f>AQ1335+AQ1324</f>
        <v>0</v>
      </c>
      <c r="AR1323" s="23">
        <f>AR1335+AR1324</f>
        <v>0</v>
      </c>
      <c r="AS1323" s="23">
        <f>AS1335+AS1324</f>
        <v>0</v>
      </c>
      <c r="AT1323" s="23">
        <f>AT1335+AT1324</f>
        <v>0</v>
      </c>
      <c r="AU1323" s="23">
        <f>AU1335+AU1324</f>
        <v>0</v>
      </c>
      <c r="AV1323" s="23">
        <f>AV1335+AV1324</f>
        <v>0</v>
      </c>
      <c r="AW1323" s="23">
        <f t="shared" si="3674"/>
        <v>15780.9</v>
      </c>
      <c r="AX1323" s="23">
        <f t="shared" si="3675"/>
        <v>15860.699999999999</v>
      </c>
      <c r="AY1323" s="23">
        <f t="shared" si="3676"/>
        <v>15860.699999999999</v>
      </c>
      <c r="AZ1323" s="23">
        <f>AZ1335+AZ1324</f>
        <v>0</v>
      </c>
      <c r="BA1323" s="24"/>
      <c r="BB1323" s="24"/>
      <c r="BC1323" s="20"/>
      <c r="BD1323" s="20"/>
      <c r="BE1323" s="20"/>
      <c r="BF1323" s="20"/>
      <c r="BG1323" s="20"/>
      <c r="BH1323" s="20"/>
      <c r="BI1323" s="20"/>
    </row>
    <row r="1324" s="25" customFormat="1" ht="15">
      <c r="A1324" s="26" t="s">
        <v>500</v>
      </c>
      <c r="B1324" s="26" t="s">
        <v>121</v>
      </c>
      <c r="C1324" s="26" t="s">
        <v>267</v>
      </c>
      <c r="D1324" s="26"/>
      <c r="E1324" s="26"/>
      <c r="F1324" s="27" t="s">
        <v>443</v>
      </c>
      <c r="G1324" s="28">
        <f>G1325+G1330</f>
        <v>15780.9</v>
      </c>
      <c r="H1324" s="28">
        <f>H1325+H1330</f>
        <v>15780.9</v>
      </c>
      <c r="I1324" s="28">
        <f>I1325+I1330</f>
        <v>15780.9</v>
      </c>
      <c r="J1324" s="28">
        <f>J1325+J1330</f>
        <v>0</v>
      </c>
      <c r="K1324" s="28">
        <f>K1325+K1330</f>
        <v>0</v>
      </c>
      <c r="L1324" s="28">
        <f>L1325+L1330</f>
        <v>0</v>
      </c>
      <c r="M1324" s="28">
        <f t="shared" si="3597"/>
        <v>15780.9</v>
      </c>
      <c r="N1324" s="28">
        <f t="shared" si="3598"/>
        <v>15780.9</v>
      </c>
      <c r="O1324" s="28">
        <f t="shared" si="3599"/>
        <v>15780.9</v>
      </c>
      <c r="P1324" s="28">
        <f>P1325+P1330</f>
        <v>0</v>
      </c>
      <c r="Q1324" s="28">
        <f>Q1325+Q1330</f>
        <v>0</v>
      </c>
      <c r="R1324" s="28">
        <f>R1325+R1330</f>
        <v>0</v>
      </c>
      <c r="S1324" s="28">
        <f>S1325+S1330</f>
        <v>0</v>
      </c>
      <c r="T1324" s="28">
        <f>T1325+T1330</f>
        <v>0</v>
      </c>
      <c r="U1324" s="28">
        <f>U1325+U1330</f>
        <v>0</v>
      </c>
      <c r="V1324" s="28">
        <f>V1325+V1330</f>
        <v>0</v>
      </c>
      <c r="W1324" s="28">
        <f>W1325+W1330</f>
        <v>0</v>
      </c>
      <c r="X1324" s="28">
        <f>X1325+X1330</f>
        <v>0</v>
      </c>
      <c r="Y1324" s="28">
        <f t="shared" si="3668"/>
        <v>15780.9</v>
      </c>
      <c r="Z1324" s="28">
        <f t="shared" si="3669"/>
        <v>15780.9</v>
      </c>
      <c r="AA1324" s="28">
        <f t="shared" si="3670"/>
        <v>15780.9</v>
      </c>
      <c r="AB1324" s="28">
        <f>AB1325+AB1330</f>
        <v>0</v>
      </c>
      <c r="AC1324" s="28">
        <f>AC1325+AC1330</f>
        <v>0</v>
      </c>
      <c r="AD1324" s="28">
        <f>AD1325+AD1330</f>
        <v>0</v>
      </c>
      <c r="AE1324" s="28">
        <f t="shared" si="3671"/>
        <v>15780.9</v>
      </c>
      <c r="AF1324" s="28">
        <f t="shared" si="3672"/>
        <v>15780.9</v>
      </c>
      <c r="AG1324" s="28">
        <f t="shared" si="3673"/>
        <v>15780.9</v>
      </c>
      <c r="AH1324" s="28">
        <f>AH1325+AH1330</f>
        <v>0</v>
      </c>
      <c r="AI1324" s="28">
        <f>AI1325+AI1330</f>
        <v>0</v>
      </c>
      <c r="AJ1324" s="28">
        <f>AJ1325+AJ1330</f>
        <v>0</v>
      </c>
      <c r="AK1324" s="28">
        <f>AK1325+AK1330</f>
        <v>0</v>
      </c>
      <c r="AL1324" s="28">
        <f>AL1325+AL1330</f>
        <v>0</v>
      </c>
      <c r="AM1324" s="28">
        <f>AM1325+AM1330</f>
        <v>0</v>
      </c>
      <c r="AN1324" s="28">
        <f>AN1325+AN1330</f>
        <v>0</v>
      </c>
      <c r="AO1324" s="28">
        <f>AO1325+AO1330</f>
        <v>0</v>
      </c>
      <c r="AP1324" s="28">
        <f>AP1325+AP1330</f>
        <v>0</v>
      </c>
      <c r="AQ1324" s="28">
        <f>AQ1325+AQ1330</f>
        <v>0</v>
      </c>
      <c r="AR1324" s="28">
        <f>AR1325+AR1330</f>
        <v>0</v>
      </c>
      <c r="AS1324" s="28">
        <f>AS1325+AS1330</f>
        <v>0</v>
      </c>
      <c r="AT1324" s="28">
        <f>AT1325+AT1330</f>
        <v>0</v>
      </c>
      <c r="AU1324" s="28">
        <f>AU1325+AU1330</f>
        <v>0</v>
      </c>
      <c r="AV1324" s="28">
        <f>AV1325+AV1330</f>
        <v>0</v>
      </c>
      <c r="AW1324" s="28">
        <f t="shared" si="3674"/>
        <v>15780.9</v>
      </c>
      <c r="AX1324" s="28">
        <f t="shared" si="3675"/>
        <v>15780.9</v>
      </c>
      <c r="AY1324" s="28">
        <f t="shared" si="3676"/>
        <v>15780.9</v>
      </c>
      <c r="AZ1324" s="28">
        <f>AZ1325+AZ1330</f>
        <v>0</v>
      </c>
      <c r="BA1324" s="29"/>
      <c r="BB1324" s="29"/>
      <c r="BC1324" s="25"/>
      <c r="BD1324" s="25"/>
      <c r="BE1324" s="25"/>
      <c r="BF1324" s="25"/>
      <c r="BG1324" s="25"/>
      <c r="BH1324" s="25"/>
      <c r="BI1324" s="25"/>
    </row>
    <row r="1325" s="1" customFormat="1" ht="30">
      <c r="A1325" s="30" t="s">
        <v>500</v>
      </c>
      <c r="B1325" s="30" t="s">
        <v>121</v>
      </c>
      <c r="C1325" s="30" t="s">
        <v>267</v>
      </c>
      <c r="D1325" s="30" t="s">
        <v>67</v>
      </c>
      <c r="E1325" s="35"/>
      <c r="F1325" s="31" t="s">
        <v>68</v>
      </c>
      <c r="G1325" s="17">
        <f t="shared" ref="G1325:G1339" si="3677">G1326</f>
        <v>2553.5999999999999</v>
      </c>
      <c r="H1325" s="17">
        <f t="shared" ref="H1325:H1388" si="3678">H1326</f>
        <v>2553.5999999999999</v>
      </c>
      <c r="I1325" s="17">
        <f t="shared" ref="I1325:I1339" si="3679">I1326</f>
        <v>2553.5999999999999</v>
      </c>
      <c r="J1325" s="17">
        <f t="shared" ref="J1325:J1339" si="3680">J1326</f>
        <v>0</v>
      </c>
      <c r="K1325" s="17">
        <f t="shared" ref="K1325:K1339" si="3681">K1326</f>
        <v>0</v>
      </c>
      <c r="L1325" s="17">
        <f t="shared" ref="L1325:L1339" si="3682">L1326</f>
        <v>0</v>
      </c>
      <c r="M1325" s="17">
        <f t="shared" si="3597"/>
        <v>2553.5999999999999</v>
      </c>
      <c r="N1325" s="17">
        <f t="shared" si="3598"/>
        <v>2553.5999999999999</v>
      </c>
      <c r="O1325" s="17">
        <f t="shared" si="3599"/>
        <v>2553.5999999999999</v>
      </c>
      <c r="P1325" s="17">
        <f t="shared" ref="P1325:P1339" si="3683">P1326</f>
        <v>0</v>
      </c>
      <c r="Q1325" s="17">
        <f t="shared" ref="Q1325:Q1339" si="3684">Q1326</f>
        <v>0</v>
      </c>
      <c r="R1325" s="17">
        <f t="shared" ref="R1325:R1339" si="3685">R1326</f>
        <v>0</v>
      </c>
      <c r="S1325" s="17">
        <f t="shared" ref="S1325:S1339" si="3686">S1326</f>
        <v>0</v>
      </c>
      <c r="T1325" s="17">
        <f t="shared" ref="T1325:T1339" si="3687">T1326</f>
        <v>0</v>
      </c>
      <c r="U1325" s="17">
        <f t="shared" ref="U1325:U1339" si="3688">U1326</f>
        <v>0</v>
      </c>
      <c r="V1325" s="17">
        <f t="shared" ref="V1325:V1339" si="3689">V1326</f>
        <v>0</v>
      </c>
      <c r="W1325" s="17">
        <f t="shared" ref="W1325:W1339" si="3690">W1326</f>
        <v>0</v>
      </c>
      <c r="X1325" s="17">
        <f t="shared" ref="X1325:X1339" si="3691">X1326</f>
        <v>0</v>
      </c>
      <c r="Y1325" s="17">
        <f t="shared" si="3668"/>
        <v>2553.5999999999999</v>
      </c>
      <c r="Z1325" s="17">
        <f t="shared" si="3669"/>
        <v>2553.5999999999999</v>
      </c>
      <c r="AA1325" s="17">
        <f t="shared" si="3670"/>
        <v>2553.5999999999999</v>
      </c>
      <c r="AB1325" s="17">
        <f t="shared" ref="AB1325:AB1339" si="3692">AB1326</f>
        <v>0</v>
      </c>
      <c r="AC1325" s="17">
        <f t="shared" ref="AC1325:AC1339" si="3693">AC1326</f>
        <v>0</v>
      </c>
      <c r="AD1325" s="17">
        <f t="shared" ref="AD1325:AD1339" si="3694">AD1326</f>
        <v>0</v>
      </c>
      <c r="AE1325" s="17">
        <f t="shared" si="3671"/>
        <v>2553.5999999999999</v>
      </c>
      <c r="AF1325" s="17">
        <f t="shared" si="3672"/>
        <v>2553.5999999999999</v>
      </c>
      <c r="AG1325" s="17">
        <f t="shared" si="3673"/>
        <v>2553.5999999999999</v>
      </c>
      <c r="AH1325" s="17">
        <f t="shared" ref="AH1325:AH1339" si="3695">AH1326</f>
        <v>0</v>
      </c>
      <c r="AI1325" s="17">
        <f t="shared" ref="AI1325:AI1339" si="3696">AI1326</f>
        <v>0</v>
      </c>
      <c r="AJ1325" s="17">
        <f t="shared" ref="AJ1325:AJ1339" si="3697">AJ1326</f>
        <v>0</v>
      </c>
      <c r="AK1325" s="17">
        <f t="shared" ref="AK1325:AK1339" si="3698">AK1326</f>
        <v>0</v>
      </c>
      <c r="AL1325" s="17">
        <f t="shared" ref="AL1325:AL1339" si="3699">AL1326</f>
        <v>0</v>
      </c>
      <c r="AM1325" s="17">
        <f t="shared" ref="AM1325:AM1339" si="3700">AM1326</f>
        <v>0</v>
      </c>
      <c r="AN1325" s="17">
        <f t="shared" ref="AN1325:AN1339" si="3701">AN1326</f>
        <v>0</v>
      </c>
      <c r="AO1325" s="17">
        <f t="shared" ref="AO1325:AO1339" si="3702">AO1326</f>
        <v>0</v>
      </c>
      <c r="AP1325" s="17">
        <f t="shared" ref="AP1325:AP1339" si="3703">AP1326</f>
        <v>0</v>
      </c>
      <c r="AQ1325" s="17">
        <f t="shared" ref="AQ1325:AQ1339" si="3704">AQ1326</f>
        <v>0</v>
      </c>
      <c r="AR1325" s="17">
        <f t="shared" ref="AR1325:AR1339" si="3705">AR1326</f>
        <v>0</v>
      </c>
      <c r="AS1325" s="17">
        <f t="shared" ref="AS1325:AS1339" si="3706">AS1326</f>
        <v>0</v>
      </c>
      <c r="AT1325" s="17">
        <f t="shared" ref="AT1325:AT1339" si="3707">AT1326</f>
        <v>0</v>
      </c>
      <c r="AU1325" s="17">
        <f t="shared" ref="AU1325:AU1339" si="3708">AU1326</f>
        <v>0</v>
      </c>
      <c r="AV1325" s="17">
        <f t="shared" ref="AV1325:AV1339" si="3709">AV1326</f>
        <v>0</v>
      </c>
      <c r="AW1325" s="17">
        <f t="shared" si="3674"/>
        <v>2553.5999999999999</v>
      </c>
      <c r="AX1325" s="17">
        <f t="shared" si="3675"/>
        <v>2553.5999999999999</v>
      </c>
      <c r="AY1325" s="17">
        <f t="shared" si="3676"/>
        <v>2553.5999999999999</v>
      </c>
      <c r="AZ1325" s="17">
        <f t="shared" ref="AZ1325:AZ1339" si="3710">AZ1326</f>
        <v>0</v>
      </c>
      <c r="BA1325" s="32"/>
      <c r="BB1325" s="32"/>
      <c r="BC1325" s="1"/>
      <c r="BD1325" s="1"/>
      <c r="BE1325" s="1"/>
      <c r="BF1325" s="1"/>
      <c r="BG1325" s="1"/>
      <c r="BH1325" s="1"/>
      <c r="BI1325" s="1"/>
    </row>
    <row r="1326" s="1" customFormat="1" ht="15" hidden="1">
      <c r="A1326" s="30" t="s">
        <v>500</v>
      </c>
      <c r="B1326" s="30" t="s">
        <v>121</v>
      </c>
      <c r="C1326" s="30" t="s">
        <v>267</v>
      </c>
      <c r="D1326" s="30" t="s">
        <v>69</v>
      </c>
      <c r="E1326" s="35"/>
      <c r="F1326" s="31" t="s">
        <v>36</v>
      </c>
      <c r="G1326" s="17">
        <f t="shared" si="3677"/>
        <v>2553.5999999999999</v>
      </c>
      <c r="H1326" s="17">
        <f t="shared" si="3678"/>
        <v>2553.5999999999999</v>
      </c>
      <c r="I1326" s="17">
        <f t="shared" si="3679"/>
        <v>2553.5999999999999</v>
      </c>
      <c r="J1326" s="17">
        <f t="shared" si="3680"/>
        <v>0</v>
      </c>
      <c r="K1326" s="17">
        <f t="shared" si="3681"/>
        <v>0</v>
      </c>
      <c r="L1326" s="17">
        <f t="shared" si="3682"/>
        <v>0</v>
      </c>
      <c r="M1326" s="17">
        <f t="shared" si="3597"/>
        <v>2553.5999999999999</v>
      </c>
      <c r="N1326" s="17">
        <f t="shared" si="3598"/>
        <v>2553.5999999999999</v>
      </c>
      <c r="O1326" s="17">
        <f t="shared" si="3599"/>
        <v>2553.5999999999999</v>
      </c>
      <c r="P1326" s="17">
        <f t="shared" si="3683"/>
        <v>0</v>
      </c>
      <c r="Q1326" s="17">
        <f t="shared" si="3684"/>
        <v>0</v>
      </c>
      <c r="R1326" s="17">
        <f t="shared" si="3685"/>
        <v>0</v>
      </c>
      <c r="S1326" s="17">
        <f t="shared" si="3686"/>
        <v>0</v>
      </c>
      <c r="T1326" s="17">
        <f t="shared" si="3687"/>
        <v>0</v>
      </c>
      <c r="U1326" s="17">
        <f t="shared" si="3688"/>
        <v>0</v>
      </c>
      <c r="V1326" s="17">
        <f t="shared" si="3689"/>
        <v>0</v>
      </c>
      <c r="W1326" s="17">
        <f t="shared" si="3690"/>
        <v>0</v>
      </c>
      <c r="X1326" s="17">
        <f t="shared" si="3691"/>
        <v>0</v>
      </c>
      <c r="Y1326" s="17">
        <f t="shared" si="3668"/>
        <v>2553.5999999999999</v>
      </c>
      <c r="Z1326" s="17">
        <f t="shared" si="3669"/>
        <v>2553.5999999999999</v>
      </c>
      <c r="AA1326" s="17">
        <f t="shared" si="3670"/>
        <v>2553.5999999999999</v>
      </c>
      <c r="AB1326" s="17">
        <f t="shared" si="3692"/>
        <v>0</v>
      </c>
      <c r="AC1326" s="17">
        <f t="shared" si="3693"/>
        <v>0</v>
      </c>
      <c r="AD1326" s="17">
        <f t="shared" si="3694"/>
        <v>0</v>
      </c>
      <c r="AE1326" s="17">
        <f t="shared" si="3671"/>
        <v>2553.5999999999999</v>
      </c>
      <c r="AF1326" s="17">
        <f t="shared" si="3672"/>
        <v>2553.5999999999999</v>
      </c>
      <c r="AG1326" s="17">
        <f t="shared" si="3673"/>
        <v>2553.5999999999999</v>
      </c>
      <c r="AH1326" s="17">
        <f t="shared" si="3695"/>
        <v>0</v>
      </c>
      <c r="AI1326" s="17">
        <f t="shared" si="3696"/>
        <v>0</v>
      </c>
      <c r="AJ1326" s="17">
        <f t="shared" si="3697"/>
        <v>0</v>
      </c>
      <c r="AK1326" s="17">
        <f t="shared" si="3698"/>
        <v>0</v>
      </c>
      <c r="AL1326" s="17">
        <f t="shared" si="3699"/>
        <v>0</v>
      </c>
      <c r="AM1326" s="17">
        <f t="shared" si="3700"/>
        <v>0</v>
      </c>
      <c r="AN1326" s="17">
        <f t="shared" si="3701"/>
        <v>0</v>
      </c>
      <c r="AO1326" s="17">
        <f t="shared" si="3702"/>
        <v>0</v>
      </c>
      <c r="AP1326" s="17">
        <f t="shared" si="3703"/>
        <v>0</v>
      </c>
      <c r="AQ1326" s="17">
        <f t="shared" si="3704"/>
        <v>0</v>
      </c>
      <c r="AR1326" s="17">
        <f t="shared" si="3705"/>
        <v>0</v>
      </c>
      <c r="AS1326" s="17">
        <f t="shared" si="3706"/>
        <v>0</v>
      </c>
      <c r="AT1326" s="17">
        <f t="shared" si="3707"/>
        <v>0</v>
      </c>
      <c r="AU1326" s="17">
        <f t="shared" si="3708"/>
        <v>0</v>
      </c>
      <c r="AV1326" s="17">
        <f t="shared" si="3709"/>
        <v>0</v>
      </c>
      <c r="AW1326" s="17">
        <f t="shared" si="3674"/>
        <v>2553.5999999999999</v>
      </c>
      <c r="AX1326" s="17">
        <f t="shared" si="3675"/>
        <v>2553.5999999999999</v>
      </c>
      <c r="AY1326" s="17">
        <f t="shared" si="3676"/>
        <v>2553.5999999999999</v>
      </c>
      <c r="AZ1326" s="17">
        <f t="shared" si="3710"/>
        <v>0</v>
      </c>
      <c r="BA1326" s="32">
        <v>0</v>
      </c>
      <c r="BB1326" s="32"/>
      <c r="BC1326" s="1"/>
      <c r="BD1326" s="1"/>
      <c r="BE1326" s="1"/>
      <c r="BF1326" s="1"/>
      <c r="BG1326" s="1"/>
      <c r="BH1326" s="1"/>
      <c r="BI1326" s="1"/>
    </row>
    <row r="1327" s="1" customFormat="1" ht="30">
      <c r="A1327" s="30" t="s">
        <v>500</v>
      </c>
      <c r="B1327" s="30" t="s">
        <v>121</v>
      </c>
      <c r="C1327" s="30" t="s">
        <v>267</v>
      </c>
      <c r="D1327" s="30" t="s">
        <v>444</v>
      </c>
      <c r="E1327" s="35"/>
      <c r="F1327" s="31" t="s">
        <v>445</v>
      </c>
      <c r="G1327" s="17">
        <f t="shared" si="3677"/>
        <v>2553.5999999999999</v>
      </c>
      <c r="H1327" s="17">
        <f t="shared" si="3678"/>
        <v>2553.5999999999999</v>
      </c>
      <c r="I1327" s="17">
        <f t="shared" si="3679"/>
        <v>2553.5999999999999</v>
      </c>
      <c r="J1327" s="17">
        <f t="shared" si="3680"/>
        <v>0</v>
      </c>
      <c r="K1327" s="17">
        <f t="shared" si="3681"/>
        <v>0</v>
      </c>
      <c r="L1327" s="17">
        <f t="shared" si="3682"/>
        <v>0</v>
      </c>
      <c r="M1327" s="17">
        <f t="shared" si="3597"/>
        <v>2553.5999999999999</v>
      </c>
      <c r="N1327" s="17">
        <f t="shared" si="3598"/>
        <v>2553.5999999999999</v>
      </c>
      <c r="O1327" s="17">
        <f t="shared" si="3599"/>
        <v>2553.5999999999999</v>
      </c>
      <c r="P1327" s="17">
        <f t="shared" si="3683"/>
        <v>0</v>
      </c>
      <c r="Q1327" s="17">
        <f t="shared" si="3684"/>
        <v>0</v>
      </c>
      <c r="R1327" s="17">
        <f t="shared" si="3685"/>
        <v>0</v>
      </c>
      <c r="S1327" s="17">
        <f t="shared" si="3686"/>
        <v>0</v>
      </c>
      <c r="T1327" s="17">
        <f t="shared" si="3687"/>
        <v>0</v>
      </c>
      <c r="U1327" s="17">
        <f t="shared" si="3688"/>
        <v>0</v>
      </c>
      <c r="V1327" s="17">
        <f t="shared" si="3689"/>
        <v>0</v>
      </c>
      <c r="W1327" s="17">
        <f t="shared" si="3690"/>
        <v>0</v>
      </c>
      <c r="X1327" s="17">
        <f t="shared" si="3691"/>
        <v>0</v>
      </c>
      <c r="Y1327" s="17">
        <f t="shared" si="3668"/>
        <v>2553.5999999999999</v>
      </c>
      <c r="Z1327" s="17">
        <f t="shared" si="3669"/>
        <v>2553.5999999999999</v>
      </c>
      <c r="AA1327" s="17">
        <f t="shared" si="3670"/>
        <v>2553.5999999999999</v>
      </c>
      <c r="AB1327" s="17">
        <f t="shared" si="3692"/>
        <v>0</v>
      </c>
      <c r="AC1327" s="17">
        <f t="shared" si="3693"/>
        <v>0</v>
      </c>
      <c r="AD1327" s="17">
        <f t="shared" si="3694"/>
        <v>0</v>
      </c>
      <c r="AE1327" s="17">
        <f t="shared" si="3671"/>
        <v>2553.5999999999999</v>
      </c>
      <c r="AF1327" s="17">
        <f t="shared" si="3672"/>
        <v>2553.5999999999999</v>
      </c>
      <c r="AG1327" s="17">
        <f t="shared" si="3673"/>
        <v>2553.5999999999999</v>
      </c>
      <c r="AH1327" s="17">
        <f t="shared" si="3695"/>
        <v>0</v>
      </c>
      <c r="AI1327" s="17">
        <f t="shared" si="3696"/>
        <v>0</v>
      </c>
      <c r="AJ1327" s="17">
        <f t="shared" si="3697"/>
        <v>0</v>
      </c>
      <c r="AK1327" s="17">
        <f t="shared" si="3698"/>
        <v>0</v>
      </c>
      <c r="AL1327" s="17">
        <f t="shared" si="3699"/>
        <v>0</v>
      </c>
      <c r="AM1327" s="17">
        <f t="shared" si="3700"/>
        <v>0</v>
      </c>
      <c r="AN1327" s="17">
        <f t="shared" si="3701"/>
        <v>0</v>
      </c>
      <c r="AO1327" s="17">
        <f t="shared" si="3702"/>
        <v>0</v>
      </c>
      <c r="AP1327" s="17">
        <f t="shared" si="3703"/>
        <v>0</v>
      </c>
      <c r="AQ1327" s="17">
        <f t="shared" si="3704"/>
        <v>0</v>
      </c>
      <c r="AR1327" s="17">
        <f t="shared" si="3705"/>
        <v>0</v>
      </c>
      <c r="AS1327" s="17">
        <f t="shared" si="3706"/>
        <v>0</v>
      </c>
      <c r="AT1327" s="17">
        <f t="shared" si="3707"/>
        <v>0</v>
      </c>
      <c r="AU1327" s="17">
        <f t="shared" si="3708"/>
        <v>0</v>
      </c>
      <c r="AV1327" s="17">
        <f t="shared" si="3709"/>
        <v>0</v>
      </c>
      <c r="AW1327" s="17">
        <f t="shared" si="3674"/>
        <v>2553.5999999999999</v>
      </c>
      <c r="AX1327" s="17">
        <f t="shared" si="3675"/>
        <v>2553.5999999999999</v>
      </c>
      <c r="AY1327" s="17">
        <f t="shared" si="3676"/>
        <v>2553.5999999999999</v>
      </c>
      <c r="AZ1327" s="17">
        <f t="shared" si="3710"/>
        <v>0</v>
      </c>
      <c r="BA1327" s="32"/>
      <c r="BB1327" s="32"/>
      <c r="BC1327" s="1"/>
      <c r="BD1327" s="1"/>
      <c r="BE1327" s="1"/>
      <c r="BF1327" s="1"/>
      <c r="BG1327" s="1"/>
      <c r="BH1327" s="1"/>
      <c r="BI1327" s="1"/>
    </row>
    <row r="1328" s="1" customFormat="1" ht="30">
      <c r="A1328" s="30" t="s">
        <v>500</v>
      </c>
      <c r="B1328" s="30" t="s">
        <v>121</v>
      </c>
      <c r="C1328" s="30" t="s">
        <v>267</v>
      </c>
      <c r="D1328" s="30" t="s">
        <v>446</v>
      </c>
      <c r="E1328" s="35"/>
      <c r="F1328" s="31" t="s">
        <v>447</v>
      </c>
      <c r="G1328" s="17">
        <f t="shared" si="3677"/>
        <v>2553.5999999999999</v>
      </c>
      <c r="H1328" s="17">
        <f t="shared" si="3678"/>
        <v>2553.5999999999999</v>
      </c>
      <c r="I1328" s="17">
        <f t="shared" si="3679"/>
        <v>2553.5999999999999</v>
      </c>
      <c r="J1328" s="17">
        <f t="shared" si="3680"/>
        <v>0</v>
      </c>
      <c r="K1328" s="17">
        <f t="shared" si="3681"/>
        <v>0</v>
      </c>
      <c r="L1328" s="17">
        <f t="shared" si="3682"/>
        <v>0</v>
      </c>
      <c r="M1328" s="17">
        <f t="shared" si="3597"/>
        <v>2553.5999999999999</v>
      </c>
      <c r="N1328" s="17">
        <f t="shared" si="3598"/>
        <v>2553.5999999999999</v>
      </c>
      <c r="O1328" s="17">
        <f t="shared" si="3599"/>
        <v>2553.5999999999999</v>
      </c>
      <c r="P1328" s="17">
        <f t="shared" si="3683"/>
        <v>0</v>
      </c>
      <c r="Q1328" s="17">
        <f t="shared" si="3684"/>
        <v>0</v>
      </c>
      <c r="R1328" s="17">
        <f t="shared" si="3685"/>
        <v>0</v>
      </c>
      <c r="S1328" s="17">
        <f t="shared" si="3686"/>
        <v>0</v>
      </c>
      <c r="T1328" s="17">
        <f t="shared" si="3687"/>
        <v>0</v>
      </c>
      <c r="U1328" s="17">
        <f t="shared" si="3688"/>
        <v>0</v>
      </c>
      <c r="V1328" s="17">
        <f t="shared" si="3689"/>
        <v>0</v>
      </c>
      <c r="W1328" s="17">
        <f t="shared" si="3690"/>
        <v>0</v>
      </c>
      <c r="X1328" s="17">
        <f t="shared" si="3691"/>
        <v>0</v>
      </c>
      <c r="Y1328" s="17">
        <f t="shared" si="3668"/>
        <v>2553.5999999999999</v>
      </c>
      <c r="Z1328" s="17">
        <f t="shared" si="3669"/>
        <v>2553.5999999999999</v>
      </c>
      <c r="AA1328" s="17">
        <f t="shared" si="3670"/>
        <v>2553.5999999999999</v>
      </c>
      <c r="AB1328" s="17">
        <f t="shared" si="3692"/>
        <v>0</v>
      </c>
      <c r="AC1328" s="17">
        <f t="shared" si="3693"/>
        <v>0</v>
      </c>
      <c r="AD1328" s="17">
        <f t="shared" si="3694"/>
        <v>0</v>
      </c>
      <c r="AE1328" s="17">
        <f t="shared" si="3671"/>
        <v>2553.5999999999999</v>
      </c>
      <c r="AF1328" s="17">
        <f t="shared" si="3672"/>
        <v>2553.5999999999999</v>
      </c>
      <c r="AG1328" s="17">
        <f t="shared" si="3673"/>
        <v>2553.5999999999999</v>
      </c>
      <c r="AH1328" s="17">
        <f t="shared" si="3695"/>
        <v>0</v>
      </c>
      <c r="AI1328" s="17">
        <f t="shared" si="3696"/>
        <v>0</v>
      </c>
      <c r="AJ1328" s="17">
        <f t="shared" si="3697"/>
        <v>0</v>
      </c>
      <c r="AK1328" s="17">
        <f t="shared" si="3698"/>
        <v>0</v>
      </c>
      <c r="AL1328" s="17">
        <f t="shared" si="3699"/>
        <v>0</v>
      </c>
      <c r="AM1328" s="17">
        <f t="shared" si="3700"/>
        <v>0</v>
      </c>
      <c r="AN1328" s="17">
        <f t="shared" si="3701"/>
        <v>0</v>
      </c>
      <c r="AO1328" s="17">
        <f t="shared" si="3702"/>
        <v>0</v>
      </c>
      <c r="AP1328" s="17">
        <f t="shared" si="3703"/>
        <v>0</v>
      </c>
      <c r="AQ1328" s="17">
        <f t="shared" si="3704"/>
        <v>0</v>
      </c>
      <c r="AR1328" s="17">
        <f t="shared" si="3705"/>
        <v>0</v>
      </c>
      <c r="AS1328" s="17">
        <f t="shared" si="3706"/>
        <v>0</v>
      </c>
      <c r="AT1328" s="17">
        <f t="shared" si="3707"/>
        <v>0</v>
      </c>
      <c r="AU1328" s="17">
        <f t="shared" si="3708"/>
        <v>0</v>
      </c>
      <c r="AV1328" s="17">
        <f t="shared" si="3709"/>
        <v>0</v>
      </c>
      <c r="AW1328" s="17">
        <f t="shared" si="3674"/>
        <v>2553.5999999999999</v>
      </c>
      <c r="AX1328" s="17">
        <f t="shared" si="3675"/>
        <v>2553.5999999999999</v>
      </c>
      <c r="AY1328" s="17">
        <f t="shared" si="3676"/>
        <v>2553.5999999999999</v>
      </c>
      <c r="AZ1328" s="17">
        <f t="shared" si="3710"/>
        <v>0</v>
      </c>
      <c r="BA1328" s="32"/>
      <c r="BB1328" s="32"/>
      <c r="BC1328" s="1"/>
      <c r="BD1328" s="1"/>
      <c r="BE1328" s="1"/>
      <c r="BF1328" s="1"/>
      <c r="BG1328" s="1"/>
      <c r="BH1328" s="1"/>
      <c r="BI1328" s="1"/>
    </row>
    <row r="1329" s="1" customFormat="1" ht="46.5" customHeight="1">
      <c r="A1329" s="30" t="s">
        <v>500</v>
      </c>
      <c r="B1329" s="30" t="s">
        <v>121</v>
      </c>
      <c r="C1329" s="30" t="s">
        <v>267</v>
      </c>
      <c r="D1329" s="30" t="s">
        <v>446</v>
      </c>
      <c r="E1329" s="30" t="s">
        <v>41</v>
      </c>
      <c r="F1329" s="31" t="s">
        <v>42</v>
      </c>
      <c r="G1329" s="17">
        <v>2553.5999999999999</v>
      </c>
      <c r="H1329" s="17">
        <v>2553.5999999999999</v>
      </c>
      <c r="I1329" s="17">
        <v>2553.5999999999999</v>
      </c>
      <c r="J1329" s="17"/>
      <c r="K1329" s="17"/>
      <c r="L1329" s="17"/>
      <c r="M1329" s="17">
        <f t="shared" si="3597"/>
        <v>2553.5999999999999</v>
      </c>
      <c r="N1329" s="17">
        <f t="shared" si="3598"/>
        <v>2553.5999999999999</v>
      </c>
      <c r="O1329" s="17">
        <f t="shared" si="3599"/>
        <v>2553.5999999999999</v>
      </c>
      <c r="P1329" s="17"/>
      <c r="Q1329" s="17"/>
      <c r="R1329" s="17"/>
      <c r="S1329" s="17"/>
      <c r="T1329" s="17"/>
      <c r="U1329" s="17"/>
      <c r="V1329" s="17"/>
      <c r="W1329" s="17"/>
      <c r="X1329" s="17"/>
      <c r="Y1329" s="17">
        <f t="shared" si="3668"/>
        <v>2553.5999999999999</v>
      </c>
      <c r="Z1329" s="17">
        <f t="shared" si="3669"/>
        <v>2553.5999999999999</v>
      </c>
      <c r="AA1329" s="17">
        <f t="shared" si="3670"/>
        <v>2553.5999999999999</v>
      </c>
      <c r="AB1329" s="17"/>
      <c r="AC1329" s="17"/>
      <c r="AD1329" s="17"/>
      <c r="AE1329" s="17">
        <f t="shared" si="3671"/>
        <v>2553.5999999999999</v>
      </c>
      <c r="AF1329" s="17">
        <f t="shared" si="3672"/>
        <v>2553.5999999999999</v>
      </c>
      <c r="AG1329" s="17">
        <f t="shared" si="3673"/>
        <v>2553.5999999999999</v>
      </c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>
        <f t="shared" si="3674"/>
        <v>2553.5999999999999</v>
      </c>
      <c r="AX1329" s="17">
        <f t="shared" si="3675"/>
        <v>2553.5999999999999</v>
      </c>
      <c r="AY1329" s="17">
        <f t="shared" si="3676"/>
        <v>2553.5999999999999</v>
      </c>
      <c r="AZ1329" s="17"/>
      <c r="BA1329" s="32"/>
      <c r="BB1329" s="32"/>
      <c r="BC1329" s="1"/>
      <c r="BD1329" s="1"/>
      <c r="BE1329" s="1"/>
      <c r="BF1329" s="1"/>
      <c r="BG1329" s="1"/>
      <c r="BH1329" s="1"/>
      <c r="BI1329" s="1"/>
    </row>
    <row r="1330" s="1" customFormat="1" ht="46.5" customHeight="1">
      <c r="A1330" s="30" t="s">
        <v>500</v>
      </c>
      <c r="B1330" s="30" t="s">
        <v>121</v>
      </c>
      <c r="C1330" s="30" t="s">
        <v>267</v>
      </c>
      <c r="D1330" s="30" t="s">
        <v>448</v>
      </c>
      <c r="E1330" s="35"/>
      <c r="F1330" s="31" t="s">
        <v>449</v>
      </c>
      <c r="G1330" s="17">
        <f t="shared" si="3677"/>
        <v>13227.299999999999</v>
      </c>
      <c r="H1330" s="17">
        <f t="shared" si="3678"/>
        <v>13227.299999999999</v>
      </c>
      <c r="I1330" s="17">
        <f t="shared" si="3679"/>
        <v>13227.299999999999</v>
      </c>
      <c r="J1330" s="17">
        <f t="shared" si="3680"/>
        <v>0</v>
      </c>
      <c r="K1330" s="17">
        <f t="shared" si="3681"/>
        <v>0</v>
      </c>
      <c r="L1330" s="17">
        <f t="shared" si="3682"/>
        <v>0</v>
      </c>
      <c r="M1330" s="17">
        <f t="shared" si="3597"/>
        <v>13227.299999999999</v>
      </c>
      <c r="N1330" s="17">
        <f t="shared" si="3598"/>
        <v>13227.299999999999</v>
      </c>
      <c r="O1330" s="17">
        <f t="shared" si="3599"/>
        <v>13227.299999999999</v>
      </c>
      <c r="P1330" s="17">
        <f t="shared" si="3683"/>
        <v>0</v>
      </c>
      <c r="Q1330" s="17">
        <f t="shared" si="3684"/>
        <v>0</v>
      </c>
      <c r="R1330" s="17">
        <f t="shared" si="3685"/>
        <v>0</v>
      </c>
      <c r="S1330" s="17">
        <f t="shared" si="3686"/>
        <v>0</v>
      </c>
      <c r="T1330" s="17">
        <f t="shared" si="3687"/>
        <v>0</v>
      </c>
      <c r="U1330" s="17">
        <f t="shared" si="3688"/>
        <v>0</v>
      </c>
      <c r="V1330" s="17">
        <f t="shared" si="3689"/>
        <v>0</v>
      </c>
      <c r="W1330" s="17">
        <f t="shared" si="3690"/>
        <v>0</v>
      </c>
      <c r="X1330" s="17">
        <f t="shared" si="3691"/>
        <v>0</v>
      </c>
      <c r="Y1330" s="17">
        <f t="shared" si="3668"/>
        <v>13227.299999999999</v>
      </c>
      <c r="Z1330" s="17">
        <f t="shared" si="3669"/>
        <v>13227.299999999999</v>
      </c>
      <c r="AA1330" s="17">
        <f t="shared" si="3670"/>
        <v>13227.299999999999</v>
      </c>
      <c r="AB1330" s="17">
        <f t="shared" si="3692"/>
        <v>0</v>
      </c>
      <c r="AC1330" s="17">
        <f t="shared" si="3693"/>
        <v>0</v>
      </c>
      <c r="AD1330" s="17">
        <f t="shared" si="3694"/>
        <v>0</v>
      </c>
      <c r="AE1330" s="17">
        <f t="shared" si="3671"/>
        <v>13227.299999999999</v>
      </c>
      <c r="AF1330" s="17">
        <f t="shared" si="3672"/>
        <v>13227.299999999999</v>
      </c>
      <c r="AG1330" s="17">
        <f t="shared" si="3673"/>
        <v>13227.299999999999</v>
      </c>
      <c r="AH1330" s="17">
        <f t="shared" si="3695"/>
        <v>0</v>
      </c>
      <c r="AI1330" s="17">
        <f t="shared" si="3696"/>
        <v>0</v>
      </c>
      <c r="AJ1330" s="17">
        <f t="shared" si="3697"/>
        <v>0</v>
      </c>
      <c r="AK1330" s="17">
        <f t="shared" si="3698"/>
        <v>0</v>
      </c>
      <c r="AL1330" s="17">
        <f t="shared" si="3699"/>
        <v>0</v>
      </c>
      <c r="AM1330" s="17">
        <f t="shared" si="3700"/>
        <v>0</v>
      </c>
      <c r="AN1330" s="17">
        <f t="shared" si="3701"/>
        <v>0</v>
      </c>
      <c r="AO1330" s="17">
        <f t="shared" si="3702"/>
        <v>0</v>
      </c>
      <c r="AP1330" s="17">
        <f t="shared" si="3703"/>
        <v>0</v>
      </c>
      <c r="AQ1330" s="17">
        <f t="shared" si="3704"/>
        <v>0</v>
      </c>
      <c r="AR1330" s="17">
        <f t="shared" si="3705"/>
        <v>0</v>
      </c>
      <c r="AS1330" s="17">
        <f t="shared" si="3706"/>
        <v>0</v>
      </c>
      <c r="AT1330" s="17">
        <f t="shared" si="3707"/>
        <v>0</v>
      </c>
      <c r="AU1330" s="17">
        <f t="shared" si="3708"/>
        <v>0</v>
      </c>
      <c r="AV1330" s="17">
        <f t="shared" si="3709"/>
        <v>0</v>
      </c>
      <c r="AW1330" s="17">
        <f t="shared" si="3674"/>
        <v>13227.299999999999</v>
      </c>
      <c r="AX1330" s="17">
        <f t="shared" si="3675"/>
        <v>13227.299999999999</v>
      </c>
      <c r="AY1330" s="17">
        <f t="shared" si="3676"/>
        <v>13227.299999999999</v>
      </c>
      <c r="AZ1330" s="17">
        <f t="shared" si="3710"/>
        <v>0</v>
      </c>
      <c r="BA1330" s="32"/>
      <c r="BB1330" s="32"/>
      <c r="BC1330" s="1"/>
      <c r="BD1330" s="1"/>
      <c r="BE1330" s="1"/>
      <c r="BF1330" s="1"/>
      <c r="BG1330" s="1"/>
      <c r="BH1330" s="1"/>
      <c r="BI1330" s="1"/>
    </row>
    <row r="1331" s="1" customFormat="1" ht="24.75" customHeight="1">
      <c r="A1331" s="30" t="s">
        <v>500</v>
      </c>
      <c r="B1331" s="30" t="s">
        <v>121</v>
      </c>
      <c r="C1331" s="30" t="s">
        <v>267</v>
      </c>
      <c r="D1331" s="30" t="s">
        <v>450</v>
      </c>
      <c r="E1331" s="35"/>
      <c r="F1331" s="31" t="s">
        <v>80</v>
      </c>
      <c r="G1331" s="17">
        <f t="shared" si="3677"/>
        <v>13227.299999999999</v>
      </c>
      <c r="H1331" s="17">
        <f t="shared" si="3678"/>
        <v>13227.299999999999</v>
      </c>
      <c r="I1331" s="17">
        <f t="shared" si="3679"/>
        <v>13227.299999999999</v>
      </c>
      <c r="J1331" s="17">
        <f t="shared" si="3680"/>
        <v>0</v>
      </c>
      <c r="K1331" s="17">
        <f t="shared" si="3681"/>
        <v>0</v>
      </c>
      <c r="L1331" s="17">
        <f t="shared" si="3682"/>
        <v>0</v>
      </c>
      <c r="M1331" s="17">
        <f t="shared" si="3597"/>
        <v>13227.299999999999</v>
      </c>
      <c r="N1331" s="17">
        <f t="shared" si="3598"/>
        <v>13227.299999999999</v>
      </c>
      <c r="O1331" s="17">
        <f t="shared" si="3599"/>
        <v>13227.299999999999</v>
      </c>
      <c r="P1331" s="17">
        <f t="shared" si="3683"/>
        <v>0</v>
      </c>
      <c r="Q1331" s="17">
        <f t="shared" si="3684"/>
        <v>0</v>
      </c>
      <c r="R1331" s="17">
        <f t="shared" si="3685"/>
        <v>0</v>
      </c>
      <c r="S1331" s="17">
        <f t="shared" si="3686"/>
        <v>0</v>
      </c>
      <c r="T1331" s="17">
        <f t="shared" si="3687"/>
        <v>0</v>
      </c>
      <c r="U1331" s="17">
        <f t="shared" si="3688"/>
        <v>0</v>
      </c>
      <c r="V1331" s="17">
        <f t="shared" si="3689"/>
        <v>0</v>
      </c>
      <c r="W1331" s="17">
        <f t="shared" si="3690"/>
        <v>0</v>
      </c>
      <c r="X1331" s="17">
        <f t="shared" si="3691"/>
        <v>0</v>
      </c>
      <c r="Y1331" s="17">
        <f t="shared" si="3668"/>
        <v>13227.299999999999</v>
      </c>
      <c r="Z1331" s="17">
        <f t="shared" si="3669"/>
        <v>13227.299999999999</v>
      </c>
      <c r="AA1331" s="17">
        <f t="shared" si="3670"/>
        <v>13227.299999999999</v>
      </c>
      <c r="AB1331" s="17">
        <f t="shared" si="3692"/>
        <v>0</v>
      </c>
      <c r="AC1331" s="17">
        <f t="shared" si="3693"/>
        <v>0</v>
      </c>
      <c r="AD1331" s="17">
        <f t="shared" si="3694"/>
        <v>0</v>
      </c>
      <c r="AE1331" s="17">
        <f t="shared" si="3671"/>
        <v>13227.299999999999</v>
      </c>
      <c r="AF1331" s="17">
        <f t="shared" si="3672"/>
        <v>13227.299999999999</v>
      </c>
      <c r="AG1331" s="17">
        <f t="shared" si="3673"/>
        <v>13227.299999999999</v>
      </c>
      <c r="AH1331" s="17">
        <f t="shared" si="3695"/>
        <v>0</v>
      </c>
      <c r="AI1331" s="17">
        <f t="shared" si="3696"/>
        <v>0</v>
      </c>
      <c r="AJ1331" s="17">
        <f t="shared" si="3697"/>
        <v>0</v>
      </c>
      <c r="AK1331" s="17">
        <f t="shared" si="3698"/>
        <v>0</v>
      </c>
      <c r="AL1331" s="17">
        <f t="shared" si="3699"/>
        <v>0</v>
      </c>
      <c r="AM1331" s="17">
        <f t="shared" si="3700"/>
        <v>0</v>
      </c>
      <c r="AN1331" s="17">
        <f t="shared" si="3701"/>
        <v>0</v>
      </c>
      <c r="AO1331" s="17">
        <f t="shared" si="3702"/>
        <v>0</v>
      </c>
      <c r="AP1331" s="17">
        <f t="shared" si="3703"/>
        <v>0</v>
      </c>
      <c r="AQ1331" s="17">
        <f t="shared" si="3704"/>
        <v>0</v>
      </c>
      <c r="AR1331" s="17">
        <f t="shared" si="3705"/>
        <v>0</v>
      </c>
      <c r="AS1331" s="17">
        <f t="shared" si="3706"/>
        <v>0</v>
      </c>
      <c r="AT1331" s="17">
        <f t="shared" si="3707"/>
        <v>0</v>
      </c>
      <c r="AU1331" s="17">
        <f t="shared" si="3708"/>
        <v>0</v>
      </c>
      <c r="AV1331" s="17">
        <f t="shared" si="3709"/>
        <v>0</v>
      </c>
      <c r="AW1331" s="17">
        <f t="shared" si="3674"/>
        <v>13227.299999999999</v>
      </c>
      <c r="AX1331" s="17">
        <f t="shared" si="3675"/>
        <v>13227.299999999999</v>
      </c>
      <c r="AY1331" s="17">
        <f t="shared" si="3676"/>
        <v>13227.299999999999</v>
      </c>
      <c r="AZ1331" s="17">
        <f t="shared" si="3710"/>
        <v>0</v>
      </c>
      <c r="BA1331" s="32"/>
      <c r="BB1331" s="32"/>
      <c r="BC1331" s="1"/>
      <c r="BD1331" s="1"/>
      <c r="BE1331" s="1"/>
      <c r="BF1331" s="1"/>
      <c r="BG1331" s="1"/>
      <c r="BH1331" s="1"/>
      <c r="BI1331" s="1"/>
    </row>
    <row r="1332" s="1" customFormat="1" ht="30">
      <c r="A1332" s="30" t="s">
        <v>500</v>
      </c>
      <c r="B1332" s="30" t="s">
        <v>121</v>
      </c>
      <c r="C1332" s="30" t="s">
        <v>267</v>
      </c>
      <c r="D1332" s="30" t="s">
        <v>451</v>
      </c>
      <c r="E1332" s="35"/>
      <c r="F1332" s="31" t="s">
        <v>452</v>
      </c>
      <c r="G1332" s="17">
        <f t="shared" si="3677"/>
        <v>13227.299999999999</v>
      </c>
      <c r="H1332" s="17">
        <f t="shared" si="3678"/>
        <v>13227.299999999999</v>
      </c>
      <c r="I1332" s="17">
        <f t="shared" si="3679"/>
        <v>13227.299999999999</v>
      </c>
      <c r="J1332" s="17">
        <f t="shared" si="3680"/>
        <v>0</v>
      </c>
      <c r="K1332" s="17">
        <f t="shared" si="3681"/>
        <v>0</v>
      </c>
      <c r="L1332" s="17">
        <f t="shared" si="3682"/>
        <v>0</v>
      </c>
      <c r="M1332" s="17">
        <f t="shared" si="3597"/>
        <v>13227.299999999999</v>
      </c>
      <c r="N1332" s="17">
        <f t="shared" si="3598"/>
        <v>13227.299999999999</v>
      </c>
      <c r="O1332" s="17">
        <f t="shared" si="3599"/>
        <v>13227.299999999999</v>
      </c>
      <c r="P1332" s="17">
        <f t="shared" si="3683"/>
        <v>0</v>
      </c>
      <c r="Q1332" s="17">
        <f t="shared" si="3684"/>
        <v>0</v>
      </c>
      <c r="R1332" s="17">
        <f t="shared" si="3685"/>
        <v>0</v>
      </c>
      <c r="S1332" s="17">
        <f t="shared" si="3686"/>
        <v>0</v>
      </c>
      <c r="T1332" s="17">
        <f t="shared" si="3687"/>
        <v>0</v>
      </c>
      <c r="U1332" s="17">
        <f t="shared" si="3688"/>
        <v>0</v>
      </c>
      <c r="V1332" s="17">
        <f t="shared" si="3689"/>
        <v>0</v>
      </c>
      <c r="W1332" s="17">
        <f t="shared" si="3690"/>
        <v>0</v>
      </c>
      <c r="X1332" s="17">
        <f t="shared" si="3691"/>
        <v>0</v>
      </c>
      <c r="Y1332" s="17">
        <f t="shared" si="3668"/>
        <v>13227.299999999999</v>
      </c>
      <c r="Z1332" s="17">
        <f t="shared" si="3669"/>
        <v>13227.299999999999</v>
      </c>
      <c r="AA1332" s="17">
        <f t="shared" si="3670"/>
        <v>13227.299999999999</v>
      </c>
      <c r="AB1332" s="17">
        <f t="shared" si="3692"/>
        <v>0</v>
      </c>
      <c r="AC1332" s="17">
        <f t="shared" si="3693"/>
        <v>0</v>
      </c>
      <c r="AD1332" s="17">
        <f t="shared" si="3694"/>
        <v>0</v>
      </c>
      <c r="AE1332" s="17">
        <f t="shared" si="3671"/>
        <v>13227.299999999999</v>
      </c>
      <c r="AF1332" s="17">
        <f t="shared" si="3672"/>
        <v>13227.299999999999</v>
      </c>
      <c r="AG1332" s="17">
        <f t="shared" si="3673"/>
        <v>13227.299999999999</v>
      </c>
      <c r="AH1332" s="17">
        <f t="shared" si="3695"/>
        <v>0</v>
      </c>
      <c r="AI1332" s="17">
        <f t="shared" si="3696"/>
        <v>0</v>
      </c>
      <c r="AJ1332" s="17">
        <f t="shared" si="3697"/>
        <v>0</v>
      </c>
      <c r="AK1332" s="17">
        <f t="shared" si="3698"/>
        <v>0</v>
      </c>
      <c r="AL1332" s="17">
        <f t="shared" si="3699"/>
        <v>0</v>
      </c>
      <c r="AM1332" s="17">
        <f t="shared" si="3700"/>
        <v>0</v>
      </c>
      <c r="AN1332" s="17">
        <f t="shared" si="3701"/>
        <v>0</v>
      </c>
      <c r="AO1332" s="17">
        <f t="shared" si="3702"/>
        <v>0</v>
      </c>
      <c r="AP1332" s="17">
        <f t="shared" si="3703"/>
        <v>0</v>
      </c>
      <c r="AQ1332" s="17">
        <f t="shared" si="3704"/>
        <v>0</v>
      </c>
      <c r="AR1332" s="17">
        <f t="shared" si="3705"/>
        <v>0</v>
      </c>
      <c r="AS1332" s="17">
        <f t="shared" si="3706"/>
        <v>0</v>
      </c>
      <c r="AT1332" s="17">
        <f t="shared" si="3707"/>
        <v>0</v>
      </c>
      <c r="AU1332" s="17">
        <f t="shared" si="3708"/>
        <v>0</v>
      </c>
      <c r="AV1332" s="17">
        <f t="shared" si="3709"/>
        <v>0</v>
      </c>
      <c r="AW1332" s="17">
        <f t="shared" si="3674"/>
        <v>13227.299999999999</v>
      </c>
      <c r="AX1332" s="17">
        <f t="shared" si="3675"/>
        <v>13227.299999999999</v>
      </c>
      <c r="AY1332" s="17">
        <f t="shared" si="3676"/>
        <v>13227.299999999999</v>
      </c>
      <c r="AZ1332" s="17">
        <f t="shared" si="3710"/>
        <v>0</v>
      </c>
      <c r="BA1332" s="32"/>
      <c r="BB1332" s="32"/>
      <c r="BC1332" s="1"/>
      <c r="BD1332" s="1"/>
      <c r="BE1332" s="1"/>
      <c r="BF1332" s="1"/>
      <c r="BG1332" s="1"/>
      <c r="BH1332" s="1"/>
      <c r="BI1332" s="1"/>
    </row>
    <row r="1333" s="1" customFormat="1" ht="38.25" customHeight="1">
      <c r="A1333" s="30" t="s">
        <v>500</v>
      </c>
      <c r="B1333" s="30" t="s">
        <v>121</v>
      </c>
      <c r="C1333" s="30" t="s">
        <v>267</v>
      </c>
      <c r="D1333" s="30" t="s">
        <v>453</v>
      </c>
      <c r="E1333" s="35"/>
      <c r="F1333" s="31" t="s">
        <v>454</v>
      </c>
      <c r="G1333" s="17">
        <f t="shared" si="3677"/>
        <v>13227.299999999999</v>
      </c>
      <c r="H1333" s="17">
        <f t="shared" si="3678"/>
        <v>13227.299999999999</v>
      </c>
      <c r="I1333" s="17">
        <f t="shared" si="3679"/>
        <v>13227.299999999999</v>
      </c>
      <c r="J1333" s="17">
        <f t="shared" si="3680"/>
        <v>0</v>
      </c>
      <c r="K1333" s="17">
        <f t="shared" si="3681"/>
        <v>0</v>
      </c>
      <c r="L1333" s="17">
        <f t="shared" si="3682"/>
        <v>0</v>
      </c>
      <c r="M1333" s="17">
        <f t="shared" si="3597"/>
        <v>13227.299999999999</v>
      </c>
      <c r="N1333" s="17">
        <f t="shared" si="3598"/>
        <v>13227.299999999999</v>
      </c>
      <c r="O1333" s="17">
        <f t="shared" si="3599"/>
        <v>13227.299999999999</v>
      </c>
      <c r="P1333" s="17">
        <f t="shared" si="3683"/>
        <v>0</v>
      </c>
      <c r="Q1333" s="17">
        <f t="shared" si="3684"/>
        <v>0</v>
      </c>
      <c r="R1333" s="17">
        <f t="shared" si="3685"/>
        <v>0</v>
      </c>
      <c r="S1333" s="17">
        <f t="shared" si="3686"/>
        <v>0</v>
      </c>
      <c r="T1333" s="17">
        <f t="shared" si="3687"/>
        <v>0</v>
      </c>
      <c r="U1333" s="17">
        <f t="shared" si="3688"/>
        <v>0</v>
      </c>
      <c r="V1333" s="17">
        <f t="shared" si="3689"/>
        <v>0</v>
      </c>
      <c r="W1333" s="17">
        <f t="shared" si="3690"/>
        <v>0</v>
      </c>
      <c r="X1333" s="17">
        <f t="shared" si="3691"/>
        <v>0</v>
      </c>
      <c r="Y1333" s="17">
        <f t="shared" si="3668"/>
        <v>13227.299999999999</v>
      </c>
      <c r="Z1333" s="17">
        <f t="shared" si="3669"/>
        <v>13227.299999999999</v>
      </c>
      <c r="AA1333" s="17">
        <f t="shared" si="3670"/>
        <v>13227.299999999999</v>
      </c>
      <c r="AB1333" s="17">
        <f t="shared" si="3692"/>
        <v>0</v>
      </c>
      <c r="AC1333" s="17">
        <f t="shared" si="3693"/>
        <v>0</v>
      </c>
      <c r="AD1333" s="17">
        <f t="shared" si="3694"/>
        <v>0</v>
      </c>
      <c r="AE1333" s="17">
        <f t="shared" si="3671"/>
        <v>13227.299999999999</v>
      </c>
      <c r="AF1333" s="17">
        <f t="shared" si="3672"/>
        <v>13227.299999999999</v>
      </c>
      <c r="AG1333" s="17">
        <f t="shared" si="3673"/>
        <v>13227.299999999999</v>
      </c>
      <c r="AH1333" s="17">
        <f t="shared" si="3695"/>
        <v>0</v>
      </c>
      <c r="AI1333" s="17">
        <f t="shared" si="3696"/>
        <v>0</v>
      </c>
      <c r="AJ1333" s="17">
        <f t="shared" si="3697"/>
        <v>0</v>
      </c>
      <c r="AK1333" s="17">
        <f t="shared" si="3698"/>
        <v>0</v>
      </c>
      <c r="AL1333" s="17">
        <f t="shared" si="3699"/>
        <v>0</v>
      </c>
      <c r="AM1333" s="17">
        <f t="shared" si="3700"/>
        <v>0</v>
      </c>
      <c r="AN1333" s="17">
        <f t="shared" si="3701"/>
        <v>0</v>
      </c>
      <c r="AO1333" s="17">
        <f t="shared" si="3702"/>
        <v>0</v>
      </c>
      <c r="AP1333" s="17">
        <f t="shared" si="3703"/>
        <v>0</v>
      </c>
      <c r="AQ1333" s="17">
        <f t="shared" si="3704"/>
        <v>0</v>
      </c>
      <c r="AR1333" s="17">
        <f t="shared" si="3705"/>
        <v>0</v>
      </c>
      <c r="AS1333" s="17">
        <f t="shared" si="3706"/>
        <v>0</v>
      </c>
      <c r="AT1333" s="17">
        <f t="shared" si="3707"/>
        <v>0</v>
      </c>
      <c r="AU1333" s="17">
        <f t="shared" si="3708"/>
        <v>0</v>
      </c>
      <c r="AV1333" s="17">
        <f t="shared" si="3709"/>
        <v>0</v>
      </c>
      <c r="AW1333" s="17">
        <f t="shared" si="3674"/>
        <v>13227.299999999999</v>
      </c>
      <c r="AX1333" s="17">
        <f t="shared" si="3675"/>
        <v>13227.299999999999</v>
      </c>
      <c r="AY1333" s="17">
        <f t="shared" si="3676"/>
        <v>13227.299999999999</v>
      </c>
      <c r="AZ1333" s="17">
        <f t="shared" si="3710"/>
        <v>0</v>
      </c>
      <c r="BA1333" s="32"/>
      <c r="BB1333" s="32"/>
      <c r="BC1333" s="1"/>
      <c r="BD1333" s="1"/>
      <c r="BE1333" s="1"/>
      <c r="BF1333" s="1"/>
      <c r="BG1333" s="1"/>
      <c r="BH1333" s="1"/>
      <c r="BI1333" s="1"/>
    </row>
    <row r="1334" s="1" customFormat="1" ht="24.75" customHeight="1">
      <c r="A1334" s="30" t="s">
        <v>500</v>
      </c>
      <c r="B1334" s="30" t="s">
        <v>121</v>
      </c>
      <c r="C1334" s="30" t="s">
        <v>267</v>
      </c>
      <c r="D1334" s="30" t="s">
        <v>453</v>
      </c>
      <c r="E1334" s="30" t="s">
        <v>43</v>
      </c>
      <c r="F1334" s="31" t="s">
        <v>44</v>
      </c>
      <c r="G1334" s="17">
        <v>13227.299999999999</v>
      </c>
      <c r="H1334" s="17">
        <v>13227.299999999999</v>
      </c>
      <c r="I1334" s="17">
        <v>13227.299999999999</v>
      </c>
      <c r="J1334" s="17"/>
      <c r="K1334" s="17"/>
      <c r="L1334" s="17"/>
      <c r="M1334" s="17">
        <f t="shared" si="3597"/>
        <v>13227.299999999999</v>
      </c>
      <c r="N1334" s="17">
        <f t="shared" si="3598"/>
        <v>13227.299999999999</v>
      </c>
      <c r="O1334" s="17">
        <f t="shared" si="3599"/>
        <v>13227.299999999999</v>
      </c>
      <c r="P1334" s="17"/>
      <c r="Q1334" s="17"/>
      <c r="R1334" s="17"/>
      <c r="S1334" s="17"/>
      <c r="T1334" s="17"/>
      <c r="U1334" s="17"/>
      <c r="V1334" s="17"/>
      <c r="W1334" s="17"/>
      <c r="X1334" s="17"/>
      <c r="Y1334" s="17">
        <f t="shared" si="3668"/>
        <v>13227.299999999999</v>
      </c>
      <c r="Z1334" s="17">
        <f t="shared" si="3669"/>
        <v>13227.299999999999</v>
      </c>
      <c r="AA1334" s="17">
        <f t="shared" si="3670"/>
        <v>13227.299999999999</v>
      </c>
      <c r="AB1334" s="17"/>
      <c r="AC1334" s="17"/>
      <c r="AD1334" s="17"/>
      <c r="AE1334" s="17">
        <f t="shared" si="3671"/>
        <v>13227.299999999999</v>
      </c>
      <c r="AF1334" s="17">
        <f t="shared" si="3672"/>
        <v>13227.299999999999</v>
      </c>
      <c r="AG1334" s="17">
        <f t="shared" si="3673"/>
        <v>13227.299999999999</v>
      </c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>
        <f t="shared" si="3674"/>
        <v>13227.299999999999</v>
      </c>
      <c r="AX1334" s="17">
        <f t="shared" si="3675"/>
        <v>13227.299999999999</v>
      </c>
      <c r="AY1334" s="17">
        <f t="shared" si="3676"/>
        <v>13227.299999999999</v>
      </c>
      <c r="AZ1334" s="17"/>
      <c r="BA1334" s="32"/>
      <c r="BB1334" s="32"/>
      <c r="BC1334" s="1"/>
      <c r="BD1334" s="1"/>
      <c r="BE1334" s="1"/>
      <c r="BF1334" s="1"/>
      <c r="BG1334" s="1"/>
      <c r="BH1334" s="1"/>
      <c r="BI1334" s="1"/>
    </row>
    <row r="1335" s="25" customFormat="1" ht="15">
      <c r="A1335" s="26" t="s">
        <v>500</v>
      </c>
      <c r="B1335" s="26" t="s">
        <v>121</v>
      </c>
      <c r="C1335" s="26" t="s">
        <v>123</v>
      </c>
      <c r="D1335" s="26"/>
      <c r="E1335" s="26"/>
      <c r="F1335" s="27" t="s">
        <v>124</v>
      </c>
      <c r="G1335" s="28">
        <f t="shared" si="3677"/>
        <v>0</v>
      </c>
      <c r="H1335" s="28">
        <f t="shared" si="3678"/>
        <v>79.799999999999997</v>
      </c>
      <c r="I1335" s="28">
        <f t="shared" si="3679"/>
        <v>79.799999999999997</v>
      </c>
      <c r="J1335" s="28">
        <f t="shared" si="3680"/>
        <v>0</v>
      </c>
      <c r="K1335" s="28">
        <f t="shared" si="3681"/>
        <v>0</v>
      </c>
      <c r="L1335" s="28">
        <f t="shared" si="3682"/>
        <v>0</v>
      </c>
      <c r="M1335" s="28">
        <f t="shared" si="3597"/>
        <v>0</v>
      </c>
      <c r="N1335" s="28">
        <f t="shared" si="3598"/>
        <v>79.799999999999997</v>
      </c>
      <c r="O1335" s="28">
        <f t="shared" si="3599"/>
        <v>79.799999999999997</v>
      </c>
      <c r="P1335" s="28">
        <f t="shared" si="3683"/>
        <v>0</v>
      </c>
      <c r="Q1335" s="28">
        <f t="shared" si="3684"/>
        <v>0</v>
      </c>
      <c r="R1335" s="28">
        <f t="shared" si="3685"/>
        <v>0</v>
      </c>
      <c r="S1335" s="28">
        <f t="shared" si="3686"/>
        <v>0</v>
      </c>
      <c r="T1335" s="28">
        <f t="shared" si="3687"/>
        <v>0</v>
      </c>
      <c r="U1335" s="28">
        <f t="shared" si="3688"/>
        <v>0</v>
      </c>
      <c r="V1335" s="28">
        <f t="shared" si="3689"/>
        <v>0</v>
      </c>
      <c r="W1335" s="28">
        <f t="shared" si="3690"/>
        <v>0</v>
      </c>
      <c r="X1335" s="28">
        <f t="shared" si="3691"/>
        <v>0</v>
      </c>
      <c r="Y1335" s="28">
        <f t="shared" si="3668"/>
        <v>0</v>
      </c>
      <c r="Z1335" s="28">
        <f t="shared" si="3669"/>
        <v>79.799999999999997</v>
      </c>
      <c r="AA1335" s="28">
        <f t="shared" si="3670"/>
        <v>79.799999999999997</v>
      </c>
      <c r="AB1335" s="28">
        <f t="shared" si="3692"/>
        <v>0</v>
      </c>
      <c r="AC1335" s="28">
        <f t="shared" si="3693"/>
        <v>0</v>
      </c>
      <c r="AD1335" s="28">
        <f t="shared" si="3694"/>
        <v>0</v>
      </c>
      <c r="AE1335" s="28">
        <f t="shared" si="3671"/>
        <v>0</v>
      </c>
      <c r="AF1335" s="28">
        <f t="shared" si="3672"/>
        <v>79.799999999999997</v>
      </c>
      <c r="AG1335" s="28">
        <f t="shared" si="3673"/>
        <v>79.799999999999997</v>
      </c>
      <c r="AH1335" s="28">
        <f t="shared" si="3695"/>
        <v>0</v>
      </c>
      <c r="AI1335" s="28">
        <f t="shared" si="3696"/>
        <v>0</v>
      </c>
      <c r="AJ1335" s="28">
        <f t="shared" si="3697"/>
        <v>0</v>
      </c>
      <c r="AK1335" s="28">
        <f t="shared" si="3698"/>
        <v>0</v>
      </c>
      <c r="AL1335" s="28">
        <f t="shared" si="3699"/>
        <v>0</v>
      </c>
      <c r="AM1335" s="28">
        <f t="shared" si="3700"/>
        <v>0</v>
      </c>
      <c r="AN1335" s="28">
        <f t="shared" si="3701"/>
        <v>0</v>
      </c>
      <c r="AO1335" s="28">
        <f t="shared" si="3702"/>
        <v>0</v>
      </c>
      <c r="AP1335" s="28">
        <f t="shared" si="3703"/>
        <v>0</v>
      </c>
      <c r="AQ1335" s="28">
        <f t="shared" si="3704"/>
        <v>0</v>
      </c>
      <c r="AR1335" s="28">
        <f t="shared" si="3705"/>
        <v>0</v>
      </c>
      <c r="AS1335" s="28">
        <f t="shared" si="3706"/>
        <v>0</v>
      </c>
      <c r="AT1335" s="28">
        <f t="shared" si="3707"/>
        <v>0</v>
      </c>
      <c r="AU1335" s="28">
        <f t="shared" si="3708"/>
        <v>0</v>
      </c>
      <c r="AV1335" s="28">
        <f t="shared" si="3709"/>
        <v>0</v>
      </c>
      <c r="AW1335" s="28">
        <f t="shared" si="3674"/>
        <v>0</v>
      </c>
      <c r="AX1335" s="28">
        <f t="shared" si="3675"/>
        <v>79.799999999999997</v>
      </c>
      <c r="AY1335" s="28">
        <f t="shared" si="3676"/>
        <v>79.799999999999997</v>
      </c>
      <c r="AZ1335" s="28">
        <f t="shared" si="3710"/>
        <v>0</v>
      </c>
      <c r="BA1335" s="29"/>
      <c r="BB1335" s="29"/>
      <c r="BC1335" s="25"/>
      <c r="BD1335" s="25"/>
      <c r="BE1335" s="25"/>
      <c r="BF1335" s="25"/>
      <c r="BG1335" s="25"/>
      <c r="BH1335" s="25"/>
      <c r="BI1335" s="25"/>
    </row>
    <row r="1336" s="1" customFormat="1" ht="30">
      <c r="A1336" s="30" t="s">
        <v>500</v>
      </c>
      <c r="B1336" s="30" t="s">
        <v>121</v>
      </c>
      <c r="C1336" s="30" t="s">
        <v>123</v>
      </c>
      <c r="D1336" s="30" t="s">
        <v>125</v>
      </c>
      <c r="E1336" s="30"/>
      <c r="F1336" s="31" t="s">
        <v>126</v>
      </c>
      <c r="G1336" s="17">
        <f t="shared" si="3677"/>
        <v>0</v>
      </c>
      <c r="H1336" s="17">
        <f t="shared" si="3678"/>
        <v>79.799999999999997</v>
      </c>
      <c r="I1336" s="17">
        <f t="shared" si="3679"/>
        <v>79.799999999999997</v>
      </c>
      <c r="J1336" s="17">
        <f t="shared" si="3680"/>
        <v>0</v>
      </c>
      <c r="K1336" s="17">
        <f t="shared" si="3681"/>
        <v>0</v>
      </c>
      <c r="L1336" s="17">
        <f t="shared" si="3682"/>
        <v>0</v>
      </c>
      <c r="M1336" s="17">
        <f t="shared" si="3597"/>
        <v>0</v>
      </c>
      <c r="N1336" s="17">
        <f t="shared" si="3598"/>
        <v>79.799999999999997</v>
      </c>
      <c r="O1336" s="17">
        <f t="shared" si="3599"/>
        <v>79.799999999999997</v>
      </c>
      <c r="P1336" s="17">
        <f t="shared" si="3683"/>
        <v>0</v>
      </c>
      <c r="Q1336" s="17">
        <f t="shared" si="3684"/>
        <v>0</v>
      </c>
      <c r="R1336" s="17">
        <f t="shared" si="3685"/>
        <v>0</v>
      </c>
      <c r="S1336" s="17">
        <f t="shared" si="3686"/>
        <v>0</v>
      </c>
      <c r="T1336" s="17">
        <f t="shared" si="3687"/>
        <v>0</v>
      </c>
      <c r="U1336" s="17">
        <f t="shared" si="3688"/>
        <v>0</v>
      </c>
      <c r="V1336" s="17">
        <f t="shared" si="3689"/>
        <v>0</v>
      </c>
      <c r="W1336" s="17">
        <f t="shared" si="3690"/>
        <v>0</v>
      </c>
      <c r="X1336" s="17">
        <f t="shared" si="3691"/>
        <v>0</v>
      </c>
      <c r="Y1336" s="17">
        <f t="shared" si="3668"/>
        <v>0</v>
      </c>
      <c r="Z1336" s="17">
        <f t="shared" si="3669"/>
        <v>79.799999999999997</v>
      </c>
      <c r="AA1336" s="17">
        <f t="shared" si="3670"/>
        <v>79.799999999999997</v>
      </c>
      <c r="AB1336" s="17">
        <f t="shared" si="3692"/>
        <v>0</v>
      </c>
      <c r="AC1336" s="17">
        <f t="shared" si="3693"/>
        <v>0</v>
      </c>
      <c r="AD1336" s="17">
        <f t="shared" si="3694"/>
        <v>0</v>
      </c>
      <c r="AE1336" s="17">
        <f t="shared" si="3671"/>
        <v>0</v>
      </c>
      <c r="AF1336" s="17">
        <f t="shared" si="3672"/>
        <v>79.799999999999997</v>
      </c>
      <c r="AG1336" s="17">
        <f t="shared" si="3673"/>
        <v>79.799999999999997</v>
      </c>
      <c r="AH1336" s="17">
        <f t="shared" si="3695"/>
        <v>0</v>
      </c>
      <c r="AI1336" s="17">
        <f t="shared" si="3696"/>
        <v>0</v>
      </c>
      <c r="AJ1336" s="17">
        <f t="shared" si="3697"/>
        <v>0</v>
      </c>
      <c r="AK1336" s="17">
        <f t="shared" si="3698"/>
        <v>0</v>
      </c>
      <c r="AL1336" s="17">
        <f t="shared" si="3699"/>
        <v>0</v>
      </c>
      <c r="AM1336" s="17">
        <f t="shared" si="3700"/>
        <v>0</v>
      </c>
      <c r="AN1336" s="17">
        <f t="shared" si="3701"/>
        <v>0</v>
      </c>
      <c r="AO1336" s="17">
        <f t="shared" si="3702"/>
        <v>0</v>
      </c>
      <c r="AP1336" s="17">
        <f t="shared" si="3703"/>
        <v>0</v>
      </c>
      <c r="AQ1336" s="17">
        <f t="shared" si="3704"/>
        <v>0</v>
      </c>
      <c r="AR1336" s="17">
        <f t="shared" si="3705"/>
        <v>0</v>
      </c>
      <c r="AS1336" s="17">
        <f t="shared" si="3706"/>
        <v>0</v>
      </c>
      <c r="AT1336" s="17">
        <f t="shared" si="3707"/>
        <v>0</v>
      </c>
      <c r="AU1336" s="17">
        <f t="shared" si="3708"/>
        <v>0</v>
      </c>
      <c r="AV1336" s="17">
        <f t="shared" si="3709"/>
        <v>0</v>
      </c>
      <c r="AW1336" s="17">
        <f t="shared" si="3674"/>
        <v>0</v>
      </c>
      <c r="AX1336" s="17">
        <f t="shared" si="3675"/>
        <v>79.799999999999997</v>
      </c>
      <c r="AY1336" s="17">
        <f t="shared" si="3676"/>
        <v>79.799999999999997</v>
      </c>
      <c r="AZ1336" s="17">
        <f t="shared" si="3710"/>
        <v>0</v>
      </c>
      <c r="BA1336" s="32"/>
      <c r="BB1336" s="32"/>
      <c r="BC1336" s="1"/>
      <c r="BD1336" s="1"/>
      <c r="BE1336" s="1"/>
      <c r="BF1336" s="1"/>
      <c r="BG1336" s="1"/>
      <c r="BH1336" s="1"/>
      <c r="BI1336" s="1"/>
    </row>
    <row r="1337" s="1" customFormat="1" ht="15" hidden="1">
      <c r="A1337" s="30" t="s">
        <v>500</v>
      </c>
      <c r="B1337" s="30" t="s">
        <v>121</v>
      </c>
      <c r="C1337" s="30" t="s">
        <v>123</v>
      </c>
      <c r="D1337" s="30" t="s">
        <v>127</v>
      </c>
      <c r="E1337" s="30"/>
      <c r="F1337" s="31" t="s">
        <v>36</v>
      </c>
      <c r="G1337" s="17">
        <f t="shared" si="3677"/>
        <v>0</v>
      </c>
      <c r="H1337" s="17">
        <f t="shared" si="3678"/>
        <v>79.799999999999997</v>
      </c>
      <c r="I1337" s="17">
        <f t="shared" si="3679"/>
        <v>79.799999999999997</v>
      </c>
      <c r="J1337" s="17">
        <f t="shared" si="3680"/>
        <v>0</v>
      </c>
      <c r="K1337" s="17">
        <f t="shared" si="3681"/>
        <v>0</v>
      </c>
      <c r="L1337" s="17">
        <f t="shared" si="3682"/>
        <v>0</v>
      </c>
      <c r="M1337" s="17">
        <f t="shared" si="3597"/>
        <v>0</v>
      </c>
      <c r="N1337" s="17">
        <f t="shared" si="3598"/>
        <v>79.799999999999997</v>
      </c>
      <c r="O1337" s="17">
        <f t="shared" si="3599"/>
        <v>79.799999999999997</v>
      </c>
      <c r="P1337" s="17">
        <f t="shared" si="3683"/>
        <v>0</v>
      </c>
      <c r="Q1337" s="17">
        <f t="shared" si="3684"/>
        <v>0</v>
      </c>
      <c r="R1337" s="17">
        <f t="shared" si="3685"/>
        <v>0</v>
      </c>
      <c r="S1337" s="17">
        <f t="shared" si="3686"/>
        <v>0</v>
      </c>
      <c r="T1337" s="17">
        <f t="shared" si="3687"/>
        <v>0</v>
      </c>
      <c r="U1337" s="17">
        <f t="shared" si="3688"/>
        <v>0</v>
      </c>
      <c r="V1337" s="17">
        <f t="shared" si="3689"/>
        <v>0</v>
      </c>
      <c r="W1337" s="17">
        <f t="shared" si="3690"/>
        <v>0</v>
      </c>
      <c r="X1337" s="17">
        <f t="shared" si="3691"/>
        <v>0</v>
      </c>
      <c r="Y1337" s="17">
        <f t="shared" si="3668"/>
        <v>0</v>
      </c>
      <c r="Z1337" s="17">
        <f t="shared" si="3669"/>
        <v>79.799999999999997</v>
      </c>
      <c r="AA1337" s="17">
        <f t="shared" si="3670"/>
        <v>79.799999999999997</v>
      </c>
      <c r="AB1337" s="17">
        <f t="shared" si="3692"/>
        <v>0</v>
      </c>
      <c r="AC1337" s="17">
        <f t="shared" si="3693"/>
        <v>0</v>
      </c>
      <c r="AD1337" s="17">
        <f t="shared" si="3694"/>
        <v>0</v>
      </c>
      <c r="AE1337" s="17">
        <f t="shared" si="3671"/>
        <v>0</v>
      </c>
      <c r="AF1337" s="17">
        <f t="shared" si="3672"/>
        <v>79.799999999999997</v>
      </c>
      <c r="AG1337" s="17">
        <f t="shared" si="3673"/>
        <v>79.799999999999997</v>
      </c>
      <c r="AH1337" s="17">
        <f t="shared" si="3695"/>
        <v>0</v>
      </c>
      <c r="AI1337" s="17">
        <f t="shared" si="3696"/>
        <v>0</v>
      </c>
      <c r="AJ1337" s="17">
        <f t="shared" si="3697"/>
        <v>0</v>
      </c>
      <c r="AK1337" s="17">
        <f t="shared" si="3698"/>
        <v>0</v>
      </c>
      <c r="AL1337" s="17">
        <f t="shared" si="3699"/>
        <v>0</v>
      </c>
      <c r="AM1337" s="17">
        <f t="shared" si="3700"/>
        <v>0</v>
      </c>
      <c r="AN1337" s="17">
        <f t="shared" si="3701"/>
        <v>0</v>
      </c>
      <c r="AO1337" s="17">
        <f t="shared" si="3702"/>
        <v>0</v>
      </c>
      <c r="AP1337" s="17">
        <f t="shared" si="3703"/>
        <v>0</v>
      </c>
      <c r="AQ1337" s="17">
        <f t="shared" si="3704"/>
        <v>0</v>
      </c>
      <c r="AR1337" s="17">
        <f t="shared" si="3705"/>
        <v>0</v>
      </c>
      <c r="AS1337" s="17">
        <f t="shared" si="3706"/>
        <v>0</v>
      </c>
      <c r="AT1337" s="17">
        <f t="shared" si="3707"/>
        <v>0</v>
      </c>
      <c r="AU1337" s="17">
        <f t="shared" si="3708"/>
        <v>0</v>
      </c>
      <c r="AV1337" s="17">
        <f t="shared" si="3709"/>
        <v>0</v>
      </c>
      <c r="AW1337" s="17">
        <f t="shared" si="3674"/>
        <v>0</v>
      </c>
      <c r="AX1337" s="17">
        <f t="shared" si="3675"/>
        <v>79.799999999999997</v>
      </c>
      <c r="AY1337" s="17">
        <f t="shared" si="3676"/>
        <v>79.799999999999997</v>
      </c>
      <c r="AZ1337" s="17">
        <f t="shared" si="3710"/>
        <v>0</v>
      </c>
      <c r="BA1337" s="32">
        <v>0</v>
      </c>
      <c r="BB1337" s="32"/>
      <c r="BC1337" s="1"/>
      <c r="BD1337" s="1"/>
      <c r="BE1337" s="1"/>
      <c r="BF1337" s="1"/>
      <c r="BG1337" s="1"/>
      <c r="BH1337" s="1"/>
      <c r="BI1337" s="1"/>
    </row>
    <row r="1338" s="1" customFormat="1" ht="45">
      <c r="A1338" s="30" t="s">
        <v>500</v>
      </c>
      <c r="B1338" s="30" t="s">
        <v>121</v>
      </c>
      <c r="C1338" s="30" t="s">
        <v>123</v>
      </c>
      <c r="D1338" s="30" t="s">
        <v>128</v>
      </c>
      <c r="E1338" s="30"/>
      <c r="F1338" s="31" t="s">
        <v>129</v>
      </c>
      <c r="G1338" s="17">
        <f t="shared" si="3677"/>
        <v>0</v>
      </c>
      <c r="H1338" s="17">
        <f t="shared" si="3678"/>
        <v>79.799999999999997</v>
      </c>
      <c r="I1338" s="17">
        <f t="shared" si="3679"/>
        <v>79.799999999999997</v>
      </c>
      <c r="J1338" s="17">
        <f t="shared" si="3680"/>
        <v>0</v>
      </c>
      <c r="K1338" s="17">
        <f t="shared" si="3681"/>
        <v>0</v>
      </c>
      <c r="L1338" s="17">
        <f t="shared" si="3682"/>
        <v>0</v>
      </c>
      <c r="M1338" s="17">
        <f t="shared" si="3597"/>
        <v>0</v>
      </c>
      <c r="N1338" s="17">
        <f t="shared" si="3598"/>
        <v>79.799999999999997</v>
      </c>
      <c r="O1338" s="17">
        <f t="shared" si="3599"/>
        <v>79.799999999999997</v>
      </c>
      <c r="P1338" s="17">
        <f t="shared" si="3683"/>
        <v>0</v>
      </c>
      <c r="Q1338" s="17">
        <f t="shared" si="3684"/>
        <v>0</v>
      </c>
      <c r="R1338" s="17">
        <f t="shared" si="3685"/>
        <v>0</v>
      </c>
      <c r="S1338" s="17">
        <f t="shared" si="3686"/>
        <v>0</v>
      </c>
      <c r="T1338" s="17">
        <f t="shared" si="3687"/>
        <v>0</v>
      </c>
      <c r="U1338" s="17">
        <f t="shared" si="3688"/>
        <v>0</v>
      </c>
      <c r="V1338" s="17">
        <f t="shared" si="3689"/>
        <v>0</v>
      </c>
      <c r="W1338" s="17">
        <f t="shared" si="3690"/>
        <v>0</v>
      </c>
      <c r="X1338" s="17">
        <f t="shared" si="3691"/>
        <v>0</v>
      </c>
      <c r="Y1338" s="17">
        <f t="shared" si="3668"/>
        <v>0</v>
      </c>
      <c r="Z1338" s="17">
        <f t="shared" si="3669"/>
        <v>79.799999999999997</v>
      </c>
      <c r="AA1338" s="17">
        <f t="shared" si="3670"/>
        <v>79.799999999999997</v>
      </c>
      <c r="AB1338" s="17">
        <f t="shared" si="3692"/>
        <v>0</v>
      </c>
      <c r="AC1338" s="17">
        <f t="shared" si="3693"/>
        <v>0</v>
      </c>
      <c r="AD1338" s="17">
        <f t="shared" si="3694"/>
        <v>0</v>
      </c>
      <c r="AE1338" s="17">
        <f t="shared" si="3671"/>
        <v>0</v>
      </c>
      <c r="AF1338" s="17">
        <f t="shared" si="3672"/>
        <v>79.799999999999997</v>
      </c>
      <c r="AG1338" s="17">
        <f t="shared" si="3673"/>
        <v>79.799999999999997</v>
      </c>
      <c r="AH1338" s="17">
        <f t="shared" si="3695"/>
        <v>0</v>
      </c>
      <c r="AI1338" s="17">
        <f t="shared" si="3696"/>
        <v>0</v>
      </c>
      <c r="AJ1338" s="17">
        <f t="shared" si="3697"/>
        <v>0</v>
      </c>
      <c r="AK1338" s="17">
        <f t="shared" si="3698"/>
        <v>0</v>
      </c>
      <c r="AL1338" s="17">
        <f t="shared" si="3699"/>
        <v>0</v>
      </c>
      <c r="AM1338" s="17">
        <f t="shared" si="3700"/>
        <v>0</v>
      </c>
      <c r="AN1338" s="17">
        <f t="shared" si="3701"/>
        <v>0</v>
      </c>
      <c r="AO1338" s="17">
        <f t="shared" si="3702"/>
        <v>0</v>
      </c>
      <c r="AP1338" s="17">
        <f t="shared" si="3703"/>
        <v>0</v>
      </c>
      <c r="AQ1338" s="17">
        <f t="shared" si="3704"/>
        <v>0</v>
      </c>
      <c r="AR1338" s="17">
        <f t="shared" si="3705"/>
        <v>0</v>
      </c>
      <c r="AS1338" s="17">
        <f t="shared" si="3706"/>
        <v>0</v>
      </c>
      <c r="AT1338" s="17">
        <f t="shared" si="3707"/>
        <v>0</v>
      </c>
      <c r="AU1338" s="17">
        <f t="shared" si="3708"/>
        <v>0</v>
      </c>
      <c r="AV1338" s="17">
        <f t="shared" si="3709"/>
        <v>0</v>
      </c>
      <c r="AW1338" s="17">
        <f t="shared" si="3674"/>
        <v>0</v>
      </c>
      <c r="AX1338" s="17">
        <f t="shared" si="3675"/>
        <v>79.799999999999997</v>
      </c>
      <c r="AY1338" s="17">
        <f t="shared" si="3676"/>
        <v>79.799999999999997</v>
      </c>
      <c r="AZ1338" s="17">
        <f t="shared" si="3710"/>
        <v>0</v>
      </c>
      <c r="BA1338" s="32"/>
      <c r="BB1338" s="32"/>
      <c r="BC1338" s="1"/>
      <c r="BD1338" s="1"/>
      <c r="BE1338" s="1"/>
      <c r="BF1338" s="1"/>
      <c r="BG1338" s="1"/>
      <c r="BH1338" s="1"/>
      <c r="BI1338" s="1"/>
    </row>
    <row r="1339" s="1" customFormat="1" ht="60">
      <c r="A1339" s="30" t="s">
        <v>500</v>
      </c>
      <c r="B1339" s="30" t="s">
        <v>121</v>
      </c>
      <c r="C1339" s="30" t="s">
        <v>123</v>
      </c>
      <c r="D1339" s="30" t="s">
        <v>455</v>
      </c>
      <c r="E1339" s="30"/>
      <c r="F1339" s="31" t="s">
        <v>456</v>
      </c>
      <c r="G1339" s="17">
        <f t="shared" si="3677"/>
        <v>0</v>
      </c>
      <c r="H1339" s="17">
        <f t="shared" si="3678"/>
        <v>79.799999999999997</v>
      </c>
      <c r="I1339" s="17">
        <f t="shared" si="3679"/>
        <v>79.799999999999997</v>
      </c>
      <c r="J1339" s="17">
        <f t="shared" si="3680"/>
        <v>0</v>
      </c>
      <c r="K1339" s="17">
        <f t="shared" si="3681"/>
        <v>0</v>
      </c>
      <c r="L1339" s="17">
        <f t="shared" si="3682"/>
        <v>0</v>
      </c>
      <c r="M1339" s="17">
        <f t="shared" si="3597"/>
        <v>0</v>
      </c>
      <c r="N1339" s="17">
        <f t="shared" si="3598"/>
        <v>79.799999999999997</v>
      </c>
      <c r="O1339" s="17">
        <f t="shared" si="3599"/>
        <v>79.799999999999997</v>
      </c>
      <c r="P1339" s="17">
        <f t="shared" si="3683"/>
        <v>0</v>
      </c>
      <c r="Q1339" s="17">
        <f t="shared" si="3684"/>
        <v>0</v>
      </c>
      <c r="R1339" s="17">
        <f t="shared" si="3685"/>
        <v>0</v>
      </c>
      <c r="S1339" s="17">
        <f t="shared" si="3686"/>
        <v>0</v>
      </c>
      <c r="T1339" s="17">
        <f t="shared" si="3687"/>
        <v>0</v>
      </c>
      <c r="U1339" s="17">
        <f t="shared" si="3688"/>
        <v>0</v>
      </c>
      <c r="V1339" s="17">
        <f t="shared" si="3689"/>
        <v>0</v>
      </c>
      <c r="W1339" s="17">
        <f t="shared" si="3690"/>
        <v>0</v>
      </c>
      <c r="X1339" s="17">
        <f t="shared" si="3691"/>
        <v>0</v>
      </c>
      <c r="Y1339" s="17">
        <f t="shared" si="3668"/>
        <v>0</v>
      </c>
      <c r="Z1339" s="17">
        <f t="shared" si="3669"/>
        <v>79.799999999999997</v>
      </c>
      <c r="AA1339" s="17">
        <f t="shared" si="3670"/>
        <v>79.799999999999997</v>
      </c>
      <c r="AB1339" s="17">
        <f t="shared" si="3692"/>
        <v>0</v>
      </c>
      <c r="AC1339" s="17">
        <f t="shared" si="3693"/>
        <v>0</v>
      </c>
      <c r="AD1339" s="17">
        <f t="shared" si="3694"/>
        <v>0</v>
      </c>
      <c r="AE1339" s="17">
        <f t="shared" si="3671"/>
        <v>0</v>
      </c>
      <c r="AF1339" s="17">
        <f t="shared" si="3672"/>
        <v>79.799999999999997</v>
      </c>
      <c r="AG1339" s="17">
        <f t="shared" si="3673"/>
        <v>79.799999999999997</v>
      </c>
      <c r="AH1339" s="17">
        <f t="shared" si="3695"/>
        <v>0</v>
      </c>
      <c r="AI1339" s="17">
        <f t="shared" si="3696"/>
        <v>0</v>
      </c>
      <c r="AJ1339" s="17">
        <f t="shared" si="3697"/>
        <v>0</v>
      </c>
      <c r="AK1339" s="17">
        <f t="shared" si="3698"/>
        <v>0</v>
      </c>
      <c r="AL1339" s="17">
        <f t="shared" si="3699"/>
        <v>0</v>
      </c>
      <c r="AM1339" s="17">
        <f t="shared" si="3700"/>
        <v>0</v>
      </c>
      <c r="AN1339" s="17">
        <f t="shared" si="3701"/>
        <v>0</v>
      </c>
      <c r="AO1339" s="17">
        <f t="shared" si="3702"/>
        <v>0</v>
      </c>
      <c r="AP1339" s="17">
        <f t="shared" si="3703"/>
        <v>0</v>
      </c>
      <c r="AQ1339" s="17">
        <f t="shared" si="3704"/>
        <v>0</v>
      </c>
      <c r="AR1339" s="17">
        <f t="shared" si="3705"/>
        <v>0</v>
      </c>
      <c r="AS1339" s="17">
        <f t="shared" si="3706"/>
        <v>0</v>
      </c>
      <c r="AT1339" s="17">
        <f t="shared" si="3707"/>
        <v>0</v>
      </c>
      <c r="AU1339" s="17">
        <f t="shared" si="3708"/>
        <v>0</v>
      </c>
      <c r="AV1339" s="17">
        <f t="shared" si="3709"/>
        <v>0</v>
      </c>
      <c r="AW1339" s="17">
        <f t="shared" si="3674"/>
        <v>0</v>
      </c>
      <c r="AX1339" s="17">
        <f t="shared" si="3675"/>
        <v>79.799999999999997</v>
      </c>
      <c r="AY1339" s="17">
        <f t="shared" si="3676"/>
        <v>79.799999999999997</v>
      </c>
      <c r="AZ1339" s="17">
        <f t="shared" si="3710"/>
        <v>0</v>
      </c>
      <c r="BA1339" s="32"/>
      <c r="BB1339" s="32"/>
      <c r="BC1339" s="1"/>
      <c r="BD1339" s="1"/>
      <c r="BE1339" s="1"/>
      <c r="BF1339" s="1"/>
      <c r="BG1339" s="1"/>
      <c r="BH1339" s="1"/>
      <c r="BI1339" s="1"/>
    </row>
    <row r="1340" s="1" customFormat="1" ht="15">
      <c r="A1340" s="30" t="s">
        <v>500</v>
      </c>
      <c r="B1340" s="30" t="s">
        <v>121</v>
      </c>
      <c r="C1340" s="30" t="s">
        <v>123</v>
      </c>
      <c r="D1340" s="30" t="s">
        <v>455</v>
      </c>
      <c r="E1340" s="30" t="s">
        <v>43</v>
      </c>
      <c r="F1340" s="31" t="s">
        <v>44</v>
      </c>
      <c r="G1340" s="17">
        <v>0</v>
      </c>
      <c r="H1340" s="17">
        <v>79.799999999999997</v>
      </c>
      <c r="I1340" s="17">
        <v>79.799999999999997</v>
      </c>
      <c r="J1340" s="17"/>
      <c r="K1340" s="17"/>
      <c r="L1340" s="17"/>
      <c r="M1340" s="17">
        <f t="shared" si="3597"/>
        <v>0</v>
      </c>
      <c r="N1340" s="17">
        <f t="shared" si="3598"/>
        <v>79.799999999999997</v>
      </c>
      <c r="O1340" s="17">
        <f t="shared" si="3599"/>
        <v>79.799999999999997</v>
      </c>
      <c r="P1340" s="17"/>
      <c r="Q1340" s="17"/>
      <c r="R1340" s="17"/>
      <c r="S1340" s="17"/>
      <c r="T1340" s="17"/>
      <c r="U1340" s="17"/>
      <c r="V1340" s="17"/>
      <c r="W1340" s="17"/>
      <c r="X1340" s="17"/>
      <c r="Y1340" s="17">
        <f t="shared" si="3668"/>
        <v>0</v>
      </c>
      <c r="Z1340" s="17">
        <f t="shared" si="3669"/>
        <v>79.799999999999997</v>
      </c>
      <c r="AA1340" s="17">
        <f t="shared" si="3670"/>
        <v>79.799999999999997</v>
      </c>
      <c r="AB1340" s="17"/>
      <c r="AC1340" s="17"/>
      <c r="AD1340" s="17"/>
      <c r="AE1340" s="17">
        <f t="shared" si="3671"/>
        <v>0</v>
      </c>
      <c r="AF1340" s="17">
        <f t="shared" si="3672"/>
        <v>79.799999999999997</v>
      </c>
      <c r="AG1340" s="17">
        <f t="shared" si="3673"/>
        <v>79.799999999999997</v>
      </c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>
        <f t="shared" si="3674"/>
        <v>0</v>
      </c>
      <c r="AX1340" s="17">
        <f t="shared" si="3675"/>
        <v>79.799999999999997</v>
      </c>
      <c r="AY1340" s="17">
        <f t="shared" si="3676"/>
        <v>79.799999999999997</v>
      </c>
      <c r="AZ1340" s="17"/>
      <c r="BA1340" s="32"/>
      <c r="BB1340" s="32"/>
      <c r="BC1340" s="1"/>
      <c r="BD1340" s="1"/>
      <c r="BE1340" s="1"/>
      <c r="BF1340" s="1"/>
      <c r="BG1340" s="1"/>
      <c r="BH1340" s="1"/>
      <c r="BI1340" s="1"/>
    </row>
    <row r="1341" s="20" customFormat="1" ht="15">
      <c r="A1341" s="21" t="s">
        <v>500</v>
      </c>
      <c r="B1341" s="37" t="s">
        <v>63</v>
      </c>
      <c r="C1341" s="37"/>
      <c r="D1341" s="21"/>
      <c r="E1341" s="21"/>
      <c r="F1341" s="22" t="s">
        <v>64</v>
      </c>
      <c r="G1341" s="23">
        <f>G1348</f>
        <v>31912.599999999999</v>
      </c>
      <c r="H1341" s="23">
        <f>H1348</f>
        <v>16758.700000000001</v>
      </c>
      <c r="I1341" s="23">
        <f>I1348</f>
        <v>13799.300000000001</v>
      </c>
      <c r="J1341" s="23">
        <f>J1348</f>
        <v>11186.6</v>
      </c>
      <c r="K1341" s="23">
        <f>K1348</f>
        <v>11186.6</v>
      </c>
      <c r="L1341" s="23">
        <f>L1348</f>
        <v>11186.6</v>
      </c>
      <c r="M1341" s="23">
        <f t="shared" si="3597"/>
        <v>43099.199999999997</v>
      </c>
      <c r="N1341" s="23">
        <f t="shared" si="3598"/>
        <v>27945.300000000003</v>
      </c>
      <c r="O1341" s="23">
        <f t="shared" si="3599"/>
        <v>24985.900000000001</v>
      </c>
      <c r="P1341" s="23">
        <f>P1348+P1342</f>
        <v>0</v>
      </c>
      <c r="Q1341" s="23">
        <f>Q1348+Q1342</f>
        <v>0</v>
      </c>
      <c r="R1341" s="23">
        <f>R1348+R1342</f>
        <v>0</v>
      </c>
      <c r="S1341" s="23">
        <f>S1348+S1342</f>
        <v>326.66699999999997</v>
      </c>
      <c r="T1341" s="23">
        <f>T1348+T1342</f>
        <v>0</v>
      </c>
      <c r="U1341" s="23">
        <f>U1348+U1342</f>
        <v>0</v>
      </c>
      <c r="V1341" s="23">
        <f>V1348+V1342</f>
        <v>0</v>
      </c>
      <c r="W1341" s="23">
        <f>W1348+W1342</f>
        <v>0</v>
      </c>
      <c r="X1341" s="23">
        <f>X1348+X1342</f>
        <v>0</v>
      </c>
      <c r="Y1341" s="23">
        <f t="shared" si="3668"/>
        <v>43425.866999999998</v>
      </c>
      <c r="Z1341" s="23">
        <f t="shared" si="3669"/>
        <v>27945.300000000003</v>
      </c>
      <c r="AA1341" s="23">
        <f t="shared" si="3670"/>
        <v>24985.900000000001</v>
      </c>
      <c r="AB1341" s="23">
        <f>AB1348+AB1342</f>
        <v>0</v>
      </c>
      <c r="AC1341" s="23">
        <f>AC1348+AC1342</f>
        <v>0</v>
      </c>
      <c r="AD1341" s="23">
        <f>AD1348+AD1342</f>
        <v>0</v>
      </c>
      <c r="AE1341" s="23">
        <f t="shared" si="3671"/>
        <v>43425.866999999998</v>
      </c>
      <c r="AF1341" s="23">
        <f t="shared" si="3672"/>
        <v>27945.300000000003</v>
      </c>
      <c r="AG1341" s="23">
        <f t="shared" si="3673"/>
        <v>24985.900000000001</v>
      </c>
      <c r="AH1341" s="23">
        <f>AH1348+AH1342</f>
        <v>0</v>
      </c>
      <c r="AI1341" s="23">
        <f>AI1348+AI1342</f>
        <v>0</v>
      </c>
      <c r="AJ1341" s="23">
        <f>AJ1348+AJ1342</f>
        <v>0</v>
      </c>
      <c r="AK1341" s="23">
        <f>AK1348+AK1342</f>
        <v>0</v>
      </c>
      <c r="AL1341" s="23">
        <f>AL1348+AL1342</f>
        <v>0</v>
      </c>
      <c r="AM1341" s="23">
        <f>AM1348+AM1342</f>
        <v>0</v>
      </c>
      <c r="AN1341" s="23">
        <f>AN1348+AN1342</f>
        <v>0</v>
      </c>
      <c r="AO1341" s="23">
        <f>AO1348+AO1342</f>
        <v>0</v>
      </c>
      <c r="AP1341" s="23">
        <f>AP1348+AP1342</f>
        <v>0</v>
      </c>
      <c r="AQ1341" s="23">
        <f>AQ1348+AQ1342</f>
        <v>0</v>
      </c>
      <c r="AR1341" s="23">
        <f>AR1348+AR1342</f>
        <v>0</v>
      </c>
      <c r="AS1341" s="23">
        <f>AS1348+AS1342</f>
        <v>0</v>
      </c>
      <c r="AT1341" s="23">
        <f>AT1348+AT1342</f>
        <v>0</v>
      </c>
      <c r="AU1341" s="23">
        <f>AU1348+AU1342</f>
        <v>0</v>
      </c>
      <c r="AV1341" s="23">
        <f>AV1348+AV1342</f>
        <v>0</v>
      </c>
      <c r="AW1341" s="23">
        <f t="shared" si="3674"/>
        <v>43425.866999999998</v>
      </c>
      <c r="AX1341" s="23">
        <f t="shared" si="3675"/>
        <v>27945.300000000003</v>
      </c>
      <c r="AY1341" s="23">
        <f t="shared" si="3676"/>
        <v>24985.900000000001</v>
      </c>
      <c r="AZ1341" s="23">
        <f>AZ1348+AZ1342</f>
        <v>0</v>
      </c>
      <c r="BA1341" s="24"/>
      <c r="BB1341" s="24"/>
      <c r="BC1341" s="20"/>
      <c r="BD1341" s="20"/>
      <c r="BE1341" s="20"/>
      <c r="BF1341" s="20"/>
      <c r="BG1341" s="20"/>
      <c r="BH1341" s="20"/>
      <c r="BI1341" s="20"/>
    </row>
    <row r="1342" s="25" customFormat="1" ht="15">
      <c r="A1342" s="26" t="s">
        <v>500</v>
      </c>
      <c r="B1342" s="26" t="s">
        <v>63</v>
      </c>
      <c r="C1342" s="26" t="s">
        <v>325</v>
      </c>
      <c r="D1342" s="26"/>
      <c r="E1342" s="26"/>
      <c r="F1342" s="27" t="s">
        <v>487</v>
      </c>
      <c r="G1342" s="28"/>
      <c r="H1342" s="28"/>
      <c r="I1342" s="28"/>
      <c r="J1342" s="28"/>
      <c r="K1342" s="28"/>
      <c r="L1342" s="28"/>
      <c r="M1342" s="28"/>
      <c r="N1342" s="28"/>
      <c r="O1342" s="28"/>
      <c r="P1342" s="28">
        <f t="shared" ref="P1342:P1346" si="3711">P1343</f>
        <v>0</v>
      </c>
      <c r="Q1342" s="28">
        <f t="shared" ref="Q1342:Q1346" si="3712">Q1343</f>
        <v>0</v>
      </c>
      <c r="R1342" s="28">
        <f t="shared" ref="R1342:R1346" si="3713">R1343</f>
        <v>0</v>
      </c>
      <c r="S1342" s="28">
        <f t="shared" ref="S1342:S1346" si="3714">S1343</f>
        <v>326.66699999999997</v>
      </c>
      <c r="T1342" s="28">
        <f t="shared" ref="T1342:T1346" si="3715">T1343</f>
        <v>0</v>
      </c>
      <c r="U1342" s="28">
        <f t="shared" ref="U1342:U1346" si="3716">U1343</f>
        <v>0</v>
      </c>
      <c r="V1342" s="28">
        <f t="shared" ref="V1342:V1346" si="3717">V1343</f>
        <v>0</v>
      </c>
      <c r="W1342" s="28">
        <f t="shared" ref="W1342:W1346" si="3718">W1343</f>
        <v>0</v>
      </c>
      <c r="X1342" s="28">
        <f t="shared" ref="X1342:X1346" si="3719">X1343</f>
        <v>0</v>
      </c>
      <c r="Y1342" s="28">
        <f t="shared" si="3668"/>
        <v>326.66699999999997</v>
      </c>
      <c r="Z1342" s="28">
        <f t="shared" si="3669"/>
        <v>0</v>
      </c>
      <c r="AA1342" s="28">
        <f t="shared" si="3670"/>
        <v>0</v>
      </c>
      <c r="AB1342" s="28">
        <f t="shared" ref="AB1342:AB1346" si="3720">AB1343</f>
        <v>0</v>
      </c>
      <c r="AC1342" s="28">
        <f t="shared" ref="AC1342:AC1346" si="3721">AC1343</f>
        <v>0</v>
      </c>
      <c r="AD1342" s="28">
        <f t="shared" ref="AD1342:AD1346" si="3722">AD1343</f>
        <v>0</v>
      </c>
      <c r="AE1342" s="28">
        <f t="shared" si="3671"/>
        <v>326.66699999999997</v>
      </c>
      <c r="AF1342" s="28">
        <f t="shared" si="3672"/>
        <v>0</v>
      </c>
      <c r="AG1342" s="28">
        <f t="shared" si="3673"/>
        <v>0</v>
      </c>
      <c r="AH1342" s="28">
        <f t="shared" ref="AH1342:AH1346" si="3723">AH1343</f>
        <v>0</v>
      </c>
      <c r="AI1342" s="28">
        <f t="shared" ref="AI1342:AI1346" si="3724">AI1343</f>
        <v>0</v>
      </c>
      <c r="AJ1342" s="28">
        <f t="shared" ref="AJ1342:AJ1346" si="3725">AJ1343</f>
        <v>0</v>
      </c>
      <c r="AK1342" s="28">
        <f t="shared" ref="AK1342:AK1346" si="3726">AK1343</f>
        <v>0</v>
      </c>
      <c r="AL1342" s="28">
        <f t="shared" ref="AL1342:AL1346" si="3727">AL1343</f>
        <v>0</v>
      </c>
      <c r="AM1342" s="28">
        <f t="shared" ref="AM1342:AM1346" si="3728">AM1343</f>
        <v>0</v>
      </c>
      <c r="AN1342" s="28">
        <f t="shared" ref="AN1342:AN1346" si="3729">AN1343</f>
        <v>0</v>
      </c>
      <c r="AO1342" s="28">
        <f t="shared" ref="AO1342:AO1346" si="3730">AO1343</f>
        <v>0</v>
      </c>
      <c r="AP1342" s="28">
        <f t="shared" ref="AP1342:AP1346" si="3731">AP1343</f>
        <v>0</v>
      </c>
      <c r="AQ1342" s="28">
        <f t="shared" ref="AQ1342:AQ1346" si="3732">AQ1343</f>
        <v>0</v>
      </c>
      <c r="AR1342" s="28">
        <f t="shared" ref="AR1342:AR1346" si="3733">AR1343</f>
        <v>0</v>
      </c>
      <c r="AS1342" s="28">
        <f t="shared" ref="AS1342:AS1346" si="3734">AS1343</f>
        <v>0</v>
      </c>
      <c r="AT1342" s="28">
        <f t="shared" ref="AT1342:AT1346" si="3735">AT1343</f>
        <v>0</v>
      </c>
      <c r="AU1342" s="28">
        <f t="shared" ref="AU1342:AU1346" si="3736">AU1343</f>
        <v>0</v>
      </c>
      <c r="AV1342" s="28">
        <f t="shared" ref="AV1342:AV1346" si="3737">AV1343</f>
        <v>0</v>
      </c>
      <c r="AW1342" s="28">
        <f t="shared" si="3674"/>
        <v>326.66699999999997</v>
      </c>
      <c r="AX1342" s="28">
        <f t="shared" si="3675"/>
        <v>0</v>
      </c>
      <c r="AY1342" s="28">
        <f t="shared" si="3676"/>
        <v>0</v>
      </c>
      <c r="AZ1342" s="28">
        <f t="shared" ref="AZ1342:AZ1346" si="3738">AZ1343</f>
        <v>0</v>
      </c>
      <c r="BA1342" s="29"/>
      <c r="BB1342" s="29"/>
      <c r="BC1342" s="25"/>
      <c r="BD1342" s="25"/>
      <c r="BE1342" s="25"/>
      <c r="BF1342" s="25"/>
      <c r="BG1342" s="25"/>
      <c r="BH1342" s="25"/>
      <c r="BI1342" s="25"/>
    </row>
    <row r="1343" s="1" customFormat="1" ht="30">
      <c r="A1343" s="30" t="s">
        <v>500</v>
      </c>
      <c r="B1343" s="30" t="s">
        <v>63</v>
      </c>
      <c r="C1343" s="30" t="s">
        <v>325</v>
      </c>
      <c r="D1343" s="30" t="s">
        <v>448</v>
      </c>
      <c r="E1343" s="30"/>
      <c r="F1343" s="31" t="s">
        <v>449</v>
      </c>
      <c r="G1343" s="17"/>
      <c r="H1343" s="17"/>
      <c r="I1343" s="17"/>
      <c r="J1343" s="17"/>
      <c r="K1343" s="17"/>
      <c r="L1343" s="17"/>
      <c r="M1343" s="17"/>
      <c r="N1343" s="17"/>
      <c r="O1343" s="17"/>
      <c r="P1343" s="17">
        <f t="shared" si="3711"/>
        <v>0</v>
      </c>
      <c r="Q1343" s="17">
        <f t="shared" si="3712"/>
        <v>0</v>
      </c>
      <c r="R1343" s="17">
        <f t="shared" si="3713"/>
        <v>0</v>
      </c>
      <c r="S1343" s="17">
        <f t="shared" si="3714"/>
        <v>326.66699999999997</v>
      </c>
      <c r="T1343" s="17">
        <f t="shared" si="3715"/>
        <v>0</v>
      </c>
      <c r="U1343" s="17">
        <f t="shared" si="3716"/>
        <v>0</v>
      </c>
      <c r="V1343" s="17">
        <f t="shared" si="3717"/>
        <v>0</v>
      </c>
      <c r="W1343" s="17">
        <f t="shared" si="3718"/>
        <v>0</v>
      </c>
      <c r="X1343" s="17">
        <f t="shared" si="3719"/>
        <v>0</v>
      </c>
      <c r="Y1343" s="17">
        <f t="shared" si="3668"/>
        <v>326.66699999999997</v>
      </c>
      <c r="Z1343" s="17">
        <f t="shared" si="3669"/>
        <v>0</v>
      </c>
      <c r="AA1343" s="17">
        <f t="shared" si="3670"/>
        <v>0</v>
      </c>
      <c r="AB1343" s="17">
        <f t="shared" si="3720"/>
        <v>0</v>
      </c>
      <c r="AC1343" s="17">
        <f t="shared" si="3721"/>
        <v>0</v>
      </c>
      <c r="AD1343" s="17">
        <f t="shared" si="3722"/>
        <v>0</v>
      </c>
      <c r="AE1343" s="17">
        <f t="shared" si="3671"/>
        <v>326.66699999999997</v>
      </c>
      <c r="AF1343" s="17">
        <f t="shared" si="3672"/>
        <v>0</v>
      </c>
      <c r="AG1343" s="17">
        <f t="shared" si="3673"/>
        <v>0</v>
      </c>
      <c r="AH1343" s="17">
        <f t="shared" si="3723"/>
        <v>0</v>
      </c>
      <c r="AI1343" s="17">
        <f t="shared" si="3724"/>
        <v>0</v>
      </c>
      <c r="AJ1343" s="17">
        <f t="shared" si="3725"/>
        <v>0</v>
      </c>
      <c r="AK1343" s="17">
        <f t="shared" si="3726"/>
        <v>0</v>
      </c>
      <c r="AL1343" s="17">
        <f t="shared" si="3727"/>
        <v>0</v>
      </c>
      <c r="AM1343" s="17">
        <f t="shared" si="3728"/>
        <v>0</v>
      </c>
      <c r="AN1343" s="17">
        <f t="shared" si="3729"/>
        <v>0</v>
      </c>
      <c r="AO1343" s="17">
        <f t="shared" si="3730"/>
        <v>0</v>
      </c>
      <c r="AP1343" s="17">
        <f t="shared" si="3731"/>
        <v>0</v>
      </c>
      <c r="AQ1343" s="17">
        <f t="shared" si="3732"/>
        <v>0</v>
      </c>
      <c r="AR1343" s="17">
        <f t="shared" si="3733"/>
        <v>0</v>
      </c>
      <c r="AS1343" s="17">
        <f t="shared" si="3734"/>
        <v>0</v>
      </c>
      <c r="AT1343" s="17">
        <f t="shared" si="3735"/>
        <v>0</v>
      </c>
      <c r="AU1343" s="17">
        <f t="shared" si="3736"/>
        <v>0</v>
      </c>
      <c r="AV1343" s="17">
        <f t="shared" si="3737"/>
        <v>0</v>
      </c>
      <c r="AW1343" s="17">
        <f t="shared" si="3674"/>
        <v>326.66699999999997</v>
      </c>
      <c r="AX1343" s="17">
        <f t="shared" si="3675"/>
        <v>0</v>
      </c>
      <c r="AY1343" s="17">
        <f t="shared" si="3676"/>
        <v>0</v>
      </c>
      <c r="AZ1343" s="17">
        <f t="shared" si="3738"/>
        <v>0</v>
      </c>
      <c r="BA1343" s="32"/>
      <c r="BB1343" s="32"/>
      <c r="BC1343" s="1"/>
      <c r="BD1343" s="1"/>
      <c r="BE1343" s="1"/>
      <c r="BF1343" s="1"/>
      <c r="BG1343" s="1"/>
      <c r="BH1343" s="1"/>
      <c r="BI1343" s="1"/>
    </row>
    <row r="1344" s="1" customFormat="1" ht="15">
      <c r="A1344" s="30" t="s">
        <v>500</v>
      </c>
      <c r="B1344" s="30" t="s">
        <v>63</v>
      </c>
      <c r="C1344" s="30" t="s">
        <v>325</v>
      </c>
      <c r="D1344" s="30" t="s">
        <v>461</v>
      </c>
      <c r="E1344" s="30"/>
      <c r="F1344" s="31" t="s">
        <v>36</v>
      </c>
      <c r="G1344" s="17"/>
      <c r="H1344" s="17"/>
      <c r="I1344" s="17"/>
      <c r="J1344" s="17"/>
      <c r="K1344" s="17"/>
      <c r="L1344" s="17"/>
      <c r="M1344" s="17"/>
      <c r="N1344" s="17"/>
      <c r="O1344" s="17"/>
      <c r="P1344" s="17">
        <f t="shared" si="3711"/>
        <v>0</v>
      </c>
      <c r="Q1344" s="17">
        <f t="shared" si="3712"/>
        <v>0</v>
      </c>
      <c r="R1344" s="17">
        <f t="shared" si="3713"/>
        <v>0</v>
      </c>
      <c r="S1344" s="17">
        <f t="shared" si="3714"/>
        <v>326.66699999999997</v>
      </c>
      <c r="T1344" s="17">
        <f t="shared" si="3715"/>
        <v>0</v>
      </c>
      <c r="U1344" s="17">
        <f t="shared" si="3716"/>
        <v>0</v>
      </c>
      <c r="V1344" s="17">
        <f t="shared" si="3717"/>
        <v>0</v>
      </c>
      <c r="W1344" s="17">
        <f t="shared" si="3718"/>
        <v>0</v>
      </c>
      <c r="X1344" s="17">
        <f t="shared" si="3719"/>
        <v>0</v>
      </c>
      <c r="Y1344" s="17">
        <f t="shared" si="3668"/>
        <v>326.66699999999997</v>
      </c>
      <c r="Z1344" s="17">
        <f t="shared" si="3669"/>
        <v>0</v>
      </c>
      <c r="AA1344" s="17">
        <f t="shared" si="3670"/>
        <v>0</v>
      </c>
      <c r="AB1344" s="17">
        <f t="shared" si="3720"/>
        <v>0</v>
      </c>
      <c r="AC1344" s="17">
        <f t="shared" si="3721"/>
        <v>0</v>
      </c>
      <c r="AD1344" s="17">
        <f t="shared" si="3722"/>
        <v>0</v>
      </c>
      <c r="AE1344" s="17">
        <f t="shared" si="3671"/>
        <v>326.66699999999997</v>
      </c>
      <c r="AF1344" s="17">
        <f t="shared" si="3672"/>
        <v>0</v>
      </c>
      <c r="AG1344" s="17">
        <f t="shared" si="3673"/>
        <v>0</v>
      </c>
      <c r="AH1344" s="17">
        <f t="shared" si="3723"/>
        <v>0</v>
      </c>
      <c r="AI1344" s="17">
        <f t="shared" si="3724"/>
        <v>0</v>
      </c>
      <c r="AJ1344" s="17">
        <f t="shared" si="3725"/>
        <v>0</v>
      </c>
      <c r="AK1344" s="17">
        <f t="shared" si="3726"/>
        <v>0</v>
      </c>
      <c r="AL1344" s="17">
        <f t="shared" si="3727"/>
        <v>0</v>
      </c>
      <c r="AM1344" s="17">
        <f t="shared" si="3728"/>
        <v>0</v>
      </c>
      <c r="AN1344" s="17">
        <f t="shared" si="3729"/>
        <v>0</v>
      </c>
      <c r="AO1344" s="17">
        <f t="shared" si="3730"/>
        <v>0</v>
      </c>
      <c r="AP1344" s="17">
        <f t="shared" si="3731"/>
        <v>0</v>
      </c>
      <c r="AQ1344" s="17">
        <f t="shared" si="3732"/>
        <v>0</v>
      </c>
      <c r="AR1344" s="17">
        <f t="shared" si="3733"/>
        <v>0</v>
      </c>
      <c r="AS1344" s="17">
        <f t="shared" si="3734"/>
        <v>0</v>
      </c>
      <c r="AT1344" s="17">
        <f t="shared" si="3735"/>
        <v>0</v>
      </c>
      <c r="AU1344" s="17">
        <f t="shared" si="3736"/>
        <v>0</v>
      </c>
      <c r="AV1344" s="17">
        <f t="shared" si="3737"/>
        <v>0</v>
      </c>
      <c r="AW1344" s="17">
        <f t="shared" si="3674"/>
        <v>326.66699999999997</v>
      </c>
      <c r="AX1344" s="17">
        <f t="shared" si="3675"/>
        <v>0</v>
      </c>
      <c r="AY1344" s="17">
        <f t="shared" si="3676"/>
        <v>0</v>
      </c>
      <c r="AZ1344" s="17">
        <f t="shared" si="3738"/>
        <v>0</v>
      </c>
      <c r="BA1344" s="32"/>
      <c r="BB1344" s="32"/>
      <c r="BC1344" s="1"/>
      <c r="BD1344" s="1"/>
      <c r="BE1344" s="1"/>
      <c r="BF1344" s="1"/>
      <c r="BG1344" s="1"/>
      <c r="BH1344" s="1"/>
      <c r="BI1344" s="1"/>
    </row>
    <row r="1345" s="1" customFormat="1" ht="30">
      <c r="A1345" s="30" t="s">
        <v>500</v>
      </c>
      <c r="B1345" s="30" t="s">
        <v>63</v>
      </c>
      <c r="C1345" s="30" t="s">
        <v>325</v>
      </c>
      <c r="D1345" s="30" t="s">
        <v>483</v>
      </c>
      <c r="E1345" s="30"/>
      <c r="F1345" s="31" t="s">
        <v>484</v>
      </c>
      <c r="G1345" s="17"/>
      <c r="H1345" s="17"/>
      <c r="I1345" s="17"/>
      <c r="J1345" s="17"/>
      <c r="K1345" s="17"/>
      <c r="L1345" s="17"/>
      <c r="M1345" s="17"/>
      <c r="N1345" s="17"/>
      <c r="O1345" s="17"/>
      <c r="P1345" s="17">
        <f t="shared" si="3711"/>
        <v>0</v>
      </c>
      <c r="Q1345" s="17">
        <f t="shared" si="3712"/>
        <v>0</v>
      </c>
      <c r="R1345" s="17">
        <f t="shared" si="3713"/>
        <v>0</v>
      </c>
      <c r="S1345" s="17">
        <f t="shared" si="3714"/>
        <v>326.66699999999997</v>
      </c>
      <c r="T1345" s="17">
        <f t="shared" si="3715"/>
        <v>0</v>
      </c>
      <c r="U1345" s="17">
        <f t="shared" si="3716"/>
        <v>0</v>
      </c>
      <c r="V1345" s="17">
        <f t="shared" si="3717"/>
        <v>0</v>
      </c>
      <c r="W1345" s="17">
        <f t="shared" si="3718"/>
        <v>0</v>
      </c>
      <c r="X1345" s="17">
        <f t="shared" si="3719"/>
        <v>0</v>
      </c>
      <c r="Y1345" s="17">
        <f t="shared" si="3668"/>
        <v>326.66699999999997</v>
      </c>
      <c r="Z1345" s="17">
        <f t="shared" si="3669"/>
        <v>0</v>
      </c>
      <c r="AA1345" s="17">
        <f t="shared" si="3670"/>
        <v>0</v>
      </c>
      <c r="AB1345" s="17">
        <f t="shared" si="3720"/>
        <v>0</v>
      </c>
      <c r="AC1345" s="17">
        <f t="shared" si="3721"/>
        <v>0</v>
      </c>
      <c r="AD1345" s="17">
        <f t="shared" si="3722"/>
        <v>0</v>
      </c>
      <c r="AE1345" s="17">
        <f t="shared" si="3671"/>
        <v>326.66699999999997</v>
      </c>
      <c r="AF1345" s="17">
        <f t="shared" si="3672"/>
        <v>0</v>
      </c>
      <c r="AG1345" s="17">
        <f t="shared" si="3673"/>
        <v>0</v>
      </c>
      <c r="AH1345" s="17">
        <f t="shared" si="3723"/>
        <v>0</v>
      </c>
      <c r="AI1345" s="17">
        <f t="shared" si="3724"/>
        <v>0</v>
      </c>
      <c r="AJ1345" s="17">
        <f t="shared" si="3725"/>
        <v>0</v>
      </c>
      <c r="AK1345" s="17">
        <f t="shared" si="3726"/>
        <v>0</v>
      </c>
      <c r="AL1345" s="17">
        <f t="shared" si="3727"/>
        <v>0</v>
      </c>
      <c r="AM1345" s="17">
        <f t="shared" si="3728"/>
        <v>0</v>
      </c>
      <c r="AN1345" s="17">
        <f t="shared" si="3729"/>
        <v>0</v>
      </c>
      <c r="AO1345" s="17">
        <f t="shared" si="3730"/>
        <v>0</v>
      </c>
      <c r="AP1345" s="17">
        <f t="shared" si="3731"/>
        <v>0</v>
      </c>
      <c r="AQ1345" s="17">
        <f t="shared" si="3732"/>
        <v>0</v>
      </c>
      <c r="AR1345" s="17">
        <f t="shared" si="3733"/>
        <v>0</v>
      </c>
      <c r="AS1345" s="17">
        <f t="shared" si="3734"/>
        <v>0</v>
      </c>
      <c r="AT1345" s="17">
        <f t="shared" si="3735"/>
        <v>0</v>
      </c>
      <c r="AU1345" s="17">
        <f t="shared" si="3736"/>
        <v>0</v>
      </c>
      <c r="AV1345" s="17">
        <f t="shared" si="3737"/>
        <v>0</v>
      </c>
      <c r="AW1345" s="17">
        <f t="shared" si="3674"/>
        <v>326.66699999999997</v>
      </c>
      <c r="AX1345" s="17">
        <f t="shared" si="3675"/>
        <v>0</v>
      </c>
      <c r="AY1345" s="17">
        <f t="shared" si="3676"/>
        <v>0</v>
      </c>
      <c r="AZ1345" s="17">
        <f t="shared" si="3738"/>
        <v>0</v>
      </c>
      <c r="BA1345" s="32"/>
      <c r="BB1345" s="32"/>
      <c r="BC1345" s="1"/>
      <c r="BD1345" s="1"/>
      <c r="BE1345" s="1"/>
      <c r="BF1345" s="1"/>
      <c r="BG1345" s="1"/>
      <c r="BH1345" s="1"/>
      <c r="BI1345" s="1"/>
    </row>
    <row r="1346" s="1" customFormat="1" ht="30">
      <c r="A1346" s="30" t="s">
        <v>500</v>
      </c>
      <c r="B1346" s="30" t="s">
        <v>63</v>
      </c>
      <c r="C1346" s="30" t="s">
        <v>325</v>
      </c>
      <c r="D1346" s="30" t="s">
        <v>485</v>
      </c>
      <c r="E1346" s="30"/>
      <c r="F1346" s="31" t="s">
        <v>486</v>
      </c>
      <c r="G1346" s="17"/>
      <c r="H1346" s="17"/>
      <c r="I1346" s="17"/>
      <c r="J1346" s="17"/>
      <c r="K1346" s="17"/>
      <c r="L1346" s="17"/>
      <c r="M1346" s="17"/>
      <c r="N1346" s="17"/>
      <c r="O1346" s="17"/>
      <c r="P1346" s="17">
        <f t="shared" si="3711"/>
        <v>0</v>
      </c>
      <c r="Q1346" s="17">
        <f t="shared" si="3712"/>
        <v>0</v>
      </c>
      <c r="R1346" s="17">
        <f t="shared" si="3713"/>
        <v>0</v>
      </c>
      <c r="S1346" s="17">
        <f t="shared" si="3714"/>
        <v>326.66699999999997</v>
      </c>
      <c r="T1346" s="17">
        <f t="shared" si="3715"/>
        <v>0</v>
      </c>
      <c r="U1346" s="17">
        <f t="shared" si="3716"/>
        <v>0</v>
      </c>
      <c r="V1346" s="17">
        <f t="shared" si="3717"/>
        <v>0</v>
      </c>
      <c r="W1346" s="17">
        <f t="shared" si="3718"/>
        <v>0</v>
      </c>
      <c r="X1346" s="17">
        <f t="shared" si="3719"/>
        <v>0</v>
      </c>
      <c r="Y1346" s="17">
        <f t="shared" si="3668"/>
        <v>326.66699999999997</v>
      </c>
      <c r="Z1346" s="17">
        <f t="shared" si="3669"/>
        <v>0</v>
      </c>
      <c r="AA1346" s="17">
        <f t="shared" si="3670"/>
        <v>0</v>
      </c>
      <c r="AB1346" s="17">
        <f t="shared" si="3720"/>
        <v>0</v>
      </c>
      <c r="AC1346" s="17">
        <f t="shared" si="3721"/>
        <v>0</v>
      </c>
      <c r="AD1346" s="17">
        <f t="shared" si="3722"/>
        <v>0</v>
      </c>
      <c r="AE1346" s="17">
        <f t="shared" si="3671"/>
        <v>326.66699999999997</v>
      </c>
      <c r="AF1346" s="17">
        <f t="shared" si="3672"/>
        <v>0</v>
      </c>
      <c r="AG1346" s="17">
        <f t="shared" si="3673"/>
        <v>0</v>
      </c>
      <c r="AH1346" s="17">
        <f t="shared" si="3723"/>
        <v>0</v>
      </c>
      <c r="AI1346" s="17">
        <f t="shared" si="3724"/>
        <v>0</v>
      </c>
      <c r="AJ1346" s="17">
        <f t="shared" si="3725"/>
        <v>0</v>
      </c>
      <c r="AK1346" s="17">
        <f t="shared" si="3726"/>
        <v>0</v>
      </c>
      <c r="AL1346" s="17">
        <f t="shared" si="3727"/>
        <v>0</v>
      </c>
      <c r="AM1346" s="17">
        <f t="shared" si="3728"/>
        <v>0</v>
      </c>
      <c r="AN1346" s="17">
        <f t="shared" si="3729"/>
        <v>0</v>
      </c>
      <c r="AO1346" s="17">
        <f t="shared" si="3730"/>
        <v>0</v>
      </c>
      <c r="AP1346" s="17">
        <f t="shared" si="3731"/>
        <v>0</v>
      </c>
      <c r="AQ1346" s="17">
        <f t="shared" si="3732"/>
        <v>0</v>
      </c>
      <c r="AR1346" s="17">
        <f t="shared" si="3733"/>
        <v>0</v>
      </c>
      <c r="AS1346" s="17">
        <f t="shared" si="3734"/>
        <v>0</v>
      </c>
      <c r="AT1346" s="17">
        <f t="shared" si="3735"/>
        <v>0</v>
      </c>
      <c r="AU1346" s="17">
        <f t="shared" si="3736"/>
        <v>0</v>
      </c>
      <c r="AV1346" s="17">
        <f t="shared" si="3737"/>
        <v>0</v>
      </c>
      <c r="AW1346" s="17">
        <f t="shared" si="3674"/>
        <v>326.66699999999997</v>
      </c>
      <c r="AX1346" s="17">
        <f t="shared" si="3675"/>
        <v>0</v>
      </c>
      <c r="AY1346" s="17">
        <f t="shared" si="3676"/>
        <v>0</v>
      </c>
      <c r="AZ1346" s="17">
        <f t="shared" si="3738"/>
        <v>0</v>
      </c>
      <c r="BA1346" s="32"/>
      <c r="BB1346" s="32"/>
      <c r="BC1346" s="1"/>
      <c r="BD1346" s="1"/>
      <c r="BE1346" s="1"/>
      <c r="BF1346" s="1"/>
      <c r="BG1346" s="1"/>
      <c r="BH1346" s="1"/>
      <c r="BI1346" s="1"/>
    </row>
    <row r="1347" s="1" customFormat="1" ht="30">
      <c r="A1347" s="30" t="s">
        <v>500</v>
      </c>
      <c r="B1347" s="30" t="s">
        <v>63</v>
      </c>
      <c r="C1347" s="30" t="s">
        <v>325</v>
      </c>
      <c r="D1347" s="30" t="s">
        <v>485</v>
      </c>
      <c r="E1347" s="30" t="s">
        <v>41</v>
      </c>
      <c r="F1347" s="31" t="s">
        <v>42</v>
      </c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>
        <v>326.66699999999997</v>
      </c>
      <c r="T1347" s="17"/>
      <c r="U1347" s="17"/>
      <c r="V1347" s="17"/>
      <c r="W1347" s="17"/>
      <c r="X1347" s="17"/>
      <c r="Y1347" s="17">
        <f t="shared" si="3668"/>
        <v>326.66699999999997</v>
      </c>
      <c r="Z1347" s="17">
        <f t="shared" si="3669"/>
        <v>0</v>
      </c>
      <c r="AA1347" s="17">
        <f t="shared" si="3670"/>
        <v>0</v>
      </c>
      <c r="AB1347" s="17"/>
      <c r="AC1347" s="17"/>
      <c r="AD1347" s="17"/>
      <c r="AE1347" s="17">
        <f t="shared" si="3671"/>
        <v>326.66699999999997</v>
      </c>
      <c r="AF1347" s="17">
        <f t="shared" si="3672"/>
        <v>0</v>
      </c>
      <c r="AG1347" s="17">
        <f t="shared" si="3673"/>
        <v>0</v>
      </c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>
        <f t="shared" si="3674"/>
        <v>326.66699999999997</v>
      </c>
      <c r="AX1347" s="17">
        <f t="shared" si="3675"/>
        <v>0</v>
      </c>
      <c r="AY1347" s="17">
        <f t="shared" si="3676"/>
        <v>0</v>
      </c>
      <c r="AZ1347" s="17"/>
      <c r="BA1347" s="32"/>
      <c r="BB1347" s="32"/>
      <c r="BC1347" s="1"/>
      <c r="BD1347" s="1"/>
      <c r="BE1347" s="1"/>
      <c r="BF1347" s="1"/>
      <c r="BG1347" s="1"/>
      <c r="BH1347" s="1"/>
      <c r="BI1347" s="1"/>
    </row>
    <row r="1348" s="25" customFormat="1" ht="15">
      <c r="A1348" s="26" t="s">
        <v>500</v>
      </c>
      <c r="B1348" s="26" t="s">
        <v>63</v>
      </c>
      <c r="C1348" s="26" t="s">
        <v>65</v>
      </c>
      <c r="D1348" s="26"/>
      <c r="E1348" s="26"/>
      <c r="F1348" s="27" t="s">
        <v>66</v>
      </c>
      <c r="G1348" s="28">
        <f>G1349+G1354+G1365</f>
        <v>31912.599999999999</v>
      </c>
      <c r="H1348" s="28">
        <f>H1349+H1354+H1365</f>
        <v>16758.700000000001</v>
      </c>
      <c r="I1348" s="28">
        <f>I1349+I1354+I1365</f>
        <v>13799.300000000001</v>
      </c>
      <c r="J1348" s="28">
        <f>J1349+J1354+J1365</f>
        <v>11186.6</v>
      </c>
      <c r="K1348" s="28">
        <f>K1349+K1354+K1365</f>
        <v>11186.6</v>
      </c>
      <c r="L1348" s="28">
        <f>L1349+L1354+L1365</f>
        <v>11186.6</v>
      </c>
      <c r="M1348" s="28">
        <f t="shared" si="3597"/>
        <v>43099.199999999997</v>
      </c>
      <c r="N1348" s="28">
        <f t="shared" si="3598"/>
        <v>27945.300000000003</v>
      </c>
      <c r="O1348" s="28">
        <f t="shared" si="3599"/>
        <v>24985.900000000001</v>
      </c>
      <c r="P1348" s="28">
        <f>P1349+P1354+P1365</f>
        <v>0</v>
      </c>
      <c r="Q1348" s="28">
        <f>Q1349+Q1354+Q1365</f>
        <v>0</v>
      </c>
      <c r="R1348" s="28">
        <f>R1349+R1354+R1365</f>
        <v>0</v>
      </c>
      <c r="S1348" s="28">
        <f>S1349+S1354+S1365</f>
        <v>0</v>
      </c>
      <c r="T1348" s="28">
        <f>T1349+T1354+T1365</f>
        <v>0</v>
      </c>
      <c r="U1348" s="28">
        <f>U1349+U1354+U1365</f>
        <v>0</v>
      </c>
      <c r="V1348" s="28">
        <f>V1349+V1354+V1365</f>
        <v>0</v>
      </c>
      <c r="W1348" s="28">
        <f>W1349+W1354+W1365</f>
        <v>0</v>
      </c>
      <c r="X1348" s="28">
        <f>X1349+X1354+X1365</f>
        <v>0</v>
      </c>
      <c r="Y1348" s="28">
        <f t="shared" si="3668"/>
        <v>43099.199999999997</v>
      </c>
      <c r="Z1348" s="28">
        <f t="shared" si="3669"/>
        <v>27945.300000000003</v>
      </c>
      <c r="AA1348" s="28">
        <f t="shared" si="3670"/>
        <v>24985.900000000001</v>
      </c>
      <c r="AB1348" s="28">
        <f>AB1349+AB1354+AB1365</f>
        <v>0</v>
      </c>
      <c r="AC1348" s="28">
        <f>AC1349+AC1354+AC1365</f>
        <v>0</v>
      </c>
      <c r="AD1348" s="28">
        <f>AD1349+AD1354+AD1365</f>
        <v>0</v>
      </c>
      <c r="AE1348" s="28">
        <f t="shared" si="3671"/>
        <v>43099.199999999997</v>
      </c>
      <c r="AF1348" s="28">
        <f t="shared" si="3672"/>
        <v>27945.300000000003</v>
      </c>
      <c r="AG1348" s="28">
        <f t="shared" si="3673"/>
        <v>24985.900000000001</v>
      </c>
      <c r="AH1348" s="28">
        <f>AH1349+AH1354+AH1365</f>
        <v>0</v>
      </c>
      <c r="AI1348" s="28">
        <f>AI1349+AI1354+AI1365</f>
        <v>0</v>
      </c>
      <c r="AJ1348" s="28">
        <f>AJ1349+AJ1354+AJ1365</f>
        <v>0</v>
      </c>
      <c r="AK1348" s="28">
        <f>AK1349+AK1354+AK1365</f>
        <v>0</v>
      </c>
      <c r="AL1348" s="28">
        <f>AL1349+AL1354+AL1365</f>
        <v>0</v>
      </c>
      <c r="AM1348" s="28">
        <f>AM1349+AM1354+AM1365</f>
        <v>0</v>
      </c>
      <c r="AN1348" s="28">
        <f>AN1349+AN1354+AN1365</f>
        <v>0</v>
      </c>
      <c r="AO1348" s="28">
        <f>AO1349+AO1354+AO1365</f>
        <v>0</v>
      </c>
      <c r="AP1348" s="28">
        <f>AP1349+AP1354+AP1365</f>
        <v>0</v>
      </c>
      <c r="AQ1348" s="28">
        <f>AQ1349+AQ1354+AQ1365</f>
        <v>0</v>
      </c>
      <c r="AR1348" s="28">
        <f>AR1349+AR1354+AR1365</f>
        <v>0</v>
      </c>
      <c r="AS1348" s="28">
        <f>AS1349+AS1354+AS1365</f>
        <v>0</v>
      </c>
      <c r="AT1348" s="28">
        <f>AT1349+AT1354+AT1365</f>
        <v>0</v>
      </c>
      <c r="AU1348" s="28">
        <f>AU1349+AU1354+AU1365</f>
        <v>0</v>
      </c>
      <c r="AV1348" s="28">
        <f>AV1349+AV1354+AV1365</f>
        <v>0</v>
      </c>
      <c r="AW1348" s="28">
        <f t="shared" si="3674"/>
        <v>43099.199999999997</v>
      </c>
      <c r="AX1348" s="28">
        <f t="shared" si="3675"/>
        <v>27945.300000000003</v>
      </c>
      <c r="AY1348" s="28">
        <f t="shared" si="3676"/>
        <v>24985.900000000001</v>
      </c>
      <c r="AZ1348" s="28">
        <f>AZ1349+AZ1354+AZ1365</f>
        <v>0</v>
      </c>
      <c r="BA1348" s="29"/>
      <c r="BB1348" s="29"/>
      <c r="BC1348" s="25"/>
      <c r="BD1348" s="25"/>
      <c r="BE1348" s="25"/>
      <c r="BF1348" s="25"/>
      <c r="BG1348" s="25"/>
      <c r="BH1348" s="25"/>
      <c r="BI1348" s="25"/>
    </row>
    <row r="1349" s="1" customFormat="1" ht="30">
      <c r="A1349" s="30" t="s">
        <v>500</v>
      </c>
      <c r="B1349" s="30" t="s">
        <v>63</v>
      </c>
      <c r="C1349" s="30" t="s">
        <v>65</v>
      </c>
      <c r="D1349" s="30" t="s">
        <v>67</v>
      </c>
      <c r="E1349" s="35"/>
      <c r="F1349" s="31" t="s">
        <v>68</v>
      </c>
      <c r="G1349" s="17">
        <f t="shared" ref="G1349:G1352" si="3739">G1350</f>
        <v>262.19999999999999</v>
      </c>
      <c r="H1349" s="17">
        <f t="shared" si="3678"/>
        <v>269.30000000000001</v>
      </c>
      <c r="I1349" s="17">
        <f t="shared" ref="I1349:I1352" si="3740">I1350</f>
        <v>249.90000000000001</v>
      </c>
      <c r="J1349" s="17">
        <f t="shared" ref="J1349:J1352" si="3741">J1350</f>
        <v>0</v>
      </c>
      <c r="K1349" s="17">
        <f t="shared" ref="K1349:K1352" si="3742">K1350</f>
        <v>0</v>
      </c>
      <c r="L1349" s="17">
        <f t="shared" ref="L1349:L1352" si="3743">L1350</f>
        <v>0</v>
      </c>
      <c r="M1349" s="17">
        <f t="shared" si="3597"/>
        <v>262.19999999999999</v>
      </c>
      <c r="N1349" s="17">
        <f t="shared" si="3598"/>
        <v>269.30000000000001</v>
      </c>
      <c r="O1349" s="17">
        <f t="shared" si="3599"/>
        <v>249.90000000000001</v>
      </c>
      <c r="P1349" s="17">
        <f t="shared" ref="P1349:P1352" si="3744">P1350</f>
        <v>0</v>
      </c>
      <c r="Q1349" s="17">
        <f t="shared" ref="Q1349:Q1352" si="3745">Q1350</f>
        <v>0</v>
      </c>
      <c r="R1349" s="17">
        <f t="shared" ref="R1349:R1352" si="3746">R1350</f>
        <v>0</v>
      </c>
      <c r="S1349" s="17">
        <f t="shared" ref="S1349:S1352" si="3747">S1350</f>
        <v>0</v>
      </c>
      <c r="T1349" s="17">
        <f t="shared" ref="T1349:T1352" si="3748">T1350</f>
        <v>0</v>
      </c>
      <c r="U1349" s="17">
        <f t="shared" ref="U1349:U1352" si="3749">U1350</f>
        <v>0</v>
      </c>
      <c r="V1349" s="17">
        <f t="shared" ref="V1349:V1352" si="3750">V1350</f>
        <v>0</v>
      </c>
      <c r="W1349" s="17">
        <f t="shared" ref="W1349:W1352" si="3751">W1350</f>
        <v>0</v>
      </c>
      <c r="X1349" s="17">
        <f t="shared" ref="X1349:X1352" si="3752">X1350</f>
        <v>0</v>
      </c>
      <c r="Y1349" s="17">
        <f t="shared" si="3668"/>
        <v>262.19999999999999</v>
      </c>
      <c r="Z1349" s="17">
        <f t="shared" si="3669"/>
        <v>269.30000000000001</v>
      </c>
      <c r="AA1349" s="17">
        <f t="shared" si="3670"/>
        <v>249.90000000000001</v>
      </c>
      <c r="AB1349" s="17">
        <f t="shared" ref="AB1349:AB1352" si="3753">AB1350</f>
        <v>0</v>
      </c>
      <c r="AC1349" s="17">
        <f t="shared" ref="AC1349:AC1352" si="3754">AC1350</f>
        <v>0</v>
      </c>
      <c r="AD1349" s="17">
        <f t="shared" ref="AD1349:AD1352" si="3755">AD1350</f>
        <v>0</v>
      </c>
      <c r="AE1349" s="17">
        <f t="shared" si="3671"/>
        <v>262.19999999999999</v>
      </c>
      <c r="AF1349" s="17">
        <f t="shared" si="3672"/>
        <v>269.30000000000001</v>
      </c>
      <c r="AG1349" s="17">
        <f t="shared" si="3673"/>
        <v>249.90000000000001</v>
      </c>
      <c r="AH1349" s="17">
        <f t="shared" ref="AH1349:AH1352" si="3756">AH1350</f>
        <v>0</v>
      </c>
      <c r="AI1349" s="17">
        <f t="shared" ref="AI1349:AI1352" si="3757">AI1350</f>
        <v>0</v>
      </c>
      <c r="AJ1349" s="17">
        <f t="shared" ref="AJ1349:AJ1352" si="3758">AJ1350</f>
        <v>0</v>
      </c>
      <c r="AK1349" s="17">
        <f t="shared" ref="AK1349:AK1352" si="3759">AK1350</f>
        <v>0</v>
      </c>
      <c r="AL1349" s="17">
        <f t="shared" ref="AL1349:AL1352" si="3760">AL1350</f>
        <v>0</v>
      </c>
      <c r="AM1349" s="17">
        <f t="shared" ref="AM1349:AM1352" si="3761">AM1350</f>
        <v>0</v>
      </c>
      <c r="AN1349" s="17">
        <f t="shared" ref="AN1349:AN1352" si="3762">AN1350</f>
        <v>0</v>
      </c>
      <c r="AO1349" s="17">
        <f t="shared" ref="AO1349:AO1352" si="3763">AO1350</f>
        <v>0</v>
      </c>
      <c r="AP1349" s="17">
        <f t="shared" ref="AP1349:AP1352" si="3764">AP1350</f>
        <v>0</v>
      </c>
      <c r="AQ1349" s="17">
        <f t="shared" ref="AQ1349:AQ1352" si="3765">AQ1350</f>
        <v>0</v>
      </c>
      <c r="AR1349" s="17">
        <f t="shared" ref="AR1349:AR1352" si="3766">AR1350</f>
        <v>0</v>
      </c>
      <c r="AS1349" s="17">
        <f t="shared" ref="AS1349:AS1352" si="3767">AS1350</f>
        <v>0</v>
      </c>
      <c r="AT1349" s="17">
        <f t="shared" ref="AT1349:AT1352" si="3768">AT1350</f>
        <v>0</v>
      </c>
      <c r="AU1349" s="17">
        <f t="shared" ref="AU1349:AU1352" si="3769">AU1350</f>
        <v>0</v>
      </c>
      <c r="AV1349" s="17">
        <f t="shared" ref="AV1349:AV1352" si="3770">AV1350</f>
        <v>0</v>
      </c>
      <c r="AW1349" s="17">
        <f t="shared" si="3674"/>
        <v>262.19999999999999</v>
      </c>
      <c r="AX1349" s="17">
        <f t="shared" si="3675"/>
        <v>269.30000000000001</v>
      </c>
      <c r="AY1349" s="17">
        <f t="shared" si="3676"/>
        <v>249.90000000000001</v>
      </c>
      <c r="AZ1349" s="17">
        <f t="shared" ref="AZ1349:AZ1352" si="3771">AZ1350</f>
        <v>0</v>
      </c>
      <c r="BA1349" s="32"/>
      <c r="BB1349" s="32"/>
      <c r="BC1349" s="1"/>
      <c r="BD1349" s="1"/>
      <c r="BE1349" s="1"/>
      <c r="BF1349" s="1"/>
      <c r="BG1349" s="1"/>
      <c r="BH1349" s="1"/>
      <c r="BI1349" s="1"/>
    </row>
    <row r="1350" s="1" customFormat="1" ht="15" hidden="1">
      <c r="A1350" s="30" t="s">
        <v>500</v>
      </c>
      <c r="B1350" s="30" t="s">
        <v>63</v>
      </c>
      <c r="C1350" s="30" t="s">
        <v>65</v>
      </c>
      <c r="D1350" s="30" t="s">
        <v>69</v>
      </c>
      <c r="E1350" s="35"/>
      <c r="F1350" s="31" t="s">
        <v>36</v>
      </c>
      <c r="G1350" s="17">
        <f t="shared" si="3739"/>
        <v>262.19999999999999</v>
      </c>
      <c r="H1350" s="17">
        <f t="shared" si="3678"/>
        <v>269.30000000000001</v>
      </c>
      <c r="I1350" s="17">
        <f t="shared" si="3740"/>
        <v>249.90000000000001</v>
      </c>
      <c r="J1350" s="17">
        <f t="shared" si="3741"/>
        <v>0</v>
      </c>
      <c r="K1350" s="17">
        <f t="shared" si="3742"/>
        <v>0</v>
      </c>
      <c r="L1350" s="17">
        <f t="shared" si="3743"/>
        <v>0</v>
      </c>
      <c r="M1350" s="17">
        <f t="shared" si="3597"/>
        <v>262.19999999999999</v>
      </c>
      <c r="N1350" s="17">
        <f t="shared" si="3598"/>
        <v>269.30000000000001</v>
      </c>
      <c r="O1350" s="17">
        <f t="shared" si="3599"/>
        <v>249.90000000000001</v>
      </c>
      <c r="P1350" s="17">
        <f t="shared" si="3744"/>
        <v>0</v>
      </c>
      <c r="Q1350" s="17">
        <f t="shared" si="3745"/>
        <v>0</v>
      </c>
      <c r="R1350" s="17">
        <f t="shared" si="3746"/>
        <v>0</v>
      </c>
      <c r="S1350" s="17">
        <f t="shared" si="3747"/>
        <v>0</v>
      </c>
      <c r="T1350" s="17">
        <f t="shared" si="3748"/>
        <v>0</v>
      </c>
      <c r="U1350" s="17">
        <f t="shared" si="3749"/>
        <v>0</v>
      </c>
      <c r="V1350" s="17">
        <f t="shared" si="3750"/>
        <v>0</v>
      </c>
      <c r="W1350" s="17">
        <f t="shared" si="3751"/>
        <v>0</v>
      </c>
      <c r="X1350" s="17">
        <f t="shared" si="3752"/>
        <v>0</v>
      </c>
      <c r="Y1350" s="17">
        <f t="shared" si="3668"/>
        <v>262.19999999999999</v>
      </c>
      <c r="Z1350" s="17">
        <f t="shared" si="3669"/>
        <v>269.30000000000001</v>
      </c>
      <c r="AA1350" s="17">
        <f t="shared" si="3670"/>
        <v>249.90000000000001</v>
      </c>
      <c r="AB1350" s="17">
        <f t="shared" si="3753"/>
        <v>0</v>
      </c>
      <c r="AC1350" s="17">
        <f t="shared" si="3754"/>
        <v>0</v>
      </c>
      <c r="AD1350" s="17">
        <f t="shared" si="3755"/>
        <v>0</v>
      </c>
      <c r="AE1350" s="17">
        <f t="shared" si="3671"/>
        <v>262.19999999999999</v>
      </c>
      <c r="AF1350" s="17">
        <f t="shared" si="3672"/>
        <v>269.30000000000001</v>
      </c>
      <c r="AG1350" s="17">
        <f t="shared" si="3673"/>
        <v>249.90000000000001</v>
      </c>
      <c r="AH1350" s="17">
        <f t="shared" si="3756"/>
        <v>0</v>
      </c>
      <c r="AI1350" s="17">
        <f t="shared" si="3757"/>
        <v>0</v>
      </c>
      <c r="AJ1350" s="17">
        <f t="shared" si="3758"/>
        <v>0</v>
      </c>
      <c r="AK1350" s="17">
        <f t="shared" si="3759"/>
        <v>0</v>
      </c>
      <c r="AL1350" s="17">
        <f t="shared" si="3760"/>
        <v>0</v>
      </c>
      <c r="AM1350" s="17">
        <f t="shared" si="3761"/>
        <v>0</v>
      </c>
      <c r="AN1350" s="17">
        <f t="shared" si="3762"/>
        <v>0</v>
      </c>
      <c r="AO1350" s="17">
        <f t="shared" si="3763"/>
        <v>0</v>
      </c>
      <c r="AP1350" s="17">
        <f t="shared" si="3764"/>
        <v>0</v>
      </c>
      <c r="AQ1350" s="17">
        <f t="shared" si="3765"/>
        <v>0</v>
      </c>
      <c r="AR1350" s="17">
        <f t="shared" si="3766"/>
        <v>0</v>
      </c>
      <c r="AS1350" s="17">
        <f t="shared" si="3767"/>
        <v>0</v>
      </c>
      <c r="AT1350" s="17">
        <f t="shared" si="3768"/>
        <v>0</v>
      </c>
      <c r="AU1350" s="17">
        <f t="shared" si="3769"/>
        <v>0</v>
      </c>
      <c r="AV1350" s="17">
        <f t="shared" si="3770"/>
        <v>0</v>
      </c>
      <c r="AW1350" s="17">
        <f t="shared" si="3674"/>
        <v>262.19999999999999</v>
      </c>
      <c r="AX1350" s="17">
        <f t="shared" si="3675"/>
        <v>269.30000000000001</v>
      </c>
      <c r="AY1350" s="17">
        <f t="shared" si="3676"/>
        <v>249.90000000000001</v>
      </c>
      <c r="AZ1350" s="17">
        <f t="shared" si="3771"/>
        <v>0</v>
      </c>
      <c r="BA1350" s="32">
        <v>0</v>
      </c>
      <c r="BB1350" s="32"/>
      <c r="BC1350" s="1"/>
      <c r="BD1350" s="1"/>
      <c r="BE1350" s="1"/>
      <c r="BF1350" s="1"/>
      <c r="BG1350" s="1"/>
      <c r="BH1350" s="1"/>
      <c r="BI1350" s="1"/>
    </row>
    <row r="1351" s="1" customFormat="1" ht="30">
      <c r="A1351" s="30" t="s">
        <v>500</v>
      </c>
      <c r="B1351" s="30" t="s">
        <v>63</v>
      </c>
      <c r="C1351" s="30" t="s">
        <v>65</v>
      </c>
      <c r="D1351" s="30" t="s">
        <v>70</v>
      </c>
      <c r="E1351" s="35"/>
      <c r="F1351" s="31" t="s">
        <v>71</v>
      </c>
      <c r="G1351" s="17">
        <f t="shared" si="3739"/>
        <v>262.19999999999999</v>
      </c>
      <c r="H1351" s="17">
        <f t="shared" si="3678"/>
        <v>269.30000000000001</v>
      </c>
      <c r="I1351" s="17">
        <f t="shared" si="3740"/>
        <v>249.90000000000001</v>
      </c>
      <c r="J1351" s="17">
        <f t="shared" si="3741"/>
        <v>0</v>
      </c>
      <c r="K1351" s="17">
        <f t="shared" si="3742"/>
        <v>0</v>
      </c>
      <c r="L1351" s="17">
        <f t="shared" si="3743"/>
        <v>0</v>
      </c>
      <c r="M1351" s="17">
        <f t="shared" si="3597"/>
        <v>262.19999999999999</v>
      </c>
      <c r="N1351" s="17">
        <f t="shared" si="3598"/>
        <v>269.30000000000001</v>
      </c>
      <c r="O1351" s="17">
        <f t="shared" si="3599"/>
        <v>249.90000000000001</v>
      </c>
      <c r="P1351" s="17">
        <f t="shared" si="3744"/>
        <v>0</v>
      </c>
      <c r="Q1351" s="17">
        <f t="shared" si="3745"/>
        <v>0</v>
      </c>
      <c r="R1351" s="17">
        <f t="shared" si="3746"/>
        <v>0</v>
      </c>
      <c r="S1351" s="17">
        <f t="shared" si="3747"/>
        <v>0</v>
      </c>
      <c r="T1351" s="17">
        <f t="shared" si="3748"/>
        <v>0</v>
      </c>
      <c r="U1351" s="17">
        <f t="shared" si="3749"/>
        <v>0</v>
      </c>
      <c r="V1351" s="17">
        <f t="shared" si="3750"/>
        <v>0</v>
      </c>
      <c r="W1351" s="17">
        <f t="shared" si="3751"/>
        <v>0</v>
      </c>
      <c r="X1351" s="17">
        <f t="shared" si="3752"/>
        <v>0</v>
      </c>
      <c r="Y1351" s="17">
        <f t="shared" si="3668"/>
        <v>262.19999999999999</v>
      </c>
      <c r="Z1351" s="17">
        <f t="shared" si="3669"/>
        <v>269.30000000000001</v>
      </c>
      <c r="AA1351" s="17">
        <f t="shared" si="3670"/>
        <v>249.90000000000001</v>
      </c>
      <c r="AB1351" s="17">
        <f t="shared" si="3753"/>
        <v>0</v>
      </c>
      <c r="AC1351" s="17">
        <f t="shared" si="3754"/>
        <v>0</v>
      </c>
      <c r="AD1351" s="17">
        <f t="shared" si="3755"/>
        <v>0</v>
      </c>
      <c r="AE1351" s="17">
        <f t="shared" si="3671"/>
        <v>262.19999999999999</v>
      </c>
      <c r="AF1351" s="17">
        <f t="shared" si="3672"/>
        <v>269.30000000000001</v>
      </c>
      <c r="AG1351" s="17">
        <f t="shared" si="3673"/>
        <v>249.90000000000001</v>
      </c>
      <c r="AH1351" s="17">
        <f t="shared" si="3756"/>
        <v>0</v>
      </c>
      <c r="AI1351" s="17">
        <f t="shared" si="3757"/>
        <v>0</v>
      </c>
      <c r="AJ1351" s="17">
        <f t="shared" si="3758"/>
        <v>0</v>
      </c>
      <c r="AK1351" s="17">
        <f t="shared" si="3759"/>
        <v>0</v>
      </c>
      <c r="AL1351" s="17">
        <f t="shared" si="3760"/>
        <v>0</v>
      </c>
      <c r="AM1351" s="17">
        <f t="shared" si="3761"/>
        <v>0</v>
      </c>
      <c r="AN1351" s="17">
        <f t="shared" si="3762"/>
        <v>0</v>
      </c>
      <c r="AO1351" s="17">
        <f t="shared" si="3763"/>
        <v>0</v>
      </c>
      <c r="AP1351" s="17">
        <f t="shared" si="3764"/>
        <v>0</v>
      </c>
      <c r="AQ1351" s="17">
        <f t="shared" si="3765"/>
        <v>0</v>
      </c>
      <c r="AR1351" s="17">
        <f t="shared" si="3766"/>
        <v>0</v>
      </c>
      <c r="AS1351" s="17">
        <f t="shared" si="3767"/>
        <v>0</v>
      </c>
      <c r="AT1351" s="17">
        <f t="shared" si="3768"/>
        <v>0</v>
      </c>
      <c r="AU1351" s="17">
        <f t="shared" si="3769"/>
        <v>0</v>
      </c>
      <c r="AV1351" s="17">
        <f t="shared" si="3770"/>
        <v>0</v>
      </c>
      <c r="AW1351" s="17">
        <f t="shared" si="3674"/>
        <v>262.19999999999999</v>
      </c>
      <c r="AX1351" s="17">
        <f t="shared" si="3675"/>
        <v>269.30000000000001</v>
      </c>
      <c r="AY1351" s="17">
        <f t="shared" si="3676"/>
        <v>249.90000000000001</v>
      </c>
      <c r="AZ1351" s="17">
        <f t="shared" si="3771"/>
        <v>0</v>
      </c>
      <c r="BA1351" s="32"/>
      <c r="BB1351" s="32"/>
      <c r="BC1351" s="1"/>
      <c r="BD1351" s="1"/>
      <c r="BE1351" s="1"/>
      <c r="BF1351" s="1"/>
      <c r="BG1351" s="1"/>
      <c r="BH1351" s="1"/>
      <c r="BI1351" s="1"/>
    </row>
    <row r="1352" s="1" customFormat="1" ht="30">
      <c r="A1352" s="30" t="s">
        <v>500</v>
      </c>
      <c r="B1352" s="30" t="s">
        <v>63</v>
      </c>
      <c r="C1352" s="30" t="s">
        <v>65</v>
      </c>
      <c r="D1352" s="30" t="s">
        <v>457</v>
      </c>
      <c r="E1352" s="35"/>
      <c r="F1352" s="31" t="s">
        <v>458</v>
      </c>
      <c r="G1352" s="17">
        <f t="shared" si="3739"/>
        <v>262.19999999999999</v>
      </c>
      <c r="H1352" s="17">
        <f t="shared" si="3678"/>
        <v>269.30000000000001</v>
      </c>
      <c r="I1352" s="17">
        <f t="shared" si="3740"/>
        <v>249.90000000000001</v>
      </c>
      <c r="J1352" s="17">
        <f t="shared" si="3741"/>
        <v>0</v>
      </c>
      <c r="K1352" s="17">
        <f t="shared" si="3742"/>
        <v>0</v>
      </c>
      <c r="L1352" s="17">
        <f t="shared" si="3743"/>
        <v>0</v>
      </c>
      <c r="M1352" s="17">
        <f t="shared" si="3597"/>
        <v>262.19999999999999</v>
      </c>
      <c r="N1352" s="17">
        <f t="shared" si="3598"/>
        <v>269.30000000000001</v>
      </c>
      <c r="O1352" s="17">
        <f t="shared" si="3599"/>
        <v>249.90000000000001</v>
      </c>
      <c r="P1352" s="17">
        <f t="shared" si="3744"/>
        <v>0</v>
      </c>
      <c r="Q1352" s="17">
        <f t="shared" si="3745"/>
        <v>0</v>
      </c>
      <c r="R1352" s="17">
        <f t="shared" si="3746"/>
        <v>0</v>
      </c>
      <c r="S1352" s="17">
        <f t="shared" si="3747"/>
        <v>0</v>
      </c>
      <c r="T1352" s="17">
        <f t="shared" si="3748"/>
        <v>0</v>
      </c>
      <c r="U1352" s="17">
        <f t="shared" si="3749"/>
        <v>0</v>
      </c>
      <c r="V1352" s="17">
        <f t="shared" si="3750"/>
        <v>0</v>
      </c>
      <c r="W1352" s="17">
        <f t="shared" si="3751"/>
        <v>0</v>
      </c>
      <c r="X1352" s="17">
        <f t="shared" si="3752"/>
        <v>0</v>
      </c>
      <c r="Y1352" s="17">
        <f t="shared" si="3668"/>
        <v>262.19999999999999</v>
      </c>
      <c r="Z1352" s="17">
        <f t="shared" si="3669"/>
        <v>269.30000000000001</v>
      </c>
      <c r="AA1352" s="17">
        <f t="shared" si="3670"/>
        <v>249.90000000000001</v>
      </c>
      <c r="AB1352" s="17">
        <f t="shared" si="3753"/>
        <v>0</v>
      </c>
      <c r="AC1352" s="17">
        <f t="shared" si="3754"/>
        <v>0</v>
      </c>
      <c r="AD1352" s="17">
        <f t="shared" si="3755"/>
        <v>0</v>
      </c>
      <c r="AE1352" s="17">
        <f t="shared" si="3671"/>
        <v>262.19999999999999</v>
      </c>
      <c r="AF1352" s="17">
        <f t="shared" si="3672"/>
        <v>269.30000000000001</v>
      </c>
      <c r="AG1352" s="17">
        <f t="shared" si="3673"/>
        <v>249.90000000000001</v>
      </c>
      <c r="AH1352" s="17">
        <f t="shared" si="3756"/>
        <v>0</v>
      </c>
      <c r="AI1352" s="17">
        <f t="shared" si="3757"/>
        <v>0</v>
      </c>
      <c r="AJ1352" s="17">
        <f t="shared" si="3758"/>
        <v>0</v>
      </c>
      <c r="AK1352" s="17">
        <f t="shared" si="3759"/>
        <v>0</v>
      </c>
      <c r="AL1352" s="17">
        <f t="shared" si="3760"/>
        <v>0</v>
      </c>
      <c r="AM1352" s="17">
        <f t="shared" si="3761"/>
        <v>0</v>
      </c>
      <c r="AN1352" s="17">
        <f t="shared" si="3762"/>
        <v>0</v>
      </c>
      <c r="AO1352" s="17">
        <f t="shared" si="3763"/>
        <v>0</v>
      </c>
      <c r="AP1352" s="17">
        <f t="shared" si="3764"/>
        <v>0</v>
      </c>
      <c r="AQ1352" s="17">
        <f t="shared" si="3765"/>
        <v>0</v>
      </c>
      <c r="AR1352" s="17">
        <f t="shared" si="3766"/>
        <v>0</v>
      </c>
      <c r="AS1352" s="17">
        <f t="shared" si="3767"/>
        <v>0</v>
      </c>
      <c r="AT1352" s="17">
        <f t="shared" si="3768"/>
        <v>0</v>
      </c>
      <c r="AU1352" s="17">
        <f t="shared" si="3769"/>
        <v>0</v>
      </c>
      <c r="AV1352" s="17">
        <f t="shared" si="3770"/>
        <v>0</v>
      </c>
      <c r="AW1352" s="17">
        <f t="shared" si="3674"/>
        <v>262.19999999999999</v>
      </c>
      <c r="AX1352" s="17">
        <f t="shared" si="3675"/>
        <v>269.30000000000001</v>
      </c>
      <c r="AY1352" s="17">
        <f t="shared" si="3676"/>
        <v>249.90000000000001</v>
      </c>
      <c r="AZ1352" s="17">
        <f t="shared" si="3771"/>
        <v>0</v>
      </c>
      <c r="BA1352" s="32"/>
      <c r="BB1352" s="32"/>
      <c r="BC1352" s="1"/>
      <c r="BD1352" s="1"/>
      <c r="BE1352" s="1"/>
      <c r="BF1352" s="1"/>
      <c r="BG1352" s="1"/>
      <c r="BH1352" s="1"/>
      <c r="BI1352" s="1"/>
    </row>
    <row r="1353" s="1" customFormat="1" ht="30">
      <c r="A1353" s="30" t="s">
        <v>500</v>
      </c>
      <c r="B1353" s="30" t="s">
        <v>63</v>
      </c>
      <c r="C1353" s="30" t="s">
        <v>65</v>
      </c>
      <c r="D1353" s="30" t="s">
        <v>457</v>
      </c>
      <c r="E1353" s="30" t="s">
        <v>41</v>
      </c>
      <c r="F1353" s="31" t="s">
        <v>42</v>
      </c>
      <c r="G1353" s="17">
        <v>262.19999999999999</v>
      </c>
      <c r="H1353" s="17">
        <v>269.30000000000001</v>
      </c>
      <c r="I1353" s="17">
        <v>249.90000000000001</v>
      </c>
      <c r="J1353" s="17"/>
      <c r="K1353" s="17"/>
      <c r="L1353" s="17"/>
      <c r="M1353" s="17">
        <f t="shared" si="3597"/>
        <v>262.19999999999999</v>
      </c>
      <c r="N1353" s="17">
        <f t="shared" si="3598"/>
        <v>269.30000000000001</v>
      </c>
      <c r="O1353" s="17">
        <f t="shared" si="3599"/>
        <v>249.90000000000001</v>
      </c>
      <c r="P1353" s="17"/>
      <c r="Q1353" s="17"/>
      <c r="R1353" s="17"/>
      <c r="S1353" s="17"/>
      <c r="T1353" s="17"/>
      <c r="U1353" s="17"/>
      <c r="V1353" s="17"/>
      <c r="W1353" s="17"/>
      <c r="X1353" s="17"/>
      <c r="Y1353" s="17">
        <f t="shared" si="3668"/>
        <v>262.19999999999999</v>
      </c>
      <c r="Z1353" s="17">
        <f t="shared" si="3669"/>
        <v>269.30000000000001</v>
      </c>
      <c r="AA1353" s="17">
        <f t="shared" si="3670"/>
        <v>249.90000000000001</v>
      </c>
      <c r="AB1353" s="17"/>
      <c r="AC1353" s="17"/>
      <c r="AD1353" s="17"/>
      <c r="AE1353" s="17">
        <f t="shared" si="3671"/>
        <v>262.19999999999999</v>
      </c>
      <c r="AF1353" s="17">
        <f t="shared" si="3672"/>
        <v>269.30000000000001</v>
      </c>
      <c r="AG1353" s="17">
        <f t="shared" si="3673"/>
        <v>249.90000000000001</v>
      </c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>
        <f t="shared" si="3674"/>
        <v>262.19999999999999</v>
      </c>
      <c r="AX1353" s="17">
        <f t="shared" si="3675"/>
        <v>269.30000000000001</v>
      </c>
      <c r="AY1353" s="17">
        <f t="shared" si="3676"/>
        <v>249.90000000000001</v>
      </c>
      <c r="AZ1353" s="17"/>
      <c r="BA1353" s="32"/>
      <c r="BB1353" s="32"/>
      <c r="BC1353" s="1"/>
      <c r="BD1353" s="1"/>
      <c r="BE1353" s="1"/>
      <c r="BF1353" s="1"/>
      <c r="BG1353" s="1"/>
      <c r="BH1353" s="1"/>
      <c r="BI1353" s="1"/>
    </row>
    <row r="1354" s="1" customFormat="1" ht="30">
      <c r="A1354" s="30" t="s">
        <v>500</v>
      </c>
      <c r="B1354" s="30" t="s">
        <v>63</v>
      </c>
      <c r="C1354" s="30" t="s">
        <v>65</v>
      </c>
      <c r="D1354" s="30" t="s">
        <v>448</v>
      </c>
      <c r="E1354" s="35"/>
      <c r="F1354" s="31" t="s">
        <v>449</v>
      </c>
      <c r="G1354" s="17">
        <f>G1355+G1359</f>
        <v>30438.399999999998</v>
      </c>
      <c r="H1354" s="17">
        <f>H1355+H1359</f>
        <v>15277.400000000001</v>
      </c>
      <c r="I1354" s="17">
        <f>I1355+I1359</f>
        <v>12337.400000000001</v>
      </c>
      <c r="J1354" s="17">
        <f>J1355+J1359</f>
        <v>11186.6</v>
      </c>
      <c r="K1354" s="17">
        <f>K1355+K1359</f>
        <v>11186.6</v>
      </c>
      <c r="L1354" s="17">
        <f>L1355+L1359</f>
        <v>11186.6</v>
      </c>
      <c r="M1354" s="17">
        <f t="shared" si="3597"/>
        <v>41625</v>
      </c>
      <c r="N1354" s="17">
        <f t="shared" si="3598"/>
        <v>26464</v>
      </c>
      <c r="O1354" s="17">
        <f t="shared" si="3599"/>
        <v>23524</v>
      </c>
      <c r="P1354" s="17">
        <f>P1355+P1359</f>
        <v>0</v>
      </c>
      <c r="Q1354" s="17">
        <f>Q1355+Q1359</f>
        <v>0</v>
      </c>
      <c r="R1354" s="17">
        <f>R1355+R1359</f>
        <v>0</v>
      </c>
      <c r="S1354" s="17">
        <f>S1355+S1359</f>
        <v>0</v>
      </c>
      <c r="T1354" s="17">
        <f>T1355+T1359</f>
        <v>0</v>
      </c>
      <c r="U1354" s="17">
        <f>U1355+U1359</f>
        <v>0</v>
      </c>
      <c r="V1354" s="17">
        <f>V1355+V1359</f>
        <v>0</v>
      </c>
      <c r="W1354" s="17">
        <f>W1355+W1359</f>
        <v>0</v>
      </c>
      <c r="X1354" s="17">
        <f>X1355+X1359</f>
        <v>0</v>
      </c>
      <c r="Y1354" s="17">
        <f t="shared" si="3668"/>
        <v>41625</v>
      </c>
      <c r="Z1354" s="17">
        <f t="shared" si="3669"/>
        <v>26464</v>
      </c>
      <c r="AA1354" s="17">
        <f t="shared" si="3670"/>
        <v>23524</v>
      </c>
      <c r="AB1354" s="17">
        <f>AB1355+AB1359</f>
        <v>0</v>
      </c>
      <c r="AC1354" s="17">
        <f>AC1355+AC1359</f>
        <v>0</v>
      </c>
      <c r="AD1354" s="17">
        <f>AD1355+AD1359</f>
        <v>0</v>
      </c>
      <c r="AE1354" s="17">
        <f t="shared" si="3671"/>
        <v>41625</v>
      </c>
      <c r="AF1354" s="17">
        <f t="shared" si="3672"/>
        <v>26464</v>
      </c>
      <c r="AG1354" s="17">
        <f t="shared" si="3673"/>
        <v>23524</v>
      </c>
      <c r="AH1354" s="17">
        <f>AH1355+AH1359</f>
        <v>0</v>
      </c>
      <c r="AI1354" s="17">
        <f>AI1355+AI1359</f>
        <v>0</v>
      </c>
      <c r="AJ1354" s="17">
        <f>AJ1355+AJ1359</f>
        <v>0</v>
      </c>
      <c r="AK1354" s="17">
        <f>AK1355+AK1359</f>
        <v>0</v>
      </c>
      <c r="AL1354" s="17">
        <f>AL1355+AL1359</f>
        <v>0</v>
      </c>
      <c r="AM1354" s="17">
        <f>AM1355+AM1359</f>
        <v>0</v>
      </c>
      <c r="AN1354" s="17">
        <f>AN1355+AN1359</f>
        <v>0</v>
      </c>
      <c r="AO1354" s="17">
        <f>AO1355+AO1359</f>
        <v>0</v>
      </c>
      <c r="AP1354" s="17">
        <f>AP1355+AP1359</f>
        <v>0</v>
      </c>
      <c r="AQ1354" s="17">
        <f>AQ1355+AQ1359</f>
        <v>0</v>
      </c>
      <c r="AR1354" s="17">
        <f>AR1355+AR1359</f>
        <v>0</v>
      </c>
      <c r="AS1354" s="17">
        <f>AS1355+AS1359</f>
        <v>0</v>
      </c>
      <c r="AT1354" s="17">
        <f>AT1355+AT1359</f>
        <v>0</v>
      </c>
      <c r="AU1354" s="17">
        <f>AU1355+AU1359</f>
        <v>0</v>
      </c>
      <c r="AV1354" s="17">
        <f>AV1355+AV1359</f>
        <v>0</v>
      </c>
      <c r="AW1354" s="17">
        <f t="shared" si="3674"/>
        <v>41625</v>
      </c>
      <c r="AX1354" s="17">
        <f t="shared" si="3675"/>
        <v>26464</v>
      </c>
      <c r="AY1354" s="17">
        <f t="shared" si="3676"/>
        <v>23524</v>
      </c>
      <c r="AZ1354" s="17">
        <f>AZ1355+AZ1359</f>
        <v>0</v>
      </c>
      <c r="BA1354" s="32"/>
      <c r="BB1354" s="32"/>
      <c r="BC1354" s="1"/>
      <c r="BD1354" s="1"/>
      <c r="BE1354" s="1"/>
      <c r="BF1354" s="1"/>
      <c r="BG1354" s="1"/>
      <c r="BH1354" s="1"/>
      <c r="BI1354" s="1"/>
    </row>
    <row r="1355" s="1" customFormat="1" ht="15">
      <c r="A1355" s="30" t="s">
        <v>500</v>
      </c>
      <c r="B1355" s="30" t="s">
        <v>63</v>
      </c>
      <c r="C1355" s="30" t="s">
        <v>65</v>
      </c>
      <c r="D1355" s="30" t="s">
        <v>450</v>
      </c>
      <c r="E1355" s="35"/>
      <c r="F1355" s="31" t="s">
        <v>80</v>
      </c>
      <c r="G1355" s="17">
        <f t="shared" ref="G1355:G1359" si="3772">G1356</f>
        <v>7457.8000000000002</v>
      </c>
      <c r="H1355" s="17">
        <f t="shared" ref="H1355:H1359" si="3773">H1356</f>
        <v>7457.8000000000002</v>
      </c>
      <c r="I1355" s="17">
        <f t="shared" ref="I1355:I1359" si="3774">I1356</f>
        <v>7457.8000000000002</v>
      </c>
      <c r="J1355" s="17">
        <f t="shared" ref="J1355:J1359" si="3775">J1356</f>
        <v>11186.6</v>
      </c>
      <c r="K1355" s="17">
        <f t="shared" ref="K1355:K1359" si="3776">K1356</f>
        <v>11186.6</v>
      </c>
      <c r="L1355" s="17">
        <f t="shared" ref="L1355:L1359" si="3777">L1356</f>
        <v>11186.6</v>
      </c>
      <c r="M1355" s="17">
        <f t="shared" si="3597"/>
        <v>18644.400000000001</v>
      </c>
      <c r="N1355" s="17">
        <f t="shared" si="3598"/>
        <v>18644.400000000001</v>
      </c>
      <c r="O1355" s="17">
        <f t="shared" si="3599"/>
        <v>18644.400000000001</v>
      </c>
      <c r="P1355" s="17">
        <f t="shared" ref="P1355:P1359" si="3778">P1356</f>
        <v>0</v>
      </c>
      <c r="Q1355" s="17">
        <f t="shared" ref="Q1355:Q1359" si="3779">Q1356</f>
        <v>0</v>
      </c>
      <c r="R1355" s="17">
        <f t="shared" ref="R1355:R1359" si="3780">R1356</f>
        <v>0</v>
      </c>
      <c r="S1355" s="17">
        <f t="shared" ref="S1355:S1359" si="3781">S1356</f>
        <v>0</v>
      </c>
      <c r="T1355" s="17">
        <f t="shared" ref="T1355:T1359" si="3782">T1356</f>
        <v>0</v>
      </c>
      <c r="U1355" s="17">
        <f t="shared" ref="U1355:U1359" si="3783">U1356</f>
        <v>0</v>
      </c>
      <c r="V1355" s="17">
        <f t="shared" ref="V1355:V1359" si="3784">V1356</f>
        <v>0</v>
      </c>
      <c r="W1355" s="17">
        <f t="shared" ref="W1355:W1359" si="3785">W1356</f>
        <v>0</v>
      </c>
      <c r="X1355" s="17">
        <f t="shared" ref="X1355:X1359" si="3786">X1356</f>
        <v>0</v>
      </c>
      <c r="Y1355" s="17">
        <f t="shared" si="3668"/>
        <v>18644.400000000001</v>
      </c>
      <c r="Z1355" s="17">
        <f t="shared" si="3669"/>
        <v>18644.400000000001</v>
      </c>
      <c r="AA1355" s="17">
        <f t="shared" si="3670"/>
        <v>18644.400000000001</v>
      </c>
      <c r="AB1355" s="17">
        <f t="shared" ref="AB1355:AB1359" si="3787">AB1356</f>
        <v>0</v>
      </c>
      <c r="AC1355" s="17">
        <f t="shared" ref="AC1355:AC1359" si="3788">AC1356</f>
        <v>0</v>
      </c>
      <c r="AD1355" s="17">
        <f t="shared" ref="AD1355:AD1359" si="3789">AD1356</f>
        <v>0</v>
      </c>
      <c r="AE1355" s="17">
        <f t="shared" si="3671"/>
        <v>18644.400000000001</v>
      </c>
      <c r="AF1355" s="17">
        <f t="shared" si="3672"/>
        <v>18644.400000000001</v>
      </c>
      <c r="AG1355" s="17">
        <f t="shared" si="3673"/>
        <v>18644.400000000001</v>
      </c>
      <c r="AH1355" s="17">
        <f t="shared" ref="AH1355:AH1359" si="3790">AH1356</f>
        <v>0</v>
      </c>
      <c r="AI1355" s="17">
        <f t="shared" ref="AI1355:AI1359" si="3791">AI1356</f>
        <v>0</v>
      </c>
      <c r="AJ1355" s="17">
        <f t="shared" ref="AJ1355:AJ1359" si="3792">AJ1356</f>
        <v>0</v>
      </c>
      <c r="AK1355" s="17">
        <f t="shared" ref="AK1355:AK1359" si="3793">AK1356</f>
        <v>0</v>
      </c>
      <c r="AL1355" s="17">
        <f t="shared" ref="AL1355:AL1359" si="3794">AL1356</f>
        <v>0</v>
      </c>
      <c r="AM1355" s="17">
        <f t="shared" ref="AM1355:AM1359" si="3795">AM1356</f>
        <v>0</v>
      </c>
      <c r="AN1355" s="17">
        <f t="shared" ref="AN1355:AN1359" si="3796">AN1356</f>
        <v>0</v>
      </c>
      <c r="AO1355" s="17">
        <f t="shared" ref="AO1355:AO1359" si="3797">AO1356</f>
        <v>0</v>
      </c>
      <c r="AP1355" s="17">
        <f t="shared" ref="AP1355:AP1359" si="3798">AP1356</f>
        <v>0</v>
      </c>
      <c r="AQ1355" s="17">
        <f t="shared" ref="AQ1355:AQ1359" si="3799">AQ1356</f>
        <v>0</v>
      </c>
      <c r="AR1355" s="17">
        <f t="shared" ref="AR1355:AR1359" si="3800">AR1356</f>
        <v>0</v>
      </c>
      <c r="AS1355" s="17">
        <f t="shared" ref="AS1355:AS1359" si="3801">AS1356</f>
        <v>0</v>
      </c>
      <c r="AT1355" s="17">
        <f t="shared" ref="AT1355:AT1359" si="3802">AT1356</f>
        <v>0</v>
      </c>
      <c r="AU1355" s="17">
        <f t="shared" ref="AU1355:AU1359" si="3803">AU1356</f>
        <v>0</v>
      </c>
      <c r="AV1355" s="17">
        <f t="shared" ref="AV1355:AV1359" si="3804">AV1356</f>
        <v>0</v>
      </c>
      <c r="AW1355" s="17">
        <f t="shared" si="3674"/>
        <v>18644.400000000001</v>
      </c>
      <c r="AX1355" s="17">
        <f t="shared" si="3675"/>
        <v>18644.400000000001</v>
      </c>
      <c r="AY1355" s="17">
        <f t="shared" si="3676"/>
        <v>18644.400000000001</v>
      </c>
      <c r="AZ1355" s="17">
        <f t="shared" ref="AZ1355:AZ1359" si="3805">AZ1356</f>
        <v>0</v>
      </c>
      <c r="BA1355" s="32"/>
      <c r="BB1355" s="32"/>
      <c r="BC1355" s="1"/>
      <c r="BD1355" s="1"/>
      <c r="BE1355" s="1"/>
      <c r="BF1355" s="1"/>
      <c r="BG1355" s="1"/>
      <c r="BH1355" s="1"/>
      <c r="BI1355" s="1"/>
    </row>
    <row r="1356" s="1" customFormat="1" ht="30">
      <c r="A1356" s="30" t="s">
        <v>500</v>
      </c>
      <c r="B1356" s="30" t="s">
        <v>63</v>
      </c>
      <c r="C1356" s="30" t="s">
        <v>65</v>
      </c>
      <c r="D1356" s="30" t="s">
        <v>451</v>
      </c>
      <c r="E1356" s="35"/>
      <c r="F1356" s="31" t="s">
        <v>452</v>
      </c>
      <c r="G1356" s="17">
        <f t="shared" si="3772"/>
        <v>7457.8000000000002</v>
      </c>
      <c r="H1356" s="17">
        <f t="shared" si="3773"/>
        <v>7457.8000000000002</v>
      </c>
      <c r="I1356" s="17">
        <f t="shared" si="3774"/>
        <v>7457.8000000000002</v>
      </c>
      <c r="J1356" s="17">
        <f t="shared" si="3775"/>
        <v>11186.6</v>
      </c>
      <c r="K1356" s="17">
        <f t="shared" si="3776"/>
        <v>11186.6</v>
      </c>
      <c r="L1356" s="17">
        <f t="shared" si="3777"/>
        <v>11186.6</v>
      </c>
      <c r="M1356" s="17">
        <f t="shared" si="3597"/>
        <v>18644.400000000001</v>
      </c>
      <c r="N1356" s="17">
        <f t="shared" si="3598"/>
        <v>18644.400000000001</v>
      </c>
      <c r="O1356" s="17">
        <f t="shared" si="3599"/>
        <v>18644.400000000001</v>
      </c>
      <c r="P1356" s="17">
        <f t="shared" si="3778"/>
        <v>0</v>
      </c>
      <c r="Q1356" s="17">
        <f t="shared" si="3779"/>
        <v>0</v>
      </c>
      <c r="R1356" s="17">
        <f t="shared" si="3780"/>
        <v>0</v>
      </c>
      <c r="S1356" s="17">
        <f t="shared" si="3781"/>
        <v>0</v>
      </c>
      <c r="T1356" s="17">
        <f t="shared" si="3782"/>
        <v>0</v>
      </c>
      <c r="U1356" s="17">
        <f t="shared" si="3783"/>
        <v>0</v>
      </c>
      <c r="V1356" s="17">
        <f t="shared" si="3784"/>
        <v>0</v>
      </c>
      <c r="W1356" s="17">
        <f t="shared" si="3785"/>
        <v>0</v>
      </c>
      <c r="X1356" s="17">
        <f t="shared" si="3786"/>
        <v>0</v>
      </c>
      <c r="Y1356" s="17">
        <f t="shared" si="3668"/>
        <v>18644.400000000001</v>
      </c>
      <c r="Z1356" s="17">
        <f t="shared" si="3669"/>
        <v>18644.400000000001</v>
      </c>
      <c r="AA1356" s="17">
        <f t="shared" si="3670"/>
        <v>18644.400000000001</v>
      </c>
      <c r="AB1356" s="17">
        <f t="shared" si="3787"/>
        <v>0</v>
      </c>
      <c r="AC1356" s="17">
        <f t="shared" si="3788"/>
        <v>0</v>
      </c>
      <c r="AD1356" s="17">
        <f t="shared" si="3789"/>
        <v>0</v>
      </c>
      <c r="AE1356" s="17">
        <f t="shared" si="3671"/>
        <v>18644.400000000001</v>
      </c>
      <c r="AF1356" s="17">
        <f t="shared" si="3672"/>
        <v>18644.400000000001</v>
      </c>
      <c r="AG1356" s="17">
        <f t="shared" si="3673"/>
        <v>18644.400000000001</v>
      </c>
      <c r="AH1356" s="17">
        <f t="shared" si="3790"/>
        <v>0</v>
      </c>
      <c r="AI1356" s="17">
        <f t="shared" si="3791"/>
        <v>0</v>
      </c>
      <c r="AJ1356" s="17">
        <f t="shared" si="3792"/>
        <v>0</v>
      </c>
      <c r="AK1356" s="17">
        <f t="shared" si="3793"/>
        <v>0</v>
      </c>
      <c r="AL1356" s="17">
        <f t="shared" si="3794"/>
        <v>0</v>
      </c>
      <c r="AM1356" s="17">
        <f t="shared" si="3795"/>
        <v>0</v>
      </c>
      <c r="AN1356" s="17">
        <f t="shared" si="3796"/>
        <v>0</v>
      </c>
      <c r="AO1356" s="17">
        <f t="shared" si="3797"/>
        <v>0</v>
      </c>
      <c r="AP1356" s="17">
        <f t="shared" si="3798"/>
        <v>0</v>
      </c>
      <c r="AQ1356" s="17">
        <f t="shared" si="3799"/>
        <v>0</v>
      </c>
      <c r="AR1356" s="17">
        <f t="shared" si="3800"/>
        <v>0</v>
      </c>
      <c r="AS1356" s="17">
        <f t="shared" si="3801"/>
        <v>0</v>
      </c>
      <c r="AT1356" s="17">
        <f t="shared" si="3802"/>
        <v>0</v>
      </c>
      <c r="AU1356" s="17">
        <f t="shared" si="3803"/>
        <v>0</v>
      </c>
      <c r="AV1356" s="17">
        <f t="shared" si="3804"/>
        <v>0</v>
      </c>
      <c r="AW1356" s="17">
        <f t="shared" si="3674"/>
        <v>18644.400000000001</v>
      </c>
      <c r="AX1356" s="17">
        <f t="shared" si="3675"/>
        <v>18644.400000000001</v>
      </c>
      <c r="AY1356" s="17">
        <f t="shared" si="3676"/>
        <v>18644.400000000001</v>
      </c>
      <c r="AZ1356" s="17">
        <f t="shared" si="3805"/>
        <v>0</v>
      </c>
      <c r="BA1356" s="32"/>
      <c r="BB1356" s="32"/>
      <c r="BC1356" s="1"/>
      <c r="BD1356" s="1"/>
      <c r="BE1356" s="1"/>
      <c r="BF1356" s="1"/>
      <c r="BG1356" s="1"/>
      <c r="BH1356" s="1"/>
      <c r="BI1356" s="1"/>
    </row>
    <row r="1357" s="1" customFormat="1" ht="30">
      <c r="A1357" s="30" t="s">
        <v>500</v>
      </c>
      <c r="B1357" s="30" t="s">
        <v>63</v>
      </c>
      <c r="C1357" s="30" t="s">
        <v>65</v>
      </c>
      <c r="D1357" s="30" t="s">
        <v>459</v>
      </c>
      <c r="E1357" s="35"/>
      <c r="F1357" s="31" t="s">
        <v>460</v>
      </c>
      <c r="G1357" s="17">
        <f t="shared" si="3772"/>
        <v>7457.8000000000002</v>
      </c>
      <c r="H1357" s="17">
        <f t="shared" si="3773"/>
        <v>7457.8000000000002</v>
      </c>
      <c r="I1357" s="17">
        <f t="shared" si="3774"/>
        <v>7457.8000000000002</v>
      </c>
      <c r="J1357" s="17">
        <f t="shared" si="3775"/>
        <v>11186.6</v>
      </c>
      <c r="K1357" s="17">
        <f t="shared" si="3776"/>
        <v>11186.6</v>
      </c>
      <c r="L1357" s="17">
        <f t="shared" si="3777"/>
        <v>11186.6</v>
      </c>
      <c r="M1357" s="17">
        <f t="shared" si="3597"/>
        <v>18644.400000000001</v>
      </c>
      <c r="N1357" s="17">
        <f t="shared" si="3598"/>
        <v>18644.400000000001</v>
      </c>
      <c r="O1357" s="17">
        <f t="shared" si="3599"/>
        <v>18644.400000000001</v>
      </c>
      <c r="P1357" s="17">
        <f t="shared" si="3778"/>
        <v>0</v>
      </c>
      <c r="Q1357" s="17">
        <f t="shared" si="3779"/>
        <v>0</v>
      </c>
      <c r="R1357" s="17">
        <f t="shared" si="3780"/>
        <v>0</v>
      </c>
      <c r="S1357" s="17">
        <f t="shared" si="3781"/>
        <v>0</v>
      </c>
      <c r="T1357" s="17">
        <f t="shared" si="3782"/>
        <v>0</v>
      </c>
      <c r="U1357" s="17">
        <f t="shared" si="3783"/>
        <v>0</v>
      </c>
      <c r="V1357" s="17">
        <f t="shared" si="3784"/>
        <v>0</v>
      </c>
      <c r="W1357" s="17">
        <f t="shared" si="3785"/>
        <v>0</v>
      </c>
      <c r="X1357" s="17">
        <f t="shared" si="3786"/>
        <v>0</v>
      </c>
      <c r="Y1357" s="17">
        <f t="shared" si="3668"/>
        <v>18644.400000000001</v>
      </c>
      <c r="Z1357" s="17">
        <f t="shared" si="3669"/>
        <v>18644.400000000001</v>
      </c>
      <c r="AA1357" s="17">
        <f t="shared" si="3670"/>
        <v>18644.400000000001</v>
      </c>
      <c r="AB1357" s="17">
        <f t="shared" si="3787"/>
        <v>0</v>
      </c>
      <c r="AC1357" s="17">
        <f t="shared" si="3788"/>
        <v>0</v>
      </c>
      <c r="AD1357" s="17">
        <f t="shared" si="3789"/>
        <v>0</v>
      </c>
      <c r="AE1357" s="17">
        <f t="shared" si="3671"/>
        <v>18644.400000000001</v>
      </c>
      <c r="AF1357" s="17">
        <f t="shared" si="3672"/>
        <v>18644.400000000001</v>
      </c>
      <c r="AG1357" s="17">
        <f t="shared" si="3673"/>
        <v>18644.400000000001</v>
      </c>
      <c r="AH1357" s="17">
        <f t="shared" si="3790"/>
        <v>0</v>
      </c>
      <c r="AI1357" s="17">
        <f t="shared" si="3791"/>
        <v>0</v>
      </c>
      <c r="AJ1357" s="17">
        <f t="shared" si="3792"/>
        <v>0</v>
      </c>
      <c r="AK1357" s="17">
        <f t="shared" si="3793"/>
        <v>0</v>
      </c>
      <c r="AL1357" s="17">
        <f t="shared" si="3794"/>
        <v>0</v>
      </c>
      <c r="AM1357" s="17">
        <f t="shared" si="3795"/>
        <v>0</v>
      </c>
      <c r="AN1357" s="17">
        <f t="shared" si="3796"/>
        <v>0</v>
      </c>
      <c r="AO1357" s="17">
        <f t="shared" si="3797"/>
        <v>0</v>
      </c>
      <c r="AP1357" s="17">
        <f t="shared" si="3798"/>
        <v>0</v>
      </c>
      <c r="AQ1357" s="17">
        <f t="shared" si="3799"/>
        <v>0</v>
      </c>
      <c r="AR1357" s="17">
        <f t="shared" si="3800"/>
        <v>0</v>
      </c>
      <c r="AS1357" s="17">
        <f t="shared" si="3801"/>
        <v>0</v>
      </c>
      <c r="AT1357" s="17">
        <f t="shared" si="3802"/>
        <v>0</v>
      </c>
      <c r="AU1357" s="17">
        <f t="shared" si="3803"/>
        <v>0</v>
      </c>
      <c r="AV1357" s="17">
        <f t="shared" si="3804"/>
        <v>0</v>
      </c>
      <c r="AW1357" s="17">
        <f t="shared" si="3674"/>
        <v>18644.400000000001</v>
      </c>
      <c r="AX1357" s="17">
        <f t="shared" si="3675"/>
        <v>18644.400000000001</v>
      </c>
      <c r="AY1357" s="17">
        <f t="shared" si="3676"/>
        <v>18644.400000000001</v>
      </c>
      <c r="AZ1357" s="17">
        <f t="shared" si="3805"/>
        <v>0</v>
      </c>
      <c r="BA1357" s="32"/>
      <c r="BB1357" s="32"/>
      <c r="BC1357" s="1"/>
      <c r="BD1357" s="1"/>
      <c r="BE1357" s="1"/>
      <c r="BF1357" s="1"/>
      <c r="BG1357" s="1"/>
      <c r="BH1357" s="1"/>
      <c r="BI1357" s="1"/>
    </row>
    <row r="1358" s="1" customFormat="1" ht="15">
      <c r="A1358" s="30" t="s">
        <v>500</v>
      </c>
      <c r="B1358" s="30" t="s">
        <v>63</v>
      </c>
      <c r="C1358" s="30" t="s">
        <v>65</v>
      </c>
      <c r="D1358" s="30" t="s">
        <v>459</v>
      </c>
      <c r="E1358" s="30" t="s">
        <v>43</v>
      </c>
      <c r="F1358" s="31" t="s">
        <v>44</v>
      </c>
      <c r="G1358" s="17">
        <v>7457.8000000000002</v>
      </c>
      <c r="H1358" s="17">
        <v>7457.8000000000002</v>
      </c>
      <c r="I1358" s="17">
        <v>7457.8000000000002</v>
      </c>
      <c r="J1358" s="17">
        <v>11186.6</v>
      </c>
      <c r="K1358" s="17">
        <v>11186.6</v>
      </c>
      <c r="L1358" s="17">
        <v>11186.6</v>
      </c>
      <c r="M1358" s="17">
        <f t="shared" si="3597"/>
        <v>18644.400000000001</v>
      </c>
      <c r="N1358" s="17">
        <f t="shared" si="3598"/>
        <v>18644.400000000001</v>
      </c>
      <c r="O1358" s="17">
        <f t="shared" si="3599"/>
        <v>18644.400000000001</v>
      </c>
      <c r="P1358" s="17"/>
      <c r="Q1358" s="17"/>
      <c r="R1358" s="17"/>
      <c r="S1358" s="17"/>
      <c r="T1358" s="17"/>
      <c r="U1358" s="17"/>
      <c r="V1358" s="17"/>
      <c r="W1358" s="17"/>
      <c r="X1358" s="17"/>
      <c r="Y1358" s="17">
        <f t="shared" si="3668"/>
        <v>18644.400000000001</v>
      </c>
      <c r="Z1358" s="17">
        <f t="shared" si="3669"/>
        <v>18644.400000000001</v>
      </c>
      <c r="AA1358" s="17">
        <f t="shared" si="3670"/>
        <v>18644.400000000001</v>
      </c>
      <c r="AB1358" s="17"/>
      <c r="AC1358" s="17"/>
      <c r="AD1358" s="17"/>
      <c r="AE1358" s="17">
        <f t="shared" si="3671"/>
        <v>18644.400000000001</v>
      </c>
      <c r="AF1358" s="17">
        <f t="shared" si="3672"/>
        <v>18644.400000000001</v>
      </c>
      <c r="AG1358" s="17">
        <f t="shared" si="3673"/>
        <v>18644.400000000001</v>
      </c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>
        <f t="shared" si="3674"/>
        <v>18644.400000000001</v>
      </c>
      <c r="AX1358" s="17">
        <f t="shared" si="3675"/>
        <v>18644.400000000001</v>
      </c>
      <c r="AY1358" s="17">
        <f t="shared" si="3676"/>
        <v>18644.400000000001</v>
      </c>
      <c r="AZ1358" s="17"/>
      <c r="BA1358" s="32"/>
      <c r="BB1358" s="32">
        <v>54</v>
      </c>
      <c r="BC1358" s="1"/>
      <c r="BD1358" s="1"/>
      <c r="BE1358" s="1"/>
      <c r="BF1358" s="1"/>
      <c r="BG1358" s="1"/>
      <c r="BH1358" s="1"/>
      <c r="BI1358" s="1"/>
    </row>
    <row r="1359" s="1" customFormat="1" ht="15" hidden="1">
      <c r="A1359" s="30" t="s">
        <v>500</v>
      </c>
      <c r="B1359" s="30" t="s">
        <v>63</v>
      </c>
      <c r="C1359" s="30" t="s">
        <v>65</v>
      </c>
      <c r="D1359" s="30" t="s">
        <v>461</v>
      </c>
      <c r="E1359" s="35"/>
      <c r="F1359" s="31" t="s">
        <v>36</v>
      </c>
      <c r="G1359" s="17">
        <f t="shared" si="3772"/>
        <v>22980.599999999999</v>
      </c>
      <c r="H1359" s="17">
        <f t="shared" si="3773"/>
        <v>7819.6000000000004</v>
      </c>
      <c r="I1359" s="17">
        <f t="shared" si="3774"/>
        <v>4879.6000000000004</v>
      </c>
      <c r="J1359" s="17">
        <f t="shared" si="3775"/>
        <v>0</v>
      </c>
      <c r="K1359" s="17">
        <f t="shared" si="3776"/>
        <v>0</v>
      </c>
      <c r="L1359" s="17">
        <f t="shared" si="3777"/>
        <v>0</v>
      </c>
      <c r="M1359" s="17">
        <f t="shared" si="3597"/>
        <v>22980.599999999999</v>
      </c>
      <c r="N1359" s="17">
        <f t="shared" si="3598"/>
        <v>7819.6000000000004</v>
      </c>
      <c r="O1359" s="17">
        <f t="shared" si="3599"/>
        <v>4879.6000000000004</v>
      </c>
      <c r="P1359" s="17">
        <f t="shared" si="3778"/>
        <v>0</v>
      </c>
      <c r="Q1359" s="17">
        <f t="shared" si="3779"/>
        <v>0</v>
      </c>
      <c r="R1359" s="17">
        <f t="shared" si="3780"/>
        <v>0</v>
      </c>
      <c r="S1359" s="17">
        <f t="shared" si="3781"/>
        <v>0</v>
      </c>
      <c r="T1359" s="17">
        <f t="shared" si="3782"/>
        <v>0</v>
      </c>
      <c r="U1359" s="17">
        <f t="shared" si="3783"/>
        <v>0</v>
      </c>
      <c r="V1359" s="17">
        <f t="shared" si="3784"/>
        <v>0</v>
      </c>
      <c r="W1359" s="17">
        <f t="shared" si="3785"/>
        <v>0</v>
      </c>
      <c r="X1359" s="17">
        <f t="shared" si="3786"/>
        <v>0</v>
      </c>
      <c r="Y1359" s="17">
        <f t="shared" si="3668"/>
        <v>22980.599999999999</v>
      </c>
      <c r="Z1359" s="17">
        <f t="shared" si="3669"/>
        <v>7819.6000000000004</v>
      </c>
      <c r="AA1359" s="17">
        <f t="shared" si="3670"/>
        <v>4879.6000000000004</v>
      </c>
      <c r="AB1359" s="17">
        <f t="shared" si="3787"/>
        <v>0</v>
      </c>
      <c r="AC1359" s="17">
        <f t="shared" si="3788"/>
        <v>0</v>
      </c>
      <c r="AD1359" s="17">
        <f t="shared" si="3789"/>
        <v>0</v>
      </c>
      <c r="AE1359" s="17">
        <f t="shared" si="3671"/>
        <v>22980.599999999999</v>
      </c>
      <c r="AF1359" s="17">
        <f t="shared" si="3672"/>
        <v>7819.6000000000004</v>
      </c>
      <c r="AG1359" s="17">
        <f t="shared" si="3673"/>
        <v>4879.6000000000004</v>
      </c>
      <c r="AH1359" s="17">
        <f t="shared" si="3790"/>
        <v>0</v>
      </c>
      <c r="AI1359" s="17">
        <f t="shared" si="3791"/>
        <v>0</v>
      </c>
      <c r="AJ1359" s="17">
        <f t="shared" si="3792"/>
        <v>0</v>
      </c>
      <c r="AK1359" s="17">
        <f t="shared" si="3793"/>
        <v>0</v>
      </c>
      <c r="AL1359" s="17">
        <f t="shared" si="3794"/>
        <v>0</v>
      </c>
      <c r="AM1359" s="17">
        <f t="shared" si="3795"/>
        <v>0</v>
      </c>
      <c r="AN1359" s="17">
        <f t="shared" si="3796"/>
        <v>0</v>
      </c>
      <c r="AO1359" s="17">
        <f t="shared" si="3797"/>
        <v>0</v>
      </c>
      <c r="AP1359" s="17">
        <f t="shared" si="3798"/>
        <v>0</v>
      </c>
      <c r="AQ1359" s="17">
        <f t="shared" si="3799"/>
        <v>0</v>
      </c>
      <c r="AR1359" s="17">
        <f t="shared" si="3800"/>
        <v>0</v>
      </c>
      <c r="AS1359" s="17">
        <f t="shared" si="3801"/>
        <v>0</v>
      </c>
      <c r="AT1359" s="17">
        <f t="shared" si="3802"/>
        <v>0</v>
      </c>
      <c r="AU1359" s="17">
        <f t="shared" si="3803"/>
        <v>0</v>
      </c>
      <c r="AV1359" s="17">
        <f t="shared" si="3804"/>
        <v>0</v>
      </c>
      <c r="AW1359" s="17">
        <f t="shared" si="3674"/>
        <v>22980.599999999999</v>
      </c>
      <c r="AX1359" s="17">
        <f t="shared" si="3675"/>
        <v>7819.6000000000004</v>
      </c>
      <c r="AY1359" s="17">
        <f t="shared" si="3676"/>
        <v>4879.6000000000004</v>
      </c>
      <c r="AZ1359" s="17">
        <f t="shared" si="3805"/>
        <v>0</v>
      </c>
      <c r="BA1359" s="32">
        <v>0</v>
      </c>
      <c r="BB1359" s="32"/>
      <c r="BC1359" s="1"/>
      <c r="BD1359" s="1"/>
      <c r="BE1359" s="1"/>
      <c r="BF1359" s="1"/>
      <c r="BG1359" s="1"/>
      <c r="BH1359" s="1"/>
      <c r="BI1359" s="1"/>
    </row>
    <row r="1360" s="1" customFormat="1" ht="45">
      <c r="A1360" s="30" t="s">
        <v>500</v>
      </c>
      <c r="B1360" s="30" t="s">
        <v>63</v>
      </c>
      <c r="C1360" s="30" t="s">
        <v>65</v>
      </c>
      <c r="D1360" s="30" t="s">
        <v>462</v>
      </c>
      <c r="E1360" s="35"/>
      <c r="F1360" s="31" t="s">
        <v>463</v>
      </c>
      <c r="G1360" s="17">
        <f>G1361+G1363</f>
        <v>22980.599999999999</v>
      </c>
      <c r="H1360" s="17">
        <f>H1361+H1363</f>
        <v>7819.6000000000004</v>
      </c>
      <c r="I1360" s="17">
        <f>I1361+I1363</f>
        <v>4879.6000000000004</v>
      </c>
      <c r="J1360" s="17">
        <f>J1361+J1363</f>
        <v>0</v>
      </c>
      <c r="K1360" s="17">
        <f>K1361+K1363</f>
        <v>0</v>
      </c>
      <c r="L1360" s="17">
        <f>L1361+L1363</f>
        <v>0</v>
      </c>
      <c r="M1360" s="17">
        <f t="shared" si="3597"/>
        <v>22980.599999999999</v>
      </c>
      <c r="N1360" s="17">
        <f t="shared" si="3598"/>
        <v>7819.6000000000004</v>
      </c>
      <c r="O1360" s="17">
        <f t="shared" si="3599"/>
        <v>4879.6000000000004</v>
      </c>
      <c r="P1360" s="17">
        <f>P1361+P1363</f>
        <v>0</v>
      </c>
      <c r="Q1360" s="17">
        <f>Q1361+Q1363</f>
        <v>0</v>
      </c>
      <c r="R1360" s="17">
        <f>R1361+R1363</f>
        <v>0</v>
      </c>
      <c r="S1360" s="17">
        <f>S1361+S1363</f>
        <v>0</v>
      </c>
      <c r="T1360" s="17">
        <f>T1361+T1363</f>
        <v>0</v>
      </c>
      <c r="U1360" s="17">
        <f>U1361+U1363</f>
        <v>0</v>
      </c>
      <c r="V1360" s="17">
        <f>V1361+V1363</f>
        <v>0</v>
      </c>
      <c r="W1360" s="17">
        <f>W1361+W1363</f>
        <v>0</v>
      </c>
      <c r="X1360" s="17">
        <f>X1361+X1363</f>
        <v>0</v>
      </c>
      <c r="Y1360" s="17">
        <f t="shared" si="3668"/>
        <v>22980.599999999999</v>
      </c>
      <c r="Z1360" s="17">
        <f t="shared" si="3669"/>
        <v>7819.6000000000004</v>
      </c>
      <c r="AA1360" s="17">
        <f t="shared" si="3670"/>
        <v>4879.6000000000004</v>
      </c>
      <c r="AB1360" s="17">
        <f>AB1361+AB1363</f>
        <v>0</v>
      </c>
      <c r="AC1360" s="17">
        <f>AC1361+AC1363</f>
        <v>0</v>
      </c>
      <c r="AD1360" s="17">
        <f>AD1361+AD1363</f>
        <v>0</v>
      </c>
      <c r="AE1360" s="17">
        <f t="shared" si="3671"/>
        <v>22980.599999999999</v>
      </c>
      <c r="AF1360" s="17">
        <f t="shared" si="3672"/>
        <v>7819.6000000000004</v>
      </c>
      <c r="AG1360" s="17">
        <f t="shared" si="3673"/>
        <v>4879.6000000000004</v>
      </c>
      <c r="AH1360" s="17">
        <f>AH1361+AH1363</f>
        <v>0</v>
      </c>
      <c r="AI1360" s="17">
        <f>AI1361+AI1363</f>
        <v>0</v>
      </c>
      <c r="AJ1360" s="17">
        <f>AJ1361+AJ1363</f>
        <v>0</v>
      </c>
      <c r="AK1360" s="17">
        <f>AK1361+AK1363</f>
        <v>0</v>
      </c>
      <c r="AL1360" s="17">
        <f>AL1361+AL1363</f>
        <v>0</v>
      </c>
      <c r="AM1360" s="17">
        <f>AM1361+AM1363</f>
        <v>0</v>
      </c>
      <c r="AN1360" s="17">
        <f>AN1361+AN1363</f>
        <v>0</v>
      </c>
      <c r="AO1360" s="17">
        <f>AO1361+AO1363</f>
        <v>0</v>
      </c>
      <c r="AP1360" s="17">
        <f>AP1361+AP1363</f>
        <v>0</v>
      </c>
      <c r="AQ1360" s="17">
        <f>AQ1361+AQ1363</f>
        <v>0</v>
      </c>
      <c r="AR1360" s="17">
        <f>AR1361+AR1363</f>
        <v>0</v>
      </c>
      <c r="AS1360" s="17">
        <f>AS1361+AS1363</f>
        <v>0</v>
      </c>
      <c r="AT1360" s="17">
        <f>AT1361+AT1363</f>
        <v>0</v>
      </c>
      <c r="AU1360" s="17">
        <f>AU1361+AU1363</f>
        <v>0</v>
      </c>
      <c r="AV1360" s="17">
        <f>AV1361+AV1363</f>
        <v>0</v>
      </c>
      <c r="AW1360" s="17">
        <f t="shared" si="3674"/>
        <v>22980.599999999999</v>
      </c>
      <c r="AX1360" s="17">
        <f t="shared" si="3675"/>
        <v>7819.6000000000004</v>
      </c>
      <c r="AY1360" s="17">
        <f t="shared" si="3676"/>
        <v>4879.6000000000004</v>
      </c>
      <c r="AZ1360" s="17">
        <f>AZ1361+AZ1363</f>
        <v>0</v>
      </c>
      <c r="BA1360" s="32"/>
      <c r="BB1360" s="32"/>
      <c r="BC1360" s="1"/>
      <c r="BD1360" s="1"/>
      <c r="BE1360" s="1"/>
      <c r="BF1360" s="1"/>
      <c r="BG1360" s="1"/>
      <c r="BH1360" s="1"/>
      <c r="BI1360" s="1"/>
    </row>
    <row r="1361" s="1" customFormat="1" ht="30">
      <c r="A1361" s="30" t="s">
        <v>500</v>
      </c>
      <c r="B1361" s="30" t="s">
        <v>63</v>
      </c>
      <c r="C1361" s="30" t="s">
        <v>65</v>
      </c>
      <c r="D1361" s="30" t="s">
        <v>464</v>
      </c>
      <c r="E1361" s="35"/>
      <c r="F1361" s="31" t="s">
        <v>465</v>
      </c>
      <c r="G1361" s="17">
        <f>G1362</f>
        <v>19980.599999999999</v>
      </c>
      <c r="H1361" s="17">
        <f>H1362</f>
        <v>4879.6000000000004</v>
      </c>
      <c r="I1361" s="17">
        <f>I1362</f>
        <v>4879.6000000000004</v>
      </c>
      <c r="J1361" s="17">
        <f>J1362</f>
        <v>0</v>
      </c>
      <c r="K1361" s="17">
        <f>K1362</f>
        <v>0</v>
      </c>
      <c r="L1361" s="17">
        <f>L1362</f>
        <v>0</v>
      </c>
      <c r="M1361" s="17">
        <f t="shared" si="3597"/>
        <v>19980.599999999999</v>
      </c>
      <c r="N1361" s="17">
        <f t="shared" si="3598"/>
        <v>4879.6000000000004</v>
      </c>
      <c r="O1361" s="17">
        <f t="shared" si="3599"/>
        <v>4879.6000000000004</v>
      </c>
      <c r="P1361" s="17">
        <f>P1362</f>
        <v>0</v>
      </c>
      <c r="Q1361" s="17">
        <f>Q1362</f>
        <v>0</v>
      </c>
      <c r="R1361" s="17">
        <f>R1362</f>
        <v>0</v>
      </c>
      <c r="S1361" s="17">
        <f>S1362</f>
        <v>0</v>
      </c>
      <c r="T1361" s="17">
        <f>T1362</f>
        <v>0</v>
      </c>
      <c r="U1361" s="17">
        <f>U1362</f>
        <v>0</v>
      </c>
      <c r="V1361" s="17">
        <f>V1362</f>
        <v>0</v>
      </c>
      <c r="W1361" s="17">
        <f>W1362</f>
        <v>0</v>
      </c>
      <c r="X1361" s="17">
        <f>X1362</f>
        <v>0</v>
      </c>
      <c r="Y1361" s="17">
        <f t="shared" si="3668"/>
        <v>19980.599999999999</v>
      </c>
      <c r="Z1361" s="17">
        <f t="shared" si="3669"/>
        <v>4879.6000000000004</v>
      </c>
      <c r="AA1361" s="17">
        <f t="shared" si="3670"/>
        <v>4879.6000000000004</v>
      </c>
      <c r="AB1361" s="17">
        <f>AB1362</f>
        <v>0</v>
      </c>
      <c r="AC1361" s="17">
        <f>AC1362</f>
        <v>0</v>
      </c>
      <c r="AD1361" s="17">
        <f>AD1362</f>
        <v>0</v>
      </c>
      <c r="AE1361" s="17">
        <f t="shared" si="3671"/>
        <v>19980.599999999999</v>
      </c>
      <c r="AF1361" s="17">
        <f t="shared" si="3672"/>
        <v>4879.6000000000004</v>
      </c>
      <c r="AG1361" s="17">
        <f t="shared" si="3673"/>
        <v>4879.6000000000004</v>
      </c>
      <c r="AH1361" s="17">
        <f>AH1362</f>
        <v>0</v>
      </c>
      <c r="AI1361" s="17">
        <f>AI1362</f>
        <v>0</v>
      </c>
      <c r="AJ1361" s="17">
        <f>AJ1362</f>
        <v>0</v>
      </c>
      <c r="AK1361" s="17">
        <f>AK1362</f>
        <v>0</v>
      </c>
      <c r="AL1361" s="17">
        <f>AL1362</f>
        <v>0</v>
      </c>
      <c r="AM1361" s="17">
        <f>AM1362</f>
        <v>0</v>
      </c>
      <c r="AN1361" s="17">
        <f>AN1362</f>
        <v>0</v>
      </c>
      <c r="AO1361" s="17">
        <f>AO1362</f>
        <v>0</v>
      </c>
      <c r="AP1361" s="17">
        <f>AP1362</f>
        <v>0</v>
      </c>
      <c r="AQ1361" s="17">
        <f>AQ1362</f>
        <v>0</v>
      </c>
      <c r="AR1361" s="17">
        <f>AR1362</f>
        <v>0</v>
      </c>
      <c r="AS1361" s="17">
        <f>AS1362</f>
        <v>0</v>
      </c>
      <c r="AT1361" s="17">
        <f>AT1362</f>
        <v>0</v>
      </c>
      <c r="AU1361" s="17">
        <f>AU1362</f>
        <v>0</v>
      </c>
      <c r="AV1361" s="17">
        <f>AV1362</f>
        <v>0</v>
      </c>
      <c r="AW1361" s="17">
        <f t="shared" si="3674"/>
        <v>19980.599999999999</v>
      </c>
      <c r="AX1361" s="17">
        <f t="shared" si="3675"/>
        <v>4879.6000000000004</v>
      </c>
      <c r="AY1361" s="17">
        <f t="shared" si="3676"/>
        <v>4879.6000000000004</v>
      </c>
      <c r="AZ1361" s="17">
        <f>AZ1362</f>
        <v>0</v>
      </c>
      <c r="BA1361" s="32"/>
      <c r="BB1361" s="32"/>
      <c r="BC1361" s="1"/>
      <c r="BD1361" s="1"/>
      <c r="BE1361" s="1"/>
      <c r="BF1361" s="1"/>
      <c r="BG1361" s="1"/>
      <c r="BH1361" s="1"/>
      <c r="BI1361" s="1"/>
    </row>
    <row r="1362" s="1" customFormat="1" ht="30">
      <c r="A1362" s="30" t="s">
        <v>500</v>
      </c>
      <c r="B1362" s="30" t="s">
        <v>63</v>
      </c>
      <c r="C1362" s="30" t="s">
        <v>65</v>
      </c>
      <c r="D1362" s="30" t="s">
        <v>464</v>
      </c>
      <c r="E1362" s="30" t="s">
        <v>41</v>
      </c>
      <c r="F1362" s="31" t="s">
        <v>42</v>
      </c>
      <c r="G1362" s="17">
        <v>19980.599999999999</v>
      </c>
      <c r="H1362" s="17">
        <v>4879.6000000000004</v>
      </c>
      <c r="I1362" s="17">
        <v>4879.6000000000004</v>
      </c>
      <c r="J1362" s="17"/>
      <c r="K1362" s="17"/>
      <c r="L1362" s="17"/>
      <c r="M1362" s="17">
        <f t="shared" si="3597"/>
        <v>19980.599999999999</v>
      </c>
      <c r="N1362" s="17">
        <f t="shared" si="3598"/>
        <v>4879.6000000000004</v>
      </c>
      <c r="O1362" s="17">
        <f t="shared" si="3599"/>
        <v>4879.6000000000004</v>
      </c>
      <c r="P1362" s="17"/>
      <c r="Q1362" s="17"/>
      <c r="R1362" s="17"/>
      <c r="S1362" s="17"/>
      <c r="T1362" s="17"/>
      <c r="U1362" s="17"/>
      <c r="V1362" s="17"/>
      <c r="W1362" s="17"/>
      <c r="X1362" s="17"/>
      <c r="Y1362" s="17">
        <f t="shared" si="3668"/>
        <v>19980.599999999999</v>
      </c>
      <c r="Z1362" s="17">
        <f t="shared" si="3669"/>
        <v>4879.6000000000004</v>
      </c>
      <c r="AA1362" s="17">
        <f t="shared" si="3670"/>
        <v>4879.6000000000004</v>
      </c>
      <c r="AB1362" s="17"/>
      <c r="AC1362" s="17"/>
      <c r="AD1362" s="17"/>
      <c r="AE1362" s="17">
        <f t="shared" si="3671"/>
        <v>19980.599999999999</v>
      </c>
      <c r="AF1362" s="17">
        <f t="shared" si="3672"/>
        <v>4879.6000000000004</v>
      </c>
      <c r="AG1362" s="17">
        <f t="shared" si="3673"/>
        <v>4879.6000000000004</v>
      </c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>
        <f t="shared" si="3674"/>
        <v>19980.599999999999</v>
      </c>
      <c r="AX1362" s="17">
        <f t="shared" si="3675"/>
        <v>4879.6000000000004</v>
      </c>
      <c r="AY1362" s="17">
        <f t="shared" si="3676"/>
        <v>4879.6000000000004</v>
      </c>
      <c r="AZ1362" s="17"/>
      <c r="BA1362" s="32"/>
      <c r="BB1362" s="32"/>
      <c r="BC1362" s="1"/>
      <c r="BD1362" s="1"/>
      <c r="BE1362" s="1"/>
      <c r="BF1362" s="1"/>
      <c r="BG1362" s="1"/>
      <c r="BH1362" s="1"/>
      <c r="BI1362" s="1"/>
    </row>
    <row r="1363" s="1" customFormat="1" ht="30">
      <c r="A1363" s="30" t="s">
        <v>500</v>
      </c>
      <c r="B1363" s="30" t="s">
        <v>63</v>
      </c>
      <c r="C1363" s="30" t="s">
        <v>65</v>
      </c>
      <c r="D1363" s="30" t="s">
        <v>466</v>
      </c>
      <c r="E1363" s="35"/>
      <c r="F1363" s="31" t="s">
        <v>467</v>
      </c>
      <c r="G1363" s="17">
        <f>G1364</f>
        <v>3000</v>
      </c>
      <c r="H1363" s="17">
        <f>H1364</f>
        <v>2940</v>
      </c>
      <c r="I1363" s="17">
        <f>I1364</f>
        <v>0</v>
      </c>
      <c r="J1363" s="17">
        <f>J1364</f>
        <v>0</v>
      </c>
      <c r="K1363" s="17">
        <f>K1364</f>
        <v>0</v>
      </c>
      <c r="L1363" s="17">
        <f>L1364</f>
        <v>0</v>
      </c>
      <c r="M1363" s="17">
        <f t="shared" si="3597"/>
        <v>3000</v>
      </c>
      <c r="N1363" s="17">
        <f t="shared" si="3598"/>
        <v>2940</v>
      </c>
      <c r="O1363" s="17">
        <f t="shared" si="3599"/>
        <v>0</v>
      </c>
      <c r="P1363" s="17">
        <f>P1364</f>
        <v>0</v>
      </c>
      <c r="Q1363" s="17">
        <f>Q1364</f>
        <v>0</v>
      </c>
      <c r="R1363" s="17">
        <f>R1364</f>
        <v>0</v>
      </c>
      <c r="S1363" s="17">
        <f>S1364</f>
        <v>0</v>
      </c>
      <c r="T1363" s="17">
        <f>T1364</f>
        <v>0</v>
      </c>
      <c r="U1363" s="17">
        <f>U1364</f>
        <v>0</v>
      </c>
      <c r="V1363" s="17">
        <f>V1364</f>
        <v>0</v>
      </c>
      <c r="W1363" s="17">
        <f>W1364</f>
        <v>0</v>
      </c>
      <c r="X1363" s="17">
        <f>X1364</f>
        <v>0</v>
      </c>
      <c r="Y1363" s="17">
        <f t="shared" si="3668"/>
        <v>3000</v>
      </c>
      <c r="Z1363" s="17">
        <f t="shared" si="3669"/>
        <v>2940</v>
      </c>
      <c r="AA1363" s="17">
        <f t="shared" si="3670"/>
        <v>0</v>
      </c>
      <c r="AB1363" s="17">
        <f>AB1364</f>
        <v>0</v>
      </c>
      <c r="AC1363" s="17">
        <f>AC1364</f>
        <v>0</v>
      </c>
      <c r="AD1363" s="17">
        <f>AD1364</f>
        <v>0</v>
      </c>
      <c r="AE1363" s="17">
        <f t="shared" si="3671"/>
        <v>3000</v>
      </c>
      <c r="AF1363" s="17">
        <f t="shared" si="3672"/>
        <v>2940</v>
      </c>
      <c r="AG1363" s="17">
        <f t="shared" si="3673"/>
        <v>0</v>
      </c>
      <c r="AH1363" s="17">
        <f>AH1364</f>
        <v>0</v>
      </c>
      <c r="AI1363" s="17">
        <f>AI1364</f>
        <v>0</v>
      </c>
      <c r="AJ1363" s="17">
        <f>AJ1364</f>
        <v>0</v>
      </c>
      <c r="AK1363" s="17">
        <f>AK1364</f>
        <v>0</v>
      </c>
      <c r="AL1363" s="17">
        <f>AL1364</f>
        <v>0</v>
      </c>
      <c r="AM1363" s="17">
        <f>AM1364</f>
        <v>0</v>
      </c>
      <c r="AN1363" s="17">
        <f>AN1364</f>
        <v>0</v>
      </c>
      <c r="AO1363" s="17">
        <f>AO1364</f>
        <v>0</v>
      </c>
      <c r="AP1363" s="17">
        <f>AP1364</f>
        <v>0</v>
      </c>
      <c r="AQ1363" s="17">
        <f>AQ1364</f>
        <v>0</v>
      </c>
      <c r="AR1363" s="17">
        <f>AR1364</f>
        <v>0</v>
      </c>
      <c r="AS1363" s="17">
        <f>AS1364</f>
        <v>0</v>
      </c>
      <c r="AT1363" s="17">
        <f>AT1364</f>
        <v>0</v>
      </c>
      <c r="AU1363" s="17">
        <f>AU1364</f>
        <v>0</v>
      </c>
      <c r="AV1363" s="17">
        <f>AV1364</f>
        <v>0</v>
      </c>
      <c r="AW1363" s="17">
        <f t="shared" si="3674"/>
        <v>3000</v>
      </c>
      <c r="AX1363" s="17">
        <f t="shared" si="3675"/>
        <v>2940</v>
      </c>
      <c r="AY1363" s="17">
        <f t="shared" si="3676"/>
        <v>0</v>
      </c>
      <c r="AZ1363" s="17">
        <f>AZ1364</f>
        <v>0</v>
      </c>
      <c r="BA1363" s="32"/>
      <c r="BB1363" s="32"/>
      <c r="BC1363" s="1"/>
      <c r="BD1363" s="1"/>
      <c r="BE1363" s="1"/>
      <c r="BF1363" s="1"/>
      <c r="BG1363" s="1"/>
      <c r="BH1363" s="1"/>
      <c r="BI1363" s="1"/>
    </row>
    <row r="1364" s="1" customFormat="1" ht="15">
      <c r="A1364" s="30" t="s">
        <v>500</v>
      </c>
      <c r="B1364" s="30" t="s">
        <v>63</v>
      </c>
      <c r="C1364" s="30" t="s">
        <v>65</v>
      </c>
      <c r="D1364" s="30" t="s">
        <v>466</v>
      </c>
      <c r="E1364" s="30" t="s">
        <v>43</v>
      </c>
      <c r="F1364" s="31" t="s">
        <v>44</v>
      </c>
      <c r="G1364" s="17">
        <v>3000</v>
      </c>
      <c r="H1364" s="17">
        <v>2940</v>
      </c>
      <c r="I1364" s="17">
        <v>0</v>
      </c>
      <c r="J1364" s="17"/>
      <c r="K1364" s="17"/>
      <c r="L1364" s="17"/>
      <c r="M1364" s="17">
        <f t="shared" si="3597"/>
        <v>3000</v>
      </c>
      <c r="N1364" s="17">
        <f t="shared" si="3598"/>
        <v>2940</v>
      </c>
      <c r="O1364" s="17">
        <f t="shared" si="3599"/>
        <v>0</v>
      </c>
      <c r="P1364" s="17"/>
      <c r="Q1364" s="17"/>
      <c r="R1364" s="17"/>
      <c r="S1364" s="17"/>
      <c r="T1364" s="17"/>
      <c r="U1364" s="17"/>
      <c r="V1364" s="17"/>
      <c r="W1364" s="17"/>
      <c r="X1364" s="17"/>
      <c r="Y1364" s="17">
        <f t="shared" si="3668"/>
        <v>3000</v>
      </c>
      <c r="Z1364" s="17">
        <f t="shared" si="3669"/>
        <v>2940</v>
      </c>
      <c r="AA1364" s="17">
        <f t="shared" si="3670"/>
        <v>0</v>
      </c>
      <c r="AB1364" s="17"/>
      <c r="AC1364" s="17"/>
      <c r="AD1364" s="17"/>
      <c r="AE1364" s="17">
        <f t="shared" si="3671"/>
        <v>3000</v>
      </c>
      <c r="AF1364" s="17">
        <f t="shared" si="3672"/>
        <v>2940</v>
      </c>
      <c r="AG1364" s="17">
        <f t="shared" si="3673"/>
        <v>0</v>
      </c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>
        <f t="shared" si="3674"/>
        <v>3000</v>
      </c>
      <c r="AX1364" s="17">
        <f t="shared" si="3675"/>
        <v>2940</v>
      </c>
      <c r="AY1364" s="17">
        <f t="shared" si="3676"/>
        <v>0</v>
      </c>
      <c r="AZ1364" s="17"/>
      <c r="BA1364" s="32"/>
      <c r="BB1364" s="32"/>
      <c r="BC1364" s="1"/>
      <c r="BD1364" s="1"/>
      <c r="BE1364" s="1"/>
      <c r="BF1364" s="1"/>
      <c r="BG1364" s="1"/>
      <c r="BH1364" s="1"/>
      <c r="BI1364" s="1"/>
    </row>
    <row r="1365" s="1" customFormat="1" ht="30">
      <c r="A1365" s="30" t="s">
        <v>500</v>
      </c>
      <c r="B1365" s="30" t="s">
        <v>63</v>
      </c>
      <c r="C1365" s="30" t="s">
        <v>65</v>
      </c>
      <c r="D1365" s="30" t="s">
        <v>159</v>
      </c>
      <c r="E1365" s="35"/>
      <c r="F1365" s="31" t="s">
        <v>160</v>
      </c>
      <c r="G1365" s="17">
        <f t="shared" ref="G1365:G1377" si="3806">G1366</f>
        <v>1212</v>
      </c>
      <c r="H1365" s="17">
        <f t="shared" ref="H1365:H1375" si="3807">H1366</f>
        <v>1212</v>
      </c>
      <c r="I1365" s="17">
        <f t="shared" ref="I1365:I1377" si="3808">I1366</f>
        <v>1212</v>
      </c>
      <c r="J1365" s="17">
        <f t="shared" ref="J1365:J1377" si="3809">J1366</f>
        <v>0</v>
      </c>
      <c r="K1365" s="17">
        <f t="shared" ref="K1365:K1377" si="3810">K1366</f>
        <v>0</v>
      </c>
      <c r="L1365" s="17">
        <f t="shared" ref="L1365:L1377" si="3811">L1366</f>
        <v>0</v>
      </c>
      <c r="M1365" s="17">
        <f t="shared" si="3597"/>
        <v>1212</v>
      </c>
      <c r="N1365" s="17">
        <f t="shared" si="3598"/>
        <v>1212</v>
      </c>
      <c r="O1365" s="17">
        <f t="shared" si="3599"/>
        <v>1212</v>
      </c>
      <c r="P1365" s="17">
        <f t="shared" ref="P1365:P1377" si="3812">P1366</f>
        <v>0</v>
      </c>
      <c r="Q1365" s="17">
        <f t="shared" ref="Q1365:Q1377" si="3813">Q1366</f>
        <v>0</v>
      </c>
      <c r="R1365" s="17">
        <f t="shared" ref="R1365:R1377" si="3814">R1366</f>
        <v>0</v>
      </c>
      <c r="S1365" s="17">
        <f t="shared" ref="S1365:S1377" si="3815">S1366</f>
        <v>0</v>
      </c>
      <c r="T1365" s="17">
        <f t="shared" ref="T1365:T1377" si="3816">T1366</f>
        <v>0</v>
      </c>
      <c r="U1365" s="17">
        <f t="shared" ref="U1365:U1377" si="3817">U1366</f>
        <v>0</v>
      </c>
      <c r="V1365" s="17">
        <f t="shared" ref="V1365:V1377" si="3818">V1366</f>
        <v>0</v>
      </c>
      <c r="W1365" s="17">
        <f t="shared" ref="W1365:W1377" si="3819">W1366</f>
        <v>0</v>
      </c>
      <c r="X1365" s="17">
        <f t="shared" ref="X1365:X1377" si="3820">X1366</f>
        <v>0</v>
      </c>
      <c r="Y1365" s="17">
        <f t="shared" si="3668"/>
        <v>1212</v>
      </c>
      <c r="Z1365" s="17">
        <f t="shared" si="3669"/>
        <v>1212</v>
      </c>
      <c r="AA1365" s="17">
        <f t="shared" si="3670"/>
        <v>1212</v>
      </c>
      <c r="AB1365" s="17">
        <f t="shared" ref="AB1365:AB1377" si="3821">AB1366</f>
        <v>0</v>
      </c>
      <c r="AC1365" s="17">
        <f t="shared" ref="AC1365:AC1377" si="3822">AC1366</f>
        <v>0</v>
      </c>
      <c r="AD1365" s="17">
        <f t="shared" ref="AD1365:AD1377" si="3823">AD1366</f>
        <v>0</v>
      </c>
      <c r="AE1365" s="17">
        <f t="shared" si="3671"/>
        <v>1212</v>
      </c>
      <c r="AF1365" s="17">
        <f t="shared" si="3672"/>
        <v>1212</v>
      </c>
      <c r="AG1365" s="17">
        <f t="shared" si="3673"/>
        <v>1212</v>
      </c>
      <c r="AH1365" s="17">
        <f t="shared" ref="AH1365:AH1377" si="3824">AH1366</f>
        <v>0</v>
      </c>
      <c r="AI1365" s="17">
        <f t="shared" ref="AI1365:AI1377" si="3825">AI1366</f>
        <v>0</v>
      </c>
      <c r="AJ1365" s="17">
        <f t="shared" ref="AJ1365:AJ1377" si="3826">AJ1366</f>
        <v>0</v>
      </c>
      <c r="AK1365" s="17">
        <f t="shared" ref="AK1365:AK1377" si="3827">AK1366</f>
        <v>0</v>
      </c>
      <c r="AL1365" s="17">
        <f t="shared" ref="AL1365:AL1377" si="3828">AL1366</f>
        <v>0</v>
      </c>
      <c r="AM1365" s="17">
        <f t="shared" ref="AM1365:AM1377" si="3829">AM1366</f>
        <v>0</v>
      </c>
      <c r="AN1365" s="17">
        <f t="shared" ref="AN1365:AN1377" si="3830">AN1366</f>
        <v>0</v>
      </c>
      <c r="AO1365" s="17">
        <f t="shared" ref="AO1365:AO1377" si="3831">AO1366</f>
        <v>0</v>
      </c>
      <c r="AP1365" s="17">
        <f t="shared" ref="AP1365:AP1377" si="3832">AP1366</f>
        <v>0</v>
      </c>
      <c r="AQ1365" s="17">
        <f t="shared" ref="AQ1365:AQ1377" si="3833">AQ1366</f>
        <v>0</v>
      </c>
      <c r="AR1365" s="17">
        <f t="shared" ref="AR1365:AR1377" si="3834">AR1366</f>
        <v>0</v>
      </c>
      <c r="AS1365" s="17">
        <f t="shared" ref="AS1365:AS1377" si="3835">AS1366</f>
        <v>0</v>
      </c>
      <c r="AT1365" s="17">
        <f t="shared" ref="AT1365:AT1377" si="3836">AT1366</f>
        <v>0</v>
      </c>
      <c r="AU1365" s="17">
        <f t="shared" ref="AU1365:AU1377" si="3837">AU1366</f>
        <v>0</v>
      </c>
      <c r="AV1365" s="17">
        <f t="shared" ref="AV1365:AV1377" si="3838">AV1366</f>
        <v>0</v>
      </c>
      <c r="AW1365" s="17">
        <f t="shared" si="3674"/>
        <v>1212</v>
      </c>
      <c r="AX1365" s="17">
        <f t="shared" si="3675"/>
        <v>1212</v>
      </c>
      <c r="AY1365" s="17">
        <f t="shared" si="3676"/>
        <v>1212</v>
      </c>
      <c r="AZ1365" s="17">
        <f t="shared" ref="AZ1365:AZ1377" si="3839">AZ1366</f>
        <v>0</v>
      </c>
      <c r="BA1365" s="32"/>
      <c r="BB1365" s="32"/>
      <c r="BC1365" s="1"/>
      <c r="BD1365" s="1"/>
      <c r="BE1365" s="1"/>
      <c r="BF1365" s="1"/>
      <c r="BG1365" s="1"/>
      <c r="BH1365" s="1"/>
      <c r="BI1365" s="1"/>
    </row>
    <row r="1366" s="1" customFormat="1" ht="15" hidden="1">
      <c r="A1366" s="30" t="s">
        <v>500</v>
      </c>
      <c r="B1366" s="30" t="s">
        <v>63</v>
      </c>
      <c r="C1366" s="30" t="s">
        <v>65</v>
      </c>
      <c r="D1366" s="30" t="s">
        <v>161</v>
      </c>
      <c r="E1366" s="35"/>
      <c r="F1366" s="31" t="s">
        <v>36</v>
      </c>
      <c r="G1366" s="17">
        <f t="shared" si="3806"/>
        <v>1212</v>
      </c>
      <c r="H1366" s="17">
        <f t="shared" si="3807"/>
        <v>1212</v>
      </c>
      <c r="I1366" s="17">
        <f t="shared" si="3808"/>
        <v>1212</v>
      </c>
      <c r="J1366" s="17">
        <f t="shared" si="3809"/>
        <v>0</v>
      </c>
      <c r="K1366" s="17">
        <f t="shared" si="3810"/>
        <v>0</v>
      </c>
      <c r="L1366" s="17">
        <f t="shared" si="3811"/>
        <v>0</v>
      </c>
      <c r="M1366" s="17">
        <f t="shared" si="3597"/>
        <v>1212</v>
      </c>
      <c r="N1366" s="17">
        <f t="shared" si="3598"/>
        <v>1212</v>
      </c>
      <c r="O1366" s="17">
        <f t="shared" si="3599"/>
        <v>1212</v>
      </c>
      <c r="P1366" s="17">
        <f t="shared" si="3812"/>
        <v>0</v>
      </c>
      <c r="Q1366" s="17">
        <f t="shared" si="3813"/>
        <v>0</v>
      </c>
      <c r="R1366" s="17">
        <f t="shared" si="3814"/>
        <v>0</v>
      </c>
      <c r="S1366" s="17">
        <f t="shared" si="3815"/>
        <v>0</v>
      </c>
      <c r="T1366" s="17">
        <f t="shared" si="3816"/>
        <v>0</v>
      </c>
      <c r="U1366" s="17">
        <f t="shared" si="3817"/>
        <v>0</v>
      </c>
      <c r="V1366" s="17">
        <f t="shared" si="3818"/>
        <v>0</v>
      </c>
      <c r="W1366" s="17">
        <f t="shared" si="3819"/>
        <v>0</v>
      </c>
      <c r="X1366" s="17">
        <f t="shared" si="3820"/>
        <v>0</v>
      </c>
      <c r="Y1366" s="17">
        <f t="shared" si="3668"/>
        <v>1212</v>
      </c>
      <c r="Z1366" s="17">
        <f t="shared" si="3669"/>
        <v>1212</v>
      </c>
      <c r="AA1366" s="17">
        <f t="shared" si="3670"/>
        <v>1212</v>
      </c>
      <c r="AB1366" s="17">
        <f t="shared" si="3821"/>
        <v>0</v>
      </c>
      <c r="AC1366" s="17">
        <f t="shared" si="3822"/>
        <v>0</v>
      </c>
      <c r="AD1366" s="17">
        <f t="shared" si="3823"/>
        <v>0</v>
      </c>
      <c r="AE1366" s="17">
        <f t="shared" si="3671"/>
        <v>1212</v>
      </c>
      <c r="AF1366" s="17">
        <f t="shared" si="3672"/>
        <v>1212</v>
      </c>
      <c r="AG1366" s="17">
        <f t="shared" si="3673"/>
        <v>1212</v>
      </c>
      <c r="AH1366" s="17">
        <f t="shared" si="3824"/>
        <v>0</v>
      </c>
      <c r="AI1366" s="17">
        <f t="shared" si="3825"/>
        <v>0</v>
      </c>
      <c r="AJ1366" s="17">
        <f t="shared" si="3826"/>
        <v>0</v>
      </c>
      <c r="AK1366" s="17">
        <f t="shared" si="3827"/>
        <v>0</v>
      </c>
      <c r="AL1366" s="17">
        <f t="shared" si="3828"/>
        <v>0</v>
      </c>
      <c r="AM1366" s="17">
        <f t="shared" si="3829"/>
        <v>0</v>
      </c>
      <c r="AN1366" s="17">
        <f t="shared" si="3830"/>
        <v>0</v>
      </c>
      <c r="AO1366" s="17">
        <f t="shared" si="3831"/>
        <v>0</v>
      </c>
      <c r="AP1366" s="17">
        <f t="shared" si="3832"/>
        <v>0</v>
      </c>
      <c r="AQ1366" s="17">
        <f t="shared" si="3833"/>
        <v>0</v>
      </c>
      <c r="AR1366" s="17">
        <f t="shared" si="3834"/>
        <v>0</v>
      </c>
      <c r="AS1366" s="17">
        <f t="shared" si="3835"/>
        <v>0</v>
      </c>
      <c r="AT1366" s="17">
        <f t="shared" si="3836"/>
        <v>0</v>
      </c>
      <c r="AU1366" s="17">
        <f t="shared" si="3837"/>
        <v>0</v>
      </c>
      <c r="AV1366" s="17">
        <f t="shared" si="3838"/>
        <v>0</v>
      </c>
      <c r="AW1366" s="17">
        <f t="shared" si="3674"/>
        <v>1212</v>
      </c>
      <c r="AX1366" s="17">
        <f t="shared" si="3675"/>
        <v>1212</v>
      </c>
      <c r="AY1366" s="17">
        <f t="shared" si="3676"/>
        <v>1212</v>
      </c>
      <c r="AZ1366" s="17">
        <f t="shared" si="3839"/>
        <v>0</v>
      </c>
      <c r="BA1366" s="32">
        <v>0</v>
      </c>
      <c r="BB1366" s="32"/>
      <c r="BC1366" s="1"/>
      <c r="BD1366" s="1"/>
      <c r="BE1366" s="1"/>
      <c r="BF1366" s="1"/>
      <c r="BG1366" s="1"/>
      <c r="BH1366" s="1"/>
      <c r="BI1366" s="1"/>
    </row>
    <row r="1367" s="1" customFormat="1" ht="30">
      <c r="A1367" s="30" t="s">
        <v>500</v>
      </c>
      <c r="B1367" s="30" t="s">
        <v>63</v>
      </c>
      <c r="C1367" s="30" t="s">
        <v>65</v>
      </c>
      <c r="D1367" s="30" t="s">
        <v>162</v>
      </c>
      <c r="E1367" s="35"/>
      <c r="F1367" s="31" t="s">
        <v>163</v>
      </c>
      <c r="G1367" s="17">
        <f t="shared" si="3806"/>
        <v>1212</v>
      </c>
      <c r="H1367" s="17">
        <f t="shared" si="3807"/>
        <v>1212</v>
      </c>
      <c r="I1367" s="17">
        <f t="shared" si="3808"/>
        <v>1212</v>
      </c>
      <c r="J1367" s="17">
        <f t="shared" si="3809"/>
        <v>0</v>
      </c>
      <c r="K1367" s="17">
        <f t="shared" si="3810"/>
        <v>0</v>
      </c>
      <c r="L1367" s="17">
        <f t="shared" si="3811"/>
        <v>0</v>
      </c>
      <c r="M1367" s="17">
        <f t="shared" si="3597"/>
        <v>1212</v>
      </c>
      <c r="N1367" s="17">
        <f t="shared" si="3598"/>
        <v>1212</v>
      </c>
      <c r="O1367" s="17">
        <f t="shared" si="3599"/>
        <v>1212</v>
      </c>
      <c r="P1367" s="17">
        <f t="shared" si="3812"/>
        <v>0</v>
      </c>
      <c r="Q1367" s="17">
        <f t="shared" si="3813"/>
        <v>0</v>
      </c>
      <c r="R1367" s="17">
        <f t="shared" si="3814"/>
        <v>0</v>
      </c>
      <c r="S1367" s="17">
        <f t="shared" si="3815"/>
        <v>0</v>
      </c>
      <c r="T1367" s="17">
        <f t="shared" si="3816"/>
        <v>0</v>
      </c>
      <c r="U1367" s="17">
        <f t="shared" si="3817"/>
        <v>0</v>
      </c>
      <c r="V1367" s="17">
        <f t="shared" si="3818"/>
        <v>0</v>
      </c>
      <c r="W1367" s="17">
        <f t="shared" si="3819"/>
        <v>0</v>
      </c>
      <c r="X1367" s="17">
        <f t="shared" si="3820"/>
        <v>0</v>
      </c>
      <c r="Y1367" s="17">
        <f t="shared" si="3668"/>
        <v>1212</v>
      </c>
      <c r="Z1367" s="17">
        <f t="shared" si="3669"/>
        <v>1212</v>
      </c>
      <c r="AA1367" s="17">
        <f t="shared" si="3670"/>
        <v>1212</v>
      </c>
      <c r="AB1367" s="17">
        <f t="shared" si="3821"/>
        <v>0</v>
      </c>
      <c r="AC1367" s="17">
        <f t="shared" si="3822"/>
        <v>0</v>
      </c>
      <c r="AD1367" s="17">
        <f t="shared" si="3823"/>
        <v>0</v>
      </c>
      <c r="AE1367" s="17">
        <f t="shared" si="3671"/>
        <v>1212</v>
      </c>
      <c r="AF1367" s="17">
        <f t="shared" si="3672"/>
        <v>1212</v>
      </c>
      <c r="AG1367" s="17">
        <f t="shared" si="3673"/>
        <v>1212</v>
      </c>
      <c r="AH1367" s="17">
        <f t="shared" si="3824"/>
        <v>0</v>
      </c>
      <c r="AI1367" s="17">
        <f t="shared" si="3825"/>
        <v>0</v>
      </c>
      <c r="AJ1367" s="17">
        <f t="shared" si="3826"/>
        <v>0</v>
      </c>
      <c r="AK1367" s="17">
        <f t="shared" si="3827"/>
        <v>0</v>
      </c>
      <c r="AL1367" s="17">
        <f t="shared" si="3828"/>
        <v>0</v>
      </c>
      <c r="AM1367" s="17">
        <f t="shared" si="3829"/>
        <v>0</v>
      </c>
      <c r="AN1367" s="17">
        <f t="shared" si="3830"/>
        <v>0</v>
      </c>
      <c r="AO1367" s="17">
        <f t="shared" si="3831"/>
        <v>0</v>
      </c>
      <c r="AP1367" s="17">
        <f t="shared" si="3832"/>
        <v>0</v>
      </c>
      <c r="AQ1367" s="17">
        <f t="shared" si="3833"/>
        <v>0</v>
      </c>
      <c r="AR1367" s="17">
        <f t="shared" si="3834"/>
        <v>0</v>
      </c>
      <c r="AS1367" s="17">
        <f t="shared" si="3835"/>
        <v>0</v>
      </c>
      <c r="AT1367" s="17">
        <f t="shared" si="3836"/>
        <v>0</v>
      </c>
      <c r="AU1367" s="17">
        <f t="shared" si="3837"/>
        <v>0</v>
      </c>
      <c r="AV1367" s="17">
        <f t="shared" si="3838"/>
        <v>0</v>
      </c>
      <c r="AW1367" s="17">
        <f t="shared" si="3674"/>
        <v>1212</v>
      </c>
      <c r="AX1367" s="17">
        <f t="shared" si="3675"/>
        <v>1212</v>
      </c>
      <c r="AY1367" s="17">
        <f t="shared" si="3676"/>
        <v>1212</v>
      </c>
      <c r="AZ1367" s="17">
        <f t="shared" si="3839"/>
        <v>0</v>
      </c>
      <c r="BA1367" s="32"/>
      <c r="BB1367" s="32"/>
      <c r="BC1367" s="1"/>
      <c r="BD1367" s="1"/>
      <c r="BE1367" s="1"/>
      <c r="BF1367" s="1"/>
      <c r="BG1367" s="1"/>
      <c r="BH1367" s="1"/>
      <c r="BI1367" s="1"/>
    </row>
    <row r="1368" s="1" customFormat="1" ht="30">
      <c r="A1368" s="30" t="s">
        <v>500</v>
      </c>
      <c r="B1368" s="30" t="s">
        <v>63</v>
      </c>
      <c r="C1368" s="30" t="s">
        <v>65</v>
      </c>
      <c r="D1368" s="30" t="s">
        <v>196</v>
      </c>
      <c r="E1368" s="35"/>
      <c r="F1368" s="31" t="s">
        <v>197</v>
      </c>
      <c r="G1368" s="17">
        <f t="shared" si="3806"/>
        <v>1212</v>
      </c>
      <c r="H1368" s="17">
        <f t="shared" si="3807"/>
        <v>1212</v>
      </c>
      <c r="I1368" s="17">
        <f t="shared" si="3808"/>
        <v>1212</v>
      </c>
      <c r="J1368" s="17">
        <f t="shared" si="3809"/>
        <v>0</v>
      </c>
      <c r="K1368" s="17">
        <f t="shared" si="3810"/>
        <v>0</v>
      </c>
      <c r="L1368" s="17">
        <f t="shared" si="3811"/>
        <v>0</v>
      </c>
      <c r="M1368" s="17">
        <f t="shared" ref="M1368:M1431" si="3840">G1368+J1368</f>
        <v>1212</v>
      </c>
      <c r="N1368" s="17">
        <f t="shared" ref="N1368:N1431" si="3841">H1368+K1368</f>
        <v>1212</v>
      </c>
      <c r="O1368" s="17">
        <f t="shared" ref="O1368:O1431" si="3842">I1368+L1368</f>
        <v>1212</v>
      </c>
      <c r="P1368" s="17">
        <f t="shared" si="3812"/>
        <v>0</v>
      </c>
      <c r="Q1368" s="17">
        <f t="shared" si="3813"/>
        <v>0</v>
      </c>
      <c r="R1368" s="17">
        <f t="shared" si="3814"/>
        <v>0</v>
      </c>
      <c r="S1368" s="17">
        <f t="shared" si="3815"/>
        <v>0</v>
      </c>
      <c r="T1368" s="17">
        <f t="shared" si="3816"/>
        <v>0</v>
      </c>
      <c r="U1368" s="17">
        <f t="shared" si="3817"/>
        <v>0</v>
      </c>
      <c r="V1368" s="17">
        <f t="shared" si="3818"/>
        <v>0</v>
      </c>
      <c r="W1368" s="17">
        <f t="shared" si="3819"/>
        <v>0</v>
      </c>
      <c r="X1368" s="17">
        <f t="shared" si="3820"/>
        <v>0</v>
      </c>
      <c r="Y1368" s="17">
        <f t="shared" si="3668"/>
        <v>1212</v>
      </c>
      <c r="Z1368" s="17">
        <f t="shared" si="3669"/>
        <v>1212</v>
      </c>
      <c r="AA1368" s="17">
        <f t="shared" si="3670"/>
        <v>1212</v>
      </c>
      <c r="AB1368" s="17">
        <f t="shared" si="3821"/>
        <v>0</v>
      </c>
      <c r="AC1368" s="17">
        <f t="shared" si="3822"/>
        <v>0</v>
      </c>
      <c r="AD1368" s="17">
        <f t="shared" si="3823"/>
        <v>0</v>
      </c>
      <c r="AE1368" s="17">
        <f t="shared" si="3671"/>
        <v>1212</v>
      </c>
      <c r="AF1368" s="17">
        <f t="shared" si="3672"/>
        <v>1212</v>
      </c>
      <c r="AG1368" s="17">
        <f t="shared" si="3673"/>
        <v>1212</v>
      </c>
      <c r="AH1368" s="17">
        <f t="shared" si="3824"/>
        <v>0</v>
      </c>
      <c r="AI1368" s="17">
        <f t="shared" si="3825"/>
        <v>0</v>
      </c>
      <c r="AJ1368" s="17">
        <f t="shared" si="3826"/>
        <v>0</v>
      </c>
      <c r="AK1368" s="17">
        <f t="shared" si="3827"/>
        <v>0</v>
      </c>
      <c r="AL1368" s="17">
        <f t="shared" si="3828"/>
        <v>0</v>
      </c>
      <c r="AM1368" s="17">
        <f t="shared" si="3829"/>
        <v>0</v>
      </c>
      <c r="AN1368" s="17">
        <f t="shared" si="3830"/>
        <v>0</v>
      </c>
      <c r="AO1368" s="17">
        <f t="shared" si="3831"/>
        <v>0</v>
      </c>
      <c r="AP1368" s="17">
        <f t="shared" si="3832"/>
        <v>0</v>
      </c>
      <c r="AQ1368" s="17">
        <f t="shared" si="3833"/>
        <v>0</v>
      </c>
      <c r="AR1368" s="17">
        <f t="shared" si="3834"/>
        <v>0</v>
      </c>
      <c r="AS1368" s="17">
        <f t="shared" si="3835"/>
        <v>0</v>
      </c>
      <c r="AT1368" s="17">
        <f t="shared" si="3836"/>
        <v>0</v>
      </c>
      <c r="AU1368" s="17">
        <f t="shared" si="3837"/>
        <v>0</v>
      </c>
      <c r="AV1368" s="17">
        <f t="shared" si="3838"/>
        <v>0</v>
      </c>
      <c r="AW1368" s="17">
        <f t="shared" si="3674"/>
        <v>1212</v>
      </c>
      <c r="AX1368" s="17">
        <f t="shared" si="3675"/>
        <v>1212</v>
      </c>
      <c r="AY1368" s="17">
        <f t="shared" si="3676"/>
        <v>1212</v>
      </c>
      <c r="AZ1368" s="17">
        <f t="shared" si="3839"/>
        <v>0</v>
      </c>
      <c r="BA1368" s="32"/>
      <c r="BB1368" s="32"/>
      <c r="BC1368" s="1"/>
      <c r="BD1368" s="1"/>
      <c r="BE1368" s="1"/>
      <c r="BF1368" s="1"/>
      <c r="BG1368" s="1"/>
      <c r="BH1368" s="1"/>
      <c r="BI1368" s="1"/>
    </row>
    <row r="1369" s="1" customFormat="1" ht="30">
      <c r="A1369" s="30" t="s">
        <v>500</v>
      </c>
      <c r="B1369" s="30" t="s">
        <v>63</v>
      </c>
      <c r="C1369" s="30" t="s">
        <v>65</v>
      </c>
      <c r="D1369" s="30" t="s">
        <v>196</v>
      </c>
      <c r="E1369" s="30" t="s">
        <v>41</v>
      </c>
      <c r="F1369" s="31" t="s">
        <v>42</v>
      </c>
      <c r="G1369" s="17">
        <v>1212</v>
      </c>
      <c r="H1369" s="17">
        <v>1212</v>
      </c>
      <c r="I1369" s="17">
        <v>1212</v>
      </c>
      <c r="J1369" s="17"/>
      <c r="K1369" s="17"/>
      <c r="L1369" s="17"/>
      <c r="M1369" s="17">
        <f t="shared" si="3840"/>
        <v>1212</v>
      </c>
      <c r="N1369" s="17">
        <f t="shared" si="3841"/>
        <v>1212</v>
      </c>
      <c r="O1369" s="17">
        <f t="shared" si="3842"/>
        <v>1212</v>
      </c>
      <c r="P1369" s="17"/>
      <c r="Q1369" s="17"/>
      <c r="R1369" s="17"/>
      <c r="S1369" s="17"/>
      <c r="T1369" s="17"/>
      <c r="U1369" s="17"/>
      <c r="V1369" s="17"/>
      <c r="W1369" s="17"/>
      <c r="X1369" s="17"/>
      <c r="Y1369" s="17">
        <f t="shared" si="3668"/>
        <v>1212</v>
      </c>
      <c r="Z1369" s="17">
        <f t="shared" si="3669"/>
        <v>1212</v>
      </c>
      <c r="AA1369" s="17">
        <f t="shared" si="3670"/>
        <v>1212</v>
      </c>
      <c r="AB1369" s="17"/>
      <c r="AC1369" s="17"/>
      <c r="AD1369" s="17"/>
      <c r="AE1369" s="17">
        <f t="shared" si="3671"/>
        <v>1212</v>
      </c>
      <c r="AF1369" s="17">
        <f t="shared" si="3672"/>
        <v>1212</v>
      </c>
      <c r="AG1369" s="17">
        <f t="shared" si="3673"/>
        <v>1212</v>
      </c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>
        <f t="shared" si="3674"/>
        <v>1212</v>
      </c>
      <c r="AX1369" s="17">
        <f t="shared" si="3675"/>
        <v>1212</v>
      </c>
      <c r="AY1369" s="17">
        <f t="shared" si="3676"/>
        <v>1212</v>
      </c>
      <c r="AZ1369" s="17"/>
      <c r="BA1369" s="32"/>
      <c r="BB1369" s="32"/>
      <c r="BC1369" s="1"/>
      <c r="BD1369" s="1"/>
      <c r="BE1369" s="1"/>
      <c r="BF1369" s="1"/>
      <c r="BG1369" s="1"/>
      <c r="BH1369" s="1"/>
      <c r="BI1369" s="1"/>
    </row>
    <row r="1370" s="20" customFormat="1" ht="15">
      <c r="A1370" s="21" t="s">
        <v>500</v>
      </c>
      <c r="B1370" s="21" t="s">
        <v>89</v>
      </c>
      <c r="C1370" s="21"/>
      <c r="D1370" s="21"/>
      <c r="E1370" s="33"/>
      <c r="F1370" s="22" t="s">
        <v>200</v>
      </c>
      <c r="G1370" s="23">
        <f t="shared" si="3806"/>
        <v>172.59999999999999</v>
      </c>
      <c r="H1370" s="23">
        <f t="shared" si="3807"/>
        <v>172.59999999999999</v>
      </c>
      <c r="I1370" s="23">
        <f t="shared" si="3808"/>
        <v>172.59999999999999</v>
      </c>
      <c r="J1370" s="23">
        <f t="shared" si="3809"/>
        <v>0</v>
      </c>
      <c r="K1370" s="23">
        <f t="shared" si="3810"/>
        <v>0</v>
      </c>
      <c r="L1370" s="23">
        <f t="shared" si="3811"/>
        <v>0</v>
      </c>
      <c r="M1370" s="23">
        <f t="shared" si="3840"/>
        <v>172.59999999999999</v>
      </c>
      <c r="N1370" s="23">
        <f t="shared" si="3841"/>
        <v>172.59999999999999</v>
      </c>
      <c r="O1370" s="23">
        <f t="shared" si="3842"/>
        <v>172.59999999999999</v>
      </c>
      <c r="P1370" s="23">
        <f t="shared" si="3812"/>
        <v>0</v>
      </c>
      <c r="Q1370" s="23">
        <f t="shared" si="3813"/>
        <v>0</v>
      </c>
      <c r="R1370" s="23">
        <f t="shared" si="3814"/>
        <v>0</v>
      </c>
      <c r="S1370" s="23">
        <f t="shared" si="3815"/>
        <v>0</v>
      </c>
      <c r="T1370" s="23">
        <f t="shared" si="3816"/>
        <v>0</v>
      </c>
      <c r="U1370" s="23">
        <f t="shared" si="3817"/>
        <v>0</v>
      </c>
      <c r="V1370" s="23">
        <f t="shared" si="3818"/>
        <v>0</v>
      </c>
      <c r="W1370" s="23">
        <f t="shared" si="3819"/>
        <v>0</v>
      </c>
      <c r="X1370" s="23">
        <f t="shared" si="3820"/>
        <v>0</v>
      </c>
      <c r="Y1370" s="23">
        <f t="shared" si="3668"/>
        <v>172.59999999999999</v>
      </c>
      <c r="Z1370" s="23">
        <f t="shared" si="3669"/>
        <v>172.59999999999999</v>
      </c>
      <c r="AA1370" s="23">
        <f t="shared" si="3670"/>
        <v>172.59999999999999</v>
      </c>
      <c r="AB1370" s="23">
        <f t="shared" si="3821"/>
        <v>0</v>
      </c>
      <c r="AC1370" s="23">
        <f t="shared" si="3822"/>
        <v>0</v>
      </c>
      <c r="AD1370" s="23">
        <f t="shared" si="3823"/>
        <v>0</v>
      </c>
      <c r="AE1370" s="23">
        <f t="shared" si="3671"/>
        <v>172.59999999999999</v>
      </c>
      <c r="AF1370" s="23">
        <f t="shared" si="3672"/>
        <v>172.59999999999999</v>
      </c>
      <c r="AG1370" s="23">
        <f t="shared" si="3673"/>
        <v>172.59999999999999</v>
      </c>
      <c r="AH1370" s="23">
        <f t="shared" si="3824"/>
        <v>0</v>
      </c>
      <c r="AI1370" s="23">
        <f t="shared" si="3825"/>
        <v>0</v>
      </c>
      <c r="AJ1370" s="23">
        <f t="shared" si="3826"/>
        <v>0</v>
      </c>
      <c r="AK1370" s="23">
        <f t="shared" si="3827"/>
        <v>0</v>
      </c>
      <c r="AL1370" s="23">
        <f t="shared" si="3828"/>
        <v>0</v>
      </c>
      <c r="AM1370" s="23">
        <f t="shared" si="3829"/>
        <v>0</v>
      </c>
      <c r="AN1370" s="23">
        <f t="shared" si="3830"/>
        <v>0</v>
      </c>
      <c r="AO1370" s="23">
        <f t="shared" si="3831"/>
        <v>0</v>
      </c>
      <c r="AP1370" s="23">
        <f t="shared" si="3832"/>
        <v>0</v>
      </c>
      <c r="AQ1370" s="23">
        <f t="shared" si="3833"/>
        <v>0</v>
      </c>
      <c r="AR1370" s="23">
        <f t="shared" si="3834"/>
        <v>0</v>
      </c>
      <c r="AS1370" s="23">
        <f t="shared" si="3835"/>
        <v>0</v>
      </c>
      <c r="AT1370" s="23">
        <f t="shared" si="3836"/>
        <v>0</v>
      </c>
      <c r="AU1370" s="23">
        <f t="shared" si="3837"/>
        <v>0</v>
      </c>
      <c r="AV1370" s="23">
        <f t="shared" si="3838"/>
        <v>0</v>
      </c>
      <c r="AW1370" s="23">
        <f t="shared" si="3674"/>
        <v>172.59999999999999</v>
      </c>
      <c r="AX1370" s="23">
        <f t="shared" si="3675"/>
        <v>172.59999999999999</v>
      </c>
      <c r="AY1370" s="23">
        <f t="shared" si="3676"/>
        <v>172.59999999999999</v>
      </c>
      <c r="AZ1370" s="23">
        <f t="shared" si="3839"/>
        <v>0</v>
      </c>
      <c r="BA1370" s="24"/>
      <c r="BB1370" s="24"/>
      <c r="BC1370" s="20"/>
      <c r="BD1370" s="20"/>
      <c r="BE1370" s="20"/>
      <c r="BF1370" s="20"/>
      <c r="BG1370" s="20"/>
      <c r="BH1370" s="20"/>
      <c r="BI1370" s="20"/>
    </row>
    <row r="1371" s="25" customFormat="1" ht="30">
      <c r="A1371" s="26" t="s">
        <v>500</v>
      </c>
      <c r="B1371" s="26" t="s">
        <v>89</v>
      </c>
      <c r="C1371" s="26" t="s">
        <v>65</v>
      </c>
      <c r="D1371" s="26"/>
      <c r="E1371" s="34"/>
      <c r="F1371" s="27" t="s">
        <v>201</v>
      </c>
      <c r="G1371" s="28">
        <f t="shared" si="3806"/>
        <v>172.59999999999999</v>
      </c>
      <c r="H1371" s="28">
        <f t="shared" si="3807"/>
        <v>172.59999999999999</v>
      </c>
      <c r="I1371" s="28">
        <f t="shared" si="3808"/>
        <v>172.59999999999999</v>
      </c>
      <c r="J1371" s="28">
        <f t="shared" si="3809"/>
        <v>0</v>
      </c>
      <c r="K1371" s="28">
        <f t="shared" si="3810"/>
        <v>0</v>
      </c>
      <c r="L1371" s="28">
        <f t="shared" si="3811"/>
        <v>0</v>
      </c>
      <c r="M1371" s="28">
        <f t="shared" si="3840"/>
        <v>172.59999999999999</v>
      </c>
      <c r="N1371" s="28">
        <f t="shared" si="3841"/>
        <v>172.59999999999999</v>
      </c>
      <c r="O1371" s="28">
        <f t="shared" si="3842"/>
        <v>172.59999999999999</v>
      </c>
      <c r="P1371" s="28">
        <f t="shared" si="3812"/>
        <v>0</v>
      </c>
      <c r="Q1371" s="28">
        <f t="shared" si="3813"/>
        <v>0</v>
      </c>
      <c r="R1371" s="28">
        <f t="shared" si="3814"/>
        <v>0</v>
      </c>
      <c r="S1371" s="28">
        <f t="shared" si="3815"/>
        <v>0</v>
      </c>
      <c r="T1371" s="28">
        <f t="shared" si="3816"/>
        <v>0</v>
      </c>
      <c r="U1371" s="28">
        <f t="shared" si="3817"/>
        <v>0</v>
      </c>
      <c r="V1371" s="28">
        <f t="shared" si="3818"/>
        <v>0</v>
      </c>
      <c r="W1371" s="28">
        <f t="shared" si="3819"/>
        <v>0</v>
      </c>
      <c r="X1371" s="28">
        <f t="shared" si="3820"/>
        <v>0</v>
      </c>
      <c r="Y1371" s="28">
        <f t="shared" si="3668"/>
        <v>172.59999999999999</v>
      </c>
      <c r="Z1371" s="28">
        <f t="shared" si="3669"/>
        <v>172.59999999999999</v>
      </c>
      <c r="AA1371" s="28">
        <f t="shared" si="3670"/>
        <v>172.59999999999999</v>
      </c>
      <c r="AB1371" s="28">
        <f t="shared" si="3821"/>
        <v>0</v>
      </c>
      <c r="AC1371" s="28">
        <f t="shared" si="3822"/>
        <v>0</v>
      </c>
      <c r="AD1371" s="28">
        <f t="shared" si="3823"/>
        <v>0</v>
      </c>
      <c r="AE1371" s="28">
        <f t="shared" si="3671"/>
        <v>172.59999999999999</v>
      </c>
      <c r="AF1371" s="28">
        <f t="shared" si="3672"/>
        <v>172.59999999999999</v>
      </c>
      <c r="AG1371" s="28">
        <f t="shared" si="3673"/>
        <v>172.59999999999999</v>
      </c>
      <c r="AH1371" s="28">
        <f t="shared" si="3824"/>
        <v>0</v>
      </c>
      <c r="AI1371" s="28">
        <f t="shared" si="3825"/>
        <v>0</v>
      </c>
      <c r="AJ1371" s="28">
        <f t="shared" si="3826"/>
        <v>0</v>
      </c>
      <c r="AK1371" s="28">
        <f t="shared" si="3827"/>
        <v>0</v>
      </c>
      <c r="AL1371" s="28">
        <f t="shared" si="3828"/>
        <v>0</v>
      </c>
      <c r="AM1371" s="28">
        <f t="shared" si="3829"/>
        <v>0</v>
      </c>
      <c r="AN1371" s="28">
        <f t="shared" si="3830"/>
        <v>0</v>
      </c>
      <c r="AO1371" s="28">
        <f t="shared" si="3831"/>
        <v>0</v>
      </c>
      <c r="AP1371" s="28">
        <f t="shared" si="3832"/>
        <v>0</v>
      </c>
      <c r="AQ1371" s="28">
        <f t="shared" si="3833"/>
        <v>0</v>
      </c>
      <c r="AR1371" s="28">
        <f t="shared" si="3834"/>
        <v>0</v>
      </c>
      <c r="AS1371" s="28">
        <f t="shared" si="3835"/>
        <v>0</v>
      </c>
      <c r="AT1371" s="28">
        <f t="shared" si="3836"/>
        <v>0</v>
      </c>
      <c r="AU1371" s="28">
        <f t="shared" si="3837"/>
        <v>0</v>
      </c>
      <c r="AV1371" s="28">
        <f t="shared" si="3838"/>
        <v>0</v>
      </c>
      <c r="AW1371" s="28">
        <f t="shared" si="3674"/>
        <v>172.59999999999999</v>
      </c>
      <c r="AX1371" s="28">
        <f t="shared" si="3675"/>
        <v>172.59999999999999</v>
      </c>
      <c r="AY1371" s="28">
        <f t="shared" si="3676"/>
        <v>172.59999999999999</v>
      </c>
      <c r="AZ1371" s="28">
        <f t="shared" si="3839"/>
        <v>0</v>
      </c>
      <c r="BA1371" s="29"/>
      <c r="BB1371" s="29"/>
      <c r="BC1371" s="25"/>
      <c r="BD1371" s="25"/>
      <c r="BE1371" s="25"/>
      <c r="BF1371" s="25"/>
      <c r="BG1371" s="25"/>
      <c r="BH1371" s="25"/>
      <c r="BI1371" s="25"/>
    </row>
    <row r="1372" s="1" customFormat="1" ht="30">
      <c r="A1372" s="30" t="s">
        <v>500</v>
      </c>
      <c r="B1372" s="30" t="s">
        <v>89</v>
      </c>
      <c r="C1372" s="30" t="s">
        <v>65</v>
      </c>
      <c r="D1372" s="30" t="s">
        <v>159</v>
      </c>
      <c r="E1372" s="35"/>
      <c r="F1372" s="31" t="s">
        <v>160</v>
      </c>
      <c r="G1372" s="17">
        <f t="shared" si="3806"/>
        <v>172.59999999999999</v>
      </c>
      <c r="H1372" s="17">
        <f t="shared" si="3807"/>
        <v>172.59999999999999</v>
      </c>
      <c r="I1372" s="17">
        <f t="shared" si="3808"/>
        <v>172.59999999999999</v>
      </c>
      <c r="J1372" s="17">
        <f t="shared" si="3809"/>
        <v>0</v>
      </c>
      <c r="K1372" s="17">
        <f t="shared" si="3810"/>
        <v>0</v>
      </c>
      <c r="L1372" s="17">
        <f t="shared" si="3811"/>
        <v>0</v>
      </c>
      <c r="M1372" s="17">
        <f t="shared" si="3840"/>
        <v>172.59999999999999</v>
      </c>
      <c r="N1372" s="17">
        <f t="shared" si="3841"/>
        <v>172.59999999999999</v>
      </c>
      <c r="O1372" s="17">
        <f t="shared" si="3842"/>
        <v>172.59999999999999</v>
      </c>
      <c r="P1372" s="17">
        <f t="shared" si="3812"/>
        <v>0</v>
      </c>
      <c r="Q1372" s="17">
        <f t="shared" si="3813"/>
        <v>0</v>
      </c>
      <c r="R1372" s="17">
        <f t="shared" si="3814"/>
        <v>0</v>
      </c>
      <c r="S1372" s="17">
        <f t="shared" si="3815"/>
        <v>0</v>
      </c>
      <c r="T1372" s="17">
        <f t="shared" si="3816"/>
        <v>0</v>
      </c>
      <c r="U1372" s="17">
        <f t="shared" si="3817"/>
        <v>0</v>
      </c>
      <c r="V1372" s="17">
        <f t="shared" si="3818"/>
        <v>0</v>
      </c>
      <c r="W1372" s="17">
        <f t="shared" si="3819"/>
        <v>0</v>
      </c>
      <c r="X1372" s="17">
        <f t="shared" si="3820"/>
        <v>0</v>
      </c>
      <c r="Y1372" s="17">
        <f t="shared" si="3668"/>
        <v>172.59999999999999</v>
      </c>
      <c r="Z1372" s="17">
        <f t="shared" si="3669"/>
        <v>172.59999999999999</v>
      </c>
      <c r="AA1372" s="17">
        <f t="shared" si="3670"/>
        <v>172.59999999999999</v>
      </c>
      <c r="AB1372" s="17">
        <f t="shared" si="3821"/>
        <v>0</v>
      </c>
      <c r="AC1372" s="17">
        <f t="shared" si="3822"/>
        <v>0</v>
      </c>
      <c r="AD1372" s="17">
        <f t="shared" si="3823"/>
        <v>0</v>
      </c>
      <c r="AE1372" s="17">
        <f t="shared" si="3671"/>
        <v>172.59999999999999</v>
      </c>
      <c r="AF1372" s="17">
        <f t="shared" si="3672"/>
        <v>172.59999999999999</v>
      </c>
      <c r="AG1372" s="17">
        <f t="shared" si="3673"/>
        <v>172.59999999999999</v>
      </c>
      <c r="AH1372" s="17">
        <f t="shared" si="3824"/>
        <v>0</v>
      </c>
      <c r="AI1372" s="17">
        <f t="shared" si="3825"/>
        <v>0</v>
      </c>
      <c r="AJ1372" s="17">
        <f t="shared" si="3826"/>
        <v>0</v>
      </c>
      <c r="AK1372" s="17">
        <f t="shared" si="3827"/>
        <v>0</v>
      </c>
      <c r="AL1372" s="17">
        <f t="shared" si="3828"/>
        <v>0</v>
      </c>
      <c r="AM1372" s="17">
        <f t="shared" si="3829"/>
        <v>0</v>
      </c>
      <c r="AN1372" s="17">
        <f t="shared" si="3830"/>
        <v>0</v>
      </c>
      <c r="AO1372" s="17">
        <f t="shared" si="3831"/>
        <v>0</v>
      </c>
      <c r="AP1372" s="17">
        <f t="shared" si="3832"/>
        <v>0</v>
      </c>
      <c r="AQ1372" s="17">
        <f t="shared" si="3833"/>
        <v>0</v>
      </c>
      <c r="AR1372" s="17">
        <f t="shared" si="3834"/>
        <v>0</v>
      </c>
      <c r="AS1372" s="17">
        <f t="shared" si="3835"/>
        <v>0</v>
      </c>
      <c r="AT1372" s="17">
        <f t="shared" si="3836"/>
        <v>0</v>
      </c>
      <c r="AU1372" s="17">
        <f t="shared" si="3837"/>
        <v>0</v>
      </c>
      <c r="AV1372" s="17">
        <f t="shared" si="3838"/>
        <v>0</v>
      </c>
      <c r="AW1372" s="17">
        <f t="shared" si="3674"/>
        <v>172.59999999999999</v>
      </c>
      <c r="AX1372" s="17">
        <f t="shared" si="3675"/>
        <v>172.59999999999999</v>
      </c>
      <c r="AY1372" s="17">
        <f t="shared" si="3676"/>
        <v>172.59999999999999</v>
      </c>
      <c r="AZ1372" s="17">
        <f t="shared" si="3839"/>
        <v>0</v>
      </c>
      <c r="BA1372" s="32"/>
      <c r="BB1372" s="32"/>
      <c r="BC1372" s="1"/>
      <c r="BD1372" s="1"/>
      <c r="BE1372" s="1"/>
      <c r="BF1372" s="1"/>
      <c r="BG1372" s="1"/>
      <c r="BH1372" s="1"/>
      <c r="BI1372" s="1"/>
    </row>
    <row r="1373" s="1" customFormat="1" ht="15" hidden="1">
      <c r="A1373" s="30" t="s">
        <v>500</v>
      </c>
      <c r="B1373" s="30" t="s">
        <v>89</v>
      </c>
      <c r="C1373" s="30" t="s">
        <v>65</v>
      </c>
      <c r="D1373" s="30" t="s">
        <v>161</v>
      </c>
      <c r="E1373" s="35"/>
      <c r="F1373" s="31" t="s">
        <v>36</v>
      </c>
      <c r="G1373" s="17">
        <f t="shared" si="3806"/>
        <v>172.59999999999999</v>
      </c>
      <c r="H1373" s="17">
        <f t="shared" si="3807"/>
        <v>172.59999999999999</v>
      </c>
      <c r="I1373" s="17">
        <f t="shared" si="3808"/>
        <v>172.59999999999999</v>
      </c>
      <c r="J1373" s="17">
        <f t="shared" si="3809"/>
        <v>0</v>
      </c>
      <c r="K1373" s="17">
        <f t="shared" si="3810"/>
        <v>0</v>
      </c>
      <c r="L1373" s="17">
        <f t="shared" si="3811"/>
        <v>0</v>
      </c>
      <c r="M1373" s="17">
        <f t="shared" si="3840"/>
        <v>172.59999999999999</v>
      </c>
      <c r="N1373" s="17">
        <f t="shared" si="3841"/>
        <v>172.59999999999999</v>
      </c>
      <c r="O1373" s="17">
        <f t="shared" si="3842"/>
        <v>172.59999999999999</v>
      </c>
      <c r="P1373" s="17">
        <f t="shared" si="3812"/>
        <v>0</v>
      </c>
      <c r="Q1373" s="17">
        <f t="shared" si="3813"/>
        <v>0</v>
      </c>
      <c r="R1373" s="17">
        <f t="shared" si="3814"/>
        <v>0</v>
      </c>
      <c r="S1373" s="17">
        <f t="shared" si="3815"/>
        <v>0</v>
      </c>
      <c r="T1373" s="17">
        <f t="shared" si="3816"/>
        <v>0</v>
      </c>
      <c r="U1373" s="17">
        <f t="shared" si="3817"/>
        <v>0</v>
      </c>
      <c r="V1373" s="17">
        <f t="shared" si="3818"/>
        <v>0</v>
      </c>
      <c r="W1373" s="17">
        <f t="shared" si="3819"/>
        <v>0</v>
      </c>
      <c r="X1373" s="17">
        <f t="shared" si="3820"/>
        <v>0</v>
      </c>
      <c r="Y1373" s="17">
        <f t="shared" si="3668"/>
        <v>172.59999999999999</v>
      </c>
      <c r="Z1373" s="17">
        <f t="shared" si="3669"/>
        <v>172.59999999999999</v>
      </c>
      <c r="AA1373" s="17">
        <f t="shared" si="3670"/>
        <v>172.59999999999999</v>
      </c>
      <c r="AB1373" s="17">
        <f t="shared" si="3821"/>
        <v>0</v>
      </c>
      <c r="AC1373" s="17">
        <f t="shared" si="3822"/>
        <v>0</v>
      </c>
      <c r="AD1373" s="17">
        <f t="shared" si="3823"/>
        <v>0</v>
      </c>
      <c r="AE1373" s="17">
        <f t="shared" si="3671"/>
        <v>172.59999999999999</v>
      </c>
      <c r="AF1373" s="17">
        <f t="shared" si="3672"/>
        <v>172.59999999999999</v>
      </c>
      <c r="AG1373" s="17">
        <f t="shared" si="3673"/>
        <v>172.59999999999999</v>
      </c>
      <c r="AH1373" s="17">
        <f t="shared" si="3824"/>
        <v>0</v>
      </c>
      <c r="AI1373" s="17">
        <f t="shared" si="3825"/>
        <v>0</v>
      </c>
      <c r="AJ1373" s="17">
        <f t="shared" si="3826"/>
        <v>0</v>
      </c>
      <c r="AK1373" s="17">
        <f t="shared" si="3827"/>
        <v>0</v>
      </c>
      <c r="AL1373" s="17">
        <f t="shared" si="3828"/>
        <v>0</v>
      </c>
      <c r="AM1373" s="17">
        <f t="shared" si="3829"/>
        <v>0</v>
      </c>
      <c r="AN1373" s="17">
        <f t="shared" si="3830"/>
        <v>0</v>
      </c>
      <c r="AO1373" s="17">
        <f t="shared" si="3831"/>
        <v>0</v>
      </c>
      <c r="AP1373" s="17">
        <f t="shared" si="3832"/>
        <v>0</v>
      </c>
      <c r="AQ1373" s="17">
        <f t="shared" si="3833"/>
        <v>0</v>
      </c>
      <c r="AR1373" s="17">
        <f t="shared" si="3834"/>
        <v>0</v>
      </c>
      <c r="AS1373" s="17">
        <f t="shared" si="3835"/>
        <v>0</v>
      </c>
      <c r="AT1373" s="17">
        <f t="shared" si="3836"/>
        <v>0</v>
      </c>
      <c r="AU1373" s="17">
        <f t="shared" si="3837"/>
        <v>0</v>
      </c>
      <c r="AV1373" s="17">
        <f t="shared" si="3838"/>
        <v>0</v>
      </c>
      <c r="AW1373" s="17">
        <f t="shared" si="3674"/>
        <v>172.59999999999999</v>
      </c>
      <c r="AX1373" s="17">
        <f t="shared" si="3675"/>
        <v>172.59999999999999</v>
      </c>
      <c r="AY1373" s="17">
        <f t="shared" si="3676"/>
        <v>172.59999999999999</v>
      </c>
      <c r="AZ1373" s="17">
        <f t="shared" si="3839"/>
        <v>0</v>
      </c>
      <c r="BA1373" s="32">
        <v>0</v>
      </c>
      <c r="BB1373" s="32"/>
      <c r="BC1373" s="1"/>
      <c r="BD1373" s="1"/>
      <c r="BE1373" s="1"/>
      <c r="BF1373" s="1"/>
      <c r="BG1373" s="1"/>
      <c r="BH1373" s="1"/>
      <c r="BI1373" s="1"/>
    </row>
    <row r="1374" s="1" customFormat="1" ht="45">
      <c r="A1374" s="30" t="s">
        <v>500</v>
      </c>
      <c r="B1374" s="30" t="s">
        <v>89</v>
      </c>
      <c r="C1374" s="30" t="s">
        <v>65</v>
      </c>
      <c r="D1374" s="30" t="s">
        <v>186</v>
      </c>
      <c r="E1374" s="35"/>
      <c r="F1374" s="31" t="s">
        <v>187</v>
      </c>
      <c r="G1374" s="17">
        <f t="shared" si="3806"/>
        <v>172.59999999999999</v>
      </c>
      <c r="H1374" s="17">
        <f t="shared" si="3807"/>
        <v>172.59999999999999</v>
      </c>
      <c r="I1374" s="17">
        <f t="shared" si="3808"/>
        <v>172.59999999999999</v>
      </c>
      <c r="J1374" s="17">
        <f t="shared" si="3809"/>
        <v>0</v>
      </c>
      <c r="K1374" s="17">
        <f t="shared" si="3810"/>
        <v>0</v>
      </c>
      <c r="L1374" s="17">
        <f t="shared" si="3811"/>
        <v>0</v>
      </c>
      <c r="M1374" s="17">
        <f t="shared" si="3840"/>
        <v>172.59999999999999</v>
      </c>
      <c r="N1374" s="17">
        <f t="shared" si="3841"/>
        <v>172.59999999999999</v>
      </c>
      <c r="O1374" s="17">
        <f t="shared" si="3842"/>
        <v>172.59999999999999</v>
      </c>
      <c r="P1374" s="17">
        <f t="shared" si="3812"/>
        <v>0</v>
      </c>
      <c r="Q1374" s="17">
        <f t="shared" si="3813"/>
        <v>0</v>
      </c>
      <c r="R1374" s="17">
        <f t="shared" si="3814"/>
        <v>0</v>
      </c>
      <c r="S1374" s="17">
        <f t="shared" si="3815"/>
        <v>0</v>
      </c>
      <c r="T1374" s="17">
        <f t="shared" si="3816"/>
        <v>0</v>
      </c>
      <c r="U1374" s="17">
        <f t="shared" si="3817"/>
        <v>0</v>
      </c>
      <c r="V1374" s="17">
        <f t="shared" si="3818"/>
        <v>0</v>
      </c>
      <c r="W1374" s="17">
        <f t="shared" si="3819"/>
        <v>0</v>
      </c>
      <c r="X1374" s="17">
        <f t="shared" si="3820"/>
        <v>0</v>
      </c>
      <c r="Y1374" s="17">
        <f t="shared" si="3668"/>
        <v>172.59999999999999</v>
      </c>
      <c r="Z1374" s="17">
        <f t="shared" si="3669"/>
        <v>172.59999999999999</v>
      </c>
      <c r="AA1374" s="17">
        <f t="shared" si="3670"/>
        <v>172.59999999999999</v>
      </c>
      <c r="AB1374" s="17">
        <f t="shared" si="3821"/>
        <v>0</v>
      </c>
      <c r="AC1374" s="17">
        <f t="shared" si="3822"/>
        <v>0</v>
      </c>
      <c r="AD1374" s="17">
        <f t="shared" si="3823"/>
        <v>0</v>
      </c>
      <c r="AE1374" s="17">
        <f t="shared" si="3671"/>
        <v>172.59999999999999</v>
      </c>
      <c r="AF1374" s="17">
        <f t="shared" si="3672"/>
        <v>172.59999999999999</v>
      </c>
      <c r="AG1374" s="17">
        <f t="shared" si="3673"/>
        <v>172.59999999999999</v>
      </c>
      <c r="AH1374" s="17">
        <f t="shared" si="3824"/>
        <v>0</v>
      </c>
      <c r="AI1374" s="17">
        <f t="shared" si="3825"/>
        <v>0</v>
      </c>
      <c r="AJ1374" s="17">
        <f t="shared" si="3826"/>
        <v>0</v>
      </c>
      <c r="AK1374" s="17">
        <f t="shared" si="3827"/>
        <v>0</v>
      </c>
      <c r="AL1374" s="17">
        <f t="shared" si="3828"/>
        <v>0</v>
      </c>
      <c r="AM1374" s="17">
        <f t="shared" si="3829"/>
        <v>0</v>
      </c>
      <c r="AN1374" s="17">
        <f t="shared" si="3830"/>
        <v>0</v>
      </c>
      <c r="AO1374" s="17">
        <f t="shared" si="3831"/>
        <v>0</v>
      </c>
      <c r="AP1374" s="17">
        <f t="shared" si="3832"/>
        <v>0</v>
      </c>
      <c r="AQ1374" s="17">
        <f t="shared" si="3833"/>
        <v>0</v>
      </c>
      <c r="AR1374" s="17">
        <f t="shared" si="3834"/>
        <v>0</v>
      </c>
      <c r="AS1374" s="17">
        <f t="shared" si="3835"/>
        <v>0</v>
      </c>
      <c r="AT1374" s="17">
        <f t="shared" si="3836"/>
        <v>0</v>
      </c>
      <c r="AU1374" s="17">
        <f t="shared" si="3837"/>
        <v>0</v>
      </c>
      <c r="AV1374" s="17">
        <f t="shared" si="3838"/>
        <v>0</v>
      </c>
      <c r="AW1374" s="17">
        <f t="shared" si="3674"/>
        <v>172.59999999999999</v>
      </c>
      <c r="AX1374" s="17">
        <f t="shared" si="3675"/>
        <v>172.59999999999999</v>
      </c>
      <c r="AY1374" s="17">
        <f t="shared" si="3676"/>
        <v>172.59999999999999</v>
      </c>
      <c r="AZ1374" s="17">
        <f t="shared" si="3839"/>
        <v>0</v>
      </c>
      <c r="BA1374" s="32"/>
      <c r="BB1374" s="32"/>
      <c r="BC1374" s="1"/>
      <c r="BD1374" s="1"/>
      <c r="BE1374" s="1"/>
      <c r="BF1374" s="1"/>
      <c r="BG1374" s="1"/>
      <c r="BH1374" s="1"/>
      <c r="BI1374" s="1"/>
    </row>
    <row r="1375" s="1" customFormat="1" ht="15">
      <c r="A1375" s="30" t="s">
        <v>500</v>
      </c>
      <c r="B1375" s="30" t="s">
        <v>89</v>
      </c>
      <c r="C1375" s="30" t="s">
        <v>65</v>
      </c>
      <c r="D1375" s="30" t="s">
        <v>202</v>
      </c>
      <c r="E1375" s="35"/>
      <c r="F1375" s="31" t="s">
        <v>203</v>
      </c>
      <c r="G1375" s="17">
        <f t="shared" si="3806"/>
        <v>172.59999999999999</v>
      </c>
      <c r="H1375" s="17">
        <f t="shared" si="3807"/>
        <v>172.59999999999999</v>
      </c>
      <c r="I1375" s="17">
        <f t="shared" si="3808"/>
        <v>172.59999999999999</v>
      </c>
      <c r="J1375" s="17">
        <f t="shared" si="3809"/>
        <v>0</v>
      </c>
      <c r="K1375" s="17">
        <f t="shared" si="3810"/>
        <v>0</v>
      </c>
      <c r="L1375" s="17">
        <f t="shared" si="3811"/>
        <v>0</v>
      </c>
      <c r="M1375" s="17">
        <f t="shared" si="3840"/>
        <v>172.59999999999999</v>
      </c>
      <c r="N1375" s="17">
        <f t="shared" si="3841"/>
        <v>172.59999999999999</v>
      </c>
      <c r="O1375" s="17">
        <f t="shared" si="3842"/>
        <v>172.59999999999999</v>
      </c>
      <c r="P1375" s="17">
        <f t="shared" si="3812"/>
        <v>0</v>
      </c>
      <c r="Q1375" s="17">
        <f t="shared" si="3813"/>
        <v>0</v>
      </c>
      <c r="R1375" s="17">
        <f t="shared" si="3814"/>
        <v>0</v>
      </c>
      <c r="S1375" s="17">
        <f t="shared" si="3815"/>
        <v>0</v>
      </c>
      <c r="T1375" s="17">
        <f t="shared" si="3816"/>
        <v>0</v>
      </c>
      <c r="U1375" s="17">
        <f t="shared" si="3817"/>
        <v>0</v>
      </c>
      <c r="V1375" s="17">
        <f t="shared" si="3818"/>
        <v>0</v>
      </c>
      <c r="W1375" s="17">
        <f t="shared" si="3819"/>
        <v>0</v>
      </c>
      <c r="X1375" s="17">
        <f t="shared" si="3820"/>
        <v>0</v>
      </c>
      <c r="Y1375" s="17">
        <f t="shared" si="3668"/>
        <v>172.59999999999999</v>
      </c>
      <c r="Z1375" s="17">
        <f t="shared" si="3669"/>
        <v>172.59999999999999</v>
      </c>
      <c r="AA1375" s="17">
        <f t="shared" si="3670"/>
        <v>172.59999999999999</v>
      </c>
      <c r="AB1375" s="17">
        <f t="shared" si="3821"/>
        <v>0</v>
      </c>
      <c r="AC1375" s="17">
        <f t="shared" si="3822"/>
        <v>0</v>
      </c>
      <c r="AD1375" s="17">
        <f t="shared" si="3823"/>
        <v>0</v>
      </c>
      <c r="AE1375" s="17">
        <f t="shared" si="3671"/>
        <v>172.59999999999999</v>
      </c>
      <c r="AF1375" s="17">
        <f t="shared" si="3672"/>
        <v>172.59999999999999</v>
      </c>
      <c r="AG1375" s="17">
        <f t="shared" si="3673"/>
        <v>172.59999999999999</v>
      </c>
      <c r="AH1375" s="17">
        <f t="shared" si="3824"/>
        <v>0</v>
      </c>
      <c r="AI1375" s="17">
        <f t="shared" si="3825"/>
        <v>0</v>
      </c>
      <c r="AJ1375" s="17">
        <f t="shared" si="3826"/>
        <v>0</v>
      </c>
      <c r="AK1375" s="17">
        <f t="shared" si="3827"/>
        <v>0</v>
      </c>
      <c r="AL1375" s="17">
        <f t="shared" si="3828"/>
        <v>0</v>
      </c>
      <c r="AM1375" s="17">
        <f t="shared" si="3829"/>
        <v>0</v>
      </c>
      <c r="AN1375" s="17">
        <f t="shared" si="3830"/>
        <v>0</v>
      </c>
      <c r="AO1375" s="17">
        <f t="shared" si="3831"/>
        <v>0</v>
      </c>
      <c r="AP1375" s="17">
        <f t="shared" si="3832"/>
        <v>0</v>
      </c>
      <c r="AQ1375" s="17">
        <f t="shared" si="3833"/>
        <v>0</v>
      </c>
      <c r="AR1375" s="17">
        <f t="shared" si="3834"/>
        <v>0</v>
      </c>
      <c r="AS1375" s="17">
        <f t="shared" si="3835"/>
        <v>0</v>
      </c>
      <c r="AT1375" s="17">
        <f t="shared" si="3836"/>
        <v>0</v>
      </c>
      <c r="AU1375" s="17">
        <f t="shared" si="3837"/>
        <v>0</v>
      </c>
      <c r="AV1375" s="17">
        <f t="shared" si="3838"/>
        <v>0</v>
      </c>
      <c r="AW1375" s="17">
        <f t="shared" si="3674"/>
        <v>172.59999999999999</v>
      </c>
      <c r="AX1375" s="17">
        <f t="shared" si="3675"/>
        <v>172.59999999999999</v>
      </c>
      <c r="AY1375" s="17">
        <f t="shared" si="3676"/>
        <v>172.59999999999999</v>
      </c>
      <c r="AZ1375" s="17">
        <f t="shared" si="3839"/>
        <v>0</v>
      </c>
      <c r="BA1375" s="32"/>
      <c r="BB1375" s="32"/>
      <c r="BC1375" s="1"/>
      <c r="BD1375" s="1"/>
      <c r="BE1375" s="1"/>
      <c r="BF1375" s="1"/>
      <c r="BG1375" s="1"/>
      <c r="BH1375" s="1"/>
      <c r="BI1375" s="1"/>
    </row>
    <row r="1376" s="1" customFormat="1">
      <c r="A1376" s="30" t="s">
        <v>500</v>
      </c>
      <c r="B1376" s="30" t="s">
        <v>89</v>
      </c>
      <c r="C1376" s="30" t="s">
        <v>65</v>
      </c>
      <c r="D1376" s="30" t="s">
        <v>202</v>
      </c>
      <c r="E1376" s="30" t="s">
        <v>41</v>
      </c>
      <c r="F1376" s="31" t="s">
        <v>42</v>
      </c>
      <c r="G1376" s="17">
        <v>172.59999999999999</v>
      </c>
      <c r="H1376" s="17">
        <v>172.59999999999999</v>
      </c>
      <c r="I1376" s="17">
        <v>172.59999999999999</v>
      </c>
      <c r="J1376" s="17"/>
      <c r="K1376" s="17"/>
      <c r="L1376" s="17"/>
      <c r="M1376" s="17">
        <f t="shared" si="3840"/>
        <v>172.59999999999999</v>
      </c>
      <c r="N1376" s="17">
        <f t="shared" si="3841"/>
        <v>172.59999999999999</v>
      </c>
      <c r="O1376" s="17">
        <f t="shared" si="3842"/>
        <v>172.59999999999999</v>
      </c>
      <c r="P1376" s="17"/>
      <c r="Q1376" s="17"/>
      <c r="R1376" s="17"/>
      <c r="S1376" s="17"/>
      <c r="T1376" s="17"/>
      <c r="U1376" s="17"/>
      <c r="V1376" s="17"/>
      <c r="W1376" s="17"/>
      <c r="X1376" s="17"/>
      <c r="Y1376" s="17">
        <f t="shared" si="3668"/>
        <v>172.59999999999999</v>
      </c>
      <c r="Z1376" s="17">
        <f t="shared" si="3669"/>
        <v>172.59999999999999</v>
      </c>
      <c r="AA1376" s="17">
        <f t="shared" si="3670"/>
        <v>172.59999999999999</v>
      </c>
      <c r="AB1376" s="17"/>
      <c r="AC1376" s="17"/>
      <c r="AD1376" s="17"/>
      <c r="AE1376" s="17">
        <f t="shared" si="3671"/>
        <v>172.59999999999999</v>
      </c>
      <c r="AF1376" s="17">
        <f t="shared" si="3672"/>
        <v>172.59999999999999</v>
      </c>
      <c r="AG1376" s="17">
        <f t="shared" si="3673"/>
        <v>172.59999999999999</v>
      </c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>
        <f t="shared" si="3674"/>
        <v>172.59999999999999</v>
      </c>
      <c r="AX1376" s="17">
        <f t="shared" si="3675"/>
        <v>172.59999999999999</v>
      </c>
      <c r="AY1376" s="17">
        <f t="shared" si="3676"/>
        <v>172.59999999999999</v>
      </c>
      <c r="AZ1376" s="17"/>
      <c r="BA1376" s="32"/>
      <c r="BB1376" s="32"/>
      <c r="BC1376" s="1"/>
      <c r="BD1376" s="1"/>
      <c r="BE1376" s="1"/>
      <c r="BF1376" s="1"/>
      <c r="BG1376" s="1"/>
      <c r="BH1376" s="1"/>
      <c r="BI1376" s="1"/>
    </row>
    <row r="1377" s="20" customFormat="1">
      <c r="A1377" s="21" t="s">
        <v>500</v>
      </c>
      <c r="B1377" s="21" t="s">
        <v>171</v>
      </c>
      <c r="C1377" s="21"/>
      <c r="D1377" s="21"/>
      <c r="E1377" s="21"/>
      <c r="F1377" s="22" t="s">
        <v>212</v>
      </c>
      <c r="G1377" s="23">
        <f t="shared" si="3806"/>
        <v>3903</v>
      </c>
      <c r="H1377" s="23">
        <f t="shared" si="3678"/>
        <v>3903</v>
      </c>
      <c r="I1377" s="23">
        <f t="shared" si="3808"/>
        <v>3903</v>
      </c>
      <c r="J1377" s="23">
        <f t="shared" si="3809"/>
        <v>0</v>
      </c>
      <c r="K1377" s="23">
        <f t="shared" si="3810"/>
        <v>0</v>
      </c>
      <c r="L1377" s="23">
        <f t="shared" si="3811"/>
        <v>0</v>
      </c>
      <c r="M1377" s="23">
        <f t="shared" si="3840"/>
        <v>3903</v>
      </c>
      <c r="N1377" s="23">
        <f t="shared" si="3841"/>
        <v>3903</v>
      </c>
      <c r="O1377" s="23">
        <f t="shared" si="3842"/>
        <v>3903</v>
      </c>
      <c r="P1377" s="23">
        <f t="shared" si="3812"/>
        <v>0</v>
      </c>
      <c r="Q1377" s="23">
        <f t="shared" si="3813"/>
        <v>0</v>
      </c>
      <c r="R1377" s="23">
        <f t="shared" si="3814"/>
        <v>0</v>
      </c>
      <c r="S1377" s="23">
        <f t="shared" si="3815"/>
        <v>0</v>
      </c>
      <c r="T1377" s="23">
        <f t="shared" si="3816"/>
        <v>0</v>
      </c>
      <c r="U1377" s="23">
        <f t="shared" si="3817"/>
        <v>0</v>
      </c>
      <c r="V1377" s="23">
        <f t="shared" si="3818"/>
        <v>0</v>
      </c>
      <c r="W1377" s="23">
        <f t="shared" si="3819"/>
        <v>0</v>
      </c>
      <c r="X1377" s="23">
        <f t="shared" si="3820"/>
        <v>0</v>
      </c>
      <c r="Y1377" s="23">
        <f t="shared" si="3668"/>
        <v>3903</v>
      </c>
      <c r="Z1377" s="23">
        <f t="shared" si="3669"/>
        <v>3903</v>
      </c>
      <c r="AA1377" s="23">
        <f t="shared" si="3670"/>
        <v>3903</v>
      </c>
      <c r="AB1377" s="23">
        <f t="shared" si="3821"/>
        <v>0</v>
      </c>
      <c r="AC1377" s="23">
        <f t="shared" si="3822"/>
        <v>0</v>
      </c>
      <c r="AD1377" s="23">
        <f t="shared" si="3823"/>
        <v>0</v>
      </c>
      <c r="AE1377" s="23">
        <f t="shared" si="3671"/>
        <v>3903</v>
      </c>
      <c r="AF1377" s="23">
        <f t="shared" si="3672"/>
        <v>3903</v>
      </c>
      <c r="AG1377" s="23">
        <f t="shared" si="3673"/>
        <v>3903</v>
      </c>
      <c r="AH1377" s="23">
        <f t="shared" si="3824"/>
        <v>0</v>
      </c>
      <c r="AI1377" s="23">
        <f t="shared" si="3825"/>
        <v>0</v>
      </c>
      <c r="AJ1377" s="23">
        <f t="shared" si="3826"/>
        <v>0</v>
      </c>
      <c r="AK1377" s="23">
        <f t="shared" si="3827"/>
        <v>0</v>
      </c>
      <c r="AL1377" s="23">
        <f t="shared" si="3828"/>
        <v>0</v>
      </c>
      <c r="AM1377" s="23">
        <f t="shared" si="3829"/>
        <v>0</v>
      </c>
      <c r="AN1377" s="23">
        <f t="shared" si="3830"/>
        <v>0</v>
      </c>
      <c r="AO1377" s="23">
        <f t="shared" si="3831"/>
        <v>0</v>
      </c>
      <c r="AP1377" s="23">
        <f t="shared" si="3832"/>
        <v>0</v>
      </c>
      <c r="AQ1377" s="23">
        <f t="shared" si="3833"/>
        <v>0</v>
      </c>
      <c r="AR1377" s="23">
        <f t="shared" si="3834"/>
        <v>0</v>
      </c>
      <c r="AS1377" s="23">
        <f t="shared" si="3835"/>
        <v>0</v>
      </c>
      <c r="AT1377" s="23">
        <f t="shared" si="3836"/>
        <v>0</v>
      </c>
      <c r="AU1377" s="23">
        <f t="shared" si="3837"/>
        <v>0</v>
      </c>
      <c r="AV1377" s="23">
        <f t="shared" si="3838"/>
        <v>0</v>
      </c>
      <c r="AW1377" s="23">
        <f t="shared" si="3674"/>
        <v>3903</v>
      </c>
      <c r="AX1377" s="23">
        <f t="shared" si="3675"/>
        <v>3903</v>
      </c>
      <c r="AY1377" s="23">
        <f t="shared" si="3676"/>
        <v>3903</v>
      </c>
      <c r="AZ1377" s="23">
        <f t="shared" si="3839"/>
        <v>0</v>
      </c>
      <c r="BA1377" s="24"/>
      <c r="BB1377" s="24"/>
      <c r="BC1377" s="20"/>
      <c r="BD1377" s="20"/>
      <c r="BE1377" s="20"/>
      <c r="BF1377" s="20"/>
      <c r="BG1377" s="20"/>
      <c r="BH1377" s="20"/>
      <c r="BI1377" s="20"/>
    </row>
    <row r="1378" s="25" customFormat="1">
      <c r="A1378" s="26" t="s">
        <v>500</v>
      </c>
      <c r="B1378" s="26" t="s">
        <v>171</v>
      </c>
      <c r="C1378" s="26" t="s">
        <v>171</v>
      </c>
      <c r="D1378" s="26"/>
      <c r="E1378" s="26"/>
      <c r="F1378" s="27" t="s">
        <v>236</v>
      </c>
      <c r="G1378" s="28">
        <f>G1379+G1384</f>
        <v>3903</v>
      </c>
      <c r="H1378" s="28">
        <f>H1379+H1384</f>
        <v>3903</v>
      </c>
      <c r="I1378" s="28">
        <f>I1379+I1384</f>
        <v>3903</v>
      </c>
      <c r="J1378" s="28">
        <f>J1379+J1384</f>
        <v>0</v>
      </c>
      <c r="K1378" s="28">
        <f>K1379+K1384</f>
        <v>0</v>
      </c>
      <c r="L1378" s="28">
        <f>L1379+L1384</f>
        <v>0</v>
      </c>
      <c r="M1378" s="28">
        <f t="shared" si="3840"/>
        <v>3903</v>
      </c>
      <c r="N1378" s="28">
        <f t="shared" si="3841"/>
        <v>3903</v>
      </c>
      <c r="O1378" s="28">
        <f t="shared" si="3842"/>
        <v>3903</v>
      </c>
      <c r="P1378" s="28">
        <f>P1379+P1384</f>
        <v>0</v>
      </c>
      <c r="Q1378" s="28">
        <f>Q1379+Q1384</f>
        <v>0</v>
      </c>
      <c r="R1378" s="28">
        <f>R1379+R1384</f>
        <v>0</v>
      </c>
      <c r="S1378" s="28">
        <f>S1379+S1384</f>
        <v>0</v>
      </c>
      <c r="T1378" s="28">
        <f>T1379+T1384</f>
        <v>0</v>
      </c>
      <c r="U1378" s="28">
        <f>U1379+U1384</f>
        <v>0</v>
      </c>
      <c r="V1378" s="28">
        <f>V1379+V1384</f>
        <v>0</v>
      </c>
      <c r="W1378" s="28">
        <f>W1379+W1384</f>
        <v>0</v>
      </c>
      <c r="X1378" s="28">
        <f>X1379+X1384</f>
        <v>0</v>
      </c>
      <c r="Y1378" s="28">
        <f t="shared" si="3668"/>
        <v>3903</v>
      </c>
      <c r="Z1378" s="28">
        <f t="shared" si="3669"/>
        <v>3903</v>
      </c>
      <c r="AA1378" s="28">
        <f t="shared" si="3670"/>
        <v>3903</v>
      </c>
      <c r="AB1378" s="28">
        <f>AB1379+AB1384</f>
        <v>0</v>
      </c>
      <c r="AC1378" s="28">
        <f>AC1379+AC1384</f>
        <v>0</v>
      </c>
      <c r="AD1378" s="28">
        <f>AD1379+AD1384</f>
        <v>0</v>
      </c>
      <c r="AE1378" s="28">
        <f t="shared" si="3671"/>
        <v>3903</v>
      </c>
      <c r="AF1378" s="28">
        <f t="shared" si="3672"/>
        <v>3903</v>
      </c>
      <c r="AG1378" s="28">
        <f t="shared" si="3673"/>
        <v>3903</v>
      </c>
      <c r="AH1378" s="28">
        <f>AH1379+AH1384</f>
        <v>0</v>
      </c>
      <c r="AI1378" s="28">
        <f>AI1379+AI1384</f>
        <v>0</v>
      </c>
      <c r="AJ1378" s="28">
        <f>AJ1379+AJ1384</f>
        <v>0</v>
      </c>
      <c r="AK1378" s="28">
        <f>AK1379+AK1384</f>
        <v>0</v>
      </c>
      <c r="AL1378" s="28">
        <f>AL1379+AL1384</f>
        <v>0</v>
      </c>
      <c r="AM1378" s="28">
        <f>AM1379+AM1384</f>
        <v>0</v>
      </c>
      <c r="AN1378" s="28">
        <f>AN1379+AN1384</f>
        <v>0</v>
      </c>
      <c r="AO1378" s="28">
        <f>AO1379+AO1384</f>
        <v>0</v>
      </c>
      <c r="AP1378" s="28">
        <f>AP1379+AP1384</f>
        <v>0</v>
      </c>
      <c r="AQ1378" s="28">
        <f>AQ1379+AQ1384</f>
        <v>0</v>
      </c>
      <c r="AR1378" s="28">
        <f>AR1379+AR1384</f>
        <v>0</v>
      </c>
      <c r="AS1378" s="28">
        <f>AS1379+AS1384</f>
        <v>0</v>
      </c>
      <c r="AT1378" s="28">
        <f>AT1379+AT1384</f>
        <v>0</v>
      </c>
      <c r="AU1378" s="28">
        <f>AU1379+AU1384</f>
        <v>0</v>
      </c>
      <c r="AV1378" s="28">
        <f>AV1379+AV1384</f>
        <v>0</v>
      </c>
      <c r="AW1378" s="28">
        <f t="shared" si="3674"/>
        <v>3903</v>
      </c>
      <c r="AX1378" s="28">
        <f t="shared" si="3675"/>
        <v>3903</v>
      </c>
      <c r="AY1378" s="28">
        <f t="shared" si="3676"/>
        <v>3903</v>
      </c>
      <c r="AZ1378" s="28">
        <f>AZ1379+AZ1384</f>
        <v>0</v>
      </c>
      <c r="BA1378" s="29"/>
      <c r="BB1378" s="29"/>
      <c r="BC1378" s="25"/>
      <c r="BD1378" s="25"/>
      <c r="BE1378" s="25"/>
      <c r="BF1378" s="25"/>
      <c r="BG1378" s="25"/>
      <c r="BH1378" s="25"/>
      <c r="BI1378" s="25"/>
    </row>
    <row r="1379" s="1" customFormat="1" ht="63">
      <c r="A1379" s="30" t="s">
        <v>500</v>
      </c>
      <c r="B1379" s="30" t="s">
        <v>171</v>
      </c>
      <c r="C1379" s="30" t="s">
        <v>171</v>
      </c>
      <c r="D1379" s="30" t="s">
        <v>77</v>
      </c>
      <c r="E1379" s="35"/>
      <c r="F1379" s="31" t="s">
        <v>78</v>
      </c>
      <c r="G1379" s="17">
        <f t="shared" ref="G1379:G1404" si="3843">G1380</f>
        <v>3353</v>
      </c>
      <c r="H1379" s="17">
        <f t="shared" si="3678"/>
        <v>3353</v>
      </c>
      <c r="I1379" s="17">
        <f t="shared" ref="I1379:I1404" si="3844">I1380</f>
        <v>3353</v>
      </c>
      <c r="J1379" s="17">
        <f t="shared" ref="J1379:J1404" si="3845">J1380</f>
        <v>0</v>
      </c>
      <c r="K1379" s="17">
        <f t="shared" ref="K1379:K1404" si="3846">K1380</f>
        <v>0</v>
      </c>
      <c r="L1379" s="17">
        <f t="shared" ref="L1379:L1404" si="3847">L1380</f>
        <v>0</v>
      </c>
      <c r="M1379" s="17">
        <f t="shared" si="3840"/>
        <v>3353</v>
      </c>
      <c r="N1379" s="17">
        <f t="shared" si="3841"/>
        <v>3353</v>
      </c>
      <c r="O1379" s="17">
        <f t="shared" si="3842"/>
        <v>3353</v>
      </c>
      <c r="P1379" s="17">
        <f t="shared" ref="P1379:P1404" si="3848">P1380</f>
        <v>0</v>
      </c>
      <c r="Q1379" s="17">
        <f t="shared" ref="Q1379:Q1404" si="3849">Q1380</f>
        <v>0</v>
      </c>
      <c r="R1379" s="17">
        <f t="shared" ref="R1379:R1404" si="3850">R1380</f>
        <v>0</v>
      </c>
      <c r="S1379" s="17">
        <f t="shared" ref="S1379:S1404" si="3851">S1380</f>
        <v>0</v>
      </c>
      <c r="T1379" s="17">
        <f t="shared" ref="T1379:T1404" si="3852">T1380</f>
        <v>0</v>
      </c>
      <c r="U1379" s="17">
        <f t="shared" ref="U1379:U1404" si="3853">U1380</f>
        <v>0</v>
      </c>
      <c r="V1379" s="17">
        <f t="shared" ref="V1379:V1404" si="3854">V1380</f>
        <v>0</v>
      </c>
      <c r="W1379" s="17">
        <f t="shared" ref="W1379:W1404" si="3855">W1380</f>
        <v>0</v>
      </c>
      <c r="X1379" s="17">
        <f t="shared" ref="X1379:X1404" si="3856">X1380</f>
        <v>0</v>
      </c>
      <c r="Y1379" s="17">
        <f t="shared" si="3668"/>
        <v>3353</v>
      </c>
      <c r="Z1379" s="17">
        <f t="shared" si="3669"/>
        <v>3353</v>
      </c>
      <c r="AA1379" s="17">
        <f t="shared" si="3670"/>
        <v>3353</v>
      </c>
      <c r="AB1379" s="17">
        <f t="shared" ref="AB1379:AB1389" si="3857">AB1380</f>
        <v>0</v>
      </c>
      <c r="AC1379" s="17">
        <f t="shared" ref="AC1379:AC1389" si="3858">AC1380</f>
        <v>0</v>
      </c>
      <c r="AD1379" s="17">
        <f t="shared" ref="AD1379:AD1389" si="3859">AD1380</f>
        <v>0</v>
      </c>
      <c r="AE1379" s="17">
        <f t="shared" si="3671"/>
        <v>3353</v>
      </c>
      <c r="AF1379" s="17">
        <f t="shared" si="3672"/>
        <v>3353</v>
      </c>
      <c r="AG1379" s="17">
        <f t="shared" si="3673"/>
        <v>3353</v>
      </c>
      <c r="AH1379" s="17">
        <f t="shared" ref="AH1379:AH1389" si="3860">AH1380</f>
        <v>0</v>
      </c>
      <c r="AI1379" s="17">
        <f t="shared" ref="AI1379:AI1389" si="3861">AI1380</f>
        <v>0</v>
      </c>
      <c r="AJ1379" s="17">
        <f t="shared" ref="AJ1379:AJ1389" si="3862">AJ1380</f>
        <v>0</v>
      </c>
      <c r="AK1379" s="17">
        <f t="shared" ref="AK1379:AK1389" si="3863">AK1380</f>
        <v>0</v>
      </c>
      <c r="AL1379" s="17">
        <f t="shared" ref="AL1379:AL1389" si="3864">AL1380</f>
        <v>0</v>
      </c>
      <c r="AM1379" s="17">
        <f t="shared" ref="AM1379:AM1389" si="3865">AM1380</f>
        <v>0</v>
      </c>
      <c r="AN1379" s="17">
        <f t="shared" ref="AN1379:AN1389" si="3866">AN1380</f>
        <v>0</v>
      </c>
      <c r="AO1379" s="17">
        <f t="shared" ref="AO1379:AO1389" si="3867">AO1380</f>
        <v>0</v>
      </c>
      <c r="AP1379" s="17">
        <f t="shared" ref="AP1379:AP1389" si="3868">AP1380</f>
        <v>0</v>
      </c>
      <c r="AQ1379" s="17">
        <f t="shared" ref="AQ1379:AQ1389" si="3869">AQ1380</f>
        <v>0</v>
      </c>
      <c r="AR1379" s="17">
        <f t="shared" ref="AR1379:AR1389" si="3870">AR1380</f>
        <v>0</v>
      </c>
      <c r="AS1379" s="17">
        <f t="shared" ref="AS1379:AS1389" si="3871">AS1380</f>
        <v>0</v>
      </c>
      <c r="AT1379" s="17">
        <f t="shared" ref="AT1379:AT1389" si="3872">AT1380</f>
        <v>0</v>
      </c>
      <c r="AU1379" s="17">
        <f t="shared" ref="AU1379:AU1389" si="3873">AU1380</f>
        <v>0</v>
      </c>
      <c r="AV1379" s="17">
        <f t="shared" ref="AV1379:AV1389" si="3874">AV1380</f>
        <v>0</v>
      </c>
      <c r="AW1379" s="17">
        <f t="shared" si="3674"/>
        <v>3353</v>
      </c>
      <c r="AX1379" s="17">
        <f t="shared" si="3675"/>
        <v>3353</v>
      </c>
      <c r="AY1379" s="17">
        <f t="shared" si="3676"/>
        <v>3353</v>
      </c>
      <c r="AZ1379" s="17">
        <f t="shared" ref="AZ1379:AZ1389" si="3875">AZ1380</f>
        <v>0</v>
      </c>
      <c r="BA1379" s="32"/>
      <c r="BB1379" s="32"/>
      <c r="BC1379" s="1"/>
      <c r="BD1379" s="1"/>
      <c r="BE1379" s="1"/>
      <c r="BF1379" s="1"/>
      <c r="BG1379" s="1"/>
      <c r="BH1379" s="1"/>
      <c r="BI1379" s="1"/>
    </row>
    <row r="1380" s="1" customFormat="1" ht="31.5" hidden="1">
      <c r="A1380" s="30" t="s">
        <v>500</v>
      </c>
      <c r="B1380" s="30" t="s">
        <v>171</v>
      </c>
      <c r="C1380" s="30" t="s">
        <v>171</v>
      </c>
      <c r="D1380" s="30" t="s">
        <v>146</v>
      </c>
      <c r="E1380" s="35"/>
      <c r="F1380" s="31" t="s">
        <v>36</v>
      </c>
      <c r="G1380" s="17">
        <f t="shared" si="3843"/>
        <v>3353</v>
      </c>
      <c r="H1380" s="17">
        <f t="shared" si="3678"/>
        <v>3353</v>
      </c>
      <c r="I1380" s="17">
        <f t="shared" si="3844"/>
        <v>3353</v>
      </c>
      <c r="J1380" s="17">
        <f t="shared" si="3845"/>
        <v>0</v>
      </c>
      <c r="K1380" s="17">
        <f t="shared" si="3846"/>
        <v>0</v>
      </c>
      <c r="L1380" s="17">
        <f t="shared" si="3847"/>
        <v>0</v>
      </c>
      <c r="M1380" s="17">
        <f t="shared" si="3840"/>
        <v>3353</v>
      </c>
      <c r="N1380" s="17">
        <f t="shared" si="3841"/>
        <v>3353</v>
      </c>
      <c r="O1380" s="17">
        <f t="shared" si="3842"/>
        <v>3353</v>
      </c>
      <c r="P1380" s="17">
        <f t="shared" si="3848"/>
        <v>0</v>
      </c>
      <c r="Q1380" s="17">
        <f t="shared" si="3849"/>
        <v>0</v>
      </c>
      <c r="R1380" s="17">
        <f t="shared" si="3850"/>
        <v>0</v>
      </c>
      <c r="S1380" s="17">
        <f t="shared" si="3851"/>
        <v>0</v>
      </c>
      <c r="T1380" s="17">
        <f t="shared" si="3852"/>
        <v>0</v>
      </c>
      <c r="U1380" s="17">
        <f t="shared" si="3853"/>
        <v>0</v>
      </c>
      <c r="V1380" s="17">
        <f t="shared" si="3854"/>
        <v>0</v>
      </c>
      <c r="W1380" s="17">
        <f t="shared" si="3855"/>
        <v>0</v>
      </c>
      <c r="X1380" s="17">
        <f t="shared" si="3856"/>
        <v>0</v>
      </c>
      <c r="Y1380" s="17">
        <f t="shared" si="3668"/>
        <v>3353</v>
      </c>
      <c r="Z1380" s="17">
        <f t="shared" si="3669"/>
        <v>3353</v>
      </c>
      <c r="AA1380" s="17">
        <f t="shared" si="3670"/>
        <v>3353</v>
      </c>
      <c r="AB1380" s="17">
        <f t="shared" si="3857"/>
        <v>0</v>
      </c>
      <c r="AC1380" s="17">
        <f t="shared" si="3858"/>
        <v>0</v>
      </c>
      <c r="AD1380" s="17">
        <f t="shared" si="3859"/>
        <v>0</v>
      </c>
      <c r="AE1380" s="17">
        <f t="shared" si="3671"/>
        <v>3353</v>
      </c>
      <c r="AF1380" s="17">
        <f t="shared" si="3672"/>
        <v>3353</v>
      </c>
      <c r="AG1380" s="17">
        <f t="shared" si="3673"/>
        <v>3353</v>
      </c>
      <c r="AH1380" s="17">
        <f t="shared" si="3860"/>
        <v>0</v>
      </c>
      <c r="AI1380" s="17">
        <f t="shared" si="3861"/>
        <v>0</v>
      </c>
      <c r="AJ1380" s="17">
        <f t="shared" si="3862"/>
        <v>0</v>
      </c>
      <c r="AK1380" s="17">
        <f t="shared" si="3863"/>
        <v>0</v>
      </c>
      <c r="AL1380" s="17">
        <f t="shared" si="3864"/>
        <v>0</v>
      </c>
      <c r="AM1380" s="17">
        <f t="shared" si="3865"/>
        <v>0</v>
      </c>
      <c r="AN1380" s="17">
        <f t="shared" si="3866"/>
        <v>0</v>
      </c>
      <c r="AO1380" s="17">
        <f t="shared" si="3867"/>
        <v>0</v>
      </c>
      <c r="AP1380" s="17">
        <f t="shared" si="3868"/>
        <v>0</v>
      </c>
      <c r="AQ1380" s="17">
        <f t="shared" si="3869"/>
        <v>0</v>
      </c>
      <c r="AR1380" s="17">
        <f t="shared" si="3870"/>
        <v>0</v>
      </c>
      <c r="AS1380" s="17">
        <f t="shared" si="3871"/>
        <v>0</v>
      </c>
      <c r="AT1380" s="17">
        <f t="shared" si="3872"/>
        <v>0</v>
      </c>
      <c r="AU1380" s="17">
        <f t="shared" si="3873"/>
        <v>0</v>
      </c>
      <c r="AV1380" s="17">
        <f t="shared" si="3874"/>
        <v>0</v>
      </c>
      <c r="AW1380" s="17">
        <f t="shared" si="3674"/>
        <v>3353</v>
      </c>
      <c r="AX1380" s="17">
        <f t="shared" si="3675"/>
        <v>3353</v>
      </c>
      <c r="AY1380" s="17">
        <f t="shared" si="3676"/>
        <v>3353</v>
      </c>
      <c r="AZ1380" s="17">
        <f t="shared" si="3875"/>
        <v>0</v>
      </c>
      <c r="BA1380" s="32">
        <v>0</v>
      </c>
      <c r="BB1380" s="32"/>
      <c r="BC1380" s="1"/>
      <c r="BD1380" s="1"/>
      <c r="BE1380" s="1"/>
      <c r="BF1380" s="1"/>
      <c r="BG1380" s="1"/>
      <c r="BH1380" s="1"/>
      <c r="BI1380" s="1"/>
    </row>
    <row r="1381" s="1" customFormat="1" ht="78.75">
      <c r="A1381" s="30" t="s">
        <v>500</v>
      </c>
      <c r="B1381" s="30" t="s">
        <v>171</v>
      </c>
      <c r="C1381" s="30" t="s">
        <v>171</v>
      </c>
      <c r="D1381" s="30" t="s">
        <v>253</v>
      </c>
      <c r="E1381" s="35"/>
      <c r="F1381" s="31" t="s">
        <v>254</v>
      </c>
      <c r="G1381" s="17">
        <f t="shared" si="3843"/>
        <v>3353</v>
      </c>
      <c r="H1381" s="17">
        <f t="shared" si="3678"/>
        <v>3353</v>
      </c>
      <c r="I1381" s="17">
        <f t="shared" si="3844"/>
        <v>3353</v>
      </c>
      <c r="J1381" s="17">
        <f t="shared" si="3845"/>
        <v>0</v>
      </c>
      <c r="K1381" s="17">
        <f t="shared" si="3846"/>
        <v>0</v>
      </c>
      <c r="L1381" s="17">
        <f t="shared" si="3847"/>
        <v>0</v>
      </c>
      <c r="M1381" s="17">
        <f t="shared" si="3840"/>
        <v>3353</v>
      </c>
      <c r="N1381" s="17">
        <f t="shared" si="3841"/>
        <v>3353</v>
      </c>
      <c r="O1381" s="17">
        <f t="shared" si="3842"/>
        <v>3353</v>
      </c>
      <c r="P1381" s="17">
        <f t="shared" si="3848"/>
        <v>0</v>
      </c>
      <c r="Q1381" s="17">
        <f t="shared" si="3849"/>
        <v>0</v>
      </c>
      <c r="R1381" s="17">
        <f t="shared" si="3850"/>
        <v>0</v>
      </c>
      <c r="S1381" s="17">
        <f t="shared" si="3851"/>
        <v>0</v>
      </c>
      <c r="T1381" s="17">
        <f t="shared" si="3852"/>
        <v>0</v>
      </c>
      <c r="U1381" s="17">
        <f t="shared" si="3853"/>
        <v>0</v>
      </c>
      <c r="V1381" s="17">
        <f t="shared" si="3854"/>
        <v>0</v>
      </c>
      <c r="W1381" s="17">
        <f t="shared" si="3855"/>
        <v>0</v>
      </c>
      <c r="X1381" s="17">
        <f t="shared" si="3856"/>
        <v>0</v>
      </c>
      <c r="Y1381" s="17">
        <f t="shared" si="3668"/>
        <v>3353</v>
      </c>
      <c r="Z1381" s="17">
        <f t="shared" si="3669"/>
        <v>3353</v>
      </c>
      <c r="AA1381" s="17">
        <f t="shared" si="3670"/>
        <v>3353</v>
      </c>
      <c r="AB1381" s="17">
        <f t="shared" si="3857"/>
        <v>0</v>
      </c>
      <c r="AC1381" s="17">
        <f t="shared" si="3858"/>
        <v>0</v>
      </c>
      <c r="AD1381" s="17">
        <f t="shared" si="3859"/>
        <v>0</v>
      </c>
      <c r="AE1381" s="17">
        <f t="shared" si="3671"/>
        <v>3353</v>
      </c>
      <c r="AF1381" s="17">
        <f t="shared" si="3672"/>
        <v>3353</v>
      </c>
      <c r="AG1381" s="17">
        <f t="shared" si="3673"/>
        <v>3353</v>
      </c>
      <c r="AH1381" s="17">
        <f t="shared" si="3860"/>
        <v>0</v>
      </c>
      <c r="AI1381" s="17">
        <f t="shared" si="3861"/>
        <v>0</v>
      </c>
      <c r="AJ1381" s="17">
        <f t="shared" si="3862"/>
        <v>0</v>
      </c>
      <c r="AK1381" s="17">
        <f t="shared" si="3863"/>
        <v>0</v>
      </c>
      <c r="AL1381" s="17">
        <f t="shared" si="3864"/>
        <v>0</v>
      </c>
      <c r="AM1381" s="17">
        <f t="shared" si="3865"/>
        <v>0</v>
      </c>
      <c r="AN1381" s="17">
        <f t="shared" si="3866"/>
        <v>0</v>
      </c>
      <c r="AO1381" s="17">
        <f t="shared" si="3867"/>
        <v>0</v>
      </c>
      <c r="AP1381" s="17">
        <f t="shared" si="3868"/>
        <v>0</v>
      </c>
      <c r="AQ1381" s="17">
        <f t="shared" si="3869"/>
        <v>0</v>
      </c>
      <c r="AR1381" s="17">
        <f t="shared" si="3870"/>
        <v>0</v>
      </c>
      <c r="AS1381" s="17">
        <f t="shared" si="3871"/>
        <v>0</v>
      </c>
      <c r="AT1381" s="17">
        <f t="shared" si="3872"/>
        <v>0</v>
      </c>
      <c r="AU1381" s="17">
        <f t="shared" si="3873"/>
        <v>0</v>
      </c>
      <c r="AV1381" s="17">
        <f t="shared" si="3874"/>
        <v>0</v>
      </c>
      <c r="AW1381" s="17">
        <f t="shared" si="3674"/>
        <v>3353</v>
      </c>
      <c r="AX1381" s="17">
        <f t="shared" si="3675"/>
        <v>3353</v>
      </c>
      <c r="AY1381" s="17">
        <f t="shared" si="3676"/>
        <v>3353</v>
      </c>
      <c r="AZ1381" s="17">
        <f t="shared" si="3875"/>
        <v>0</v>
      </c>
      <c r="BA1381" s="32"/>
      <c r="BB1381" s="32"/>
      <c r="BC1381" s="1"/>
      <c r="BD1381" s="1"/>
      <c r="BE1381" s="1"/>
      <c r="BF1381" s="1"/>
      <c r="BG1381" s="1"/>
      <c r="BH1381" s="1"/>
      <c r="BI1381" s="1"/>
    </row>
    <row r="1382" s="1" customFormat="1" ht="157.5">
      <c r="A1382" s="30" t="s">
        <v>500</v>
      </c>
      <c r="B1382" s="30" t="s">
        <v>171</v>
      </c>
      <c r="C1382" s="30" t="s">
        <v>171</v>
      </c>
      <c r="D1382" s="30" t="s">
        <v>468</v>
      </c>
      <c r="E1382" s="35"/>
      <c r="F1382" s="31" t="s">
        <v>469</v>
      </c>
      <c r="G1382" s="17">
        <f t="shared" si="3843"/>
        <v>3353</v>
      </c>
      <c r="H1382" s="17">
        <f t="shared" si="3678"/>
        <v>3353</v>
      </c>
      <c r="I1382" s="17">
        <f t="shared" si="3844"/>
        <v>3353</v>
      </c>
      <c r="J1382" s="17">
        <f t="shared" si="3845"/>
        <v>0</v>
      </c>
      <c r="K1382" s="17">
        <f t="shared" si="3846"/>
        <v>0</v>
      </c>
      <c r="L1382" s="17">
        <f t="shared" si="3847"/>
        <v>0</v>
      </c>
      <c r="M1382" s="17">
        <f t="shared" si="3840"/>
        <v>3353</v>
      </c>
      <c r="N1382" s="17">
        <f t="shared" si="3841"/>
        <v>3353</v>
      </c>
      <c r="O1382" s="17">
        <f t="shared" si="3842"/>
        <v>3353</v>
      </c>
      <c r="P1382" s="17">
        <f t="shared" si="3848"/>
        <v>0</v>
      </c>
      <c r="Q1382" s="17">
        <f t="shared" si="3849"/>
        <v>0</v>
      </c>
      <c r="R1382" s="17">
        <f t="shared" si="3850"/>
        <v>0</v>
      </c>
      <c r="S1382" s="17">
        <f t="shared" si="3851"/>
        <v>0</v>
      </c>
      <c r="T1382" s="17">
        <f t="shared" si="3852"/>
        <v>0</v>
      </c>
      <c r="U1382" s="17">
        <f t="shared" si="3853"/>
        <v>0</v>
      </c>
      <c r="V1382" s="17">
        <f t="shared" si="3854"/>
        <v>0</v>
      </c>
      <c r="W1382" s="17">
        <f t="shared" si="3855"/>
        <v>0</v>
      </c>
      <c r="X1382" s="17">
        <f t="shared" si="3856"/>
        <v>0</v>
      </c>
      <c r="Y1382" s="17">
        <f t="shared" si="3668"/>
        <v>3353</v>
      </c>
      <c r="Z1382" s="17">
        <f t="shared" si="3669"/>
        <v>3353</v>
      </c>
      <c r="AA1382" s="17">
        <f t="shared" si="3670"/>
        <v>3353</v>
      </c>
      <c r="AB1382" s="17">
        <f t="shared" si="3857"/>
        <v>0</v>
      </c>
      <c r="AC1382" s="17">
        <f t="shared" si="3858"/>
        <v>0</v>
      </c>
      <c r="AD1382" s="17">
        <f t="shared" si="3859"/>
        <v>0</v>
      </c>
      <c r="AE1382" s="17">
        <f t="shared" si="3671"/>
        <v>3353</v>
      </c>
      <c r="AF1382" s="17">
        <f t="shared" si="3672"/>
        <v>3353</v>
      </c>
      <c r="AG1382" s="17">
        <f t="shared" si="3673"/>
        <v>3353</v>
      </c>
      <c r="AH1382" s="17">
        <f t="shared" si="3860"/>
        <v>0</v>
      </c>
      <c r="AI1382" s="17">
        <f t="shared" si="3861"/>
        <v>0</v>
      </c>
      <c r="AJ1382" s="17">
        <f t="shared" si="3862"/>
        <v>0</v>
      </c>
      <c r="AK1382" s="17">
        <f t="shared" si="3863"/>
        <v>0</v>
      </c>
      <c r="AL1382" s="17">
        <f t="shared" si="3864"/>
        <v>0</v>
      </c>
      <c r="AM1382" s="17">
        <f t="shared" si="3865"/>
        <v>0</v>
      </c>
      <c r="AN1382" s="17">
        <f t="shared" si="3866"/>
        <v>0</v>
      </c>
      <c r="AO1382" s="17">
        <f t="shared" si="3867"/>
        <v>0</v>
      </c>
      <c r="AP1382" s="17">
        <f t="shared" si="3868"/>
        <v>0</v>
      </c>
      <c r="AQ1382" s="17">
        <f t="shared" si="3869"/>
        <v>0</v>
      </c>
      <c r="AR1382" s="17">
        <f t="shared" si="3870"/>
        <v>0</v>
      </c>
      <c r="AS1382" s="17">
        <f t="shared" si="3871"/>
        <v>0</v>
      </c>
      <c r="AT1382" s="17">
        <f t="shared" si="3872"/>
        <v>0</v>
      </c>
      <c r="AU1382" s="17">
        <f t="shared" si="3873"/>
        <v>0</v>
      </c>
      <c r="AV1382" s="17">
        <f t="shared" si="3874"/>
        <v>0</v>
      </c>
      <c r="AW1382" s="17">
        <f t="shared" si="3674"/>
        <v>3353</v>
      </c>
      <c r="AX1382" s="17">
        <f t="shared" si="3675"/>
        <v>3353</v>
      </c>
      <c r="AY1382" s="17">
        <f t="shared" si="3676"/>
        <v>3353</v>
      </c>
      <c r="AZ1382" s="17">
        <f t="shared" si="3875"/>
        <v>0</v>
      </c>
      <c r="BA1382" s="32"/>
      <c r="BB1382" s="32"/>
      <c r="BC1382" s="1"/>
      <c r="BD1382" s="1"/>
      <c r="BE1382" s="1"/>
      <c r="BF1382" s="1"/>
      <c r="BG1382" s="1"/>
      <c r="BH1382" s="1"/>
      <c r="BI1382" s="1"/>
    </row>
    <row r="1383" s="1" customFormat="1">
      <c r="A1383" s="30" t="s">
        <v>500</v>
      </c>
      <c r="B1383" s="30" t="s">
        <v>171</v>
      </c>
      <c r="C1383" s="30" t="s">
        <v>171</v>
      </c>
      <c r="D1383" s="30" t="s">
        <v>468</v>
      </c>
      <c r="E1383" s="30" t="s">
        <v>134</v>
      </c>
      <c r="F1383" s="31" t="s">
        <v>135</v>
      </c>
      <c r="G1383" s="17">
        <v>3353</v>
      </c>
      <c r="H1383" s="17">
        <v>3353</v>
      </c>
      <c r="I1383" s="17">
        <v>3353</v>
      </c>
      <c r="J1383" s="17"/>
      <c r="K1383" s="17"/>
      <c r="L1383" s="17"/>
      <c r="M1383" s="17">
        <f t="shared" si="3840"/>
        <v>3353</v>
      </c>
      <c r="N1383" s="17">
        <f t="shared" si="3841"/>
        <v>3353</v>
      </c>
      <c r="O1383" s="17">
        <f t="shared" si="3842"/>
        <v>3353</v>
      </c>
      <c r="P1383" s="17"/>
      <c r="Q1383" s="17"/>
      <c r="R1383" s="17"/>
      <c r="S1383" s="17"/>
      <c r="T1383" s="17"/>
      <c r="U1383" s="17"/>
      <c r="V1383" s="17"/>
      <c r="W1383" s="17"/>
      <c r="X1383" s="17"/>
      <c r="Y1383" s="17">
        <f t="shared" si="3668"/>
        <v>3353</v>
      </c>
      <c r="Z1383" s="17">
        <f t="shared" si="3669"/>
        <v>3353</v>
      </c>
      <c r="AA1383" s="17">
        <f t="shared" si="3670"/>
        <v>3353</v>
      </c>
      <c r="AB1383" s="17"/>
      <c r="AC1383" s="17"/>
      <c r="AD1383" s="17"/>
      <c r="AE1383" s="17">
        <f t="shared" si="3671"/>
        <v>3353</v>
      </c>
      <c r="AF1383" s="17">
        <f t="shared" si="3672"/>
        <v>3353</v>
      </c>
      <c r="AG1383" s="17">
        <f t="shared" si="3673"/>
        <v>3353</v>
      </c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>
        <f t="shared" si="3674"/>
        <v>3353</v>
      </c>
      <c r="AX1383" s="17">
        <f t="shared" si="3675"/>
        <v>3353</v>
      </c>
      <c r="AY1383" s="17">
        <f t="shared" si="3676"/>
        <v>3353</v>
      </c>
      <c r="AZ1383" s="17"/>
      <c r="BA1383" s="32"/>
      <c r="BB1383" s="32"/>
      <c r="BC1383" s="1"/>
      <c r="BD1383" s="1"/>
      <c r="BE1383" s="1"/>
      <c r="BF1383" s="1"/>
      <c r="BG1383" s="1"/>
      <c r="BH1383" s="1"/>
      <c r="BI1383" s="1"/>
    </row>
    <row r="1384" s="1" customFormat="1">
      <c r="A1384" s="30" t="s">
        <v>500</v>
      </c>
      <c r="B1384" s="30" t="s">
        <v>171</v>
      </c>
      <c r="C1384" s="30" t="s">
        <v>171</v>
      </c>
      <c r="D1384" s="30" t="s">
        <v>229</v>
      </c>
      <c r="E1384" s="35"/>
      <c r="F1384" s="31" t="s">
        <v>230</v>
      </c>
      <c r="G1384" s="17">
        <f t="shared" si="3843"/>
        <v>550</v>
      </c>
      <c r="H1384" s="17">
        <f t="shared" si="3678"/>
        <v>550</v>
      </c>
      <c r="I1384" s="17">
        <f t="shared" si="3844"/>
        <v>550</v>
      </c>
      <c r="J1384" s="17">
        <f t="shared" si="3845"/>
        <v>0</v>
      </c>
      <c r="K1384" s="17">
        <f t="shared" si="3846"/>
        <v>0</v>
      </c>
      <c r="L1384" s="17">
        <f t="shared" si="3847"/>
        <v>0</v>
      </c>
      <c r="M1384" s="17">
        <f t="shared" si="3840"/>
        <v>550</v>
      </c>
      <c r="N1384" s="17">
        <f t="shared" si="3841"/>
        <v>550</v>
      </c>
      <c r="O1384" s="17">
        <f t="shared" si="3842"/>
        <v>550</v>
      </c>
      <c r="P1384" s="17">
        <f t="shared" si="3848"/>
        <v>0</v>
      </c>
      <c r="Q1384" s="17">
        <f t="shared" si="3849"/>
        <v>0</v>
      </c>
      <c r="R1384" s="17">
        <f t="shared" si="3850"/>
        <v>0</v>
      </c>
      <c r="S1384" s="17">
        <f t="shared" si="3851"/>
        <v>0</v>
      </c>
      <c r="T1384" s="17">
        <f t="shared" si="3852"/>
        <v>0</v>
      </c>
      <c r="U1384" s="17">
        <f t="shared" si="3853"/>
        <v>0</v>
      </c>
      <c r="V1384" s="17">
        <f t="shared" si="3854"/>
        <v>0</v>
      </c>
      <c r="W1384" s="17">
        <f t="shared" si="3855"/>
        <v>0</v>
      </c>
      <c r="X1384" s="17">
        <f t="shared" si="3856"/>
        <v>0</v>
      </c>
      <c r="Y1384" s="17">
        <f t="shared" ref="Y1384:Y1447" si="3876">M1384+P1384+Q1384+R1384+S1384</f>
        <v>550</v>
      </c>
      <c r="Z1384" s="17">
        <f t="shared" ref="Z1384:Z1447" si="3877">N1384+T1384+U1384</f>
        <v>550</v>
      </c>
      <c r="AA1384" s="17">
        <f t="shared" ref="AA1384:AA1447" si="3878">O1384+V1384+X1384+W1384</f>
        <v>550</v>
      </c>
      <c r="AB1384" s="17">
        <f t="shared" si="3857"/>
        <v>0</v>
      </c>
      <c r="AC1384" s="17">
        <f t="shared" si="3858"/>
        <v>0</v>
      </c>
      <c r="AD1384" s="17">
        <f t="shared" si="3859"/>
        <v>0</v>
      </c>
      <c r="AE1384" s="17">
        <f t="shared" ref="AE1384:AE1447" si="3879">Y1384+AB1384</f>
        <v>550</v>
      </c>
      <c r="AF1384" s="17">
        <f t="shared" ref="AF1384:AF1447" si="3880">Z1384+AC1384</f>
        <v>550</v>
      </c>
      <c r="AG1384" s="17">
        <f t="shared" ref="AG1384:AG1447" si="3881">AA1384+AD1384</f>
        <v>550</v>
      </c>
      <c r="AH1384" s="17">
        <f t="shared" si="3860"/>
        <v>0</v>
      </c>
      <c r="AI1384" s="17">
        <f t="shared" si="3861"/>
        <v>0</v>
      </c>
      <c r="AJ1384" s="17">
        <f t="shared" si="3862"/>
        <v>0</v>
      </c>
      <c r="AK1384" s="17">
        <f t="shared" si="3863"/>
        <v>0</v>
      </c>
      <c r="AL1384" s="17">
        <f t="shared" si="3864"/>
        <v>0</v>
      </c>
      <c r="AM1384" s="17">
        <f t="shared" si="3865"/>
        <v>0</v>
      </c>
      <c r="AN1384" s="17">
        <f t="shared" si="3866"/>
        <v>0</v>
      </c>
      <c r="AO1384" s="17">
        <f t="shared" si="3867"/>
        <v>0</v>
      </c>
      <c r="AP1384" s="17">
        <f t="shared" si="3868"/>
        <v>0</v>
      </c>
      <c r="AQ1384" s="17">
        <f t="shared" si="3869"/>
        <v>0</v>
      </c>
      <c r="AR1384" s="17">
        <f t="shared" si="3870"/>
        <v>0</v>
      </c>
      <c r="AS1384" s="17">
        <f t="shared" si="3871"/>
        <v>0</v>
      </c>
      <c r="AT1384" s="17">
        <f t="shared" si="3872"/>
        <v>0</v>
      </c>
      <c r="AU1384" s="17">
        <f t="shared" si="3873"/>
        <v>0</v>
      </c>
      <c r="AV1384" s="17">
        <f t="shared" si="3874"/>
        <v>0</v>
      </c>
      <c r="AW1384" s="17">
        <f t="shared" ref="AW1384:AW1447" si="3882">AE1384+AH1384+AI1384+AJ1384+AK1384+AL1384</f>
        <v>550</v>
      </c>
      <c r="AX1384" s="17">
        <f t="shared" ref="AX1384:AX1447" si="3883">AF1384+AM1384+AN1384+AO1384+AP1384+AQ1384</f>
        <v>550</v>
      </c>
      <c r="AY1384" s="17">
        <f t="shared" ref="AY1384:AY1447" si="3884">AG1384+AR1384+AS1384+AT1384+AU1384+AV1384</f>
        <v>550</v>
      </c>
      <c r="AZ1384" s="17">
        <f t="shared" si="3875"/>
        <v>0</v>
      </c>
      <c r="BA1384" s="32"/>
      <c r="BB1384" s="32"/>
      <c r="BC1384" s="1"/>
      <c r="BD1384" s="1"/>
      <c r="BE1384" s="1"/>
      <c r="BF1384" s="1"/>
      <c r="BG1384" s="1"/>
      <c r="BH1384" s="1"/>
      <c r="BI1384" s="1"/>
    </row>
    <row r="1385" s="1" customFormat="1" hidden="1">
      <c r="A1385" s="30" t="s">
        <v>500</v>
      </c>
      <c r="B1385" s="30" t="s">
        <v>171</v>
      </c>
      <c r="C1385" s="30" t="s">
        <v>171</v>
      </c>
      <c r="D1385" s="30" t="s">
        <v>231</v>
      </c>
      <c r="E1385" s="35"/>
      <c r="F1385" s="31" t="s">
        <v>36</v>
      </c>
      <c r="G1385" s="17">
        <f t="shared" si="3843"/>
        <v>550</v>
      </c>
      <c r="H1385" s="17">
        <f t="shared" si="3678"/>
        <v>550</v>
      </c>
      <c r="I1385" s="17">
        <f t="shared" si="3844"/>
        <v>550</v>
      </c>
      <c r="J1385" s="17">
        <f t="shared" si="3845"/>
        <v>0</v>
      </c>
      <c r="K1385" s="17">
        <f t="shared" si="3846"/>
        <v>0</v>
      </c>
      <c r="L1385" s="17">
        <f t="shared" si="3847"/>
        <v>0</v>
      </c>
      <c r="M1385" s="17">
        <f t="shared" si="3840"/>
        <v>550</v>
      </c>
      <c r="N1385" s="17">
        <f t="shared" si="3841"/>
        <v>550</v>
      </c>
      <c r="O1385" s="17">
        <f t="shared" si="3842"/>
        <v>550</v>
      </c>
      <c r="P1385" s="17">
        <f t="shared" si="3848"/>
        <v>0</v>
      </c>
      <c r="Q1385" s="17">
        <f t="shared" si="3849"/>
        <v>0</v>
      </c>
      <c r="R1385" s="17">
        <f t="shared" si="3850"/>
        <v>0</v>
      </c>
      <c r="S1385" s="17">
        <f t="shared" si="3851"/>
        <v>0</v>
      </c>
      <c r="T1385" s="17">
        <f t="shared" si="3852"/>
        <v>0</v>
      </c>
      <c r="U1385" s="17">
        <f t="shared" si="3853"/>
        <v>0</v>
      </c>
      <c r="V1385" s="17">
        <f t="shared" si="3854"/>
        <v>0</v>
      </c>
      <c r="W1385" s="17">
        <f t="shared" si="3855"/>
        <v>0</v>
      </c>
      <c r="X1385" s="17">
        <f t="shared" si="3856"/>
        <v>0</v>
      </c>
      <c r="Y1385" s="17">
        <f t="shared" si="3876"/>
        <v>550</v>
      </c>
      <c r="Z1385" s="17">
        <f t="shared" si="3877"/>
        <v>550</v>
      </c>
      <c r="AA1385" s="17">
        <f t="shared" si="3878"/>
        <v>550</v>
      </c>
      <c r="AB1385" s="17">
        <f t="shared" si="3857"/>
        <v>0</v>
      </c>
      <c r="AC1385" s="17">
        <f t="shared" si="3858"/>
        <v>0</v>
      </c>
      <c r="AD1385" s="17">
        <f t="shared" si="3859"/>
        <v>0</v>
      </c>
      <c r="AE1385" s="17">
        <f t="shared" si="3879"/>
        <v>550</v>
      </c>
      <c r="AF1385" s="17">
        <f t="shared" si="3880"/>
        <v>550</v>
      </c>
      <c r="AG1385" s="17">
        <f t="shared" si="3881"/>
        <v>550</v>
      </c>
      <c r="AH1385" s="17">
        <f t="shared" si="3860"/>
        <v>0</v>
      </c>
      <c r="AI1385" s="17">
        <f t="shared" si="3861"/>
        <v>0</v>
      </c>
      <c r="AJ1385" s="17">
        <f t="shared" si="3862"/>
        <v>0</v>
      </c>
      <c r="AK1385" s="17">
        <f t="shared" si="3863"/>
        <v>0</v>
      </c>
      <c r="AL1385" s="17">
        <f t="shared" si="3864"/>
        <v>0</v>
      </c>
      <c r="AM1385" s="17">
        <f t="shared" si="3865"/>
        <v>0</v>
      </c>
      <c r="AN1385" s="17">
        <f t="shared" si="3866"/>
        <v>0</v>
      </c>
      <c r="AO1385" s="17">
        <f t="shared" si="3867"/>
        <v>0</v>
      </c>
      <c r="AP1385" s="17">
        <f t="shared" si="3868"/>
        <v>0</v>
      </c>
      <c r="AQ1385" s="17">
        <f t="shared" si="3869"/>
        <v>0</v>
      </c>
      <c r="AR1385" s="17">
        <f t="shared" si="3870"/>
        <v>0</v>
      </c>
      <c r="AS1385" s="17">
        <f t="shared" si="3871"/>
        <v>0</v>
      </c>
      <c r="AT1385" s="17">
        <f t="shared" si="3872"/>
        <v>0</v>
      </c>
      <c r="AU1385" s="17">
        <f t="shared" si="3873"/>
        <v>0</v>
      </c>
      <c r="AV1385" s="17">
        <f t="shared" si="3874"/>
        <v>0</v>
      </c>
      <c r="AW1385" s="17">
        <f t="shared" si="3882"/>
        <v>550</v>
      </c>
      <c r="AX1385" s="17">
        <f t="shared" si="3883"/>
        <v>550</v>
      </c>
      <c r="AY1385" s="17">
        <f t="shared" si="3884"/>
        <v>550</v>
      </c>
      <c r="AZ1385" s="17">
        <f t="shared" si="3875"/>
        <v>0</v>
      </c>
      <c r="BA1385" s="32">
        <v>0</v>
      </c>
      <c r="BB1385" s="32"/>
      <c r="BC1385" s="1"/>
      <c r="BD1385" s="1"/>
      <c r="BE1385" s="1"/>
      <c r="BF1385" s="1"/>
      <c r="BG1385" s="1"/>
      <c r="BH1385" s="1"/>
      <c r="BI1385" s="1"/>
    </row>
    <row r="1386" s="1" customFormat="1">
      <c r="A1386" s="30" t="s">
        <v>500</v>
      </c>
      <c r="B1386" s="30" t="s">
        <v>171</v>
      </c>
      <c r="C1386" s="30" t="s">
        <v>171</v>
      </c>
      <c r="D1386" s="30" t="s">
        <v>271</v>
      </c>
      <c r="E1386" s="35"/>
      <c r="F1386" s="31" t="s">
        <v>272</v>
      </c>
      <c r="G1386" s="17">
        <f t="shared" si="3843"/>
        <v>550</v>
      </c>
      <c r="H1386" s="17">
        <f t="shared" si="3678"/>
        <v>550</v>
      </c>
      <c r="I1386" s="17">
        <f t="shared" si="3844"/>
        <v>550</v>
      </c>
      <c r="J1386" s="17">
        <f t="shared" si="3845"/>
        <v>0</v>
      </c>
      <c r="K1386" s="17">
        <f t="shared" si="3846"/>
        <v>0</v>
      </c>
      <c r="L1386" s="17">
        <f t="shared" si="3847"/>
        <v>0</v>
      </c>
      <c r="M1386" s="17">
        <f t="shared" si="3840"/>
        <v>550</v>
      </c>
      <c r="N1386" s="17">
        <f t="shared" si="3841"/>
        <v>550</v>
      </c>
      <c r="O1386" s="17">
        <f t="shared" si="3842"/>
        <v>550</v>
      </c>
      <c r="P1386" s="17">
        <f t="shared" si="3848"/>
        <v>0</v>
      </c>
      <c r="Q1386" s="17">
        <f t="shared" si="3849"/>
        <v>0</v>
      </c>
      <c r="R1386" s="17">
        <f t="shared" si="3850"/>
        <v>0</v>
      </c>
      <c r="S1386" s="17">
        <f t="shared" si="3851"/>
        <v>0</v>
      </c>
      <c r="T1386" s="17">
        <f t="shared" si="3852"/>
        <v>0</v>
      </c>
      <c r="U1386" s="17">
        <f t="shared" si="3853"/>
        <v>0</v>
      </c>
      <c r="V1386" s="17">
        <f t="shared" si="3854"/>
        <v>0</v>
      </c>
      <c r="W1386" s="17">
        <f t="shared" si="3855"/>
        <v>0</v>
      </c>
      <c r="X1386" s="17">
        <f t="shared" si="3856"/>
        <v>0</v>
      </c>
      <c r="Y1386" s="17">
        <f t="shared" si="3876"/>
        <v>550</v>
      </c>
      <c r="Z1386" s="17">
        <f t="shared" si="3877"/>
        <v>550</v>
      </c>
      <c r="AA1386" s="17">
        <f t="shared" si="3878"/>
        <v>550</v>
      </c>
      <c r="AB1386" s="17">
        <f t="shared" si="3857"/>
        <v>0</v>
      </c>
      <c r="AC1386" s="17">
        <f t="shared" si="3858"/>
        <v>0</v>
      </c>
      <c r="AD1386" s="17">
        <f t="shared" si="3859"/>
        <v>0</v>
      </c>
      <c r="AE1386" s="17">
        <f t="shared" si="3879"/>
        <v>550</v>
      </c>
      <c r="AF1386" s="17">
        <f t="shared" si="3880"/>
        <v>550</v>
      </c>
      <c r="AG1386" s="17">
        <f t="shared" si="3881"/>
        <v>550</v>
      </c>
      <c r="AH1386" s="17">
        <f t="shared" si="3860"/>
        <v>0</v>
      </c>
      <c r="AI1386" s="17">
        <f t="shared" si="3861"/>
        <v>0</v>
      </c>
      <c r="AJ1386" s="17">
        <f t="shared" si="3862"/>
        <v>0</v>
      </c>
      <c r="AK1386" s="17">
        <f t="shared" si="3863"/>
        <v>0</v>
      </c>
      <c r="AL1386" s="17">
        <f t="shared" si="3864"/>
        <v>0</v>
      </c>
      <c r="AM1386" s="17">
        <f t="shared" si="3865"/>
        <v>0</v>
      </c>
      <c r="AN1386" s="17">
        <f t="shared" si="3866"/>
        <v>0</v>
      </c>
      <c r="AO1386" s="17">
        <f t="shared" si="3867"/>
        <v>0</v>
      </c>
      <c r="AP1386" s="17">
        <f t="shared" si="3868"/>
        <v>0</v>
      </c>
      <c r="AQ1386" s="17">
        <f t="shared" si="3869"/>
        <v>0</v>
      </c>
      <c r="AR1386" s="17">
        <f t="shared" si="3870"/>
        <v>0</v>
      </c>
      <c r="AS1386" s="17">
        <f t="shared" si="3871"/>
        <v>0</v>
      </c>
      <c r="AT1386" s="17">
        <f t="shared" si="3872"/>
        <v>0</v>
      </c>
      <c r="AU1386" s="17">
        <f t="shared" si="3873"/>
        <v>0</v>
      </c>
      <c r="AV1386" s="17">
        <f t="shared" si="3874"/>
        <v>0</v>
      </c>
      <c r="AW1386" s="17">
        <f t="shared" si="3882"/>
        <v>550</v>
      </c>
      <c r="AX1386" s="17">
        <f t="shared" si="3883"/>
        <v>550</v>
      </c>
      <c r="AY1386" s="17">
        <f t="shared" si="3884"/>
        <v>550</v>
      </c>
      <c r="AZ1386" s="17">
        <f t="shared" si="3875"/>
        <v>0</v>
      </c>
      <c r="BA1386" s="32"/>
      <c r="BB1386" s="32"/>
      <c r="BC1386" s="1"/>
      <c r="BD1386" s="1"/>
      <c r="BE1386" s="1"/>
      <c r="BF1386" s="1"/>
      <c r="BG1386" s="1"/>
      <c r="BH1386" s="1"/>
      <c r="BI1386" s="1"/>
    </row>
    <row r="1387" s="1" customFormat="1">
      <c r="A1387" s="30" t="s">
        <v>500</v>
      </c>
      <c r="B1387" s="30" t="s">
        <v>171</v>
      </c>
      <c r="C1387" s="30" t="s">
        <v>171</v>
      </c>
      <c r="D1387" s="30" t="s">
        <v>470</v>
      </c>
      <c r="E1387" s="35"/>
      <c r="F1387" s="31" t="s">
        <v>471</v>
      </c>
      <c r="G1387" s="17">
        <f t="shared" si="3843"/>
        <v>550</v>
      </c>
      <c r="H1387" s="17">
        <f t="shared" si="3678"/>
        <v>550</v>
      </c>
      <c r="I1387" s="17">
        <f t="shared" si="3844"/>
        <v>550</v>
      </c>
      <c r="J1387" s="17">
        <f t="shared" si="3845"/>
        <v>0</v>
      </c>
      <c r="K1387" s="17">
        <f t="shared" si="3846"/>
        <v>0</v>
      </c>
      <c r="L1387" s="17">
        <f t="shared" si="3847"/>
        <v>0</v>
      </c>
      <c r="M1387" s="17">
        <f t="shared" si="3840"/>
        <v>550</v>
      </c>
      <c r="N1387" s="17">
        <f t="shared" si="3841"/>
        <v>550</v>
      </c>
      <c r="O1387" s="17">
        <f t="shared" si="3842"/>
        <v>550</v>
      </c>
      <c r="P1387" s="17">
        <f t="shared" si="3848"/>
        <v>0</v>
      </c>
      <c r="Q1387" s="17">
        <f t="shared" si="3849"/>
        <v>0</v>
      </c>
      <c r="R1387" s="17">
        <f t="shared" si="3850"/>
        <v>0</v>
      </c>
      <c r="S1387" s="17">
        <f t="shared" si="3851"/>
        <v>0</v>
      </c>
      <c r="T1387" s="17">
        <f t="shared" si="3852"/>
        <v>0</v>
      </c>
      <c r="U1387" s="17">
        <f t="shared" si="3853"/>
        <v>0</v>
      </c>
      <c r="V1387" s="17">
        <f t="shared" si="3854"/>
        <v>0</v>
      </c>
      <c r="W1387" s="17">
        <f t="shared" si="3855"/>
        <v>0</v>
      </c>
      <c r="X1387" s="17">
        <f t="shared" si="3856"/>
        <v>0</v>
      </c>
      <c r="Y1387" s="17">
        <f t="shared" si="3876"/>
        <v>550</v>
      </c>
      <c r="Z1387" s="17">
        <f t="shared" si="3877"/>
        <v>550</v>
      </c>
      <c r="AA1387" s="17">
        <f t="shared" si="3878"/>
        <v>550</v>
      </c>
      <c r="AB1387" s="17">
        <f t="shared" si="3857"/>
        <v>0</v>
      </c>
      <c r="AC1387" s="17">
        <f t="shared" si="3858"/>
        <v>0</v>
      </c>
      <c r="AD1387" s="17">
        <f t="shared" si="3859"/>
        <v>0</v>
      </c>
      <c r="AE1387" s="17">
        <f t="shared" si="3879"/>
        <v>550</v>
      </c>
      <c r="AF1387" s="17">
        <f t="shared" si="3880"/>
        <v>550</v>
      </c>
      <c r="AG1387" s="17">
        <f t="shared" si="3881"/>
        <v>550</v>
      </c>
      <c r="AH1387" s="17">
        <f t="shared" si="3860"/>
        <v>0</v>
      </c>
      <c r="AI1387" s="17">
        <f t="shared" si="3861"/>
        <v>0</v>
      </c>
      <c r="AJ1387" s="17">
        <f t="shared" si="3862"/>
        <v>0</v>
      </c>
      <c r="AK1387" s="17">
        <f t="shared" si="3863"/>
        <v>0</v>
      </c>
      <c r="AL1387" s="17">
        <f t="shared" si="3864"/>
        <v>0</v>
      </c>
      <c r="AM1387" s="17">
        <f t="shared" si="3865"/>
        <v>0</v>
      </c>
      <c r="AN1387" s="17">
        <f t="shared" si="3866"/>
        <v>0</v>
      </c>
      <c r="AO1387" s="17">
        <f t="shared" si="3867"/>
        <v>0</v>
      </c>
      <c r="AP1387" s="17">
        <f t="shared" si="3868"/>
        <v>0</v>
      </c>
      <c r="AQ1387" s="17">
        <f t="shared" si="3869"/>
        <v>0</v>
      </c>
      <c r="AR1387" s="17">
        <f t="shared" si="3870"/>
        <v>0</v>
      </c>
      <c r="AS1387" s="17">
        <f t="shared" si="3871"/>
        <v>0</v>
      </c>
      <c r="AT1387" s="17">
        <f t="shared" si="3872"/>
        <v>0</v>
      </c>
      <c r="AU1387" s="17">
        <f t="shared" si="3873"/>
        <v>0</v>
      </c>
      <c r="AV1387" s="17">
        <f t="shared" si="3874"/>
        <v>0</v>
      </c>
      <c r="AW1387" s="17">
        <f t="shared" si="3882"/>
        <v>550</v>
      </c>
      <c r="AX1387" s="17">
        <f t="shared" si="3883"/>
        <v>550</v>
      </c>
      <c r="AY1387" s="17">
        <f t="shared" si="3884"/>
        <v>550</v>
      </c>
      <c r="AZ1387" s="17">
        <f t="shared" si="3875"/>
        <v>0</v>
      </c>
      <c r="BA1387" s="32"/>
      <c r="BB1387" s="32"/>
      <c r="BC1387" s="1"/>
      <c r="BD1387" s="1"/>
      <c r="BE1387" s="1"/>
      <c r="BF1387" s="1"/>
      <c r="BG1387" s="1"/>
      <c r="BH1387" s="1"/>
      <c r="BI1387" s="1"/>
    </row>
    <row r="1388" s="1" customFormat="1">
      <c r="A1388" s="30" t="s">
        <v>500</v>
      </c>
      <c r="B1388" s="30" t="s">
        <v>171</v>
      </c>
      <c r="C1388" s="30" t="s">
        <v>171</v>
      </c>
      <c r="D1388" s="30" t="s">
        <v>470</v>
      </c>
      <c r="E1388" s="30" t="s">
        <v>41</v>
      </c>
      <c r="F1388" s="31" t="s">
        <v>42</v>
      </c>
      <c r="G1388" s="17">
        <v>550</v>
      </c>
      <c r="H1388" s="17">
        <v>550</v>
      </c>
      <c r="I1388" s="17">
        <v>550</v>
      </c>
      <c r="J1388" s="17"/>
      <c r="K1388" s="17"/>
      <c r="L1388" s="17"/>
      <c r="M1388" s="17">
        <f t="shared" si="3840"/>
        <v>550</v>
      </c>
      <c r="N1388" s="17">
        <f t="shared" si="3841"/>
        <v>550</v>
      </c>
      <c r="O1388" s="17">
        <f t="shared" si="3842"/>
        <v>550</v>
      </c>
      <c r="P1388" s="17"/>
      <c r="Q1388" s="17"/>
      <c r="R1388" s="17"/>
      <c r="S1388" s="17"/>
      <c r="T1388" s="17"/>
      <c r="U1388" s="17"/>
      <c r="V1388" s="17"/>
      <c r="W1388" s="17"/>
      <c r="X1388" s="17"/>
      <c r="Y1388" s="17">
        <f t="shared" si="3876"/>
        <v>550</v>
      </c>
      <c r="Z1388" s="17">
        <f t="shared" si="3877"/>
        <v>550</v>
      </c>
      <c r="AA1388" s="17">
        <f t="shared" si="3878"/>
        <v>550</v>
      </c>
      <c r="AB1388" s="17"/>
      <c r="AC1388" s="17"/>
      <c r="AD1388" s="17"/>
      <c r="AE1388" s="17">
        <f t="shared" si="3879"/>
        <v>550</v>
      </c>
      <c r="AF1388" s="17">
        <f t="shared" si="3880"/>
        <v>550</v>
      </c>
      <c r="AG1388" s="17">
        <f t="shared" si="3881"/>
        <v>550</v>
      </c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>
        <f t="shared" si="3882"/>
        <v>550</v>
      </c>
      <c r="AX1388" s="17">
        <f t="shared" si="3883"/>
        <v>550</v>
      </c>
      <c r="AY1388" s="17">
        <f t="shared" si="3884"/>
        <v>550</v>
      </c>
      <c r="AZ1388" s="17"/>
      <c r="BA1388" s="32"/>
      <c r="BB1388" s="32"/>
      <c r="BC1388" s="1"/>
      <c r="BD1388" s="1"/>
      <c r="BE1388" s="1"/>
      <c r="BF1388" s="1"/>
      <c r="BG1388" s="1"/>
      <c r="BH1388" s="1"/>
      <c r="BI1388" s="1"/>
    </row>
    <row r="1389" s="20" customFormat="1">
      <c r="A1389" s="21" t="s">
        <v>500</v>
      </c>
      <c r="B1389" s="21" t="s">
        <v>74</v>
      </c>
      <c r="C1389" s="21"/>
      <c r="D1389" s="21"/>
      <c r="E1389" s="21"/>
      <c r="F1389" s="22" t="s">
        <v>75</v>
      </c>
      <c r="G1389" s="23">
        <f t="shared" si="3843"/>
        <v>1202.0999999999999</v>
      </c>
      <c r="H1389" s="23">
        <f t="shared" ref="H1389:H1404" si="3885">H1390</f>
        <v>1902.0999999999999</v>
      </c>
      <c r="I1389" s="23">
        <f t="shared" si="3844"/>
        <v>1202.0999999999999</v>
      </c>
      <c r="J1389" s="23">
        <f t="shared" si="3845"/>
        <v>0</v>
      </c>
      <c r="K1389" s="23">
        <f t="shared" si="3846"/>
        <v>0</v>
      </c>
      <c r="L1389" s="23">
        <f t="shared" si="3847"/>
        <v>0</v>
      </c>
      <c r="M1389" s="23">
        <f t="shared" si="3840"/>
        <v>1202.0999999999999</v>
      </c>
      <c r="N1389" s="23">
        <f t="shared" si="3841"/>
        <v>1902.0999999999999</v>
      </c>
      <c r="O1389" s="23">
        <f t="shared" si="3842"/>
        <v>1202.0999999999999</v>
      </c>
      <c r="P1389" s="23">
        <f t="shared" si="3848"/>
        <v>0</v>
      </c>
      <c r="Q1389" s="23">
        <f t="shared" si="3849"/>
        <v>0</v>
      </c>
      <c r="R1389" s="23">
        <f t="shared" si="3850"/>
        <v>0</v>
      </c>
      <c r="S1389" s="23">
        <f t="shared" si="3851"/>
        <v>6.3499999999999996</v>
      </c>
      <c r="T1389" s="23">
        <f t="shared" si="3852"/>
        <v>0</v>
      </c>
      <c r="U1389" s="23">
        <f t="shared" si="3853"/>
        <v>0</v>
      </c>
      <c r="V1389" s="23">
        <f t="shared" si="3854"/>
        <v>0</v>
      </c>
      <c r="W1389" s="23">
        <f t="shared" si="3855"/>
        <v>0</v>
      </c>
      <c r="X1389" s="23">
        <f t="shared" si="3856"/>
        <v>0</v>
      </c>
      <c r="Y1389" s="23">
        <f t="shared" si="3876"/>
        <v>1208.4499999999998</v>
      </c>
      <c r="Z1389" s="23">
        <f t="shared" si="3877"/>
        <v>1902.0999999999999</v>
      </c>
      <c r="AA1389" s="23">
        <f t="shared" si="3878"/>
        <v>1202.0999999999999</v>
      </c>
      <c r="AB1389" s="23">
        <f t="shared" si="3857"/>
        <v>0</v>
      </c>
      <c r="AC1389" s="23">
        <f t="shared" si="3858"/>
        <v>0</v>
      </c>
      <c r="AD1389" s="23">
        <f t="shared" si="3859"/>
        <v>0</v>
      </c>
      <c r="AE1389" s="23">
        <f t="shared" si="3879"/>
        <v>1208.4499999999998</v>
      </c>
      <c r="AF1389" s="23">
        <f t="shared" si="3880"/>
        <v>1902.0999999999999</v>
      </c>
      <c r="AG1389" s="23">
        <f t="shared" si="3881"/>
        <v>1202.0999999999999</v>
      </c>
      <c r="AH1389" s="23">
        <f t="shared" si="3860"/>
        <v>0</v>
      </c>
      <c r="AI1389" s="23">
        <f t="shared" si="3861"/>
        <v>0</v>
      </c>
      <c r="AJ1389" s="23">
        <f t="shared" si="3862"/>
        <v>0</v>
      </c>
      <c r="AK1389" s="23">
        <f t="shared" si="3863"/>
        <v>0</v>
      </c>
      <c r="AL1389" s="23">
        <f t="shared" si="3864"/>
        <v>0</v>
      </c>
      <c r="AM1389" s="23">
        <f t="shared" si="3865"/>
        <v>0</v>
      </c>
      <c r="AN1389" s="23">
        <f t="shared" si="3866"/>
        <v>0</v>
      </c>
      <c r="AO1389" s="23">
        <f t="shared" si="3867"/>
        <v>0</v>
      </c>
      <c r="AP1389" s="23">
        <f t="shared" si="3868"/>
        <v>0</v>
      </c>
      <c r="AQ1389" s="23">
        <f t="shared" si="3869"/>
        <v>0</v>
      </c>
      <c r="AR1389" s="23">
        <f t="shared" si="3870"/>
        <v>0</v>
      </c>
      <c r="AS1389" s="23">
        <f t="shared" si="3871"/>
        <v>0</v>
      </c>
      <c r="AT1389" s="23">
        <f t="shared" si="3872"/>
        <v>0</v>
      </c>
      <c r="AU1389" s="23">
        <f t="shared" si="3873"/>
        <v>0</v>
      </c>
      <c r="AV1389" s="23">
        <f t="shared" si="3874"/>
        <v>0</v>
      </c>
      <c r="AW1389" s="23">
        <f t="shared" si="3882"/>
        <v>1208.4499999999998</v>
      </c>
      <c r="AX1389" s="23">
        <f t="shared" si="3883"/>
        <v>1902.0999999999999</v>
      </c>
      <c r="AY1389" s="23">
        <f t="shared" si="3884"/>
        <v>1202.0999999999999</v>
      </c>
      <c r="AZ1389" s="23">
        <f t="shared" si="3875"/>
        <v>0</v>
      </c>
      <c r="BA1389" s="24"/>
      <c r="BB1389" s="24"/>
      <c r="BC1389" s="20"/>
      <c r="BD1389" s="20"/>
      <c r="BE1389" s="20"/>
      <c r="BF1389" s="20"/>
      <c r="BG1389" s="20"/>
      <c r="BH1389" s="20"/>
      <c r="BI1389" s="20"/>
    </row>
    <row r="1390" s="25" customFormat="1">
      <c r="A1390" s="26" t="s">
        <v>500</v>
      </c>
      <c r="B1390" s="26" t="s">
        <v>74</v>
      </c>
      <c r="C1390" s="26" t="s">
        <v>29</v>
      </c>
      <c r="D1390" s="26"/>
      <c r="E1390" s="26"/>
      <c r="F1390" s="27" t="s">
        <v>76</v>
      </c>
      <c r="G1390" s="28">
        <f t="shared" si="3843"/>
        <v>1202.0999999999999</v>
      </c>
      <c r="H1390" s="28">
        <f t="shared" si="3885"/>
        <v>1902.0999999999999</v>
      </c>
      <c r="I1390" s="28">
        <f t="shared" si="3844"/>
        <v>1202.0999999999999</v>
      </c>
      <c r="J1390" s="28">
        <f t="shared" si="3845"/>
        <v>0</v>
      </c>
      <c r="K1390" s="28">
        <f t="shared" si="3846"/>
        <v>0</v>
      </c>
      <c r="L1390" s="28">
        <f t="shared" si="3847"/>
        <v>0</v>
      </c>
      <c r="M1390" s="28">
        <f t="shared" si="3840"/>
        <v>1202.0999999999999</v>
      </c>
      <c r="N1390" s="28">
        <f t="shared" si="3841"/>
        <v>1902.0999999999999</v>
      </c>
      <c r="O1390" s="28">
        <f t="shared" si="3842"/>
        <v>1202.0999999999999</v>
      </c>
      <c r="P1390" s="28">
        <f>P1391+P1396</f>
        <v>0</v>
      </c>
      <c r="Q1390" s="28">
        <f>Q1391+Q1396</f>
        <v>0</v>
      </c>
      <c r="R1390" s="28">
        <f>R1391+R1396</f>
        <v>0</v>
      </c>
      <c r="S1390" s="28">
        <f>S1391+S1396</f>
        <v>6.3499999999999996</v>
      </c>
      <c r="T1390" s="28">
        <f>T1391+T1396</f>
        <v>0</v>
      </c>
      <c r="U1390" s="28">
        <f>U1391+U1396</f>
        <v>0</v>
      </c>
      <c r="V1390" s="28">
        <f>V1391+V1396</f>
        <v>0</v>
      </c>
      <c r="W1390" s="28">
        <f>W1391+W1396</f>
        <v>0</v>
      </c>
      <c r="X1390" s="28">
        <f>X1391+X1396</f>
        <v>0</v>
      </c>
      <c r="Y1390" s="28">
        <f t="shared" si="3876"/>
        <v>1208.4499999999998</v>
      </c>
      <c r="Z1390" s="28">
        <f t="shared" si="3877"/>
        <v>1902.0999999999999</v>
      </c>
      <c r="AA1390" s="28">
        <f t="shared" si="3878"/>
        <v>1202.0999999999999</v>
      </c>
      <c r="AB1390" s="28">
        <f>AB1391+AB1396</f>
        <v>0</v>
      </c>
      <c r="AC1390" s="28">
        <f>AC1391+AC1396</f>
        <v>0</v>
      </c>
      <c r="AD1390" s="28">
        <f>AD1391+AD1396</f>
        <v>0</v>
      </c>
      <c r="AE1390" s="28">
        <f t="shared" si="3879"/>
        <v>1208.4499999999998</v>
      </c>
      <c r="AF1390" s="28">
        <f t="shared" si="3880"/>
        <v>1902.0999999999999</v>
      </c>
      <c r="AG1390" s="28">
        <f t="shared" si="3881"/>
        <v>1202.0999999999999</v>
      </c>
      <c r="AH1390" s="28">
        <f>AH1391+AH1396</f>
        <v>0</v>
      </c>
      <c r="AI1390" s="28">
        <f>AI1391+AI1396</f>
        <v>0</v>
      </c>
      <c r="AJ1390" s="28">
        <f>AJ1391+AJ1396</f>
        <v>0</v>
      </c>
      <c r="AK1390" s="28">
        <f>AK1391+AK1396</f>
        <v>0</v>
      </c>
      <c r="AL1390" s="28">
        <f>AL1391+AL1396</f>
        <v>0</v>
      </c>
      <c r="AM1390" s="28">
        <f>AM1391+AM1396</f>
        <v>0</v>
      </c>
      <c r="AN1390" s="28">
        <f>AN1391+AN1396</f>
        <v>0</v>
      </c>
      <c r="AO1390" s="28">
        <f>AO1391+AO1396</f>
        <v>0</v>
      </c>
      <c r="AP1390" s="28">
        <f>AP1391+AP1396</f>
        <v>0</v>
      </c>
      <c r="AQ1390" s="28">
        <f>AQ1391+AQ1396</f>
        <v>0</v>
      </c>
      <c r="AR1390" s="28">
        <f>AR1391+AR1396</f>
        <v>0</v>
      </c>
      <c r="AS1390" s="28">
        <f>AS1391+AS1396</f>
        <v>0</v>
      </c>
      <c r="AT1390" s="28">
        <f>AT1391+AT1396</f>
        <v>0</v>
      </c>
      <c r="AU1390" s="28">
        <f>AU1391+AU1396</f>
        <v>0</v>
      </c>
      <c r="AV1390" s="28">
        <f>AV1391+AV1396</f>
        <v>0</v>
      </c>
      <c r="AW1390" s="28">
        <f t="shared" si="3882"/>
        <v>1208.4499999999998</v>
      </c>
      <c r="AX1390" s="28">
        <f t="shared" si="3883"/>
        <v>1902.0999999999999</v>
      </c>
      <c r="AY1390" s="28">
        <f t="shared" si="3884"/>
        <v>1202.0999999999999</v>
      </c>
      <c r="AZ1390" s="28">
        <f>AZ1391+AZ1396</f>
        <v>0</v>
      </c>
      <c r="BA1390" s="29"/>
      <c r="BB1390" s="29"/>
      <c r="BC1390" s="25"/>
      <c r="BD1390" s="25"/>
      <c r="BE1390" s="25"/>
      <c r="BF1390" s="25"/>
      <c r="BG1390" s="25"/>
      <c r="BH1390" s="25"/>
      <c r="BI1390" s="25"/>
    </row>
    <row r="1391" s="1" customFormat="1" ht="63">
      <c r="A1391" s="30" t="s">
        <v>500</v>
      </c>
      <c r="B1391" s="30" t="s">
        <v>74</v>
      </c>
      <c r="C1391" s="30" t="s">
        <v>29</v>
      </c>
      <c r="D1391" s="30" t="s">
        <v>77</v>
      </c>
      <c r="E1391" s="35"/>
      <c r="F1391" s="31" t="s">
        <v>78</v>
      </c>
      <c r="G1391" s="17">
        <f t="shared" si="3843"/>
        <v>1202.0999999999999</v>
      </c>
      <c r="H1391" s="17">
        <f t="shared" si="3885"/>
        <v>1902.0999999999999</v>
      </c>
      <c r="I1391" s="17">
        <f t="shared" si="3844"/>
        <v>1202.0999999999999</v>
      </c>
      <c r="J1391" s="17">
        <f t="shared" si="3845"/>
        <v>0</v>
      </c>
      <c r="K1391" s="17">
        <f t="shared" si="3846"/>
        <v>0</v>
      </c>
      <c r="L1391" s="17">
        <f t="shared" si="3847"/>
        <v>0</v>
      </c>
      <c r="M1391" s="17">
        <f t="shared" si="3840"/>
        <v>1202.0999999999999</v>
      </c>
      <c r="N1391" s="17">
        <f t="shared" si="3841"/>
        <v>1902.0999999999999</v>
      </c>
      <c r="O1391" s="17">
        <f t="shared" si="3842"/>
        <v>1202.0999999999999</v>
      </c>
      <c r="P1391" s="17">
        <f t="shared" si="3848"/>
        <v>0</v>
      </c>
      <c r="Q1391" s="17">
        <f t="shared" si="3849"/>
        <v>0</v>
      </c>
      <c r="R1391" s="17">
        <f t="shared" si="3850"/>
        <v>0</v>
      </c>
      <c r="S1391" s="17">
        <f t="shared" si="3851"/>
        <v>0</v>
      </c>
      <c r="T1391" s="17">
        <f t="shared" si="3852"/>
        <v>0</v>
      </c>
      <c r="U1391" s="17">
        <f t="shared" si="3853"/>
        <v>0</v>
      </c>
      <c r="V1391" s="17">
        <f t="shared" si="3854"/>
        <v>0</v>
      </c>
      <c r="W1391" s="17">
        <f t="shared" si="3855"/>
        <v>0</v>
      </c>
      <c r="X1391" s="17">
        <f t="shared" si="3856"/>
        <v>0</v>
      </c>
      <c r="Y1391" s="17">
        <f t="shared" si="3876"/>
        <v>1202.0999999999999</v>
      </c>
      <c r="Z1391" s="17">
        <f t="shared" si="3877"/>
        <v>1902.0999999999999</v>
      </c>
      <c r="AA1391" s="17">
        <f t="shared" si="3878"/>
        <v>1202.0999999999999</v>
      </c>
      <c r="AB1391" s="17">
        <f t="shared" ref="AB1391:AB1404" si="3886">AB1392</f>
        <v>0</v>
      </c>
      <c r="AC1391" s="17">
        <f t="shared" ref="AC1391:AC1404" si="3887">AC1392</f>
        <v>0</v>
      </c>
      <c r="AD1391" s="17">
        <f t="shared" ref="AD1391:AD1404" si="3888">AD1392</f>
        <v>0</v>
      </c>
      <c r="AE1391" s="17">
        <f t="shared" si="3879"/>
        <v>1202.0999999999999</v>
      </c>
      <c r="AF1391" s="17">
        <f t="shared" si="3880"/>
        <v>1902.0999999999999</v>
      </c>
      <c r="AG1391" s="17">
        <f t="shared" si="3881"/>
        <v>1202.0999999999999</v>
      </c>
      <c r="AH1391" s="17">
        <f t="shared" ref="AH1391:AH1404" si="3889">AH1392</f>
        <v>0</v>
      </c>
      <c r="AI1391" s="17">
        <f t="shared" ref="AI1391:AI1404" si="3890">AI1392</f>
        <v>0</v>
      </c>
      <c r="AJ1391" s="17">
        <f t="shared" ref="AJ1391:AJ1404" si="3891">AJ1392</f>
        <v>0</v>
      </c>
      <c r="AK1391" s="17">
        <f t="shared" ref="AK1391:AK1404" si="3892">AK1392</f>
        <v>0</v>
      </c>
      <c r="AL1391" s="17">
        <f t="shared" ref="AL1391:AL1404" si="3893">AL1392</f>
        <v>0</v>
      </c>
      <c r="AM1391" s="17">
        <f t="shared" ref="AM1391:AM1404" si="3894">AM1392</f>
        <v>0</v>
      </c>
      <c r="AN1391" s="17">
        <f t="shared" ref="AN1391:AN1404" si="3895">AN1392</f>
        <v>0</v>
      </c>
      <c r="AO1391" s="17">
        <f t="shared" ref="AO1391:AO1404" si="3896">AO1392</f>
        <v>0</v>
      </c>
      <c r="AP1391" s="17">
        <f t="shared" ref="AP1391:AP1404" si="3897">AP1392</f>
        <v>0</v>
      </c>
      <c r="AQ1391" s="17">
        <f t="shared" ref="AQ1391:AQ1404" si="3898">AQ1392</f>
        <v>0</v>
      </c>
      <c r="AR1391" s="17">
        <f t="shared" ref="AR1391:AR1404" si="3899">AR1392</f>
        <v>0</v>
      </c>
      <c r="AS1391" s="17">
        <f t="shared" ref="AS1391:AS1404" si="3900">AS1392</f>
        <v>0</v>
      </c>
      <c r="AT1391" s="17">
        <f t="shared" ref="AT1391:AT1404" si="3901">AT1392</f>
        <v>0</v>
      </c>
      <c r="AU1391" s="17">
        <f t="shared" ref="AU1391:AU1404" si="3902">AU1392</f>
        <v>0</v>
      </c>
      <c r="AV1391" s="17">
        <f t="shared" ref="AV1391:AV1404" si="3903">AV1392</f>
        <v>0</v>
      </c>
      <c r="AW1391" s="17">
        <f t="shared" si="3882"/>
        <v>1202.0999999999999</v>
      </c>
      <c r="AX1391" s="17">
        <f t="shared" si="3883"/>
        <v>1902.0999999999999</v>
      </c>
      <c r="AY1391" s="17">
        <f t="shared" si="3884"/>
        <v>1202.0999999999999</v>
      </c>
      <c r="AZ1391" s="17">
        <f t="shared" ref="AZ1391:AZ1404" si="3904">AZ1392</f>
        <v>0</v>
      </c>
      <c r="BA1391" s="32"/>
      <c r="BB1391" s="32"/>
      <c r="BC1391" s="1"/>
      <c r="BD1391" s="1"/>
      <c r="BE1391" s="1"/>
      <c r="BF1391" s="1"/>
      <c r="BG1391" s="1"/>
      <c r="BH1391" s="1"/>
      <c r="BI1391" s="1"/>
    </row>
    <row r="1392" s="1" customFormat="1" ht="31.5" hidden="1">
      <c r="A1392" s="30" t="s">
        <v>500</v>
      </c>
      <c r="B1392" s="30" t="s">
        <v>74</v>
      </c>
      <c r="C1392" s="30" t="s">
        <v>29</v>
      </c>
      <c r="D1392" s="30" t="s">
        <v>146</v>
      </c>
      <c r="E1392" s="35"/>
      <c r="F1392" s="31" t="s">
        <v>36</v>
      </c>
      <c r="G1392" s="17">
        <f t="shared" si="3843"/>
        <v>1202.0999999999999</v>
      </c>
      <c r="H1392" s="17">
        <f t="shared" si="3885"/>
        <v>1902.0999999999999</v>
      </c>
      <c r="I1392" s="17">
        <f t="shared" si="3844"/>
        <v>1202.0999999999999</v>
      </c>
      <c r="J1392" s="17">
        <f t="shared" si="3845"/>
        <v>0</v>
      </c>
      <c r="K1392" s="17">
        <f t="shared" si="3846"/>
        <v>0</v>
      </c>
      <c r="L1392" s="17">
        <f t="shared" si="3847"/>
        <v>0</v>
      </c>
      <c r="M1392" s="17">
        <f t="shared" si="3840"/>
        <v>1202.0999999999999</v>
      </c>
      <c r="N1392" s="17">
        <f t="shared" si="3841"/>
        <v>1902.0999999999999</v>
      </c>
      <c r="O1392" s="17">
        <f t="shared" si="3842"/>
        <v>1202.0999999999999</v>
      </c>
      <c r="P1392" s="17">
        <f t="shared" si="3848"/>
        <v>0</v>
      </c>
      <c r="Q1392" s="17">
        <f t="shared" si="3849"/>
        <v>0</v>
      </c>
      <c r="R1392" s="17">
        <f t="shared" si="3850"/>
        <v>0</v>
      </c>
      <c r="S1392" s="17">
        <f t="shared" si="3851"/>
        <v>0</v>
      </c>
      <c r="T1392" s="17">
        <f t="shared" si="3852"/>
        <v>0</v>
      </c>
      <c r="U1392" s="17">
        <f t="shared" si="3853"/>
        <v>0</v>
      </c>
      <c r="V1392" s="17">
        <f t="shared" si="3854"/>
        <v>0</v>
      </c>
      <c r="W1392" s="17">
        <f t="shared" si="3855"/>
        <v>0</v>
      </c>
      <c r="X1392" s="17">
        <f t="shared" si="3856"/>
        <v>0</v>
      </c>
      <c r="Y1392" s="17">
        <f t="shared" si="3876"/>
        <v>1202.0999999999999</v>
      </c>
      <c r="Z1392" s="17">
        <f t="shared" si="3877"/>
        <v>1902.0999999999999</v>
      </c>
      <c r="AA1392" s="17">
        <f t="shared" si="3878"/>
        <v>1202.0999999999999</v>
      </c>
      <c r="AB1392" s="17">
        <f t="shared" si="3886"/>
        <v>0</v>
      </c>
      <c r="AC1392" s="17">
        <f t="shared" si="3887"/>
        <v>0</v>
      </c>
      <c r="AD1392" s="17">
        <f t="shared" si="3888"/>
        <v>0</v>
      </c>
      <c r="AE1392" s="17">
        <f t="shared" si="3879"/>
        <v>1202.0999999999999</v>
      </c>
      <c r="AF1392" s="17">
        <f t="shared" si="3880"/>
        <v>1902.0999999999999</v>
      </c>
      <c r="AG1392" s="17">
        <f t="shared" si="3881"/>
        <v>1202.0999999999999</v>
      </c>
      <c r="AH1392" s="17">
        <f t="shared" si="3889"/>
        <v>0</v>
      </c>
      <c r="AI1392" s="17">
        <f t="shared" si="3890"/>
        <v>0</v>
      </c>
      <c r="AJ1392" s="17">
        <f t="shared" si="3891"/>
        <v>0</v>
      </c>
      <c r="AK1392" s="17">
        <f t="shared" si="3892"/>
        <v>0</v>
      </c>
      <c r="AL1392" s="17">
        <f t="shared" si="3893"/>
        <v>0</v>
      </c>
      <c r="AM1392" s="17">
        <f t="shared" si="3894"/>
        <v>0</v>
      </c>
      <c r="AN1392" s="17">
        <f t="shared" si="3895"/>
        <v>0</v>
      </c>
      <c r="AO1392" s="17">
        <f t="shared" si="3896"/>
        <v>0</v>
      </c>
      <c r="AP1392" s="17">
        <f t="shared" si="3897"/>
        <v>0</v>
      </c>
      <c r="AQ1392" s="17">
        <f t="shared" si="3898"/>
        <v>0</v>
      </c>
      <c r="AR1392" s="17">
        <f t="shared" si="3899"/>
        <v>0</v>
      </c>
      <c r="AS1392" s="17">
        <f t="shared" si="3900"/>
        <v>0</v>
      </c>
      <c r="AT1392" s="17">
        <f t="shared" si="3901"/>
        <v>0</v>
      </c>
      <c r="AU1392" s="17">
        <f t="shared" si="3902"/>
        <v>0</v>
      </c>
      <c r="AV1392" s="17">
        <f t="shared" si="3903"/>
        <v>0</v>
      </c>
      <c r="AW1392" s="17">
        <f t="shared" si="3882"/>
        <v>1202.0999999999999</v>
      </c>
      <c r="AX1392" s="17">
        <f t="shared" si="3883"/>
        <v>1902.0999999999999</v>
      </c>
      <c r="AY1392" s="17">
        <f t="shared" si="3884"/>
        <v>1202.0999999999999</v>
      </c>
      <c r="AZ1392" s="17">
        <f t="shared" si="3904"/>
        <v>0</v>
      </c>
      <c r="BA1392" s="32">
        <v>0</v>
      </c>
      <c r="BB1392" s="32"/>
      <c r="BC1392" s="1"/>
      <c r="BD1392" s="1"/>
      <c r="BE1392" s="1"/>
      <c r="BF1392" s="1"/>
      <c r="BG1392" s="1"/>
      <c r="BH1392" s="1"/>
      <c r="BI1392" s="1"/>
    </row>
    <row r="1393" s="1" customFormat="1" ht="63">
      <c r="A1393" s="30" t="s">
        <v>500</v>
      </c>
      <c r="B1393" s="30" t="s">
        <v>74</v>
      </c>
      <c r="C1393" s="30" t="s">
        <v>29</v>
      </c>
      <c r="D1393" s="30" t="s">
        <v>147</v>
      </c>
      <c r="E1393" s="35"/>
      <c r="F1393" s="31" t="s">
        <v>148</v>
      </c>
      <c r="G1393" s="17">
        <f t="shared" si="3843"/>
        <v>1202.0999999999999</v>
      </c>
      <c r="H1393" s="17">
        <f t="shared" si="3885"/>
        <v>1902.0999999999999</v>
      </c>
      <c r="I1393" s="17">
        <f t="shared" si="3844"/>
        <v>1202.0999999999999</v>
      </c>
      <c r="J1393" s="17">
        <f t="shared" si="3845"/>
        <v>0</v>
      </c>
      <c r="K1393" s="17">
        <f t="shared" si="3846"/>
        <v>0</v>
      </c>
      <c r="L1393" s="17">
        <f t="shared" si="3847"/>
        <v>0</v>
      </c>
      <c r="M1393" s="17">
        <f t="shared" si="3840"/>
        <v>1202.0999999999999</v>
      </c>
      <c r="N1393" s="17">
        <f t="shared" si="3841"/>
        <v>1902.0999999999999</v>
      </c>
      <c r="O1393" s="17">
        <f t="shared" si="3842"/>
        <v>1202.0999999999999</v>
      </c>
      <c r="P1393" s="17">
        <f t="shared" si="3848"/>
        <v>0</v>
      </c>
      <c r="Q1393" s="17">
        <f t="shared" si="3849"/>
        <v>0</v>
      </c>
      <c r="R1393" s="17">
        <f t="shared" si="3850"/>
        <v>0</v>
      </c>
      <c r="S1393" s="17">
        <f t="shared" si="3851"/>
        <v>0</v>
      </c>
      <c r="T1393" s="17">
        <f t="shared" si="3852"/>
        <v>0</v>
      </c>
      <c r="U1393" s="17">
        <f t="shared" si="3853"/>
        <v>0</v>
      </c>
      <c r="V1393" s="17">
        <f t="shared" si="3854"/>
        <v>0</v>
      </c>
      <c r="W1393" s="17">
        <f t="shared" si="3855"/>
        <v>0</v>
      </c>
      <c r="X1393" s="17">
        <f t="shared" si="3856"/>
        <v>0</v>
      </c>
      <c r="Y1393" s="17">
        <f t="shared" si="3876"/>
        <v>1202.0999999999999</v>
      </c>
      <c r="Z1393" s="17">
        <f t="shared" si="3877"/>
        <v>1902.0999999999999</v>
      </c>
      <c r="AA1393" s="17">
        <f t="shared" si="3878"/>
        <v>1202.0999999999999</v>
      </c>
      <c r="AB1393" s="17">
        <f t="shared" si="3886"/>
        <v>0</v>
      </c>
      <c r="AC1393" s="17">
        <f t="shared" si="3887"/>
        <v>0</v>
      </c>
      <c r="AD1393" s="17">
        <f t="shared" si="3888"/>
        <v>0</v>
      </c>
      <c r="AE1393" s="17">
        <f t="shared" si="3879"/>
        <v>1202.0999999999999</v>
      </c>
      <c r="AF1393" s="17">
        <f t="shared" si="3880"/>
        <v>1902.0999999999999</v>
      </c>
      <c r="AG1393" s="17">
        <f t="shared" si="3881"/>
        <v>1202.0999999999999</v>
      </c>
      <c r="AH1393" s="17">
        <f t="shared" si="3889"/>
        <v>0</v>
      </c>
      <c r="AI1393" s="17">
        <f t="shared" si="3890"/>
        <v>0</v>
      </c>
      <c r="AJ1393" s="17">
        <f t="shared" si="3891"/>
        <v>0</v>
      </c>
      <c r="AK1393" s="17">
        <f t="shared" si="3892"/>
        <v>0</v>
      </c>
      <c r="AL1393" s="17">
        <f t="shared" si="3893"/>
        <v>0</v>
      </c>
      <c r="AM1393" s="17">
        <f t="shared" si="3894"/>
        <v>0</v>
      </c>
      <c r="AN1393" s="17">
        <f t="shared" si="3895"/>
        <v>0</v>
      </c>
      <c r="AO1393" s="17">
        <f t="shared" si="3896"/>
        <v>0</v>
      </c>
      <c r="AP1393" s="17">
        <f t="shared" si="3897"/>
        <v>0</v>
      </c>
      <c r="AQ1393" s="17">
        <f t="shared" si="3898"/>
        <v>0</v>
      </c>
      <c r="AR1393" s="17">
        <f t="shared" si="3899"/>
        <v>0</v>
      </c>
      <c r="AS1393" s="17">
        <f t="shared" si="3900"/>
        <v>0</v>
      </c>
      <c r="AT1393" s="17">
        <f t="shared" si="3901"/>
        <v>0</v>
      </c>
      <c r="AU1393" s="17">
        <f t="shared" si="3902"/>
        <v>0</v>
      </c>
      <c r="AV1393" s="17">
        <f t="shared" si="3903"/>
        <v>0</v>
      </c>
      <c r="AW1393" s="17">
        <f t="shared" si="3882"/>
        <v>1202.0999999999999</v>
      </c>
      <c r="AX1393" s="17">
        <f t="shared" si="3883"/>
        <v>1902.0999999999999</v>
      </c>
      <c r="AY1393" s="17">
        <f t="shared" si="3884"/>
        <v>1202.0999999999999</v>
      </c>
      <c r="AZ1393" s="17">
        <f t="shared" si="3904"/>
        <v>0</v>
      </c>
      <c r="BA1393" s="32"/>
      <c r="BB1393" s="32"/>
      <c r="BC1393" s="1"/>
      <c r="BD1393" s="1"/>
      <c r="BE1393" s="1"/>
      <c r="BF1393" s="1"/>
      <c r="BG1393" s="1"/>
      <c r="BH1393" s="1"/>
      <c r="BI1393" s="1"/>
    </row>
    <row r="1394" s="1" customFormat="1" ht="78.75">
      <c r="A1394" s="30" t="s">
        <v>500</v>
      </c>
      <c r="B1394" s="30" t="s">
        <v>74</v>
      </c>
      <c r="C1394" s="30" t="s">
        <v>29</v>
      </c>
      <c r="D1394" s="30" t="s">
        <v>149</v>
      </c>
      <c r="E1394" s="35"/>
      <c r="F1394" s="31" t="s">
        <v>150</v>
      </c>
      <c r="G1394" s="17">
        <f t="shared" si="3843"/>
        <v>1202.0999999999999</v>
      </c>
      <c r="H1394" s="17">
        <f t="shared" si="3885"/>
        <v>1902.0999999999999</v>
      </c>
      <c r="I1394" s="17">
        <f t="shared" si="3844"/>
        <v>1202.0999999999999</v>
      </c>
      <c r="J1394" s="17">
        <f t="shared" si="3845"/>
        <v>0</v>
      </c>
      <c r="K1394" s="17">
        <f t="shared" si="3846"/>
        <v>0</v>
      </c>
      <c r="L1394" s="17">
        <f t="shared" si="3847"/>
        <v>0</v>
      </c>
      <c r="M1394" s="17">
        <f t="shared" si="3840"/>
        <v>1202.0999999999999</v>
      </c>
      <c r="N1394" s="17">
        <f t="shared" si="3841"/>
        <v>1902.0999999999999</v>
      </c>
      <c r="O1394" s="17">
        <f t="shared" si="3842"/>
        <v>1202.0999999999999</v>
      </c>
      <c r="P1394" s="17">
        <f t="shared" si="3848"/>
        <v>0</v>
      </c>
      <c r="Q1394" s="17">
        <f t="shared" si="3849"/>
        <v>0</v>
      </c>
      <c r="R1394" s="17">
        <f t="shared" si="3850"/>
        <v>0</v>
      </c>
      <c r="S1394" s="17">
        <f t="shared" si="3851"/>
        <v>0</v>
      </c>
      <c r="T1394" s="17">
        <f t="shared" si="3852"/>
        <v>0</v>
      </c>
      <c r="U1394" s="17">
        <f t="shared" si="3853"/>
        <v>0</v>
      </c>
      <c r="V1394" s="17">
        <f t="shared" si="3854"/>
        <v>0</v>
      </c>
      <c r="W1394" s="17">
        <f t="shared" si="3855"/>
        <v>0</v>
      </c>
      <c r="X1394" s="17">
        <f t="shared" si="3856"/>
        <v>0</v>
      </c>
      <c r="Y1394" s="17">
        <f t="shared" si="3876"/>
        <v>1202.0999999999999</v>
      </c>
      <c r="Z1394" s="17">
        <f t="shared" si="3877"/>
        <v>1902.0999999999999</v>
      </c>
      <c r="AA1394" s="17">
        <f t="shared" si="3878"/>
        <v>1202.0999999999999</v>
      </c>
      <c r="AB1394" s="17">
        <f t="shared" si="3886"/>
        <v>0</v>
      </c>
      <c r="AC1394" s="17">
        <f t="shared" si="3887"/>
        <v>0</v>
      </c>
      <c r="AD1394" s="17">
        <f t="shared" si="3888"/>
        <v>0</v>
      </c>
      <c r="AE1394" s="17">
        <f t="shared" si="3879"/>
        <v>1202.0999999999999</v>
      </c>
      <c r="AF1394" s="17">
        <f t="shared" si="3880"/>
        <v>1902.0999999999999</v>
      </c>
      <c r="AG1394" s="17">
        <f t="shared" si="3881"/>
        <v>1202.0999999999999</v>
      </c>
      <c r="AH1394" s="17">
        <f t="shared" si="3889"/>
        <v>0</v>
      </c>
      <c r="AI1394" s="17">
        <f t="shared" si="3890"/>
        <v>0</v>
      </c>
      <c r="AJ1394" s="17">
        <f t="shared" si="3891"/>
        <v>0</v>
      </c>
      <c r="AK1394" s="17">
        <f t="shared" si="3892"/>
        <v>0</v>
      </c>
      <c r="AL1394" s="17">
        <f t="shared" si="3893"/>
        <v>0</v>
      </c>
      <c r="AM1394" s="17">
        <f t="shared" si="3894"/>
        <v>0</v>
      </c>
      <c r="AN1394" s="17">
        <f t="shared" si="3895"/>
        <v>0</v>
      </c>
      <c r="AO1394" s="17">
        <f t="shared" si="3896"/>
        <v>0</v>
      </c>
      <c r="AP1394" s="17">
        <f t="shared" si="3897"/>
        <v>0</v>
      </c>
      <c r="AQ1394" s="17">
        <f t="shared" si="3898"/>
        <v>0</v>
      </c>
      <c r="AR1394" s="17">
        <f t="shared" si="3899"/>
        <v>0</v>
      </c>
      <c r="AS1394" s="17">
        <f t="shared" si="3900"/>
        <v>0</v>
      </c>
      <c r="AT1394" s="17">
        <f t="shared" si="3901"/>
        <v>0</v>
      </c>
      <c r="AU1394" s="17">
        <f t="shared" si="3902"/>
        <v>0</v>
      </c>
      <c r="AV1394" s="17">
        <f t="shared" si="3903"/>
        <v>0</v>
      </c>
      <c r="AW1394" s="17">
        <f t="shared" si="3882"/>
        <v>1202.0999999999999</v>
      </c>
      <c r="AX1394" s="17">
        <f t="shared" si="3883"/>
        <v>1902.0999999999999</v>
      </c>
      <c r="AY1394" s="17">
        <f t="shared" si="3884"/>
        <v>1202.0999999999999</v>
      </c>
      <c r="AZ1394" s="17">
        <f t="shared" si="3904"/>
        <v>0</v>
      </c>
      <c r="BA1394" s="32"/>
      <c r="BB1394" s="32"/>
      <c r="BC1394" s="1"/>
      <c r="BD1394" s="1"/>
      <c r="BE1394" s="1"/>
      <c r="BF1394" s="1"/>
      <c r="BG1394" s="1"/>
      <c r="BH1394" s="1"/>
      <c r="BI1394" s="1"/>
    </row>
    <row r="1395" s="1" customFormat="1">
      <c r="A1395" s="30" t="s">
        <v>500</v>
      </c>
      <c r="B1395" s="30" t="s">
        <v>74</v>
      </c>
      <c r="C1395" s="30" t="s">
        <v>29</v>
      </c>
      <c r="D1395" s="30" t="s">
        <v>149</v>
      </c>
      <c r="E1395" s="30" t="s">
        <v>41</v>
      </c>
      <c r="F1395" s="31" t="s">
        <v>42</v>
      </c>
      <c r="G1395" s="17">
        <v>1202.0999999999999</v>
      </c>
      <c r="H1395" s="17">
        <v>1902.0999999999999</v>
      </c>
      <c r="I1395" s="17">
        <v>1202.0999999999999</v>
      </c>
      <c r="J1395" s="17"/>
      <c r="K1395" s="17"/>
      <c r="L1395" s="17"/>
      <c r="M1395" s="17">
        <f t="shared" si="3840"/>
        <v>1202.0999999999999</v>
      </c>
      <c r="N1395" s="17">
        <f t="shared" si="3841"/>
        <v>1902.0999999999999</v>
      </c>
      <c r="O1395" s="17">
        <f t="shared" si="3842"/>
        <v>1202.0999999999999</v>
      </c>
      <c r="P1395" s="17"/>
      <c r="Q1395" s="17"/>
      <c r="R1395" s="17"/>
      <c r="S1395" s="17"/>
      <c r="T1395" s="17"/>
      <c r="U1395" s="17"/>
      <c r="V1395" s="17"/>
      <c r="W1395" s="17"/>
      <c r="X1395" s="17"/>
      <c r="Y1395" s="17">
        <f t="shared" si="3876"/>
        <v>1202.0999999999999</v>
      </c>
      <c r="Z1395" s="17">
        <f t="shared" si="3877"/>
        <v>1902.0999999999999</v>
      </c>
      <c r="AA1395" s="17">
        <f t="shared" si="3878"/>
        <v>1202.0999999999999</v>
      </c>
      <c r="AB1395" s="17"/>
      <c r="AC1395" s="17"/>
      <c r="AD1395" s="17"/>
      <c r="AE1395" s="17">
        <f t="shared" si="3879"/>
        <v>1202.0999999999999</v>
      </c>
      <c r="AF1395" s="17">
        <f t="shared" si="3880"/>
        <v>1902.0999999999999</v>
      </c>
      <c r="AG1395" s="17">
        <f t="shared" si="3881"/>
        <v>1202.0999999999999</v>
      </c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>
        <f t="shared" si="3882"/>
        <v>1202.0999999999999</v>
      </c>
      <c r="AX1395" s="17">
        <f t="shared" si="3883"/>
        <v>1902.0999999999999</v>
      </c>
      <c r="AY1395" s="17">
        <f t="shared" si="3884"/>
        <v>1202.0999999999999</v>
      </c>
      <c r="AZ1395" s="17"/>
      <c r="BA1395" s="32"/>
      <c r="BB1395" s="32"/>
      <c r="BC1395" s="1"/>
      <c r="BD1395" s="1"/>
      <c r="BE1395" s="1"/>
      <c r="BF1395" s="1"/>
      <c r="BG1395" s="1"/>
      <c r="BH1395" s="1"/>
      <c r="BI1395" s="1"/>
    </row>
    <row r="1396" s="1" customFormat="1">
      <c r="A1396" s="30" t="s">
        <v>500</v>
      </c>
      <c r="B1396" s="30" t="s">
        <v>74</v>
      </c>
      <c r="C1396" s="30" t="s">
        <v>29</v>
      </c>
      <c r="D1396" s="30" t="s">
        <v>57</v>
      </c>
      <c r="E1396" s="35"/>
      <c r="F1396" s="31" t="s">
        <v>58</v>
      </c>
      <c r="G1396" s="17"/>
      <c r="H1396" s="17"/>
      <c r="I1396" s="17"/>
      <c r="J1396" s="17"/>
      <c r="K1396" s="17"/>
      <c r="L1396" s="17"/>
      <c r="M1396" s="17"/>
      <c r="N1396" s="17"/>
      <c r="O1396" s="17"/>
      <c r="P1396" s="17">
        <f t="shared" si="3848"/>
        <v>0</v>
      </c>
      <c r="Q1396" s="17">
        <f t="shared" si="3849"/>
        <v>0</v>
      </c>
      <c r="R1396" s="17">
        <f t="shared" si="3850"/>
        <v>0</v>
      </c>
      <c r="S1396" s="17">
        <f t="shared" si="3851"/>
        <v>6.3499999999999996</v>
      </c>
      <c r="T1396" s="17">
        <f t="shared" si="3852"/>
        <v>0</v>
      </c>
      <c r="U1396" s="17">
        <f t="shared" si="3853"/>
        <v>0</v>
      </c>
      <c r="V1396" s="17">
        <f t="shared" si="3854"/>
        <v>0</v>
      </c>
      <c r="W1396" s="17">
        <f t="shared" si="3855"/>
        <v>0</v>
      </c>
      <c r="X1396" s="17">
        <f t="shared" si="3856"/>
        <v>0</v>
      </c>
      <c r="Y1396" s="17">
        <f t="shared" si="3876"/>
        <v>6.3499999999999996</v>
      </c>
      <c r="Z1396" s="17">
        <f t="shared" si="3877"/>
        <v>0</v>
      </c>
      <c r="AA1396" s="17">
        <f t="shared" si="3878"/>
        <v>0</v>
      </c>
      <c r="AB1396" s="17">
        <f t="shared" si="3886"/>
        <v>0</v>
      </c>
      <c r="AC1396" s="17">
        <f t="shared" si="3887"/>
        <v>0</v>
      </c>
      <c r="AD1396" s="17">
        <f t="shared" si="3888"/>
        <v>0</v>
      </c>
      <c r="AE1396" s="17">
        <f t="shared" si="3879"/>
        <v>6.3499999999999996</v>
      </c>
      <c r="AF1396" s="17">
        <f t="shared" si="3880"/>
        <v>0</v>
      </c>
      <c r="AG1396" s="17">
        <f t="shared" si="3881"/>
        <v>0</v>
      </c>
      <c r="AH1396" s="17">
        <f t="shared" si="3889"/>
        <v>0</v>
      </c>
      <c r="AI1396" s="17">
        <f t="shared" si="3890"/>
        <v>0</v>
      </c>
      <c r="AJ1396" s="17">
        <f t="shared" si="3891"/>
        <v>0</v>
      </c>
      <c r="AK1396" s="17">
        <f t="shared" si="3892"/>
        <v>0</v>
      </c>
      <c r="AL1396" s="17">
        <f t="shared" si="3893"/>
        <v>0</v>
      </c>
      <c r="AM1396" s="17">
        <f t="shared" si="3894"/>
        <v>0</v>
      </c>
      <c r="AN1396" s="17">
        <f t="shared" si="3895"/>
        <v>0</v>
      </c>
      <c r="AO1396" s="17">
        <f t="shared" si="3896"/>
        <v>0</v>
      </c>
      <c r="AP1396" s="17">
        <f t="shared" si="3897"/>
        <v>0</v>
      </c>
      <c r="AQ1396" s="17">
        <f t="shared" si="3898"/>
        <v>0</v>
      </c>
      <c r="AR1396" s="17">
        <f t="shared" si="3899"/>
        <v>0</v>
      </c>
      <c r="AS1396" s="17">
        <f t="shared" si="3900"/>
        <v>0</v>
      </c>
      <c r="AT1396" s="17">
        <f t="shared" si="3901"/>
        <v>0</v>
      </c>
      <c r="AU1396" s="17">
        <f t="shared" si="3902"/>
        <v>0</v>
      </c>
      <c r="AV1396" s="17">
        <f t="shared" si="3903"/>
        <v>0</v>
      </c>
      <c r="AW1396" s="17">
        <f t="shared" si="3882"/>
        <v>6.3499999999999996</v>
      </c>
      <c r="AX1396" s="17">
        <f t="shared" si="3883"/>
        <v>0</v>
      </c>
      <c r="AY1396" s="17">
        <f t="shared" si="3884"/>
        <v>0</v>
      </c>
      <c r="AZ1396" s="17">
        <f t="shared" si="3904"/>
        <v>0</v>
      </c>
      <c r="BA1396" s="32"/>
      <c r="BB1396" s="32"/>
      <c r="BC1396" s="1"/>
      <c r="BD1396" s="1"/>
      <c r="BE1396" s="1"/>
      <c r="BF1396" s="1"/>
      <c r="BG1396" s="1"/>
      <c r="BH1396" s="1"/>
      <c r="BI1396" s="1"/>
    </row>
    <row r="1397" s="1" customFormat="1">
      <c r="A1397" s="30" t="s">
        <v>500</v>
      </c>
      <c r="B1397" s="30" t="s">
        <v>74</v>
      </c>
      <c r="C1397" s="30" t="s">
        <v>29</v>
      </c>
      <c r="D1397" s="30" t="s">
        <v>481</v>
      </c>
      <c r="E1397" s="35"/>
      <c r="F1397" s="31" t="s">
        <v>482</v>
      </c>
      <c r="G1397" s="17"/>
      <c r="H1397" s="17"/>
      <c r="I1397" s="17"/>
      <c r="J1397" s="17"/>
      <c r="K1397" s="17"/>
      <c r="L1397" s="17"/>
      <c r="M1397" s="17"/>
      <c r="N1397" s="17"/>
      <c r="O1397" s="17"/>
      <c r="P1397" s="17">
        <f t="shared" si="3848"/>
        <v>0</v>
      </c>
      <c r="Q1397" s="17">
        <f t="shared" si="3849"/>
        <v>0</v>
      </c>
      <c r="R1397" s="17">
        <f t="shared" si="3850"/>
        <v>0</v>
      </c>
      <c r="S1397" s="17">
        <f t="shared" si="3851"/>
        <v>6.3499999999999996</v>
      </c>
      <c r="T1397" s="17">
        <f t="shared" si="3852"/>
        <v>0</v>
      </c>
      <c r="U1397" s="17">
        <f t="shared" si="3853"/>
        <v>0</v>
      </c>
      <c r="V1397" s="17">
        <f t="shared" si="3854"/>
        <v>0</v>
      </c>
      <c r="W1397" s="17">
        <f t="shared" si="3855"/>
        <v>0</v>
      </c>
      <c r="X1397" s="17">
        <f t="shared" si="3856"/>
        <v>0</v>
      </c>
      <c r="Y1397" s="17">
        <f t="shared" si="3876"/>
        <v>6.3499999999999996</v>
      </c>
      <c r="Z1397" s="17">
        <f t="shared" si="3877"/>
        <v>0</v>
      </c>
      <c r="AA1397" s="17">
        <f t="shared" si="3878"/>
        <v>0</v>
      </c>
      <c r="AB1397" s="17">
        <f t="shared" si="3886"/>
        <v>0</v>
      </c>
      <c r="AC1397" s="17">
        <f t="shared" si="3887"/>
        <v>0</v>
      </c>
      <c r="AD1397" s="17">
        <f t="shared" si="3888"/>
        <v>0</v>
      </c>
      <c r="AE1397" s="17">
        <f t="shared" si="3879"/>
        <v>6.3499999999999996</v>
      </c>
      <c r="AF1397" s="17">
        <f t="shared" si="3880"/>
        <v>0</v>
      </c>
      <c r="AG1397" s="17">
        <f t="shared" si="3881"/>
        <v>0</v>
      </c>
      <c r="AH1397" s="17">
        <f t="shared" si="3889"/>
        <v>0</v>
      </c>
      <c r="AI1397" s="17">
        <f t="shared" si="3890"/>
        <v>0</v>
      </c>
      <c r="AJ1397" s="17">
        <f t="shared" si="3891"/>
        <v>0</v>
      </c>
      <c r="AK1397" s="17">
        <f t="shared" si="3892"/>
        <v>0</v>
      </c>
      <c r="AL1397" s="17">
        <f t="shared" si="3893"/>
        <v>0</v>
      </c>
      <c r="AM1397" s="17">
        <f t="shared" si="3894"/>
        <v>0</v>
      </c>
      <c r="AN1397" s="17">
        <f t="shared" si="3895"/>
        <v>0</v>
      </c>
      <c r="AO1397" s="17">
        <f t="shared" si="3896"/>
        <v>0</v>
      </c>
      <c r="AP1397" s="17">
        <f t="shared" si="3897"/>
        <v>0</v>
      </c>
      <c r="AQ1397" s="17">
        <f t="shared" si="3898"/>
        <v>0</v>
      </c>
      <c r="AR1397" s="17">
        <f t="shared" si="3899"/>
        <v>0</v>
      </c>
      <c r="AS1397" s="17">
        <f t="shared" si="3900"/>
        <v>0</v>
      </c>
      <c r="AT1397" s="17">
        <f t="shared" si="3901"/>
        <v>0</v>
      </c>
      <c r="AU1397" s="17">
        <f t="shared" si="3902"/>
        <v>0</v>
      </c>
      <c r="AV1397" s="17">
        <f t="shared" si="3903"/>
        <v>0</v>
      </c>
      <c r="AW1397" s="17">
        <f t="shared" si="3882"/>
        <v>6.3499999999999996</v>
      </c>
      <c r="AX1397" s="17">
        <f t="shared" si="3883"/>
        <v>0</v>
      </c>
      <c r="AY1397" s="17">
        <f t="shared" si="3884"/>
        <v>0</v>
      </c>
      <c r="AZ1397" s="17">
        <f t="shared" si="3904"/>
        <v>0</v>
      </c>
      <c r="BA1397" s="32"/>
      <c r="BB1397" s="32"/>
      <c r="BC1397" s="1"/>
      <c r="BD1397" s="1"/>
      <c r="BE1397" s="1"/>
      <c r="BF1397" s="1"/>
      <c r="BG1397" s="1"/>
      <c r="BH1397" s="1"/>
      <c r="BI1397" s="1"/>
    </row>
    <row r="1398" s="1" customFormat="1">
      <c r="A1398" s="30" t="s">
        <v>500</v>
      </c>
      <c r="B1398" s="30" t="s">
        <v>74</v>
      </c>
      <c r="C1398" s="30" t="s">
        <v>29</v>
      </c>
      <c r="D1398" s="30" t="s">
        <v>481</v>
      </c>
      <c r="E1398" s="30" t="s">
        <v>41</v>
      </c>
      <c r="F1398" s="31" t="s">
        <v>42</v>
      </c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>
        <v>6.3499999999999996</v>
      </c>
      <c r="T1398" s="17"/>
      <c r="U1398" s="17"/>
      <c r="V1398" s="17"/>
      <c r="W1398" s="17"/>
      <c r="X1398" s="17"/>
      <c r="Y1398" s="17">
        <f t="shared" si="3876"/>
        <v>6.3499999999999996</v>
      </c>
      <c r="Z1398" s="17">
        <f t="shared" si="3877"/>
        <v>0</v>
      </c>
      <c r="AA1398" s="17">
        <f t="shared" si="3878"/>
        <v>0</v>
      </c>
      <c r="AB1398" s="17"/>
      <c r="AC1398" s="17"/>
      <c r="AD1398" s="17"/>
      <c r="AE1398" s="17">
        <f t="shared" si="3879"/>
        <v>6.3499999999999996</v>
      </c>
      <c r="AF1398" s="17">
        <f t="shared" si="3880"/>
        <v>0</v>
      </c>
      <c r="AG1398" s="17">
        <f t="shared" si="3881"/>
        <v>0</v>
      </c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>
        <f t="shared" si="3882"/>
        <v>6.3499999999999996</v>
      </c>
      <c r="AX1398" s="17">
        <f t="shared" si="3883"/>
        <v>0</v>
      </c>
      <c r="AY1398" s="17">
        <f t="shared" si="3884"/>
        <v>0</v>
      </c>
      <c r="AZ1398" s="17"/>
      <c r="BA1398" s="32"/>
      <c r="BB1398" s="32"/>
      <c r="BC1398" s="1"/>
      <c r="BD1398" s="1"/>
      <c r="BE1398" s="1"/>
      <c r="BF1398" s="1"/>
      <c r="BG1398" s="1"/>
      <c r="BH1398" s="1"/>
      <c r="BI1398" s="1"/>
    </row>
    <row r="1399" s="20" customFormat="1">
      <c r="A1399" s="21" t="s">
        <v>500</v>
      </c>
      <c r="B1399" s="21" t="s">
        <v>96</v>
      </c>
      <c r="C1399" s="21"/>
      <c r="D1399" s="21"/>
      <c r="E1399" s="33"/>
      <c r="F1399" s="22" t="s">
        <v>402</v>
      </c>
      <c r="G1399" s="23">
        <f t="shared" si="3843"/>
        <v>1597.7</v>
      </c>
      <c r="H1399" s="23">
        <f t="shared" si="3885"/>
        <v>1597.7</v>
      </c>
      <c r="I1399" s="23">
        <f t="shared" si="3844"/>
        <v>1597.7</v>
      </c>
      <c r="J1399" s="23">
        <f t="shared" si="3845"/>
        <v>0</v>
      </c>
      <c r="K1399" s="23">
        <f t="shared" si="3846"/>
        <v>0</v>
      </c>
      <c r="L1399" s="23">
        <f t="shared" si="3847"/>
        <v>0</v>
      </c>
      <c r="M1399" s="23">
        <f t="shared" si="3840"/>
        <v>1597.7</v>
      </c>
      <c r="N1399" s="23">
        <f t="shared" si="3841"/>
        <v>1597.7</v>
      </c>
      <c r="O1399" s="23">
        <f t="shared" si="3842"/>
        <v>1597.7</v>
      </c>
      <c r="P1399" s="23">
        <f t="shared" si="3848"/>
        <v>0</v>
      </c>
      <c r="Q1399" s="23">
        <f t="shared" si="3849"/>
        <v>0</v>
      </c>
      <c r="R1399" s="23">
        <f t="shared" si="3850"/>
        <v>0</v>
      </c>
      <c r="S1399" s="23">
        <f t="shared" si="3851"/>
        <v>0</v>
      </c>
      <c r="T1399" s="23">
        <f t="shared" si="3852"/>
        <v>0</v>
      </c>
      <c r="U1399" s="23">
        <f t="shared" si="3853"/>
        <v>0</v>
      </c>
      <c r="V1399" s="23">
        <f t="shared" si="3854"/>
        <v>0</v>
      </c>
      <c r="W1399" s="23">
        <f t="shared" si="3855"/>
        <v>0</v>
      </c>
      <c r="X1399" s="23">
        <f t="shared" si="3856"/>
        <v>0</v>
      </c>
      <c r="Y1399" s="23">
        <f t="shared" si="3876"/>
        <v>1597.7</v>
      </c>
      <c r="Z1399" s="23">
        <f t="shared" si="3877"/>
        <v>1597.7</v>
      </c>
      <c r="AA1399" s="23">
        <f t="shared" si="3878"/>
        <v>1597.7</v>
      </c>
      <c r="AB1399" s="23">
        <f t="shared" si="3886"/>
        <v>0</v>
      </c>
      <c r="AC1399" s="23">
        <f t="shared" si="3887"/>
        <v>0</v>
      </c>
      <c r="AD1399" s="23">
        <f t="shared" si="3888"/>
        <v>0</v>
      </c>
      <c r="AE1399" s="23">
        <f t="shared" si="3879"/>
        <v>1597.7</v>
      </c>
      <c r="AF1399" s="23">
        <f t="shared" si="3880"/>
        <v>1597.7</v>
      </c>
      <c r="AG1399" s="23">
        <f t="shared" si="3881"/>
        <v>1597.7</v>
      </c>
      <c r="AH1399" s="23">
        <f t="shared" si="3889"/>
        <v>0</v>
      </c>
      <c r="AI1399" s="23">
        <f t="shared" si="3890"/>
        <v>0</v>
      </c>
      <c r="AJ1399" s="23">
        <f t="shared" si="3891"/>
        <v>0</v>
      </c>
      <c r="AK1399" s="23">
        <f t="shared" si="3892"/>
        <v>0</v>
      </c>
      <c r="AL1399" s="23">
        <f t="shared" si="3893"/>
        <v>0</v>
      </c>
      <c r="AM1399" s="23">
        <f t="shared" si="3894"/>
        <v>0</v>
      </c>
      <c r="AN1399" s="23">
        <f t="shared" si="3895"/>
        <v>0</v>
      </c>
      <c r="AO1399" s="23">
        <f t="shared" si="3896"/>
        <v>0</v>
      </c>
      <c r="AP1399" s="23">
        <f t="shared" si="3897"/>
        <v>0</v>
      </c>
      <c r="AQ1399" s="23">
        <f t="shared" si="3898"/>
        <v>0</v>
      </c>
      <c r="AR1399" s="23">
        <f t="shared" si="3899"/>
        <v>0</v>
      </c>
      <c r="AS1399" s="23">
        <f t="shared" si="3900"/>
        <v>0</v>
      </c>
      <c r="AT1399" s="23">
        <f t="shared" si="3901"/>
        <v>0</v>
      </c>
      <c r="AU1399" s="23">
        <f t="shared" si="3902"/>
        <v>0</v>
      </c>
      <c r="AV1399" s="23">
        <f t="shared" si="3903"/>
        <v>0</v>
      </c>
      <c r="AW1399" s="23">
        <f t="shared" si="3882"/>
        <v>1597.7</v>
      </c>
      <c r="AX1399" s="23">
        <f t="shared" si="3883"/>
        <v>1597.7</v>
      </c>
      <c r="AY1399" s="23">
        <f t="shared" si="3884"/>
        <v>1597.7</v>
      </c>
      <c r="AZ1399" s="23">
        <f t="shared" si="3904"/>
        <v>0</v>
      </c>
      <c r="BA1399" s="24"/>
      <c r="BB1399" s="24"/>
      <c r="BC1399" s="20"/>
      <c r="BD1399" s="20"/>
      <c r="BE1399" s="20"/>
      <c r="BF1399" s="20"/>
      <c r="BG1399" s="20"/>
      <c r="BH1399" s="20"/>
      <c r="BI1399" s="20"/>
    </row>
    <row r="1400" s="25" customFormat="1">
      <c r="A1400" s="26" t="s">
        <v>500</v>
      </c>
      <c r="B1400" s="26" t="s">
        <v>96</v>
      </c>
      <c r="C1400" s="26" t="s">
        <v>29</v>
      </c>
      <c r="D1400" s="26"/>
      <c r="E1400" s="34"/>
      <c r="F1400" s="27" t="s">
        <v>472</v>
      </c>
      <c r="G1400" s="28">
        <f t="shared" si="3843"/>
        <v>1597.7</v>
      </c>
      <c r="H1400" s="28">
        <f t="shared" si="3885"/>
        <v>1597.7</v>
      </c>
      <c r="I1400" s="28">
        <f t="shared" si="3844"/>
        <v>1597.7</v>
      </c>
      <c r="J1400" s="28">
        <f t="shared" si="3845"/>
        <v>0</v>
      </c>
      <c r="K1400" s="28">
        <f t="shared" si="3846"/>
        <v>0</v>
      </c>
      <c r="L1400" s="28">
        <f t="shared" si="3847"/>
        <v>0</v>
      </c>
      <c r="M1400" s="28">
        <f t="shared" si="3840"/>
        <v>1597.7</v>
      </c>
      <c r="N1400" s="28">
        <f t="shared" si="3841"/>
        <v>1597.7</v>
      </c>
      <c r="O1400" s="28">
        <f t="shared" si="3842"/>
        <v>1597.7</v>
      </c>
      <c r="P1400" s="28">
        <f t="shared" si="3848"/>
        <v>0</v>
      </c>
      <c r="Q1400" s="28">
        <f t="shared" si="3849"/>
        <v>0</v>
      </c>
      <c r="R1400" s="28">
        <f t="shared" si="3850"/>
        <v>0</v>
      </c>
      <c r="S1400" s="28">
        <f t="shared" si="3851"/>
        <v>0</v>
      </c>
      <c r="T1400" s="28">
        <f t="shared" si="3852"/>
        <v>0</v>
      </c>
      <c r="U1400" s="28">
        <f t="shared" si="3853"/>
        <v>0</v>
      </c>
      <c r="V1400" s="28">
        <f t="shared" si="3854"/>
        <v>0</v>
      </c>
      <c r="W1400" s="28">
        <f t="shared" si="3855"/>
        <v>0</v>
      </c>
      <c r="X1400" s="28">
        <f t="shared" si="3856"/>
        <v>0</v>
      </c>
      <c r="Y1400" s="28">
        <f t="shared" si="3876"/>
        <v>1597.7</v>
      </c>
      <c r="Z1400" s="28">
        <f t="shared" si="3877"/>
        <v>1597.7</v>
      </c>
      <c r="AA1400" s="28">
        <f t="shared" si="3878"/>
        <v>1597.7</v>
      </c>
      <c r="AB1400" s="28">
        <f t="shared" si="3886"/>
        <v>0</v>
      </c>
      <c r="AC1400" s="28">
        <f t="shared" si="3887"/>
        <v>0</v>
      </c>
      <c r="AD1400" s="28">
        <f t="shared" si="3888"/>
        <v>0</v>
      </c>
      <c r="AE1400" s="28">
        <f t="shared" si="3879"/>
        <v>1597.7</v>
      </c>
      <c r="AF1400" s="28">
        <f t="shared" si="3880"/>
        <v>1597.7</v>
      </c>
      <c r="AG1400" s="28">
        <f t="shared" si="3881"/>
        <v>1597.7</v>
      </c>
      <c r="AH1400" s="28">
        <f t="shared" si="3889"/>
        <v>0</v>
      </c>
      <c r="AI1400" s="28">
        <f t="shared" si="3890"/>
        <v>0</v>
      </c>
      <c r="AJ1400" s="28">
        <f t="shared" si="3891"/>
        <v>0</v>
      </c>
      <c r="AK1400" s="28">
        <f t="shared" si="3892"/>
        <v>0</v>
      </c>
      <c r="AL1400" s="28">
        <f t="shared" si="3893"/>
        <v>0</v>
      </c>
      <c r="AM1400" s="28">
        <f t="shared" si="3894"/>
        <v>0</v>
      </c>
      <c r="AN1400" s="28">
        <f t="shared" si="3895"/>
        <v>0</v>
      </c>
      <c r="AO1400" s="28">
        <f t="shared" si="3896"/>
        <v>0</v>
      </c>
      <c r="AP1400" s="28">
        <f t="shared" si="3897"/>
        <v>0</v>
      </c>
      <c r="AQ1400" s="28">
        <f t="shared" si="3898"/>
        <v>0</v>
      </c>
      <c r="AR1400" s="28">
        <f t="shared" si="3899"/>
        <v>0</v>
      </c>
      <c r="AS1400" s="28">
        <f t="shared" si="3900"/>
        <v>0</v>
      </c>
      <c r="AT1400" s="28">
        <f t="shared" si="3901"/>
        <v>0</v>
      </c>
      <c r="AU1400" s="28">
        <f t="shared" si="3902"/>
        <v>0</v>
      </c>
      <c r="AV1400" s="28">
        <f t="shared" si="3903"/>
        <v>0</v>
      </c>
      <c r="AW1400" s="28">
        <f t="shared" si="3882"/>
        <v>1597.7</v>
      </c>
      <c r="AX1400" s="28">
        <f t="shared" si="3883"/>
        <v>1597.7</v>
      </c>
      <c r="AY1400" s="28">
        <f t="shared" si="3884"/>
        <v>1597.7</v>
      </c>
      <c r="AZ1400" s="28">
        <f t="shared" si="3904"/>
        <v>0</v>
      </c>
      <c r="BA1400" s="29"/>
      <c r="BB1400" s="29"/>
      <c r="BC1400" s="25"/>
      <c r="BD1400" s="25"/>
      <c r="BE1400" s="25"/>
      <c r="BF1400" s="25"/>
      <c r="BG1400" s="25"/>
      <c r="BH1400" s="25"/>
      <c r="BI1400" s="25"/>
    </row>
    <row r="1401" s="1" customFormat="1">
      <c r="A1401" s="30" t="s">
        <v>500</v>
      </c>
      <c r="B1401" s="30" t="s">
        <v>96</v>
      </c>
      <c r="C1401" s="30" t="s">
        <v>29</v>
      </c>
      <c r="D1401" s="30" t="s">
        <v>404</v>
      </c>
      <c r="E1401" s="35"/>
      <c r="F1401" s="31" t="s">
        <v>405</v>
      </c>
      <c r="G1401" s="17">
        <f t="shared" si="3843"/>
        <v>1597.7</v>
      </c>
      <c r="H1401" s="17">
        <f t="shared" si="3885"/>
        <v>1597.7</v>
      </c>
      <c r="I1401" s="17">
        <f t="shared" si="3844"/>
        <v>1597.7</v>
      </c>
      <c r="J1401" s="17">
        <f t="shared" si="3845"/>
        <v>0</v>
      </c>
      <c r="K1401" s="17">
        <f t="shared" si="3846"/>
        <v>0</v>
      </c>
      <c r="L1401" s="17">
        <f t="shared" si="3847"/>
        <v>0</v>
      </c>
      <c r="M1401" s="17">
        <f t="shared" si="3840"/>
        <v>1597.7</v>
      </c>
      <c r="N1401" s="17">
        <f t="shared" si="3841"/>
        <v>1597.7</v>
      </c>
      <c r="O1401" s="17">
        <f t="shared" si="3842"/>
        <v>1597.7</v>
      </c>
      <c r="P1401" s="17">
        <f t="shared" si="3848"/>
        <v>0</v>
      </c>
      <c r="Q1401" s="17">
        <f t="shared" si="3849"/>
        <v>0</v>
      </c>
      <c r="R1401" s="17">
        <f t="shared" si="3850"/>
        <v>0</v>
      </c>
      <c r="S1401" s="17">
        <f t="shared" si="3851"/>
        <v>0</v>
      </c>
      <c r="T1401" s="17">
        <f t="shared" si="3852"/>
        <v>0</v>
      </c>
      <c r="U1401" s="17">
        <f t="shared" si="3853"/>
        <v>0</v>
      </c>
      <c r="V1401" s="17">
        <f t="shared" si="3854"/>
        <v>0</v>
      </c>
      <c r="W1401" s="17">
        <f t="shared" si="3855"/>
        <v>0</v>
      </c>
      <c r="X1401" s="17">
        <f t="shared" si="3856"/>
        <v>0</v>
      </c>
      <c r="Y1401" s="17">
        <f t="shared" si="3876"/>
        <v>1597.7</v>
      </c>
      <c r="Z1401" s="17">
        <f t="shared" si="3877"/>
        <v>1597.7</v>
      </c>
      <c r="AA1401" s="17">
        <f t="shared" si="3878"/>
        <v>1597.7</v>
      </c>
      <c r="AB1401" s="17">
        <f t="shared" si="3886"/>
        <v>0</v>
      </c>
      <c r="AC1401" s="17">
        <f t="shared" si="3887"/>
        <v>0</v>
      </c>
      <c r="AD1401" s="17">
        <f t="shared" si="3888"/>
        <v>0</v>
      </c>
      <c r="AE1401" s="17">
        <f t="shared" si="3879"/>
        <v>1597.7</v>
      </c>
      <c r="AF1401" s="17">
        <f t="shared" si="3880"/>
        <v>1597.7</v>
      </c>
      <c r="AG1401" s="17">
        <f t="shared" si="3881"/>
        <v>1597.7</v>
      </c>
      <c r="AH1401" s="17">
        <f t="shared" si="3889"/>
        <v>0</v>
      </c>
      <c r="AI1401" s="17">
        <f t="shared" si="3890"/>
        <v>0</v>
      </c>
      <c r="AJ1401" s="17">
        <f t="shared" si="3891"/>
        <v>0</v>
      </c>
      <c r="AK1401" s="17">
        <f t="shared" si="3892"/>
        <v>0</v>
      </c>
      <c r="AL1401" s="17">
        <f t="shared" si="3893"/>
        <v>0</v>
      </c>
      <c r="AM1401" s="17">
        <f t="shared" si="3894"/>
        <v>0</v>
      </c>
      <c r="AN1401" s="17">
        <f t="shared" si="3895"/>
        <v>0</v>
      </c>
      <c r="AO1401" s="17">
        <f t="shared" si="3896"/>
        <v>0</v>
      </c>
      <c r="AP1401" s="17">
        <f t="shared" si="3897"/>
        <v>0</v>
      </c>
      <c r="AQ1401" s="17">
        <f t="shared" si="3898"/>
        <v>0</v>
      </c>
      <c r="AR1401" s="17">
        <f t="shared" si="3899"/>
        <v>0</v>
      </c>
      <c r="AS1401" s="17">
        <f t="shared" si="3900"/>
        <v>0</v>
      </c>
      <c r="AT1401" s="17">
        <f t="shared" si="3901"/>
        <v>0</v>
      </c>
      <c r="AU1401" s="17">
        <f t="shared" si="3902"/>
        <v>0</v>
      </c>
      <c r="AV1401" s="17">
        <f t="shared" si="3903"/>
        <v>0</v>
      </c>
      <c r="AW1401" s="17">
        <f t="shared" si="3882"/>
        <v>1597.7</v>
      </c>
      <c r="AX1401" s="17">
        <f t="shared" si="3883"/>
        <v>1597.7</v>
      </c>
      <c r="AY1401" s="17">
        <f t="shared" si="3884"/>
        <v>1597.7</v>
      </c>
      <c r="AZ1401" s="17">
        <f t="shared" si="3904"/>
        <v>0</v>
      </c>
      <c r="BA1401" s="32"/>
      <c r="BB1401" s="32"/>
      <c r="BC1401" s="1"/>
      <c r="BD1401" s="1"/>
      <c r="BE1401" s="1"/>
      <c r="BF1401" s="1"/>
      <c r="BG1401" s="1"/>
      <c r="BH1401" s="1"/>
      <c r="BI1401" s="1"/>
    </row>
    <row r="1402" s="1" customFormat="1" hidden="1">
      <c r="A1402" s="30" t="s">
        <v>500</v>
      </c>
      <c r="B1402" s="30" t="s">
        <v>96</v>
      </c>
      <c r="C1402" s="30" t="s">
        <v>29</v>
      </c>
      <c r="D1402" s="30" t="s">
        <v>406</v>
      </c>
      <c r="E1402" s="35"/>
      <c r="F1402" s="31" t="s">
        <v>36</v>
      </c>
      <c r="G1402" s="17">
        <f t="shared" si="3843"/>
        <v>1597.7</v>
      </c>
      <c r="H1402" s="17">
        <f t="shared" si="3885"/>
        <v>1597.7</v>
      </c>
      <c r="I1402" s="17">
        <f t="shared" si="3844"/>
        <v>1597.7</v>
      </c>
      <c r="J1402" s="17">
        <f t="shared" si="3845"/>
        <v>0</v>
      </c>
      <c r="K1402" s="17">
        <f t="shared" si="3846"/>
        <v>0</v>
      </c>
      <c r="L1402" s="17">
        <f t="shared" si="3847"/>
        <v>0</v>
      </c>
      <c r="M1402" s="17">
        <f t="shared" si="3840"/>
        <v>1597.7</v>
      </c>
      <c r="N1402" s="17">
        <f t="shared" si="3841"/>
        <v>1597.7</v>
      </c>
      <c r="O1402" s="17">
        <f t="shared" si="3842"/>
        <v>1597.7</v>
      </c>
      <c r="P1402" s="17">
        <f t="shared" si="3848"/>
        <v>0</v>
      </c>
      <c r="Q1402" s="17">
        <f t="shared" si="3849"/>
        <v>0</v>
      </c>
      <c r="R1402" s="17">
        <f t="shared" si="3850"/>
        <v>0</v>
      </c>
      <c r="S1402" s="17">
        <f t="shared" si="3851"/>
        <v>0</v>
      </c>
      <c r="T1402" s="17">
        <f t="shared" si="3852"/>
        <v>0</v>
      </c>
      <c r="U1402" s="17">
        <f t="shared" si="3853"/>
        <v>0</v>
      </c>
      <c r="V1402" s="17">
        <f t="shared" si="3854"/>
        <v>0</v>
      </c>
      <c r="W1402" s="17">
        <f t="shared" si="3855"/>
        <v>0</v>
      </c>
      <c r="X1402" s="17">
        <f t="shared" si="3856"/>
        <v>0</v>
      </c>
      <c r="Y1402" s="17">
        <f t="shared" si="3876"/>
        <v>1597.7</v>
      </c>
      <c r="Z1402" s="17">
        <f t="shared" si="3877"/>
        <v>1597.7</v>
      </c>
      <c r="AA1402" s="17">
        <f t="shared" si="3878"/>
        <v>1597.7</v>
      </c>
      <c r="AB1402" s="17">
        <f t="shared" si="3886"/>
        <v>0</v>
      </c>
      <c r="AC1402" s="17">
        <f t="shared" si="3887"/>
        <v>0</v>
      </c>
      <c r="AD1402" s="17">
        <f t="shared" si="3888"/>
        <v>0</v>
      </c>
      <c r="AE1402" s="17">
        <f t="shared" si="3879"/>
        <v>1597.7</v>
      </c>
      <c r="AF1402" s="17">
        <f t="shared" si="3880"/>
        <v>1597.7</v>
      </c>
      <c r="AG1402" s="17">
        <f t="shared" si="3881"/>
        <v>1597.7</v>
      </c>
      <c r="AH1402" s="17">
        <f t="shared" si="3889"/>
        <v>0</v>
      </c>
      <c r="AI1402" s="17">
        <f t="shared" si="3890"/>
        <v>0</v>
      </c>
      <c r="AJ1402" s="17">
        <f t="shared" si="3891"/>
        <v>0</v>
      </c>
      <c r="AK1402" s="17">
        <f t="shared" si="3892"/>
        <v>0</v>
      </c>
      <c r="AL1402" s="17">
        <f t="shared" si="3893"/>
        <v>0</v>
      </c>
      <c r="AM1402" s="17">
        <f t="shared" si="3894"/>
        <v>0</v>
      </c>
      <c r="AN1402" s="17">
        <f t="shared" si="3895"/>
        <v>0</v>
      </c>
      <c r="AO1402" s="17">
        <f t="shared" si="3896"/>
        <v>0</v>
      </c>
      <c r="AP1402" s="17">
        <f t="shared" si="3897"/>
        <v>0</v>
      </c>
      <c r="AQ1402" s="17">
        <f t="shared" si="3898"/>
        <v>0</v>
      </c>
      <c r="AR1402" s="17">
        <f t="shared" si="3899"/>
        <v>0</v>
      </c>
      <c r="AS1402" s="17">
        <f t="shared" si="3900"/>
        <v>0</v>
      </c>
      <c r="AT1402" s="17">
        <f t="shared" si="3901"/>
        <v>0</v>
      </c>
      <c r="AU1402" s="17">
        <f t="shared" si="3902"/>
        <v>0</v>
      </c>
      <c r="AV1402" s="17">
        <f t="shared" si="3903"/>
        <v>0</v>
      </c>
      <c r="AW1402" s="17">
        <f t="shared" si="3882"/>
        <v>1597.7</v>
      </c>
      <c r="AX1402" s="17">
        <f t="shared" si="3883"/>
        <v>1597.7</v>
      </c>
      <c r="AY1402" s="17">
        <f t="shared" si="3884"/>
        <v>1597.7</v>
      </c>
      <c r="AZ1402" s="17">
        <f t="shared" si="3904"/>
        <v>0</v>
      </c>
      <c r="BA1402" s="32">
        <v>0</v>
      </c>
      <c r="BB1402" s="32"/>
      <c r="BC1402" s="1"/>
      <c r="BD1402" s="1"/>
      <c r="BE1402" s="1"/>
      <c r="BF1402" s="1"/>
      <c r="BG1402" s="1"/>
      <c r="BH1402" s="1"/>
      <c r="BI1402" s="1"/>
    </row>
    <row r="1403" s="1" customFormat="1">
      <c r="A1403" s="30" t="s">
        <v>500</v>
      </c>
      <c r="B1403" s="30" t="s">
        <v>96</v>
      </c>
      <c r="C1403" s="30" t="s">
        <v>29</v>
      </c>
      <c r="D1403" s="30" t="s">
        <v>473</v>
      </c>
      <c r="E1403" s="35"/>
      <c r="F1403" s="31" t="s">
        <v>474</v>
      </c>
      <c r="G1403" s="17">
        <f t="shared" si="3843"/>
        <v>1597.7</v>
      </c>
      <c r="H1403" s="17">
        <f t="shared" si="3885"/>
        <v>1597.7</v>
      </c>
      <c r="I1403" s="17">
        <f t="shared" si="3844"/>
        <v>1597.7</v>
      </c>
      <c r="J1403" s="17">
        <f t="shared" si="3845"/>
        <v>0</v>
      </c>
      <c r="K1403" s="17">
        <f t="shared" si="3846"/>
        <v>0</v>
      </c>
      <c r="L1403" s="17">
        <f t="shared" si="3847"/>
        <v>0</v>
      </c>
      <c r="M1403" s="17">
        <f t="shared" si="3840"/>
        <v>1597.7</v>
      </c>
      <c r="N1403" s="17">
        <f t="shared" si="3841"/>
        <v>1597.7</v>
      </c>
      <c r="O1403" s="17">
        <f t="shared" si="3842"/>
        <v>1597.7</v>
      </c>
      <c r="P1403" s="17">
        <f t="shared" si="3848"/>
        <v>0</v>
      </c>
      <c r="Q1403" s="17">
        <f t="shared" si="3849"/>
        <v>0</v>
      </c>
      <c r="R1403" s="17">
        <f t="shared" si="3850"/>
        <v>0</v>
      </c>
      <c r="S1403" s="17">
        <f t="shared" si="3851"/>
        <v>0</v>
      </c>
      <c r="T1403" s="17">
        <f t="shared" si="3852"/>
        <v>0</v>
      </c>
      <c r="U1403" s="17">
        <f t="shared" si="3853"/>
        <v>0</v>
      </c>
      <c r="V1403" s="17">
        <f t="shared" si="3854"/>
        <v>0</v>
      </c>
      <c r="W1403" s="17">
        <f t="shared" si="3855"/>
        <v>0</v>
      </c>
      <c r="X1403" s="17">
        <f t="shared" si="3856"/>
        <v>0</v>
      </c>
      <c r="Y1403" s="17">
        <f t="shared" si="3876"/>
        <v>1597.7</v>
      </c>
      <c r="Z1403" s="17">
        <f t="shared" si="3877"/>
        <v>1597.7</v>
      </c>
      <c r="AA1403" s="17">
        <f t="shared" si="3878"/>
        <v>1597.7</v>
      </c>
      <c r="AB1403" s="17">
        <f t="shared" si="3886"/>
        <v>0</v>
      </c>
      <c r="AC1403" s="17">
        <f t="shared" si="3887"/>
        <v>0</v>
      </c>
      <c r="AD1403" s="17">
        <f t="shared" si="3888"/>
        <v>0</v>
      </c>
      <c r="AE1403" s="17">
        <f t="shared" si="3879"/>
        <v>1597.7</v>
      </c>
      <c r="AF1403" s="17">
        <f t="shared" si="3880"/>
        <v>1597.7</v>
      </c>
      <c r="AG1403" s="17">
        <f t="shared" si="3881"/>
        <v>1597.7</v>
      </c>
      <c r="AH1403" s="17">
        <f t="shared" si="3889"/>
        <v>0</v>
      </c>
      <c r="AI1403" s="17">
        <f t="shared" si="3890"/>
        <v>0</v>
      </c>
      <c r="AJ1403" s="17">
        <f t="shared" si="3891"/>
        <v>0</v>
      </c>
      <c r="AK1403" s="17">
        <f t="shared" si="3892"/>
        <v>0</v>
      </c>
      <c r="AL1403" s="17">
        <f t="shared" si="3893"/>
        <v>0</v>
      </c>
      <c r="AM1403" s="17">
        <f t="shared" si="3894"/>
        <v>0</v>
      </c>
      <c r="AN1403" s="17">
        <f t="shared" si="3895"/>
        <v>0</v>
      </c>
      <c r="AO1403" s="17">
        <f t="shared" si="3896"/>
        <v>0</v>
      </c>
      <c r="AP1403" s="17">
        <f t="shared" si="3897"/>
        <v>0</v>
      </c>
      <c r="AQ1403" s="17">
        <f t="shared" si="3898"/>
        <v>0</v>
      </c>
      <c r="AR1403" s="17">
        <f t="shared" si="3899"/>
        <v>0</v>
      </c>
      <c r="AS1403" s="17">
        <f t="shared" si="3900"/>
        <v>0</v>
      </c>
      <c r="AT1403" s="17">
        <f t="shared" si="3901"/>
        <v>0</v>
      </c>
      <c r="AU1403" s="17">
        <f t="shared" si="3902"/>
        <v>0</v>
      </c>
      <c r="AV1403" s="17">
        <f t="shared" si="3903"/>
        <v>0</v>
      </c>
      <c r="AW1403" s="17">
        <f t="shared" si="3882"/>
        <v>1597.7</v>
      </c>
      <c r="AX1403" s="17">
        <f t="shared" si="3883"/>
        <v>1597.7</v>
      </c>
      <c r="AY1403" s="17">
        <f t="shared" si="3884"/>
        <v>1597.7</v>
      </c>
      <c r="AZ1403" s="17">
        <f t="shared" si="3904"/>
        <v>0</v>
      </c>
      <c r="BA1403" s="32"/>
      <c r="BB1403" s="32"/>
      <c r="BC1403" s="1"/>
      <c r="BD1403" s="1"/>
      <c r="BE1403" s="1"/>
      <c r="BF1403" s="1"/>
      <c r="BG1403" s="1"/>
      <c r="BH1403" s="1"/>
      <c r="BI1403" s="1"/>
    </row>
    <row r="1404" s="1" customFormat="1">
      <c r="A1404" s="30" t="s">
        <v>500</v>
      </c>
      <c r="B1404" s="30" t="s">
        <v>96</v>
      </c>
      <c r="C1404" s="30" t="s">
        <v>29</v>
      </c>
      <c r="D1404" s="30" t="s">
        <v>475</v>
      </c>
      <c r="E1404" s="35"/>
      <c r="F1404" s="31" t="s">
        <v>476</v>
      </c>
      <c r="G1404" s="17">
        <f t="shared" si="3843"/>
        <v>1597.7</v>
      </c>
      <c r="H1404" s="17">
        <f t="shared" si="3885"/>
        <v>1597.7</v>
      </c>
      <c r="I1404" s="17">
        <f t="shared" si="3844"/>
        <v>1597.7</v>
      </c>
      <c r="J1404" s="17">
        <f t="shared" si="3845"/>
        <v>0</v>
      </c>
      <c r="K1404" s="17">
        <f t="shared" si="3846"/>
        <v>0</v>
      </c>
      <c r="L1404" s="17">
        <f t="shared" si="3847"/>
        <v>0</v>
      </c>
      <c r="M1404" s="17">
        <f t="shared" si="3840"/>
        <v>1597.7</v>
      </c>
      <c r="N1404" s="17">
        <f t="shared" si="3841"/>
        <v>1597.7</v>
      </c>
      <c r="O1404" s="17">
        <f t="shared" si="3842"/>
        <v>1597.7</v>
      </c>
      <c r="P1404" s="17">
        <f t="shared" si="3848"/>
        <v>0</v>
      </c>
      <c r="Q1404" s="17">
        <f t="shared" si="3849"/>
        <v>0</v>
      </c>
      <c r="R1404" s="17">
        <f t="shared" si="3850"/>
        <v>0</v>
      </c>
      <c r="S1404" s="17">
        <f t="shared" si="3851"/>
        <v>0</v>
      </c>
      <c r="T1404" s="17">
        <f t="shared" si="3852"/>
        <v>0</v>
      </c>
      <c r="U1404" s="17">
        <f t="shared" si="3853"/>
        <v>0</v>
      </c>
      <c r="V1404" s="17">
        <f t="shared" si="3854"/>
        <v>0</v>
      </c>
      <c r="W1404" s="17">
        <f t="shared" si="3855"/>
        <v>0</v>
      </c>
      <c r="X1404" s="17">
        <f t="shared" si="3856"/>
        <v>0</v>
      </c>
      <c r="Y1404" s="17">
        <f t="shared" si="3876"/>
        <v>1597.7</v>
      </c>
      <c r="Z1404" s="17">
        <f t="shared" si="3877"/>
        <v>1597.7</v>
      </c>
      <c r="AA1404" s="17">
        <f t="shared" si="3878"/>
        <v>1597.7</v>
      </c>
      <c r="AB1404" s="17">
        <f t="shared" si="3886"/>
        <v>0</v>
      </c>
      <c r="AC1404" s="17">
        <f t="shared" si="3887"/>
        <v>0</v>
      </c>
      <c r="AD1404" s="17">
        <f t="shared" si="3888"/>
        <v>0</v>
      </c>
      <c r="AE1404" s="17">
        <f t="shared" si="3879"/>
        <v>1597.7</v>
      </c>
      <c r="AF1404" s="17">
        <f t="shared" si="3880"/>
        <v>1597.7</v>
      </c>
      <c r="AG1404" s="17">
        <f t="shared" si="3881"/>
        <v>1597.7</v>
      </c>
      <c r="AH1404" s="17">
        <f t="shared" si="3889"/>
        <v>0</v>
      </c>
      <c r="AI1404" s="17">
        <f t="shared" si="3890"/>
        <v>0</v>
      </c>
      <c r="AJ1404" s="17">
        <f t="shared" si="3891"/>
        <v>0</v>
      </c>
      <c r="AK1404" s="17">
        <f t="shared" si="3892"/>
        <v>0</v>
      </c>
      <c r="AL1404" s="17">
        <f t="shared" si="3893"/>
        <v>0</v>
      </c>
      <c r="AM1404" s="17">
        <f t="shared" si="3894"/>
        <v>0</v>
      </c>
      <c r="AN1404" s="17">
        <f t="shared" si="3895"/>
        <v>0</v>
      </c>
      <c r="AO1404" s="17">
        <f t="shared" si="3896"/>
        <v>0</v>
      </c>
      <c r="AP1404" s="17">
        <f t="shared" si="3897"/>
        <v>0</v>
      </c>
      <c r="AQ1404" s="17">
        <f t="shared" si="3898"/>
        <v>0</v>
      </c>
      <c r="AR1404" s="17">
        <f t="shared" si="3899"/>
        <v>0</v>
      </c>
      <c r="AS1404" s="17">
        <f t="shared" si="3900"/>
        <v>0</v>
      </c>
      <c r="AT1404" s="17">
        <f t="shared" si="3901"/>
        <v>0</v>
      </c>
      <c r="AU1404" s="17">
        <f t="shared" si="3902"/>
        <v>0</v>
      </c>
      <c r="AV1404" s="17">
        <f t="shared" si="3903"/>
        <v>0</v>
      </c>
      <c r="AW1404" s="17">
        <f t="shared" si="3882"/>
        <v>1597.7</v>
      </c>
      <c r="AX1404" s="17">
        <f t="shared" si="3883"/>
        <v>1597.7</v>
      </c>
      <c r="AY1404" s="17">
        <f t="shared" si="3884"/>
        <v>1597.7</v>
      </c>
      <c r="AZ1404" s="17">
        <f t="shared" si="3904"/>
        <v>0</v>
      </c>
      <c r="BA1404" s="32"/>
      <c r="BB1404" s="32"/>
      <c r="BC1404" s="1"/>
      <c r="BD1404" s="1"/>
      <c r="BE1404" s="1"/>
      <c r="BF1404" s="1"/>
      <c r="BG1404" s="1"/>
      <c r="BH1404" s="1"/>
      <c r="BI1404" s="1"/>
    </row>
    <row r="1405" s="1" customFormat="1">
      <c r="A1405" s="30" t="s">
        <v>500</v>
      </c>
      <c r="B1405" s="30" t="s">
        <v>96</v>
      </c>
      <c r="C1405" s="30" t="s">
        <v>29</v>
      </c>
      <c r="D1405" s="30" t="s">
        <v>475</v>
      </c>
      <c r="E1405" s="30" t="s">
        <v>41</v>
      </c>
      <c r="F1405" s="31" t="s">
        <v>42</v>
      </c>
      <c r="G1405" s="17">
        <v>1597.7</v>
      </c>
      <c r="H1405" s="17">
        <v>1597.7</v>
      </c>
      <c r="I1405" s="17">
        <v>1597.7</v>
      </c>
      <c r="J1405" s="17"/>
      <c r="K1405" s="17"/>
      <c r="L1405" s="17"/>
      <c r="M1405" s="17">
        <f t="shared" si="3840"/>
        <v>1597.7</v>
      </c>
      <c r="N1405" s="17">
        <f t="shared" si="3841"/>
        <v>1597.7</v>
      </c>
      <c r="O1405" s="17">
        <f t="shared" si="3842"/>
        <v>1597.7</v>
      </c>
      <c r="P1405" s="17"/>
      <c r="Q1405" s="17"/>
      <c r="R1405" s="17"/>
      <c r="S1405" s="17"/>
      <c r="T1405" s="17"/>
      <c r="U1405" s="17"/>
      <c r="V1405" s="17"/>
      <c r="W1405" s="17"/>
      <c r="X1405" s="17"/>
      <c r="Y1405" s="17">
        <f t="shared" si="3876"/>
        <v>1597.7</v>
      </c>
      <c r="Z1405" s="17">
        <f t="shared" si="3877"/>
        <v>1597.7</v>
      </c>
      <c r="AA1405" s="17">
        <f t="shared" si="3878"/>
        <v>1597.7</v>
      </c>
      <c r="AB1405" s="17"/>
      <c r="AC1405" s="17"/>
      <c r="AD1405" s="17"/>
      <c r="AE1405" s="17">
        <f t="shared" si="3879"/>
        <v>1597.7</v>
      </c>
      <c r="AF1405" s="17">
        <f t="shared" si="3880"/>
        <v>1597.7</v>
      </c>
      <c r="AG1405" s="17">
        <f t="shared" si="3881"/>
        <v>1597.7</v>
      </c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>
        <f t="shared" si="3882"/>
        <v>1597.7</v>
      </c>
      <c r="AX1405" s="17">
        <f t="shared" si="3883"/>
        <v>1597.7</v>
      </c>
      <c r="AY1405" s="17">
        <f t="shared" si="3884"/>
        <v>1597.7</v>
      </c>
      <c r="AZ1405" s="17"/>
      <c r="BA1405" s="32"/>
      <c r="BB1405" s="32"/>
      <c r="BC1405" s="1"/>
      <c r="BD1405" s="1"/>
      <c r="BE1405" s="1"/>
      <c r="BF1405" s="1"/>
      <c r="BG1405" s="1"/>
      <c r="BH1405" s="1"/>
      <c r="BI1405" s="1"/>
    </row>
    <row r="1406" s="20" customFormat="1">
      <c r="A1406" s="21" t="s">
        <v>504</v>
      </c>
      <c r="B1406" s="21"/>
      <c r="C1406" s="21"/>
      <c r="D1406" s="21"/>
      <c r="E1406" s="21"/>
      <c r="F1406" s="22" t="s">
        <v>505</v>
      </c>
      <c r="G1406" s="23">
        <f>G1407+G1455+G1513+G1525+G1477+G1437+G1535+G1506</f>
        <v>144830.80000000002</v>
      </c>
      <c r="H1406" s="23">
        <f>H1407+H1455+H1513+H1525+H1477+H1437+H1535+H1506</f>
        <v>142933.10000000001</v>
      </c>
      <c r="I1406" s="23">
        <f>I1407+I1455+I1513+I1525+I1477+I1437+I1535+I1506</f>
        <v>140137.30000000002</v>
      </c>
      <c r="J1406" s="23">
        <f>J1407+J1455+J1513+J1525+J1477+J1437+J1535+J1506</f>
        <v>10414.800000000001</v>
      </c>
      <c r="K1406" s="23">
        <f>K1407+K1455+K1513+K1525+K1477+K1437+K1535+K1506</f>
        <v>10428.300000000001</v>
      </c>
      <c r="L1406" s="23">
        <f>L1407+L1455+L1513+L1525+L1477+L1437+L1535+L1506</f>
        <v>10428.300000000001</v>
      </c>
      <c r="M1406" s="23">
        <f t="shared" si="3840"/>
        <v>155245.60000000001</v>
      </c>
      <c r="N1406" s="23">
        <f t="shared" si="3841"/>
        <v>153361.39999999999</v>
      </c>
      <c r="O1406" s="23">
        <f t="shared" si="3842"/>
        <v>150565.60000000001</v>
      </c>
      <c r="P1406" s="23">
        <f>P1407+P1455+P1513+P1525+P1477+P1437+P1535+P1506</f>
        <v>8796.2999999999993</v>
      </c>
      <c r="Q1406" s="23">
        <f>Q1407+Q1455+Q1513+Q1525+Q1477+Q1437+Q1535+Q1506</f>
        <v>0</v>
      </c>
      <c r="R1406" s="23">
        <f>R1407+R1455+R1513+R1525+R1477+R1437+R1535+R1506</f>
        <v>0</v>
      </c>
      <c r="S1406" s="23">
        <f>S1407+S1455+S1513+S1525+S1477+S1437+S1535+S1506</f>
        <v>5527.6280000000006</v>
      </c>
      <c r="T1406" s="23">
        <f>T1407+T1455+T1513+T1525+T1477+T1437+T1535+T1506</f>
        <v>10890.4</v>
      </c>
      <c r="U1406" s="23">
        <f>U1407+U1455+U1513+U1525+U1477+U1437+U1535+U1506</f>
        <v>0</v>
      </c>
      <c r="V1406" s="23">
        <f>V1407+V1455+V1513+V1525+V1477+V1437+V1535+V1506</f>
        <v>10890.4</v>
      </c>
      <c r="W1406" s="23">
        <f>W1407+W1455+W1513+W1525+W1477+W1437+W1535+W1506</f>
        <v>0</v>
      </c>
      <c r="X1406" s="23">
        <f>X1407+X1455+X1513+X1525+X1477+X1437+X1535+X1506</f>
        <v>0</v>
      </c>
      <c r="Y1406" s="23">
        <f t="shared" si="3876"/>
        <v>169569.52799999999</v>
      </c>
      <c r="Z1406" s="23">
        <f t="shared" si="3877"/>
        <v>164251.79999999999</v>
      </c>
      <c r="AA1406" s="23">
        <f t="shared" si="3878"/>
        <v>161456</v>
      </c>
      <c r="AB1406" s="23">
        <f>AB1407+AB1455+AB1513+AB1525+AB1477+AB1437+AB1535+AB1506</f>
        <v>0</v>
      </c>
      <c r="AC1406" s="23">
        <f>AC1407+AC1455+AC1513+AC1525+AC1477+AC1437+AC1535+AC1506</f>
        <v>0</v>
      </c>
      <c r="AD1406" s="23">
        <f>AD1407+AD1455+AD1513+AD1525+AD1477+AD1437+AD1535+AD1506</f>
        <v>0</v>
      </c>
      <c r="AE1406" s="23">
        <f t="shared" si="3879"/>
        <v>169569.52799999999</v>
      </c>
      <c r="AF1406" s="23">
        <f t="shared" si="3880"/>
        <v>164251.79999999999</v>
      </c>
      <c r="AG1406" s="23">
        <f t="shared" si="3881"/>
        <v>161456</v>
      </c>
      <c r="AH1406" s="23">
        <f>AH1407+AH1455+AH1513+AH1525+AH1477+AH1437+AH1535+AH1506</f>
        <v>0</v>
      </c>
      <c r="AI1406" s="23">
        <f>AI1407+AI1455+AI1513+AI1525+AI1477+AI1437+AI1535+AI1506</f>
        <v>0</v>
      </c>
      <c r="AJ1406" s="23">
        <f>AJ1407+AJ1455+AJ1513+AJ1525+AJ1477+AJ1437+AJ1535+AJ1506</f>
        <v>968.61300000000006</v>
      </c>
      <c r="AK1406" s="23">
        <f>AK1407+AK1455+AK1513+AK1525+AK1477+AK1437+AK1535+AK1506</f>
        <v>0</v>
      </c>
      <c r="AL1406" s="23">
        <f>AL1407+AL1455+AL1513+AL1525+AL1477+AL1437+AL1535+AL1506</f>
        <v>0</v>
      </c>
      <c r="AM1406" s="23">
        <f>AM1407+AM1455+AM1513+AM1525+AM1477+AM1437+AM1535+AM1506</f>
        <v>0</v>
      </c>
      <c r="AN1406" s="23">
        <f>AN1407+AN1455+AN1513+AN1525+AN1477+AN1437+AN1535+AN1506</f>
        <v>0</v>
      </c>
      <c r="AO1406" s="23">
        <f>AO1407+AO1455+AO1513+AO1525+AO1477+AO1437+AO1535+AO1506</f>
        <v>0</v>
      </c>
      <c r="AP1406" s="23">
        <f>AP1407+AP1455+AP1513+AP1525+AP1477+AP1437+AP1535+AP1506</f>
        <v>0</v>
      </c>
      <c r="AQ1406" s="23">
        <f>AQ1407+AQ1455+AQ1513+AQ1525+AQ1477+AQ1437+AQ1535+AQ1506</f>
        <v>0</v>
      </c>
      <c r="AR1406" s="23">
        <f>AR1407+AR1455+AR1513+AR1525+AR1477+AR1437+AR1535+AR1506</f>
        <v>0</v>
      </c>
      <c r="AS1406" s="23">
        <f>AS1407+AS1455+AS1513+AS1525+AS1477+AS1437+AS1535+AS1506</f>
        <v>0</v>
      </c>
      <c r="AT1406" s="23">
        <f>AT1407+AT1455+AT1513+AT1525+AT1477+AT1437+AT1535+AT1506</f>
        <v>0</v>
      </c>
      <c r="AU1406" s="23">
        <f>AU1407+AU1455+AU1513+AU1525+AU1477+AU1437+AU1535+AU1506</f>
        <v>0</v>
      </c>
      <c r="AV1406" s="23">
        <f>AV1407+AV1455+AV1513+AV1525+AV1477+AV1437+AV1535+AV1506</f>
        <v>0</v>
      </c>
      <c r="AW1406" s="23">
        <f t="shared" si="3882"/>
        <v>170538.141</v>
      </c>
      <c r="AX1406" s="23">
        <f t="shared" si="3883"/>
        <v>164251.79999999999</v>
      </c>
      <c r="AY1406" s="23">
        <f t="shared" si="3884"/>
        <v>161456</v>
      </c>
      <c r="AZ1406" s="23">
        <f>AZ1407+AZ1455+AZ1513+AZ1525+AZ1477+AZ1437+AZ1535+AZ1506</f>
        <v>0</v>
      </c>
      <c r="BA1406" s="24"/>
      <c r="BB1406" s="24"/>
      <c r="BC1406" s="20"/>
      <c r="BD1406" s="20"/>
      <c r="BE1406" s="20"/>
      <c r="BF1406" s="20"/>
      <c r="BG1406" s="20"/>
      <c r="BH1406" s="20"/>
      <c r="BI1406" s="20"/>
    </row>
    <row r="1407" s="20" customFormat="1">
      <c r="A1407" s="21" t="s">
        <v>504</v>
      </c>
      <c r="B1407" s="21" t="s">
        <v>29</v>
      </c>
      <c r="C1407" s="21"/>
      <c r="D1407" s="21"/>
      <c r="E1407" s="21"/>
      <c r="F1407" s="22" t="s">
        <v>30</v>
      </c>
      <c r="G1407" s="23">
        <f>G1420+G1408</f>
        <v>93214</v>
      </c>
      <c r="H1407" s="23">
        <f>H1420+H1408</f>
        <v>94640.899999999994</v>
      </c>
      <c r="I1407" s="23">
        <f>I1420+I1408</f>
        <v>94600.899999999994</v>
      </c>
      <c r="J1407" s="23">
        <f>J1420+J1408</f>
        <v>437.69999999999999</v>
      </c>
      <c r="K1407" s="23">
        <f>K1420+K1408</f>
        <v>451.19999999999999</v>
      </c>
      <c r="L1407" s="23">
        <f>L1420+L1408</f>
        <v>451.19999999999999</v>
      </c>
      <c r="M1407" s="23">
        <f t="shared" si="3840"/>
        <v>93651.699999999997</v>
      </c>
      <c r="N1407" s="23">
        <f t="shared" si="3841"/>
        <v>95092.099999999991</v>
      </c>
      <c r="O1407" s="23">
        <f t="shared" si="3842"/>
        <v>95052.099999999991</v>
      </c>
      <c r="P1407" s="23">
        <f>P1420+P1408</f>
        <v>8796.2999999999993</v>
      </c>
      <c r="Q1407" s="23">
        <f>Q1420+Q1408</f>
        <v>0</v>
      </c>
      <c r="R1407" s="23">
        <f>R1420+R1408</f>
        <v>0</v>
      </c>
      <c r="S1407" s="23">
        <f>S1420+S1408</f>
        <v>110</v>
      </c>
      <c r="T1407" s="23">
        <f>T1420+T1408</f>
        <v>10890.4</v>
      </c>
      <c r="U1407" s="23">
        <f>U1420+U1408</f>
        <v>0</v>
      </c>
      <c r="V1407" s="23">
        <f>V1420+V1408</f>
        <v>10890.4</v>
      </c>
      <c r="W1407" s="23">
        <f>W1420+W1408</f>
        <v>0</v>
      </c>
      <c r="X1407" s="23">
        <f>X1420+X1408</f>
        <v>0</v>
      </c>
      <c r="Y1407" s="23">
        <f t="shared" si="3876"/>
        <v>102558</v>
      </c>
      <c r="Z1407" s="23">
        <f t="shared" si="3877"/>
        <v>105982.49999999999</v>
      </c>
      <c r="AA1407" s="23">
        <f t="shared" si="3878"/>
        <v>105942.49999999999</v>
      </c>
      <c r="AB1407" s="23">
        <f>AB1420+AB1408</f>
        <v>0</v>
      </c>
      <c r="AC1407" s="23">
        <f>AC1420+AC1408</f>
        <v>0</v>
      </c>
      <c r="AD1407" s="23">
        <f>AD1420+AD1408</f>
        <v>0</v>
      </c>
      <c r="AE1407" s="23">
        <f t="shared" si="3879"/>
        <v>102558</v>
      </c>
      <c r="AF1407" s="23">
        <f t="shared" si="3880"/>
        <v>105982.49999999999</v>
      </c>
      <c r="AG1407" s="23">
        <f t="shared" si="3881"/>
        <v>105942.49999999999</v>
      </c>
      <c r="AH1407" s="23">
        <f>AH1420+AH1408</f>
        <v>0</v>
      </c>
      <c r="AI1407" s="23">
        <f>AI1420+AI1408</f>
        <v>0</v>
      </c>
      <c r="AJ1407" s="23">
        <f>AJ1420+AJ1408</f>
        <v>0</v>
      </c>
      <c r="AK1407" s="23">
        <f>AK1420+AK1408</f>
        <v>0</v>
      </c>
      <c r="AL1407" s="23">
        <f>AL1420+AL1408</f>
        <v>0</v>
      </c>
      <c r="AM1407" s="23">
        <f>AM1420+AM1408</f>
        <v>0</v>
      </c>
      <c r="AN1407" s="23">
        <f>AN1420+AN1408</f>
        <v>0</v>
      </c>
      <c r="AO1407" s="23">
        <f>AO1420+AO1408</f>
        <v>0</v>
      </c>
      <c r="AP1407" s="23">
        <f>AP1420+AP1408</f>
        <v>0</v>
      </c>
      <c r="AQ1407" s="23">
        <f>AQ1420+AQ1408</f>
        <v>0</v>
      </c>
      <c r="AR1407" s="23">
        <f>AR1420+AR1408</f>
        <v>0</v>
      </c>
      <c r="AS1407" s="23">
        <f>AS1420+AS1408</f>
        <v>0</v>
      </c>
      <c r="AT1407" s="23">
        <f>AT1420+AT1408</f>
        <v>0</v>
      </c>
      <c r="AU1407" s="23">
        <f>AU1420+AU1408</f>
        <v>0</v>
      </c>
      <c r="AV1407" s="23">
        <f>AV1420+AV1408</f>
        <v>0</v>
      </c>
      <c r="AW1407" s="23">
        <f t="shared" si="3882"/>
        <v>102558</v>
      </c>
      <c r="AX1407" s="23">
        <f t="shared" si="3883"/>
        <v>105982.49999999999</v>
      </c>
      <c r="AY1407" s="23">
        <f t="shared" si="3884"/>
        <v>105942.49999999999</v>
      </c>
      <c r="AZ1407" s="23">
        <f>AZ1420+AZ1408</f>
        <v>0</v>
      </c>
      <c r="BA1407" s="24"/>
      <c r="BB1407" s="24"/>
      <c r="BC1407" s="20"/>
      <c r="BD1407" s="20"/>
      <c r="BE1407" s="20"/>
      <c r="BF1407" s="20"/>
      <c r="BG1407" s="20"/>
      <c r="BH1407" s="20"/>
      <c r="BI1407" s="20"/>
    </row>
    <row r="1408" s="25" customFormat="1">
      <c r="A1408" s="26" t="s">
        <v>504</v>
      </c>
      <c r="B1408" s="26" t="s">
        <v>29</v>
      </c>
      <c r="C1408" s="26" t="s">
        <v>121</v>
      </c>
      <c r="D1408" s="26"/>
      <c r="E1408" s="26"/>
      <c r="F1408" s="27" t="s">
        <v>413</v>
      </c>
      <c r="G1408" s="28">
        <f>G1409+G1415</f>
        <v>67052.399999999994</v>
      </c>
      <c r="H1408" s="28">
        <f>H1409+H1415</f>
        <v>68986.5</v>
      </c>
      <c r="I1408" s="28">
        <f>I1409+I1415</f>
        <v>68986.5</v>
      </c>
      <c r="J1408" s="28">
        <f>J1409+J1415</f>
        <v>437.69999999999999</v>
      </c>
      <c r="K1408" s="28">
        <f>K1409+K1415</f>
        <v>451.19999999999999</v>
      </c>
      <c r="L1408" s="28">
        <f>L1409+L1415</f>
        <v>451.19999999999999</v>
      </c>
      <c r="M1408" s="28">
        <f t="shared" si="3840"/>
        <v>67490.099999999991</v>
      </c>
      <c r="N1408" s="28">
        <f t="shared" si="3841"/>
        <v>69437.699999999997</v>
      </c>
      <c r="O1408" s="28">
        <f t="shared" si="3842"/>
        <v>69437.699999999997</v>
      </c>
      <c r="P1408" s="28">
        <f>P1409+P1415</f>
        <v>8796.2999999999993</v>
      </c>
      <c r="Q1408" s="28">
        <f>Q1409+Q1415</f>
        <v>0</v>
      </c>
      <c r="R1408" s="28">
        <f>R1409+R1415</f>
        <v>0</v>
      </c>
      <c r="S1408" s="28">
        <f>S1409+S1415</f>
        <v>0</v>
      </c>
      <c r="T1408" s="28">
        <f>T1409+T1415</f>
        <v>10780.4</v>
      </c>
      <c r="U1408" s="28">
        <f>U1409+U1415</f>
        <v>0</v>
      </c>
      <c r="V1408" s="28">
        <f>V1409+V1415</f>
        <v>10780.4</v>
      </c>
      <c r="W1408" s="28">
        <f>W1409+W1415</f>
        <v>0</v>
      </c>
      <c r="X1408" s="28">
        <f>X1409+X1415</f>
        <v>0</v>
      </c>
      <c r="Y1408" s="28">
        <f t="shared" si="3876"/>
        <v>76286.399999999994</v>
      </c>
      <c r="Z1408" s="28">
        <f t="shared" si="3877"/>
        <v>80218.099999999991</v>
      </c>
      <c r="AA1408" s="28">
        <f t="shared" si="3878"/>
        <v>80218.099999999991</v>
      </c>
      <c r="AB1408" s="28">
        <f>AB1409+AB1415</f>
        <v>0</v>
      </c>
      <c r="AC1408" s="28">
        <f>AC1409+AC1415</f>
        <v>0</v>
      </c>
      <c r="AD1408" s="28">
        <f>AD1409+AD1415</f>
        <v>0</v>
      </c>
      <c r="AE1408" s="28">
        <f t="shared" si="3879"/>
        <v>76286.399999999994</v>
      </c>
      <c r="AF1408" s="28">
        <f t="shared" si="3880"/>
        <v>80218.099999999991</v>
      </c>
      <c r="AG1408" s="28">
        <f t="shared" si="3881"/>
        <v>80218.099999999991</v>
      </c>
      <c r="AH1408" s="28">
        <f>AH1409+AH1415</f>
        <v>0</v>
      </c>
      <c r="AI1408" s="28">
        <f>AI1409+AI1415</f>
        <v>0</v>
      </c>
      <c r="AJ1408" s="28">
        <f>AJ1409+AJ1415</f>
        <v>0</v>
      </c>
      <c r="AK1408" s="28">
        <f>AK1409+AK1415</f>
        <v>0</v>
      </c>
      <c r="AL1408" s="28">
        <f>AL1409+AL1415</f>
        <v>0</v>
      </c>
      <c r="AM1408" s="28">
        <f>AM1409+AM1415</f>
        <v>0</v>
      </c>
      <c r="AN1408" s="28">
        <f>AN1409+AN1415</f>
        <v>0</v>
      </c>
      <c r="AO1408" s="28">
        <f>AO1409+AO1415</f>
        <v>0</v>
      </c>
      <c r="AP1408" s="28">
        <f>AP1409+AP1415</f>
        <v>0</v>
      </c>
      <c r="AQ1408" s="28">
        <f>AQ1409+AQ1415</f>
        <v>0</v>
      </c>
      <c r="AR1408" s="28">
        <f>AR1409+AR1415</f>
        <v>0</v>
      </c>
      <c r="AS1408" s="28">
        <f>AS1409+AS1415</f>
        <v>0</v>
      </c>
      <c r="AT1408" s="28">
        <f>AT1409+AT1415</f>
        <v>0</v>
      </c>
      <c r="AU1408" s="28">
        <f>AU1409+AU1415</f>
        <v>0</v>
      </c>
      <c r="AV1408" s="28">
        <f>AV1409+AV1415</f>
        <v>0</v>
      </c>
      <c r="AW1408" s="28">
        <f t="shared" si="3882"/>
        <v>76286.399999999994</v>
      </c>
      <c r="AX1408" s="28">
        <f t="shared" si="3883"/>
        <v>80218.099999999991</v>
      </c>
      <c r="AY1408" s="28">
        <f t="shared" si="3884"/>
        <v>80218.099999999991</v>
      </c>
      <c r="AZ1408" s="28">
        <f>AZ1409+AZ1415</f>
        <v>0</v>
      </c>
      <c r="BA1408" s="29"/>
      <c r="BB1408" s="29"/>
      <c r="BC1408" s="25"/>
      <c r="BD1408" s="25"/>
      <c r="BE1408" s="25"/>
      <c r="BF1408" s="25"/>
      <c r="BG1408" s="25"/>
      <c r="BH1408" s="25"/>
      <c r="BI1408" s="25"/>
    </row>
    <row r="1409" s="1" customFormat="1">
      <c r="A1409" s="30" t="s">
        <v>504</v>
      </c>
      <c r="B1409" s="30" t="s">
        <v>29</v>
      </c>
      <c r="C1409" s="30" t="s">
        <v>121</v>
      </c>
      <c r="D1409" s="30" t="s">
        <v>229</v>
      </c>
      <c r="E1409" s="35"/>
      <c r="F1409" s="31" t="s">
        <v>230</v>
      </c>
      <c r="G1409" s="17">
        <f t="shared" ref="G1409:G1411" si="3905">G1410</f>
        <v>7799.5999999999995</v>
      </c>
      <c r="H1409" s="17">
        <f t="shared" ref="H1409:H1411" si="3906">H1410</f>
        <v>8030.6999999999998</v>
      </c>
      <c r="I1409" s="17">
        <f t="shared" ref="I1409:I1411" si="3907">I1410</f>
        <v>8030.6999999999998</v>
      </c>
      <c r="J1409" s="17">
        <f t="shared" ref="J1409:J1411" si="3908">J1410</f>
        <v>0</v>
      </c>
      <c r="K1409" s="17">
        <f t="shared" ref="K1409:K1411" si="3909">K1410</f>
        <v>0</v>
      </c>
      <c r="L1409" s="17">
        <f t="shared" ref="L1409:L1411" si="3910">L1410</f>
        <v>0</v>
      </c>
      <c r="M1409" s="17">
        <f t="shared" si="3840"/>
        <v>7799.5999999999995</v>
      </c>
      <c r="N1409" s="17">
        <f t="shared" si="3841"/>
        <v>8030.6999999999998</v>
      </c>
      <c r="O1409" s="17">
        <f t="shared" si="3842"/>
        <v>8030.6999999999998</v>
      </c>
      <c r="P1409" s="17">
        <f t="shared" ref="P1409:P1411" si="3911">P1410</f>
        <v>0</v>
      </c>
      <c r="Q1409" s="17">
        <f t="shared" ref="Q1409:Q1411" si="3912">Q1410</f>
        <v>0</v>
      </c>
      <c r="R1409" s="17">
        <f t="shared" ref="R1409:R1411" si="3913">R1410</f>
        <v>0</v>
      </c>
      <c r="S1409" s="17">
        <f t="shared" ref="S1409:S1411" si="3914">S1410</f>
        <v>0</v>
      </c>
      <c r="T1409" s="17">
        <f t="shared" ref="T1409:T1411" si="3915">T1410</f>
        <v>0</v>
      </c>
      <c r="U1409" s="17">
        <f t="shared" ref="U1409:U1411" si="3916">U1410</f>
        <v>0</v>
      </c>
      <c r="V1409" s="17">
        <f t="shared" ref="V1409:V1411" si="3917">V1410</f>
        <v>0</v>
      </c>
      <c r="W1409" s="17">
        <f t="shared" ref="W1409:W1411" si="3918">W1410</f>
        <v>0</v>
      </c>
      <c r="X1409" s="17">
        <f t="shared" ref="X1409:X1411" si="3919">X1410</f>
        <v>0</v>
      </c>
      <c r="Y1409" s="17">
        <f t="shared" si="3876"/>
        <v>7799.5999999999995</v>
      </c>
      <c r="Z1409" s="17">
        <f t="shared" si="3877"/>
        <v>8030.6999999999998</v>
      </c>
      <c r="AA1409" s="17">
        <f t="shared" si="3878"/>
        <v>8030.6999999999998</v>
      </c>
      <c r="AB1409" s="17">
        <f t="shared" ref="AB1409:AB1411" si="3920">AB1410</f>
        <v>0</v>
      </c>
      <c r="AC1409" s="17">
        <f t="shared" ref="AC1409:AC1411" si="3921">AC1410</f>
        <v>0</v>
      </c>
      <c r="AD1409" s="17">
        <f t="shared" ref="AD1409:AD1411" si="3922">AD1410</f>
        <v>0</v>
      </c>
      <c r="AE1409" s="17">
        <f t="shared" si="3879"/>
        <v>7799.5999999999995</v>
      </c>
      <c r="AF1409" s="17">
        <f t="shared" si="3880"/>
        <v>8030.6999999999998</v>
      </c>
      <c r="AG1409" s="17">
        <f t="shared" si="3881"/>
        <v>8030.6999999999998</v>
      </c>
      <c r="AH1409" s="17">
        <f t="shared" ref="AH1409:AH1411" si="3923">AH1410</f>
        <v>0</v>
      </c>
      <c r="AI1409" s="17">
        <f t="shared" ref="AI1409:AI1411" si="3924">AI1410</f>
        <v>0</v>
      </c>
      <c r="AJ1409" s="17">
        <f t="shared" ref="AJ1409:AJ1411" si="3925">AJ1410</f>
        <v>0</v>
      </c>
      <c r="AK1409" s="17">
        <f t="shared" ref="AK1409:AK1411" si="3926">AK1410</f>
        <v>0</v>
      </c>
      <c r="AL1409" s="17">
        <f t="shared" ref="AL1409:AL1411" si="3927">AL1410</f>
        <v>0</v>
      </c>
      <c r="AM1409" s="17">
        <f t="shared" ref="AM1409:AM1411" si="3928">AM1410</f>
        <v>0</v>
      </c>
      <c r="AN1409" s="17">
        <f t="shared" ref="AN1409:AN1411" si="3929">AN1410</f>
        <v>0</v>
      </c>
      <c r="AO1409" s="17">
        <f t="shared" ref="AO1409:AO1411" si="3930">AO1410</f>
        <v>0</v>
      </c>
      <c r="AP1409" s="17">
        <f t="shared" ref="AP1409:AP1411" si="3931">AP1410</f>
        <v>0</v>
      </c>
      <c r="AQ1409" s="17">
        <f t="shared" ref="AQ1409:AQ1411" si="3932">AQ1410</f>
        <v>0</v>
      </c>
      <c r="AR1409" s="17">
        <f t="shared" ref="AR1409:AR1411" si="3933">AR1410</f>
        <v>0</v>
      </c>
      <c r="AS1409" s="17">
        <f t="shared" ref="AS1409:AS1411" si="3934">AS1410</f>
        <v>0</v>
      </c>
      <c r="AT1409" s="17">
        <f t="shared" ref="AT1409:AT1411" si="3935">AT1410</f>
        <v>0</v>
      </c>
      <c r="AU1409" s="17">
        <f t="shared" ref="AU1409:AU1411" si="3936">AU1410</f>
        <v>0</v>
      </c>
      <c r="AV1409" s="17">
        <f t="shared" ref="AV1409:AV1411" si="3937">AV1410</f>
        <v>0</v>
      </c>
      <c r="AW1409" s="17">
        <f t="shared" si="3882"/>
        <v>7799.5999999999995</v>
      </c>
      <c r="AX1409" s="17">
        <f t="shared" si="3883"/>
        <v>8030.6999999999998</v>
      </c>
      <c r="AY1409" s="17">
        <f t="shared" si="3884"/>
        <v>8030.6999999999998</v>
      </c>
      <c r="AZ1409" s="17">
        <f t="shared" ref="AZ1409:AZ1411" si="3938">AZ1410</f>
        <v>0</v>
      </c>
      <c r="BA1409" s="32"/>
      <c r="BB1409" s="32"/>
      <c r="BC1409" s="1"/>
      <c r="BD1409" s="1"/>
      <c r="BE1409" s="1"/>
      <c r="BF1409" s="1"/>
      <c r="BG1409" s="1"/>
      <c r="BH1409" s="1"/>
      <c r="BI1409" s="1"/>
    </row>
    <row r="1410" s="1" customFormat="1" hidden="1">
      <c r="A1410" s="30" t="s">
        <v>504</v>
      </c>
      <c r="B1410" s="30" t="s">
        <v>29</v>
      </c>
      <c r="C1410" s="30" t="s">
        <v>121</v>
      </c>
      <c r="D1410" s="30" t="s">
        <v>231</v>
      </c>
      <c r="E1410" s="35"/>
      <c r="F1410" s="31" t="s">
        <v>36</v>
      </c>
      <c r="G1410" s="17">
        <f t="shared" si="3905"/>
        <v>7799.5999999999995</v>
      </c>
      <c r="H1410" s="17">
        <f t="shared" si="3906"/>
        <v>8030.6999999999998</v>
      </c>
      <c r="I1410" s="17">
        <f t="shared" si="3907"/>
        <v>8030.6999999999998</v>
      </c>
      <c r="J1410" s="17">
        <f t="shared" si="3908"/>
        <v>0</v>
      </c>
      <c r="K1410" s="17">
        <f t="shared" si="3909"/>
        <v>0</v>
      </c>
      <c r="L1410" s="17">
        <f t="shared" si="3910"/>
        <v>0</v>
      </c>
      <c r="M1410" s="17">
        <f t="shared" si="3840"/>
        <v>7799.5999999999995</v>
      </c>
      <c r="N1410" s="17">
        <f t="shared" si="3841"/>
        <v>8030.6999999999998</v>
      </c>
      <c r="O1410" s="17">
        <f t="shared" si="3842"/>
        <v>8030.6999999999998</v>
      </c>
      <c r="P1410" s="17">
        <f t="shared" si="3911"/>
        <v>0</v>
      </c>
      <c r="Q1410" s="17">
        <f t="shared" si="3912"/>
        <v>0</v>
      </c>
      <c r="R1410" s="17">
        <f t="shared" si="3913"/>
        <v>0</v>
      </c>
      <c r="S1410" s="17">
        <f t="shared" si="3914"/>
        <v>0</v>
      </c>
      <c r="T1410" s="17">
        <f t="shared" si="3915"/>
        <v>0</v>
      </c>
      <c r="U1410" s="17">
        <f t="shared" si="3916"/>
        <v>0</v>
      </c>
      <c r="V1410" s="17">
        <f t="shared" si="3917"/>
        <v>0</v>
      </c>
      <c r="W1410" s="17">
        <f t="shared" si="3918"/>
        <v>0</v>
      </c>
      <c r="X1410" s="17">
        <f t="shared" si="3919"/>
        <v>0</v>
      </c>
      <c r="Y1410" s="17">
        <f t="shared" si="3876"/>
        <v>7799.5999999999995</v>
      </c>
      <c r="Z1410" s="17">
        <f t="shared" si="3877"/>
        <v>8030.6999999999998</v>
      </c>
      <c r="AA1410" s="17">
        <f t="shared" si="3878"/>
        <v>8030.6999999999998</v>
      </c>
      <c r="AB1410" s="17">
        <f t="shared" si="3920"/>
        <v>0</v>
      </c>
      <c r="AC1410" s="17">
        <f t="shared" si="3921"/>
        <v>0</v>
      </c>
      <c r="AD1410" s="17">
        <f t="shared" si="3922"/>
        <v>0</v>
      </c>
      <c r="AE1410" s="17">
        <f t="shared" si="3879"/>
        <v>7799.5999999999995</v>
      </c>
      <c r="AF1410" s="17">
        <f t="shared" si="3880"/>
        <v>8030.6999999999998</v>
      </c>
      <c r="AG1410" s="17">
        <f t="shared" si="3881"/>
        <v>8030.6999999999998</v>
      </c>
      <c r="AH1410" s="17">
        <f t="shared" si="3923"/>
        <v>0</v>
      </c>
      <c r="AI1410" s="17">
        <f t="shared" si="3924"/>
        <v>0</v>
      </c>
      <c r="AJ1410" s="17">
        <f t="shared" si="3925"/>
        <v>0</v>
      </c>
      <c r="AK1410" s="17">
        <f t="shared" si="3926"/>
        <v>0</v>
      </c>
      <c r="AL1410" s="17">
        <f t="shared" si="3927"/>
        <v>0</v>
      </c>
      <c r="AM1410" s="17">
        <f t="shared" si="3928"/>
        <v>0</v>
      </c>
      <c r="AN1410" s="17">
        <f t="shared" si="3929"/>
        <v>0</v>
      </c>
      <c r="AO1410" s="17">
        <f t="shared" si="3930"/>
        <v>0</v>
      </c>
      <c r="AP1410" s="17">
        <f t="shared" si="3931"/>
        <v>0</v>
      </c>
      <c r="AQ1410" s="17">
        <f t="shared" si="3932"/>
        <v>0</v>
      </c>
      <c r="AR1410" s="17">
        <f t="shared" si="3933"/>
        <v>0</v>
      </c>
      <c r="AS1410" s="17">
        <f t="shared" si="3934"/>
        <v>0</v>
      </c>
      <c r="AT1410" s="17">
        <f t="shared" si="3935"/>
        <v>0</v>
      </c>
      <c r="AU1410" s="17">
        <f t="shared" si="3936"/>
        <v>0</v>
      </c>
      <c r="AV1410" s="17">
        <f t="shared" si="3937"/>
        <v>0</v>
      </c>
      <c r="AW1410" s="17">
        <f t="shared" si="3882"/>
        <v>7799.5999999999995</v>
      </c>
      <c r="AX1410" s="17">
        <f t="shared" si="3883"/>
        <v>8030.6999999999998</v>
      </c>
      <c r="AY1410" s="17">
        <f t="shared" si="3884"/>
        <v>8030.6999999999998</v>
      </c>
      <c r="AZ1410" s="17">
        <f t="shared" si="3938"/>
        <v>0</v>
      </c>
      <c r="BA1410" s="32">
        <v>0</v>
      </c>
      <c r="BB1410" s="32"/>
      <c r="BC1410" s="1"/>
      <c r="BD1410" s="1"/>
      <c r="BE1410" s="1"/>
      <c r="BF1410" s="1"/>
      <c r="BG1410" s="1"/>
      <c r="BH1410" s="1"/>
      <c r="BI1410" s="1"/>
    </row>
    <row r="1411" s="1" customFormat="1">
      <c r="A1411" s="30" t="s">
        <v>504</v>
      </c>
      <c r="B1411" s="30" t="s">
        <v>29</v>
      </c>
      <c r="C1411" s="30" t="s">
        <v>121</v>
      </c>
      <c r="D1411" s="30" t="s">
        <v>414</v>
      </c>
      <c r="E1411" s="35"/>
      <c r="F1411" s="31" t="s">
        <v>415</v>
      </c>
      <c r="G1411" s="17">
        <f t="shared" si="3905"/>
        <v>7799.5999999999995</v>
      </c>
      <c r="H1411" s="17">
        <f t="shared" si="3906"/>
        <v>8030.6999999999998</v>
      </c>
      <c r="I1411" s="17">
        <f t="shared" si="3907"/>
        <v>8030.6999999999998</v>
      </c>
      <c r="J1411" s="17">
        <f t="shared" si="3908"/>
        <v>0</v>
      </c>
      <c r="K1411" s="17">
        <f t="shared" si="3909"/>
        <v>0</v>
      </c>
      <c r="L1411" s="17">
        <f t="shared" si="3910"/>
        <v>0</v>
      </c>
      <c r="M1411" s="17">
        <f t="shared" si="3840"/>
        <v>7799.5999999999995</v>
      </c>
      <c r="N1411" s="17">
        <f t="shared" si="3841"/>
        <v>8030.6999999999998</v>
      </c>
      <c r="O1411" s="17">
        <f t="shared" si="3842"/>
        <v>8030.6999999999998</v>
      </c>
      <c r="P1411" s="17">
        <f t="shared" si="3911"/>
        <v>0</v>
      </c>
      <c r="Q1411" s="17">
        <f t="shared" si="3912"/>
        <v>0</v>
      </c>
      <c r="R1411" s="17">
        <f t="shared" si="3913"/>
        <v>0</v>
      </c>
      <c r="S1411" s="17">
        <f t="shared" si="3914"/>
        <v>0</v>
      </c>
      <c r="T1411" s="17">
        <f t="shared" si="3915"/>
        <v>0</v>
      </c>
      <c r="U1411" s="17">
        <f t="shared" si="3916"/>
        <v>0</v>
      </c>
      <c r="V1411" s="17">
        <f t="shared" si="3917"/>
        <v>0</v>
      </c>
      <c r="W1411" s="17">
        <f t="shared" si="3918"/>
        <v>0</v>
      </c>
      <c r="X1411" s="17">
        <f t="shared" si="3919"/>
        <v>0</v>
      </c>
      <c r="Y1411" s="17">
        <f t="shared" si="3876"/>
        <v>7799.5999999999995</v>
      </c>
      <c r="Z1411" s="17">
        <f t="shared" si="3877"/>
        <v>8030.6999999999998</v>
      </c>
      <c r="AA1411" s="17">
        <f t="shared" si="3878"/>
        <v>8030.6999999999998</v>
      </c>
      <c r="AB1411" s="17">
        <f t="shared" si="3920"/>
        <v>0</v>
      </c>
      <c r="AC1411" s="17">
        <f t="shared" si="3921"/>
        <v>0</v>
      </c>
      <c r="AD1411" s="17">
        <f t="shared" si="3922"/>
        <v>0</v>
      </c>
      <c r="AE1411" s="17">
        <f t="shared" si="3879"/>
        <v>7799.5999999999995</v>
      </c>
      <c r="AF1411" s="17">
        <f t="shared" si="3880"/>
        <v>8030.6999999999998</v>
      </c>
      <c r="AG1411" s="17">
        <f t="shared" si="3881"/>
        <v>8030.6999999999998</v>
      </c>
      <c r="AH1411" s="17">
        <f t="shared" si="3923"/>
        <v>0</v>
      </c>
      <c r="AI1411" s="17">
        <f t="shared" si="3924"/>
        <v>0</v>
      </c>
      <c r="AJ1411" s="17">
        <f t="shared" si="3925"/>
        <v>0</v>
      </c>
      <c r="AK1411" s="17">
        <f t="shared" si="3926"/>
        <v>0</v>
      </c>
      <c r="AL1411" s="17">
        <f t="shared" si="3927"/>
        <v>0</v>
      </c>
      <c r="AM1411" s="17">
        <f t="shared" si="3928"/>
        <v>0</v>
      </c>
      <c r="AN1411" s="17">
        <f t="shared" si="3929"/>
        <v>0</v>
      </c>
      <c r="AO1411" s="17">
        <f t="shared" si="3930"/>
        <v>0</v>
      </c>
      <c r="AP1411" s="17">
        <f t="shared" si="3931"/>
        <v>0</v>
      </c>
      <c r="AQ1411" s="17">
        <f t="shared" si="3932"/>
        <v>0</v>
      </c>
      <c r="AR1411" s="17">
        <f t="shared" si="3933"/>
        <v>0</v>
      </c>
      <c r="AS1411" s="17">
        <f t="shared" si="3934"/>
        <v>0</v>
      </c>
      <c r="AT1411" s="17">
        <f t="shared" si="3935"/>
        <v>0</v>
      </c>
      <c r="AU1411" s="17">
        <f t="shared" si="3936"/>
        <v>0</v>
      </c>
      <c r="AV1411" s="17">
        <f t="shared" si="3937"/>
        <v>0</v>
      </c>
      <c r="AW1411" s="17">
        <f t="shared" si="3882"/>
        <v>7799.5999999999995</v>
      </c>
      <c r="AX1411" s="17">
        <f t="shared" si="3883"/>
        <v>8030.6999999999998</v>
      </c>
      <c r="AY1411" s="17">
        <f t="shared" si="3884"/>
        <v>8030.6999999999998</v>
      </c>
      <c r="AZ1411" s="17">
        <f t="shared" si="3938"/>
        <v>0</v>
      </c>
      <c r="BA1411" s="32"/>
      <c r="BB1411" s="32"/>
      <c r="BC1411" s="1"/>
      <c r="BD1411" s="1"/>
      <c r="BE1411" s="1"/>
      <c r="BF1411" s="1"/>
      <c r="BG1411" s="1"/>
      <c r="BH1411" s="1"/>
      <c r="BI1411" s="1"/>
    </row>
    <row r="1412" s="1" customFormat="1">
      <c r="A1412" s="30" t="s">
        <v>504</v>
      </c>
      <c r="B1412" s="30" t="s">
        <v>29</v>
      </c>
      <c r="C1412" s="30" t="s">
        <v>121</v>
      </c>
      <c r="D1412" s="30" t="s">
        <v>416</v>
      </c>
      <c r="E1412" s="35"/>
      <c r="F1412" s="31" t="s">
        <v>417</v>
      </c>
      <c r="G1412" s="17">
        <f>G1413+G1414</f>
        <v>7799.5999999999995</v>
      </c>
      <c r="H1412" s="17">
        <f>H1413+H1414</f>
        <v>8030.6999999999998</v>
      </c>
      <c r="I1412" s="17">
        <f>I1413+I1414</f>
        <v>8030.6999999999998</v>
      </c>
      <c r="J1412" s="17">
        <f>J1413+J1414</f>
        <v>0</v>
      </c>
      <c r="K1412" s="17">
        <f>K1413+K1414</f>
        <v>0</v>
      </c>
      <c r="L1412" s="17">
        <f>L1413+L1414</f>
        <v>0</v>
      </c>
      <c r="M1412" s="17">
        <f t="shared" si="3840"/>
        <v>7799.5999999999995</v>
      </c>
      <c r="N1412" s="17">
        <f t="shared" si="3841"/>
        <v>8030.6999999999998</v>
      </c>
      <c r="O1412" s="17">
        <f t="shared" si="3842"/>
        <v>8030.6999999999998</v>
      </c>
      <c r="P1412" s="17">
        <f>P1413+P1414</f>
        <v>0</v>
      </c>
      <c r="Q1412" s="17">
        <f>Q1413+Q1414</f>
        <v>0</v>
      </c>
      <c r="R1412" s="17">
        <f>R1413+R1414</f>
        <v>0</v>
      </c>
      <c r="S1412" s="17">
        <f>S1413+S1414</f>
        <v>0</v>
      </c>
      <c r="T1412" s="17">
        <f>T1413+T1414</f>
        <v>0</v>
      </c>
      <c r="U1412" s="17">
        <f>U1413+U1414</f>
        <v>0</v>
      </c>
      <c r="V1412" s="17">
        <f>V1413+V1414</f>
        <v>0</v>
      </c>
      <c r="W1412" s="17">
        <f>W1413+W1414</f>
        <v>0</v>
      </c>
      <c r="X1412" s="17">
        <f>X1413+X1414</f>
        <v>0</v>
      </c>
      <c r="Y1412" s="17">
        <f t="shared" si="3876"/>
        <v>7799.5999999999995</v>
      </c>
      <c r="Z1412" s="17">
        <f t="shared" si="3877"/>
        <v>8030.6999999999998</v>
      </c>
      <c r="AA1412" s="17">
        <f t="shared" si="3878"/>
        <v>8030.6999999999998</v>
      </c>
      <c r="AB1412" s="17">
        <f>AB1413+AB1414</f>
        <v>0</v>
      </c>
      <c r="AC1412" s="17">
        <f>AC1413+AC1414</f>
        <v>0</v>
      </c>
      <c r="AD1412" s="17">
        <f>AD1413+AD1414</f>
        <v>0</v>
      </c>
      <c r="AE1412" s="17">
        <f t="shared" si="3879"/>
        <v>7799.5999999999995</v>
      </c>
      <c r="AF1412" s="17">
        <f t="shared" si="3880"/>
        <v>8030.6999999999998</v>
      </c>
      <c r="AG1412" s="17">
        <f t="shared" si="3881"/>
        <v>8030.6999999999998</v>
      </c>
      <c r="AH1412" s="17">
        <f>AH1413+AH1414</f>
        <v>0</v>
      </c>
      <c r="AI1412" s="17">
        <f>AI1413+AI1414</f>
        <v>0</v>
      </c>
      <c r="AJ1412" s="17">
        <f>AJ1413+AJ1414</f>
        <v>0</v>
      </c>
      <c r="AK1412" s="17">
        <f>AK1413+AK1414</f>
        <v>0</v>
      </c>
      <c r="AL1412" s="17">
        <f>AL1413+AL1414</f>
        <v>0</v>
      </c>
      <c r="AM1412" s="17">
        <f>AM1413+AM1414</f>
        <v>0</v>
      </c>
      <c r="AN1412" s="17">
        <f>AN1413+AN1414</f>
        <v>0</v>
      </c>
      <c r="AO1412" s="17">
        <f>AO1413+AO1414</f>
        <v>0</v>
      </c>
      <c r="AP1412" s="17">
        <f>AP1413+AP1414</f>
        <v>0</v>
      </c>
      <c r="AQ1412" s="17">
        <f>AQ1413+AQ1414</f>
        <v>0</v>
      </c>
      <c r="AR1412" s="17">
        <f>AR1413+AR1414</f>
        <v>0</v>
      </c>
      <c r="AS1412" s="17">
        <f>AS1413+AS1414</f>
        <v>0</v>
      </c>
      <c r="AT1412" s="17">
        <f>AT1413+AT1414</f>
        <v>0</v>
      </c>
      <c r="AU1412" s="17">
        <f>AU1413+AU1414</f>
        <v>0</v>
      </c>
      <c r="AV1412" s="17">
        <f>AV1413+AV1414</f>
        <v>0</v>
      </c>
      <c r="AW1412" s="17">
        <f t="shared" si="3882"/>
        <v>7799.5999999999995</v>
      </c>
      <c r="AX1412" s="17">
        <f t="shared" si="3883"/>
        <v>8030.6999999999998</v>
      </c>
      <c r="AY1412" s="17">
        <f t="shared" si="3884"/>
        <v>8030.6999999999998</v>
      </c>
      <c r="AZ1412" s="17">
        <f>AZ1413+AZ1414</f>
        <v>0</v>
      </c>
      <c r="BA1412" s="32"/>
      <c r="BB1412" s="32"/>
      <c r="BC1412" s="1"/>
      <c r="BD1412" s="1"/>
      <c r="BE1412" s="1"/>
      <c r="BF1412" s="1"/>
      <c r="BG1412" s="1"/>
      <c r="BH1412" s="1"/>
      <c r="BI1412" s="1"/>
    </row>
    <row r="1413" s="1" customFormat="1">
      <c r="A1413" s="30" t="s">
        <v>504</v>
      </c>
      <c r="B1413" s="30" t="s">
        <v>29</v>
      </c>
      <c r="C1413" s="30" t="s">
        <v>121</v>
      </c>
      <c r="D1413" s="30" t="s">
        <v>416</v>
      </c>
      <c r="E1413" s="30" t="s">
        <v>53</v>
      </c>
      <c r="F1413" s="31" t="s">
        <v>54</v>
      </c>
      <c r="G1413" s="17">
        <v>7516.8999999999996</v>
      </c>
      <c r="H1413" s="17">
        <v>7748</v>
      </c>
      <c r="I1413" s="17">
        <v>7748</v>
      </c>
      <c r="J1413" s="17"/>
      <c r="K1413" s="17"/>
      <c r="L1413" s="17"/>
      <c r="M1413" s="17">
        <f t="shared" si="3840"/>
        <v>7516.8999999999996</v>
      </c>
      <c r="N1413" s="17">
        <f t="shared" si="3841"/>
        <v>7748</v>
      </c>
      <c r="O1413" s="17">
        <f t="shared" si="3842"/>
        <v>7748</v>
      </c>
      <c r="P1413" s="17"/>
      <c r="Q1413" s="17"/>
      <c r="R1413" s="17"/>
      <c r="S1413" s="17"/>
      <c r="T1413" s="17"/>
      <c r="U1413" s="17"/>
      <c r="V1413" s="17"/>
      <c r="W1413" s="17"/>
      <c r="X1413" s="17"/>
      <c r="Y1413" s="17">
        <f t="shared" si="3876"/>
        <v>7516.8999999999996</v>
      </c>
      <c r="Z1413" s="17">
        <f t="shared" si="3877"/>
        <v>7748</v>
      </c>
      <c r="AA1413" s="17">
        <f t="shared" si="3878"/>
        <v>7748</v>
      </c>
      <c r="AB1413" s="17"/>
      <c r="AC1413" s="17"/>
      <c r="AD1413" s="17"/>
      <c r="AE1413" s="17">
        <f t="shared" si="3879"/>
        <v>7516.8999999999996</v>
      </c>
      <c r="AF1413" s="17">
        <f t="shared" si="3880"/>
        <v>7748</v>
      </c>
      <c r="AG1413" s="17">
        <f t="shared" si="3881"/>
        <v>7748</v>
      </c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>
        <f t="shared" si="3882"/>
        <v>7516.8999999999996</v>
      </c>
      <c r="AX1413" s="17">
        <f t="shared" si="3883"/>
        <v>7748</v>
      </c>
      <c r="AY1413" s="17">
        <f t="shared" si="3884"/>
        <v>7748</v>
      </c>
      <c r="AZ1413" s="17"/>
      <c r="BA1413" s="32"/>
      <c r="BB1413" s="32"/>
      <c r="BC1413" s="1"/>
      <c r="BD1413" s="1"/>
      <c r="BE1413" s="1"/>
      <c r="BF1413" s="1"/>
      <c r="BG1413" s="1"/>
      <c r="BH1413" s="1"/>
      <c r="BI1413" s="1"/>
    </row>
    <row r="1414" s="1" customFormat="1">
      <c r="A1414" s="30" t="s">
        <v>504</v>
      </c>
      <c r="B1414" s="30" t="s">
        <v>29</v>
      </c>
      <c r="C1414" s="30" t="s">
        <v>121</v>
      </c>
      <c r="D1414" s="30" t="s">
        <v>416</v>
      </c>
      <c r="E1414" s="30" t="s">
        <v>41</v>
      </c>
      <c r="F1414" s="31" t="s">
        <v>42</v>
      </c>
      <c r="G1414" s="17">
        <v>282.69999999999999</v>
      </c>
      <c r="H1414" s="17">
        <v>282.69999999999999</v>
      </c>
      <c r="I1414" s="17">
        <v>282.69999999999999</v>
      </c>
      <c r="J1414" s="17"/>
      <c r="K1414" s="17"/>
      <c r="L1414" s="17"/>
      <c r="M1414" s="17">
        <f t="shared" si="3840"/>
        <v>282.69999999999999</v>
      </c>
      <c r="N1414" s="17">
        <f t="shared" si="3841"/>
        <v>282.69999999999999</v>
      </c>
      <c r="O1414" s="17">
        <f t="shared" si="3842"/>
        <v>282.69999999999999</v>
      </c>
      <c r="P1414" s="17"/>
      <c r="Q1414" s="17"/>
      <c r="R1414" s="17"/>
      <c r="S1414" s="17"/>
      <c r="T1414" s="17"/>
      <c r="U1414" s="17"/>
      <c r="V1414" s="17"/>
      <c r="W1414" s="17"/>
      <c r="X1414" s="17"/>
      <c r="Y1414" s="17">
        <f t="shared" si="3876"/>
        <v>282.69999999999999</v>
      </c>
      <c r="Z1414" s="17">
        <f t="shared" si="3877"/>
        <v>282.69999999999999</v>
      </c>
      <c r="AA1414" s="17">
        <f t="shared" si="3878"/>
        <v>282.69999999999999</v>
      </c>
      <c r="AB1414" s="17"/>
      <c r="AC1414" s="17"/>
      <c r="AD1414" s="17"/>
      <c r="AE1414" s="17">
        <f t="shared" si="3879"/>
        <v>282.69999999999999</v>
      </c>
      <c r="AF1414" s="17">
        <f t="shared" si="3880"/>
        <v>282.69999999999999</v>
      </c>
      <c r="AG1414" s="17">
        <f t="shared" si="3881"/>
        <v>282.69999999999999</v>
      </c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>
        <f t="shared" si="3882"/>
        <v>282.69999999999999</v>
      </c>
      <c r="AX1414" s="17">
        <f t="shared" si="3883"/>
        <v>282.69999999999999</v>
      </c>
      <c r="AY1414" s="17">
        <f t="shared" si="3884"/>
        <v>282.69999999999999</v>
      </c>
      <c r="AZ1414" s="17"/>
      <c r="BA1414" s="32"/>
      <c r="BB1414" s="32"/>
      <c r="BC1414" s="1"/>
      <c r="BD1414" s="1"/>
      <c r="BE1414" s="1"/>
      <c r="BF1414" s="1"/>
      <c r="BG1414" s="1"/>
      <c r="BH1414" s="1"/>
      <c r="BI1414" s="1"/>
    </row>
    <row r="1415" s="1" customFormat="1">
      <c r="A1415" s="30" t="s">
        <v>504</v>
      </c>
      <c r="B1415" s="30" t="s">
        <v>29</v>
      </c>
      <c r="C1415" s="30" t="s">
        <v>121</v>
      </c>
      <c r="D1415" s="30" t="s">
        <v>91</v>
      </c>
      <c r="E1415" s="35"/>
      <c r="F1415" s="31" t="s">
        <v>92</v>
      </c>
      <c r="G1415" s="17">
        <f t="shared" ref="G1415:G1416" si="3939">G1416</f>
        <v>59252.799999999996</v>
      </c>
      <c r="H1415" s="17">
        <f t="shared" ref="H1415:H1416" si="3940">H1416</f>
        <v>60955.799999999996</v>
      </c>
      <c r="I1415" s="17">
        <f t="shared" ref="I1415:I1416" si="3941">I1416</f>
        <v>60955.799999999996</v>
      </c>
      <c r="J1415" s="17">
        <f t="shared" ref="J1415:J1416" si="3942">J1416</f>
        <v>437.69999999999999</v>
      </c>
      <c r="K1415" s="17">
        <f t="shared" ref="K1415:K1416" si="3943">K1416</f>
        <v>451.19999999999999</v>
      </c>
      <c r="L1415" s="17">
        <f t="shared" ref="L1415:L1416" si="3944">L1416</f>
        <v>451.19999999999999</v>
      </c>
      <c r="M1415" s="17">
        <f t="shared" si="3840"/>
        <v>59690.499999999993</v>
      </c>
      <c r="N1415" s="17">
        <f t="shared" si="3841"/>
        <v>61406.999999999993</v>
      </c>
      <c r="O1415" s="17">
        <f t="shared" si="3842"/>
        <v>61406.999999999993</v>
      </c>
      <c r="P1415" s="17">
        <f t="shared" ref="P1415:P1416" si="3945">P1416</f>
        <v>8796.2999999999993</v>
      </c>
      <c r="Q1415" s="17">
        <f t="shared" ref="Q1415:Q1416" si="3946">Q1416</f>
        <v>0</v>
      </c>
      <c r="R1415" s="17">
        <f t="shared" ref="R1415:R1416" si="3947">R1416</f>
        <v>0</v>
      </c>
      <c r="S1415" s="17">
        <f t="shared" ref="S1415:S1416" si="3948">S1416</f>
        <v>0</v>
      </c>
      <c r="T1415" s="17">
        <f t="shared" ref="T1415:T1416" si="3949">T1416</f>
        <v>10780.4</v>
      </c>
      <c r="U1415" s="17">
        <f t="shared" ref="U1415:U1416" si="3950">U1416</f>
        <v>0</v>
      </c>
      <c r="V1415" s="17">
        <f t="shared" ref="V1415:V1416" si="3951">V1416</f>
        <v>10780.4</v>
      </c>
      <c r="W1415" s="17">
        <f t="shared" ref="W1415:W1416" si="3952">W1416</f>
        <v>0</v>
      </c>
      <c r="X1415" s="17">
        <f t="shared" ref="X1415:X1416" si="3953">X1416</f>
        <v>0</v>
      </c>
      <c r="Y1415" s="17">
        <f t="shared" si="3876"/>
        <v>68486.799999999988</v>
      </c>
      <c r="Z1415" s="17">
        <f t="shared" si="3877"/>
        <v>72187.399999999994</v>
      </c>
      <c r="AA1415" s="17">
        <f t="shared" si="3878"/>
        <v>72187.399999999994</v>
      </c>
      <c r="AB1415" s="17">
        <f t="shared" ref="AB1415:AB1416" si="3954">AB1416</f>
        <v>0</v>
      </c>
      <c r="AC1415" s="17">
        <f t="shared" ref="AC1415:AC1416" si="3955">AC1416</f>
        <v>0</v>
      </c>
      <c r="AD1415" s="17">
        <f t="shared" ref="AD1415:AD1416" si="3956">AD1416</f>
        <v>0</v>
      </c>
      <c r="AE1415" s="17">
        <f t="shared" si="3879"/>
        <v>68486.799999999988</v>
      </c>
      <c r="AF1415" s="17">
        <f t="shared" si="3880"/>
        <v>72187.399999999994</v>
      </c>
      <c r="AG1415" s="17">
        <f t="shared" si="3881"/>
        <v>72187.399999999994</v>
      </c>
      <c r="AH1415" s="17">
        <f t="shared" ref="AH1415:AH1416" si="3957">AH1416</f>
        <v>0</v>
      </c>
      <c r="AI1415" s="17">
        <f t="shared" ref="AI1415:AI1416" si="3958">AI1416</f>
        <v>0</v>
      </c>
      <c r="AJ1415" s="17">
        <f t="shared" ref="AJ1415:AJ1416" si="3959">AJ1416</f>
        <v>0</v>
      </c>
      <c r="AK1415" s="17">
        <f t="shared" ref="AK1415:AK1416" si="3960">AK1416</f>
        <v>0</v>
      </c>
      <c r="AL1415" s="17">
        <f t="shared" ref="AL1415:AL1416" si="3961">AL1416</f>
        <v>0</v>
      </c>
      <c r="AM1415" s="17">
        <f t="shared" ref="AM1415:AM1416" si="3962">AM1416</f>
        <v>0</v>
      </c>
      <c r="AN1415" s="17">
        <f t="shared" ref="AN1415:AN1416" si="3963">AN1416</f>
        <v>0</v>
      </c>
      <c r="AO1415" s="17">
        <f t="shared" ref="AO1415:AO1416" si="3964">AO1416</f>
        <v>0</v>
      </c>
      <c r="AP1415" s="17">
        <f t="shared" ref="AP1415:AP1416" si="3965">AP1416</f>
        <v>0</v>
      </c>
      <c r="AQ1415" s="17">
        <f t="shared" ref="AQ1415:AQ1416" si="3966">AQ1416</f>
        <v>0</v>
      </c>
      <c r="AR1415" s="17">
        <f t="shared" ref="AR1415:AR1416" si="3967">AR1416</f>
        <v>0</v>
      </c>
      <c r="AS1415" s="17">
        <f t="shared" ref="AS1415:AS1416" si="3968">AS1416</f>
        <v>0</v>
      </c>
      <c r="AT1415" s="17">
        <f t="shared" ref="AT1415:AT1416" si="3969">AT1416</f>
        <v>0</v>
      </c>
      <c r="AU1415" s="17">
        <f t="shared" ref="AU1415:AU1416" si="3970">AU1416</f>
        <v>0</v>
      </c>
      <c r="AV1415" s="17">
        <f t="shared" ref="AV1415:AV1416" si="3971">AV1416</f>
        <v>0</v>
      </c>
      <c r="AW1415" s="17">
        <f t="shared" si="3882"/>
        <v>68486.799999999988</v>
      </c>
      <c r="AX1415" s="17">
        <f t="shared" si="3883"/>
        <v>72187.399999999994</v>
      </c>
      <c r="AY1415" s="17">
        <f t="shared" si="3884"/>
        <v>72187.399999999994</v>
      </c>
      <c r="AZ1415" s="17">
        <f t="shared" ref="AZ1415:AZ1416" si="3972">AZ1416</f>
        <v>0</v>
      </c>
      <c r="BA1415" s="32"/>
      <c r="BB1415" s="32"/>
      <c r="BC1415" s="1"/>
      <c r="BD1415" s="1"/>
      <c r="BE1415" s="1"/>
      <c r="BF1415" s="1"/>
      <c r="BG1415" s="1"/>
      <c r="BH1415" s="1"/>
      <c r="BI1415" s="1"/>
    </row>
    <row r="1416" s="1" customFormat="1">
      <c r="A1416" s="30" t="s">
        <v>504</v>
      </c>
      <c r="B1416" s="30" t="s">
        <v>29</v>
      </c>
      <c r="C1416" s="30" t="s">
        <v>121</v>
      </c>
      <c r="D1416" s="30" t="s">
        <v>418</v>
      </c>
      <c r="E1416" s="35"/>
      <c r="F1416" s="31" t="s">
        <v>419</v>
      </c>
      <c r="G1416" s="17">
        <f t="shared" si="3939"/>
        <v>59252.799999999996</v>
      </c>
      <c r="H1416" s="17">
        <f t="shared" si="3940"/>
        <v>60955.799999999996</v>
      </c>
      <c r="I1416" s="17">
        <f t="shared" si="3941"/>
        <v>60955.799999999996</v>
      </c>
      <c r="J1416" s="17">
        <f t="shared" si="3942"/>
        <v>437.69999999999999</v>
      </c>
      <c r="K1416" s="17">
        <f t="shared" si="3943"/>
        <v>451.19999999999999</v>
      </c>
      <c r="L1416" s="17">
        <f t="shared" si="3944"/>
        <v>451.19999999999999</v>
      </c>
      <c r="M1416" s="17">
        <f t="shared" si="3840"/>
        <v>59690.499999999993</v>
      </c>
      <c r="N1416" s="17">
        <f t="shared" si="3841"/>
        <v>61406.999999999993</v>
      </c>
      <c r="O1416" s="17">
        <f t="shared" si="3842"/>
        <v>61406.999999999993</v>
      </c>
      <c r="P1416" s="17">
        <f t="shared" si="3945"/>
        <v>8796.2999999999993</v>
      </c>
      <c r="Q1416" s="17">
        <f t="shared" si="3946"/>
        <v>0</v>
      </c>
      <c r="R1416" s="17">
        <f t="shared" si="3947"/>
        <v>0</v>
      </c>
      <c r="S1416" s="17">
        <f t="shared" si="3948"/>
        <v>0</v>
      </c>
      <c r="T1416" s="17">
        <f t="shared" si="3949"/>
        <v>10780.4</v>
      </c>
      <c r="U1416" s="17">
        <f t="shared" si="3950"/>
        <v>0</v>
      </c>
      <c r="V1416" s="17">
        <f t="shared" si="3951"/>
        <v>10780.4</v>
      </c>
      <c r="W1416" s="17">
        <f t="shared" si="3952"/>
        <v>0</v>
      </c>
      <c r="X1416" s="17">
        <f t="shared" si="3953"/>
        <v>0</v>
      </c>
      <c r="Y1416" s="17">
        <f t="shared" si="3876"/>
        <v>68486.799999999988</v>
      </c>
      <c r="Z1416" s="17">
        <f t="shared" si="3877"/>
        <v>72187.399999999994</v>
      </c>
      <c r="AA1416" s="17">
        <f t="shared" si="3878"/>
        <v>72187.399999999994</v>
      </c>
      <c r="AB1416" s="17">
        <f t="shared" si="3954"/>
        <v>0</v>
      </c>
      <c r="AC1416" s="17">
        <f t="shared" si="3955"/>
        <v>0</v>
      </c>
      <c r="AD1416" s="17">
        <f t="shared" si="3956"/>
        <v>0</v>
      </c>
      <c r="AE1416" s="17">
        <f t="shared" si="3879"/>
        <v>68486.799999999988</v>
      </c>
      <c r="AF1416" s="17">
        <f t="shared" si="3880"/>
        <v>72187.399999999994</v>
      </c>
      <c r="AG1416" s="17">
        <f t="shared" si="3881"/>
        <v>72187.399999999994</v>
      </c>
      <c r="AH1416" s="17">
        <f t="shared" si="3957"/>
        <v>0</v>
      </c>
      <c r="AI1416" s="17">
        <f t="shared" si="3958"/>
        <v>0</v>
      </c>
      <c r="AJ1416" s="17">
        <f t="shared" si="3959"/>
        <v>0</v>
      </c>
      <c r="AK1416" s="17">
        <f t="shared" si="3960"/>
        <v>0</v>
      </c>
      <c r="AL1416" s="17">
        <f t="shared" si="3961"/>
        <v>0</v>
      </c>
      <c r="AM1416" s="17">
        <f t="shared" si="3962"/>
        <v>0</v>
      </c>
      <c r="AN1416" s="17">
        <f t="shared" si="3963"/>
        <v>0</v>
      </c>
      <c r="AO1416" s="17">
        <f t="shared" si="3964"/>
        <v>0</v>
      </c>
      <c r="AP1416" s="17">
        <f t="shared" si="3965"/>
        <v>0</v>
      </c>
      <c r="AQ1416" s="17">
        <f t="shared" si="3966"/>
        <v>0</v>
      </c>
      <c r="AR1416" s="17">
        <f t="shared" si="3967"/>
        <v>0</v>
      </c>
      <c r="AS1416" s="17">
        <f t="shared" si="3968"/>
        <v>0</v>
      </c>
      <c r="AT1416" s="17">
        <f t="shared" si="3969"/>
        <v>0</v>
      </c>
      <c r="AU1416" s="17">
        <f t="shared" si="3970"/>
        <v>0</v>
      </c>
      <c r="AV1416" s="17">
        <f t="shared" si="3971"/>
        <v>0</v>
      </c>
      <c r="AW1416" s="17">
        <f t="shared" si="3882"/>
        <v>68486.799999999988</v>
      </c>
      <c r="AX1416" s="17">
        <f t="shared" si="3883"/>
        <v>72187.399999999994</v>
      </c>
      <c r="AY1416" s="17">
        <f t="shared" si="3884"/>
        <v>72187.399999999994</v>
      </c>
      <c r="AZ1416" s="17">
        <f t="shared" si="3972"/>
        <v>0</v>
      </c>
      <c r="BA1416" s="32"/>
      <c r="BB1416" s="32"/>
      <c r="BC1416" s="1"/>
      <c r="BD1416" s="1"/>
      <c r="BE1416" s="1"/>
      <c r="BF1416" s="1"/>
      <c r="BG1416" s="1"/>
      <c r="BH1416" s="1"/>
      <c r="BI1416" s="1"/>
    </row>
    <row r="1417" s="1" customFormat="1">
      <c r="A1417" s="30" t="s">
        <v>504</v>
      </c>
      <c r="B1417" s="30" t="s">
        <v>29</v>
      </c>
      <c r="C1417" s="30" t="s">
        <v>121</v>
      </c>
      <c r="D1417" s="30" t="s">
        <v>420</v>
      </c>
      <c r="E1417" s="35"/>
      <c r="F1417" s="31" t="s">
        <v>52</v>
      </c>
      <c r="G1417" s="17">
        <f>G1418+G1419</f>
        <v>59252.799999999996</v>
      </c>
      <c r="H1417" s="17">
        <f>H1418+H1419</f>
        <v>60955.799999999996</v>
      </c>
      <c r="I1417" s="17">
        <f>I1418+I1419</f>
        <v>60955.799999999996</v>
      </c>
      <c r="J1417" s="17">
        <f>J1418+J1419</f>
        <v>437.69999999999999</v>
      </c>
      <c r="K1417" s="17">
        <f>K1418+K1419</f>
        <v>451.19999999999999</v>
      </c>
      <c r="L1417" s="17">
        <f>L1418+L1419</f>
        <v>451.19999999999999</v>
      </c>
      <c r="M1417" s="17">
        <f t="shared" si="3840"/>
        <v>59690.499999999993</v>
      </c>
      <c r="N1417" s="17">
        <f t="shared" si="3841"/>
        <v>61406.999999999993</v>
      </c>
      <c r="O1417" s="17">
        <f t="shared" si="3842"/>
        <v>61406.999999999993</v>
      </c>
      <c r="P1417" s="17">
        <f>P1418+P1419</f>
        <v>8796.2999999999993</v>
      </c>
      <c r="Q1417" s="17">
        <f>Q1418+Q1419</f>
        <v>0</v>
      </c>
      <c r="R1417" s="17">
        <f>R1418+R1419</f>
        <v>0</v>
      </c>
      <c r="S1417" s="17">
        <f>S1418+S1419</f>
        <v>0</v>
      </c>
      <c r="T1417" s="17">
        <f>T1418+T1419</f>
        <v>10780.4</v>
      </c>
      <c r="U1417" s="17">
        <f>U1418+U1419</f>
        <v>0</v>
      </c>
      <c r="V1417" s="17">
        <f>V1418+V1419</f>
        <v>10780.4</v>
      </c>
      <c r="W1417" s="17">
        <f>W1418+W1419</f>
        <v>0</v>
      </c>
      <c r="X1417" s="17">
        <f>X1418+X1419</f>
        <v>0</v>
      </c>
      <c r="Y1417" s="17">
        <f t="shared" si="3876"/>
        <v>68486.799999999988</v>
      </c>
      <c r="Z1417" s="17">
        <f t="shared" si="3877"/>
        <v>72187.399999999994</v>
      </c>
      <c r="AA1417" s="17">
        <f t="shared" si="3878"/>
        <v>72187.399999999994</v>
      </c>
      <c r="AB1417" s="17">
        <f>AB1418+AB1419</f>
        <v>0</v>
      </c>
      <c r="AC1417" s="17">
        <f>AC1418+AC1419</f>
        <v>0</v>
      </c>
      <c r="AD1417" s="17">
        <f>AD1418+AD1419</f>
        <v>0</v>
      </c>
      <c r="AE1417" s="17">
        <f t="shared" si="3879"/>
        <v>68486.799999999988</v>
      </c>
      <c r="AF1417" s="17">
        <f t="shared" si="3880"/>
        <v>72187.399999999994</v>
      </c>
      <c r="AG1417" s="17">
        <f t="shared" si="3881"/>
        <v>72187.399999999994</v>
      </c>
      <c r="AH1417" s="17">
        <f>AH1418+AH1419</f>
        <v>0</v>
      </c>
      <c r="AI1417" s="17">
        <f>AI1418+AI1419</f>
        <v>0</v>
      </c>
      <c r="AJ1417" s="17">
        <f>AJ1418+AJ1419</f>
        <v>0</v>
      </c>
      <c r="AK1417" s="17">
        <f>AK1418+AK1419</f>
        <v>0</v>
      </c>
      <c r="AL1417" s="17">
        <f>AL1418+AL1419</f>
        <v>0</v>
      </c>
      <c r="AM1417" s="17">
        <f>AM1418+AM1419</f>
        <v>0</v>
      </c>
      <c r="AN1417" s="17">
        <f>AN1418+AN1419</f>
        <v>0</v>
      </c>
      <c r="AO1417" s="17">
        <f>AO1418+AO1419</f>
        <v>0</v>
      </c>
      <c r="AP1417" s="17">
        <f>AP1418+AP1419</f>
        <v>0</v>
      </c>
      <c r="AQ1417" s="17">
        <f>AQ1418+AQ1419</f>
        <v>0</v>
      </c>
      <c r="AR1417" s="17">
        <f>AR1418+AR1419</f>
        <v>0</v>
      </c>
      <c r="AS1417" s="17">
        <f>AS1418+AS1419</f>
        <v>0</v>
      </c>
      <c r="AT1417" s="17">
        <f>AT1418+AT1419</f>
        <v>0</v>
      </c>
      <c r="AU1417" s="17">
        <f>AU1418+AU1419</f>
        <v>0</v>
      </c>
      <c r="AV1417" s="17">
        <f>AV1418+AV1419</f>
        <v>0</v>
      </c>
      <c r="AW1417" s="17">
        <f t="shared" si="3882"/>
        <v>68486.799999999988</v>
      </c>
      <c r="AX1417" s="17">
        <f t="shared" si="3883"/>
        <v>72187.399999999994</v>
      </c>
      <c r="AY1417" s="17">
        <f t="shared" si="3884"/>
        <v>72187.399999999994</v>
      </c>
      <c r="AZ1417" s="17">
        <f>AZ1418+AZ1419</f>
        <v>0</v>
      </c>
      <c r="BA1417" s="32"/>
      <c r="BB1417" s="32"/>
      <c r="BC1417" s="1"/>
      <c r="BD1417" s="1"/>
      <c r="BE1417" s="1"/>
      <c r="BF1417" s="1"/>
      <c r="BG1417" s="1"/>
      <c r="BH1417" s="1"/>
      <c r="BI1417" s="1"/>
    </row>
    <row r="1418" s="1" customFormat="1">
      <c r="A1418" s="30" t="s">
        <v>504</v>
      </c>
      <c r="B1418" s="30" t="s">
        <v>29</v>
      </c>
      <c r="C1418" s="30" t="s">
        <v>121</v>
      </c>
      <c r="D1418" s="30" t="s">
        <v>420</v>
      </c>
      <c r="E1418" s="30" t="s">
        <v>53</v>
      </c>
      <c r="F1418" s="31" t="s">
        <v>54</v>
      </c>
      <c r="G1418" s="17">
        <v>55370.699999999997</v>
      </c>
      <c r="H1418" s="17">
        <v>57073.699999999997</v>
      </c>
      <c r="I1418" s="17">
        <v>57073.699999999997</v>
      </c>
      <c r="J1418" s="17">
        <v>437.69999999999999</v>
      </c>
      <c r="K1418" s="17">
        <v>451.19999999999999</v>
      </c>
      <c r="L1418" s="17">
        <v>451.19999999999999</v>
      </c>
      <c r="M1418" s="17">
        <f t="shared" si="3840"/>
        <v>55808.399999999994</v>
      </c>
      <c r="N1418" s="17">
        <f t="shared" si="3841"/>
        <v>57524.899999999994</v>
      </c>
      <c r="O1418" s="17">
        <f t="shared" si="3842"/>
        <v>57524.899999999994</v>
      </c>
      <c r="P1418" s="17">
        <v>8796.2999999999993</v>
      </c>
      <c r="Q1418" s="17"/>
      <c r="R1418" s="17"/>
      <c r="S1418" s="17"/>
      <c r="T1418" s="17">
        <v>10780.4</v>
      </c>
      <c r="U1418" s="17"/>
      <c r="V1418" s="17">
        <v>10780.4</v>
      </c>
      <c r="W1418" s="17"/>
      <c r="X1418" s="17"/>
      <c r="Y1418" s="17">
        <f t="shared" si="3876"/>
        <v>64604.699999999997</v>
      </c>
      <c r="Z1418" s="17">
        <f t="shared" si="3877"/>
        <v>68305.299999999988</v>
      </c>
      <c r="AA1418" s="17">
        <f t="shared" si="3878"/>
        <v>68305.299999999988</v>
      </c>
      <c r="AB1418" s="17"/>
      <c r="AC1418" s="17"/>
      <c r="AD1418" s="17"/>
      <c r="AE1418" s="17">
        <f t="shared" si="3879"/>
        <v>64604.699999999997</v>
      </c>
      <c r="AF1418" s="17">
        <f t="shared" si="3880"/>
        <v>68305.299999999988</v>
      </c>
      <c r="AG1418" s="17">
        <f t="shared" si="3881"/>
        <v>68305.299999999988</v>
      </c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>
        <f t="shared" si="3882"/>
        <v>64604.699999999997</v>
      </c>
      <c r="AX1418" s="17">
        <f t="shared" si="3883"/>
        <v>68305.299999999988</v>
      </c>
      <c r="AY1418" s="17">
        <f t="shared" si="3884"/>
        <v>68305.299999999988</v>
      </c>
      <c r="AZ1418" s="17"/>
      <c r="BA1418" s="32"/>
      <c r="BB1418" s="32">
        <v>57</v>
      </c>
      <c r="BC1418" s="1"/>
      <c r="BD1418" s="1"/>
      <c r="BE1418" s="1"/>
      <c r="BF1418" s="1"/>
      <c r="BG1418" s="1"/>
      <c r="BH1418" s="1"/>
      <c r="BI1418" s="1"/>
    </row>
    <row r="1419" s="1" customFormat="1">
      <c r="A1419" s="30" t="s">
        <v>504</v>
      </c>
      <c r="B1419" s="30" t="s">
        <v>29</v>
      </c>
      <c r="C1419" s="30" t="s">
        <v>121</v>
      </c>
      <c r="D1419" s="30" t="s">
        <v>420</v>
      </c>
      <c r="E1419" s="30" t="s">
        <v>41</v>
      </c>
      <c r="F1419" s="31" t="s">
        <v>42</v>
      </c>
      <c r="G1419" s="17">
        <v>3882.0999999999999</v>
      </c>
      <c r="H1419" s="17">
        <v>3882.0999999999999</v>
      </c>
      <c r="I1419" s="17">
        <v>3882.0999999999999</v>
      </c>
      <c r="J1419" s="17"/>
      <c r="K1419" s="17"/>
      <c r="L1419" s="17"/>
      <c r="M1419" s="17">
        <f t="shared" si="3840"/>
        <v>3882.0999999999999</v>
      </c>
      <c r="N1419" s="17">
        <f t="shared" si="3841"/>
        <v>3882.0999999999999</v>
      </c>
      <c r="O1419" s="17">
        <f t="shared" si="3842"/>
        <v>3882.0999999999999</v>
      </c>
      <c r="P1419" s="17"/>
      <c r="Q1419" s="17"/>
      <c r="R1419" s="17"/>
      <c r="S1419" s="17"/>
      <c r="T1419" s="17"/>
      <c r="U1419" s="17"/>
      <c r="V1419" s="17"/>
      <c r="W1419" s="17"/>
      <c r="X1419" s="17"/>
      <c r="Y1419" s="17">
        <f t="shared" si="3876"/>
        <v>3882.0999999999999</v>
      </c>
      <c r="Z1419" s="17">
        <f t="shared" si="3877"/>
        <v>3882.0999999999999</v>
      </c>
      <c r="AA1419" s="17">
        <f t="shared" si="3878"/>
        <v>3882.0999999999999</v>
      </c>
      <c r="AB1419" s="17"/>
      <c r="AC1419" s="17"/>
      <c r="AD1419" s="17"/>
      <c r="AE1419" s="17">
        <f t="shared" si="3879"/>
        <v>3882.0999999999999</v>
      </c>
      <c r="AF1419" s="17">
        <f t="shared" si="3880"/>
        <v>3882.0999999999999</v>
      </c>
      <c r="AG1419" s="17">
        <f t="shared" si="3881"/>
        <v>3882.0999999999999</v>
      </c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>
        <f t="shared" si="3882"/>
        <v>3882.0999999999999</v>
      </c>
      <c r="AX1419" s="17">
        <f t="shared" si="3883"/>
        <v>3882.0999999999999</v>
      </c>
      <c r="AY1419" s="17">
        <f t="shared" si="3884"/>
        <v>3882.0999999999999</v>
      </c>
      <c r="AZ1419" s="17"/>
      <c r="BA1419" s="32"/>
      <c r="BB1419" s="32"/>
      <c r="BC1419" s="1"/>
      <c r="BD1419" s="1"/>
      <c r="BE1419" s="1"/>
      <c r="BF1419" s="1"/>
      <c r="BG1419" s="1"/>
      <c r="BH1419" s="1"/>
      <c r="BI1419" s="1"/>
    </row>
    <row r="1420" s="25" customFormat="1">
      <c r="A1420" s="26" t="s">
        <v>504</v>
      </c>
      <c r="B1420" s="26" t="s">
        <v>29</v>
      </c>
      <c r="C1420" s="26" t="s">
        <v>31</v>
      </c>
      <c r="D1420" s="26"/>
      <c r="E1420" s="26"/>
      <c r="F1420" s="27" t="s">
        <v>32</v>
      </c>
      <c r="G1420" s="28">
        <f t="shared" ref="G1420:G1426" si="3973">G1421</f>
        <v>26161.599999999999</v>
      </c>
      <c r="H1420" s="28">
        <f t="shared" ref="H1420:H1426" si="3974">H1421</f>
        <v>25654.400000000001</v>
      </c>
      <c r="I1420" s="28">
        <f t="shared" ref="I1420:I1426" si="3975">I1421</f>
        <v>25614.400000000001</v>
      </c>
      <c r="J1420" s="28">
        <f t="shared" ref="J1420:J1426" si="3976">J1421</f>
        <v>0</v>
      </c>
      <c r="K1420" s="28">
        <f t="shared" ref="K1420:K1426" si="3977">K1421</f>
        <v>0</v>
      </c>
      <c r="L1420" s="28">
        <f t="shared" ref="L1420:L1426" si="3978">L1421</f>
        <v>0</v>
      </c>
      <c r="M1420" s="28">
        <f t="shared" si="3840"/>
        <v>26161.599999999999</v>
      </c>
      <c r="N1420" s="28">
        <f t="shared" si="3841"/>
        <v>25654.400000000001</v>
      </c>
      <c r="O1420" s="28">
        <f t="shared" si="3842"/>
        <v>25614.400000000001</v>
      </c>
      <c r="P1420" s="28">
        <f t="shared" ref="P1420:P1426" si="3979">P1421</f>
        <v>0</v>
      </c>
      <c r="Q1420" s="28">
        <f t="shared" ref="Q1420:Q1426" si="3980">Q1421</f>
        <v>0</v>
      </c>
      <c r="R1420" s="28">
        <f t="shared" ref="R1420:R1426" si="3981">R1421</f>
        <v>0</v>
      </c>
      <c r="S1420" s="28">
        <f t="shared" ref="S1420:S1426" si="3982">S1421</f>
        <v>110</v>
      </c>
      <c r="T1420" s="28">
        <f t="shared" ref="T1420:T1426" si="3983">T1421</f>
        <v>110</v>
      </c>
      <c r="U1420" s="28">
        <f t="shared" ref="U1420:U1426" si="3984">U1421</f>
        <v>0</v>
      </c>
      <c r="V1420" s="28">
        <f t="shared" ref="V1420:V1426" si="3985">V1421</f>
        <v>110</v>
      </c>
      <c r="W1420" s="28">
        <f t="shared" ref="W1420:W1426" si="3986">W1421</f>
        <v>0</v>
      </c>
      <c r="X1420" s="28">
        <f t="shared" ref="X1420:X1426" si="3987">X1421</f>
        <v>0</v>
      </c>
      <c r="Y1420" s="28">
        <f t="shared" si="3876"/>
        <v>26271.599999999999</v>
      </c>
      <c r="Z1420" s="28">
        <f t="shared" si="3877"/>
        <v>25764.400000000001</v>
      </c>
      <c r="AA1420" s="28">
        <f t="shared" si="3878"/>
        <v>25724.400000000001</v>
      </c>
      <c r="AB1420" s="28">
        <f t="shared" ref="AB1420:AB1426" si="3988">AB1421</f>
        <v>0</v>
      </c>
      <c r="AC1420" s="28">
        <f t="shared" ref="AC1420:AC1426" si="3989">AC1421</f>
        <v>0</v>
      </c>
      <c r="AD1420" s="28">
        <f t="shared" ref="AD1420:AD1426" si="3990">AD1421</f>
        <v>0</v>
      </c>
      <c r="AE1420" s="28">
        <f t="shared" si="3879"/>
        <v>26271.599999999999</v>
      </c>
      <c r="AF1420" s="28">
        <f t="shared" si="3880"/>
        <v>25764.400000000001</v>
      </c>
      <c r="AG1420" s="28">
        <f t="shared" si="3881"/>
        <v>25724.400000000001</v>
      </c>
      <c r="AH1420" s="28">
        <f>AH1421</f>
        <v>0</v>
      </c>
      <c r="AI1420" s="28">
        <f>AI1421</f>
        <v>0</v>
      </c>
      <c r="AJ1420" s="28">
        <f>AJ1421</f>
        <v>0</v>
      </c>
      <c r="AK1420" s="28">
        <f>AK1421</f>
        <v>0</v>
      </c>
      <c r="AL1420" s="28">
        <f>AL1421</f>
        <v>0</v>
      </c>
      <c r="AM1420" s="28">
        <f>AM1421</f>
        <v>0</v>
      </c>
      <c r="AN1420" s="28">
        <f>AN1421</f>
        <v>0</v>
      </c>
      <c r="AO1420" s="28">
        <f>AO1421</f>
        <v>0</v>
      </c>
      <c r="AP1420" s="28">
        <f>AP1421</f>
        <v>0</v>
      </c>
      <c r="AQ1420" s="28">
        <f>AQ1421</f>
        <v>0</v>
      </c>
      <c r="AR1420" s="28">
        <f>AR1421</f>
        <v>0</v>
      </c>
      <c r="AS1420" s="28">
        <f>AS1421</f>
        <v>0</v>
      </c>
      <c r="AT1420" s="28">
        <f>AT1421</f>
        <v>0</v>
      </c>
      <c r="AU1420" s="28">
        <f>AU1421</f>
        <v>0</v>
      </c>
      <c r="AV1420" s="28">
        <f>AV1421</f>
        <v>0</v>
      </c>
      <c r="AW1420" s="28">
        <f t="shared" si="3882"/>
        <v>26271.599999999999</v>
      </c>
      <c r="AX1420" s="28">
        <f t="shared" si="3883"/>
        <v>25764.400000000001</v>
      </c>
      <c r="AY1420" s="28">
        <f t="shared" si="3884"/>
        <v>25724.400000000001</v>
      </c>
      <c r="AZ1420" s="28">
        <f>AZ1421</f>
        <v>0</v>
      </c>
      <c r="BA1420" s="29"/>
      <c r="BB1420" s="29"/>
      <c r="BC1420" s="25"/>
      <c r="BD1420" s="25"/>
      <c r="BE1420" s="25"/>
      <c r="BF1420" s="25"/>
      <c r="BG1420" s="25"/>
      <c r="BH1420" s="25"/>
      <c r="BI1420" s="25"/>
    </row>
    <row r="1421" s="1" customFormat="1" ht="47.25">
      <c r="A1421" s="30" t="s">
        <v>504</v>
      </c>
      <c r="B1421" s="30" t="s">
        <v>29</v>
      </c>
      <c r="C1421" s="30" t="s">
        <v>31</v>
      </c>
      <c r="D1421" s="30" t="s">
        <v>237</v>
      </c>
      <c r="E1421" s="30"/>
      <c r="F1421" s="31" t="s">
        <v>238</v>
      </c>
      <c r="G1421" s="17">
        <f>G1426</f>
        <v>26161.599999999999</v>
      </c>
      <c r="H1421" s="17">
        <f>H1426</f>
        <v>25654.400000000001</v>
      </c>
      <c r="I1421" s="17">
        <f>I1426</f>
        <v>25614.400000000001</v>
      </c>
      <c r="J1421" s="17">
        <f>J1426</f>
        <v>0</v>
      </c>
      <c r="K1421" s="17">
        <f>K1426</f>
        <v>0</v>
      </c>
      <c r="L1421" s="17">
        <f>L1426</f>
        <v>0</v>
      </c>
      <c r="M1421" s="17">
        <f t="shared" si="3840"/>
        <v>26161.599999999999</v>
      </c>
      <c r="N1421" s="17">
        <f t="shared" si="3841"/>
        <v>25654.400000000001</v>
      </c>
      <c r="O1421" s="17">
        <f t="shared" si="3842"/>
        <v>25614.400000000001</v>
      </c>
      <c r="P1421" s="17">
        <f>P1426</f>
        <v>0</v>
      </c>
      <c r="Q1421" s="17">
        <f>Q1426</f>
        <v>0</v>
      </c>
      <c r="R1421" s="17">
        <f>R1426</f>
        <v>0</v>
      </c>
      <c r="S1421" s="17">
        <f>S1426</f>
        <v>110</v>
      </c>
      <c r="T1421" s="17">
        <f>T1426</f>
        <v>110</v>
      </c>
      <c r="U1421" s="17">
        <f>U1426</f>
        <v>0</v>
      </c>
      <c r="V1421" s="17">
        <f>V1426</f>
        <v>110</v>
      </c>
      <c r="W1421" s="17">
        <f>W1426</f>
        <v>0</v>
      </c>
      <c r="X1421" s="17">
        <f>X1426</f>
        <v>0</v>
      </c>
      <c r="Y1421" s="17">
        <f t="shared" si="3876"/>
        <v>26271.599999999999</v>
      </c>
      <c r="Z1421" s="17">
        <f t="shared" si="3877"/>
        <v>25764.400000000001</v>
      </c>
      <c r="AA1421" s="17">
        <f t="shared" si="3878"/>
        <v>25724.400000000001</v>
      </c>
      <c r="AB1421" s="17">
        <f>AB1426</f>
        <v>0</v>
      </c>
      <c r="AC1421" s="17">
        <f>AC1426</f>
        <v>0</v>
      </c>
      <c r="AD1421" s="17">
        <f>AD1426</f>
        <v>0</v>
      </c>
      <c r="AE1421" s="17">
        <f t="shared" si="3879"/>
        <v>26271.599999999999</v>
      </c>
      <c r="AF1421" s="17">
        <f t="shared" si="3880"/>
        <v>25764.400000000001</v>
      </c>
      <c r="AG1421" s="17">
        <f t="shared" si="3881"/>
        <v>25724.400000000001</v>
      </c>
      <c r="AH1421" s="17">
        <f>AH1426+AH1422</f>
        <v>0</v>
      </c>
      <c r="AI1421" s="17">
        <f>AI1426+AI1422</f>
        <v>0</v>
      </c>
      <c r="AJ1421" s="17">
        <f>AJ1426+AJ1422</f>
        <v>0</v>
      </c>
      <c r="AK1421" s="17">
        <f>AK1426+AK1422</f>
        <v>0</v>
      </c>
      <c r="AL1421" s="17">
        <f>AL1426+AL1422</f>
        <v>0</v>
      </c>
      <c r="AM1421" s="17">
        <f>AM1426+AM1422</f>
        <v>0</v>
      </c>
      <c r="AN1421" s="17">
        <f>AN1426+AN1422</f>
        <v>0</v>
      </c>
      <c r="AO1421" s="17">
        <f>AO1426+AO1422</f>
        <v>0</v>
      </c>
      <c r="AP1421" s="17">
        <f>AP1426+AP1422</f>
        <v>0</v>
      </c>
      <c r="AQ1421" s="17">
        <f>AQ1426+AQ1422</f>
        <v>0</v>
      </c>
      <c r="AR1421" s="17">
        <f>AR1426+AR1422</f>
        <v>0</v>
      </c>
      <c r="AS1421" s="17">
        <f>AS1426+AS1422</f>
        <v>0</v>
      </c>
      <c r="AT1421" s="17">
        <f>AT1426+AT1422</f>
        <v>0</v>
      </c>
      <c r="AU1421" s="17">
        <f>AU1426+AU1422</f>
        <v>0</v>
      </c>
      <c r="AV1421" s="17">
        <f>AV1426+AV1422</f>
        <v>0</v>
      </c>
      <c r="AW1421" s="17">
        <f t="shared" si="3882"/>
        <v>26271.599999999999</v>
      </c>
      <c r="AX1421" s="17">
        <f t="shared" si="3883"/>
        <v>25764.400000000001</v>
      </c>
      <c r="AY1421" s="17">
        <f t="shared" si="3884"/>
        <v>25724.400000000001</v>
      </c>
      <c r="AZ1421" s="17">
        <f>AZ1426+AZ1422</f>
        <v>0</v>
      </c>
      <c r="BA1421" s="32"/>
      <c r="BB1421" s="32"/>
      <c r="BC1421" s="1"/>
      <c r="BD1421" s="1"/>
      <c r="BE1421" s="1"/>
      <c r="BF1421" s="1"/>
      <c r="BG1421" s="1"/>
      <c r="BH1421" s="1"/>
      <c r="BI1421" s="1"/>
    </row>
    <row r="1422" s="1" customFormat="1" ht="47.25">
      <c r="A1422" s="30" t="s">
        <v>504</v>
      </c>
      <c r="B1422" s="30" t="s">
        <v>29</v>
      </c>
      <c r="C1422" s="30" t="s">
        <v>31</v>
      </c>
      <c r="D1422" s="30" t="s">
        <v>421</v>
      </c>
      <c r="E1422" s="30"/>
      <c r="F1422" s="31" t="s">
        <v>80</v>
      </c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>
        <f t="shared" ref="AH1422:AH1426" si="3991">AH1423</f>
        <v>0</v>
      </c>
      <c r="AI1422" s="17">
        <f t="shared" ref="AI1422:AI1426" si="3992">AI1423</f>
        <v>0</v>
      </c>
      <c r="AJ1422" s="17">
        <f t="shared" ref="AJ1422:AJ1426" si="3993">AJ1423</f>
        <v>0</v>
      </c>
      <c r="AK1422" s="17">
        <f t="shared" ref="AK1422:AK1426" si="3994">AK1423</f>
        <v>665</v>
      </c>
      <c r="AL1422" s="17">
        <f t="shared" ref="AL1422:AL1426" si="3995">AL1423</f>
        <v>0</v>
      </c>
      <c r="AM1422" s="17">
        <f t="shared" ref="AM1422:AM1426" si="3996">AM1423</f>
        <v>0</v>
      </c>
      <c r="AN1422" s="17">
        <f t="shared" ref="AN1422:AN1426" si="3997">AN1423</f>
        <v>0</v>
      </c>
      <c r="AO1422" s="17">
        <f t="shared" ref="AO1422:AO1426" si="3998">AO1423</f>
        <v>0</v>
      </c>
      <c r="AP1422" s="17">
        <f t="shared" ref="AP1422:AP1426" si="3999">AP1423</f>
        <v>665</v>
      </c>
      <c r="AQ1422" s="17">
        <f t="shared" ref="AQ1422:AQ1426" si="4000">AQ1423</f>
        <v>0</v>
      </c>
      <c r="AR1422" s="17">
        <f t="shared" ref="AR1422:AR1426" si="4001">AR1423</f>
        <v>0</v>
      </c>
      <c r="AS1422" s="17">
        <f t="shared" ref="AS1422:AS1426" si="4002">AS1423</f>
        <v>0</v>
      </c>
      <c r="AT1422" s="17">
        <f t="shared" ref="AT1422:AT1426" si="4003">AT1423</f>
        <v>0</v>
      </c>
      <c r="AU1422" s="17">
        <f t="shared" ref="AU1422:AU1426" si="4004">AU1423</f>
        <v>665</v>
      </c>
      <c r="AV1422" s="17">
        <f t="shared" ref="AV1422:AV1426" si="4005">AV1423</f>
        <v>0</v>
      </c>
      <c r="AW1422" s="17">
        <f t="shared" si="3882"/>
        <v>665</v>
      </c>
      <c r="AX1422" s="17">
        <f t="shared" si="3883"/>
        <v>665</v>
      </c>
      <c r="AY1422" s="17">
        <f t="shared" si="3884"/>
        <v>665</v>
      </c>
      <c r="AZ1422" s="17">
        <f t="shared" ref="AZ1422:AZ1426" si="4006">AZ1423</f>
        <v>0</v>
      </c>
      <c r="BA1422" s="32"/>
      <c r="BB1422" s="32"/>
      <c r="BC1422" s="1"/>
      <c r="BD1422" s="1"/>
      <c r="BE1422" s="1"/>
      <c r="BF1422" s="1"/>
      <c r="BG1422" s="1"/>
      <c r="BH1422" s="1"/>
      <c r="BI1422" s="1"/>
    </row>
    <row r="1423" s="1" customFormat="1" ht="47.25">
      <c r="A1423" s="30" t="s">
        <v>504</v>
      </c>
      <c r="B1423" s="30" t="s">
        <v>29</v>
      </c>
      <c r="C1423" s="30" t="s">
        <v>31</v>
      </c>
      <c r="D1423" s="30" t="s">
        <v>422</v>
      </c>
      <c r="E1423" s="30"/>
      <c r="F1423" s="31" t="s">
        <v>423</v>
      </c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>
        <f t="shared" si="3991"/>
        <v>0</v>
      </c>
      <c r="AI1423" s="17">
        <f t="shared" si="3992"/>
        <v>0</v>
      </c>
      <c r="AJ1423" s="17">
        <f t="shared" si="3993"/>
        <v>0</v>
      </c>
      <c r="AK1423" s="17">
        <f t="shared" si="3994"/>
        <v>665</v>
      </c>
      <c r="AL1423" s="17">
        <f t="shared" si="3995"/>
        <v>0</v>
      </c>
      <c r="AM1423" s="17">
        <f t="shared" si="3996"/>
        <v>0</v>
      </c>
      <c r="AN1423" s="17">
        <f t="shared" si="3997"/>
        <v>0</v>
      </c>
      <c r="AO1423" s="17">
        <f t="shared" si="3998"/>
        <v>0</v>
      </c>
      <c r="AP1423" s="17">
        <f t="shared" si="3999"/>
        <v>665</v>
      </c>
      <c r="AQ1423" s="17">
        <f t="shared" si="4000"/>
        <v>0</v>
      </c>
      <c r="AR1423" s="17">
        <f t="shared" si="4001"/>
        <v>0</v>
      </c>
      <c r="AS1423" s="17">
        <f t="shared" si="4002"/>
        <v>0</v>
      </c>
      <c r="AT1423" s="17">
        <f t="shared" si="4003"/>
        <v>0</v>
      </c>
      <c r="AU1423" s="17">
        <f t="shared" si="4004"/>
        <v>665</v>
      </c>
      <c r="AV1423" s="17">
        <f t="shared" si="4005"/>
        <v>0</v>
      </c>
      <c r="AW1423" s="17">
        <f t="shared" si="3882"/>
        <v>665</v>
      </c>
      <c r="AX1423" s="17">
        <f t="shared" si="3883"/>
        <v>665</v>
      </c>
      <c r="AY1423" s="17">
        <f t="shared" si="3884"/>
        <v>665</v>
      </c>
      <c r="AZ1423" s="17">
        <f t="shared" si="4006"/>
        <v>0</v>
      </c>
      <c r="BA1423" s="32"/>
      <c r="BB1423" s="32"/>
      <c r="BC1423" s="1"/>
      <c r="BD1423" s="1"/>
      <c r="BE1423" s="1"/>
      <c r="BF1423" s="1"/>
      <c r="BG1423" s="1"/>
      <c r="BH1423" s="1"/>
      <c r="BI1423" s="1"/>
    </row>
    <row r="1424" s="1" customFormat="1" ht="47.25">
      <c r="A1424" s="30" t="s">
        <v>504</v>
      </c>
      <c r="B1424" s="30" t="s">
        <v>29</v>
      </c>
      <c r="C1424" s="30" t="s">
        <v>31</v>
      </c>
      <c r="D1424" s="30" t="s">
        <v>424</v>
      </c>
      <c r="E1424" s="30"/>
      <c r="F1424" s="31" t="s">
        <v>425</v>
      </c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>
        <f t="shared" si="3991"/>
        <v>0</v>
      </c>
      <c r="AI1424" s="17">
        <f t="shared" si="3992"/>
        <v>0</v>
      </c>
      <c r="AJ1424" s="17">
        <f t="shared" si="3993"/>
        <v>0</v>
      </c>
      <c r="AK1424" s="17">
        <f t="shared" si="3994"/>
        <v>665</v>
      </c>
      <c r="AL1424" s="17">
        <f t="shared" si="3995"/>
        <v>0</v>
      </c>
      <c r="AM1424" s="17">
        <f t="shared" si="3996"/>
        <v>0</v>
      </c>
      <c r="AN1424" s="17">
        <f t="shared" si="3997"/>
        <v>0</v>
      </c>
      <c r="AO1424" s="17">
        <f t="shared" si="3998"/>
        <v>0</v>
      </c>
      <c r="AP1424" s="17">
        <f t="shared" si="3999"/>
        <v>665</v>
      </c>
      <c r="AQ1424" s="17">
        <f t="shared" si="4000"/>
        <v>0</v>
      </c>
      <c r="AR1424" s="17">
        <f t="shared" si="4001"/>
        <v>0</v>
      </c>
      <c r="AS1424" s="17">
        <f t="shared" si="4002"/>
        <v>0</v>
      </c>
      <c r="AT1424" s="17">
        <f t="shared" si="4003"/>
        <v>0</v>
      </c>
      <c r="AU1424" s="17">
        <f t="shared" si="4004"/>
        <v>665</v>
      </c>
      <c r="AV1424" s="17">
        <f t="shared" si="4005"/>
        <v>0</v>
      </c>
      <c r="AW1424" s="17">
        <f t="shared" si="3882"/>
        <v>665</v>
      </c>
      <c r="AX1424" s="17">
        <f t="shared" si="3883"/>
        <v>665</v>
      </c>
      <c r="AY1424" s="17">
        <f t="shared" si="3884"/>
        <v>665</v>
      </c>
      <c r="AZ1424" s="17">
        <f t="shared" si="4006"/>
        <v>0</v>
      </c>
      <c r="BA1424" s="32"/>
      <c r="BB1424" s="32"/>
      <c r="BC1424" s="1"/>
      <c r="BD1424" s="1"/>
      <c r="BE1424" s="1"/>
      <c r="BF1424" s="1"/>
      <c r="BG1424" s="1"/>
      <c r="BH1424" s="1"/>
      <c r="BI1424" s="1"/>
    </row>
    <row r="1425" s="1" customFormat="1" ht="47.25">
      <c r="A1425" s="30" t="s">
        <v>504</v>
      </c>
      <c r="B1425" s="30" t="s">
        <v>29</v>
      </c>
      <c r="C1425" s="30" t="s">
        <v>31</v>
      </c>
      <c r="D1425" s="30" t="s">
        <v>424</v>
      </c>
      <c r="E1425" s="30" t="s">
        <v>134</v>
      </c>
      <c r="F1425" s="31" t="s">
        <v>135</v>
      </c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  <c r="AK1425" s="17">
        <v>665</v>
      </c>
      <c r="AL1425" s="17"/>
      <c r="AM1425" s="17"/>
      <c r="AN1425" s="17"/>
      <c r="AO1425" s="17"/>
      <c r="AP1425" s="17">
        <v>665</v>
      </c>
      <c r="AQ1425" s="17"/>
      <c r="AR1425" s="17"/>
      <c r="AS1425" s="17"/>
      <c r="AT1425" s="17"/>
      <c r="AU1425" s="17">
        <v>665</v>
      </c>
      <c r="AV1425" s="17"/>
      <c r="AW1425" s="17">
        <f t="shared" si="3882"/>
        <v>665</v>
      </c>
      <c r="AX1425" s="17">
        <f t="shared" si="3883"/>
        <v>665</v>
      </c>
      <c r="AY1425" s="17">
        <f t="shared" si="3884"/>
        <v>665</v>
      </c>
      <c r="AZ1425" s="17"/>
      <c r="BA1425" s="32"/>
      <c r="BB1425" s="32"/>
      <c r="BC1425" s="1"/>
      <c r="BD1425" s="1"/>
      <c r="BE1425" s="1"/>
      <c r="BF1425" s="1"/>
      <c r="BG1425" s="1"/>
      <c r="BH1425" s="1"/>
      <c r="BI1425" s="1"/>
    </row>
    <row r="1426" s="1" customFormat="1" ht="31.5" hidden="1">
      <c r="A1426" s="30" t="s">
        <v>504</v>
      </c>
      <c r="B1426" s="30" t="s">
        <v>29</v>
      </c>
      <c r="C1426" s="30" t="s">
        <v>31</v>
      </c>
      <c r="D1426" s="30" t="s">
        <v>239</v>
      </c>
      <c r="E1426" s="30"/>
      <c r="F1426" s="31" t="s">
        <v>36</v>
      </c>
      <c r="G1426" s="17">
        <f t="shared" si="3973"/>
        <v>26161.599999999999</v>
      </c>
      <c r="H1426" s="17">
        <f t="shared" si="3974"/>
        <v>25654.400000000001</v>
      </c>
      <c r="I1426" s="17">
        <f t="shared" si="3975"/>
        <v>25614.400000000001</v>
      </c>
      <c r="J1426" s="17">
        <f t="shared" si="3976"/>
        <v>0</v>
      </c>
      <c r="K1426" s="17">
        <f t="shared" si="3977"/>
        <v>0</v>
      </c>
      <c r="L1426" s="17">
        <f t="shared" si="3978"/>
        <v>0</v>
      </c>
      <c r="M1426" s="17">
        <f t="shared" si="3840"/>
        <v>26161.599999999999</v>
      </c>
      <c r="N1426" s="17">
        <f t="shared" si="3841"/>
        <v>25654.400000000001</v>
      </c>
      <c r="O1426" s="17">
        <f t="shared" si="3842"/>
        <v>25614.400000000001</v>
      </c>
      <c r="P1426" s="17">
        <f t="shared" si="3979"/>
        <v>0</v>
      </c>
      <c r="Q1426" s="17">
        <f t="shared" si="3980"/>
        <v>0</v>
      </c>
      <c r="R1426" s="17">
        <f t="shared" si="3981"/>
        <v>0</v>
      </c>
      <c r="S1426" s="17">
        <f t="shared" si="3982"/>
        <v>110</v>
      </c>
      <c r="T1426" s="17">
        <f t="shared" si="3983"/>
        <v>110</v>
      </c>
      <c r="U1426" s="17">
        <f t="shared" si="3984"/>
        <v>0</v>
      </c>
      <c r="V1426" s="17">
        <f t="shared" si="3985"/>
        <v>110</v>
      </c>
      <c r="W1426" s="17">
        <f t="shared" si="3986"/>
        <v>0</v>
      </c>
      <c r="X1426" s="17">
        <f t="shared" si="3987"/>
        <v>0</v>
      </c>
      <c r="Y1426" s="17">
        <f t="shared" si="3876"/>
        <v>26271.599999999999</v>
      </c>
      <c r="Z1426" s="17">
        <f t="shared" si="3877"/>
        <v>25764.400000000001</v>
      </c>
      <c r="AA1426" s="17">
        <f t="shared" si="3878"/>
        <v>25724.400000000001</v>
      </c>
      <c r="AB1426" s="17">
        <f t="shared" si="3988"/>
        <v>0</v>
      </c>
      <c r="AC1426" s="17">
        <f t="shared" si="3989"/>
        <v>0</v>
      </c>
      <c r="AD1426" s="17">
        <f t="shared" si="3990"/>
        <v>0</v>
      </c>
      <c r="AE1426" s="17">
        <f t="shared" si="3879"/>
        <v>26271.599999999999</v>
      </c>
      <c r="AF1426" s="17">
        <f t="shared" si="3880"/>
        <v>25764.400000000001</v>
      </c>
      <c r="AG1426" s="17">
        <f t="shared" si="3881"/>
        <v>25724.400000000001</v>
      </c>
      <c r="AH1426" s="17">
        <f t="shared" si="3991"/>
        <v>0</v>
      </c>
      <c r="AI1426" s="17">
        <f t="shared" si="3992"/>
        <v>0</v>
      </c>
      <c r="AJ1426" s="17">
        <f t="shared" si="3993"/>
        <v>0</v>
      </c>
      <c r="AK1426" s="17">
        <f t="shared" si="3994"/>
        <v>-665</v>
      </c>
      <c r="AL1426" s="17">
        <f t="shared" si="3995"/>
        <v>0</v>
      </c>
      <c r="AM1426" s="17">
        <f t="shared" si="3996"/>
        <v>0</v>
      </c>
      <c r="AN1426" s="17">
        <f t="shared" si="3997"/>
        <v>0</v>
      </c>
      <c r="AO1426" s="17">
        <f t="shared" si="3998"/>
        <v>0</v>
      </c>
      <c r="AP1426" s="17">
        <f t="shared" si="3999"/>
        <v>-665</v>
      </c>
      <c r="AQ1426" s="17">
        <f t="shared" si="4000"/>
        <v>0</v>
      </c>
      <c r="AR1426" s="17">
        <f t="shared" si="4001"/>
        <v>0</v>
      </c>
      <c r="AS1426" s="17">
        <f t="shared" si="4002"/>
        <v>0</v>
      </c>
      <c r="AT1426" s="17">
        <f t="shared" si="4003"/>
        <v>0</v>
      </c>
      <c r="AU1426" s="17">
        <f t="shared" si="4004"/>
        <v>-665</v>
      </c>
      <c r="AV1426" s="17">
        <f t="shared" si="4005"/>
        <v>0</v>
      </c>
      <c r="AW1426" s="17">
        <f t="shared" si="3882"/>
        <v>25606.599999999999</v>
      </c>
      <c r="AX1426" s="17">
        <f t="shared" si="3883"/>
        <v>25099.400000000001</v>
      </c>
      <c r="AY1426" s="17">
        <f t="shared" si="3884"/>
        <v>25059.400000000001</v>
      </c>
      <c r="AZ1426" s="17">
        <f t="shared" si="4006"/>
        <v>0</v>
      </c>
      <c r="BA1426" s="32">
        <v>0</v>
      </c>
      <c r="BB1426" s="32"/>
      <c r="BC1426" s="1"/>
      <c r="BD1426" s="1"/>
      <c r="BE1426" s="1"/>
      <c r="BF1426" s="1"/>
      <c r="BG1426" s="1"/>
      <c r="BH1426" s="1"/>
      <c r="BI1426" s="1"/>
    </row>
    <row r="1427" s="1" customFormat="1" ht="141.75">
      <c r="A1427" s="30" t="s">
        <v>504</v>
      </c>
      <c r="B1427" s="30" t="s">
        <v>29</v>
      </c>
      <c r="C1427" s="30" t="s">
        <v>31</v>
      </c>
      <c r="D1427" s="30" t="s">
        <v>240</v>
      </c>
      <c r="E1427" s="30"/>
      <c r="F1427" s="31" t="s">
        <v>241</v>
      </c>
      <c r="G1427" s="17">
        <f>G1428+G1431+G1435+G1433</f>
        <v>26161.599999999999</v>
      </c>
      <c r="H1427" s="17">
        <f>H1428+H1431+H1435+H1433</f>
        <v>25654.400000000001</v>
      </c>
      <c r="I1427" s="17">
        <f>I1428+I1431+I1435+I1433</f>
        <v>25614.400000000001</v>
      </c>
      <c r="J1427" s="17">
        <f>J1428+J1431+J1435+J1433</f>
        <v>0</v>
      </c>
      <c r="K1427" s="17">
        <f>K1428+K1431+K1435+K1433</f>
        <v>0</v>
      </c>
      <c r="L1427" s="17">
        <f>L1428+L1431+L1435+L1433</f>
        <v>0</v>
      </c>
      <c r="M1427" s="17">
        <f t="shared" si="3840"/>
        <v>26161.599999999999</v>
      </c>
      <c r="N1427" s="17">
        <f t="shared" si="3841"/>
        <v>25654.400000000001</v>
      </c>
      <c r="O1427" s="17">
        <f t="shared" si="3842"/>
        <v>25614.400000000001</v>
      </c>
      <c r="P1427" s="17">
        <f>P1428+P1431+P1435+P1433</f>
        <v>0</v>
      </c>
      <c r="Q1427" s="17">
        <f>Q1428+Q1431+Q1435+Q1433</f>
        <v>0</v>
      </c>
      <c r="R1427" s="17">
        <f>R1428+R1431+R1435+R1433</f>
        <v>0</v>
      </c>
      <c r="S1427" s="17">
        <f>S1428+S1431+S1435+S1433</f>
        <v>110</v>
      </c>
      <c r="T1427" s="17">
        <f>T1428+T1431+T1435+T1433</f>
        <v>110</v>
      </c>
      <c r="U1427" s="17">
        <f>U1428+U1431+U1435+U1433</f>
        <v>0</v>
      </c>
      <c r="V1427" s="17">
        <f>V1428+V1431+V1435+V1433</f>
        <v>110</v>
      </c>
      <c r="W1427" s="17">
        <f>W1428+W1431+W1435+W1433</f>
        <v>0</v>
      </c>
      <c r="X1427" s="17">
        <f>X1428+X1431+X1435+X1433</f>
        <v>0</v>
      </c>
      <c r="Y1427" s="17">
        <f t="shared" si="3876"/>
        <v>26271.599999999999</v>
      </c>
      <c r="Z1427" s="17">
        <f t="shared" si="3877"/>
        <v>25764.400000000001</v>
      </c>
      <c r="AA1427" s="17">
        <f t="shared" si="3878"/>
        <v>25724.400000000001</v>
      </c>
      <c r="AB1427" s="17">
        <f>AB1428+AB1431+AB1435+AB1433</f>
        <v>0</v>
      </c>
      <c r="AC1427" s="17">
        <f>AC1428+AC1431+AC1435+AC1433</f>
        <v>0</v>
      </c>
      <c r="AD1427" s="17">
        <f>AD1428+AD1431+AD1435+AD1433</f>
        <v>0</v>
      </c>
      <c r="AE1427" s="17">
        <f t="shared" si="3879"/>
        <v>26271.599999999999</v>
      </c>
      <c r="AF1427" s="17">
        <f t="shared" si="3880"/>
        <v>25764.400000000001</v>
      </c>
      <c r="AG1427" s="17">
        <f t="shared" si="3881"/>
        <v>25724.400000000001</v>
      </c>
      <c r="AH1427" s="17">
        <f>AH1428+AH1431+AH1435+AH1433</f>
        <v>0</v>
      </c>
      <c r="AI1427" s="17">
        <f>AI1428+AI1431+AI1435+AI1433</f>
        <v>0</v>
      </c>
      <c r="AJ1427" s="17">
        <f>AJ1428+AJ1431+AJ1435+AJ1433</f>
        <v>0</v>
      </c>
      <c r="AK1427" s="17">
        <f>AK1428+AK1431+AK1435+AK1433</f>
        <v>-665</v>
      </c>
      <c r="AL1427" s="17">
        <f>AL1428+AL1431+AL1435+AL1433</f>
        <v>0</v>
      </c>
      <c r="AM1427" s="17">
        <f>AM1428+AM1431+AM1435+AM1433</f>
        <v>0</v>
      </c>
      <c r="AN1427" s="17">
        <f>AN1428+AN1431+AN1435+AN1433</f>
        <v>0</v>
      </c>
      <c r="AO1427" s="17">
        <f>AO1428+AO1431+AO1435+AO1433</f>
        <v>0</v>
      </c>
      <c r="AP1427" s="17">
        <f>AP1428+AP1431+AP1435+AP1433</f>
        <v>-665</v>
      </c>
      <c r="AQ1427" s="17">
        <f>AQ1428+AQ1431+AQ1435+AQ1433</f>
        <v>0</v>
      </c>
      <c r="AR1427" s="17">
        <f>AR1428+AR1431+AR1435+AR1433</f>
        <v>0</v>
      </c>
      <c r="AS1427" s="17">
        <f>AS1428+AS1431+AS1435+AS1433</f>
        <v>0</v>
      </c>
      <c r="AT1427" s="17">
        <f>AT1428+AT1431+AT1435+AT1433</f>
        <v>0</v>
      </c>
      <c r="AU1427" s="17">
        <f>AU1428+AU1431+AU1435+AU1433</f>
        <v>-665</v>
      </c>
      <c r="AV1427" s="17">
        <f>AV1428+AV1431+AV1435+AV1433</f>
        <v>0</v>
      </c>
      <c r="AW1427" s="17">
        <f t="shared" si="3882"/>
        <v>25606.599999999999</v>
      </c>
      <c r="AX1427" s="17">
        <f t="shared" si="3883"/>
        <v>25099.400000000001</v>
      </c>
      <c r="AY1427" s="17">
        <f t="shared" si="3884"/>
        <v>25059.400000000001</v>
      </c>
      <c r="AZ1427" s="17">
        <f>AZ1428+AZ1431+AZ1435+AZ1433</f>
        <v>0</v>
      </c>
      <c r="BA1427" s="32"/>
      <c r="BB1427" s="32"/>
      <c r="BC1427" s="1"/>
      <c r="BD1427" s="1"/>
      <c r="BE1427" s="1"/>
      <c r="BF1427" s="1"/>
      <c r="BG1427" s="1"/>
      <c r="BH1427" s="1"/>
      <c r="BI1427" s="1"/>
    </row>
    <row r="1428" s="1" customFormat="1" ht="63">
      <c r="A1428" s="30" t="s">
        <v>504</v>
      </c>
      <c r="B1428" s="30" t="s">
        <v>29</v>
      </c>
      <c r="C1428" s="30" t="s">
        <v>31</v>
      </c>
      <c r="D1428" s="30" t="s">
        <v>426</v>
      </c>
      <c r="E1428" s="30"/>
      <c r="F1428" s="31" t="s">
        <v>427</v>
      </c>
      <c r="G1428" s="17">
        <f>G1429+G1430</f>
        <v>17942.399999999998</v>
      </c>
      <c r="H1428" s="17">
        <f>H1429+H1430</f>
        <v>17435.200000000001</v>
      </c>
      <c r="I1428" s="17">
        <f>I1429+I1430</f>
        <v>17395.200000000001</v>
      </c>
      <c r="J1428" s="17">
        <f>J1429+J1430</f>
        <v>0</v>
      </c>
      <c r="K1428" s="17">
        <f>K1429+K1430</f>
        <v>0</v>
      </c>
      <c r="L1428" s="17">
        <f>L1429+L1430</f>
        <v>0</v>
      </c>
      <c r="M1428" s="17">
        <f t="shared" si="3840"/>
        <v>17942.399999999998</v>
      </c>
      <c r="N1428" s="17">
        <f t="shared" si="3841"/>
        <v>17435.200000000001</v>
      </c>
      <c r="O1428" s="17">
        <f t="shared" si="3842"/>
        <v>17395.200000000001</v>
      </c>
      <c r="P1428" s="17">
        <f>P1429+P1430</f>
        <v>0</v>
      </c>
      <c r="Q1428" s="17">
        <f>Q1429+Q1430</f>
        <v>0</v>
      </c>
      <c r="R1428" s="17">
        <f>R1429+R1430</f>
        <v>0</v>
      </c>
      <c r="S1428" s="17">
        <f>S1429+S1430</f>
        <v>0</v>
      </c>
      <c r="T1428" s="17">
        <f>T1429+T1430</f>
        <v>0</v>
      </c>
      <c r="U1428" s="17">
        <f>U1429+U1430</f>
        <v>0</v>
      </c>
      <c r="V1428" s="17">
        <f>V1429+V1430</f>
        <v>0</v>
      </c>
      <c r="W1428" s="17">
        <f>W1429+W1430</f>
        <v>0</v>
      </c>
      <c r="X1428" s="17">
        <f>X1429+X1430</f>
        <v>0</v>
      </c>
      <c r="Y1428" s="17">
        <f t="shared" si="3876"/>
        <v>17942.399999999998</v>
      </c>
      <c r="Z1428" s="17">
        <f t="shared" si="3877"/>
        <v>17435.200000000001</v>
      </c>
      <c r="AA1428" s="17">
        <f t="shared" si="3878"/>
        <v>17395.200000000001</v>
      </c>
      <c r="AB1428" s="17">
        <f>AB1429+AB1430</f>
        <v>0</v>
      </c>
      <c r="AC1428" s="17">
        <f>AC1429+AC1430</f>
        <v>0</v>
      </c>
      <c r="AD1428" s="17">
        <f>AD1429+AD1430</f>
        <v>0</v>
      </c>
      <c r="AE1428" s="17">
        <f t="shared" si="3879"/>
        <v>17942.399999999998</v>
      </c>
      <c r="AF1428" s="17">
        <f t="shared" si="3880"/>
        <v>17435.200000000001</v>
      </c>
      <c r="AG1428" s="17">
        <f t="shared" si="3881"/>
        <v>17395.200000000001</v>
      </c>
      <c r="AH1428" s="17">
        <f>AH1429+AH1430</f>
        <v>0</v>
      </c>
      <c r="AI1428" s="17">
        <f>AI1429+AI1430</f>
        <v>0</v>
      </c>
      <c r="AJ1428" s="17">
        <f>AJ1429+AJ1430</f>
        <v>0</v>
      </c>
      <c r="AK1428" s="17">
        <f>AK1429+AK1430</f>
        <v>0</v>
      </c>
      <c r="AL1428" s="17">
        <f>AL1429+AL1430</f>
        <v>0</v>
      </c>
      <c r="AM1428" s="17">
        <f>AM1429+AM1430</f>
        <v>0</v>
      </c>
      <c r="AN1428" s="17">
        <f>AN1429+AN1430</f>
        <v>0</v>
      </c>
      <c r="AO1428" s="17">
        <f>AO1429+AO1430</f>
        <v>0</v>
      </c>
      <c r="AP1428" s="17">
        <f>AP1429+AP1430</f>
        <v>0</v>
      </c>
      <c r="AQ1428" s="17">
        <f>AQ1429+AQ1430</f>
        <v>0</v>
      </c>
      <c r="AR1428" s="17">
        <f>AR1429+AR1430</f>
        <v>0</v>
      </c>
      <c r="AS1428" s="17">
        <f>AS1429+AS1430</f>
        <v>0</v>
      </c>
      <c r="AT1428" s="17">
        <f>AT1429+AT1430</f>
        <v>0</v>
      </c>
      <c r="AU1428" s="17">
        <f>AU1429+AU1430</f>
        <v>0</v>
      </c>
      <c r="AV1428" s="17">
        <f>AV1429+AV1430</f>
        <v>0</v>
      </c>
      <c r="AW1428" s="17">
        <f t="shared" si="3882"/>
        <v>17942.399999999998</v>
      </c>
      <c r="AX1428" s="17">
        <f t="shared" si="3883"/>
        <v>17435.200000000001</v>
      </c>
      <c r="AY1428" s="17">
        <f t="shared" si="3884"/>
        <v>17395.200000000001</v>
      </c>
      <c r="AZ1428" s="17">
        <f>AZ1429+AZ1430</f>
        <v>0</v>
      </c>
      <c r="BA1428" s="32"/>
      <c r="BB1428" s="32"/>
      <c r="BC1428" s="1"/>
      <c r="BD1428" s="1"/>
      <c r="BE1428" s="1"/>
      <c r="BF1428" s="1"/>
      <c r="BG1428" s="1"/>
      <c r="BH1428" s="1"/>
      <c r="BI1428" s="1"/>
    </row>
    <row r="1429" s="1" customFormat="1">
      <c r="A1429" s="30" t="s">
        <v>504</v>
      </c>
      <c r="B1429" s="30" t="s">
        <v>29</v>
      </c>
      <c r="C1429" s="30" t="s">
        <v>31</v>
      </c>
      <c r="D1429" s="30" t="s">
        <v>426</v>
      </c>
      <c r="E1429" s="30" t="s">
        <v>41</v>
      </c>
      <c r="F1429" s="31" t="s">
        <v>42</v>
      </c>
      <c r="G1429" s="17">
        <v>17868.799999999999</v>
      </c>
      <c r="H1429" s="17">
        <v>17366.900000000001</v>
      </c>
      <c r="I1429" s="17">
        <v>17329.900000000001</v>
      </c>
      <c r="J1429" s="17"/>
      <c r="K1429" s="17"/>
      <c r="L1429" s="17"/>
      <c r="M1429" s="17">
        <f t="shared" si="3840"/>
        <v>17868.799999999999</v>
      </c>
      <c r="N1429" s="17">
        <f t="shared" si="3841"/>
        <v>17366.900000000001</v>
      </c>
      <c r="O1429" s="17">
        <f t="shared" si="3842"/>
        <v>17329.900000000001</v>
      </c>
      <c r="P1429" s="17"/>
      <c r="Q1429" s="17"/>
      <c r="R1429" s="17"/>
      <c r="S1429" s="17"/>
      <c r="T1429" s="17"/>
      <c r="U1429" s="17"/>
      <c r="V1429" s="17"/>
      <c r="W1429" s="17"/>
      <c r="X1429" s="17"/>
      <c r="Y1429" s="17">
        <f t="shared" si="3876"/>
        <v>17868.799999999999</v>
      </c>
      <c r="Z1429" s="17">
        <f t="shared" si="3877"/>
        <v>17366.900000000001</v>
      </c>
      <c r="AA1429" s="17">
        <f t="shared" si="3878"/>
        <v>17329.900000000001</v>
      </c>
      <c r="AB1429" s="17"/>
      <c r="AC1429" s="17"/>
      <c r="AD1429" s="17"/>
      <c r="AE1429" s="17">
        <f t="shared" si="3879"/>
        <v>17868.799999999999</v>
      </c>
      <c r="AF1429" s="17">
        <f t="shared" si="3880"/>
        <v>17366.900000000001</v>
      </c>
      <c r="AG1429" s="17">
        <f t="shared" si="3881"/>
        <v>17329.900000000001</v>
      </c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>
        <f t="shared" si="3882"/>
        <v>17868.799999999999</v>
      </c>
      <c r="AX1429" s="17">
        <f t="shared" si="3883"/>
        <v>17366.900000000001</v>
      </c>
      <c r="AY1429" s="17">
        <f t="shared" si="3884"/>
        <v>17329.900000000001</v>
      </c>
      <c r="AZ1429" s="17"/>
      <c r="BA1429" s="32"/>
      <c r="BB1429" s="32"/>
      <c r="BC1429" s="1"/>
      <c r="BD1429" s="1"/>
      <c r="BE1429" s="1"/>
      <c r="BF1429" s="1"/>
      <c r="BG1429" s="1"/>
      <c r="BH1429" s="1"/>
      <c r="BI1429" s="1"/>
    </row>
    <row r="1430" s="1" customFormat="1">
      <c r="A1430" s="30" t="s">
        <v>504</v>
      </c>
      <c r="B1430" s="30" t="s">
        <v>29</v>
      </c>
      <c r="C1430" s="30" t="s">
        <v>31</v>
      </c>
      <c r="D1430" s="30" t="s">
        <v>426</v>
      </c>
      <c r="E1430" s="30" t="s">
        <v>43</v>
      </c>
      <c r="F1430" s="31" t="s">
        <v>44</v>
      </c>
      <c r="G1430" s="17">
        <v>73.599999999999994</v>
      </c>
      <c r="H1430" s="17">
        <v>68.299999999999997</v>
      </c>
      <c r="I1430" s="17">
        <v>65.299999999999997</v>
      </c>
      <c r="J1430" s="17"/>
      <c r="K1430" s="17"/>
      <c r="L1430" s="17"/>
      <c r="M1430" s="17">
        <f t="shared" si="3840"/>
        <v>73.599999999999994</v>
      </c>
      <c r="N1430" s="17">
        <f t="shared" si="3841"/>
        <v>68.299999999999997</v>
      </c>
      <c r="O1430" s="17">
        <f t="shared" si="3842"/>
        <v>65.299999999999997</v>
      </c>
      <c r="P1430" s="17"/>
      <c r="Q1430" s="17"/>
      <c r="R1430" s="17"/>
      <c r="S1430" s="17"/>
      <c r="T1430" s="17"/>
      <c r="U1430" s="17"/>
      <c r="V1430" s="17"/>
      <c r="W1430" s="17"/>
      <c r="X1430" s="17"/>
      <c r="Y1430" s="17">
        <f t="shared" si="3876"/>
        <v>73.599999999999994</v>
      </c>
      <c r="Z1430" s="17">
        <f t="shared" si="3877"/>
        <v>68.299999999999997</v>
      </c>
      <c r="AA1430" s="17">
        <f t="shared" si="3878"/>
        <v>65.299999999999997</v>
      </c>
      <c r="AB1430" s="17"/>
      <c r="AC1430" s="17"/>
      <c r="AD1430" s="17"/>
      <c r="AE1430" s="17">
        <f t="shared" si="3879"/>
        <v>73.599999999999994</v>
      </c>
      <c r="AF1430" s="17">
        <f t="shared" si="3880"/>
        <v>68.299999999999997</v>
      </c>
      <c r="AG1430" s="17">
        <f t="shared" si="3881"/>
        <v>65.299999999999997</v>
      </c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>
        <f t="shared" si="3882"/>
        <v>73.599999999999994</v>
      </c>
      <c r="AX1430" s="17">
        <f t="shared" si="3883"/>
        <v>68.299999999999997</v>
      </c>
      <c r="AY1430" s="17">
        <f t="shared" si="3884"/>
        <v>65.299999999999997</v>
      </c>
      <c r="AZ1430" s="17"/>
      <c r="BA1430" s="32"/>
      <c r="BB1430" s="32"/>
      <c r="BC1430" s="1"/>
      <c r="BD1430" s="1"/>
      <c r="BE1430" s="1"/>
      <c r="BF1430" s="1"/>
      <c r="BG1430" s="1"/>
      <c r="BH1430" s="1"/>
      <c r="BI1430" s="1"/>
    </row>
    <row r="1431" s="1" customFormat="1" ht="94.5">
      <c r="A1431" s="30" t="s">
        <v>504</v>
      </c>
      <c r="B1431" s="30" t="s">
        <v>29</v>
      </c>
      <c r="C1431" s="30" t="s">
        <v>31</v>
      </c>
      <c r="D1431" s="30" t="s">
        <v>428</v>
      </c>
      <c r="E1431" s="35"/>
      <c r="F1431" s="31" t="s">
        <v>429</v>
      </c>
      <c r="G1431" s="17">
        <f>G1432</f>
        <v>6401.1000000000004</v>
      </c>
      <c r="H1431" s="17">
        <f>H1432</f>
        <v>6401.1000000000004</v>
      </c>
      <c r="I1431" s="17">
        <f>I1432</f>
        <v>6401.1000000000004</v>
      </c>
      <c r="J1431" s="17">
        <f>J1432</f>
        <v>0</v>
      </c>
      <c r="K1431" s="17">
        <f>K1432</f>
        <v>0</v>
      </c>
      <c r="L1431" s="17">
        <f>L1432</f>
        <v>0</v>
      </c>
      <c r="M1431" s="17">
        <f t="shared" si="3840"/>
        <v>6401.1000000000004</v>
      </c>
      <c r="N1431" s="17">
        <f t="shared" si="3841"/>
        <v>6401.1000000000004</v>
      </c>
      <c r="O1431" s="17">
        <f t="shared" si="3842"/>
        <v>6401.1000000000004</v>
      </c>
      <c r="P1431" s="17">
        <f>P1432</f>
        <v>0</v>
      </c>
      <c r="Q1431" s="17">
        <f>Q1432</f>
        <v>0</v>
      </c>
      <c r="R1431" s="17">
        <f>R1432</f>
        <v>0</v>
      </c>
      <c r="S1431" s="17">
        <f>S1432</f>
        <v>0</v>
      </c>
      <c r="T1431" s="17">
        <f>T1432</f>
        <v>0</v>
      </c>
      <c r="U1431" s="17">
        <f>U1432</f>
        <v>0</v>
      </c>
      <c r="V1431" s="17">
        <f>V1432</f>
        <v>0</v>
      </c>
      <c r="W1431" s="17">
        <f>W1432</f>
        <v>0</v>
      </c>
      <c r="X1431" s="17">
        <f>X1432</f>
        <v>0</v>
      </c>
      <c r="Y1431" s="17">
        <f t="shared" si="3876"/>
        <v>6401.1000000000004</v>
      </c>
      <c r="Z1431" s="17">
        <f t="shared" si="3877"/>
        <v>6401.1000000000004</v>
      </c>
      <c r="AA1431" s="17">
        <f t="shared" si="3878"/>
        <v>6401.1000000000004</v>
      </c>
      <c r="AB1431" s="17">
        <f>AB1432</f>
        <v>0</v>
      </c>
      <c r="AC1431" s="17">
        <f>AC1432</f>
        <v>0</v>
      </c>
      <c r="AD1431" s="17">
        <f>AD1432</f>
        <v>0</v>
      </c>
      <c r="AE1431" s="17">
        <f t="shared" si="3879"/>
        <v>6401.1000000000004</v>
      </c>
      <c r="AF1431" s="17">
        <f t="shared" si="3880"/>
        <v>6401.1000000000004</v>
      </c>
      <c r="AG1431" s="17">
        <f t="shared" si="3881"/>
        <v>6401.1000000000004</v>
      </c>
      <c r="AH1431" s="17">
        <f>AH1432</f>
        <v>0</v>
      </c>
      <c r="AI1431" s="17">
        <f>AI1432</f>
        <v>0</v>
      </c>
      <c r="AJ1431" s="17">
        <f>AJ1432</f>
        <v>0</v>
      </c>
      <c r="AK1431" s="17">
        <f>AK1432</f>
        <v>0</v>
      </c>
      <c r="AL1431" s="17">
        <f>AL1432</f>
        <v>0</v>
      </c>
      <c r="AM1431" s="17">
        <f>AM1432</f>
        <v>0</v>
      </c>
      <c r="AN1431" s="17">
        <f>AN1432</f>
        <v>0</v>
      </c>
      <c r="AO1431" s="17">
        <f>AO1432</f>
        <v>0</v>
      </c>
      <c r="AP1431" s="17">
        <f>AP1432</f>
        <v>0</v>
      </c>
      <c r="AQ1431" s="17">
        <f>AQ1432</f>
        <v>0</v>
      </c>
      <c r="AR1431" s="17">
        <f>AR1432</f>
        <v>0</v>
      </c>
      <c r="AS1431" s="17">
        <f>AS1432</f>
        <v>0</v>
      </c>
      <c r="AT1431" s="17">
        <f>AT1432</f>
        <v>0</v>
      </c>
      <c r="AU1431" s="17">
        <f>AU1432</f>
        <v>0</v>
      </c>
      <c r="AV1431" s="17">
        <f>AV1432</f>
        <v>0</v>
      </c>
      <c r="AW1431" s="17">
        <f t="shared" si="3882"/>
        <v>6401.1000000000004</v>
      </c>
      <c r="AX1431" s="17">
        <f t="shared" si="3883"/>
        <v>6401.1000000000004</v>
      </c>
      <c r="AY1431" s="17">
        <f t="shared" si="3884"/>
        <v>6401.1000000000004</v>
      </c>
      <c r="AZ1431" s="17">
        <f>AZ1432</f>
        <v>0</v>
      </c>
      <c r="BA1431" s="32"/>
      <c r="BB1431" s="32"/>
      <c r="BC1431" s="1"/>
      <c r="BD1431" s="1"/>
      <c r="BE1431" s="1"/>
      <c r="BF1431" s="1"/>
      <c r="BG1431" s="1"/>
      <c r="BH1431" s="1"/>
      <c r="BI1431" s="1"/>
    </row>
    <row r="1432" s="1" customFormat="1">
      <c r="A1432" s="30" t="s">
        <v>504</v>
      </c>
      <c r="B1432" s="30" t="s">
        <v>29</v>
      </c>
      <c r="C1432" s="30" t="s">
        <v>31</v>
      </c>
      <c r="D1432" s="30" t="s">
        <v>428</v>
      </c>
      <c r="E1432" s="30" t="s">
        <v>134</v>
      </c>
      <c r="F1432" s="31" t="s">
        <v>135</v>
      </c>
      <c r="G1432" s="17">
        <v>6401.1000000000004</v>
      </c>
      <c r="H1432" s="17">
        <v>6401.1000000000004</v>
      </c>
      <c r="I1432" s="17">
        <v>6401.1000000000004</v>
      </c>
      <c r="J1432" s="17"/>
      <c r="K1432" s="17"/>
      <c r="L1432" s="17"/>
      <c r="M1432" s="17">
        <f t="shared" ref="M1432:M1495" si="4007">G1432+J1432</f>
        <v>6401.1000000000004</v>
      </c>
      <c r="N1432" s="17">
        <f t="shared" ref="N1432:N1495" si="4008">H1432+K1432</f>
        <v>6401.1000000000004</v>
      </c>
      <c r="O1432" s="17">
        <f t="shared" ref="O1432:O1495" si="4009">I1432+L1432</f>
        <v>6401.1000000000004</v>
      </c>
      <c r="P1432" s="17"/>
      <c r="Q1432" s="17"/>
      <c r="R1432" s="17"/>
      <c r="S1432" s="17"/>
      <c r="T1432" s="17"/>
      <c r="U1432" s="17"/>
      <c r="V1432" s="17"/>
      <c r="W1432" s="17"/>
      <c r="X1432" s="17"/>
      <c r="Y1432" s="17">
        <f t="shared" si="3876"/>
        <v>6401.1000000000004</v>
      </c>
      <c r="Z1432" s="17">
        <f t="shared" si="3877"/>
        <v>6401.1000000000004</v>
      </c>
      <c r="AA1432" s="17">
        <f t="shared" si="3878"/>
        <v>6401.1000000000004</v>
      </c>
      <c r="AB1432" s="17"/>
      <c r="AC1432" s="17"/>
      <c r="AD1432" s="17"/>
      <c r="AE1432" s="17">
        <f t="shared" si="3879"/>
        <v>6401.1000000000004</v>
      </c>
      <c r="AF1432" s="17">
        <f t="shared" si="3880"/>
        <v>6401.1000000000004</v>
      </c>
      <c r="AG1432" s="17">
        <f t="shared" si="3881"/>
        <v>6401.1000000000004</v>
      </c>
      <c r="AH1432" s="17"/>
      <c r="AI1432" s="17"/>
      <c r="AJ1432" s="17"/>
      <c r="AK1432" s="17"/>
      <c r="AL1432" s="17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>
        <f t="shared" si="3882"/>
        <v>6401.1000000000004</v>
      </c>
      <c r="AX1432" s="17">
        <f t="shared" si="3883"/>
        <v>6401.1000000000004</v>
      </c>
      <c r="AY1432" s="17">
        <f t="shared" si="3884"/>
        <v>6401.1000000000004</v>
      </c>
      <c r="AZ1432" s="17"/>
      <c r="BA1432" s="32"/>
      <c r="BB1432" s="32"/>
      <c r="BC1432" s="1"/>
      <c r="BD1432" s="1"/>
      <c r="BE1432" s="1"/>
      <c r="BF1432" s="1"/>
      <c r="BG1432" s="1"/>
      <c r="BH1432" s="1"/>
      <c r="BI1432" s="1"/>
    </row>
    <row r="1433" s="1" customFormat="1">
      <c r="A1433" s="30" t="s">
        <v>504</v>
      </c>
      <c r="B1433" s="30" t="s">
        <v>29</v>
      </c>
      <c r="C1433" s="30" t="s">
        <v>31</v>
      </c>
      <c r="D1433" s="30" t="s">
        <v>506</v>
      </c>
      <c r="E1433" s="35"/>
      <c r="F1433" s="31" t="s">
        <v>507</v>
      </c>
      <c r="G1433" s="17">
        <f>G1434</f>
        <v>991.60000000000002</v>
      </c>
      <c r="H1433" s="17">
        <f>H1434</f>
        <v>991.60000000000002</v>
      </c>
      <c r="I1433" s="17">
        <f>I1434</f>
        <v>991.60000000000002</v>
      </c>
      <c r="J1433" s="17">
        <f>J1434</f>
        <v>0</v>
      </c>
      <c r="K1433" s="17">
        <f>K1434</f>
        <v>0</v>
      </c>
      <c r="L1433" s="17">
        <f>L1434</f>
        <v>0</v>
      </c>
      <c r="M1433" s="17">
        <f t="shared" si="4007"/>
        <v>991.60000000000002</v>
      </c>
      <c r="N1433" s="17">
        <f t="shared" si="4008"/>
        <v>991.60000000000002</v>
      </c>
      <c r="O1433" s="17">
        <f t="shared" si="4009"/>
        <v>991.60000000000002</v>
      </c>
      <c r="P1433" s="17">
        <f>P1434</f>
        <v>0</v>
      </c>
      <c r="Q1433" s="17">
        <f>Q1434</f>
        <v>0</v>
      </c>
      <c r="R1433" s="17">
        <f>R1434</f>
        <v>0</v>
      </c>
      <c r="S1433" s="17">
        <f>S1434</f>
        <v>0</v>
      </c>
      <c r="T1433" s="17">
        <f>T1434</f>
        <v>0</v>
      </c>
      <c r="U1433" s="17">
        <f>U1434</f>
        <v>0</v>
      </c>
      <c r="V1433" s="17">
        <f>V1434</f>
        <v>0</v>
      </c>
      <c r="W1433" s="17">
        <f>W1434</f>
        <v>0</v>
      </c>
      <c r="X1433" s="17">
        <f>X1434</f>
        <v>0</v>
      </c>
      <c r="Y1433" s="17">
        <f t="shared" si="3876"/>
        <v>991.60000000000002</v>
      </c>
      <c r="Z1433" s="17">
        <f t="shared" si="3877"/>
        <v>991.60000000000002</v>
      </c>
      <c r="AA1433" s="17">
        <f t="shared" si="3878"/>
        <v>991.60000000000002</v>
      </c>
      <c r="AB1433" s="17">
        <f>AB1434</f>
        <v>0</v>
      </c>
      <c r="AC1433" s="17">
        <f>AC1434</f>
        <v>0</v>
      </c>
      <c r="AD1433" s="17">
        <f>AD1434</f>
        <v>0</v>
      </c>
      <c r="AE1433" s="17">
        <f t="shared" si="3879"/>
        <v>991.60000000000002</v>
      </c>
      <c r="AF1433" s="17">
        <f t="shared" si="3880"/>
        <v>991.60000000000002</v>
      </c>
      <c r="AG1433" s="17">
        <f t="shared" si="3881"/>
        <v>991.60000000000002</v>
      </c>
      <c r="AH1433" s="17">
        <f>AH1434</f>
        <v>0</v>
      </c>
      <c r="AI1433" s="17">
        <f>AI1434</f>
        <v>0</v>
      </c>
      <c r="AJ1433" s="17">
        <f>AJ1434</f>
        <v>0</v>
      </c>
      <c r="AK1433" s="17">
        <f>AK1434</f>
        <v>0</v>
      </c>
      <c r="AL1433" s="17">
        <f>AL1434</f>
        <v>0</v>
      </c>
      <c r="AM1433" s="17">
        <f>AM1434</f>
        <v>0</v>
      </c>
      <c r="AN1433" s="17">
        <f>AN1434</f>
        <v>0</v>
      </c>
      <c r="AO1433" s="17">
        <f>AO1434</f>
        <v>0</v>
      </c>
      <c r="AP1433" s="17">
        <f>AP1434</f>
        <v>0</v>
      </c>
      <c r="AQ1433" s="17">
        <f>AQ1434</f>
        <v>0</v>
      </c>
      <c r="AR1433" s="17">
        <f>AR1434</f>
        <v>0</v>
      </c>
      <c r="AS1433" s="17">
        <f>AS1434</f>
        <v>0</v>
      </c>
      <c r="AT1433" s="17">
        <f>AT1434</f>
        <v>0</v>
      </c>
      <c r="AU1433" s="17">
        <f>AU1434</f>
        <v>0</v>
      </c>
      <c r="AV1433" s="17">
        <f>AV1434</f>
        <v>0</v>
      </c>
      <c r="AW1433" s="17">
        <f t="shared" si="3882"/>
        <v>991.60000000000002</v>
      </c>
      <c r="AX1433" s="17">
        <f t="shared" si="3883"/>
        <v>991.60000000000002</v>
      </c>
      <c r="AY1433" s="17">
        <f t="shared" si="3884"/>
        <v>991.60000000000002</v>
      </c>
      <c r="AZ1433" s="17">
        <f>AZ1434</f>
        <v>0</v>
      </c>
      <c r="BA1433" s="32"/>
      <c r="BB1433" s="32"/>
      <c r="BC1433" s="1"/>
      <c r="BD1433" s="1"/>
      <c r="BE1433" s="1"/>
      <c r="BF1433" s="1"/>
      <c r="BG1433" s="1"/>
      <c r="BH1433" s="1"/>
      <c r="BI1433" s="1"/>
    </row>
    <row r="1434" s="1" customFormat="1">
      <c r="A1434" s="30" t="s">
        <v>504</v>
      </c>
      <c r="B1434" s="30" t="s">
        <v>29</v>
      </c>
      <c r="C1434" s="30" t="s">
        <v>31</v>
      </c>
      <c r="D1434" s="30" t="s">
        <v>506</v>
      </c>
      <c r="E1434" s="30" t="s">
        <v>134</v>
      </c>
      <c r="F1434" s="31" t="s">
        <v>135</v>
      </c>
      <c r="G1434" s="17">
        <v>991.60000000000002</v>
      </c>
      <c r="H1434" s="17">
        <v>991.60000000000002</v>
      </c>
      <c r="I1434" s="17">
        <v>991.60000000000002</v>
      </c>
      <c r="J1434" s="17"/>
      <c r="K1434" s="17"/>
      <c r="L1434" s="17"/>
      <c r="M1434" s="17">
        <f t="shared" si="4007"/>
        <v>991.60000000000002</v>
      </c>
      <c r="N1434" s="17">
        <f t="shared" si="4008"/>
        <v>991.60000000000002</v>
      </c>
      <c r="O1434" s="17">
        <f t="shared" si="4009"/>
        <v>991.60000000000002</v>
      </c>
      <c r="P1434" s="17"/>
      <c r="Q1434" s="17"/>
      <c r="R1434" s="17"/>
      <c r="S1434" s="17"/>
      <c r="T1434" s="17"/>
      <c r="U1434" s="17"/>
      <c r="V1434" s="17"/>
      <c r="W1434" s="17"/>
      <c r="X1434" s="17"/>
      <c r="Y1434" s="17">
        <f t="shared" si="3876"/>
        <v>991.60000000000002</v>
      </c>
      <c r="Z1434" s="17">
        <f t="shared" si="3877"/>
        <v>991.60000000000002</v>
      </c>
      <c r="AA1434" s="17">
        <f t="shared" si="3878"/>
        <v>991.60000000000002</v>
      </c>
      <c r="AB1434" s="17"/>
      <c r="AC1434" s="17"/>
      <c r="AD1434" s="17"/>
      <c r="AE1434" s="17">
        <f t="shared" si="3879"/>
        <v>991.60000000000002</v>
      </c>
      <c r="AF1434" s="17">
        <f t="shared" si="3880"/>
        <v>991.60000000000002</v>
      </c>
      <c r="AG1434" s="17">
        <f t="shared" si="3881"/>
        <v>991.60000000000002</v>
      </c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>
        <f t="shared" si="3882"/>
        <v>991.60000000000002</v>
      </c>
      <c r="AX1434" s="17">
        <f t="shared" si="3883"/>
        <v>991.60000000000002</v>
      </c>
      <c r="AY1434" s="17">
        <f t="shared" si="3884"/>
        <v>991.60000000000002</v>
      </c>
      <c r="AZ1434" s="17"/>
      <c r="BA1434" s="32"/>
      <c r="BB1434" s="32"/>
      <c r="BC1434" s="1"/>
      <c r="BD1434" s="1"/>
      <c r="BE1434" s="1"/>
      <c r="BF1434" s="1"/>
      <c r="BG1434" s="1"/>
      <c r="BH1434" s="1"/>
      <c r="BI1434" s="1"/>
    </row>
    <row r="1435" s="1" customFormat="1" ht="173.25">
      <c r="A1435" s="30" t="s">
        <v>504</v>
      </c>
      <c r="B1435" s="30" t="s">
        <v>29</v>
      </c>
      <c r="C1435" s="30" t="s">
        <v>31</v>
      </c>
      <c r="D1435" s="30" t="s">
        <v>244</v>
      </c>
      <c r="E1435" s="35"/>
      <c r="F1435" s="31" t="s">
        <v>245</v>
      </c>
      <c r="G1435" s="17">
        <f>G1436</f>
        <v>826.5</v>
      </c>
      <c r="H1435" s="17">
        <f>H1436</f>
        <v>826.5</v>
      </c>
      <c r="I1435" s="17">
        <f>I1436</f>
        <v>826.5</v>
      </c>
      <c r="J1435" s="17">
        <f>J1436</f>
        <v>0</v>
      </c>
      <c r="K1435" s="17">
        <f>K1436</f>
        <v>0</v>
      </c>
      <c r="L1435" s="17">
        <f>L1436</f>
        <v>0</v>
      </c>
      <c r="M1435" s="17">
        <f t="shared" si="4007"/>
        <v>826.5</v>
      </c>
      <c r="N1435" s="17">
        <f t="shared" si="4008"/>
        <v>826.5</v>
      </c>
      <c r="O1435" s="17">
        <f t="shared" si="4009"/>
        <v>826.5</v>
      </c>
      <c r="P1435" s="17">
        <f>P1436</f>
        <v>0</v>
      </c>
      <c r="Q1435" s="17">
        <f>Q1436</f>
        <v>0</v>
      </c>
      <c r="R1435" s="17">
        <f>R1436</f>
        <v>0</v>
      </c>
      <c r="S1435" s="17">
        <f>S1436</f>
        <v>110</v>
      </c>
      <c r="T1435" s="17">
        <f>T1436</f>
        <v>110</v>
      </c>
      <c r="U1435" s="17">
        <f>U1436</f>
        <v>0</v>
      </c>
      <c r="V1435" s="17">
        <f>V1436</f>
        <v>110</v>
      </c>
      <c r="W1435" s="17">
        <f>W1436</f>
        <v>0</v>
      </c>
      <c r="X1435" s="17">
        <f>X1436</f>
        <v>0</v>
      </c>
      <c r="Y1435" s="17">
        <f t="shared" si="3876"/>
        <v>936.5</v>
      </c>
      <c r="Z1435" s="17">
        <f t="shared" si="3877"/>
        <v>936.5</v>
      </c>
      <c r="AA1435" s="17">
        <f t="shared" si="3878"/>
        <v>936.5</v>
      </c>
      <c r="AB1435" s="17">
        <f>AB1436</f>
        <v>0</v>
      </c>
      <c r="AC1435" s="17">
        <f>AC1436</f>
        <v>0</v>
      </c>
      <c r="AD1435" s="17">
        <f>AD1436</f>
        <v>0</v>
      </c>
      <c r="AE1435" s="17">
        <f t="shared" si="3879"/>
        <v>936.5</v>
      </c>
      <c r="AF1435" s="17">
        <f t="shared" si="3880"/>
        <v>936.5</v>
      </c>
      <c r="AG1435" s="17">
        <f t="shared" si="3881"/>
        <v>936.5</v>
      </c>
      <c r="AH1435" s="17">
        <f>AH1436</f>
        <v>0</v>
      </c>
      <c r="AI1435" s="17">
        <f>AI1436</f>
        <v>0</v>
      </c>
      <c r="AJ1435" s="17">
        <f>AJ1436</f>
        <v>0</v>
      </c>
      <c r="AK1435" s="17">
        <f>AK1436</f>
        <v>-665</v>
      </c>
      <c r="AL1435" s="17">
        <f>AL1436</f>
        <v>0</v>
      </c>
      <c r="AM1435" s="17">
        <f>AM1436</f>
        <v>0</v>
      </c>
      <c r="AN1435" s="17">
        <f>AN1436</f>
        <v>0</v>
      </c>
      <c r="AO1435" s="17">
        <f>AO1436</f>
        <v>0</v>
      </c>
      <c r="AP1435" s="17">
        <f>AP1436</f>
        <v>-665</v>
      </c>
      <c r="AQ1435" s="17">
        <f>AQ1436</f>
        <v>0</v>
      </c>
      <c r="AR1435" s="17">
        <f>AR1436</f>
        <v>0</v>
      </c>
      <c r="AS1435" s="17">
        <f>AS1436</f>
        <v>0</v>
      </c>
      <c r="AT1435" s="17">
        <f>AT1436</f>
        <v>0</v>
      </c>
      <c r="AU1435" s="17">
        <f>AU1436</f>
        <v>-665</v>
      </c>
      <c r="AV1435" s="17">
        <f>AV1436</f>
        <v>0</v>
      </c>
      <c r="AW1435" s="17">
        <f t="shared" si="3882"/>
        <v>271.5</v>
      </c>
      <c r="AX1435" s="17">
        <f t="shared" si="3883"/>
        <v>271.5</v>
      </c>
      <c r="AY1435" s="17">
        <f t="shared" si="3884"/>
        <v>271.5</v>
      </c>
      <c r="AZ1435" s="17">
        <f>AZ1436</f>
        <v>0</v>
      </c>
      <c r="BA1435" s="32"/>
      <c r="BB1435" s="32"/>
      <c r="BC1435" s="1"/>
      <c r="BD1435" s="1"/>
      <c r="BE1435" s="1"/>
      <c r="BF1435" s="1"/>
      <c r="BG1435" s="1"/>
      <c r="BH1435" s="1"/>
      <c r="BI1435" s="1"/>
    </row>
    <row r="1436" s="1" customFormat="1">
      <c r="A1436" s="30" t="s">
        <v>504</v>
      </c>
      <c r="B1436" s="30" t="s">
        <v>29</v>
      </c>
      <c r="C1436" s="30" t="s">
        <v>31</v>
      </c>
      <c r="D1436" s="30" t="s">
        <v>244</v>
      </c>
      <c r="E1436" s="30" t="s">
        <v>134</v>
      </c>
      <c r="F1436" s="31" t="s">
        <v>135</v>
      </c>
      <c r="G1436" s="17">
        <v>826.5</v>
      </c>
      <c r="H1436" s="17">
        <v>826.5</v>
      </c>
      <c r="I1436" s="17">
        <v>826.5</v>
      </c>
      <c r="J1436" s="17"/>
      <c r="K1436" s="17"/>
      <c r="L1436" s="17"/>
      <c r="M1436" s="17">
        <f t="shared" si="4007"/>
        <v>826.5</v>
      </c>
      <c r="N1436" s="17">
        <f t="shared" si="4008"/>
        <v>826.5</v>
      </c>
      <c r="O1436" s="17">
        <f t="shared" si="4009"/>
        <v>826.5</v>
      </c>
      <c r="P1436" s="17"/>
      <c r="Q1436" s="17"/>
      <c r="R1436" s="17"/>
      <c r="S1436" s="17">
        <v>110</v>
      </c>
      <c r="T1436" s="17">
        <v>110</v>
      </c>
      <c r="U1436" s="17"/>
      <c r="V1436" s="17">
        <v>110</v>
      </c>
      <c r="W1436" s="17"/>
      <c r="X1436" s="17"/>
      <c r="Y1436" s="17">
        <f t="shared" si="3876"/>
        <v>936.5</v>
      </c>
      <c r="Z1436" s="17">
        <f t="shared" si="3877"/>
        <v>936.5</v>
      </c>
      <c r="AA1436" s="17">
        <f t="shared" si="3878"/>
        <v>936.5</v>
      </c>
      <c r="AB1436" s="17"/>
      <c r="AC1436" s="17"/>
      <c r="AD1436" s="17"/>
      <c r="AE1436" s="17">
        <f t="shared" si="3879"/>
        <v>936.5</v>
      </c>
      <c r="AF1436" s="17">
        <f t="shared" si="3880"/>
        <v>936.5</v>
      </c>
      <c r="AG1436" s="17">
        <f t="shared" si="3881"/>
        <v>936.5</v>
      </c>
      <c r="AH1436" s="17"/>
      <c r="AI1436" s="17"/>
      <c r="AJ1436" s="17"/>
      <c r="AK1436" s="17">
        <v>-665</v>
      </c>
      <c r="AL1436" s="17"/>
      <c r="AM1436" s="17"/>
      <c r="AN1436" s="17"/>
      <c r="AO1436" s="17"/>
      <c r="AP1436" s="17">
        <v>-665</v>
      </c>
      <c r="AQ1436" s="17"/>
      <c r="AR1436" s="17"/>
      <c r="AS1436" s="17"/>
      <c r="AT1436" s="17"/>
      <c r="AU1436" s="17">
        <v>-665</v>
      </c>
      <c r="AV1436" s="17"/>
      <c r="AW1436" s="17">
        <f t="shared" si="3882"/>
        <v>271.5</v>
      </c>
      <c r="AX1436" s="17">
        <f t="shared" si="3883"/>
        <v>271.5</v>
      </c>
      <c r="AY1436" s="17">
        <f t="shared" si="3884"/>
        <v>271.5</v>
      </c>
      <c r="AZ1436" s="17"/>
      <c r="BA1436" s="32"/>
      <c r="BB1436" s="32"/>
      <c r="BC1436" s="1"/>
      <c r="BD1436" s="1"/>
      <c r="BE1436" s="1"/>
      <c r="BF1436" s="1"/>
      <c r="BG1436" s="1"/>
      <c r="BH1436" s="1"/>
      <c r="BI1436" s="1"/>
    </row>
    <row r="1437" s="20" customFormat="1">
      <c r="A1437" s="21" t="s">
        <v>504</v>
      </c>
      <c r="B1437" s="21" t="s">
        <v>65</v>
      </c>
      <c r="C1437" s="21"/>
      <c r="D1437" s="21"/>
      <c r="E1437" s="33"/>
      <c r="F1437" s="22" t="s">
        <v>153</v>
      </c>
      <c r="G1437" s="23">
        <f>G1438+G1447</f>
        <v>3285.8000000000002</v>
      </c>
      <c r="H1437" s="23">
        <f>H1438+H1447</f>
        <v>3377</v>
      </c>
      <c r="I1437" s="23">
        <f>I1438+I1447</f>
        <v>3309.0999999999999</v>
      </c>
      <c r="J1437" s="23">
        <f>J1438+J1447</f>
        <v>0</v>
      </c>
      <c r="K1437" s="23">
        <f>K1438+K1447</f>
        <v>0</v>
      </c>
      <c r="L1437" s="23">
        <f>L1438+L1447</f>
        <v>0</v>
      </c>
      <c r="M1437" s="23">
        <f t="shared" si="4007"/>
        <v>3285.8000000000002</v>
      </c>
      <c r="N1437" s="23">
        <f t="shared" si="4008"/>
        <v>3377</v>
      </c>
      <c r="O1437" s="23">
        <f t="shared" si="4009"/>
        <v>3309.0999999999999</v>
      </c>
      <c r="P1437" s="23">
        <f>P1438+P1447</f>
        <v>0</v>
      </c>
      <c r="Q1437" s="23">
        <f>Q1438+Q1447</f>
        <v>0</v>
      </c>
      <c r="R1437" s="23">
        <f>R1438+R1447</f>
        <v>0</v>
      </c>
      <c r="S1437" s="23">
        <f>S1438+S1447</f>
        <v>0</v>
      </c>
      <c r="T1437" s="23">
        <f>T1438+T1447</f>
        <v>0</v>
      </c>
      <c r="U1437" s="23">
        <f>U1438+U1447</f>
        <v>0</v>
      </c>
      <c r="V1437" s="23">
        <f>V1438+V1447</f>
        <v>0</v>
      </c>
      <c r="W1437" s="23">
        <f>W1438+W1447</f>
        <v>0</v>
      </c>
      <c r="X1437" s="23">
        <f>X1438+X1447</f>
        <v>0</v>
      </c>
      <c r="Y1437" s="23">
        <f t="shared" si="3876"/>
        <v>3285.8000000000002</v>
      </c>
      <c r="Z1437" s="23">
        <f t="shared" si="3877"/>
        <v>3377</v>
      </c>
      <c r="AA1437" s="23">
        <f t="shared" si="3878"/>
        <v>3309.0999999999999</v>
      </c>
      <c r="AB1437" s="23">
        <f>AB1438+AB1447</f>
        <v>0</v>
      </c>
      <c r="AC1437" s="23">
        <f>AC1438+AC1447</f>
        <v>0</v>
      </c>
      <c r="AD1437" s="23">
        <f>AD1438+AD1447</f>
        <v>0</v>
      </c>
      <c r="AE1437" s="23">
        <f t="shared" si="3879"/>
        <v>3285.8000000000002</v>
      </c>
      <c r="AF1437" s="23">
        <f t="shared" si="3880"/>
        <v>3377</v>
      </c>
      <c r="AG1437" s="23">
        <f t="shared" si="3881"/>
        <v>3309.0999999999999</v>
      </c>
      <c r="AH1437" s="23">
        <f>AH1438+AH1447</f>
        <v>0</v>
      </c>
      <c r="AI1437" s="23">
        <f>AI1438+AI1447</f>
        <v>0</v>
      </c>
      <c r="AJ1437" s="23">
        <f>AJ1438+AJ1447</f>
        <v>0</v>
      </c>
      <c r="AK1437" s="23">
        <f>AK1438+AK1447</f>
        <v>0</v>
      </c>
      <c r="AL1437" s="23">
        <f>AL1438+AL1447</f>
        <v>0</v>
      </c>
      <c r="AM1437" s="23">
        <f>AM1438+AM1447</f>
        <v>0</v>
      </c>
      <c r="AN1437" s="23">
        <f>AN1438+AN1447</f>
        <v>0</v>
      </c>
      <c r="AO1437" s="23">
        <f>AO1438+AO1447</f>
        <v>0</v>
      </c>
      <c r="AP1437" s="23">
        <f>AP1438+AP1447</f>
        <v>0</v>
      </c>
      <c r="AQ1437" s="23">
        <f>AQ1438+AQ1447</f>
        <v>0</v>
      </c>
      <c r="AR1437" s="23">
        <f>AR1438+AR1447</f>
        <v>0</v>
      </c>
      <c r="AS1437" s="23">
        <f>AS1438+AS1447</f>
        <v>0</v>
      </c>
      <c r="AT1437" s="23">
        <f>AT1438+AT1447</f>
        <v>0</v>
      </c>
      <c r="AU1437" s="23">
        <f>AU1438+AU1447</f>
        <v>0</v>
      </c>
      <c r="AV1437" s="23">
        <f>AV1438+AV1447</f>
        <v>0</v>
      </c>
      <c r="AW1437" s="23">
        <f t="shared" si="3882"/>
        <v>3285.8000000000002</v>
      </c>
      <c r="AX1437" s="23">
        <f t="shared" si="3883"/>
        <v>3377</v>
      </c>
      <c r="AY1437" s="23">
        <f t="shared" si="3884"/>
        <v>3309.0999999999999</v>
      </c>
      <c r="AZ1437" s="23">
        <f>AZ1438+AZ1447</f>
        <v>0</v>
      </c>
      <c r="BA1437" s="24"/>
      <c r="BB1437" s="24"/>
      <c r="BC1437" s="20"/>
      <c r="BD1437" s="20"/>
      <c r="BE1437" s="20"/>
      <c r="BF1437" s="20"/>
      <c r="BG1437" s="20"/>
      <c r="BH1437" s="20"/>
      <c r="BI1437" s="20"/>
    </row>
    <row r="1438" s="25" customFormat="1">
      <c r="A1438" s="26" t="s">
        <v>504</v>
      </c>
      <c r="B1438" s="26" t="s">
        <v>65</v>
      </c>
      <c r="C1438" s="26" t="s">
        <v>297</v>
      </c>
      <c r="D1438" s="26"/>
      <c r="E1438" s="34"/>
      <c r="F1438" s="27" t="s">
        <v>434</v>
      </c>
      <c r="G1438" s="28">
        <f t="shared" ref="G1438:G1440" si="4010">G1439</f>
        <v>1739.9000000000001</v>
      </c>
      <c r="H1438" s="28">
        <f t="shared" ref="H1438:H1440" si="4011">H1439</f>
        <v>1739.9000000000001</v>
      </c>
      <c r="I1438" s="28">
        <f t="shared" ref="I1438:I1440" si="4012">I1439</f>
        <v>1672</v>
      </c>
      <c r="J1438" s="28">
        <f t="shared" ref="J1438:J1440" si="4013">J1439</f>
        <v>0</v>
      </c>
      <c r="K1438" s="28">
        <f t="shared" ref="K1438:K1440" si="4014">K1439</f>
        <v>0</v>
      </c>
      <c r="L1438" s="28">
        <f t="shared" ref="L1438:L1440" si="4015">L1439</f>
        <v>0</v>
      </c>
      <c r="M1438" s="28">
        <f t="shared" si="4007"/>
        <v>1739.9000000000001</v>
      </c>
      <c r="N1438" s="28">
        <f t="shared" si="4008"/>
        <v>1739.9000000000001</v>
      </c>
      <c r="O1438" s="28">
        <f t="shared" si="4009"/>
        <v>1672</v>
      </c>
      <c r="P1438" s="28">
        <f t="shared" ref="P1438:P1440" si="4016">P1439</f>
        <v>0</v>
      </c>
      <c r="Q1438" s="28">
        <f t="shared" ref="Q1438:Q1440" si="4017">Q1439</f>
        <v>0</v>
      </c>
      <c r="R1438" s="28">
        <f t="shared" ref="R1438:R1440" si="4018">R1439</f>
        <v>0</v>
      </c>
      <c r="S1438" s="28">
        <f t="shared" ref="S1438:S1440" si="4019">S1439</f>
        <v>0</v>
      </c>
      <c r="T1438" s="28">
        <f t="shared" ref="T1438:T1440" si="4020">T1439</f>
        <v>0</v>
      </c>
      <c r="U1438" s="28">
        <f t="shared" ref="U1438:U1440" si="4021">U1439</f>
        <v>0</v>
      </c>
      <c r="V1438" s="28">
        <f t="shared" ref="V1438:V1440" si="4022">V1439</f>
        <v>0</v>
      </c>
      <c r="W1438" s="28">
        <f t="shared" ref="W1438:W1440" si="4023">W1439</f>
        <v>0</v>
      </c>
      <c r="X1438" s="28">
        <f t="shared" ref="X1438:X1440" si="4024">X1439</f>
        <v>0</v>
      </c>
      <c r="Y1438" s="28">
        <f t="shared" si="3876"/>
        <v>1739.9000000000001</v>
      </c>
      <c r="Z1438" s="28">
        <f t="shared" si="3877"/>
        <v>1739.9000000000001</v>
      </c>
      <c r="AA1438" s="28">
        <f t="shared" si="3878"/>
        <v>1672</v>
      </c>
      <c r="AB1438" s="28">
        <f t="shared" ref="AB1438:AB1440" si="4025">AB1439</f>
        <v>0</v>
      </c>
      <c r="AC1438" s="28">
        <f t="shared" ref="AC1438:AC1440" si="4026">AC1439</f>
        <v>0</v>
      </c>
      <c r="AD1438" s="28">
        <f t="shared" ref="AD1438:AD1440" si="4027">AD1439</f>
        <v>0</v>
      </c>
      <c r="AE1438" s="28">
        <f t="shared" si="3879"/>
        <v>1739.9000000000001</v>
      </c>
      <c r="AF1438" s="28">
        <f t="shared" si="3880"/>
        <v>1739.9000000000001</v>
      </c>
      <c r="AG1438" s="28">
        <f t="shared" si="3881"/>
        <v>1672</v>
      </c>
      <c r="AH1438" s="28">
        <f t="shared" ref="AH1438:AH1440" si="4028">AH1439</f>
        <v>0</v>
      </c>
      <c r="AI1438" s="28">
        <f t="shared" ref="AI1438:AI1440" si="4029">AI1439</f>
        <v>0</v>
      </c>
      <c r="AJ1438" s="28">
        <f t="shared" ref="AJ1438:AJ1440" si="4030">AJ1439</f>
        <v>0</v>
      </c>
      <c r="AK1438" s="28">
        <f t="shared" ref="AK1438:AK1440" si="4031">AK1439</f>
        <v>0</v>
      </c>
      <c r="AL1438" s="28">
        <f t="shared" ref="AL1438:AL1440" si="4032">AL1439</f>
        <v>0</v>
      </c>
      <c r="AM1438" s="28">
        <f t="shared" ref="AM1438:AM1440" si="4033">AM1439</f>
        <v>0</v>
      </c>
      <c r="AN1438" s="28">
        <f t="shared" ref="AN1438:AN1440" si="4034">AN1439</f>
        <v>0</v>
      </c>
      <c r="AO1438" s="28">
        <f t="shared" ref="AO1438:AO1440" si="4035">AO1439</f>
        <v>0</v>
      </c>
      <c r="AP1438" s="28">
        <f t="shared" ref="AP1438:AP1440" si="4036">AP1439</f>
        <v>0</v>
      </c>
      <c r="AQ1438" s="28">
        <f t="shared" ref="AQ1438:AQ1440" si="4037">AQ1439</f>
        <v>0</v>
      </c>
      <c r="AR1438" s="28">
        <f t="shared" ref="AR1438:AR1440" si="4038">AR1439</f>
        <v>0</v>
      </c>
      <c r="AS1438" s="28">
        <f t="shared" ref="AS1438:AS1440" si="4039">AS1439</f>
        <v>0</v>
      </c>
      <c r="AT1438" s="28">
        <f t="shared" ref="AT1438:AT1440" si="4040">AT1439</f>
        <v>0</v>
      </c>
      <c r="AU1438" s="28">
        <f t="shared" ref="AU1438:AU1440" si="4041">AU1439</f>
        <v>0</v>
      </c>
      <c r="AV1438" s="28">
        <f t="shared" ref="AV1438:AV1440" si="4042">AV1439</f>
        <v>0</v>
      </c>
      <c r="AW1438" s="28">
        <f t="shared" si="3882"/>
        <v>1739.9000000000001</v>
      </c>
      <c r="AX1438" s="28">
        <f t="shared" si="3883"/>
        <v>1739.9000000000001</v>
      </c>
      <c r="AY1438" s="28">
        <f t="shared" si="3884"/>
        <v>1672</v>
      </c>
      <c r="AZ1438" s="28">
        <f t="shared" ref="AZ1438:AZ1440" si="4043">AZ1439</f>
        <v>0</v>
      </c>
      <c r="BA1438" s="29"/>
      <c r="BB1438" s="29"/>
      <c r="BC1438" s="25"/>
      <c r="BD1438" s="25"/>
      <c r="BE1438" s="25"/>
      <c r="BF1438" s="25"/>
      <c r="BG1438" s="25"/>
      <c r="BH1438" s="25"/>
      <c r="BI1438" s="25"/>
    </row>
    <row r="1439" s="1" customFormat="1">
      <c r="A1439" s="30" t="s">
        <v>504</v>
      </c>
      <c r="B1439" s="30" t="s">
        <v>65</v>
      </c>
      <c r="C1439" s="30" t="s">
        <v>297</v>
      </c>
      <c r="D1439" s="30" t="s">
        <v>246</v>
      </c>
      <c r="E1439" s="35"/>
      <c r="F1439" s="31" t="s">
        <v>247</v>
      </c>
      <c r="G1439" s="17">
        <f t="shared" si="4010"/>
        <v>1739.9000000000001</v>
      </c>
      <c r="H1439" s="17">
        <f t="shared" si="4011"/>
        <v>1739.9000000000001</v>
      </c>
      <c r="I1439" s="17">
        <f t="shared" si="4012"/>
        <v>1672</v>
      </c>
      <c r="J1439" s="17">
        <f t="shared" si="4013"/>
        <v>0</v>
      </c>
      <c r="K1439" s="17">
        <f t="shared" si="4014"/>
        <v>0</v>
      </c>
      <c r="L1439" s="17">
        <f t="shared" si="4015"/>
        <v>0</v>
      </c>
      <c r="M1439" s="17">
        <f t="shared" si="4007"/>
        <v>1739.9000000000001</v>
      </c>
      <c r="N1439" s="17">
        <f t="shared" si="4008"/>
        <v>1739.9000000000001</v>
      </c>
      <c r="O1439" s="17">
        <f t="shared" si="4009"/>
        <v>1672</v>
      </c>
      <c r="P1439" s="17">
        <f t="shared" si="4016"/>
        <v>0</v>
      </c>
      <c r="Q1439" s="17">
        <f t="shared" si="4017"/>
        <v>0</v>
      </c>
      <c r="R1439" s="17">
        <f t="shared" si="4018"/>
        <v>0</v>
      </c>
      <c r="S1439" s="17">
        <f t="shared" si="4019"/>
        <v>0</v>
      </c>
      <c r="T1439" s="17">
        <f t="shared" si="4020"/>
        <v>0</v>
      </c>
      <c r="U1439" s="17">
        <f t="shared" si="4021"/>
        <v>0</v>
      </c>
      <c r="V1439" s="17">
        <f t="shared" si="4022"/>
        <v>0</v>
      </c>
      <c r="W1439" s="17">
        <f t="shared" si="4023"/>
        <v>0</v>
      </c>
      <c r="X1439" s="17">
        <f t="shared" si="4024"/>
        <v>0</v>
      </c>
      <c r="Y1439" s="17">
        <f t="shared" si="3876"/>
        <v>1739.9000000000001</v>
      </c>
      <c r="Z1439" s="17">
        <f t="shared" si="3877"/>
        <v>1739.9000000000001</v>
      </c>
      <c r="AA1439" s="17">
        <f t="shared" si="3878"/>
        <v>1672</v>
      </c>
      <c r="AB1439" s="17">
        <f t="shared" si="4025"/>
        <v>0</v>
      </c>
      <c r="AC1439" s="17">
        <f t="shared" si="4026"/>
        <v>0</v>
      </c>
      <c r="AD1439" s="17">
        <f t="shared" si="4027"/>
        <v>0</v>
      </c>
      <c r="AE1439" s="17">
        <f t="shared" si="3879"/>
        <v>1739.9000000000001</v>
      </c>
      <c r="AF1439" s="17">
        <f t="shared" si="3880"/>
        <v>1739.9000000000001</v>
      </c>
      <c r="AG1439" s="17">
        <f t="shared" si="3881"/>
        <v>1672</v>
      </c>
      <c r="AH1439" s="17">
        <f t="shared" si="4028"/>
        <v>0</v>
      </c>
      <c r="AI1439" s="17">
        <f t="shared" si="4029"/>
        <v>0</v>
      </c>
      <c r="AJ1439" s="17">
        <f t="shared" si="4030"/>
        <v>0</v>
      </c>
      <c r="AK1439" s="17">
        <f t="shared" si="4031"/>
        <v>0</v>
      </c>
      <c r="AL1439" s="17">
        <f t="shared" si="4032"/>
        <v>0</v>
      </c>
      <c r="AM1439" s="17">
        <f t="shared" si="4033"/>
        <v>0</v>
      </c>
      <c r="AN1439" s="17">
        <f t="shared" si="4034"/>
        <v>0</v>
      </c>
      <c r="AO1439" s="17">
        <f t="shared" si="4035"/>
        <v>0</v>
      </c>
      <c r="AP1439" s="17">
        <f t="shared" si="4036"/>
        <v>0</v>
      </c>
      <c r="AQ1439" s="17">
        <f t="shared" si="4037"/>
        <v>0</v>
      </c>
      <c r="AR1439" s="17">
        <f t="shared" si="4038"/>
        <v>0</v>
      </c>
      <c r="AS1439" s="17">
        <f t="shared" si="4039"/>
        <v>0</v>
      </c>
      <c r="AT1439" s="17">
        <f t="shared" si="4040"/>
        <v>0</v>
      </c>
      <c r="AU1439" s="17">
        <f t="shared" si="4041"/>
        <v>0</v>
      </c>
      <c r="AV1439" s="17">
        <f t="shared" si="4042"/>
        <v>0</v>
      </c>
      <c r="AW1439" s="17">
        <f t="shared" si="3882"/>
        <v>1739.9000000000001</v>
      </c>
      <c r="AX1439" s="17">
        <f t="shared" si="3883"/>
        <v>1739.9000000000001</v>
      </c>
      <c r="AY1439" s="17">
        <f t="shared" si="3884"/>
        <v>1672</v>
      </c>
      <c r="AZ1439" s="17">
        <f t="shared" si="4043"/>
        <v>0</v>
      </c>
      <c r="BA1439" s="32"/>
      <c r="BB1439" s="32"/>
      <c r="BC1439" s="1"/>
      <c r="BD1439" s="1"/>
      <c r="BE1439" s="1"/>
      <c r="BF1439" s="1"/>
      <c r="BG1439" s="1"/>
      <c r="BH1439" s="1"/>
      <c r="BI1439" s="1"/>
    </row>
    <row r="1440" s="1" customFormat="1" hidden="1">
      <c r="A1440" s="30" t="s">
        <v>504</v>
      </c>
      <c r="B1440" s="30" t="s">
        <v>65</v>
      </c>
      <c r="C1440" s="30" t="s">
        <v>297</v>
      </c>
      <c r="D1440" s="30" t="s">
        <v>248</v>
      </c>
      <c r="E1440" s="35"/>
      <c r="F1440" s="31" t="s">
        <v>36</v>
      </c>
      <c r="G1440" s="17">
        <f t="shared" si="4010"/>
        <v>1739.9000000000001</v>
      </c>
      <c r="H1440" s="17">
        <f t="shared" si="4011"/>
        <v>1739.9000000000001</v>
      </c>
      <c r="I1440" s="17">
        <f t="shared" si="4012"/>
        <v>1672</v>
      </c>
      <c r="J1440" s="17">
        <f t="shared" si="4013"/>
        <v>0</v>
      </c>
      <c r="K1440" s="17">
        <f t="shared" si="4014"/>
        <v>0</v>
      </c>
      <c r="L1440" s="17">
        <f t="shared" si="4015"/>
        <v>0</v>
      </c>
      <c r="M1440" s="17">
        <f t="shared" si="4007"/>
        <v>1739.9000000000001</v>
      </c>
      <c r="N1440" s="17">
        <f t="shared" si="4008"/>
        <v>1739.9000000000001</v>
      </c>
      <c r="O1440" s="17">
        <f t="shared" si="4009"/>
        <v>1672</v>
      </c>
      <c r="P1440" s="17">
        <f t="shared" si="4016"/>
        <v>0</v>
      </c>
      <c r="Q1440" s="17">
        <f t="shared" si="4017"/>
        <v>0</v>
      </c>
      <c r="R1440" s="17">
        <f t="shared" si="4018"/>
        <v>0</v>
      </c>
      <c r="S1440" s="17">
        <f t="shared" si="4019"/>
        <v>0</v>
      </c>
      <c r="T1440" s="17">
        <f t="shared" si="4020"/>
        <v>0</v>
      </c>
      <c r="U1440" s="17">
        <f t="shared" si="4021"/>
        <v>0</v>
      </c>
      <c r="V1440" s="17">
        <f t="shared" si="4022"/>
        <v>0</v>
      </c>
      <c r="W1440" s="17">
        <f t="shared" si="4023"/>
        <v>0</v>
      </c>
      <c r="X1440" s="17">
        <f t="shared" si="4024"/>
        <v>0</v>
      </c>
      <c r="Y1440" s="17">
        <f t="shared" si="3876"/>
        <v>1739.9000000000001</v>
      </c>
      <c r="Z1440" s="17">
        <f t="shared" si="3877"/>
        <v>1739.9000000000001</v>
      </c>
      <c r="AA1440" s="17">
        <f t="shared" si="3878"/>
        <v>1672</v>
      </c>
      <c r="AB1440" s="17">
        <f t="shared" si="4025"/>
        <v>0</v>
      </c>
      <c r="AC1440" s="17">
        <f t="shared" si="4026"/>
        <v>0</v>
      </c>
      <c r="AD1440" s="17">
        <f t="shared" si="4027"/>
        <v>0</v>
      </c>
      <c r="AE1440" s="17">
        <f t="shared" si="3879"/>
        <v>1739.9000000000001</v>
      </c>
      <c r="AF1440" s="17">
        <f t="shared" si="3880"/>
        <v>1739.9000000000001</v>
      </c>
      <c r="AG1440" s="17">
        <f t="shared" si="3881"/>
        <v>1672</v>
      </c>
      <c r="AH1440" s="17">
        <f t="shared" si="4028"/>
        <v>0</v>
      </c>
      <c r="AI1440" s="17">
        <f t="shared" si="4029"/>
        <v>0</v>
      </c>
      <c r="AJ1440" s="17">
        <f t="shared" si="4030"/>
        <v>0</v>
      </c>
      <c r="AK1440" s="17">
        <f t="shared" si="4031"/>
        <v>0</v>
      </c>
      <c r="AL1440" s="17">
        <f t="shared" si="4032"/>
        <v>0</v>
      </c>
      <c r="AM1440" s="17">
        <f t="shared" si="4033"/>
        <v>0</v>
      </c>
      <c r="AN1440" s="17">
        <f t="shared" si="4034"/>
        <v>0</v>
      </c>
      <c r="AO1440" s="17">
        <f t="shared" si="4035"/>
        <v>0</v>
      </c>
      <c r="AP1440" s="17">
        <f t="shared" si="4036"/>
        <v>0</v>
      </c>
      <c r="AQ1440" s="17">
        <f t="shared" si="4037"/>
        <v>0</v>
      </c>
      <c r="AR1440" s="17">
        <f t="shared" si="4038"/>
        <v>0</v>
      </c>
      <c r="AS1440" s="17">
        <f t="shared" si="4039"/>
        <v>0</v>
      </c>
      <c r="AT1440" s="17">
        <f t="shared" si="4040"/>
        <v>0</v>
      </c>
      <c r="AU1440" s="17">
        <f t="shared" si="4041"/>
        <v>0</v>
      </c>
      <c r="AV1440" s="17">
        <f t="shared" si="4042"/>
        <v>0</v>
      </c>
      <c r="AW1440" s="17">
        <f t="shared" si="3882"/>
        <v>1739.9000000000001</v>
      </c>
      <c r="AX1440" s="17">
        <f t="shared" si="3883"/>
        <v>1739.9000000000001</v>
      </c>
      <c r="AY1440" s="17">
        <f t="shared" si="3884"/>
        <v>1672</v>
      </c>
      <c r="AZ1440" s="17">
        <f t="shared" si="4043"/>
        <v>0</v>
      </c>
      <c r="BA1440" s="32">
        <v>0</v>
      </c>
      <c r="BB1440" s="32"/>
      <c r="BC1440" s="1"/>
      <c r="BD1440" s="1"/>
      <c r="BE1440" s="1"/>
      <c r="BF1440" s="1"/>
      <c r="BG1440" s="1"/>
      <c r="BH1440" s="1"/>
      <c r="BI1440" s="1"/>
    </row>
    <row r="1441" s="1" customFormat="1">
      <c r="A1441" s="30" t="s">
        <v>504</v>
      </c>
      <c r="B1441" s="30" t="s">
        <v>65</v>
      </c>
      <c r="C1441" s="30" t="s">
        <v>297</v>
      </c>
      <c r="D1441" s="30" t="s">
        <v>435</v>
      </c>
      <c r="E1441" s="35"/>
      <c r="F1441" s="31" t="s">
        <v>436</v>
      </c>
      <c r="G1441" s="17">
        <f>G1442+G1444</f>
        <v>1739.9000000000001</v>
      </c>
      <c r="H1441" s="17">
        <f>H1442+H1444</f>
        <v>1739.9000000000001</v>
      </c>
      <c r="I1441" s="17">
        <f>I1442+I1444</f>
        <v>1672</v>
      </c>
      <c r="J1441" s="17">
        <f>J1442+J1444</f>
        <v>0</v>
      </c>
      <c r="K1441" s="17">
        <f>K1442+K1444</f>
        <v>0</v>
      </c>
      <c r="L1441" s="17">
        <f>L1442+L1444</f>
        <v>0</v>
      </c>
      <c r="M1441" s="17">
        <f t="shared" si="4007"/>
        <v>1739.9000000000001</v>
      </c>
      <c r="N1441" s="17">
        <f t="shared" si="4008"/>
        <v>1739.9000000000001</v>
      </c>
      <c r="O1441" s="17">
        <f t="shared" si="4009"/>
        <v>1672</v>
      </c>
      <c r="P1441" s="17">
        <f>P1442+P1444</f>
        <v>0</v>
      </c>
      <c r="Q1441" s="17">
        <f>Q1442+Q1444</f>
        <v>0</v>
      </c>
      <c r="R1441" s="17">
        <f>R1442+R1444</f>
        <v>0</v>
      </c>
      <c r="S1441" s="17">
        <f>S1442+S1444</f>
        <v>0</v>
      </c>
      <c r="T1441" s="17">
        <f>T1442+T1444</f>
        <v>0</v>
      </c>
      <c r="U1441" s="17">
        <f>U1442+U1444</f>
        <v>0</v>
      </c>
      <c r="V1441" s="17">
        <f>V1442+V1444</f>
        <v>0</v>
      </c>
      <c r="W1441" s="17">
        <f>W1442+W1444</f>
        <v>0</v>
      </c>
      <c r="X1441" s="17">
        <f>X1442+X1444</f>
        <v>0</v>
      </c>
      <c r="Y1441" s="17">
        <f t="shared" si="3876"/>
        <v>1739.9000000000001</v>
      </c>
      <c r="Z1441" s="17">
        <f t="shared" si="3877"/>
        <v>1739.9000000000001</v>
      </c>
      <c r="AA1441" s="17">
        <f t="shared" si="3878"/>
        <v>1672</v>
      </c>
      <c r="AB1441" s="17">
        <f>AB1442+AB1444</f>
        <v>0</v>
      </c>
      <c r="AC1441" s="17">
        <f>AC1442+AC1444</f>
        <v>0</v>
      </c>
      <c r="AD1441" s="17">
        <f>AD1442+AD1444</f>
        <v>0</v>
      </c>
      <c r="AE1441" s="17">
        <f t="shared" si="3879"/>
        <v>1739.9000000000001</v>
      </c>
      <c r="AF1441" s="17">
        <f t="shared" si="3880"/>
        <v>1739.9000000000001</v>
      </c>
      <c r="AG1441" s="17">
        <f t="shared" si="3881"/>
        <v>1672</v>
      </c>
      <c r="AH1441" s="17">
        <f>AH1442+AH1444</f>
        <v>0</v>
      </c>
      <c r="AI1441" s="17">
        <f>AI1442+AI1444</f>
        <v>0</v>
      </c>
      <c r="AJ1441" s="17">
        <f>AJ1442+AJ1444</f>
        <v>0</v>
      </c>
      <c r="AK1441" s="17">
        <f>AK1442+AK1444</f>
        <v>0</v>
      </c>
      <c r="AL1441" s="17">
        <f>AL1442+AL1444</f>
        <v>0</v>
      </c>
      <c r="AM1441" s="17">
        <f>AM1442+AM1444</f>
        <v>0</v>
      </c>
      <c r="AN1441" s="17">
        <f>AN1442+AN1444</f>
        <v>0</v>
      </c>
      <c r="AO1441" s="17">
        <f>AO1442+AO1444</f>
        <v>0</v>
      </c>
      <c r="AP1441" s="17">
        <f>AP1442+AP1444</f>
        <v>0</v>
      </c>
      <c r="AQ1441" s="17">
        <f>AQ1442+AQ1444</f>
        <v>0</v>
      </c>
      <c r="AR1441" s="17">
        <f>AR1442+AR1444</f>
        <v>0</v>
      </c>
      <c r="AS1441" s="17">
        <f>AS1442+AS1444</f>
        <v>0</v>
      </c>
      <c r="AT1441" s="17">
        <f>AT1442+AT1444</f>
        <v>0</v>
      </c>
      <c r="AU1441" s="17">
        <f>AU1442+AU1444</f>
        <v>0</v>
      </c>
      <c r="AV1441" s="17">
        <f>AV1442+AV1444</f>
        <v>0</v>
      </c>
      <c r="AW1441" s="17">
        <f t="shared" si="3882"/>
        <v>1739.9000000000001</v>
      </c>
      <c r="AX1441" s="17">
        <f t="shared" si="3883"/>
        <v>1739.9000000000001</v>
      </c>
      <c r="AY1441" s="17">
        <f t="shared" si="3884"/>
        <v>1672</v>
      </c>
      <c r="AZ1441" s="17">
        <f>AZ1442+AZ1444</f>
        <v>0</v>
      </c>
      <c r="BA1441" s="32"/>
      <c r="BB1441" s="32"/>
      <c r="BC1441" s="1"/>
      <c r="BD1441" s="1"/>
      <c r="BE1441" s="1"/>
      <c r="BF1441" s="1"/>
      <c r="BG1441" s="1"/>
      <c r="BH1441" s="1"/>
      <c r="BI1441" s="1"/>
    </row>
    <row r="1442" s="1" customFormat="1">
      <c r="A1442" s="30" t="s">
        <v>504</v>
      </c>
      <c r="B1442" s="30" t="s">
        <v>65</v>
      </c>
      <c r="C1442" s="30" t="s">
        <v>297</v>
      </c>
      <c r="D1442" s="30" t="s">
        <v>437</v>
      </c>
      <c r="E1442" s="35"/>
      <c r="F1442" s="31" t="s">
        <v>438</v>
      </c>
      <c r="G1442" s="17">
        <f>G1443</f>
        <v>33.899999999999999</v>
      </c>
      <c r="H1442" s="17">
        <f>H1443</f>
        <v>33.899999999999999</v>
      </c>
      <c r="I1442" s="17">
        <f>I1443</f>
        <v>33.899999999999999</v>
      </c>
      <c r="J1442" s="17">
        <f>J1443</f>
        <v>0</v>
      </c>
      <c r="K1442" s="17">
        <f>K1443</f>
        <v>0</v>
      </c>
      <c r="L1442" s="17">
        <f>L1443</f>
        <v>0</v>
      </c>
      <c r="M1442" s="17">
        <f t="shared" si="4007"/>
        <v>33.899999999999999</v>
      </c>
      <c r="N1442" s="17">
        <f t="shared" si="4008"/>
        <v>33.899999999999999</v>
      </c>
      <c r="O1442" s="17">
        <f t="shared" si="4009"/>
        <v>33.899999999999999</v>
      </c>
      <c r="P1442" s="17">
        <f>P1443</f>
        <v>0</v>
      </c>
      <c r="Q1442" s="17">
        <f>Q1443</f>
        <v>0</v>
      </c>
      <c r="R1442" s="17">
        <f>R1443</f>
        <v>0</v>
      </c>
      <c r="S1442" s="17">
        <f>S1443</f>
        <v>0</v>
      </c>
      <c r="T1442" s="17">
        <f>T1443</f>
        <v>0</v>
      </c>
      <c r="U1442" s="17">
        <f>U1443</f>
        <v>0</v>
      </c>
      <c r="V1442" s="17">
        <f>V1443</f>
        <v>0</v>
      </c>
      <c r="W1442" s="17">
        <f>W1443</f>
        <v>0</v>
      </c>
      <c r="X1442" s="17">
        <f>X1443</f>
        <v>0</v>
      </c>
      <c r="Y1442" s="17">
        <f t="shared" si="3876"/>
        <v>33.899999999999999</v>
      </c>
      <c r="Z1442" s="17">
        <f t="shared" si="3877"/>
        <v>33.899999999999999</v>
      </c>
      <c r="AA1442" s="17">
        <f t="shared" si="3878"/>
        <v>33.899999999999999</v>
      </c>
      <c r="AB1442" s="17">
        <f>AB1443</f>
        <v>0</v>
      </c>
      <c r="AC1442" s="17">
        <f>AC1443</f>
        <v>0</v>
      </c>
      <c r="AD1442" s="17">
        <f>AD1443</f>
        <v>0</v>
      </c>
      <c r="AE1442" s="17">
        <f t="shared" si="3879"/>
        <v>33.899999999999999</v>
      </c>
      <c r="AF1442" s="17">
        <f t="shared" si="3880"/>
        <v>33.899999999999999</v>
      </c>
      <c r="AG1442" s="17">
        <f t="shared" si="3881"/>
        <v>33.899999999999999</v>
      </c>
      <c r="AH1442" s="17">
        <f>AH1443</f>
        <v>0</v>
      </c>
      <c r="AI1442" s="17">
        <f>AI1443</f>
        <v>0</v>
      </c>
      <c r="AJ1442" s="17">
        <f>AJ1443</f>
        <v>0</v>
      </c>
      <c r="AK1442" s="17">
        <f>AK1443</f>
        <v>0</v>
      </c>
      <c r="AL1442" s="17">
        <f>AL1443</f>
        <v>0</v>
      </c>
      <c r="AM1442" s="17">
        <f>AM1443</f>
        <v>0</v>
      </c>
      <c r="AN1442" s="17">
        <f>AN1443</f>
        <v>0</v>
      </c>
      <c r="AO1442" s="17">
        <f>AO1443</f>
        <v>0</v>
      </c>
      <c r="AP1442" s="17">
        <f>AP1443</f>
        <v>0</v>
      </c>
      <c r="AQ1442" s="17">
        <f>AQ1443</f>
        <v>0</v>
      </c>
      <c r="AR1442" s="17">
        <f>AR1443</f>
        <v>0</v>
      </c>
      <c r="AS1442" s="17">
        <f>AS1443</f>
        <v>0</v>
      </c>
      <c r="AT1442" s="17">
        <f>AT1443</f>
        <v>0</v>
      </c>
      <c r="AU1442" s="17">
        <f>AU1443</f>
        <v>0</v>
      </c>
      <c r="AV1442" s="17">
        <f>AV1443</f>
        <v>0</v>
      </c>
      <c r="AW1442" s="17">
        <f t="shared" si="3882"/>
        <v>33.899999999999999</v>
      </c>
      <c r="AX1442" s="17">
        <f t="shared" si="3883"/>
        <v>33.899999999999999</v>
      </c>
      <c r="AY1442" s="17">
        <f t="shared" si="3884"/>
        <v>33.899999999999999</v>
      </c>
      <c r="AZ1442" s="17">
        <f>AZ1443</f>
        <v>0</v>
      </c>
      <c r="BA1442" s="32"/>
      <c r="BB1442" s="32"/>
      <c r="BC1442" s="1"/>
      <c r="BD1442" s="1"/>
      <c r="BE1442" s="1"/>
      <c r="BF1442" s="1"/>
      <c r="BG1442" s="1"/>
      <c r="BH1442" s="1"/>
      <c r="BI1442" s="1"/>
    </row>
    <row r="1443" s="1" customFormat="1">
      <c r="A1443" s="30" t="s">
        <v>504</v>
      </c>
      <c r="B1443" s="30" t="s">
        <v>65</v>
      </c>
      <c r="C1443" s="30" t="s">
        <v>297</v>
      </c>
      <c r="D1443" s="30" t="s">
        <v>437</v>
      </c>
      <c r="E1443" s="30" t="s">
        <v>41</v>
      </c>
      <c r="F1443" s="31" t="s">
        <v>42</v>
      </c>
      <c r="G1443" s="17">
        <v>33.899999999999999</v>
      </c>
      <c r="H1443" s="17">
        <v>33.899999999999999</v>
      </c>
      <c r="I1443" s="17">
        <v>33.899999999999999</v>
      </c>
      <c r="J1443" s="17"/>
      <c r="K1443" s="17"/>
      <c r="L1443" s="17"/>
      <c r="M1443" s="17">
        <f t="shared" si="4007"/>
        <v>33.899999999999999</v>
      </c>
      <c r="N1443" s="17">
        <f t="shared" si="4008"/>
        <v>33.899999999999999</v>
      </c>
      <c r="O1443" s="17">
        <f t="shared" si="4009"/>
        <v>33.899999999999999</v>
      </c>
      <c r="P1443" s="17"/>
      <c r="Q1443" s="17"/>
      <c r="R1443" s="17"/>
      <c r="S1443" s="17"/>
      <c r="T1443" s="17"/>
      <c r="U1443" s="17"/>
      <c r="V1443" s="17"/>
      <c r="W1443" s="17"/>
      <c r="X1443" s="17"/>
      <c r="Y1443" s="17">
        <f t="shared" si="3876"/>
        <v>33.899999999999999</v>
      </c>
      <c r="Z1443" s="17">
        <f t="shared" si="3877"/>
        <v>33.899999999999999</v>
      </c>
      <c r="AA1443" s="17">
        <f t="shared" si="3878"/>
        <v>33.899999999999999</v>
      </c>
      <c r="AB1443" s="17"/>
      <c r="AC1443" s="17"/>
      <c r="AD1443" s="17"/>
      <c r="AE1443" s="17">
        <f t="shared" si="3879"/>
        <v>33.899999999999999</v>
      </c>
      <c r="AF1443" s="17">
        <f t="shared" si="3880"/>
        <v>33.899999999999999</v>
      </c>
      <c r="AG1443" s="17">
        <f t="shared" si="3881"/>
        <v>33.899999999999999</v>
      </c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>
        <f t="shared" si="3882"/>
        <v>33.899999999999999</v>
      </c>
      <c r="AX1443" s="17">
        <f t="shared" si="3883"/>
        <v>33.899999999999999</v>
      </c>
      <c r="AY1443" s="17">
        <f t="shared" si="3884"/>
        <v>33.899999999999999</v>
      </c>
      <c r="AZ1443" s="17"/>
      <c r="BA1443" s="32"/>
      <c r="BB1443" s="32"/>
      <c r="BC1443" s="1"/>
      <c r="BD1443" s="1"/>
      <c r="BE1443" s="1"/>
      <c r="BF1443" s="1"/>
      <c r="BG1443" s="1"/>
      <c r="BH1443" s="1"/>
      <c r="BI1443" s="1"/>
    </row>
    <row r="1444" s="1" customFormat="1">
      <c r="A1444" s="30" t="s">
        <v>504</v>
      </c>
      <c r="B1444" s="30" t="s">
        <v>65</v>
      </c>
      <c r="C1444" s="30" t="s">
        <v>297</v>
      </c>
      <c r="D1444" s="30" t="s">
        <v>439</v>
      </c>
      <c r="E1444" s="35"/>
      <c r="F1444" s="31" t="s">
        <v>440</v>
      </c>
      <c r="G1444" s="17">
        <f>G1445+G1446</f>
        <v>1706</v>
      </c>
      <c r="H1444" s="17">
        <f>H1445+H1446</f>
        <v>1706</v>
      </c>
      <c r="I1444" s="17">
        <f>I1445+I1446</f>
        <v>1638.0999999999999</v>
      </c>
      <c r="J1444" s="17">
        <f>J1445+J1446</f>
        <v>0</v>
      </c>
      <c r="K1444" s="17">
        <f>K1445+K1446</f>
        <v>0</v>
      </c>
      <c r="L1444" s="17">
        <f>L1445+L1446</f>
        <v>0</v>
      </c>
      <c r="M1444" s="17">
        <f t="shared" si="4007"/>
        <v>1706</v>
      </c>
      <c r="N1444" s="17">
        <f t="shared" si="4008"/>
        <v>1706</v>
      </c>
      <c r="O1444" s="17">
        <f t="shared" si="4009"/>
        <v>1638.0999999999999</v>
      </c>
      <c r="P1444" s="17">
        <f>P1445+P1446</f>
        <v>0</v>
      </c>
      <c r="Q1444" s="17">
        <f>Q1445+Q1446</f>
        <v>0</v>
      </c>
      <c r="R1444" s="17">
        <f>R1445+R1446</f>
        <v>0</v>
      </c>
      <c r="S1444" s="17">
        <f>S1445+S1446</f>
        <v>0</v>
      </c>
      <c r="T1444" s="17">
        <f>T1445+T1446</f>
        <v>0</v>
      </c>
      <c r="U1444" s="17">
        <f>U1445+U1446</f>
        <v>0</v>
      </c>
      <c r="V1444" s="17">
        <f>V1445+V1446</f>
        <v>0</v>
      </c>
      <c r="W1444" s="17">
        <f>W1445+W1446</f>
        <v>0</v>
      </c>
      <c r="X1444" s="17">
        <f>X1445+X1446</f>
        <v>0</v>
      </c>
      <c r="Y1444" s="17">
        <f t="shared" si="3876"/>
        <v>1706</v>
      </c>
      <c r="Z1444" s="17">
        <f t="shared" si="3877"/>
        <v>1706</v>
      </c>
      <c r="AA1444" s="17">
        <f t="shared" si="3878"/>
        <v>1638.0999999999999</v>
      </c>
      <c r="AB1444" s="17">
        <f>AB1445+AB1446</f>
        <v>0</v>
      </c>
      <c r="AC1444" s="17">
        <f>AC1445+AC1446</f>
        <v>0</v>
      </c>
      <c r="AD1444" s="17">
        <f>AD1445+AD1446</f>
        <v>0</v>
      </c>
      <c r="AE1444" s="17">
        <f t="shared" si="3879"/>
        <v>1706</v>
      </c>
      <c r="AF1444" s="17">
        <f t="shared" si="3880"/>
        <v>1706</v>
      </c>
      <c r="AG1444" s="17">
        <f t="shared" si="3881"/>
        <v>1638.0999999999999</v>
      </c>
      <c r="AH1444" s="17">
        <f>AH1445+AH1446</f>
        <v>0</v>
      </c>
      <c r="AI1444" s="17">
        <f>AI1445+AI1446</f>
        <v>0</v>
      </c>
      <c r="AJ1444" s="17">
        <f>AJ1445+AJ1446</f>
        <v>0</v>
      </c>
      <c r="AK1444" s="17">
        <f>AK1445+AK1446</f>
        <v>0</v>
      </c>
      <c r="AL1444" s="17">
        <f>AL1445+AL1446</f>
        <v>0</v>
      </c>
      <c r="AM1444" s="17">
        <f>AM1445+AM1446</f>
        <v>0</v>
      </c>
      <c r="AN1444" s="17">
        <f>AN1445+AN1446</f>
        <v>0</v>
      </c>
      <c r="AO1444" s="17">
        <f>AO1445+AO1446</f>
        <v>0</v>
      </c>
      <c r="AP1444" s="17">
        <f>AP1445+AP1446</f>
        <v>0</v>
      </c>
      <c r="AQ1444" s="17">
        <f>AQ1445+AQ1446</f>
        <v>0</v>
      </c>
      <c r="AR1444" s="17">
        <f>AR1445+AR1446</f>
        <v>0</v>
      </c>
      <c r="AS1444" s="17">
        <f>AS1445+AS1446</f>
        <v>0</v>
      </c>
      <c r="AT1444" s="17">
        <f>AT1445+AT1446</f>
        <v>0</v>
      </c>
      <c r="AU1444" s="17">
        <f>AU1445+AU1446</f>
        <v>0</v>
      </c>
      <c r="AV1444" s="17">
        <f>AV1445+AV1446</f>
        <v>0</v>
      </c>
      <c r="AW1444" s="17">
        <f t="shared" si="3882"/>
        <v>1706</v>
      </c>
      <c r="AX1444" s="17">
        <f t="shared" si="3883"/>
        <v>1706</v>
      </c>
      <c r="AY1444" s="17">
        <f t="shared" si="3884"/>
        <v>1638.0999999999999</v>
      </c>
      <c r="AZ1444" s="17">
        <f>AZ1445+AZ1446</f>
        <v>0</v>
      </c>
      <c r="BA1444" s="32"/>
      <c r="BB1444" s="32"/>
      <c r="BC1444" s="1"/>
      <c r="BD1444" s="1"/>
      <c r="BE1444" s="1"/>
      <c r="BF1444" s="1"/>
      <c r="BG1444" s="1"/>
      <c r="BH1444" s="1"/>
      <c r="BI1444" s="1"/>
    </row>
    <row r="1445" s="1" customFormat="1">
      <c r="A1445" s="30" t="s">
        <v>504</v>
      </c>
      <c r="B1445" s="30" t="s">
        <v>65</v>
      </c>
      <c r="C1445" s="30" t="s">
        <v>297</v>
      </c>
      <c r="D1445" s="30" t="s">
        <v>439</v>
      </c>
      <c r="E1445" s="30" t="s">
        <v>41</v>
      </c>
      <c r="F1445" s="31" t="s">
        <v>42</v>
      </c>
      <c r="G1445" s="17">
        <v>1373</v>
      </c>
      <c r="H1445" s="17">
        <v>1373</v>
      </c>
      <c r="I1445" s="17">
        <v>1305.0999999999999</v>
      </c>
      <c r="J1445" s="17"/>
      <c r="K1445" s="17"/>
      <c r="L1445" s="17"/>
      <c r="M1445" s="17">
        <f t="shared" si="4007"/>
        <v>1373</v>
      </c>
      <c r="N1445" s="17">
        <f t="shared" si="4008"/>
        <v>1373</v>
      </c>
      <c r="O1445" s="17">
        <f t="shared" si="4009"/>
        <v>1305.0999999999999</v>
      </c>
      <c r="P1445" s="17"/>
      <c r="Q1445" s="17"/>
      <c r="R1445" s="17"/>
      <c r="S1445" s="17"/>
      <c r="T1445" s="17"/>
      <c r="U1445" s="17"/>
      <c r="V1445" s="17"/>
      <c r="W1445" s="17"/>
      <c r="X1445" s="17"/>
      <c r="Y1445" s="17">
        <f t="shared" si="3876"/>
        <v>1373</v>
      </c>
      <c r="Z1445" s="17">
        <f t="shared" si="3877"/>
        <v>1373</v>
      </c>
      <c r="AA1445" s="17">
        <f t="shared" si="3878"/>
        <v>1305.0999999999999</v>
      </c>
      <c r="AB1445" s="17"/>
      <c r="AC1445" s="17"/>
      <c r="AD1445" s="17"/>
      <c r="AE1445" s="17">
        <f t="shared" si="3879"/>
        <v>1373</v>
      </c>
      <c r="AF1445" s="17">
        <f t="shared" si="3880"/>
        <v>1373</v>
      </c>
      <c r="AG1445" s="17">
        <f t="shared" si="3881"/>
        <v>1305.0999999999999</v>
      </c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>
        <f t="shared" si="3882"/>
        <v>1373</v>
      </c>
      <c r="AX1445" s="17">
        <f t="shared" si="3883"/>
        <v>1373</v>
      </c>
      <c r="AY1445" s="17">
        <f t="shared" si="3884"/>
        <v>1305.0999999999999</v>
      </c>
      <c r="AZ1445" s="17"/>
      <c r="BA1445" s="32"/>
      <c r="BB1445" s="32"/>
      <c r="BC1445" s="1"/>
      <c r="BD1445" s="1"/>
      <c r="BE1445" s="1"/>
      <c r="BF1445" s="1"/>
      <c r="BG1445" s="1"/>
      <c r="BH1445" s="1"/>
      <c r="BI1445" s="1"/>
    </row>
    <row r="1446" s="1" customFormat="1">
      <c r="A1446" s="30" t="s">
        <v>504</v>
      </c>
      <c r="B1446" s="30" t="s">
        <v>65</v>
      </c>
      <c r="C1446" s="30" t="s">
        <v>297</v>
      </c>
      <c r="D1446" s="30" t="s">
        <v>439</v>
      </c>
      <c r="E1446" s="30" t="s">
        <v>43</v>
      </c>
      <c r="F1446" s="31" t="s">
        <v>44</v>
      </c>
      <c r="G1446" s="17">
        <v>333</v>
      </c>
      <c r="H1446" s="17">
        <v>333</v>
      </c>
      <c r="I1446" s="17">
        <v>333</v>
      </c>
      <c r="J1446" s="17"/>
      <c r="K1446" s="17"/>
      <c r="L1446" s="17"/>
      <c r="M1446" s="17">
        <f t="shared" si="4007"/>
        <v>333</v>
      </c>
      <c r="N1446" s="17">
        <f t="shared" si="4008"/>
        <v>333</v>
      </c>
      <c r="O1446" s="17">
        <f t="shared" si="4009"/>
        <v>333</v>
      </c>
      <c r="P1446" s="17"/>
      <c r="Q1446" s="17"/>
      <c r="R1446" s="17"/>
      <c r="S1446" s="17"/>
      <c r="T1446" s="17"/>
      <c r="U1446" s="17"/>
      <c r="V1446" s="17"/>
      <c r="W1446" s="17"/>
      <c r="X1446" s="17"/>
      <c r="Y1446" s="17">
        <f t="shared" si="3876"/>
        <v>333</v>
      </c>
      <c r="Z1446" s="17">
        <f t="shared" si="3877"/>
        <v>333</v>
      </c>
      <c r="AA1446" s="17">
        <f t="shared" si="3878"/>
        <v>333</v>
      </c>
      <c r="AB1446" s="17"/>
      <c r="AC1446" s="17"/>
      <c r="AD1446" s="17"/>
      <c r="AE1446" s="17">
        <f t="shared" si="3879"/>
        <v>333</v>
      </c>
      <c r="AF1446" s="17">
        <f t="shared" si="3880"/>
        <v>333</v>
      </c>
      <c r="AG1446" s="17">
        <f t="shared" si="3881"/>
        <v>333</v>
      </c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>
        <f t="shared" si="3882"/>
        <v>333</v>
      </c>
      <c r="AX1446" s="17">
        <f t="shared" si="3883"/>
        <v>333</v>
      </c>
      <c r="AY1446" s="17">
        <f t="shared" si="3884"/>
        <v>333</v>
      </c>
      <c r="AZ1446" s="17"/>
      <c r="BA1446" s="32"/>
      <c r="BB1446" s="32"/>
      <c r="BC1446" s="1"/>
      <c r="BD1446" s="1"/>
      <c r="BE1446" s="1"/>
      <c r="BF1446" s="1"/>
      <c r="BG1446" s="1"/>
      <c r="BH1446" s="1"/>
      <c r="BI1446" s="1"/>
    </row>
    <row r="1447" s="25" customFormat="1">
      <c r="A1447" s="26" t="s">
        <v>504</v>
      </c>
      <c r="B1447" s="26" t="s">
        <v>65</v>
      </c>
      <c r="C1447" s="26" t="s">
        <v>154</v>
      </c>
      <c r="D1447" s="26"/>
      <c r="E1447" s="34"/>
      <c r="F1447" s="27" t="s">
        <v>155</v>
      </c>
      <c r="G1447" s="28">
        <f t="shared" ref="G1447:G1448" si="4044">G1448</f>
        <v>1545.9000000000001</v>
      </c>
      <c r="H1447" s="28">
        <f t="shared" ref="H1447:H1448" si="4045">H1448</f>
        <v>1637.0999999999999</v>
      </c>
      <c r="I1447" s="28">
        <f t="shared" ref="I1447:I1448" si="4046">I1448</f>
        <v>1637.0999999999999</v>
      </c>
      <c r="J1447" s="28">
        <f t="shared" ref="J1447:J1448" si="4047">J1448</f>
        <v>0</v>
      </c>
      <c r="K1447" s="28">
        <f t="shared" ref="K1447:K1448" si="4048">K1448</f>
        <v>0</v>
      </c>
      <c r="L1447" s="28">
        <f t="shared" ref="L1447:L1448" si="4049">L1448</f>
        <v>0</v>
      </c>
      <c r="M1447" s="28">
        <f t="shared" si="4007"/>
        <v>1545.9000000000001</v>
      </c>
      <c r="N1447" s="28">
        <f t="shared" si="4008"/>
        <v>1637.0999999999999</v>
      </c>
      <c r="O1447" s="28">
        <f t="shared" si="4009"/>
        <v>1637.0999999999999</v>
      </c>
      <c r="P1447" s="28">
        <f t="shared" ref="P1447:P1448" si="4050">P1448</f>
        <v>0</v>
      </c>
      <c r="Q1447" s="28">
        <f t="shared" ref="Q1447:Q1448" si="4051">Q1448</f>
        <v>0</v>
      </c>
      <c r="R1447" s="28">
        <f t="shared" ref="R1447:R1448" si="4052">R1448</f>
        <v>0</v>
      </c>
      <c r="S1447" s="28">
        <f t="shared" ref="S1447:S1448" si="4053">S1448</f>
        <v>0</v>
      </c>
      <c r="T1447" s="28">
        <f t="shared" ref="T1447:T1448" si="4054">T1448</f>
        <v>0</v>
      </c>
      <c r="U1447" s="28">
        <f t="shared" ref="U1447:U1448" si="4055">U1448</f>
        <v>0</v>
      </c>
      <c r="V1447" s="28">
        <f t="shared" ref="V1447:V1448" si="4056">V1448</f>
        <v>0</v>
      </c>
      <c r="W1447" s="28">
        <f t="shared" ref="W1447:W1448" si="4057">W1448</f>
        <v>0</v>
      </c>
      <c r="X1447" s="28">
        <f t="shared" ref="X1447:X1448" si="4058">X1448</f>
        <v>0</v>
      </c>
      <c r="Y1447" s="28">
        <f t="shared" si="3876"/>
        <v>1545.9000000000001</v>
      </c>
      <c r="Z1447" s="28">
        <f t="shared" si="3877"/>
        <v>1637.0999999999999</v>
      </c>
      <c r="AA1447" s="28">
        <f t="shared" si="3878"/>
        <v>1637.0999999999999</v>
      </c>
      <c r="AB1447" s="28">
        <f t="shared" ref="AB1447:AB1448" si="4059">AB1448</f>
        <v>0</v>
      </c>
      <c r="AC1447" s="28">
        <f t="shared" ref="AC1447:AC1448" si="4060">AC1448</f>
        <v>0</v>
      </c>
      <c r="AD1447" s="28">
        <f t="shared" ref="AD1447:AD1448" si="4061">AD1448</f>
        <v>0</v>
      </c>
      <c r="AE1447" s="28">
        <f t="shared" si="3879"/>
        <v>1545.9000000000001</v>
      </c>
      <c r="AF1447" s="28">
        <f t="shared" si="3880"/>
        <v>1637.0999999999999</v>
      </c>
      <c r="AG1447" s="28">
        <f t="shared" si="3881"/>
        <v>1637.0999999999999</v>
      </c>
      <c r="AH1447" s="28">
        <f t="shared" ref="AH1447:AH1448" si="4062">AH1448</f>
        <v>0</v>
      </c>
      <c r="AI1447" s="28">
        <f t="shared" ref="AI1447:AI1448" si="4063">AI1448</f>
        <v>0</v>
      </c>
      <c r="AJ1447" s="28">
        <f t="shared" ref="AJ1447:AJ1448" si="4064">AJ1448</f>
        <v>0</v>
      </c>
      <c r="AK1447" s="28">
        <f t="shared" ref="AK1447:AK1448" si="4065">AK1448</f>
        <v>0</v>
      </c>
      <c r="AL1447" s="28">
        <f t="shared" ref="AL1447:AL1448" si="4066">AL1448</f>
        <v>0</v>
      </c>
      <c r="AM1447" s="28">
        <f t="shared" ref="AM1447:AM1448" si="4067">AM1448</f>
        <v>0</v>
      </c>
      <c r="AN1447" s="28">
        <f t="shared" ref="AN1447:AN1448" si="4068">AN1448</f>
        <v>0</v>
      </c>
      <c r="AO1447" s="28">
        <f t="shared" ref="AO1447:AO1448" si="4069">AO1448</f>
        <v>0</v>
      </c>
      <c r="AP1447" s="28">
        <f t="shared" ref="AP1447:AP1448" si="4070">AP1448</f>
        <v>0</v>
      </c>
      <c r="AQ1447" s="28">
        <f t="shared" ref="AQ1447:AQ1448" si="4071">AQ1448</f>
        <v>0</v>
      </c>
      <c r="AR1447" s="28">
        <f t="shared" ref="AR1447:AR1448" si="4072">AR1448</f>
        <v>0</v>
      </c>
      <c r="AS1447" s="28">
        <f t="shared" ref="AS1447:AS1448" si="4073">AS1448</f>
        <v>0</v>
      </c>
      <c r="AT1447" s="28">
        <f t="shared" ref="AT1447:AT1448" si="4074">AT1448</f>
        <v>0</v>
      </c>
      <c r="AU1447" s="28">
        <f t="shared" ref="AU1447:AU1448" si="4075">AU1448</f>
        <v>0</v>
      </c>
      <c r="AV1447" s="28">
        <f t="shared" ref="AV1447:AV1448" si="4076">AV1448</f>
        <v>0</v>
      </c>
      <c r="AW1447" s="28">
        <f t="shared" si="3882"/>
        <v>1545.9000000000001</v>
      </c>
      <c r="AX1447" s="28">
        <f t="shared" si="3883"/>
        <v>1637.0999999999999</v>
      </c>
      <c r="AY1447" s="28">
        <f t="shared" si="3884"/>
        <v>1637.0999999999999</v>
      </c>
      <c r="AZ1447" s="28">
        <f t="shared" ref="AZ1447:AZ1448" si="4077">AZ1448</f>
        <v>0</v>
      </c>
      <c r="BA1447" s="29"/>
      <c r="BB1447" s="29"/>
      <c r="BC1447" s="25"/>
      <c r="BD1447" s="25"/>
      <c r="BE1447" s="25"/>
      <c r="BF1447" s="25"/>
      <c r="BG1447" s="25"/>
      <c r="BH1447" s="25"/>
      <c r="BI1447" s="25"/>
    </row>
    <row r="1448" s="1" customFormat="1">
      <c r="A1448" s="30" t="s">
        <v>504</v>
      </c>
      <c r="B1448" s="30" t="s">
        <v>65</v>
      </c>
      <c r="C1448" s="30" t="s">
        <v>154</v>
      </c>
      <c r="D1448" s="30" t="s">
        <v>57</v>
      </c>
      <c r="E1448" s="35"/>
      <c r="F1448" s="31" t="s">
        <v>58</v>
      </c>
      <c r="G1448" s="17">
        <f t="shared" si="4044"/>
        <v>1545.9000000000001</v>
      </c>
      <c r="H1448" s="17">
        <f t="shared" si="4045"/>
        <v>1637.0999999999999</v>
      </c>
      <c r="I1448" s="17">
        <f t="shared" si="4046"/>
        <v>1637.0999999999999</v>
      </c>
      <c r="J1448" s="17">
        <f t="shared" si="4047"/>
        <v>0</v>
      </c>
      <c r="K1448" s="17">
        <f t="shared" si="4048"/>
        <v>0</v>
      </c>
      <c r="L1448" s="17">
        <f t="shared" si="4049"/>
        <v>0</v>
      </c>
      <c r="M1448" s="17">
        <f t="shared" si="4007"/>
        <v>1545.9000000000001</v>
      </c>
      <c r="N1448" s="17">
        <f t="shared" si="4008"/>
        <v>1637.0999999999999</v>
      </c>
      <c r="O1448" s="17">
        <f t="shared" si="4009"/>
        <v>1637.0999999999999</v>
      </c>
      <c r="P1448" s="17">
        <f t="shared" si="4050"/>
        <v>0</v>
      </c>
      <c r="Q1448" s="17">
        <f t="shared" si="4051"/>
        <v>0</v>
      </c>
      <c r="R1448" s="17">
        <f t="shared" si="4052"/>
        <v>0</v>
      </c>
      <c r="S1448" s="17">
        <f t="shared" si="4053"/>
        <v>0</v>
      </c>
      <c r="T1448" s="17">
        <f t="shared" si="4054"/>
        <v>0</v>
      </c>
      <c r="U1448" s="17">
        <f t="shared" si="4055"/>
        <v>0</v>
      </c>
      <c r="V1448" s="17">
        <f t="shared" si="4056"/>
        <v>0</v>
      </c>
      <c r="W1448" s="17">
        <f t="shared" si="4057"/>
        <v>0</v>
      </c>
      <c r="X1448" s="17">
        <f t="shared" si="4058"/>
        <v>0</v>
      </c>
      <c r="Y1448" s="17">
        <f t="shared" ref="Y1448:Y1511" si="4078">M1448+P1448+Q1448+R1448+S1448</f>
        <v>1545.9000000000001</v>
      </c>
      <c r="Z1448" s="17">
        <f t="shared" ref="Z1448:Z1511" si="4079">N1448+T1448+U1448</f>
        <v>1637.0999999999999</v>
      </c>
      <c r="AA1448" s="17">
        <f t="shared" ref="AA1448:AA1511" si="4080">O1448+V1448+X1448+W1448</f>
        <v>1637.0999999999999</v>
      </c>
      <c r="AB1448" s="17">
        <f t="shared" si="4059"/>
        <v>0</v>
      </c>
      <c r="AC1448" s="17">
        <f t="shared" si="4060"/>
        <v>0</v>
      </c>
      <c r="AD1448" s="17">
        <f t="shared" si="4061"/>
        <v>0</v>
      </c>
      <c r="AE1448" s="17">
        <f t="shared" ref="AE1448:AE1511" si="4081">Y1448+AB1448</f>
        <v>1545.9000000000001</v>
      </c>
      <c r="AF1448" s="17">
        <f t="shared" ref="AF1448:AF1511" si="4082">Z1448+AC1448</f>
        <v>1637.0999999999999</v>
      </c>
      <c r="AG1448" s="17">
        <f t="shared" ref="AG1448:AG1511" si="4083">AA1448+AD1448</f>
        <v>1637.0999999999999</v>
      </c>
      <c r="AH1448" s="17">
        <f t="shared" si="4062"/>
        <v>0</v>
      </c>
      <c r="AI1448" s="17">
        <f t="shared" si="4063"/>
        <v>0</v>
      </c>
      <c r="AJ1448" s="17">
        <f t="shared" si="4064"/>
        <v>0</v>
      </c>
      <c r="AK1448" s="17">
        <f t="shared" si="4065"/>
        <v>0</v>
      </c>
      <c r="AL1448" s="17">
        <f t="shared" si="4066"/>
        <v>0</v>
      </c>
      <c r="AM1448" s="17">
        <f t="shared" si="4067"/>
        <v>0</v>
      </c>
      <c r="AN1448" s="17">
        <f t="shared" si="4068"/>
        <v>0</v>
      </c>
      <c r="AO1448" s="17">
        <f t="shared" si="4069"/>
        <v>0</v>
      </c>
      <c r="AP1448" s="17">
        <f t="shared" si="4070"/>
        <v>0</v>
      </c>
      <c r="AQ1448" s="17">
        <f t="shared" si="4071"/>
        <v>0</v>
      </c>
      <c r="AR1448" s="17">
        <f t="shared" si="4072"/>
        <v>0</v>
      </c>
      <c r="AS1448" s="17">
        <f t="shared" si="4073"/>
        <v>0</v>
      </c>
      <c r="AT1448" s="17">
        <f t="shared" si="4074"/>
        <v>0</v>
      </c>
      <c r="AU1448" s="17">
        <f t="shared" si="4075"/>
        <v>0</v>
      </c>
      <c r="AV1448" s="17">
        <f t="shared" si="4076"/>
        <v>0</v>
      </c>
      <c r="AW1448" s="17">
        <f t="shared" ref="AW1448:AW1511" si="4084">AE1448+AH1448+AI1448+AJ1448+AK1448+AL1448</f>
        <v>1545.9000000000001</v>
      </c>
      <c r="AX1448" s="17">
        <f t="shared" ref="AX1448:AX1511" si="4085">AF1448+AM1448+AN1448+AO1448+AP1448+AQ1448</f>
        <v>1637.0999999999999</v>
      </c>
      <c r="AY1448" s="17">
        <f t="shared" ref="AY1448:AY1511" si="4086">AG1448+AR1448+AS1448+AT1448+AU1448+AV1448</f>
        <v>1637.0999999999999</v>
      </c>
      <c r="AZ1448" s="17">
        <f t="shared" si="4077"/>
        <v>0</v>
      </c>
      <c r="BA1448" s="32"/>
      <c r="BB1448" s="32"/>
      <c r="BC1448" s="1"/>
      <c r="BD1448" s="1"/>
      <c r="BE1448" s="1"/>
      <c r="BF1448" s="1"/>
      <c r="BG1448" s="1"/>
      <c r="BH1448" s="1"/>
      <c r="BI1448" s="1"/>
    </row>
    <row r="1449" s="1" customFormat="1">
      <c r="A1449" s="30" t="s">
        <v>504</v>
      </c>
      <c r="B1449" s="30" t="s">
        <v>65</v>
      </c>
      <c r="C1449" s="30" t="s">
        <v>154</v>
      </c>
      <c r="D1449" s="30" t="s">
        <v>59</v>
      </c>
      <c r="E1449" s="35"/>
      <c r="F1449" s="31" t="s">
        <v>60</v>
      </c>
      <c r="G1449" s="17">
        <f>G1450+G1452</f>
        <v>1545.9000000000001</v>
      </c>
      <c r="H1449" s="17">
        <f>H1450+H1452</f>
        <v>1637.0999999999999</v>
      </c>
      <c r="I1449" s="17">
        <f>I1450+I1452</f>
        <v>1637.0999999999999</v>
      </c>
      <c r="J1449" s="17">
        <f>J1450+J1452</f>
        <v>0</v>
      </c>
      <c r="K1449" s="17">
        <f>K1450+K1452</f>
        <v>0</v>
      </c>
      <c r="L1449" s="17">
        <f>L1450+L1452</f>
        <v>0</v>
      </c>
      <c r="M1449" s="17">
        <f t="shared" si="4007"/>
        <v>1545.9000000000001</v>
      </c>
      <c r="N1449" s="17">
        <f t="shared" si="4008"/>
        <v>1637.0999999999999</v>
      </c>
      <c r="O1449" s="17">
        <f t="shared" si="4009"/>
        <v>1637.0999999999999</v>
      </c>
      <c r="P1449" s="17">
        <f>P1450+P1452</f>
        <v>0</v>
      </c>
      <c r="Q1449" s="17">
        <f>Q1450+Q1452</f>
        <v>0</v>
      </c>
      <c r="R1449" s="17">
        <f>R1450+R1452</f>
        <v>0</v>
      </c>
      <c r="S1449" s="17">
        <f>S1450+S1452</f>
        <v>0</v>
      </c>
      <c r="T1449" s="17">
        <f>T1450+T1452</f>
        <v>0</v>
      </c>
      <c r="U1449" s="17">
        <f>U1450+U1452</f>
        <v>0</v>
      </c>
      <c r="V1449" s="17">
        <f>V1450+V1452</f>
        <v>0</v>
      </c>
      <c r="W1449" s="17">
        <f>W1450+W1452</f>
        <v>0</v>
      </c>
      <c r="X1449" s="17">
        <f>X1450+X1452</f>
        <v>0</v>
      </c>
      <c r="Y1449" s="17">
        <f t="shared" si="4078"/>
        <v>1545.9000000000001</v>
      </c>
      <c r="Z1449" s="17">
        <f t="shared" si="4079"/>
        <v>1637.0999999999999</v>
      </c>
      <c r="AA1449" s="17">
        <f t="shared" si="4080"/>
        <v>1637.0999999999999</v>
      </c>
      <c r="AB1449" s="17">
        <f>AB1450+AB1452</f>
        <v>0</v>
      </c>
      <c r="AC1449" s="17">
        <f>AC1450+AC1452</f>
        <v>0</v>
      </c>
      <c r="AD1449" s="17">
        <f>AD1450+AD1452</f>
        <v>0</v>
      </c>
      <c r="AE1449" s="17">
        <f t="shared" si="4081"/>
        <v>1545.9000000000001</v>
      </c>
      <c r="AF1449" s="17">
        <f t="shared" si="4082"/>
        <v>1637.0999999999999</v>
      </c>
      <c r="AG1449" s="17">
        <f t="shared" si="4083"/>
        <v>1637.0999999999999</v>
      </c>
      <c r="AH1449" s="17">
        <f>AH1450+AH1452</f>
        <v>0</v>
      </c>
      <c r="AI1449" s="17">
        <f>AI1450+AI1452</f>
        <v>0</v>
      </c>
      <c r="AJ1449" s="17">
        <f>AJ1450+AJ1452</f>
        <v>0</v>
      </c>
      <c r="AK1449" s="17">
        <f>AK1450+AK1452</f>
        <v>0</v>
      </c>
      <c r="AL1449" s="17">
        <f>AL1450+AL1452</f>
        <v>0</v>
      </c>
      <c r="AM1449" s="17">
        <f>AM1450+AM1452</f>
        <v>0</v>
      </c>
      <c r="AN1449" s="17">
        <f>AN1450+AN1452</f>
        <v>0</v>
      </c>
      <c r="AO1449" s="17">
        <f>AO1450+AO1452</f>
        <v>0</v>
      </c>
      <c r="AP1449" s="17">
        <f>AP1450+AP1452</f>
        <v>0</v>
      </c>
      <c r="AQ1449" s="17">
        <f>AQ1450+AQ1452</f>
        <v>0</v>
      </c>
      <c r="AR1449" s="17">
        <f>AR1450+AR1452</f>
        <v>0</v>
      </c>
      <c r="AS1449" s="17">
        <f>AS1450+AS1452</f>
        <v>0</v>
      </c>
      <c r="AT1449" s="17">
        <f>AT1450+AT1452</f>
        <v>0</v>
      </c>
      <c r="AU1449" s="17">
        <f>AU1450+AU1452</f>
        <v>0</v>
      </c>
      <c r="AV1449" s="17">
        <f>AV1450+AV1452</f>
        <v>0</v>
      </c>
      <c r="AW1449" s="17">
        <f t="shared" si="4084"/>
        <v>1545.9000000000001</v>
      </c>
      <c r="AX1449" s="17">
        <f t="shared" si="4085"/>
        <v>1637.0999999999999</v>
      </c>
      <c r="AY1449" s="17">
        <f t="shared" si="4086"/>
        <v>1637.0999999999999</v>
      </c>
      <c r="AZ1449" s="17">
        <f>AZ1450+AZ1452</f>
        <v>0</v>
      </c>
      <c r="BA1449" s="32"/>
      <c r="BB1449" s="32"/>
      <c r="BC1449" s="1"/>
      <c r="BD1449" s="1"/>
      <c r="BE1449" s="1"/>
      <c r="BF1449" s="1"/>
      <c r="BG1449" s="1"/>
      <c r="BH1449" s="1"/>
      <c r="BI1449" s="1"/>
    </row>
    <row r="1450" s="1" customFormat="1">
      <c r="A1450" s="30" t="s">
        <v>504</v>
      </c>
      <c r="B1450" s="30" t="s">
        <v>65</v>
      </c>
      <c r="C1450" s="30" t="s">
        <v>154</v>
      </c>
      <c r="D1450" s="30" t="s">
        <v>156</v>
      </c>
      <c r="E1450" s="35"/>
      <c r="F1450" s="31" t="s">
        <v>157</v>
      </c>
      <c r="G1450" s="17">
        <f>G1451</f>
        <v>306.10000000000002</v>
      </c>
      <c r="H1450" s="17">
        <f>H1451</f>
        <v>306.10000000000002</v>
      </c>
      <c r="I1450" s="17">
        <f>I1451</f>
        <v>306.10000000000002</v>
      </c>
      <c r="J1450" s="17">
        <f>J1451</f>
        <v>0</v>
      </c>
      <c r="K1450" s="17">
        <f>K1451</f>
        <v>0</v>
      </c>
      <c r="L1450" s="17">
        <f>L1451</f>
        <v>0</v>
      </c>
      <c r="M1450" s="17">
        <f t="shared" si="4007"/>
        <v>306.10000000000002</v>
      </c>
      <c r="N1450" s="17">
        <f t="shared" si="4008"/>
        <v>306.10000000000002</v>
      </c>
      <c r="O1450" s="17">
        <f t="shared" si="4009"/>
        <v>306.10000000000002</v>
      </c>
      <c r="P1450" s="17">
        <f>P1451</f>
        <v>0</v>
      </c>
      <c r="Q1450" s="17">
        <f>Q1451</f>
        <v>0</v>
      </c>
      <c r="R1450" s="17">
        <f>R1451</f>
        <v>0</v>
      </c>
      <c r="S1450" s="17">
        <f>S1451</f>
        <v>0</v>
      </c>
      <c r="T1450" s="17">
        <f>T1451</f>
        <v>0</v>
      </c>
      <c r="U1450" s="17">
        <f>U1451</f>
        <v>0</v>
      </c>
      <c r="V1450" s="17">
        <f>V1451</f>
        <v>0</v>
      </c>
      <c r="W1450" s="17">
        <f>W1451</f>
        <v>0</v>
      </c>
      <c r="X1450" s="17">
        <f>X1451</f>
        <v>0</v>
      </c>
      <c r="Y1450" s="17">
        <f t="shared" si="4078"/>
        <v>306.10000000000002</v>
      </c>
      <c r="Z1450" s="17">
        <f t="shared" si="4079"/>
        <v>306.10000000000002</v>
      </c>
      <c r="AA1450" s="17">
        <f t="shared" si="4080"/>
        <v>306.10000000000002</v>
      </c>
      <c r="AB1450" s="17">
        <f>AB1451</f>
        <v>0</v>
      </c>
      <c r="AC1450" s="17">
        <f>AC1451</f>
        <v>0</v>
      </c>
      <c r="AD1450" s="17">
        <f>AD1451</f>
        <v>0</v>
      </c>
      <c r="AE1450" s="17">
        <f t="shared" si="4081"/>
        <v>306.10000000000002</v>
      </c>
      <c r="AF1450" s="17">
        <f t="shared" si="4082"/>
        <v>306.10000000000002</v>
      </c>
      <c r="AG1450" s="17">
        <f t="shared" si="4083"/>
        <v>306.10000000000002</v>
      </c>
      <c r="AH1450" s="17">
        <f>AH1451</f>
        <v>0</v>
      </c>
      <c r="AI1450" s="17">
        <f>AI1451</f>
        <v>0</v>
      </c>
      <c r="AJ1450" s="17">
        <f>AJ1451</f>
        <v>0</v>
      </c>
      <c r="AK1450" s="17">
        <f>AK1451</f>
        <v>0</v>
      </c>
      <c r="AL1450" s="17">
        <f>AL1451</f>
        <v>0</v>
      </c>
      <c r="AM1450" s="17">
        <f>AM1451</f>
        <v>0</v>
      </c>
      <c r="AN1450" s="17">
        <f>AN1451</f>
        <v>0</v>
      </c>
      <c r="AO1450" s="17">
        <f>AO1451</f>
        <v>0</v>
      </c>
      <c r="AP1450" s="17">
        <f>AP1451</f>
        <v>0</v>
      </c>
      <c r="AQ1450" s="17">
        <f>AQ1451</f>
        <v>0</v>
      </c>
      <c r="AR1450" s="17">
        <f>AR1451</f>
        <v>0</v>
      </c>
      <c r="AS1450" s="17">
        <f>AS1451</f>
        <v>0</v>
      </c>
      <c r="AT1450" s="17">
        <f>AT1451</f>
        <v>0</v>
      </c>
      <c r="AU1450" s="17">
        <f>AU1451</f>
        <v>0</v>
      </c>
      <c r="AV1450" s="17">
        <f>AV1451</f>
        <v>0</v>
      </c>
      <c r="AW1450" s="17">
        <f t="shared" si="4084"/>
        <v>306.10000000000002</v>
      </c>
      <c r="AX1450" s="17">
        <f t="shared" si="4085"/>
        <v>306.10000000000002</v>
      </c>
      <c r="AY1450" s="17">
        <f t="shared" si="4086"/>
        <v>306.10000000000002</v>
      </c>
      <c r="AZ1450" s="17">
        <f>AZ1451</f>
        <v>0</v>
      </c>
      <c r="BA1450" s="32"/>
      <c r="BB1450" s="32"/>
      <c r="BC1450" s="1"/>
      <c r="BD1450" s="1"/>
      <c r="BE1450" s="1"/>
      <c r="BF1450" s="1"/>
      <c r="BG1450" s="1"/>
      <c r="BH1450" s="1"/>
      <c r="BI1450" s="1"/>
    </row>
    <row r="1451" s="1" customFormat="1">
      <c r="A1451" s="30" t="s">
        <v>504</v>
      </c>
      <c r="B1451" s="30" t="s">
        <v>65</v>
      </c>
      <c r="C1451" s="30" t="s">
        <v>154</v>
      </c>
      <c r="D1451" s="30" t="s">
        <v>156</v>
      </c>
      <c r="E1451" s="30" t="s">
        <v>41</v>
      </c>
      <c r="F1451" s="31" t="s">
        <v>42</v>
      </c>
      <c r="G1451" s="17">
        <v>306.10000000000002</v>
      </c>
      <c r="H1451" s="17">
        <v>306.10000000000002</v>
      </c>
      <c r="I1451" s="17">
        <v>306.10000000000002</v>
      </c>
      <c r="J1451" s="17"/>
      <c r="K1451" s="17"/>
      <c r="L1451" s="17"/>
      <c r="M1451" s="17">
        <f t="shared" si="4007"/>
        <v>306.10000000000002</v>
      </c>
      <c r="N1451" s="17">
        <f t="shared" si="4008"/>
        <v>306.10000000000002</v>
      </c>
      <c r="O1451" s="17">
        <f t="shared" si="4009"/>
        <v>306.10000000000002</v>
      </c>
      <c r="P1451" s="17"/>
      <c r="Q1451" s="17"/>
      <c r="R1451" s="17"/>
      <c r="S1451" s="17"/>
      <c r="T1451" s="17"/>
      <c r="U1451" s="17"/>
      <c r="V1451" s="17"/>
      <c r="W1451" s="17"/>
      <c r="X1451" s="17"/>
      <c r="Y1451" s="17">
        <f t="shared" si="4078"/>
        <v>306.10000000000002</v>
      </c>
      <c r="Z1451" s="17">
        <f t="shared" si="4079"/>
        <v>306.10000000000002</v>
      </c>
      <c r="AA1451" s="17">
        <f t="shared" si="4080"/>
        <v>306.10000000000002</v>
      </c>
      <c r="AB1451" s="17"/>
      <c r="AC1451" s="17"/>
      <c r="AD1451" s="17"/>
      <c r="AE1451" s="17">
        <f t="shared" si="4081"/>
        <v>306.10000000000002</v>
      </c>
      <c r="AF1451" s="17">
        <f t="shared" si="4082"/>
        <v>306.10000000000002</v>
      </c>
      <c r="AG1451" s="17">
        <f t="shared" si="4083"/>
        <v>306.10000000000002</v>
      </c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>
        <f t="shared" si="4084"/>
        <v>306.10000000000002</v>
      </c>
      <c r="AX1451" s="17">
        <f t="shared" si="4085"/>
        <v>306.10000000000002</v>
      </c>
      <c r="AY1451" s="17">
        <f t="shared" si="4086"/>
        <v>306.10000000000002</v>
      </c>
      <c r="AZ1451" s="17"/>
      <c r="BA1451" s="32"/>
      <c r="BB1451" s="32"/>
      <c r="BC1451" s="1"/>
      <c r="BD1451" s="1"/>
      <c r="BE1451" s="1"/>
      <c r="BF1451" s="1"/>
      <c r="BG1451" s="1"/>
      <c r="BH1451" s="1"/>
      <c r="BI1451" s="1"/>
    </row>
    <row r="1452" s="1" customFormat="1">
      <c r="A1452" s="30" t="s">
        <v>504</v>
      </c>
      <c r="B1452" s="30" t="s">
        <v>65</v>
      </c>
      <c r="C1452" s="30" t="s">
        <v>154</v>
      </c>
      <c r="D1452" s="30" t="s">
        <v>441</v>
      </c>
      <c r="E1452" s="35"/>
      <c r="F1452" s="31" t="s">
        <v>442</v>
      </c>
      <c r="G1452" s="17">
        <f>G1453+G1454</f>
        <v>1239.8</v>
      </c>
      <c r="H1452" s="17">
        <f>H1453+H1454</f>
        <v>1331</v>
      </c>
      <c r="I1452" s="17">
        <f>I1453+I1454</f>
        <v>1331</v>
      </c>
      <c r="J1452" s="17">
        <f>J1453+J1454</f>
        <v>0</v>
      </c>
      <c r="K1452" s="17">
        <f>K1453+K1454</f>
        <v>0</v>
      </c>
      <c r="L1452" s="17">
        <f>L1453+L1454</f>
        <v>0</v>
      </c>
      <c r="M1452" s="17">
        <f t="shared" si="4007"/>
        <v>1239.8</v>
      </c>
      <c r="N1452" s="17">
        <f t="shared" si="4008"/>
        <v>1331</v>
      </c>
      <c r="O1452" s="17">
        <f t="shared" si="4009"/>
        <v>1331</v>
      </c>
      <c r="P1452" s="17">
        <f>P1453+P1454</f>
        <v>0</v>
      </c>
      <c r="Q1452" s="17">
        <f>Q1453+Q1454</f>
        <v>0</v>
      </c>
      <c r="R1452" s="17">
        <f>R1453+R1454</f>
        <v>0</v>
      </c>
      <c r="S1452" s="17">
        <f>S1453+S1454</f>
        <v>0</v>
      </c>
      <c r="T1452" s="17">
        <f>T1453+T1454</f>
        <v>0</v>
      </c>
      <c r="U1452" s="17">
        <f>U1453+U1454</f>
        <v>0</v>
      </c>
      <c r="V1452" s="17">
        <f>V1453+V1454</f>
        <v>0</v>
      </c>
      <c r="W1452" s="17">
        <f>W1453+W1454</f>
        <v>0</v>
      </c>
      <c r="X1452" s="17">
        <f>X1453+X1454</f>
        <v>0</v>
      </c>
      <c r="Y1452" s="17">
        <f t="shared" si="4078"/>
        <v>1239.8</v>
      </c>
      <c r="Z1452" s="17">
        <f t="shared" si="4079"/>
        <v>1331</v>
      </c>
      <c r="AA1452" s="17">
        <f t="shared" si="4080"/>
        <v>1331</v>
      </c>
      <c r="AB1452" s="17">
        <f>AB1453+AB1454</f>
        <v>0</v>
      </c>
      <c r="AC1452" s="17">
        <f>AC1453+AC1454</f>
        <v>0</v>
      </c>
      <c r="AD1452" s="17">
        <f>AD1453+AD1454</f>
        <v>0</v>
      </c>
      <c r="AE1452" s="17">
        <f t="shared" si="4081"/>
        <v>1239.8</v>
      </c>
      <c r="AF1452" s="17">
        <f t="shared" si="4082"/>
        <v>1331</v>
      </c>
      <c r="AG1452" s="17">
        <f t="shared" si="4083"/>
        <v>1331</v>
      </c>
      <c r="AH1452" s="17">
        <f>AH1453+AH1454</f>
        <v>0</v>
      </c>
      <c r="AI1452" s="17">
        <f>AI1453+AI1454</f>
        <v>0</v>
      </c>
      <c r="AJ1452" s="17">
        <f>AJ1453+AJ1454</f>
        <v>0</v>
      </c>
      <c r="AK1452" s="17">
        <f>AK1453+AK1454</f>
        <v>0</v>
      </c>
      <c r="AL1452" s="17">
        <f>AL1453+AL1454</f>
        <v>0</v>
      </c>
      <c r="AM1452" s="17">
        <f>AM1453+AM1454</f>
        <v>0</v>
      </c>
      <c r="AN1452" s="17">
        <f>AN1453+AN1454</f>
        <v>0</v>
      </c>
      <c r="AO1452" s="17">
        <f>AO1453+AO1454</f>
        <v>0</v>
      </c>
      <c r="AP1452" s="17">
        <f>AP1453+AP1454</f>
        <v>0</v>
      </c>
      <c r="AQ1452" s="17">
        <f>AQ1453+AQ1454</f>
        <v>0</v>
      </c>
      <c r="AR1452" s="17">
        <f>AR1453+AR1454</f>
        <v>0</v>
      </c>
      <c r="AS1452" s="17">
        <f>AS1453+AS1454</f>
        <v>0</v>
      </c>
      <c r="AT1452" s="17">
        <f>AT1453+AT1454</f>
        <v>0</v>
      </c>
      <c r="AU1452" s="17">
        <f>AU1453+AU1454</f>
        <v>0</v>
      </c>
      <c r="AV1452" s="17">
        <f>AV1453+AV1454</f>
        <v>0</v>
      </c>
      <c r="AW1452" s="17">
        <f t="shared" si="4084"/>
        <v>1239.8</v>
      </c>
      <c r="AX1452" s="17">
        <f t="shared" si="4085"/>
        <v>1331</v>
      </c>
      <c r="AY1452" s="17">
        <f t="shared" si="4086"/>
        <v>1331</v>
      </c>
      <c r="AZ1452" s="17">
        <f>AZ1453+AZ1454</f>
        <v>0</v>
      </c>
      <c r="BA1452" s="32"/>
      <c r="BB1452" s="32"/>
      <c r="BC1452" s="1"/>
      <c r="BD1452" s="1"/>
      <c r="BE1452" s="1"/>
      <c r="BF1452" s="1"/>
      <c r="BG1452" s="1"/>
      <c r="BH1452" s="1"/>
      <c r="BI1452" s="1"/>
    </row>
    <row r="1453" s="1" customFormat="1">
      <c r="A1453" s="30" t="s">
        <v>504</v>
      </c>
      <c r="B1453" s="30" t="s">
        <v>65</v>
      </c>
      <c r="C1453" s="30" t="s">
        <v>154</v>
      </c>
      <c r="D1453" s="30" t="s">
        <v>441</v>
      </c>
      <c r="E1453" s="30" t="s">
        <v>53</v>
      </c>
      <c r="F1453" s="31" t="s">
        <v>54</v>
      </c>
      <c r="G1453" s="17">
        <v>1048.8</v>
      </c>
      <c r="H1453" s="17">
        <v>1140</v>
      </c>
      <c r="I1453" s="17">
        <v>1140</v>
      </c>
      <c r="J1453" s="17"/>
      <c r="K1453" s="17"/>
      <c r="L1453" s="17"/>
      <c r="M1453" s="17">
        <f t="shared" si="4007"/>
        <v>1048.8</v>
      </c>
      <c r="N1453" s="17">
        <f t="shared" si="4008"/>
        <v>1140</v>
      </c>
      <c r="O1453" s="17">
        <f t="shared" si="4009"/>
        <v>1140</v>
      </c>
      <c r="P1453" s="17"/>
      <c r="Q1453" s="17"/>
      <c r="R1453" s="17"/>
      <c r="S1453" s="17"/>
      <c r="T1453" s="17"/>
      <c r="U1453" s="17"/>
      <c r="V1453" s="17"/>
      <c r="W1453" s="17"/>
      <c r="X1453" s="17"/>
      <c r="Y1453" s="17">
        <f t="shared" si="4078"/>
        <v>1048.8</v>
      </c>
      <c r="Z1453" s="17">
        <f t="shared" si="4079"/>
        <v>1140</v>
      </c>
      <c r="AA1453" s="17">
        <f t="shared" si="4080"/>
        <v>1140</v>
      </c>
      <c r="AB1453" s="17"/>
      <c r="AC1453" s="17"/>
      <c r="AD1453" s="17"/>
      <c r="AE1453" s="17">
        <f t="shared" si="4081"/>
        <v>1048.8</v>
      </c>
      <c r="AF1453" s="17">
        <f t="shared" si="4082"/>
        <v>1140</v>
      </c>
      <c r="AG1453" s="17">
        <f t="shared" si="4083"/>
        <v>1140</v>
      </c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>
        <f t="shared" si="4084"/>
        <v>1048.8</v>
      </c>
      <c r="AX1453" s="17">
        <f t="shared" si="4085"/>
        <v>1140</v>
      </c>
      <c r="AY1453" s="17">
        <f t="shared" si="4086"/>
        <v>1140</v>
      </c>
      <c r="AZ1453" s="17"/>
      <c r="BA1453" s="32"/>
      <c r="BB1453" s="32"/>
      <c r="BC1453" s="1"/>
      <c r="BD1453" s="1"/>
      <c r="BE1453" s="1"/>
      <c r="BF1453" s="1"/>
      <c r="BG1453" s="1"/>
      <c r="BH1453" s="1"/>
      <c r="BI1453" s="1"/>
    </row>
    <row r="1454" s="1" customFormat="1">
      <c r="A1454" s="30" t="s">
        <v>504</v>
      </c>
      <c r="B1454" s="30" t="s">
        <v>65</v>
      </c>
      <c r="C1454" s="30" t="s">
        <v>154</v>
      </c>
      <c r="D1454" s="30" t="s">
        <v>441</v>
      </c>
      <c r="E1454" s="30" t="s">
        <v>41</v>
      </c>
      <c r="F1454" s="31" t="s">
        <v>42</v>
      </c>
      <c r="G1454" s="17">
        <v>191</v>
      </c>
      <c r="H1454" s="17">
        <v>191</v>
      </c>
      <c r="I1454" s="17">
        <v>191</v>
      </c>
      <c r="J1454" s="17"/>
      <c r="K1454" s="17"/>
      <c r="L1454" s="17"/>
      <c r="M1454" s="17">
        <f t="shared" si="4007"/>
        <v>191</v>
      </c>
      <c r="N1454" s="17">
        <f t="shared" si="4008"/>
        <v>191</v>
      </c>
      <c r="O1454" s="17">
        <f t="shared" si="4009"/>
        <v>191</v>
      </c>
      <c r="P1454" s="17"/>
      <c r="Q1454" s="17"/>
      <c r="R1454" s="17"/>
      <c r="S1454" s="17"/>
      <c r="T1454" s="17"/>
      <c r="U1454" s="17"/>
      <c r="V1454" s="17"/>
      <c r="W1454" s="17"/>
      <c r="X1454" s="17"/>
      <c r="Y1454" s="17">
        <f t="shared" si="4078"/>
        <v>191</v>
      </c>
      <c r="Z1454" s="17">
        <f t="shared" si="4079"/>
        <v>191</v>
      </c>
      <c r="AA1454" s="17">
        <f t="shared" si="4080"/>
        <v>191</v>
      </c>
      <c r="AB1454" s="17"/>
      <c r="AC1454" s="17"/>
      <c r="AD1454" s="17"/>
      <c r="AE1454" s="17">
        <f t="shared" si="4081"/>
        <v>191</v>
      </c>
      <c r="AF1454" s="17">
        <f t="shared" si="4082"/>
        <v>191</v>
      </c>
      <c r="AG1454" s="17">
        <f t="shared" si="4083"/>
        <v>191</v>
      </c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>
        <f t="shared" si="4084"/>
        <v>191</v>
      </c>
      <c r="AX1454" s="17">
        <f t="shared" si="4085"/>
        <v>191</v>
      </c>
      <c r="AY1454" s="17">
        <f t="shared" si="4086"/>
        <v>191</v>
      </c>
      <c r="AZ1454" s="17"/>
      <c r="BA1454" s="32"/>
      <c r="BB1454" s="32"/>
      <c r="BC1454" s="1"/>
      <c r="BD1454" s="1"/>
      <c r="BE1454" s="1"/>
      <c r="BF1454" s="1"/>
      <c r="BG1454" s="1"/>
      <c r="BH1454" s="1"/>
      <c r="BI1454" s="1"/>
    </row>
    <row r="1455" s="20" customFormat="1">
      <c r="A1455" s="21" t="s">
        <v>504</v>
      </c>
      <c r="B1455" s="21" t="s">
        <v>121</v>
      </c>
      <c r="C1455" s="21"/>
      <c r="D1455" s="21"/>
      <c r="E1455" s="21"/>
      <c r="F1455" s="22" t="s">
        <v>122</v>
      </c>
      <c r="G1455" s="23">
        <f>G1470+G1456</f>
        <v>16431.200000000001</v>
      </c>
      <c r="H1455" s="23">
        <f>H1470+H1456</f>
        <v>16431.200000000001</v>
      </c>
      <c r="I1455" s="23">
        <f>I1470+I1456</f>
        <v>16431.200000000001</v>
      </c>
      <c r="J1455" s="23">
        <f>J1470+J1456</f>
        <v>0</v>
      </c>
      <c r="K1455" s="23">
        <f>K1470+K1456</f>
        <v>0</v>
      </c>
      <c r="L1455" s="23">
        <f>L1470+L1456</f>
        <v>0</v>
      </c>
      <c r="M1455" s="23">
        <f t="shared" si="4007"/>
        <v>16431.200000000001</v>
      </c>
      <c r="N1455" s="23">
        <f t="shared" si="4008"/>
        <v>16431.200000000001</v>
      </c>
      <c r="O1455" s="23">
        <f t="shared" si="4009"/>
        <v>16431.200000000001</v>
      </c>
      <c r="P1455" s="23">
        <f>P1470+P1456</f>
        <v>0</v>
      </c>
      <c r="Q1455" s="23">
        <f>Q1470+Q1456</f>
        <v>0</v>
      </c>
      <c r="R1455" s="23">
        <f>R1470+R1456</f>
        <v>0</v>
      </c>
      <c r="S1455" s="23">
        <f>S1470+S1456</f>
        <v>3244.3780000000002</v>
      </c>
      <c r="T1455" s="23">
        <f>T1470+T1456</f>
        <v>0</v>
      </c>
      <c r="U1455" s="23">
        <f>U1470+U1456</f>
        <v>0</v>
      </c>
      <c r="V1455" s="23">
        <f>V1470+V1456</f>
        <v>0</v>
      </c>
      <c r="W1455" s="23">
        <f>W1470+W1456</f>
        <v>0</v>
      </c>
      <c r="X1455" s="23">
        <f>X1470+X1456</f>
        <v>0</v>
      </c>
      <c r="Y1455" s="23">
        <f t="shared" si="4078"/>
        <v>19675.578000000001</v>
      </c>
      <c r="Z1455" s="23">
        <f t="shared" si="4079"/>
        <v>16431.200000000001</v>
      </c>
      <c r="AA1455" s="23">
        <f t="shared" si="4080"/>
        <v>16431.200000000001</v>
      </c>
      <c r="AB1455" s="23">
        <f>AB1470+AB1456</f>
        <v>0</v>
      </c>
      <c r="AC1455" s="23">
        <f>AC1470+AC1456</f>
        <v>0</v>
      </c>
      <c r="AD1455" s="23">
        <f>AD1470+AD1456</f>
        <v>0</v>
      </c>
      <c r="AE1455" s="23">
        <f t="shared" si="4081"/>
        <v>19675.578000000001</v>
      </c>
      <c r="AF1455" s="23">
        <f t="shared" si="4082"/>
        <v>16431.200000000001</v>
      </c>
      <c r="AG1455" s="23">
        <f t="shared" si="4083"/>
        <v>16431.200000000001</v>
      </c>
      <c r="AH1455" s="23">
        <f>AH1470+AH1456</f>
        <v>0</v>
      </c>
      <c r="AI1455" s="23">
        <f>AI1470+AI1456</f>
        <v>0</v>
      </c>
      <c r="AJ1455" s="23">
        <f>AJ1470+AJ1456</f>
        <v>1200</v>
      </c>
      <c r="AK1455" s="23">
        <f>AK1470+AK1456</f>
        <v>0</v>
      </c>
      <c r="AL1455" s="23">
        <f>AL1470+AL1456</f>
        <v>0</v>
      </c>
      <c r="AM1455" s="23">
        <f>AM1470+AM1456</f>
        <v>0</v>
      </c>
      <c r="AN1455" s="23">
        <f>AN1470+AN1456</f>
        <v>0</v>
      </c>
      <c r="AO1455" s="23">
        <f>AO1470+AO1456</f>
        <v>0</v>
      </c>
      <c r="AP1455" s="23">
        <f>AP1470+AP1456</f>
        <v>0</v>
      </c>
      <c r="AQ1455" s="23">
        <f>AQ1470+AQ1456</f>
        <v>0</v>
      </c>
      <c r="AR1455" s="23">
        <f>AR1470+AR1456</f>
        <v>0</v>
      </c>
      <c r="AS1455" s="23">
        <f>AS1470+AS1456</f>
        <v>0</v>
      </c>
      <c r="AT1455" s="23">
        <f>AT1470+AT1456</f>
        <v>0</v>
      </c>
      <c r="AU1455" s="23">
        <f>AU1470+AU1456</f>
        <v>0</v>
      </c>
      <c r="AV1455" s="23">
        <f>AV1470+AV1456</f>
        <v>0</v>
      </c>
      <c r="AW1455" s="23">
        <f t="shared" si="4084"/>
        <v>20875.578000000001</v>
      </c>
      <c r="AX1455" s="23">
        <f t="shared" si="4085"/>
        <v>16431.200000000001</v>
      </c>
      <c r="AY1455" s="23">
        <f t="shared" si="4086"/>
        <v>16431.200000000001</v>
      </c>
      <c r="AZ1455" s="23">
        <f>AZ1470+AZ1456</f>
        <v>0</v>
      </c>
      <c r="BA1455" s="24"/>
      <c r="BB1455" s="24"/>
      <c r="BC1455" s="20"/>
      <c r="BD1455" s="20"/>
      <c r="BE1455" s="20"/>
      <c r="BF1455" s="20"/>
      <c r="BG1455" s="20"/>
      <c r="BH1455" s="20"/>
      <c r="BI1455" s="20"/>
    </row>
    <row r="1456" s="25" customFormat="1">
      <c r="A1456" s="26" t="s">
        <v>504</v>
      </c>
      <c r="B1456" s="26" t="s">
        <v>121</v>
      </c>
      <c r="C1456" s="26" t="s">
        <v>267</v>
      </c>
      <c r="D1456" s="26"/>
      <c r="E1456" s="26"/>
      <c r="F1456" s="27" t="s">
        <v>443</v>
      </c>
      <c r="G1456" s="28">
        <f>G1457+G1462</f>
        <v>16181.200000000001</v>
      </c>
      <c r="H1456" s="28">
        <f>H1457+H1462</f>
        <v>16181.200000000001</v>
      </c>
      <c r="I1456" s="28">
        <f>I1457+I1462</f>
        <v>16181.200000000001</v>
      </c>
      <c r="J1456" s="28">
        <f>J1457+J1462</f>
        <v>0</v>
      </c>
      <c r="K1456" s="28">
        <f>K1457+K1462</f>
        <v>0</v>
      </c>
      <c r="L1456" s="28">
        <f>L1457+L1462</f>
        <v>0</v>
      </c>
      <c r="M1456" s="28">
        <f t="shared" si="4007"/>
        <v>16181.200000000001</v>
      </c>
      <c r="N1456" s="28">
        <f t="shared" si="4008"/>
        <v>16181.200000000001</v>
      </c>
      <c r="O1456" s="28">
        <f t="shared" si="4009"/>
        <v>16181.200000000001</v>
      </c>
      <c r="P1456" s="28">
        <f>P1457+P1462+P1467</f>
        <v>0</v>
      </c>
      <c r="Q1456" s="28">
        <f>Q1457+Q1462+Q1467</f>
        <v>0</v>
      </c>
      <c r="R1456" s="28">
        <f>R1457+R1462+R1467</f>
        <v>0</v>
      </c>
      <c r="S1456" s="28">
        <f>S1457+S1462+S1467</f>
        <v>3244.3780000000002</v>
      </c>
      <c r="T1456" s="28">
        <f>T1457+T1462+T1467</f>
        <v>0</v>
      </c>
      <c r="U1456" s="28">
        <f>U1457+U1462+U1467</f>
        <v>0</v>
      </c>
      <c r="V1456" s="28">
        <f>V1457+V1462+V1467</f>
        <v>0</v>
      </c>
      <c r="W1456" s="28">
        <f>W1457+W1462+W1467</f>
        <v>0</v>
      </c>
      <c r="X1456" s="28">
        <f>X1457+X1462+X1467</f>
        <v>0</v>
      </c>
      <c r="Y1456" s="28">
        <f t="shared" si="4078"/>
        <v>19425.578000000001</v>
      </c>
      <c r="Z1456" s="28">
        <f t="shared" si="4079"/>
        <v>16181.200000000001</v>
      </c>
      <c r="AA1456" s="28">
        <f t="shared" si="4080"/>
        <v>16181.200000000001</v>
      </c>
      <c r="AB1456" s="28">
        <f>AB1457+AB1462+AB1467</f>
        <v>0</v>
      </c>
      <c r="AC1456" s="28">
        <f>AC1457+AC1462+AC1467</f>
        <v>0</v>
      </c>
      <c r="AD1456" s="28">
        <f>AD1457+AD1462+AD1467</f>
        <v>0</v>
      </c>
      <c r="AE1456" s="28">
        <f t="shared" si="4081"/>
        <v>19425.578000000001</v>
      </c>
      <c r="AF1456" s="28">
        <f t="shared" si="4082"/>
        <v>16181.200000000001</v>
      </c>
      <c r="AG1456" s="28">
        <f t="shared" si="4083"/>
        <v>16181.200000000001</v>
      </c>
      <c r="AH1456" s="28">
        <f>AH1457+AH1462+AH1467</f>
        <v>0</v>
      </c>
      <c r="AI1456" s="28">
        <f>AI1457+AI1462+AI1467</f>
        <v>0</v>
      </c>
      <c r="AJ1456" s="28">
        <f>AJ1457+AJ1462+AJ1467</f>
        <v>0</v>
      </c>
      <c r="AK1456" s="28">
        <f>AK1457+AK1462+AK1467</f>
        <v>0</v>
      </c>
      <c r="AL1456" s="28">
        <f>AL1457+AL1462+AL1467</f>
        <v>0</v>
      </c>
      <c r="AM1456" s="28">
        <f>AM1457+AM1462+AM1467</f>
        <v>0</v>
      </c>
      <c r="AN1456" s="28">
        <f>AN1457+AN1462+AN1467</f>
        <v>0</v>
      </c>
      <c r="AO1456" s="28">
        <f>AO1457+AO1462+AO1467</f>
        <v>0</v>
      </c>
      <c r="AP1456" s="28">
        <f>AP1457+AP1462+AP1467</f>
        <v>0</v>
      </c>
      <c r="AQ1456" s="28">
        <f>AQ1457+AQ1462+AQ1467</f>
        <v>0</v>
      </c>
      <c r="AR1456" s="28">
        <f>AR1457+AR1462+AR1467</f>
        <v>0</v>
      </c>
      <c r="AS1456" s="28">
        <f>AS1457+AS1462+AS1467</f>
        <v>0</v>
      </c>
      <c r="AT1456" s="28">
        <f>AT1457+AT1462+AT1467</f>
        <v>0</v>
      </c>
      <c r="AU1456" s="28">
        <f>AU1457+AU1462+AU1467</f>
        <v>0</v>
      </c>
      <c r="AV1456" s="28">
        <f>AV1457+AV1462+AV1467</f>
        <v>0</v>
      </c>
      <c r="AW1456" s="28">
        <f t="shared" si="4084"/>
        <v>19425.578000000001</v>
      </c>
      <c r="AX1456" s="28">
        <f t="shared" si="4085"/>
        <v>16181.200000000001</v>
      </c>
      <c r="AY1456" s="28">
        <f t="shared" si="4086"/>
        <v>16181.200000000001</v>
      </c>
      <c r="AZ1456" s="28">
        <f>AZ1457+AZ1462+AZ1467</f>
        <v>0</v>
      </c>
      <c r="BA1456" s="29"/>
      <c r="BB1456" s="29"/>
      <c r="BC1456" s="25"/>
      <c r="BD1456" s="25"/>
      <c r="BE1456" s="25"/>
      <c r="BF1456" s="25"/>
      <c r="BG1456" s="25"/>
      <c r="BH1456" s="25"/>
      <c r="BI1456" s="25"/>
    </row>
    <row r="1457" s="1" customFormat="1">
      <c r="A1457" s="30" t="s">
        <v>504</v>
      </c>
      <c r="B1457" s="30" t="s">
        <v>121</v>
      </c>
      <c r="C1457" s="30" t="s">
        <v>267</v>
      </c>
      <c r="D1457" s="30" t="s">
        <v>67</v>
      </c>
      <c r="E1457" s="35"/>
      <c r="F1457" s="31" t="s">
        <v>68</v>
      </c>
      <c r="G1457" s="17">
        <f t="shared" ref="G1457:G1473" si="4087">G1458</f>
        <v>3454.1999999999998</v>
      </c>
      <c r="H1457" s="17">
        <f t="shared" ref="H1457:H1520" si="4088">H1458</f>
        <v>3454.1999999999998</v>
      </c>
      <c r="I1457" s="17">
        <f t="shared" ref="I1457:I1473" si="4089">I1458</f>
        <v>3454.1999999999998</v>
      </c>
      <c r="J1457" s="17">
        <f t="shared" ref="J1457:J1473" si="4090">J1458</f>
        <v>0</v>
      </c>
      <c r="K1457" s="17">
        <f t="shared" ref="K1457:K1473" si="4091">K1458</f>
        <v>0</v>
      </c>
      <c r="L1457" s="17">
        <f t="shared" ref="L1457:L1473" si="4092">L1458</f>
        <v>0</v>
      </c>
      <c r="M1457" s="17">
        <f t="shared" si="4007"/>
        <v>3454.1999999999998</v>
      </c>
      <c r="N1457" s="17">
        <f t="shared" si="4008"/>
        <v>3454.1999999999998</v>
      </c>
      <c r="O1457" s="17">
        <f t="shared" si="4009"/>
        <v>3454.1999999999998</v>
      </c>
      <c r="P1457" s="17">
        <f t="shared" ref="P1457:P1473" si="4093">P1458</f>
        <v>0</v>
      </c>
      <c r="Q1457" s="17">
        <f t="shared" ref="Q1457:Q1473" si="4094">Q1458</f>
        <v>0</v>
      </c>
      <c r="R1457" s="17">
        <f t="shared" ref="R1457:R1473" si="4095">R1458</f>
        <v>0</v>
      </c>
      <c r="S1457" s="17">
        <f t="shared" ref="S1457:S1473" si="4096">S1458</f>
        <v>3060.288</v>
      </c>
      <c r="T1457" s="17">
        <f t="shared" ref="T1457:T1473" si="4097">T1458</f>
        <v>0</v>
      </c>
      <c r="U1457" s="17">
        <f t="shared" ref="U1457:U1473" si="4098">U1458</f>
        <v>0</v>
      </c>
      <c r="V1457" s="17">
        <f t="shared" ref="V1457:V1473" si="4099">V1458</f>
        <v>0</v>
      </c>
      <c r="W1457" s="17">
        <f t="shared" ref="W1457:W1473" si="4100">W1458</f>
        <v>0</v>
      </c>
      <c r="X1457" s="17">
        <f t="shared" ref="X1457:X1473" si="4101">X1458</f>
        <v>0</v>
      </c>
      <c r="Y1457" s="17">
        <f t="shared" si="4078"/>
        <v>6514.4879999999994</v>
      </c>
      <c r="Z1457" s="17">
        <f t="shared" si="4079"/>
        <v>3454.1999999999998</v>
      </c>
      <c r="AA1457" s="17">
        <f t="shared" si="4080"/>
        <v>3454.1999999999998</v>
      </c>
      <c r="AB1457" s="17">
        <f t="shared" ref="AB1457:AB1473" si="4102">AB1458</f>
        <v>0</v>
      </c>
      <c r="AC1457" s="17">
        <f t="shared" ref="AC1457:AC1473" si="4103">AC1458</f>
        <v>0</v>
      </c>
      <c r="AD1457" s="17">
        <f t="shared" ref="AD1457:AD1473" si="4104">AD1458</f>
        <v>0</v>
      </c>
      <c r="AE1457" s="17">
        <f t="shared" si="4081"/>
        <v>6514.4879999999994</v>
      </c>
      <c r="AF1457" s="17">
        <f t="shared" si="4082"/>
        <v>3454.1999999999998</v>
      </c>
      <c r="AG1457" s="17">
        <f t="shared" si="4083"/>
        <v>3454.1999999999998</v>
      </c>
      <c r="AH1457" s="17">
        <f t="shared" ref="AH1457:AH1473" si="4105">AH1458</f>
        <v>0</v>
      </c>
      <c r="AI1457" s="17">
        <f t="shared" ref="AI1457:AI1473" si="4106">AI1458</f>
        <v>0</v>
      </c>
      <c r="AJ1457" s="17">
        <f t="shared" ref="AJ1457:AJ1473" si="4107">AJ1458</f>
        <v>0</v>
      </c>
      <c r="AK1457" s="17">
        <f t="shared" ref="AK1457:AK1473" si="4108">AK1458</f>
        <v>0</v>
      </c>
      <c r="AL1457" s="17">
        <f t="shared" ref="AL1457:AL1473" si="4109">AL1458</f>
        <v>0</v>
      </c>
      <c r="AM1457" s="17">
        <f t="shared" ref="AM1457:AM1473" si="4110">AM1458</f>
        <v>0</v>
      </c>
      <c r="AN1457" s="17">
        <f t="shared" ref="AN1457:AN1473" si="4111">AN1458</f>
        <v>0</v>
      </c>
      <c r="AO1457" s="17">
        <f t="shared" ref="AO1457:AO1473" si="4112">AO1458</f>
        <v>0</v>
      </c>
      <c r="AP1457" s="17">
        <f t="shared" ref="AP1457:AP1473" si="4113">AP1458</f>
        <v>0</v>
      </c>
      <c r="AQ1457" s="17">
        <f t="shared" ref="AQ1457:AQ1473" si="4114">AQ1458</f>
        <v>0</v>
      </c>
      <c r="AR1457" s="17">
        <f t="shared" ref="AR1457:AR1473" si="4115">AR1458</f>
        <v>0</v>
      </c>
      <c r="AS1457" s="17">
        <f t="shared" ref="AS1457:AS1473" si="4116">AS1458</f>
        <v>0</v>
      </c>
      <c r="AT1457" s="17">
        <f t="shared" ref="AT1457:AT1473" si="4117">AT1458</f>
        <v>0</v>
      </c>
      <c r="AU1457" s="17">
        <f t="shared" ref="AU1457:AU1473" si="4118">AU1458</f>
        <v>0</v>
      </c>
      <c r="AV1457" s="17">
        <f t="shared" ref="AV1457:AV1473" si="4119">AV1458</f>
        <v>0</v>
      </c>
      <c r="AW1457" s="17">
        <f t="shared" si="4084"/>
        <v>6514.4879999999994</v>
      </c>
      <c r="AX1457" s="17">
        <f t="shared" si="4085"/>
        <v>3454.1999999999998</v>
      </c>
      <c r="AY1457" s="17">
        <f t="shared" si="4086"/>
        <v>3454.1999999999998</v>
      </c>
      <c r="AZ1457" s="17">
        <f t="shared" ref="AZ1457:AZ1473" si="4120">AZ1458</f>
        <v>0</v>
      </c>
      <c r="BA1457" s="32"/>
      <c r="BB1457" s="32"/>
      <c r="BC1457" s="1"/>
      <c r="BD1457" s="1"/>
      <c r="BE1457" s="1"/>
      <c r="BF1457" s="1"/>
      <c r="BG1457" s="1"/>
      <c r="BH1457" s="1"/>
      <c r="BI1457" s="1"/>
    </row>
    <row r="1458" s="1" customFormat="1" hidden="1">
      <c r="A1458" s="30" t="s">
        <v>504</v>
      </c>
      <c r="B1458" s="30" t="s">
        <v>121</v>
      </c>
      <c r="C1458" s="30" t="s">
        <v>267</v>
      </c>
      <c r="D1458" s="30" t="s">
        <v>69</v>
      </c>
      <c r="E1458" s="35"/>
      <c r="F1458" s="31" t="s">
        <v>36</v>
      </c>
      <c r="G1458" s="17">
        <f t="shared" si="4087"/>
        <v>3454.1999999999998</v>
      </c>
      <c r="H1458" s="17">
        <f t="shared" si="4088"/>
        <v>3454.1999999999998</v>
      </c>
      <c r="I1458" s="17">
        <f t="shared" si="4089"/>
        <v>3454.1999999999998</v>
      </c>
      <c r="J1458" s="17">
        <f t="shared" si="4090"/>
        <v>0</v>
      </c>
      <c r="K1458" s="17">
        <f t="shared" si="4091"/>
        <v>0</v>
      </c>
      <c r="L1458" s="17">
        <f t="shared" si="4092"/>
        <v>0</v>
      </c>
      <c r="M1458" s="17">
        <f t="shared" si="4007"/>
        <v>3454.1999999999998</v>
      </c>
      <c r="N1458" s="17">
        <f t="shared" si="4008"/>
        <v>3454.1999999999998</v>
      </c>
      <c r="O1458" s="17">
        <f t="shared" si="4009"/>
        <v>3454.1999999999998</v>
      </c>
      <c r="P1458" s="17">
        <f t="shared" si="4093"/>
        <v>0</v>
      </c>
      <c r="Q1458" s="17">
        <f t="shared" si="4094"/>
        <v>0</v>
      </c>
      <c r="R1458" s="17">
        <f t="shared" si="4095"/>
        <v>0</v>
      </c>
      <c r="S1458" s="17">
        <f t="shared" si="4096"/>
        <v>3060.288</v>
      </c>
      <c r="T1458" s="17">
        <f t="shared" si="4097"/>
        <v>0</v>
      </c>
      <c r="U1458" s="17">
        <f t="shared" si="4098"/>
        <v>0</v>
      </c>
      <c r="V1458" s="17">
        <f t="shared" si="4099"/>
        <v>0</v>
      </c>
      <c r="W1458" s="17">
        <f t="shared" si="4100"/>
        <v>0</v>
      </c>
      <c r="X1458" s="17">
        <f t="shared" si="4101"/>
        <v>0</v>
      </c>
      <c r="Y1458" s="17">
        <f t="shared" si="4078"/>
        <v>6514.4879999999994</v>
      </c>
      <c r="Z1458" s="17">
        <f t="shared" si="4079"/>
        <v>3454.1999999999998</v>
      </c>
      <c r="AA1458" s="17">
        <f t="shared" si="4080"/>
        <v>3454.1999999999998</v>
      </c>
      <c r="AB1458" s="17">
        <f t="shared" si="4102"/>
        <v>0</v>
      </c>
      <c r="AC1458" s="17">
        <f t="shared" si="4103"/>
        <v>0</v>
      </c>
      <c r="AD1458" s="17">
        <f t="shared" si="4104"/>
        <v>0</v>
      </c>
      <c r="AE1458" s="17">
        <f t="shared" si="4081"/>
        <v>6514.4879999999994</v>
      </c>
      <c r="AF1458" s="17">
        <f t="shared" si="4082"/>
        <v>3454.1999999999998</v>
      </c>
      <c r="AG1458" s="17">
        <f t="shared" si="4083"/>
        <v>3454.1999999999998</v>
      </c>
      <c r="AH1458" s="17">
        <f t="shared" si="4105"/>
        <v>0</v>
      </c>
      <c r="AI1458" s="17">
        <f t="shared" si="4106"/>
        <v>0</v>
      </c>
      <c r="AJ1458" s="17">
        <f t="shared" si="4107"/>
        <v>0</v>
      </c>
      <c r="AK1458" s="17">
        <f t="shared" si="4108"/>
        <v>0</v>
      </c>
      <c r="AL1458" s="17">
        <f t="shared" si="4109"/>
        <v>0</v>
      </c>
      <c r="AM1458" s="17">
        <f t="shared" si="4110"/>
        <v>0</v>
      </c>
      <c r="AN1458" s="17">
        <f t="shared" si="4111"/>
        <v>0</v>
      </c>
      <c r="AO1458" s="17">
        <f t="shared" si="4112"/>
        <v>0</v>
      </c>
      <c r="AP1458" s="17">
        <f t="shared" si="4113"/>
        <v>0</v>
      </c>
      <c r="AQ1458" s="17">
        <f t="shared" si="4114"/>
        <v>0</v>
      </c>
      <c r="AR1458" s="17">
        <f t="shared" si="4115"/>
        <v>0</v>
      </c>
      <c r="AS1458" s="17">
        <f t="shared" si="4116"/>
        <v>0</v>
      </c>
      <c r="AT1458" s="17">
        <f t="shared" si="4117"/>
        <v>0</v>
      </c>
      <c r="AU1458" s="17">
        <f t="shared" si="4118"/>
        <v>0</v>
      </c>
      <c r="AV1458" s="17">
        <f t="shared" si="4119"/>
        <v>0</v>
      </c>
      <c r="AW1458" s="17">
        <f t="shared" si="4084"/>
        <v>6514.4879999999994</v>
      </c>
      <c r="AX1458" s="17">
        <f t="shared" si="4085"/>
        <v>3454.1999999999998</v>
      </c>
      <c r="AY1458" s="17">
        <f t="shared" si="4086"/>
        <v>3454.1999999999998</v>
      </c>
      <c r="AZ1458" s="17">
        <f t="shared" si="4120"/>
        <v>0</v>
      </c>
      <c r="BA1458" s="32">
        <v>0</v>
      </c>
      <c r="BB1458" s="32"/>
      <c r="BC1458" s="1"/>
      <c r="BD1458" s="1"/>
      <c r="BE1458" s="1"/>
      <c r="BF1458" s="1"/>
      <c r="BG1458" s="1"/>
      <c r="BH1458" s="1"/>
      <c r="BI1458" s="1"/>
    </row>
    <row r="1459" s="1" customFormat="1">
      <c r="A1459" s="30" t="s">
        <v>504</v>
      </c>
      <c r="B1459" s="30" t="s">
        <v>121</v>
      </c>
      <c r="C1459" s="30" t="s">
        <v>267</v>
      </c>
      <c r="D1459" s="30" t="s">
        <v>444</v>
      </c>
      <c r="E1459" s="35"/>
      <c r="F1459" s="31" t="s">
        <v>445</v>
      </c>
      <c r="G1459" s="17">
        <f t="shared" si="4087"/>
        <v>3454.1999999999998</v>
      </c>
      <c r="H1459" s="17">
        <f t="shared" si="4088"/>
        <v>3454.1999999999998</v>
      </c>
      <c r="I1459" s="17">
        <f t="shared" si="4089"/>
        <v>3454.1999999999998</v>
      </c>
      <c r="J1459" s="17">
        <f t="shared" si="4090"/>
        <v>0</v>
      </c>
      <c r="K1459" s="17">
        <f t="shared" si="4091"/>
        <v>0</v>
      </c>
      <c r="L1459" s="17">
        <f t="shared" si="4092"/>
        <v>0</v>
      </c>
      <c r="M1459" s="17">
        <f t="shared" si="4007"/>
        <v>3454.1999999999998</v>
      </c>
      <c r="N1459" s="17">
        <f t="shared" si="4008"/>
        <v>3454.1999999999998</v>
      </c>
      <c r="O1459" s="17">
        <f t="shared" si="4009"/>
        <v>3454.1999999999998</v>
      </c>
      <c r="P1459" s="17">
        <f t="shared" si="4093"/>
        <v>0</v>
      </c>
      <c r="Q1459" s="17">
        <f t="shared" si="4094"/>
        <v>0</v>
      </c>
      <c r="R1459" s="17">
        <f t="shared" si="4095"/>
        <v>0</v>
      </c>
      <c r="S1459" s="17">
        <f t="shared" si="4096"/>
        <v>3060.288</v>
      </c>
      <c r="T1459" s="17">
        <f t="shared" si="4097"/>
        <v>0</v>
      </c>
      <c r="U1459" s="17">
        <f t="shared" si="4098"/>
        <v>0</v>
      </c>
      <c r="V1459" s="17">
        <f t="shared" si="4099"/>
        <v>0</v>
      </c>
      <c r="W1459" s="17">
        <f t="shared" si="4100"/>
        <v>0</v>
      </c>
      <c r="X1459" s="17">
        <f t="shared" si="4101"/>
        <v>0</v>
      </c>
      <c r="Y1459" s="17">
        <f t="shared" si="4078"/>
        <v>6514.4879999999994</v>
      </c>
      <c r="Z1459" s="17">
        <f t="shared" si="4079"/>
        <v>3454.1999999999998</v>
      </c>
      <c r="AA1459" s="17">
        <f t="shared" si="4080"/>
        <v>3454.1999999999998</v>
      </c>
      <c r="AB1459" s="17">
        <f t="shared" si="4102"/>
        <v>0</v>
      </c>
      <c r="AC1459" s="17">
        <f t="shared" si="4103"/>
        <v>0</v>
      </c>
      <c r="AD1459" s="17">
        <f t="shared" si="4104"/>
        <v>0</v>
      </c>
      <c r="AE1459" s="17">
        <f t="shared" si="4081"/>
        <v>6514.4879999999994</v>
      </c>
      <c r="AF1459" s="17">
        <f t="shared" si="4082"/>
        <v>3454.1999999999998</v>
      </c>
      <c r="AG1459" s="17">
        <f t="shared" si="4083"/>
        <v>3454.1999999999998</v>
      </c>
      <c r="AH1459" s="17">
        <f t="shared" si="4105"/>
        <v>0</v>
      </c>
      <c r="AI1459" s="17">
        <f t="shared" si="4106"/>
        <v>0</v>
      </c>
      <c r="AJ1459" s="17">
        <f t="shared" si="4107"/>
        <v>0</v>
      </c>
      <c r="AK1459" s="17">
        <f t="shared" si="4108"/>
        <v>0</v>
      </c>
      <c r="AL1459" s="17">
        <f t="shared" si="4109"/>
        <v>0</v>
      </c>
      <c r="AM1459" s="17">
        <f t="shared" si="4110"/>
        <v>0</v>
      </c>
      <c r="AN1459" s="17">
        <f t="shared" si="4111"/>
        <v>0</v>
      </c>
      <c r="AO1459" s="17">
        <f t="shared" si="4112"/>
        <v>0</v>
      </c>
      <c r="AP1459" s="17">
        <f t="shared" si="4113"/>
        <v>0</v>
      </c>
      <c r="AQ1459" s="17">
        <f t="shared" si="4114"/>
        <v>0</v>
      </c>
      <c r="AR1459" s="17">
        <f t="shared" si="4115"/>
        <v>0</v>
      </c>
      <c r="AS1459" s="17">
        <f t="shared" si="4116"/>
        <v>0</v>
      </c>
      <c r="AT1459" s="17">
        <f t="shared" si="4117"/>
        <v>0</v>
      </c>
      <c r="AU1459" s="17">
        <f t="shared" si="4118"/>
        <v>0</v>
      </c>
      <c r="AV1459" s="17">
        <f t="shared" si="4119"/>
        <v>0</v>
      </c>
      <c r="AW1459" s="17">
        <f t="shared" si="4084"/>
        <v>6514.4879999999994</v>
      </c>
      <c r="AX1459" s="17">
        <f t="shared" si="4085"/>
        <v>3454.1999999999998</v>
      </c>
      <c r="AY1459" s="17">
        <f t="shared" si="4086"/>
        <v>3454.1999999999998</v>
      </c>
      <c r="AZ1459" s="17">
        <f t="shared" si="4120"/>
        <v>0</v>
      </c>
      <c r="BA1459" s="32"/>
      <c r="BB1459" s="32"/>
      <c r="BC1459" s="1"/>
      <c r="BD1459" s="1"/>
      <c r="BE1459" s="1"/>
      <c r="BF1459" s="1"/>
      <c r="BG1459" s="1"/>
      <c r="BH1459" s="1"/>
      <c r="BI1459" s="1"/>
    </row>
    <row r="1460" s="1" customFormat="1">
      <c r="A1460" s="30" t="s">
        <v>504</v>
      </c>
      <c r="B1460" s="30" t="s">
        <v>121</v>
      </c>
      <c r="C1460" s="30" t="s">
        <v>267</v>
      </c>
      <c r="D1460" s="30" t="s">
        <v>446</v>
      </c>
      <c r="E1460" s="35"/>
      <c r="F1460" s="31" t="s">
        <v>447</v>
      </c>
      <c r="G1460" s="17">
        <f t="shared" si="4087"/>
        <v>3454.1999999999998</v>
      </c>
      <c r="H1460" s="17">
        <f t="shared" si="4088"/>
        <v>3454.1999999999998</v>
      </c>
      <c r="I1460" s="17">
        <f t="shared" si="4089"/>
        <v>3454.1999999999998</v>
      </c>
      <c r="J1460" s="17">
        <f t="shared" si="4090"/>
        <v>0</v>
      </c>
      <c r="K1460" s="17">
        <f t="shared" si="4091"/>
        <v>0</v>
      </c>
      <c r="L1460" s="17">
        <f t="shared" si="4092"/>
        <v>0</v>
      </c>
      <c r="M1460" s="17">
        <f t="shared" si="4007"/>
        <v>3454.1999999999998</v>
      </c>
      <c r="N1460" s="17">
        <f t="shared" si="4008"/>
        <v>3454.1999999999998</v>
      </c>
      <c r="O1460" s="17">
        <f t="shared" si="4009"/>
        <v>3454.1999999999998</v>
      </c>
      <c r="P1460" s="17">
        <f t="shared" si="4093"/>
        <v>0</v>
      </c>
      <c r="Q1460" s="17">
        <f t="shared" si="4094"/>
        <v>0</v>
      </c>
      <c r="R1460" s="17">
        <f t="shared" si="4095"/>
        <v>0</v>
      </c>
      <c r="S1460" s="17">
        <f t="shared" si="4096"/>
        <v>3060.288</v>
      </c>
      <c r="T1460" s="17">
        <f t="shared" si="4097"/>
        <v>0</v>
      </c>
      <c r="U1460" s="17">
        <f t="shared" si="4098"/>
        <v>0</v>
      </c>
      <c r="V1460" s="17">
        <f t="shared" si="4099"/>
        <v>0</v>
      </c>
      <c r="W1460" s="17">
        <f t="shared" si="4100"/>
        <v>0</v>
      </c>
      <c r="X1460" s="17">
        <f t="shared" si="4101"/>
        <v>0</v>
      </c>
      <c r="Y1460" s="17">
        <f t="shared" si="4078"/>
        <v>6514.4879999999994</v>
      </c>
      <c r="Z1460" s="17">
        <f t="shared" si="4079"/>
        <v>3454.1999999999998</v>
      </c>
      <c r="AA1460" s="17">
        <f t="shared" si="4080"/>
        <v>3454.1999999999998</v>
      </c>
      <c r="AB1460" s="17">
        <f t="shared" si="4102"/>
        <v>0</v>
      </c>
      <c r="AC1460" s="17">
        <f t="shared" si="4103"/>
        <v>0</v>
      </c>
      <c r="AD1460" s="17">
        <f t="shared" si="4104"/>
        <v>0</v>
      </c>
      <c r="AE1460" s="17">
        <f t="shared" si="4081"/>
        <v>6514.4879999999994</v>
      </c>
      <c r="AF1460" s="17">
        <f t="shared" si="4082"/>
        <v>3454.1999999999998</v>
      </c>
      <c r="AG1460" s="17">
        <f t="shared" si="4083"/>
        <v>3454.1999999999998</v>
      </c>
      <c r="AH1460" s="17">
        <f t="shared" si="4105"/>
        <v>0</v>
      </c>
      <c r="AI1460" s="17">
        <f t="shared" si="4106"/>
        <v>0</v>
      </c>
      <c r="AJ1460" s="17">
        <f t="shared" si="4107"/>
        <v>0</v>
      </c>
      <c r="AK1460" s="17">
        <f t="shared" si="4108"/>
        <v>0</v>
      </c>
      <c r="AL1460" s="17">
        <f t="shared" si="4109"/>
        <v>0</v>
      </c>
      <c r="AM1460" s="17">
        <f t="shared" si="4110"/>
        <v>0</v>
      </c>
      <c r="AN1460" s="17">
        <f t="shared" si="4111"/>
        <v>0</v>
      </c>
      <c r="AO1460" s="17">
        <f t="shared" si="4112"/>
        <v>0</v>
      </c>
      <c r="AP1460" s="17">
        <f t="shared" si="4113"/>
        <v>0</v>
      </c>
      <c r="AQ1460" s="17">
        <f t="shared" si="4114"/>
        <v>0</v>
      </c>
      <c r="AR1460" s="17">
        <f t="shared" si="4115"/>
        <v>0</v>
      </c>
      <c r="AS1460" s="17">
        <f t="shared" si="4116"/>
        <v>0</v>
      </c>
      <c r="AT1460" s="17">
        <f t="shared" si="4117"/>
        <v>0</v>
      </c>
      <c r="AU1460" s="17">
        <f t="shared" si="4118"/>
        <v>0</v>
      </c>
      <c r="AV1460" s="17">
        <f t="shared" si="4119"/>
        <v>0</v>
      </c>
      <c r="AW1460" s="17">
        <f t="shared" si="4084"/>
        <v>6514.4879999999994</v>
      </c>
      <c r="AX1460" s="17">
        <f t="shared" si="4085"/>
        <v>3454.1999999999998</v>
      </c>
      <c r="AY1460" s="17">
        <f t="shared" si="4086"/>
        <v>3454.1999999999998</v>
      </c>
      <c r="AZ1460" s="17">
        <f t="shared" si="4120"/>
        <v>0</v>
      </c>
      <c r="BA1460" s="32"/>
      <c r="BB1460" s="32"/>
      <c r="BC1460" s="1"/>
      <c r="BD1460" s="1"/>
      <c r="BE1460" s="1"/>
      <c r="BF1460" s="1"/>
      <c r="BG1460" s="1"/>
      <c r="BH1460" s="1"/>
      <c r="BI1460" s="1"/>
    </row>
    <row r="1461" s="1" customFormat="1">
      <c r="A1461" s="30" t="s">
        <v>504</v>
      </c>
      <c r="B1461" s="30" t="s">
        <v>121</v>
      </c>
      <c r="C1461" s="30" t="s">
        <v>267</v>
      </c>
      <c r="D1461" s="30" t="s">
        <v>446</v>
      </c>
      <c r="E1461" s="30" t="s">
        <v>41</v>
      </c>
      <c r="F1461" s="31" t="s">
        <v>42</v>
      </c>
      <c r="G1461" s="17">
        <v>3454.1999999999998</v>
      </c>
      <c r="H1461" s="17">
        <v>3454.1999999999998</v>
      </c>
      <c r="I1461" s="17">
        <v>3454.1999999999998</v>
      </c>
      <c r="J1461" s="17"/>
      <c r="K1461" s="17"/>
      <c r="L1461" s="17"/>
      <c r="M1461" s="17">
        <f t="shared" si="4007"/>
        <v>3454.1999999999998</v>
      </c>
      <c r="N1461" s="17">
        <f t="shared" si="4008"/>
        <v>3454.1999999999998</v>
      </c>
      <c r="O1461" s="17">
        <f t="shared" si="4009"/>
        <v>3454.1999999999998</v>
      </c>
      <c r="P1461" s="17"/>
      <c r="Q1461" s="17"/>
      <c r="R1461" s="17"/>
      <c r="S1461" s="17">
        <v>3060.288</v>
      </c>
      <c r="T1461" s="17"/>
      <c r="U1461" s="17"/>
      <c r="V1461" s="17"/>
      <c r="W1461" s="17"/>
      <c r="X1461" s="17"/>
      <c r="Y1461" s="17">
        <f t="shared" si="4078"/>
        <v>6514.4879999999994</v>
      </c>
      <c r="Z1461" s="17">
        <f t="shared" si="4079"/>
        <v>3454.1999999999998</v>
      </c>
      <c r="AA1461" s="17">
        <f t="shared" si="4080"/>
        <v>3454.1999999999998</v>
      </c>
      <c r="AB1461" s="17"/>
      <c r="AC1461" s="17"/>
      <c r="AD1461" s="17"/>
      <c r="AE1461" s="17">
        <f t="shared" si="4081"/>
        <v>6514.4879999999994</v>
      </c>
      <c r="AF1461" s="17">
        <f t="shared" si="4082"/>
        <v>3454.1999999999998</v>
      </c>
      <c r="AG1461" s="17">
        <f t="shared" si="4083"/>
        <v>3454.1999999999998</v>
      </c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>
        <f t="shared" si="4084"/>
        <v>6514.4879999999994</v>
      </c>
      <c r="AX1461" s="17">
        <f t="shared" si="4085"/>
        <v>3454.1999999999998</v>
      </c>
      <c r="AY1461" s="17">
        <f t="shared" si="4086"/>
        <v>3454.1999999999998</v>
      </c>
      <c r="AZ1461" s="17"/>
      <c r="BA1461" s="32"/>
      <c r="BB1461" s="32"/>
      <c r="BC1461" s="1"/>
      <c r="BD1461" s="1"/>
      <c r="BE1461" s="1"/>
      <c r="BF1461" s="1"/>
      <c r="BG1461" s="1"/>
      <c r="BH1461" s="1"/>
      <c r="BI1461" s="1"/>
    </row>
    <row r="1462" s="1" customFormat="1">
      <c r="A1462" s="30" t="s">
        <v>504</v>
      </c>
      <c r="B1462" s="30" t="s">
        <v>121</v>
      </c>
      <c r="C1462" s="30" t="s">
        <v>267</v>
      </c>
      <c r="D1462" s="30" t="s">
        <v>448</v>
      </c>
      <c r="E1462" s="35"/>
      <c r="F1462" s="31" t="s">
        <v>449</v>
      </c>
      <c r="G1462" s="17">
        <f t="shared" si="4087"/>
        <v>12727</v>
      </c>
      <c r="H1462" s="17">
        <f t="shared" si="4088"/>
        <v>12727</v>
      </c>
      <c r="I1462" s="17">
        <f t="shared" si="4089"/>
        <v>12727</v>
      </c>
      <c r="J1462" s="17">
        <f t="shared" si="4090"/>
        <v>0</v>
      </c>
      <c r="K1462" s="17">
        <f t="shared" si="4091"/>
        <v>0</v>
      </c>
      <c r="L1462" s="17">
        <f t="shared" si="4092"/>
        <v>0</v>
      </c>
      <c r="M1462" s="17">
        <f t="shared" si="4007"/>
        <v>12727</v>
      </c>
      <c r="N1462" s="17">
        <f t="shared" si="4008"/>
        <v>12727</v>
      </c>
      <c r="O1462" s="17">
        <f t="shared" si="4009"/>
        <v>12727</v>
      </c>
      <c r="P1462" s="17">
        <f t="shared" si="4093"/>
        <v>0</v>
      </c>
      <c r="Q1462" s="17">
        <f t="shared" si="4094"/>
        <v>0</v>
      </c>
      <c r="R1462" s="17">
        <f t="shared" si="4095"/>
        <v>0</v>
      </c>
      <c r="S1462" s="17">
        <f t="shared" si="4096"/>
        <v>0</v>
      </c>
      <c r="T1462" s="17">
        <f t="shared" si="4097"/>
        <v>0</v>
      </c>
      <c r="U1462" s="17">
        <f t="shared" si="4098"/>
        <v>0</v>
      </c>
      <c r="V1462" s="17">
        <f t="shared" si="4099"/>
        <v>0</v>
      </c>
      <c r="W1462" s="17">
        <f t="shared" si="4100"/>
        <v>0</v>
      </c>
      <c r="X1462" s="17">
        <f t="shared" si="4101"/>
        <v>0</v>
      </c>
      <c r="Y1462" s="17">
        <f t="shared" si="4078"/>
        <v>12727</v>
      </c>
      <c r="Z1462" s="17">
        <f t="shared" si="4079"/>
        <v>12727</v>
      </c>
      <c r="AA1462" s="17">
        <f t="shared" si="4080"/>
        <v>12727</v>
      </c>
      <c r="AB1462" s="17">
        <f t="shared" si="4102"/>
        <v>0</v>
      </c>
      <c r="AC1462" s="17">
        <f t="shared" si="4103"/>
        <v>0</v>
      </c>
      <c r="AD1462" s="17">
        <f t="shared" si="4104"/>
        <v>0</v>
      </c>
      <c r="AE1462" s="17">
        <f t="shared" si="4081"/>
        <v>12727</v>
      </c>
      <c r="AF1462" s="17">
        <f t="shared" si="4082"/>
        <v>12727</v>
      </c>
      <c r="AG1462" s="17">
        <f t="shared" si="4083"/>
        <v>12727</v>
      </c>
      <c r="AH1462" s="17">
        <f t="shared" si="4105"/>
        <v>0</v>
      </c>
      <c r="AI1462" s="17">
        <f t="shared" si="4106"/>
        <v>0</v>
      </c>
      <c r="AJ1462" s="17">
        <f t="shared" si="4107"/>
        <v>0</v>
      </c>
      <c r="AK1462" s="17">
        <f t="shared" si="4108"/>
        <v>0</v>
      </c>
      <c r="AL1462" s="17">
        <f t="shared" si="4109"/>
        <v>0</v>
      </c>
      <c r="AM1462" s="17">
        <f t="shared" si="4110"/>
        <v>0</v>
      </c>
      <c r="AN1462" s="17">
        <f t="shared" si="4111"/>
        <v>0</v>
      </c>
      <c r="AO1462" s="17">
        <f t="shared" si="4112"/>
        <v>0</v>
      </c>
      <c r="AP1462" s="17">
        <f t="shared" si="4113"/>
        <v>0</v>
      </c>
      <c r="AQ1462" s="17">
        <f t="shared" si="4114"/>
        <v>0</v>
      </c>
      <c r="AR1462" s="17">
        <f t="shared" si="4115"/>
        <v>0</v>
      </c>
      <c r="AS1462" s="17">
        <f t="shared" si="4116"/>
        <v>0</v>
      </c>
      <c r="AT1462" s="17">
        <f t="shared" si="4117"/>
        <v>0</v>
      </c>
      <c r="AU1462" s="17">
        <f t="shared" si="4118"/>
        <v>0</v>
      </c>
      <c r="AV1462" s="17">
        <f t="shared" si="4119"/>
        <v>0</v>
      </c>
      <c r="AW1462" s="17">
        <f t="shared" si="4084"/>
        <v>12727</v>
      </c>
      <c r="AX1462" s="17">
        <f t="shared" si="4085"/>
        <v>12727</v>
      </c>
      <c r="AY1462" s="17">
        <f t="shared" si="4086"/>
        <v>12727</v>
      </c>
      <c r="AZ1462" s="17">
        <f t="shared" si="4120"/>
        <v>0</v>
      </c>
      <c r="BA1462" s="32"/>
      <c r="BB1462" s="32"/>
      <c r="BC1462" s="1"/>
      <c r="BD1462" s="1"/>
      <c r="BE1462" s="1"/>
      <c r="BF1462" s="1"/>
      <c r="BG1462" s="1"/>
      <c r="BH1462" s="1"/>
      <c r="BI1462" s="1"/>
    </row>
    <row r="1463" s="1" customFormat="1">
      <c r="A1463" s="30" t="s">
        <v>504</v>
      </c>
      <c r="B1463" s="30" t="s">
        <v>121</v>
      </c>
      <c r="C1463" s="30" t="s">
        <v>267</v>
      </c>
      <c r="D1463" s="30" t="s">
        <v>450</v>
      </c>
      <c r="E1463" s="35"/>
      <c r="F1463" s="31" t="s">
        <v>80</v>
      </c>
      <c r="G1463" s="17">
        <f t="shared" si="4087"/>
        <v>12727</v>
      </c>
      <c r="H1463" s="17">
        <f t="shared" si="4088"/>
        <v>12727</v>
      </c>
      <c r="I1463" s="17">
        <f t="shared" si="4089"/>
        <v>12727</v>
      </c>
      <c r="J1463" s="17">
        <f t="shared" si="4090"/>
        <v>0</v>
      </c>
      <c r="K1463" s="17">
        <f t="shared" si="4091"/>
        <v>0</v>
      </c>
      <c r="L1463" s="17">
        <f t="shared" si="4092"/>
        <v>0</v>
      </c>
      <c r="M1463" s="17">
        <f t="shared" si="4007"/>
        <v>12727</v>
      </c>
      <c r="N1463" s="17">
        <f t="shared" si="4008"/>
        <v>12727</v>
      </c>
      <c r="O1463" s="17">
        <f t="shared" si="4009"/>
        <v>12727</v>
      </c>
      <c r="P1463" s="17">
        <f t="shared" si="4093"/>
        <v>0</v>
      </c>
      <c r="Q1463" s="17">
        <f t="shared" si="4094"/>
        <v>0</v>
      </c>
      <c r="R1463" s="17">
        <f t="shared" si="4095"/>
        <v>0</v>
      </c>
      <c r="S1463" s="17">
        <f t="shared" si="4096"/>
        <v>0</v>
      </c>
      <c r="T1463" s="17">
        <f t="shared" si="4097"/>
        <v>0</v>
      </c>
      <c r="U1463" s="17">
        <f t="shared" si="4098"/>
        <v>0</v>
      </c>
      <c r="V1463" s="17">
        <f t="shared" si="4099"/>
        <v>0</v>
      </c>
      <c r="W1463" s="17">
        <f t="shared" si="4100"/>
        <v>0</v>
      </c>
      <c r="X1463" s="17">
        <f t="shared" si="4101"/>
        <v>0</v>
      </c>
      <c r="Y1463" s="17">
        <f t="shared" si="4078"/>
        <v>12727</v>
      </c>
      <c r="Z1463" s="17">
        <f t="shared" si="4079"/>
        <v>12727</v>
      </c>
      <c r="AA1463" s="17">
        <f t="shared" si="4080"/>
        <v>12727</v>
      </c>
      <c r="AB1463" s="17">
        <f t="shared" si="4102"/>
        <v>0</v>
      </c>
      <c r="AC1463" s="17">
        <f t="shared" si="4103"/>
        <v>0</v>
      </c>
      <c r="AD1463" s="17">
        <f t="shared" si="4104"/>
        <v>0</v>
      </c>
      <c r="AE1463" s="17">
        <f t="shared" si="4081"/>
        <v>12727</v>
      </c>
      <c r="AF1463" s="17">
        <f t="shared" si="4082"/>
        <v>12727</v>
      </c>
      <c r="AG1463" s="17">
        <f t="shared" si="4083"/>
        <v>12727</v>
      </c>
      <c r="AH1463" s="17">
        <f t="shared" si="4105"/>
        <v>0</v>
      </c>
      <c r="AI1463" s="17">
        <f t="shared" si="4106"/>
        <v>0</v>
      </c>
      <c r="AJ1463" s="17">
        <f t="shared" si="4107"/>
        <v>0</v>
      </c>
      <c r="AK1463" s="17">
        <f t="shared" si="4108"/>
        <v>0</v>
      </c>
      <c r="AL1463" s="17">
        <f t="shared" si="4109"/>
        <v>0</v>
      </c>
      <c r="AM1463" s="17">
        <f t="shared" si="4110"/>
        <v>0</v>
      </c>
      <c r="AN1463" s="17">
        <f t="shared" si="4111"/>
        <v>0</v>
      </c>
      <c r="AO1463" s="17">
        <f t="shared" si="4112"/>
        <v>0</v>
      </c>
      <c r="AP1463" s="17">
        <f t="shared" si="4113"/>
        <v>0</v>
      </c>
      <c r="AQ1463" s="17">
        <f t="shared" si="4114"/>
        <v>0</v>
      </c>
      <c r="AR1463" s="17">
        <f t="shared" si="4115"/>
        <v>0</v>
      </c>
      <c r="AS1463" s="17">
        <f t="shared" si="4116"/>
        <v>0</v>
      </c>
      <c r="AT1463" s="17">
        <f t="shared" si="4117"/>
        <v>0</v>
      </c>
      <c r="AU1463" s="17">
        <f t="shared" si="4118"/>
        <v>0</v>
      </c>
      <c r="AV1463" s="17">
        <f t="shared" si="4119"/>
        <v>0</v>
      </c>
      <c r="AW1463" s="17">
        <f t="shared" si="4084"/>
        <v>12727</v>
      </c>
      <c r="AX1463" s="17">
        <f t="shared" si="4085"/>
        <v>12727</v>
      </c>
      <c r="AY1463" s="17">
        <f t="shared" si="4086"/>
        <v>12727</v>
      </c>
      <c r="AZ1463" s="17">
        <f t="shared" si="4120"/>
        <v>0</v>
      </c>
      <c r="BA1463" s="32"/>
      <c r="BB1463" s="32"/>
      <c r="BC1463" s="1"/>
      <c r="BD1463" s="1"/>
      <c r="BE1463" s="1"/>
      <c r="BF1463" s="1"/>
      <c r="BG1463" s="1"/>
      <c r="BH1463" s="1"/>
      <c r="BI1463" s="1"/>
    </row>
    <row r="1464" s="1" customFormat="1">
      <c r="A1464" s="30" t="s">
        <v>504</v>
      </c>
      <c r="B1464" s="30" t="s">
        <v>121</v>
      </c>
      <c r="C1464" s="30" t="s">
        <v>267</v>
      </c>
      <c r="D1464" s="30" t="s">
        <v>451</v>
      </c>
      <c r="E1464" s="35"/>
      <c r="F1464" s="31" t="s">
        <v>452</v>
      </c>
      <c r="G1464" s="17">
        <f t="shared" si="4087"/>
        <v>12727</v>
      </c>
      <c r="H1464" s="17">
        <f t="shared" si="4088"/>
        <v>12727</v>
      </c>
      <c r="I1464" s="17">
        <f t="shared" si="4089"/>
        <v>12727</v>
      </c>
      <c r="J1464" s="17">
        <f t="shared" si="4090"/>
        <v>0</v>
      </c>
      <c r="K1464" s="17">
        <f t="shared" si="4091"/>
        <v>0</v>
      </c>
      <c r="L1464" s="17">
        <f t="shared" si="4092"/>
        <v>0</v>
      </c>
      <c r="M1464" s="17">
        <f t="shared" si="4007"/>
        <v>12727</v>
      </c>
      <c r="N1464" s="17">
        <f t="shared" si="4008"/>
        <v>12727</v>
      </c>
      <c r="O1464" s="17">
        <f t="shared" si="4009"/>
        <v>12727</v>
      </c>
      <c r="P1464" s="17">
        <f t="shared" si="4093"/>
        <v>0</v>
      </c>
      <c r="Q1464" s="17">
        <f t="shared" si="4094"/>
        <v>0</v>
      </c>
      <c r="R1464" s="17">
        <f t="shared" si="4095"/>
        <v>0</v>
      </c>
      <c r="S1464" s="17">
        <f t="shared" si="4096"/>
        <v>0</v>
      </c>
      <c r="T1464" s="17">
        <f t="shared" si="4097"/>
        <v>0</v>
      </c>
      <c r="U1464" s="17">
        <f t="shared" si="4098"/>
        <v>0</v>
      </c>
      <c r="V1464" s="17">
        <f t="shared" si="4099"/>
        <v>0</v>
      </c>
      <c r="W1464" s="17">
        <f t="shared" si="4100"/>
        <v>0</v>
      </c>
      <c r="X1464" s="17">
        <f t="shared" si="4101"/>
        <v>0</v>
      </c>
      <c r="Y1464" s="17">
        <f t="shared" si="4078"/>
        <v>12727</v>
      </c>
      <c r="Z1464" s="17">
        <f t="shared" si="4079"/>
        <v>12727</v>
      </c>
      <c r="AA1464" s="17">
        <f t="shared" si="4080"/>
        <v>12727</v>
      </c>
      <c r="AB1464" s="17">
        <f t="shared" si="4102"/>
        <v>0</v>
      </c>
      <c r="AC1464" s="17">
        <f t="shared" si="4103"/>
        <v>0</v>
      </c>
      <c r="AD1464" s="17">
        <f t="shared" si="4104"/>
        <v>0</v>
      </c>
      <c r="AE1464" s="17">
        <f t="shared" si="4081"/>
        <v>12727</v>
      </c>
      <c r="AF1464" s="17">
        <f t="shared" si="4082"/>
        <v>12727</v>
      </c>
      <c r="AG1464" s="17">
        <f t="shared" si="4083"/>
        <v>12727</v>
      </c>
      <c r="AH1464" s="17">
        <f t="shared" si="4105"/>
        <v>0</v>
      </c>
      <c r="AI1464" s="17">
        <f t="shared" si="4106"/>
        <v>0</v>
      </c>
      <c r="AJ1464" s="17">
        <f t="shared" si="4107"/>
        <v>0</v>
      </c>
      <c r="AK1464" s="17">
        <f t="shared" si="4108"/>
        <v>0</v>
      </c>
      <c r="AL1464" s="17">
        <f t="shared" si="4109"/>
        <v>0</v>
      </c>
      <c r="AM1464" s="17">
        <f t="shared" si="4110"/>
        <v>0</v>
      </c>
      <c r="AN1464" s="17">
        <f t="shared" si="4111"/>
        <v>0</v>
      </c>
      <c r="AO1464" s="17">
        <f t="shared" si="4112"/>
        <v>0</v>
      </c>
      <c r="AP1464" s="17">
        <f t="shared" si="4113"/>
        <v>0</v>
      </c>
      <c r="AQ1464" s="17">
        <f t="shared" si="4114"/>
        <v>0</v>
      </c>
      <c r="AR1464" s="17">
        <f t="shared" si="4115"/>
        <v>0</v>
      </c>
      <c r="AS1464" s="17">
        <f t="shared" si="4116"/>
        <v>0</v>
      </c>
      <c r="AT1464" s="17">
        <f t="shared" si="4117"/>
        <v>0</v>
      </c>
      <c r="AU1464" s="17">
        <f t="shared" si="4118"/>
        <v>0</v>
      </c>
      <c r="AV1464" s="17">
        <f t="shared" si="4119"/>
        <v>0</v>
      </c>
      <c r="AW1464" s="17">
        <f t="shared" si="4084"/>
        <v>12727</v>
      </c>
      <c r="AX1464" s="17">
        <f t="shared" si="4085"/>
        <v>12727</v>
      </c>
      <c r="AY1464" s="17">
        <f t="shared" si="4086"/>
        <v>12727</v>
      </c>
      <c r="AZ1464" s="17">
        <f t="shared" si="4120"/>
        <v>0</v>
      </c>
      <c r="BA1464" s="32"/>
      <c r="BB1464" s="32"/>
      <c r="BC1464" s="1"/>
      <c r="BD1464" s="1"/>
      <c r="BE1464" s="1"/>
      <c r="BF1464" s="1"/>
      <c r="BG1464" s="1"/>
      <c r="BH1464" s="1"/>
      <c r="BI1464" s="1"/>
    </row>
    <row r="1465" s="1" customFormat="1">
      <c r="A1465" s="30" t="s">
        <v>504</v>
      </c>
      <c r="B1465" s="30" t="s">
        <v>121</v>
      </c>
      <c r="C1465" s="30" t="s">
        <v>267</v>
      </c>
      <c r="D1465" s="30" t="s">
        <v>453</v>
      </c>
      <c r="E1465" s="35"/>
      <c r="F1465" s="31" t="s">
        <v>454</v>
      </c>
      <c r="G1465" s="17">
        <f t="shared" si="4087"/>
        <v>12727</v>
      </c>
      <c r="H1465" s="17">
        <f t="shared" si="4088"/>
        <v>12727</v>
      </c>
      <c r="I1465" s="17">
        <f t="shared" si="4089"/>
        <v>12727</v>
      </c>
      <c r="J1465" s="17">
        <f t="shared" si="4090"/>
        <v>0</v>
      </c>
      <c r="K1465" s="17">
        <f t="shared" si="4091"/>
        <v>0</v>
      </c>
      <c r="L1465" s="17">
        <f t="shared" si="4092"/>
        <v>0</v>
      </c>
      <c r="M1465" s="17">
        <f t="shared" si="4007"/>
        <v>12727</v>
      </c>
      <c r="N1465" s="17">
        <f t="shared" si="4008"/>
        <v>12727</v>
      </c>
      <c r="O1465" s="17">
        <f t="shared" si="4009"/>
        <v>12727</v>
      </c>
      <c r="P1465" s="17">
        <f t="shared" si="4093"/>
        <v>0</v>
      </c>
      <c r="Q1465" s="17">
        <f t="shared" si="4094"/>
        <v>0</v>
      </c>
      <c r="R1465" s="17">
        <f t="shared" si="4095"/>
        <v>0</v>
      </c>
      <c r="S1465" s="17">
        <f t="shared" si="4096"/>
        <v>0</v>
      </c>
      <c r="T1465" s="17">
        <f t="shared" si="4097"/>
        <v>0</v>
      </c>
      <c r="U1465" s="17">
        <f t="shared" si="4098"/>
        <v>0</v>
      </c>
      <c r="V1465" s="17">
        <f t="shared" si="4099"/>
        <v>0</v>
      </c>
      <c r="W1465" s="17">
        <f t="shared" si="4100"/>
        <v>0</v>
      </c>
      <c r="X1465" s="17">
        <f t="shared" si="4101"/>
        <v>0</v>
      </c>
      <c r="Y1465" s="17">
        <f t="shared" si="4078"/>
        <v>12727</v>
      </c>
      <c r="Z1465" s="17">
        <f t="shared" si="4079"/>
        <v>12727</v>
      </c>
      <c r="AA1465" s="17">
        <f t="shared" si="4080"/>
        <v>12727</v>
      </c>
      <c r="AB1465" s="17">
        <f t="shared" si="4102"/>
        <v>0</v>
      </c>
      <c r="AC1465" s="17">
        <f t="shared" si="4103"/>
        <v>0</v>
      </c>
      <c r="AD1465" s="17">
        <f t="shared" si="4104"/>
        <v>0</v>
      </c>
      <c r="AE1465" s="17">
        <f t="shared" si="4081"/>
        <v>12727</v>
      </c>
      <c r="AF1465" s="17">
        <f t="shared" si="4082"/>
        <v>12727</v>
      </c>
      <c r="AG1465" s="17">
        <f t="shared" si="4083"/>
        <v>12727</v>
      </c>
      <c r="AH1465" s="17">
        <f t="shared" si="4105"/>
        <v>0</v>
      </c>
      <c r="AI1465" s="17">
        <f t="shared" si="4106"/>
        <v>0</v>
      </c>
      <c r="AJ1465" s="17">
        <f t="shared" si="4107"/>
        <v>0</v>
      </c>
      <c r="AK1465" s="17">
        <f t="shared" si="4108"/>
        <v>0</v>
      </c>
      <c r="AL1465" s="17">
        <f t="shared" si="4109"/>
        <v>0</v>
      </c>
      <c r="AM1465" s="17">
        <f t="shared" si="4110"/>
        <v>0</v>
      </c>
      <c r="AN1465" s="17">
        <f t="shared" si="4111"/>
        <v>0</v>
      </c>
      <c r="AO1465" s="17">
        <f t="shared" si="4112"/>
        <v>0</v>
      </c>
      <c r="AP1465" s="17">
        <f t="shared" si="4113"/>
        <v>0</v>
      </c>
      <c r="AQ1465" s="17">
        <f t="shared" si="4114"/>
        <v>0</v>
      </c>
      <c r="AR1465" s="17">
        <f t="shared" si="4115"/>
        <v>0</v>
      </c>
      <c r="AS1465" s="17">
        <f t="shared" si="4116"/>
        <v>0</v>
      </c>
      <c r="AT1465" s="17">
        <f t="shared" si="4117"/>
        <v>0</v>
      </c>
      <c r="AU1465" s="17">
        <f t="shared" si="4118"/>
        <v>0</v>
      </c>
      <c r="AV1465" s="17">
        <f t="shared" si="4119"/>
        <v>0</v>
      </c>
      <c r="AW1465" s="17">
        <f t="shared" si="4084"/>
        <v>12727</v>
      </c>
      <c r="AX1465" s="17">
        <f t="shared" si="4085"/>
        <v>12727</v>
      </c>
      <c r="AY1465" s="17">
        <f t="shared" si="4086"/>
        <v>12727</v>
      </c>
      <c r="AZ1465" s="17">
        <f t="shared" si="4120"/>
        <v>0</v>
      </c>
      <c r="BA1465" s="32"/>
      <c r="BB1465" s="32"/>
      <c r="BC1465" s="1"/>
      <c r="BD1465" s="1"/>
      <c r="BE1465" s="1"/>
      <c r="BF1465" s="1"/>
      <c r="BG1465" s="1"/>
      <c r="BH1465" s="1"/>
      <c r="BI1465" s="1"/>
    </row>
    <row r="1466" s="1" customFormat="1">
      <c r="A1466" s="30" t="s">
        <v>504</v>
      </c>
      <c r="B1466" s="30" t="s">
        <v>121</v>
      </c>
      <c r="C1466" s="30" t="s">
        <v>267</v>
      </c>
      <c r="D1466" s="30" t="s">
        <v>453</v>
      </c>
      <c r="E1466" s="30" t="s">
        <v>43</v>
      </c>
      <c r="F1466" s="31" t="s">
        <v>44</v>
      </c>
      <c r="G1466" s="17">
        <v>12727</v>
      </c>
      <c r="H1466" s="17">
        <v>12727</v>
      </c>
      <c r="I1466" s="17">
        <v>12727</v>
      </c>
      <c r="J1466" s="17"/>
      <c r="K1466" s="17"/>
      <c r="L1466" s="17"/>
      <c r="M1466" s="17">
        <f t="shared" si="4007"/>
        <v>12727</v>
      </c>
      <c r="N1466" s="17">
        <f t="shared" si="4008"/>
        <v>12727</v>
      </c>
      <c r="O1466" s="17">
        <f t="shared" si="4009"/>
        <v>12727</v>
      </c>
      <c r="P1466" s="17"/>
      <c r="Q1466" s="17"/>
      <c r="R1466" s="17"/>
      <c r="S1466" s="17"/>
      <c r="T1466" s="17"/>
      <c r="U1466" s="17"/>
      <c r="V1466" s="17"/>
      <c r="W1466" s="17"/>
      <c r="X1466" s="17"/>
      <c r="Y1466" s="17">
        <f t="shared" si="4078"/>
        <v>12727</v>
      </c>
      <c r="Z1466" s="17">
        <f t="shared" si="4079"/>
        <v>12727</v>
      </c>
      <c r="AA1466" s="17">
        <f t="shared" si="4080"/>
        <v>12727</v>
      </c>
      <c r="AB1466" s="17"/>
      <c r="AC1466" s="17"/>
      <c r="AD1466" s="17"/>
      <c r="AE1466" s="17">
        <f t="shared" si="4081"/>
        <v>12727</v>
      </c>
      <c r="AF1466" s="17">
        <f t="shared" si="4082"/>
        <v>12727</v>
      </c>
      <c r="AG1466" s="17">
        <f t="shared" si="4083"/>
        <v>12727</v>
      </c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>
        <f t="shared" si="4084"/>
        <v>12727</v>
      </c>
      <c r="AX1466" s="17">
        <f t="shared" si="4085"/>
        <v>12727</v>
      </c>
      <c r="AY1466" s="17">
        <f t="shared" si="4086"/>
        <v>12727</v>
      </c>
      <c r="AZ1466" s="17"/>
      <c r="BA1466" s="32"/>
      <c r="BB1466" s="32"/>
      <c r="BC1466" s="1"/>
      <c r="BD1466" s="1"/>
      <c r="BE1466" s="1"/>
      <c r="BF1466" s="1"/>
      <c r="BG1466" s="1"/>
      <c r="BH1466" s="1"/>
      <c r="BI1466" s="1"/>
    </row>
    <row r="1467" s="1" customFormat="1">
      <c r="A1467" s="30" t="s">
        <v>504</v>
      </c>
      <c r="B1467" s="30" t="s">
        <v>121</v>
      </c>
      <c r="C1467" s="30" t="s">
        <v>267</v>
      </c>
      <c r="D1467" s="30" t="s">
        <v>57</v>
      </c>
      <c r="E1467" s="35"/>
      <c r="F1467" s="31" t="s">
        <v>58</v>
      </c>
      <c r="G1467" s="17"/>
      <c r="H1467" s="17"/>
      <c r="I1467" s="17"/>
      <c r="J1467" s="17"/>
      <c r="K1467" s="17"/>
      <c r="L1467" s="17"/>
      <c r="M1467" s="17"/>
      <c r="N1467" s="17"/>
      <c r="O1467" s="17"/>
      <c r="P1467" s="17">
        <f t="shared" si="4093"/>
        <v>0</v>
      </c>
      <c r="Q1467" s="17">
        <f t="shared" si="4094"/>
        <v>0</v>
      </c>
      <c r="R1467" s="17">
        <f t="shared" si="4095"/>
        <v>0</v>
      </c>
      <c r="S1467" s="17">
        <f t="shared" si="4096"/>
        <v>184.09</v>
      </c>
      <c r="T1467" s="17">
        <f t="shared" si="4097"/>
        <v>0</v>
      </c>
      <c r="U1467" s="17">
        <f t="shared" si="4098"/>
        <v>0</v>
      </c>
      <c r="V1467" s="17">
        <f t="shared" si="4099"/>
        <v>0</v>
      </c>
      <c r="W1467" s="17">
        <f t="shared" si="4100"/>
        <v>0</v>
      </c>
      <c r="X1467" s="17">
        <f t="shared" si="4101"/>
        <v>0</v>
      </c>
      <c r="Y1467" s="17">
        <f t="shared" si="4078"/>
        <v>184.09</v>
      </c>
      <c r="Z1467" s="17">
        <f t="shared" si="4079"/>
        <v>0</v>
      </c>
      <c r="AA1467" s="17">
        <f t="shared" si="4080"/>
        <v>0</v>
      </c>
      <c r="AB1467" s="17">
        <f t="shared" si="4102"/>
        <v>0</v>
      </c>
      <c r="AC1467" s="17">
        <f t="shared" si="4103"/>
        <v>0</v>
      </c>
      <c r="AD1467" s="17">
        <f t="shared" si="4104"/>
        <v>0</v>
      </c>
      <c r="AE1467" s="17">
        <f t="shared" si="4081"/>
        <v>184.09</v>
      </c>
      <c r="AF1467" s="17">
        <f t="shared" si="4082"/>
        <v>0</v>
      </c>
      <c r="AG1467" s="17">
        <f t="shared" si="4083"/>
        <v>0</v>
      </c>
      <c r="AH1467" s="17">
        <f t="shared" si="4105"/>
        <v>0</v>
      </c>
      <c r="AI1467" s="17">
        <f t="shared" si="4106"/>
        <v>0</v>
      </c>
      <c r="AJ1467" s="17">
        <f t="shared" si="4107"/>
        <v>0</v>
      </c>
      <c r="AK1467" s="17">
        <f t="shared" si="4108"/>
        <v>0</v>
      </c>
      <c r="AL1467" s="17">
        <f t="shared" si="4109"/>
        <v>0</v>
      </c>
      <c r="AM1467" s="17">
        <f t="shared" si="4110"/>
        <v>0</v>
      </c>
      <c r="AN1467" s="17">
        <f t="shared" si="4111"/>
        <v>0</v>
      </c>
      <c r="AO1467" s="17">
        <f t="shared" si="4112"/>
        <v>0</v>
      </c>
      <c r="AP1467" s="17">
        <f t="shared" si="4113"/>
        <v>0</v>
      </c>
      <c r="AQ1467" s="17">
        <f t="shared" si="4114"/>
        <v>0</v>
      </c>
      <c r="AR1467" s="17">
        <f t="shared" si="4115"/>
        <v>0</v>
      </c>
      <c r="AS1467" s="17">
        <f t="shared" si="4116"/>
        <v>0</v>
      </c>
      <c r="AT1467" s="17">
        <f t="shared" si="4117"/>
        <v>0</v>
      </c>
      <c r="AU1467" s="17">
        <f t="shared" si="4118"/>
        <v>0</v>
      </c>
      <c r="AV1467" s="17">
        <f t="shared" si="4119"/>
        <v>0</v>
      </c>
      <c r="AW1467" s="17">
        <f t="shared" si="4084"/>
        <v>184.09</v>
      </c>
      <c r="AX1467" s="17">
        <f t="shared" si="4085"/>
        <v>0</v>
      </c>
      <c r="AY1467" s="17">
        <f t="shared" si="4086"/>
        <v>0</v>
      </c>
      <c r="AZ1467" s="17">
        <f t="shared" si="4120"/>
        <v>0</v>
      </c>
      <c r="BA1467" s="32"/>
      <c r="BB1467" s="32"/>
      <c r="BC1467" s="1"/>
      <c r="BD1467" s="1"/>
      <c r="BE1467" s="1"/>
      <c r="BF1467" s="1"/>
      <c r="BG1467" s="1"/>
      <c r="BH1467" s="1"/>
      <c r="BI1467" s="1"/>
    </row>
    <row r="1468" s="1" customFormat="1">
      <c r="A1468" s="30" t="s">
        <v>504</v>
      </c>
      <c r="B1468" s="30" t="s">
        <v>121</v>
      </c>
      <c r="C1468" s="30" t="s">
        <v>267</v>
      </c>
      <c r="D1468" s="30" t="s">
        <v>481</v>
      </c>
      <c r="E1468" s="35"/>
      <c r="F1468" s="31" t="s">
        <v>482</v>
      </c>
      <c r="G1468" s="17"/>
      <c r="H1468" s="17"/>
      <c r="I1468" s="17"/>
      <c r="J1468" s="17"/>
      <c r="K1468" s="17"/>
      <c r="L1468" s="17"/>
      <c r="M1468" s="17"/>
      <c r="N1468" s="17"/>
      <c r="O1468" s="17"/>
      <c r="P1468" s="17">
        <f t="shared" si="4093"/>
        <v>0</v>
      </c>
      <c r="Q1468" s="17">
        <f t="shared" si="4094"/>
        <v>0</v>
      </c>
      <c r="R1468" s="17">
        <f t="shared" si="4095"/>
        <v>0</v>
      </c>
      <c r="S1468" s="17">
        <f t="shared" si="4096"/>
        <v>184.09</v>
      </c>
      <c r="T1468" s="17">
        <f t="shared" si="4097"/>
        <v>0</v>
      </c>
      <c r="U1468" s="17">
        <f t="shared" si="4098"/>
        <v>0</v>
      </c>
      <c r="V1468" s="17">
        <f t="shared" si="4099"/>
        <v>0</v>
      </c>
      <c r="W1468" s="17">
        <f t="shared" si="4100"/>
        <v>0</v>
      </c>
      <c r="X1468" s="17">
        <f t="shared" si="4101"/>
        <v>0</v>
      </c>
      <c r="Y1468" s="17">
        <f t="shared" si="4078"/>
        <v>184.09</v>
      </c>
      <c r="Z1468" s="17">
        <f t="shared" si="4079"/>
        <v>0</v>
      </c>
      <c r="AA1468" s="17">
        <f t="shared" si="4080"/>
        <v>0</v>
      </c>
      <c r="AB1468" s="17">
        <f t="shared" si="4102"/>
        <v>0</v>
      </c>
      <c r="AC1468" s="17">
        <f t="shared" si="4103"/>
        <v>0</v>
      </c>
      <c r="AD1468" s="17">
        <f t="shared" si="4104"/>
        <v>0</v>
      </c>
      <c r="AE1468" s="17">
        <f t="shared" si="4081"/>
        <v>184.09</v>
      </c>
      <c r="AF1468" s="17">
        <f t="shared" si="4082"/>
        <v>0</v>
      </c>
      <c r="AG1468" s="17">
        <f t="shared" si="4083"/>
        <v>0</v>
      </c>
      <c r="AH1468" s="17">
        <f t="shared" si="4105"/>
        <v>0</v>
      </c>
      <c r="AI1468" s="17">
        <f t="shared" si="4106"/>
        <v>0</v>
      </c>
      <c r="AJ1468" s="17">
        <f t="shared" si="4107"/>
        <v>0</v>
      </c>
      <c r="AK1468" s="17">
        <f t="shared" si="4108"/>
        <v>0</v>
      </c>
      <c r="AL1468" s="17">
        <f t="shared" si="4109"/>
        <v>0</v>
      </c>
      <c r="AM1468" s="17">
        <f t="shared" si="4110"/>
        <v>0</v>
      </c>
      <c r="AN1468" s="17">
        <f t="shared" si="4111"/>
        <v>0</v>
      </c>
      <c r="AO1468" s="17">
        <f t="shared" si="4112"/>
        <v>0</v>
      </c>
      <c r="AP1468" s="17">
        <f t="shared" si="4113"/>
        <v>0</v>
      </c>
      <c r="AQ1468" s="17">
        <f t="shared" si="4114"/>
        <v>0</v>
      </c>
      <c r="AR1468" s="17">
        <f t="shared" si="4115"/>
        <v>0</v>
      </c>
      <c r="AS1468" s="17">
        <f t="shared" si="4116"/>
        <v>0</v>
      </c>
      <c r="AT1468" s="17">
        <f t="shared" si="4117"/>
        <v>0</v>
      </c>
      <c r="AU1468" s="17">
        <f t="shared" si="4118"/>
        <v>0</v>
      </c>
      <c r="AV1468" s="17">
        <f t="shared" si="4119"/>
        <v>0</v>
      </c>
      <c r="AW1468" s="17">
        <f t="shared" si="4084"/>
        <v>184.09</v>
      </c>
      <c r="AX1468" s="17">
        <f t="shared" si="4085"/>
        <v>0</v>
      </c>
      <c r="AY1468" s="17">
        <f t="shared" si="4086"/>
        <v>0</v>
      </c>
      <c r="AZ1468" s="17">
        <f t="shared" si="4120"/>
        <v>0</v>
      </c>
      <c r="BA1468" s="32"/>
      <c r="BB1468" s="32"/>
      <c r="BC1468" s="1"/>
      <c r="BD1468" s="1"/>
      <c r="BE1468" s="1"/>
      <c r="BF1468" s="1"/>
      <c r="BG1468" s="1"/>
      <c r="BH1468" s="1"/>
      <c r="BI1468" s="1"/>
    </row>
    <row r="1469" s="1" customFormat="1">
      <c r="A1469" s="30" t="s">
        <v>504</v>
      </c>
      <c r="B1469" s="30" t="s">
        <v>121</v>
      </c>
      <c r="C1469" s="30" t="s">
        <v>267</v>
      </c>
      <c r="D1469" s="30" t="s">
        <v>481</v>
      </c>
      <c r="E1469" s="30" t="s">
        <v>43</v>
      </c>
      <c r="F1469" s="31" t="s">
        <v>44</v>
      </c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>
        <v>184.09</v>
      </c>
      <c r="T1469" s="17"/>
      <c r="U1469" s="17"/>
      <c r="V1469" s="17"/>
      <c r="W1469" s="17"/>
      <c r="X1469" s="17"/>
      <c r="Y1469" s="17">
        <f t="shared" si="4078"/>
        <v>184.09</v>
      </c>
      <c r="Z1469" s="17">
        <f t="shared" si="4079"/>
        <v>0</v>
      </c>
      <c r="AA1469" s="17">
        <f t="shared" si="4080"/>
        <v>0</v>
      </c>
      <c r="AB1469" s="17"/>
      <c r="AC1469" s="17"/>
      <c r="AD1469" s="17"/>
      <c r="AE1469" s="17">
        <f t="shared" si="4081"/>
        <v>184.09</v>
      </c>
      <c r="AF1469" s="17">
        <f t="shared" si="4082"/>
        <v>0</v>
      </c>
      <c r="AG1469" s="17">
        <f t="shared" si="4083"/>
        <v>0</v>
      </c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>
        <f t="shared" si="4084"/>
        <v>184.09</v>
      </c>
      <c r="AX1469" s="17">
        <f t="shared" si="4085"/>
        <v>0</v>
      </c>
      <c r="AY1469" s="17">
        <f t="shared" si="4086"/>
        <v>0</v>
      </c>
      <c r="AZ1469" s="17"/>
      <c r="BA1469" s="32"/>
      <c r="BB1469" s="32"/>
      <c r="BC1469" s="1"/>
      <c r="BD1469" s="1"/>
      <c r="BE1469" s="1"/>
      <c r="BF1469" s="1"/>
      <c r="BG1469" s="1"/>
      <c r="BH1469" s="1"/>
      <c r="BI1469" s="1"/>
    </row>
    <row r="1470" s="25" customFormat="1">
      <c r="A1470" s="26" t="s">
        <v>504</v>
      </c>
      <c r="B1470" s="26" t="s">
        <v>121</v>
      </c>
      <c r="C1470" s="26" t="s">
        <v>123</v>
      </c>
      <c r="D1470" s="26"/>
      <c r="E1470" s="26"/>
      <c r="F1470" s="27" t="s">
        <v>124</v>
      </c>
      <c r="G1470" s="28">
        <f t="shared" si="4087"/>
        <v>250</v>
      </c>
      <c r="H1470" s="28">
        <f t="shared" si="4088"/>
        <v>250</v>
      </c>
      <c r="I1470" s="28">
        <f t="shared" si="4089"/>
        <v>250</v>
      </c>
      <c r="J1470" s="28">
        <f t="shared" si="4090"/>
        <v>0</v>
      </c>
      <c r="K1470" s="28">
        <f t="shared" si="4091"/>
        <v>0</v>
      </c>
      <c r="L1470" s="28">
        <f t="shared" si="4092"/>
        <v>0</v>
      </c>
      <c r="M1470" s="28">
        <f t="shared" si="4007"/>
        <v>250</v>
      </c>
      <c r="N1470" s="28">
        <f t="shared" si="4008"/>
        <v>250</v>
      </c>
      <c r="O1470" s="28">
        <f t="shared" si="4009"/>
        <v>250</v>
      </c>
      <c r="P1470" s="28">
        <f t="shared" si="4093"/>
        <v>0</v>
      </c>
      <c r="Q1470" s="28">
        <f t="shared" si="4094"/>
        <v>0</v>
      </c>
      <c r="R1470" s="28">
        <f t="shared" si="4095"/>
        <v>0</v>
      </c>
      <c r="S1470" s="28">
        <f t="shared" si="4096"/>
        <v>0</v>
      </c>
      <c r="T1470" s="28">
        <f t="shared" si="4097"/>
        <v>0</v>
      </c>
      <c r="U1470" s="28">
        <f t="shared" si="4098"/>
        <v>0</v>
      </c>
      <c r="V1470" s="28">
        <f t="shared" si="4099"/>
        <v>0</v>
      </c>
      <c r="W1470" s="28">
        <f t="shared" si="4100"/>
        <v>0</v>
      </c>
      <c r="X1470" s="28">
        <f t="shared" si="4101"/>
        <v>0</v>
      </c>
      <c r="Y1470" s="28">
        <f t="shared" si="4078"/>
        <v>250</v>
      </c>
      <c r="Z1470" s="28">
        <f t="shared" si="4079"/>
        <v>250</v>
      </c>
      <c r="AA1470" s="28">
        <f t="shared" si="4080"/>
        <v>250</v>
      </c>
      <c r="AB1470" s="28">
        <f t="shared" si="4102"/>
        <v>0</v>
      </c>
      <c r="AC1470" s="28">
        <f t="shared" si="4103"/>
        <v>0</v>
      </c>
      <c r="AD1470" s="28">
        <f t="shared" si="4104"/>
        <v>0</v>
      </c>
      <c r="AE1470" s="28">
        <f t="shared" si="4081"/>
        <v>250</v>
      </c>
      <c r="AF1470" s="28">
        <f t="shared" si="4082"/>
        <v>250</v>
      </c>
      <c r="AG1470" s="28">
        <f t="shared" si="4083"/>
        <v>250</v>
      </c>
      <c r="AH1470" s="28">
        <f t="shared" si="4105"/>
        <v>0</v>
      </c>
      <c r="AI1470" s="28">
        <f t="shared" si="4106"/>
        <v>0</v>
      </c>
      <c r="AJ1470" s="28">
        <f t="shared" si="4107"/>
        <v>1200</v>
      </c>
      <c r="AK1470" s="28">
        <f t="shared" si="4108"/>
        <v>0</v>
      </c>
      <c r="AL1470" s="28">
        <f t="shared" si="4109"/>
        <v>0</v>
      </c>
      <c r="AM1470" s="28">
        <f t="shared" si="4110"/>
        <v>0</v>
      </c>
      <c r="AN1470" s="28">
        <f t="shared" si="4111"/>
        <v>0</v>
      </c>
      <c r="AO1470" s="28">
        <f t="shared" si="4112"/>
        <v>0</v>
      </c>
      <c r="AP1470" s="28">
        <f t="shared" si="4113"/>
        <v>0</v>
      </c>
      <c r="AQ1470" s="28">
        <f t="shared" si="4114"/>
        <v>0</v>
      </c>
      <c r="AR1470" s="28">
        <f t="shared" si="4115"/>
        <v>0</v>
      </c>
      <c r="AS1470" s="28">
        <f t="shared" si="4116"/>
        <v>0</v>
      </c>
      <c r="AT1470" s="28">
        <f t="shared" si="4117"/>
        <v>0</v>
      </c>
      <c r="AU1470" s="28">
        <f t="shared" si="4118"/>
        <v>0</v>
      </c>
      <c r="AV1470" s="28">
        <f t="shared" si="4119"/>
        <v>0</v>
      </c>
      <c r="AW1470" s="28">
        <f t="shared" si="4084"/>
        <v>1450</v>
      </c>
      <c r="AX1470" s="28">
        <f t="shared" si="4085"/>
        <v>250</v>
      </c>
      <c r="AY1470" s="28">
        <f t="shared" si="4086"/>
        <v>250</v>
      </c>
      <c r="AZ1470" s="28">
        <f t="shared" si="4120"/>
        <v>0</v>
      </c>
      <c r="BA1470" s="29"/>
      <c r="BB1470" s="29"/>
      <c r="BC1470" s="25"/>
      <c r="BD1470" s="25"/>
      <c r="BE1470" s="25"/>
      <c r="BF1470" s="25"/>
      <c r="BG1470" s="25"/>
      <c r="BH1470" s="25"/>
      <c r="BI1470" s="25"/>
    </row>
    <row r="1471" s="1" customFormat="1" ht="94.5">
      <c r="A1471" s="30" t="s">
        <v>504</v>
      </c>
      <c r="B1471" s="30" t="s">
        <v>121</v>
      </c>
      <c r="C1471" s="30" t="s">
        <v>123</v>
      </c>
      <c r="D1471" s="30" t="s">
        <v>125</v>
      </c>
      <c r="E1471" s="30"/>
      <c r="F1471" s="31" t="s">
        <v>126</v>
      </c>
      <c r="G1471" s="17">
        <f t="shared" si="4087"/>
        <v>250</v>
      </c>
      <c r="H1471" s="17">
        <f t="shared" si="4088"/>
        <v>250</v>
      </c>
      <c r="I1471" s="17">
        <f t="shared" si="4089"/>
        <v>250</v>
      </c>
      <c r="J1471" s="17">
        <f t="shared" si="4090"/>
        <v>0</v>
      </c>
      <c r="K1471" s="17">
        <f t="shared" si="4091"/>
        <v>0</v>
      </c>
      <c r="L1471" s="17">
        <f t="shared" si="4092"/>
        <v>0</v>
      </c>
      <c r="M1471" s="17">
        <f t="shared" si="4007"/>
        <v>250</v>
      </c>
      <c r="N1471" s="17">
        <f t="shared" si="4008"/>
        <v>250</v>
      </c>
      <c r="O1471" s="17">
        <f t="shared" si="4009"/>
        <v>250</v>
      </c>
      <c r="P1471" s="17">
        <f t="shared" si="4093"/>
        <v>0</v>
      </c>
      <c r="Q1471" s="17">
        <f t="shared" si="4094"/>
        <v>0</v>
      </c>
      <c r="R1471" s="17">
        <f t="shared" si="4095"/>
        <v>0</v>
      </c>
      <c r="S1471" s="17">
        <f t="shared" si="4096"/>
        <v>0</v>
      </c>
      <c r="T1471" s="17">
        <f t="shared" si="4097"/>
        <v>0</v>
      </c>
      <c r="U1471" s="17">
        <f t="shared" si="4098"/>
        <v>0</v>
      </c>
      <c r="V1471" s="17">
        <f t="shared" si="4099"/>
        <v>0</v>
      </c>
      <c r="W1471" s="17">
        <f t="shared" si="4100"/>
        <v>0</v>
      </c>
      <c r="X1471" s="17">
        <f t="shared" si="4101"/>
        <v>0</v>
      </c>
      <c r="Y1471" s="17">
        <f t="shared" si="4078"/>
        <v>250</v>
      </c>
      <c r="Z1471" s="17">
        <f t="shared" si="4079"/>
        <v>250</v>
      </c>
      <c r="AA1471" s="17">
        <f t="shared" si="4080"/>
        <v>250</v>
      </c>
      <c r="AB1471" s="17">
        <f t="shared" si="4102"/>
        <v>0</v>
      </c>
      <c r="AC1471" s="17">
        <f t="shared" si="4103"/>
        <v>0</v>
      </c>
      <c r="AD1471" s="17">
        <f t="shared" si="4104"/>
        <v>0</v>
      </c>
      <c r="AE1471" s="17">
        <f t="shared" si="4081"/>
        <v>250</v>
      </c>
      <c r="AF1471" s="17">
        <f t="shared" si="4082"/>
        <v>250</v>
      </c>
      <c r="AG1471" s="17">
        <f t="shared" si="4083"/>
        <v>250</v>
      </c>
      <c r="AH1471" s="17">
        <f t="shared" si="4105"/>
        <v>0</v>
      </c>
      <c r="AI1471" s="17">
        <f t="shared" si="4106"/>
        <v>0</v>
      </c>
      <c r="AJ1471" s="17">
        <f t="shared" si="4107"/>
        <v>1200</v>
      </c>
      <c r="AK1471" s="17">
        <f t="shared" si="4108"/>
        <v>0</v>
      </c>
      <c r="AL1471" s="17">
        <f t="shared" si="4109"/>
        <v>0</v>
      </c>
      <c r="AM1471" s="17">
        <f t="shared" si="4110"/>
        <v>0</v>
      </c>
      <c r="AN1471" s="17">
        <f t="shared" si="4111"/>
        <v>0</v>
      </c>
      <c r="AO1471" s="17">
        <f t="shared" si="4112"/>
        <v>0</v>
      </c>
      <c r="AP1471" s="17">
        <f t="shared" si="4113"/>
        <v>0</v>
      </c>
      <c r="AQ1471" s="17">
        <f t="shared" si="4114"/>
        <v>0</v>
      </c>
      <c r="AR1471" s="17">
        <f t="shared" si="4115"/>
        <v>0</v>
      </c>
      <c r="AS1471" s="17">
        <f t="shared" si="4116"/>
        <v>0</v>
      </c>
      <c r="AT1471" s="17">
        <f t="shared" si="4117"/>
        <v>0</v>
      </c>
      <c r="AU1471" s="17">
        <f t="shared" si="4118"/>
        <v>0</v>
      </c>
      <c r="AV1471" s="17">
        <f t="shared" si="4119"/>
        <v>0</v>
      </c>
      <c r="AW1471" s="17">
        <f t="shared" si="4084"/>
        <v>1450</v>
      </c>
      <c r="AX1471" s="17">
        <f t="shared" si="4085"/>
        <v>250</v>
      </c>
      <c r="AY1471" s="17">
        <f t="shared" si="4086"/>
        <v>250</v>
      </c>
      <c r="AZ1471" s="17">
        <f t="shared" si="4120"/>
        <v>0</v>
      </c>
      <c r="BA1471" s="32"/>
      <c r="BB1471" s="32"/>
      <c r="BC1471" s="1"/>
      <c r="BD1471" s="1"/>
      <c r="BE1471" s="1"/>
      <c r="BF1471" s="1"/>
      <c r="BG1471" s="1"/>
      <c r="BH1471" s="1"/>
      <c r="BI1471" s="1"/>
    </row>
    <row r="1472" s="1" customFormat="1" ht="31.5" hidden="1">
      <c r="A1472" s="30" t="s">
        <v>504</v>
      </c>
      <c r="B1472" s="30" t="s">
        <v>121</v>
      </c>
      <c r="C1472" s="30" t="s">
        <v>123</v>
      </c>
      <c r="D1472" s="30" t="s">
        <v>127</v>
      </c>
      <c r="E1472" s="30"/>
      <c r="F1472" s="31" t="s">
        <v>36</v>
      </c>
      <c r="G1472" s="17">
        <f t="shared" si="4087"/>
        <v>250</v>
      </c>
      <c r="H1472" s="17">
        <f t="shared" si="4088"/>
        <v>250</v>
      </c>
      <c r="I1472" s="17">
        <f t="shared" si="4089"/>
        <v>250</v>
      </c>
      <c r="J1472" s="17">
        <f t="shared" si="4090"/>
        <v>0</v>
      </c>
      <c r="K1472" s="17">
        <f t="shared" si="4091"/>
        <v>0</v>
      </c>
      <c r="L1472" s="17">
        <f t="shared" si="4092"/>
        <v>0</v>
      </c>
      <c r="M1472" s="17">
        <f t="shared" si="4007"/>
        <v>250</v>
      </c>
      <c r="N1472" s="17">
        <f t="shared" si="4008"/>
        <v>250</v>
      </c>
      <c r="O1472" s="17">
        <f t="shared" si="4009"/>
        <v>250</v>
      </c>
      <c r="P1472" s="17">
        <f t="shared" si="4093"/>
        <v>0</v>
      </c>
      <c r="Q1472" s="17">
        <f t="shared" si="4094"/>
        <v>0</v>
      </c>
      <c r="R1472" s="17">
        <f t="shared" si="4095"/>
        <v>0</v>
      </c>
      <c r="S1472" s="17">
        <f t="shared" si="4096"/>
        <v>0</v>
      </c>
      <c r="T1472" s="17">
        <f t="shared" si="4097"/>
        <v>0</v>
      </c>
      <c r="U1472" s="17">
        <f t="shared" si="4098"/>
        <v>0</v>
      </c>
      <c r="V1472" s="17">
        <f t="shared" si="4099"/>
        <v>0</v>
      </c>
      <c r="W1472" s="17">
        <f t="shared" si="4100"/>
        <v>0</v>
      </c>
      <c r="X1472" s="17">
        <f t="shared" si="4101"/>
        <v>0</v>
      </c>
      <c r="Y1472" s="17">
        <f t="shared" si="4078"/>
        <v>250</v>
      </c>
      <c r="Z1472" s="17">
        <f t="shared" si="4079"/>
        <v>250</v>
      </c>
      <c r="AA1472" s="17">
        <f t="shared" si="4080"/>
        <v>250</v>
      </c>
      <c r="AB1472" s="17">
        <f t="shared" si="4102"/>
        <v>0</v>
      </c>
      <c r="AC1472" s="17">
        <f t="shared" si="4103"/>
        <v>0</v>
      </c>
      <c r="AD1472" s="17">
        <f t="shared" si="4104"/>
        <v>0</v>
      </c>
      <c r="AE1472" s="17">
        <f t="shared" si="4081"/>
        <v>250</v>
      </c>
      <c r="AF1472" s="17">
        <f t="shared" si="4082"/>
        <v>250</v>
      </c>
      <c r="AG1472" s="17">
        <f t="shared" si="4083"/>
        <v>250</v>
      </c>
      <c r="AH1472" s="17">
        <f t="shared" si="4105"/>
        <v>0</v>
      </c>
      <c r="AI1472" s="17">
        <f t="shared" si="4106"/>
        <v>0</v>
      </c>
      <c r="AJ1472" s="17">
        <f t="shared" si="4107"/>
        <v>1200</v>
      </c>
      <c r="AK1472" s="17">
        <f t="shared" si="4108"/>
        <v>0</v>
      </c>
      <c r="AL1472" s="17">
        <f t="shared" si="4109"/>
        <v>0</v>
      </c>
      <c r="AM1472" s="17">
        <f t="shared" si="4110"/>
        <v>0</v>
      </c>
      <c r="AN1472" s="17">
        <f t="shared" si="4111"/>
        <v>0</v>
      </c>
      <c r="AO1472" s="17">
        <f t="shared" si="4112"/>
        <v>0</v>
      </c>
      <c r="AP1472" s="17">
        <f t="shared" si="4113"/>
        <v>0</v>
      </c>
      <c r="AQ1472" s="17">
        <f t="shared" si="4114"/>
        <v>0</v>
      </c>
      <c r="AR1472" s="17">
        <f t="shared" si="4115"/>
        <v>0</v>
      </c>
      <c r="AS1472" s="17">
        <f t="shared" si="4116"/>
        <v>0</v>
      </c>
      <c r="AT1472" s="17">
        <f t="shared" si="4117"/>
        <v>0</v>
      </c>
      <c r="AU1472" s="17">
        <f t="shared" si="4118"/>
        <v>0</v>
      </c>
      <c r="AV1472" s="17">
        <f t="shared" si="4119"/>
        <v>0</v>
      </c>
      <c r="AW1472" s="17">
        <f t="shared" si="4084"/>
        <v>1450</v>
      </c>
      <c r="AX1472" s="17">
        <f t="shared" si="4085"/>
        <v>250</v>
      </c>
      <c r="AY1472" s="17">
        <f t="shared" si="4086"/>
        <v>250</v>
      </c>
      <c r="AZ1472" s="17">
        <f t="shared" si="4120"/>
        <v>0</v>
      </c>
      <c r="BA1472" s="32">
        <v>0</v>
      </c>
      <c r="BB1472" s="32"/>
      <c r="BC1472" s="1"/>
      <c r="BD1472" s="1"/>
      <c r="BE1472" s="1"/>
      <c r="BF1472" s="1"/>
      <c r="BG1472" s="1"/>
      <c r="BH1472" s="1"/>
      <c r="BI1472" s="1"/>
    </row>
    <row r="1473" s="1" customFormat="1" ht="110.25">
      <c r="A1473" s="30" t="s">
        <v>504</v>
      </c>
      <c r="B1473" s="30" t="s">
        <v>121</v>
      </c>
      <c r="C1473" s="30" t="s">
        <v>123</v>
      </c>
      <c r="D1473" s="30" t="s">
        <v>128</v>
      </c>
      <c r="E1473" s="30"/>
      <c r="F1473" s="31" t="s">
        <v>129</v>
      </c>
      <c r="G1473" s="17">
        <f t="shared" si="4087"/>
        <v>250</v>
      </c>
      <c r="H1473" s="17">
        <f t="shared" si="4088"/>
        <v>250</v>
      </c>
      <c r="I1473" s="17">
        <f t="shared" si="4089"/>
        <v>250</v>
      </c>
      <c r="J1473" s="17">
        <f t="shared" si="4090"/>
        <v>0</v>
      </c>
      <c r="K1473" s="17">
        <f t="shared" si="4091"/>
        <v>0</v>
      </c>
      <c r="L1473" s="17">
        <f t="shared" si="4092"/>
        <v>0</v>
      </c>
      <c r="M1473" s="17">
        <f t="shared" si="4007"/>
        <v>250</v>
      </c>
      <c r="N1473" s="17">
        <f t="shared" si="4008"/>
        <v>250</v>
      </c>
      <c r="O1473" s="17">
        <f t="shared" si="4009"/>
        <v>250</v>
      </c>
      <c r="P1473" s="17">
        <f t="shared" si="4093"/>
        <v>0</v>
      </c>
      <c r="Q1473" s="17">
        <f t="shared" si="4094"/>
        <v>0</v>
      </c>
      <c r="R1473" s="17">
        <f t="shared" si="4095"/>
        <v>0</v>
      </c>
      <c r="S1473" s="17">
        <f t="shared" si="4096"/>
        <v>0</v>
      </c>
      <c r="T1473" s="17">
        <f t="shared" si="4097"/>
        <v>0</v>
      </c>
      <c r="U1473" s="17">
        <f t="shared" si="4098"/>
        <v>0</v>
      </c>
      <c r="V1473" s="17">
        <f t="shared" si="4099"/>
        <v>0</v>
      </c>
      <c r="W1473" s="17">
        <f t="shared" si="4100"/>
        <v>0</v>
      </c>
      <c r="X1473" s="17">
        <f t="shared" si="4101"/>
        <v>0</v>
      </c>
      <c r="Y1473" s="17">
        <f t="shared" si="4078"/>
        <v>250</v>
      </c>
      <c r="Z1473" s="17">
        <f t="shared" si="4079"/>
        <v>250</v>
      </c>
      <c r="AA1473" s="17">
        <f t="shared" si="4080"/>
        <v>250</v>
      </c>
      <c r="AB1473" s="17">
        <f t="shared" si="4102"/>
        <v>0</v>
      </c>
      <c r="AC1473" s="17">
        <f t="shared" si="4103"/>
        <v>0</v>
      </c>
      <c r="AD1473" s="17">
        <f t="shared" si="4104"/>
        <v>0</v>
      </c>
      <c r="AE1473" s="17">
        <f t="shared" si="4081"/>
        <v>250</v>
      </c>
      <c r="AF1473" s="17">
        <f t="shared" si="4082"/>
        <v>250</v>
      </c>
      <c r="AG1473" s="17">
        <f t="shared" si="4083"/>
        <v>250</v>
      </c>
      <c r="AH1473" s="17">
        <f t="shared" si="4105"/>
        <v>0</v>
      </c>
      <c r="AI1473" s="17">
        <f t="shared" si="4106"/>
        <v>0</v>
      </c>
      <c r="AJ1473" s="17">
        <f t="shared" si="4107"/>
        <v>1200</v>
      </c>
      <c r="AK1473" s="17">
        <f t="shared" si="4108"/>
        <v>0</v>
      </c>
      <c r="AL1473" s="17">
        <f t="shared" si="4109"/>
        <v>0</v>
      </c>
      <c r="AM1473" s="17">
        <f t="shared" si="4110"/>
        <v>0</v>
      </c>
      <c r="AN1473" s="17">
        <f t="shared" si="4111"/>
        <v>0</v>
      </c>
      <c r="AO1473" s="17">
        <f t="shared" si="4112"/>
        <v>0</v>
      </c>
      <c r="AP1473" s="17">
        <f t="shared" si="4113"/>
        <v>0</v>
      </c>
      <c r="AQ1473" s="17">
        <f t="shared" si="4114"/>
        <v>0</v>
      </c>
      <c r="AR1473" s="17">
        <f t="shared" si="4115"/>
        <v>0</v>
      </c>
      <c r="AS1473" s="17">
        <f t="shared" si="4116"/>
        <v>0</v>
      </c>
      <c r="AT1473" s="17">
        <f t="shared" si="4117"/>
        <v>0</v>
      </c>
      <c r="AU1473" s="17">
        <f t="shared" si="4118"/>
        <v>0</v>
      </c>
      <c r="AV1473" s="17">
        <f t="shared" si="4119"/>
        <v>0</v>
      </c>
      <c r="AW1473" s="17">
        <f t="shared" si="4084"/>
        <v>1450</v>
      </c>
      <c r="AX1473" s="17">
        <f t="shared" si="4085"/>
        <v>250</v>
      </c>
      <c r="AY1473" s="17">
        <f t="shared" si="4086"/>
        <v>250</v>
      </c>
      <c r="AZ1473" s="17">
        <f t="shared" si="4120"/>
        <v>0</v>
      </c>
      <c r="BA1473" s="32"/>
      <c r="BB1473" s="32"/>
      <c r="BC1473" s="1"/>
      <c r="BD1473" s="1"/>
      <c r="BE1473" s="1"/>
      <c r="BF1473" s="1"/>
      <c r="BG1473" s="1"/>
      <c r="BH1473" s="1"/>
      <c r="BI1473" s="1"/>
    </row>
    <row r="1474" s="1" customFormat="1" ht="126">
      <c r="A1474" s="30" t="s">
        <v>504</v>
      </c>
      <c r="B1474" s="30" t="s">
        <v>121</v>
      </c>
      <c r="C1474" s="30" t="s">
        <v>123</v>
      </c>
      <c r="D1474" s="30" t="s">
        <v>455</v>
      </c>
      <c r="E1474" s="30"/>
      <c r="F1474" s="31" t="s">
        <v>456</v>
      </c>
      <c r="G1474" s="17">
        <f>G1476</f>
        <v>250</v>
      </c>
      <c r="H1474" s="17">
        <f>H1476</f>
        <v>250</v>
      </c>
      <c r="I1474" s="17">
        <f>I1476</f>
        <v>250</v>
      </c>
      <c r="J1474" s="17">
        <f>J1476</f>
        <v>0</v>
      </c>
      <c r="K1474" s="17">
        <f>K1476</f>
        <v>0</v>
      </c>
      <c r="L1474" s="17">
        <f>L1476</f>
        <v>0</v>
      </c>
      <c r="M1474" s="17">
        <f t="shared" si="4007"/>
        <v>250</v>
      </c>
      <c r="N1474" s="17">
        <f t="shared" si="4008"/>
        <v>250</v>
      </c>
      <c r="O1474" s="17">
        <f t="shared" si="4009"/>
        <v>250</v>
      </c>
      <c r="P1474" s="17">
        <f>P1476</f>
        <v>0</v>
      </c>
      <c r="Q1474" s="17">
        <f>Q1476</f>
        <v>0</v>
      </c>
      <c r="R1474" s="17">
        <f>R1476</f>
        <v>0</v>
      </c>
      <c r="S1474" s="17">
        <f>S1476</f>
        <v>0</v>
      </c>
      <c r="T1474" s="17">
        <f>T1476</f>
        <v>0</v>
      </c>
      <c r="U1474" s="17">
        <f>U1476</f>
        <v>0</v>
      </c>
      <c r="V1474" s="17">
        <f>V1476</f>
        <v>0</v>
      </c>
      <c r="W1474" s="17">
        <f>W1476</f>
        <v>0</v>
      </c>
      <c r="X1474" s="17">
        <f>X1476</f>
        <v>0</v>
      </c>
      <c r="Y1474" s="17">
        <f t="shared" si="4078"/>
        <v>250</v>
      </c>
      <c r="Z1474" s="17">
        <f t="shared" si="4079"/>
        <v>250</v>
      </c>
      <c r="AA1474" s="17">
        <f t="shared" si="4080"/>
        <v>250</v>
      </c>
      <c r="AB1474" s="17">
        <f>AB1476</f>
        <v>0</v>
      </c>
      <c r="AC1474" s="17">
        <f>AC1476</f>
        <v>0</v>
      </c>
      <c r="AD1474" s="17">
        <f>AD1476</f>
        <v>0</v>
      </c>
      <c r="AE1474" s="17">
        <f t="shared" si="4081"/>
        <v>250</v>
      </c>
      <c r="AF1474" s="17">
        <f t="shared" si="4082"/>
        <v>250</v>
      </c>
      <c r="AG1474" s="17">
        <f t="shared" si="4083"/>
        <v>250</v>
      </c>
      <c r="AH1474" s="17">
        <f>AH1476+AH1475</f>
        <v>0</v>
      </c>
      <c r="AI1474" s="17">
        <f>AI1476+AI1475</f>
        <v>0</v>
      </c>
      <c r="AJ1474" s="17">
        <f>AJ1476+AJ1475</f>
        <v>1200</v>
      </c>
      <c r="AK1474" s="17">
        <f>AK1476+AK1475</f>
        <v>0</v>
      </c>
      <c r="AL1474" s="17">
        <f>AL1476+AL1475</f>
        <v>0</v>
      </c>
      <c r="AM1474" s="17">
        <f>AM1476+AM1475</f>
        <v>0</v>
      </c>
      <c r="AN1474" s="17">
        <f>AN1476+AN1475</f>
        <v>0</v>
      </c>
      <c r="AO1474" s="17">
        <f>AO1476+AO1475</f>
        <v>0</v>
      </c>
      <c r="AP1474" s="17">
        <f>AP1476+AP1475</f>
        <v>0</v>
      </c>
      <c r="AQ1474" s="17">
        <f>AQ1476+AQ1475</f>
        <v>0</v>
      </c>
      <c r="AR1474" s="17">
        <f>AR1476+AR1475</f>
        <v>0</v>
      </c>
      <c r="AS1474" s="17">
        <f>AS1476+AS1475</f>
        <v>0</v>
      </c>
      <c r="AT1474" s="17">
        <f>AT1476+AT1475</f>
        <v>0</v>
      </c>
      <c r="AU1474" s="17">
        <f>AU1476+AU1475</f>
        <v>0</v>
      </c>
      <c r="AV1474" s="17">
        <f>AV1476+AV1475</f>
        <v>0</v>
      </c>
      <c r="AW1474" s="17">
        <f t="shared" si="4084"/>
        <v>1450</v>
      </c>
      <c r="AX1474" s="17">
        <f t="shared" si="4085"/>
        <v>250</v>
      </c>
      <c r="AY1474" s="17">
        <f t="shared" si="4086"/>
        <v>250</v>
      </c>
      <c r="AZ1474" s="17">
        <f>AZ1476+AZ1475</f>
        <v>0</v>
      </c>
      <c r="BA1474" s="32"/>
      <c r="BB1474" s="32"/>
      <c r="BC1474" s="1"/>
      <c r="BD1474" s="1"/>
      <c r="BE1474" s="1"/>
      <c r="BF1474" s="1"/>
      <c r="BG1474" s="1"/>
      <c r="BH1474" s="1"/>
      <c r="BI1474" s="1"/>
    </row>
    <row r="1475" s="1" customFormat="1" ht="126">
      <c r="A1475" s="30" t="s">
        <v>504</v>
      </c>
      <c r="B1475" s="30" t="s">
        <v>121</v>
      </c>
      <c r="C1475" s="30" t="s">
        <v>123</v>
      </c>
      <c r="D1475" s="30" t="s">
        <v>455</v>
      </c>
      <c r="E1475" s="30" t="s">
        <v>41</v>
      </c>
      <c r="F1475" s="31" t="s">
        <v>42</v>
      </c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>
        <v>1200</v>
      </c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>
        <f t="shared" si="4084"/>
        <v>1200</v>
      </c>
      <c r="AX1475" s="17">
        <f t="shared" si="4085"/>
        <v>0</v>
      </c>
      <c r="AY1475" s="17">
        <f t="shared" si="4086"/>
        <v>0</v>
      </c>
      <c r="AZ1475" s="17"/>
      <c r="BA1475" s="32"/>
      <c r="BB1475" s="32"/>
      <c r="BC1475" s="1"/>
      <c r="BD1475" s="1"/>
      <c r="BE1475" s="1"/>
      <c r="BF1475" s="1"/>
      <c r="BG1475" s="1"/>
      <c r="BH1475" s="1"/>
      <c r="BI1475" s="1"/>
    </row>
    <row r="1476" s="1" customFormat="1">
      <c r="A1476" s="30" t="s">
        <v>504</v>
      </c>
      <c r="B1476" s="30" t="s">
        <v>121</v>
      </c>
      <c r="C1476" s="30" t="s">
        <v>123</v>
      </c>
      <c r="D1476" s="30" t="s">
        <v>455</v>
      </c>
      <c r="E1476" s="30" t="s">
        <v>43</v>
      </c>
      <c r="F1476" s="31" t="s">
        <v>44</v>
      </c>
      <c r="G1476" s="17">
        <v>250</v>
      </c>
      <c r="H1476" s="17">
        <v>250</v>
      </c>
      <c r="I1476" s="17">
        <v>250</v>
      </c>
      <c r="J1476" s="17"/>
      <c r="K1476" s="17"/>
      <c r="L1476" s="17"/>
      <c r="M1476" s="17">
        <f t="shared" si="4007"/>
        <v>250</v>
      </c>
      <c r="N1476" s="17">
        <f t="shared" si="4008"/>
        <v>250</v>
      </c>
      <c r="O1476" s="17">
        <f t="shared" si="4009"/>
        <v>250</v>
      </c>
      <c r="P1476" s="17"/>
      <c r="Q1476" s="17"/>
      <c r="R1476" s="17"/>
      <c r="S1476" s="17"/>
      <c r="T1476" s="17"/>
      <c r="U1476" s="17"/>
      <c r="V1476" s="17"/>
      <c r="W1476" s="17"/>
      <c r="X1476" s="17"/>
      <c r="Y1476" s="17">
        <f t="shared" si="4078"/>
        <v>250</v>
      </c>
      <c r="Z1476" s="17">
        <f t="shared" si="4079"/>
        <v>250</v>
      </c>
      <c r="AA1476" s="17">
        <f t="shared" si="4080"/>
        <v>250</v>
      </c>
      <c r="AB1476" s="17"/>
      <c r="AC1476" s="17"/>
      <c r="AD1476" s="17"/>
      <c r="AE1476" s="17">
        <f t="shared" si="4081"/>
        <v>250</v>
      </c>
      <c r="AF1476" s="17">
        <f t="shared" si="4082"/>
        <v>250</v>
      </c>
      <c r="AG1476" s="17">
        <f t="shared" si="4083"/>
        <v>250</v>
      </c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>
        <f t="shared" si="4084"/>
        <v>250</v>
      </c>
      <c r="AX1476" s="17">
        <f t="shared" si="4085"/>
        <v>250</v>
      </c>
      <c r="AY1476" s="17">
        <f t="shared" si="4086"/>
        <v>250</v>
      </c>
      <c r="AZ1476" s="17"/>
      <c r="BA1476" s="32"/>
      <c r="BB1476" s="32"/>
      <c r="BC1476" s="1"/>
      <c r="BD1476" s="1"/>
      <c r="BE1476" s="1"/>
      <c r="BF1476" s="1"/>
      <c r="BG1476" s="1"/>
      <c r="BH1476" s="1"/>
      <c r="BI1476" s="1"/>
    </row>
    <row r="1477" s="20" customFormat="1">
      <c r="A1477" s="21" t="s">
        <v>504</v>
      </c>
      <c r="B1477" s="37" t="s">
        <v>63</v>
      </c>
      <c r="C1477" s="37"/>
      <c r="D1477" s="21"/>
      <c r="E1477" s="21"/>
      <c r="F1477" s="22" t="s">
        <v>64</v>
      </c>
      <c r="G1477" s="23">
        <f>G1484</f>
        <v>24166.899999999998</v>
      </c>
      <c r="H1477" s="23">
        <f>H1484</f>
        <v>21849.799999999996</v>
      </c>
      <c r="I1477" s="23">
        <f>I1484</f>
        <v>19161.899999999998</v>
      </c>
      <c r="J1477" s="23">
        <f>J1484</f>
        <v>9977.1000000000004</v>
      </c>
      <c r="K1477" s="23">
        <f>K1484</f>
        <v>9977.1000000000004</v>
      </c>
      <c r="L1477" s="23">
        <f>L1484</f>
        <v>9977.1000000000004</v>
      </c>
      <c r="M1477" s="23">
        <f t="shared" si="4007"/>
        <v>34144</v>
      </c>
      <c r="N1477" s="23">
        <f t="shared" si="4008"/>
        <v>31826.899999999994</v>
      </c>
      <c r="O1477" s="23">
        <f t="shared" si="4009"/>
        <v>29139</v>
      </c>
      <c r="P1477" s="23">
        <f>P1484+P1478</f>
        <v>0</v>
      </c>
      <c r="Q1477" s="23">
        <f>Q1484+Q1478</f>
        <v>0</v>
      </c>
      <c r="R1477" s="23">
        <f>R1484+R1478</f>
        <v>0</v>
      </c>
      <c r="S1477" s="23">
        <f>S1484+S1478</f>
        <v>2173.25</v>
      </c>
      <c r="T1477" s="23">
        <f>T1484+T1478</f>
        <v>0</v>
      </c>
      <c r="U1477" s="23">
        <f>U1484+U1478</f>
        <v>0</v>
      </c>
      <c r="V1477" s="23">
        <f>V1484+V1478</f>
        <v>0</v>
      </c>
      <c r="W1477" s="23">
        <f>W1484+W1478</f>
        <v>0</v>
      </c>
      <c r="X1477" s="23">
        <f>X1484+X1478</f>
        <v>0</v>
      </c>
      <c r="Y1477" s="23">
        <f t="shared" si="4078"/>
        <v>36317.25</v>
      </c>
      <c r="Z1477" s="23">
        <f t="shared" si="4079"/>
        <v>31826.899999999994</v>
      </c>
      <c r="AA1477" s="23">
        <f t="shared" si="4080"/>
        <v>29139</v>
      </c>
      <c r="AB1477" s="23">
        <f>AB1484+AB1478</f>
        <v>0</v>
      </c>
      <c r="AC1477" s="23">
        <f>AC1484+AC1478</f>
        <v>0</v>
      </c>
      <c r="AD1477" s="23">
        <f>AD1484+AD1478</f>
        <v>0</v>
      </c>
      <c r="AE1477" s="23">
        <f t="shared" si="4081"/>
        <v>36317.25</v>
      </c>
      <c r="AF1477" s="23">
        <f t="shared" si="4082"/>
        <v>31826.899999999994</v>
      </c>
      <c r="AG1477" s="23">
        <f t="shared" si="4083"/>
        <v>29139</v>
      </c>
      <c r="AH1477" s="23">
        <f>AH1484+AH1478</f>
        <v>0</v>
      </c>
      <c r="AI1477" s="23">
        <f>AI1484+AI1478</f>
        <v>0</v>
      </c>
      <c r="AJ1477" s="23">
        <f>AJ1484+AJ1478</f>
        <v>-231.387</v>
      </c>
      <c r="AK1477" s="23">
        <f>AK1484+AK1478</f>
        <v>0</v>
      </c>
      <c r="AL1477" s="23">
        <f>AL1484+AL1478</f>
        <v>0</v>
      </c>
      <c r="AM1477" s="23">
        <f>AM1484+AM1478</f>
        <v>0</v>
      </c>
      <c r="AN1477" s="23">
        <f>AN1484+AN1478</f>
        <v>0</v>
      </c>
      <c r="AO1477" s="23">
        <f>AO1484+AO1478</f>
        <v>0</v>
      </c>
      <c r="AP1477" s="23">
        <f>AP1484+AP1478</f>
        <v>0</v>
      </c>
      <c r="AQ1477" s="23">
        <f>AQ1484+AQ1478</f>
        <v>0</v>
      </c>
      <c r="AR1477" s="23">
        <f>AR1484+AR1478</f>
        <v>0</v>
      </c>
      <c r="AS1477" s="23">
        <f>AS1484+AS1478</f>
        <v>0</v>
      </c>
      <c r="AT1477" s="23">
        <f>AT1484+AT1478</f>
        <v>0</v>
      </c>
      <c r="AU1477" s="23">
        <f>AU1484+AU1478</f>
        <v>0</v>
      </c>
      <c r="AV1477" s="23">
        <f>AV1484+AV1478</f>
        <v>0</v>
      </c>
      <c r="AW1477" s="23">
        <f t="shared" si="4084"/>
        <v>36085.862999999998</v>
      </c>
      <c r="AX1477" s="23">
        <f t="shared" si="4085"/>
        <v>31826.899999999994</v>
      </c>
      <c r="AY1477" s="23">
        <f t="shared" si="4086"/>
        <v>29139</v>
      </c>
      <c r="AZ1477" s="23">
        <f>AZ1484+AZ1478</f>
        <v>0</v>
      </c>
      <c r="BA1477" s="24"/>
      <c r="BB1477" s="24"/>
      <c r="BC1477" s="20"/>
      <c r="BD1477" s="20"/>
      <c r="BE1477" s="20"/>
      <c r="BF1477" s="20"/>
      <c r="BG1477" s="20"/>
      <c r="BH1477" s="20"/>
      <c r="BI1477" s="20"/>
    </row>
    <row r="1478" s="25" customFormat="1">
      <c r="A1478" s="26" t="s">
        <v>504</v>
      </c>
      <c r="B1478" s="26" t="s">
        <v>63</v>
      </c>
      <c r="C1478" s="26" t="s">
        <v>325</v>
      </c>
      <c r="D1478" s="26"/>
      <c r="E1478" s="26"/>
      <c r="F1478" s="27" t="s">
        <v>487</v>
      </c>
      <c r="G1478" s="28"/>
      <c r="H1478" s="28"/>
      <c r="I1478" s="28"/>
      <c r="J1478" s="28"/>
      <c r="K1478" s="28"/>
      <c r="L1478" s="28"/>
      <c r="M1478" s="28"/>
      <c r="N1478" s="28"/>
      <c r="O1478" s="28"/>
      <c r="P1478" s="28">
        <f t="shared" ref="P1478:P1482" si="4121">P1479</f>
        <v>0</v>
      </c>
      <c r="Q1478" s="28">
        <f t="shared" ref="Q1478:Q1482" si="4122">Q1479</f>
        <v>0</v>
      </c>
      <c r="R1478" s="28">
        <f t="shared" ref="R1478:R1482" si="4123">R1479</f>
        <v>0</v>
      </c>
      <c r="S1478" s="28">
        <f t="shared" ref="S1478:S1482" si="4124">S1479</f>
        <v>2173.25</v>
      </c>
      <c r="T1478" s="28">
        <f t="shared" ref="T1478:T1482" si="4125">T1479</f>
        <v>0</v>
      </c>
      <c r="U1478" s="28">
        <f t="shared" ref="U1478:U1482" si="4126">U1479</f>
        <v>0</v>
      </c>
      <c r="V1478" s="28">
        <f t="shared" ref="V1478:V1482" si="4127">V1479</f>
        <v>0</v>
      </c>
      <c r="W1478" s="28">
        <f t="shared" ref="W1478:W1482" si="4128">W1479</f>
        <v>0</v>
      </c>
      <c r="X1478" s="28">
        <f t="shared" ref="X1478:X1482" si="4129">X1479</f>
        <v>0</v>
      </c>
      <c r="Y1478" s="28">
        <f t="shared" si="4078"/>
        <v>2173.25</v>
      </c>
      <c r="Z1478" s="28">
        <f t="shared" si="4079"/>
        <v>0</v>
      </c>
      <c r="AA1478" s="28">
        <f t="shared" si="4080"/>
        <v>0</v>
      </c>
      <c r="AB1478" s="28">
        <f t="shared" ref="AB1478:AB1482" si="4130">AB1479</f>
        <v>0</v>
      </c>
      <c r="AC1478" s="28">
        <f t="shared" ref="AC1478:AC1482" si="4131">AC1479</f>
        <v>0</v>
      </c>
      <c r="AD1478" s="28">
        <f t="shared" ref="AD1478:AD1482" si="4132">AD1479</f>
        <v>0</v>
      </c>
      <c r="AE1478" s="28">
        <f t="shared" si="4081"/>
        <v>2173.25</v>
      </c>
      <c r="AF1478" s="28">
        <f t="shared" si="4082"/>
        <v>0</v>
      </c>
      <c r="AG1478" s="28">
        <f t="shared" si="4083"/>
        <v>0</v>
      </c>
      <c r="AH1478" s="28">
        <f t="shared" ref="AH1478:AH1482" si="4133">AH1479</f>
        <v>0</v>
      </c>
      <c r="AI1478" s="28">
        <f t="shared" ref="AI1478:AI1482" si="4134">AI1479</f>
        <v>0</v>
      </c>
      <c r="AJ1478" s="28">
        <f t="shared" ref="AJ1478:AJ1482" si="4135">AJ1479</f>
        <v>0</v>
      </c>
      <c r="AK1478" s="28">
        <f t="shared" ref="AK1478:AK1482" si="4136">AK1479</f>
        <v>0</v>
      </c>
      <c r="AL1478" s="28">
        <f t="shared" ref="AL1478:AL1482" si="4137">AL1479</f>
        <v>0</v>
      </c>
      <c r="AM1478" s="28">
        <f t="shared" ref="AM1478:AM1482" si="4138">AM1479</f>
        <v>0</v>
      </c>
      <c r="AN1478" s="28">
        <f t="shared" ref="AN1478:AN1482" si="4139">AN1479</f>
        <v>0</v>
      </c>
      <c r="AO1478" s="28">
        <f t="shared" ref="AO1478:AO1482" si="4140">AO1479</f>
        <v>0</v>
      </c>
      <c r="AP1478" s="28">
        <f t="shared" ref="AP1478:AP1482" si="4141">AP1479</f>
        <v>0</v>
      </c>
      <c r="AQ1478" s="28">
        <f t="shared" ref="AQ1478:AQ1482" si="4142">AQ1479</f>
        <v>0</v>
      </c>
      <c r="AR1478" s="28">
        <f t="shared" ref="AR1478:AR1482" si="4143">AR1479</f>
        <v>0</v>
      </c>
      <c r="AS1478" s="28">
        <f t="shared" ref="AS1478:AS1482" si="4144">AS1479</f>
        <v>0</v>
      </c>
      <c r="AT1478" s="28">
        <f t="shared" ref="AT1478:AT1482" si="4145">AT1479</f>
        <v>0</v>
      </c>
      <c r="AU1478" s="28">
        <f t="shared" ref="AU1478:AU1482" si="4146">AU1479</f>
        <v>0</v>
      </c>
      <c r="AV1478" s="28">
        <f t="shared" ref="AV1478:AV1482" si="4147">AV1479</f>
        <v>0</v>
      </c>
      <c r="AW1478" s="28">
        <f t="shared" si="4084"/>
        <v>2173.25</v>
      </c>
      <c r="AX1478" s="28">
        <f t="shared" si="4085"/>
        <v>0</v>
      </c>
      <c r="AY1478" s="28">
        <f t="shared" si="4086"/>
        <v>0</v>
      </c>
      <c r="AZ1478" s="28">
        <f t="shared" ref="AZ1478:AZ1482" si="4148">AZ1479</f>
        <v>0</v>
      </c>
      <c r="BA1478" s="29"/>
      <c r="BB1478" s="29"/>
      <c r="BC1478" s="25"/>
      <c r="BD1478" s="25"/>
      <c r="BE1478" s="25"/>
      <c r="BF1478" s="25"/>
      <c r="BG1478" s="25"/>
      <c r="BH1478" s="25"/>
      <c r="BI1478" s="25"/>
    </row>
    <row r="1479" s="1" customFormat="1">
      <c r="A1479" s="30" t="s">
        <v>504</v>
      </c>
      <c r="B1479" s="30" t="s">
        <v>63</v>
      </c>
      <c r="C1479" s="30" t="s">
        <v>325</v>
      </c>
      <c r="D1479" s="30" t="s">
        <v>448</v>
      </c>
      <c r="E1479" s="30"/>
      <c r="F1479" s="31" t="s">
        <v>449</v>
      </c>
      <c r="G1479" s="17"/>
      <c r="H1479" s="17"/>
      <c r="I1479" s="17"/>
      <c r="J1479" s="17"/>
      <c r="K1479" s="17"/>
      <c r="L1479" s="17"/>
      <c r="M1479" s="17"/>
      <c r="N1479" s="17"/>
      <c r="O1479" s="17"/>
      <c r="P1479" s="17">
        <f t="shared" si="4121"/>
        <v>0</v>
      </c>
      <c r="Q1479" s="17">
        <f t="shared" si="4122"/>
        <v>0</v>
      </c>
      <c r="R1479" s="17">
        <f t="shared" si="4123"/>
        <v>0</v>
      </c>
      <c r="S1479" s="17">
        <f t="shared" si="4124"/>
        <v>2173.25</v>
      </c>
      <c r="T1479" s="17">
        <f t="shared" si="4125"/>
        <v>0</v>
      </c>
      <c r="U1479" s="17">
        <f t="shared" si="4126"/>
        <v>0</v>
      </c>
      <c r="V1479" s="17">
        <f t="shared" si="4127"/>
        <v>0</v>
      </c>
      <c r="W1479" s="17">
        <f t="shared" si="4128"/>
        <v>0</v>
      </c>
      <c r="X1479" s="17">
        <f t="shared" si="4129"/>
        <v>0</v>
      </c>
      <c r="Y1479" s="17">
        <f t="shared" si="4078"/>
        <v>2173.25</v>
      </c>
      <c r="Z1479" s="17">
        <f t="shared" si="4079"/>
        <v>0</v>
      </c>
      <c r="AA1479" s="17">
        <f t="shared" si="4080"/>
        <v>0</v>
      </c>
      <c r="AB1479" s="17">
        <f t="shared" si="4130"/>
        <v>0</v>
      </c>
      <c r="AC1479" s="17">
        <f t="shared" si="4131"/>
        <v>0</v>
      </c>
      <c r="AD1479" s="17">
        <f t="shared" si="4132"/>
        <v>0</v>
      </c>
      <c r="AE1479" s="17">
        <f t="shared" si="4081"/>
        <v>2173.25</v>
      </c>
      <c r="AF1479" s="17">
        <f t="shared" si="4082"/>
        <v>0</v>
      </c>
      <c r="AG1479" s="17">
        <f t="shared" si="4083"/>
        <v>0</v>
      </c>
      <c r="AH1479" s="17">
        <f t="shared" si="4133"/>
        <v>0</v>
      </c>
      <c r="AI1479" s="17">
        <f t="shared" si="4134"/>
        <v>0</v>
      </c>
      <c r="AJ1479" s="17">
        <f t="shared" si="4135"/>
        <v>0</v>
      </c>
      <c r="AK1479" s="17">
        <f t="shared" si="4136"/>
        <v>0</v>
      </c>
      <c r="AL1479" s="17">
        <f t="shared" si="4137"/>
        <v>0</v>
      </c>
      <c r="AM1479" s="17">
        <f t="shared" si="4138"/>
        <v>0</v>
      </c>
      <c r="AN1479" s="17">
        <f t="shared" si="4139"/>
        <v>0</v>
      </c>
      <c r="AO1479" s="17">
        <f t="shared" si="4140"/>
        <v>0</v>
      </c>
      <c r="AP1479" s="17">
        <f t="shared" si="4141"/>
        <v>0</v>
      </c>
      <c r="AQ1479" s="17">
        <f t="shared" si="4142"/>
        <v>0</v>
      </c>
      <c r="AR1479" s="17">
        <f t="shared" si="4143"/>
        <v>0</v>
      </c>
      <c r="AS1479" s="17">
        <f t="shared" si="4144"/>
        <v>0</v>
      </c>
      <c r="AT1479" s="17">
        <f t="shared" si="4145"/>
        <v>0</v>
      </c>
      <c r="AU1479" s="17">
        <f t="shared" si="4146"/>
        <v>0</v>
      </c>
      <c r="AV1479" s="17">
        <f t="shared" si="4147"/>
        <v>0</v>
      </c>
      <c r="AW1479" s="17">
        <f t="shared" si="4084"/>
        <v>2173.25</v>
      </c>
      <c r="AX1479" s="17">
        <f t="shared" si="4085"/>
        <v>0</v>
      </c>
      <c r="AY1479" s="17">
        <f t="shared" si="4086"/>
        <v>0</v>
      </c>
      <c r="AZ1479" s="17">
        <f t="shared" si="4148"/>
        <v>0</v>
      </c>
      <c r="BA1479" s="32"/>
      <c r="BB1479" s="32"/>
      <c r="BC1479" s="1"/>
      <c r="BD1479" s="1"/>
      <c r="BE1479" s="1"/>
      <c r="BF1479" s="1"/>
      <c r="BG1479" s="1"/>
      <c r="BH1479" s="1"/>
      <c r="BI1479" s="1"/>
    </row>
    <row r="1480" s="1" customFormat="1">
      <c r="A1480" s="30" t="s">
        <v>504</v>
      </c>
      <c r="B1480" s="30" t="s">
        <v>63</v>
      </c>
      <c r="C1480" s="30" t="s">
        <v>325</v>
      </c>
      <c r="D1480" s="30" t="s">
        <v>461</v>
      </c>
      <c r="E1480" s="30"/>
      <c r="F1480" s="31" t="s">
        <v>36</v>
      </c>
      <c r="G1480" s="17"/>
      <c r="H1480" s="17"/>
      <c r="I1480" s="17"/>
      <c r="J1480" s="17"/>
      <c r="K1480" s="17"/>
      <c r="L1480" s="17"/>
      <c r="M1480" s="17"/>
      <c r="N1480" s="17"/>
      <c r="O1480" s="17"/>
      <c r="P1480" s="17">
        <f t="shared" si="4121"/>
        <v>0</v>
      </c>
      <c r="Q1480" s="17">
        <f t="shared" si="4122"/>
        <v>0</v>
      </c>
      <c r="R1480" s="17">
        <f t="shared" si="4123"/>
        <v>0</v>
      </c>
      <c r="S1480" s="17">
        <f t="shared" si="4124"/>
        <v>2173.25</v>
      </c>
      <c r="T1480" s="17">
        <f t="shared" si="4125"/>
        <v>0</v>
      </c>
      <c r="U1480" s="17">
        <f t="shared" si="4126"/>
        <v>0</v>
      </c>
      <c r="V1480" s="17">
        <f t="shared" si="4127"/>
        <v>0</v>
      </c>
      <c r="W1480" s="17">
        <f t="shared" si="4128"/>
        <v>0</v>
      </c>
      <c r="X1480" s="17">
        <f t="shared" si="4129"/>
        <v>0</v>
      </c>
      <c r="Y1480" s="17">
        <f t="shared" si="4078"/>
        <v>2173.25</v>
      </c>
      <c r="Z1480" s="17">
        <f t="shared" si="4079"/>
        <v>0</v>
      </c>
      <c r="AA1480" s="17">
        <f t="shared" si="4080"/>
        <v>0</v>
      </c>
      <c r="AB1480" s="17">
        <f t="shared" si="4130"/>
        <v>0</v>
      </c>
      <c r="AC1480" s="17">
        <f t="shared" si="4131"/>
        <v>0</v>
      </c>
      <c r="AD1480" s="17">
        <f t="shared" si="4132"/>
        <v>0</v>
      </c>
      <c r="AE1480" s="17">
        <f t="shared" si="4081"/>
        <v>2173.25</v>
      </c>
      <c r="AF1480" s="17">
        <f t="shared" si="4082"/>
        <v>0</v>
      </c>
      <c r="AG1480" s="17">
        <f t="shared" si="4083"/>
        <v>0</v>
      </c>
      <c r="AH1480" s="17">
        <f t="shared" si="4133"/>
        <v>0</v>
      </c>
      <c r="AI1480" s="17">
        <f t="shared" si="4134"/>
        <v>0</v>
      </c>
      <c r="AJ1480" s="17">
        <f t="shared" si="4135"/>
        <v>0</v>
      </c>
      <c r="AK1480" s="17">
        <f t="shared" si="4136"/>
        <v>0</v>
      </c>
      <c r="AL1480" s="17">
        <f t="shared" si="4137"/>
        <v>0</v>
      </c>
      <c r="AM1480" s="17">
        <f t="shared" si="4138"/>
        <v>0</v>
      </c>
      <c r="AN1480" s="17">
        <f t="shared" si="4139"/>
        <v>0</v>
      </c>
      <c r="AO1480" s="17">
        <f t="shared" si="4140"/>
        <v>0</v>
      </c>
      <c r="AP1480" s="17">
        <f t="shared" si="4141"/>
        <v>0</v>
      </c>
      <c r="AQ1480" s="17">
        <f t="shared" si="4142"/>
        <v>0</v>
      </c>
      <c r="AR1480" s="17">
        <f t="shared" si="4143"/>
        <v>0</v>
      </c>
      <c r="AS1480" s="17">
        <f t="shared" si="4144"/>
        <v>0</v>
      </c>
      <c r="AT1480" s="17">
        <f t="shared" si="4145"/>
        <v>0</v>
      </c>
      <c r="AU1480" s="17">
        <f t="shared" si="4146"/>
        <v>0</v>
      </c>
      <c r="AV1480" s="17">
        <f t="shared" si="4147"/>
        <v>0</v>
      </c>
      <c r="AW1480" s="17">
        <f t="shared" si="4084"/>
        <v>2173.25</v>
      </c>
      <c r="AX1480" s="17">
        <f t="shared" si="4085"/>
        <v>0</v>
      </c>
      <c r="AY1480" s="17">
        <f t="shared" si="4086"/>
        <v>0</v>
      </c>
      <c r="AZ1480" s="17">
        <f t="shared" si="4148"/>
        <v>0</v>
      </c>
      <c r="BA1480" s="32"/>
      <c r="BB1480" s="32"/>
      <c r="BC1480" s="1"/>
      <c r="BD1480" s="1"/>
      <c r="BE1480" s="1"/>
      <c r="BF1480" s="1"/>
      <c r="BG1480" s="1"/>
      <c r="BH1480" s="1"/>
      <c r="BI1480" s="1"/>
    </row>
    <row r="1481" s="1" customFormat="1">
      <c r="A1481" s="30" t="s">
        <v>504</v>
      </c>
      <c r="B1481" s="30" t="s">
        <v>63</v>
      </c>
      <c r="C1481" s="30" t="s">
        <v>325</v>
      </c>
      <c r="D1481" s="30" t="s">
        <v>483</v>
      </c>
      <c r="E1481" s="30"/>
      <c r="F1481" s="31" t="s">
        <v>484</v>
      </c>
      <c r="G1481" s="17"/>
      <c r="H1481" s="17"/>
      <c r="I1481" s="17"/>
      <c r="J1481" s="17"/>
      <c r="K1481" s="17"/>
      <c r="L1481" s="17"/>
      <c r="M1481" s="17"/>
      <c r="N1481" s="17"/>
      <c r="O1481" s="17"/>
      <c r="P1481" s="17">
        <f t="shared" si="4121"/>
        <v>0</v>
      </c>
      <c r="Q1481" s="17">
        <f t="shared" si="4122"/>
        <v>0</v>
      </c>
      <c r="R1481" s="17">
        <f t="shared" si="4123"/>
        <v>0</v>
      </c>
      <c r="S1481" s="17">
        <f t="shared" si="4124"/>
        <v>2173.25</v>
      </c>
      <c r="T1481" s="17">
        <f t="shared" si="4125"/>
        <v>0</v>
      </c>
      <c r="U1481" s="17">
        <f t="shared" si="4126"/>
        <v>0</v>
      </c>
      <c r="V1481" s="17">
        <f t="shared" si="4127"/>
        <v>0</v>
      </c>
      <c r="W1481" s="17">
        <f t="shared" si="4128"/>
        <v>0</v>
      </c>
      <c r="X1481" s="17">
        <f t="shared" si="4129"/>
        <v>0</v>
      </c>
      <c r="Y1481" s="17">
        <f t="shared" si="4078"/>
        <v>2173.25</v>
      </c>
      <c r="Z1481" s="17">
        <f t="shared" si="4079"/>
        <v>0</v>
      </c>
      <c r="AA1481" s="17">
        <f t="shared" si="4080"/>
        <v>0</v>
      </c>
      <c r="AB1481" s="17">
        <f t="shared" si="4130"/>
        <v>0</v>
      </c>
      <c r="AC1481" s="17">
        <f t="shared" si="4131"/>
        <v>0</v>
      </c>
      <c r="AD1481" s="17">
        <f t="shared" si="4132"/>
        <v>0</v>
      </c>
      <c r="AE1481" s="17">
        <f t="shared" si="4081"/>
        <v>2173.25</v>
      </c>
      <c r="AF1481" s="17">
        <f t="shared" si="4082"/>
        <v>0</v>
      </c>
      <c r="AG1481" s="17">
        <f t="shared" si="4083"/>
        <v>0</v>
      </c>
      <c r="AH1481" s="17">
        <f t="shared" si="4133"/>
        <v>0</v>
      </c>
      <c r="AI1481" s="17">
        <f t="shared" si="4134"/>
        <v>0</v>
      </c>
      <c r="AJ1481" s="17">
        <f t="shared" si="4135"/>
        <v>0</v>
      </c>
      <c r="AK1481" s="17">
        <f t="shared" si="4136"/>
        <v>0</v>
      </c>
      <c r="AL1481" s="17">
        <f t="shared" si="4137"/>
        <v>0</v>
      </c>
      <c r="AM1481" s="17">
        <f t="shared" si="4138"/>
        <v>0</v>
      </c>
      <c r="AN1481" s="17">
        <f t="shared" si="4139"/>
        <v>0</v>
      </c>
      <c r="AO1481" s="17">
        <f t="shared" si="4140"/>
        <v>0</v>
      </c>
      <c r="AP1481" s="17">
        <f t="shared" si="4141"/>
        <v>0</v>
      </c>
      <c r="AQ1481" s="17">
        <f t="shared" si="4142"/>
        <v>0</v>
      </c>
      <c r="AR1481" s="17">
        <f t="shared" si="4143"/>
        <v>0</v>
      </c>
      <c r="AS1481" s="17">
        <f t="shared" si="4144"/>
        <v>0</v>
      </c>
      <c r="AT1481" s="17">
        <f t="shared" si="4145"/>
        <v>0</v>
      </c>
      <c r="AU1481" s="17">
        <f t="shared" si="4146"/>
        <v>0</v>
      </c>
      <c r="AV1481" s="17">
        <f t="shared" si="4147"/>
        <v>0</v>
      </c>
      <c r="AW1481" s="17">
        <f t="shared" si="4084"/>
        <v>2173.25</v>
      </c>
      <c r="AX1481" s="17">
        <f t="shared" si="4085"/>
        <v>0</v>
      </c>
      <c r="AY1481" s="17">
        <f t="shared" si="4086"/>
        <v>0</v>
      </c>
      <c r="AZ1481" s="17">
        <f t="shared" si="4148"/>
        <v>0</v>
      </c>
      <c r="BA1481" s="32"/>
      <c r="BB1481" s="32"/>
      <c r="BC1481" s="1"/>
      <c r="BD1481" s="1"/>
      <c r="BE1481" s="1"/>
      <c r="BF1481" s="1"/>
      <c r="BG1481" s="1"/>
      <c r="BH1481" s="1"/>
      <c r="BI1481" s="1"/>
    </row>
    <row r="1482" s="1" customFormat="1">
      <c r="A1482" s="30" t="s">
        <v>504</v>
      </c>
      <c r="B1482" s="30" t="s">
        <v>63</v>
      </c>
      <c r="C1482" s="30" t="s">
        <v>325</v>
      </c>
      <c r="D1482" s="30" t="s">
        <v>485</v>
      </c>
      <c r="E1482" s="30"/>
      <c r="F1482" s="31" t="s">
        <v>486</v>
      </c>
      <c r="G1482" s="17"/>
      <c r="H1482" s="17"/>
      <c r="I1482" s="17"/>
      <c r="J1482" s="17"/>
      <c r="K1482" s="17"/>
      <c r="L1482" s="17"/>
      <c r="M1482" s="17"/>
      <c r="N1482" s="17"/>
      <c r="O1482" s="17"/>
      <c r="P1482" s="17">
        <f t="shared" si="4121"/>
        <v>0</v>
      </c>
      <c r="Q1482" s="17">
        <f t="shared" si="4122"/>
        <v>0</v>
      </c>
      <c r="R1482" s="17">
        <f t="shared" si="4123"/>
        <v>0</v>
      </c>
      <c r="S1482" s="17">
        <f t="shared" si="4124"/>
        <v>2173.25</v>
      </c>
      <c r="T1482" s="17">
        <f t="shared" si="4125"/>
        <v>0</v>
      </c>
      <c r="U1482" s="17">
        <f t="shared" si="4126"/>
        <v>0</v>
      </c>
      <c r="V1482" s="17">
        <f t="shared" si="4127"/>
        <v>0</v>
      </c>
      <c r="W1482" s="17">
        <f t="shared" si="4128"/>
        <v>0</v>
      </c>
      <c r="X1482" s="17">
        <f t="shared" si="4129"/>
        <v>0</v>
      </c>
      <c r="Y1482" s="17">
        <f t="shared" si="4078"/>
        <v>2173.25</v>
      </c>
      <c r="Z1482" s="17">
        <f t="shared" si="4079"/>
        <v>0</v>
      </c>
      <c r="AA1482" s="17">
        <f t="shared" si="4080"/>
        <v>0</v>
      </c>
      <c r="AB1482" s="17">
        <f t="shared" si="4130"/>
        <v>0</v>
      </c>
      <c r="AC1482" s="17">
        <f t="shared" si="4131"/>
        <v>0</v>
      </c>
      <c r="AD1482" s="17">
        <f t="shared" si="4132"/>
        <v>0</v>
      </c>
      <c r="AE1482" s="17">
        <f t="shared" si="4081"/>
        <v>2173.25</v>
      </c>
      <c r="AF1482" s="17">
        <f t="shared" si="4082"/>
        <v>0</v>
      </c>
      <c r="AG1482" s="17">
        <f t="shared" si="4083"/>
        <v>0</v>
      </c>
      <c r="AH1482" s="17">
        <f t="shared" si="4133"/>
        <v>0</v>
      </c>
      <c r="AI1482" s="17">
        <f t="shared" si="4134"/>
        <v>0</v>
      </c>
      <c r="AJ1482" s="17">
        <f t="shared" si="4135"/>
        <v>0</v>
      </c>
      <c r="AK1482" s="17">
        <f t="shared" si="4136"/>
        <v>0</v>
      </c>
      <c r="AL1482" s="17">
        <f t="shared" si="4137"/>
        <v>0</v>
      </c>
      <c r="AM1482" s="17">
        <f t="shared" si="4138"/>
        <v>0</v>
      </c>
      <c r="AN1482" s="17">
        <f t="shared" si="4139"/>
        <v>0</v>
      </c>
      <c r="AO1482" s="17">
        <f t="shared" si="4140"/>
        <v>0</v>
      </c>
      <c r="AP1482" s="17">
        <f t="shared" si="4141"/>
        <v>0</v>
      </c>
      <c r="AQ1482" s="17">
        <f t="shared" si="4142"/>
        <v>0</v>
      </c>
      <c r="AR1482" s="17">
        <f t="shared" si="4143"/>
        <v>0</v>
      </c>
      <c r="AS1482" s="17">
        <f t="shared" si="4144"/>
        <v>0</v>
      </c>
      <c r="AT1482" s="17">
        <f t="shared" si="4145"/>
        <v>0</v>
      </c>
      <c r="AU1482" s="17">
        <f t="shared" si="4146"/>
        <v>0</v>
      </c>
      <c r="AV1482" s="17">
        <f t="shared" si="4147"/>
        <v>0</v>
      </c>
      <c r="AW1482" s="17">
        <f t="shared" si="4084"/>
        <v>2173.25</v>
      </c>
      <c r="AX1482" s="17">
        <f t="shared" si="4085"/>
        <v>0</v>
      </c>
      <c r="AY1482" s="17">
        <f t="shared" si="4086"/>
        <v>0</v>
      </c>
      <c r="AZ1482" s="17">
        <f t="shared" si="4148"/>
        <v>0</v>
      </c>
      <c r="BA1482" s="32"/>
      <c r="BB1482" s="32"/>
      <c r="BC1482" s="1"/>
      <c r="BD1482" s="1"/>
      <c r="BE1482" s="1"/>
      <c r="BF1482" s="1"/>
      <c r="BG1482" s="1"/>
      <c r="BH1482" s="1"/>
      <c r="BI1482" s="1"/>
    </row>
    <row r="1483" s="1" customFormat="1">
      <c r="A1483" s="30" t="s">
        <v>504</v>
      </c>
      <c r="B1483" s="30" t="s">
        <v>63</v>
      </c>
      <c r="C1483" s="30" t="s">
        <v>325</v>
      </c>
      <c r="D1483" s="30" t="s">
        <v>485</v>
      </c>
      <c r="E1483" s="30" t="s">
        <v>41</v>
      </c>
      <c r="F1483" s="31" t="s">
        <v>42</v>
      </c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>
        <f>1610+563.25</f>
        <v>2173.25</v>
      </c>
      <c r="T1483" s="17"/>
      <c r="U1483" s="17"/>
      <c r="V1483" s="17"/>
      <c r="W1483" s="17"/>
      <c r="X1483" s="17"/>
      <c r="Y1483" s="17">
        <f t="shared" si="4078"/>
        <v>2173.25</v>
      </c>
      <c r="Z1483" s="17">
        <f t="shared" si="4079"/>
        <v>0</v>
      </c>
      <c r="AA1483" s="17">
        <f t="shared" si="4080"/>
        <v>0</v>
      </c>
      <c r="AB1483" s="17"/>
      <c r="AC1483" s="17"/>
      <c r="AD1483" s="17"/>
      <c r="AE1483" s="17">
        <f t="shared" si="4081"/>
        <v>2173.25</v>
      </c>
      <c r="AF1483" s="17">
        <f t="shared" si="4082"/>
        <v>0</v>
      </c>
      <c r="AG1483" s="17">
        <f t="shared" si="4083"/>
        <v>0</v>
      </c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>
        <f t="shared" si="4084"/>
        <v>2173.25</v>
      </c>
      <c r="AX1483" s="17">
        <f t="shared" si="4085"/>
        <v>0</v>
      </c>
      <c r="AY1483" s="17">
        <f t="shared" si="4086"/>
        <v>0</v>
      </c>
      <c r="AZ1483" s="17"/>
      <c r="BA1483" s="32"/>
      <c r="BB1483" s="32"/>
      <c r="BC1483" s="1"/>
      <c r="BD1483" s="1"/>
      <c r="BE1483" s="1"/>
      <c r="BF1483" s="1"/>
      <c r="BG1483" s="1"/>
      <c r="BH1483" s="1"/>
      <c r="BI1483" s="1"/>
    </row>
    <row r="1484" s="25" customFormat="1">
      <c r="A1484" s="26" t="s">
        <v>504</v>
      </c>
      <c r="B1484" s="26" t="s">
        <v>63</v>
      </c>
      <c r="C1484" s="26" t="s">
        <v>65</v>
      </c>
      <c r="D1484" s="26"/>
      <c r="E1484" s="26"/>
      <c r="F1484" s="27" t="s">
        <v>66</v>
      </c>
      <c r="G1484" s="28">
        <f>G1485+G1490+G1501</f>
        <v>24166.899999999998</v>
      </c>
      <c r="H1484" s="28">
        <f>H1485+H1490+H1501</f>
        <v>21849.799999999996</v>
      </c>
      <c r="I1484" s="28">
        <f>I1485+I1490+I1501</f>
        <v>19161.899999999998</v>
      </c>
      <c r="J1484" s="28">
        <f>J1485+J1490+J1501</f>
        <v>9977.1000000000004</v>
      </c>
      <c r="K1484" s="28">
        <f>K1485+K1490+K1501</f>
        <v>9977.1000000000004</v>
      </c>
      <c r="L1484" s="28">
        <f>L1485+L1490+L1501</f>
        <v>9977.1000000000004</v>
      </c>
      <c r="M1484" s="28">
        <f t="shared" si="4007"/>
        <v>34144</v>
      </c>
      <c r="N1484" s="28">
        <f t="shared" si="4008"/>
        <v>31826.899999999994</v>
      </c>
      <c r="O1484" s="28">
        <f t="shared" si="4009"/>
        <v>29139</v>
      </c>
      <c r="P1484" s="28">
        <f>P1485+P1490+P1501</f>
        <v>0</v>
      </c>
      <c r="Q1484" s="28">
        <f>Q1485+Q1490+Q1501</f>
        <v>0</v>
      </c>
      <c r="R1484" s="28">
        <f>R1485+R1490+R1501</f>
        <v>0</v>
      </c>
      <c r="S1484" s="28">
        <f>S1485+S1490+S1501</f>
        <v>0</v>
      </c>
      <c r="T1484" s="28">
        <f>T1485+T1490+T1501</f>
        <v>0</v>
      </c>
      <c r="U1484" s="28">
        <f>U1485+U1490+U1501</f>
        <v>0</v>
      </c>
      <c r="V1484" s="28">
        <f>V1485+V1490+V1501</f>
        <v>0</v>
      </c>
      <c r="W1484" s="28">
        <f>W1485+W1490+W1501</f>
        <v>0</v>
      </c>
      <c r="X1484" s="28">
        <f>X1485+X1490+X1501</f>
        <v>0</v>
      </c>
      <c r="Y1484" s="28">
        <f t="shared" si="4078"/>
        <v>34144</v>
      </c>
      <c r="Z1484" s="28">
        <f t="shared" si="4079"/>
        <v>31826.899999999994</v>
      </c>
      <c r="AA1484" s="28">
        <f t="shared" si="4080"/>
        <v>29139</v>
      </c>
      <c r="AB1484" s="28">
        <f>AB1485+AB1490+AB1501</f>
        <v>0</v>
      </c>
      <c r="AC1484" s="28">
        <f>AC1485+AC1490+AC1501</f>
        <v>0</v>
      </c>
      <c r="AD1484" s="28">
        <f>AD1485+AD1490+AD1501</f>
        <v>0</v>
      </c>
      <c r="AE1484" s="28">
        <f t="shared" si="4081"/>
        <v>34144</v>
      </c>
      <c r="AF1484" s="28">
        <f t="shared" si="4082"/>
        <v>31826.899999999994</v>
      </c>
      <c r="AG1484" s="28">
        <f t="shared" si="4083"/>
        <v>29139</v>
      </c>
      <c r="AH1484" s="28">
        <f>AH1485+AH1490+AH1501</f>
        <v>0</v>
      </c>
      <c r="AI1484" s="28">
        <f>AI1485+AI1490+AI1501</f>
        <v>0</v>
      </c>
      <c r="AJ1484" s="28">
        <f>AJ1485+AJ1490+AJ1501</f>
        <v>-231.387</v>
      </c>
      <c r="AK1484" s="28">
        <f>AK1485+AK1490+AK1501</f>
        <v>0</v>
      </c>
      <c r="AL1484" s="28">
        <f>AL1485+AL1490+AL1501</f>
        <v>0</v>
      </c>
      <c r="AM1484" s="28">
        <f>AM1485+AM1490+AM1501</f>
        <v>0</v>
      </c>
      <c r="AN1484" s="28">
        <f>AN1485+AN1490+AN1501</f>
        <v>0</v>
      </c>
      <c r="AO1484" s="28">
        <f>AO1485+AO1490+AO1501</f>
        <v>0</v>
      </c>
      <c r="AP1484" s="28">
        <f>AP1485+AP1490+AP1501</f>
        <v>0</v>
      </c>
      <c r="AQ1484" s="28">
        <f>AQ1485+AQ1490+AQ1501</f>
        <v>0</v>
      </c>
      <c r="AR1484" s="28">
        <f>AR1485+AR1490+AR1501</f>
        <v>0</v>
      </c>
      <c r="AS1484" s="28">
        <f>AS1485+AS1490+AS1501</f>
        <v>0</v>
      </c>
      <c r="AT1484" s="28">
        <f>AT1485+AT1490+AT1501</f>
        <v>0</v>
      </c>
      <c r="AU1484" s="28">
        <f>AU1485+AU1490+AU1501</f>
        <v>0</v>
      </c>
      <c r="AV1484" s="28">
        <f>AV1485+AV1490+AV1501</f>
        <v>0</v>
      </c>
      <c r="AW1484" s="28">
        <f t="shared" si="4084"/>
        <v>33912.612999999998</v>
      </c>
      <c r="AX1484" s="28">
        <f t="shared" si="4085"/>
        <v>31826.899999999994</v>
      </c>
      <c r="AY1484" s="28">
        <f t="shared" si="4086"/>
        <v>29139</v>
      </c>
      <c r="AZ1484" s="28">
        <f>AZ1485+AZ1490+AZ1501</f>
        <v>0</v>
      </c>
      <c r="BA1484" s="29"/>
      <c r="BB1484" s="29"/>
      <c r="BC1484" s="25"/>
      <c r="BD1484" s="25"/>
      <c r="BE1484" s="25"/>
      <c r="BF1484" s="25"/>
      <c r="BG1484" s="25"/>
      <c r="BH1484" s="25"/>
      <c r="BI1484" s="25"/>
    </row>
    <row r="1485" s="1" customFormat="1">
      <c r="A1485" s="30" t="s">
        <v>504</v>
      </c>
      <c r="B1485" s="30" t="s">
        <v>63</v>
      </c>
      <c r="C1485" s="30" t="s">
        <v>65</v>
      </c>
      <c r="D1485" s="30" t="s">
        <v>67</v>
      </c>
      <c r="E1485" s="35"/>
      <c r="F1485" s="31" t="s">
        <v>68</v>
      </c>
      <c r="G1485" s="17">
        <f t="shared" ref="G1485:G1488" si="4149">G1486</f>
        <v>255.59999999999999</v>
      </c>
      <c r="H1485" s="17">
        <f t="shared" si="4088"/>
        <v>265.80000000000001</v>
      </c>
      <c r="I1485" s="17">
        <f t="shared" ref="I1485:I1488" si="4150">I1486</f>
        <v>272.89999999999998</v>
      </c>
      <c r="J1485" s="17">
        <f t="shared" ref="J1485:J1488" si="4151">J1486</f>
        <v>0</v>
      </c>
      <c r="K1485" s="17">
        <f t="shared" ref="K1485:K1488" si="4152">K1486</f>
        <v>0</v>
      </c>
      <c r="L1485" s="17">
        <f t="shared" ref="L1485:L1488" si="4153">L1486</f>
        <v>0</v>
      </c>
      <c r="M1485" s="17">
        <f t="shared" si="4007"/>
        <v>255.59999999999999</v>
      </c>
      <c r="N1485" s="17">
        <f t="shared" si="4008"/>
        <v>265.80000000000001</v>
      </c>
      <c r="O1485" s="17">
        <f t="shared" si="4009"/>
        <v>272.89999999999998</v>
      </c>
      <c r="P1485" s="17">
        <f t="shared" ref="P1485:P1488" si="4154">P1486</f>
        <v>0</v>
      </c>
      <c r="Q1485" s="17">
        <f t="shared" ref="Q1485:Q1488" si="4155">Q1486</f>
        <v>0</v>
      </c>
      <c r="R1485" s="17">
        <f t="shared" ref="R1485:R1488" si="4156">R1486</f>
        <v>0</v>
      </c>
      <c r="S1485" s="17">
        <f t="shared" ref="S1485:S1488" si="4157">S1486</f>
        <v>0</v>
      </c>
      <c r="T1485" s="17">
        <f t="shared" ref="T1485:T1488" si="4158">T1486</f>
        <v>0</v>
      </c>
      <c r="U1485" s="17">
        <f t="shared" ref="U1485:U1488" si="4159">U1486</f>
        <v>0</v>
      </c>
      <c r="V1485" s="17">
        <f t="shared" ref="V1485:V1488" si="4160">V1486</f>
        <v>0</v>
      </c>
      <c r="W1485" s="17">
        <f t="shared" ref="W1485:W1488" si="4161">W1486</f>
        <v>0</v>
      </c>
      <c r="X1485" s="17">
        <f t="shared" ref="X1485:X1488" si="4162">X1486</f>
        <v>0</v>
      </c>
      <c r="Y1485" s="17">
        <f t="shared" si="4078"/>
        <v>255.59999999999999</v>
      </c>
      <c r="Z1485" s="17">
        <f t="shared" si="4079"/>
        <v>265.80000000000001</v>
      </c>
      <c r="AA1485" s="17">
        <f t="shared" si="4080"/>
        <v>272.89999999999998</v>
      </c>
      <c r="AB1485" s="17">
        <f t="shared" ref="AB1485:AB1488" si="4163">AB1486</f>
        <v>0</v>
      </c>
      <c r="AC1485" s="17">
        <f t="shared" ref="AC1485:AC1488" si="4164">AC1486</f>
        <v>0</v>
      </c>
      <c r="AD1485" s="17">
        <f t="shared" ref="AD1485:AD1488" si="4165">AD1486</f>
        <v>0</v>
      </c>
      <c r="AE1485" s="17">
        <f t="shared" si="4081"/>
        <v>255.59999999999999</v>
      </c>
      <c r="AF1485" s="17">
        <f t="shared" si="4082"/>
        <v>265.80000000000001</v>
      </c>
      <c r="AG1485" s="17">
        <f t="shared" si="4083"/>
        <v>272.89999999999998</v>
      </c>
      <c r="AH1485" s="17">
        <f t="shared" ref="AH1485:AH1488" si="4166">AH1486</f>
        <v>0</v>
      </c>
      <c r="AI1485" s="17">
        <f t="shared" ref="AI1485:AI1488" si="4167">AI1486</f>
        <v>0</v>
      </c>
      <c r="AJ1485" s="17">
        <f t="shared" ref="AJ1485:AJ1488" si="4168">AJ1486</f>
        <v>0</v>
      </c>
      <c r="AK1485" s="17">
        <f t="shared" ref="AK1485:AK1488" si="4169">AK1486</f>
        <v>0</v>
      </c>
      <c r="AL1485" s="17">
        <f t="shared" ref="AL1485:AL1488" si="4170">AL1486</f>
        <v>0</v>
      </c>
      <c r="AM1485" s="17">
        <f t="shared" ref="AM1485:AM1488" si="4171">AM1486</f>
        <v>0</v>
      </c>
      <c r="AN1485" s="17">
        <f t="shared" ref="AN1485:AN1488" si="4172">AN1486</f>
        <v>0</v>
      </c>
      <c r="AO1485" s="17">
        <f t="shared" ref="AO1485:AO1488" si="4173">AO1486</f>
        <v>0</v>
      </c>
      <c r="AP1485" s="17">
        <f t="shared" ref="AP1485:AP1488" si="4174">AP1486</f>
        <v>0</v>
      </c>
      <c r="AQ1485" s="17">
        <f t="shared" ref="AQ1485:AQ1488" si="4175">AQ1486</f>
        <v>0</v>
      </c>
      <c r="AR1485" s="17">
        <f t="shared" ref="AR1485:AR1488" si="4176">AR1486</f>
        <v>0</v>
      </c>
      <c r="AS1485" s="17">
        <f t="shared" ref="AS1485:AS1488" si="4177">AS1486</f>
        <v>0</v>
      </c>
      <c r="AT1485" s="17">
        <f t="shared" ref="AT1485:AT1488" si="4178">AT1486</f>
        <v>0</v>
      </c>
      <c r="AU1485" s="17">
        <f t="shared" ref="AU1485:AU1488" si="4179">AU1486</f>
        <v>0</v>
      </c>
      <c r="AV1485" s="17">
        <f t="shared" ref="AV1485:AV1488" si="4180">AV1486</f>
        <v>0</v>
      </c>
      <c r="AW1485" s="17">
        <f t="shared" si="4084"/>
        <v>255.59999999999999</v>
      </c>
      <c r="AX1485" s="17">
        <f t="shared" si="4085"/>
        <v>265.80000000000001</v>
      </c>
      <c r="AY1485" s="17">
        <f t="shared" si="4086"/>
        <v>272.89999999999998</v>
      </c>
      <c r="AZ1485" s="17">
        <f t="shared" ref="AZ1485:AZ1488" si="4181">AZ1486</f>
        <v>0</v>
      </c>
      <c r="BA1485" s="32"/>
      <c r="BB1485" s="32"/>
      <c r="BC1485" s="1"/>
      <c r="BD1485" s="1"/>
      <c r="BE1485" s="1"/>
      <c r="BF1485" s="1"/>
      <c r="BG1485" s="1"/>
      <c r="BH1485" s="1"/>
      <c r="BI1485" s="1"/>
    </row>
    <row r="1486" s="1" customFormat="1" hidden="1">
      <c r="A1486" s="30" t="s">
        <v>504</v>
      </c>
      <c r="B1486" s="30" t="s">
        <v>63</v>
      </c>
      <c r="C1486" s="30" t="s">
        <v>65</v>
      </c>
      <c r="D1486" s="30" t="s">
        <v>69</v>
      </c>
      <c r="E1486" s="35"/>
      <c r="F1486" s="31" t="s">
        <v>36</v>
      </c>
      <c r="G1486" s="17">
        <f t="shared" si="4149"/>
        <v>255.59999999999999</v>
      </c>
      <c r="H1486" s="17">
        <f t="shared" si="4088"/>
        <v>265.80000000000001</v>
      </c>
      <c r="I1486" s="17">
        <f t="shared" si="4150"/>
        <v>272.89999999999998</v>
      </c>
      <c r="J1486" s="17">
        <f t="shared" si="4151"/>
        <v>0</v>
      </c>
      <c r="K1486" s="17">
        <f t="shared" si="4152"/>
        <v>0</v>
      </c>
      <c r="L1486" s="17">
        <f t="shared" si="4153"/>
        <v>0</v>
      </c>
      <c r="M1486" s="17">
        <f t="shared" si="4007"/>
        <v>255.59999999999999</v>
      </c>
      <c r="N1486" s="17">
        <f t="shared" si="4008"/>
        <v>265.80000000000001</v>
      </c>
      <c r="O1486" s="17">
        <f t="shared" si="4009"/>
        <v>272.89999999999998</v>
      </c>
      <c r="P1486" s="17">
        <f t="shared" si="4154"/>
        <v>0</v>
      </c>
      <c r="Q1486" s="17">
        <f t="shared" si="4155"/>
        <v>0</v>
      </c>
      <c r="R1486" s="17">
        <f t="shared" si="4156"/>
        <v>0</v>
      </c>
      <c r="S1486" s="17">
        <f t="shared" si="4157"/>
        <v>0</v>
      </c>
      <c r="T1486" s="17">
        <f t="shared" si="4158"/>
        <v>0</v>
      </c>
      <c r="U1486" s="17">
        <f t="shared" si="4159"/>
        <v>0</v>
      </c>
      <c r="V1486" s="17">
        <f t="shared" si="4160"/>
        <v>0</v>
      </c>
      <c r="W1486" s="17">
        <f t="shared" si="4161"/>
        <v>0</v>
      </c>
      <c r="X1486" s="17">
        <f t="shared" si="4162"/>
        <v>0</v>
      </c>
      <c r="Y1486" s="17">
        <f t="shared" si="4078"/>
        <v>255.59999999999999</v>
      </c>
      <c r="Z1486" s="17">
        <f t="shared" si="4079"/>
        <v>265.80000000000001</v>
      </c>
      <c r="AA1486" s="17">
        <f t="shared" si="4080"/>
        <v>272.89999999999998</v>
      </c>
      <c r="AB1486" s="17">
        <f t="shared" si="4163"/>
        <v>0</v>
      </c>
      <c r="AC1486" s="17">
        <f t="shared" si="4164"/>
        <v>0</v>
      </c>
      <c r="AD1486" s="17">
        <f t="shared" si="4165"/>
        <v>0</v>
      </c>
      <c r="AE1486" s="17">
        <f t="shared" si="4081"/>
        <v>255.59999999999999</v>
      </c>
      <c r="AF1486" s="17">
        <f t="shared" si="4082"/>
        <v>265.80000000000001</v>
      </c>
      <c r="AG1486" s="17">
        <f t="shared" si="4083"/>
        <v>272.89999999999998</v>
      </c>
      <c r="AH1486" s="17">
        <f t="shared" si="4166"/>
        <v>0</v>
      </c>
      <c r="AI1486" s="17">
        <f t="shared" si="4167"/>
        <v>0</v>
      </c>
      <c r="AJ1486" s="17">
        <f t="shared" si="4168"/>
        <v>0</v>
      </c>
      <c r="AK1486" s="17">
        <f t="shared" si="4169"/>
        <v>0</v>
      </c>
      <c r="AL1486" s="17">
        <f t="shared" si="4170"/>
        <v>0</v>
      </c>
      <c r="AM1486" s="17">
        <f t="shared" si="4171"/>
        <v>0</v>
      </c>
      <c r="AN1486" s="17">
        <f t="shared" si="4172"/>
        <v>0</v>
      </c>
      <c r="AO1486" s="17">
        <f t="shared" si="4173"/>
        <v>0</v>
      </c>
      <c r="AP1486" s="17">
        <f t="shared" si="4174"/>
        <v>0</v>
      </c>
      <c r="AQ1486" s="17">
        <f t="shared" si="4175"/>
        <v>0</v>
      </c>
      <c r="AR1486" s="17">
        <f t="shared" si="4176"/>
        <v>0</v>
      </c>
      <c r="AS1486" s="17">
        <f t="shared" si="4177"/>
        <v>0</v>
      </c>
      <c r="AT1486" s="17">
        <f t="shared" si="4178"/>
        <v>0</v>
      </c>
      <c r="AU1486" s="17">
        <f t="shared" si="4179"/>
        <v>0</v>
      </c>
      <c r="AV1486" s="17">
        <f t="shared" si="4180"/>
        <v>0</v>
      </c>
      <c r="AW1486" s="17">
        <f t="shared" si="4084"/>
        <v>255.59999999999999</v>
      </c>
      <c r="AX1486" s="17">
        <f t="shared" si="4085"/>
        <v>265.80000000000001</v>
      </c>
      <c r="AY1486" s="17">
        <f t="shared" si="4086"/>
        <v>272.89999999999998</v>
      </c>
      <c r="AZ1486" s="17">
        <f t="shared" si="4181"/>
        <v>0</v>
      </c>
      <c r="BA1486" s="32">
        <v>0</v>
      </c>
      <c r="BB1486" s="32"/>
      <c r="BC1486" s="1"/>
      <c r="BD1486" s="1"/>
      <c r="BE1486" s="1"/>
      <c r="BF1486" s="1"/>
      <c r="BG1486" s="1"/>
      <c r="BH1486" s="1"/>
      <c r="BI1486" s="1"/>
    </row>
    <row r="1487" s="1" customFormat="1">
      <c r="A1487" s="30" t="s">
        <v>504</v>
      </c>
      <c r="B1487" s="30" t="s">
        <v>63</v>
      </c>
      <c r="C1487" s="30" t="s">
        <v>65</v>
      </c>
      <c r="D1487" s="30" t="s">
        <v>70</v>
      </c>
      <c r="E1487" s="35"/>
      <c r="F1487" s="31" t="s">
        <v>71</v>
      </c>
      <c r="G1487" s="17">
        <f t="shared" si="4149"/>
        <v>255.59999999999999</v>
      </c>
      <c r="H1487" s="17">
        <f t="shared" si="4088"/>
        <v>265.80000000000001</v>
      </c>
      <c r="I1487" s="17">
        <f t="shared" si="4150"/>
        <v>272.89999999999998</v>
      </c>
      <c r="J1487" s="17">
        <f t="shared" si="4151"/>
        <v>0</v>
      </c>
      <c r="K1487" s="17">
        <f t="shared" si="4152"/>
        <v>0</v>
      </c>
      <c r="L1487" s="17">
        <f t="shared" si="4153"/>
        <v>0</v>
      </c>
      <c r="M1487" s="17">
        <f t="shared" si="4007"/>
        <v>255.59999999999999</v>
      </c>
      <c r="N1487" s="17">
        <f t="shared" si="4008"/>
        <v>265.80000000000001</v>
      </c>
      <c r="O1487" s="17">
        <f t="shared" si="4009"/>
        <v>272.89999999999998</v>
      </c>
      <c r="P1487" s="17">
        <f t="shared" si="4154"/>
        <v>0</v>
      </c>
      <c r="Q1487" s="17">
        <f t="shared" si="4155"/>
        <v>0</v>
      </c>
      <c r="R1487" s="17">
        <f t="shared" si="4156"/>
        <v>0</v>
      </c>
      <c r="S1487" s="17">
        <f t="shared" si="4157"/>
        <v>0</v>
      </c>
      <c r="T1487" s="17">
        <f t="shared" si="4158"/>
        <v>0</v>
      </c>
      <c r="U1487" s="17">
        <f t="shared" si="4159"/>
        <v>0</v>
      </c>
      <c r="V1487" s="17">
        <f t="shared" si="4160"/>
        <v>0</v>
      </c>
      <c r="W1487" s="17">
        <f t="shared" si="4161"/>
        <v>0</v>
      </c>
      <c r="X1487" s="17">
        <f t="shared" si="4162"/>
        <v>0</v>
      </c>
      <c r="Y1487" s="17">
        <f t="shared" si="4078"/>
        <v>255.59999999999999</v>
      </c>
      <c r="Z1487" s="17">
        <f t="shared" si="4079"/>
        <v>265.80000000000001</v>
      </c>
      <c r="AA1487" s="17">
        <f t="shared" si="4080"/>
        <v>272.89999999999998</v>
      </c>
      <c r="AB1487" s="17">
        <f t="shared" si="4163"/>
        <v>0</v>
      </c>
      <c r="AC1487" s="17">
        <f t="shared" si="4164"/>
        <v>0</v>
      </c>
      <c r="AD1487" s="17">
        <f t="shared" si="4165"/>
        <v>0</v>
      </c>
      <c r="AE1487" s="17">
        <f t="shared" si="4081"/>
        <v>255.59999999999999</v>
      </c>
      <c r="AF1487" s="17">
        <f t="shared" si="4082"/>
        <v>265.80000000000001</v>
      </c>
      <c r="AG1487" s="17">
        <f t="shared" si="4083"/>
        <v>272.89999999999998</v>
      </c>
      <c r="AH1487" s="17">
        <f t="shared" si="4166"/>
        <v>0</v>
      </c>
      <c r="AI1487" s="17">
        <f t="shared" si="4167"/>
        <v>0</v>
      </c>
      <c r="AJ1487" s="17">
        <f t="shared" si="4168"/>
        <v>0</v>
      </c>
      <c r="AK1487" s="17">
        <f t="shared" si="4169"/>
        <v>0</v>
      </c>
      <c r="AL1487" s="17">
        <f t="shared" si="4170"/>
        <v>0</v>
      </c>
      <c r="AM1487" s="17">
        <f t="shared" si="4171"/>
        <v>0</v>
      </c>
      <c r="AN1487" s="17">
        <f t="shared" si="4172"/>
        <v>0</v>
      </c>
      <c r="AO1487" s="17">
        <f t="shared" si="4173"/>
        <v>0</v>
      </c>
      <c r="AP1487" s="17">
        <f t="shared" si="4174"/>
        <v>0</v>
      </c>
      <c r="AQ1487" s="17">
        <f t="shared" si="4175"/>
        <v>0</v>
      </c>
      <c r="AR1487" s="17">
        <f t="shared" si="4176"/>
        <v>0</v>
      </c>
      <c r="AS1487" s="17">
        <f t="shared" si="4177"/>
        <v>0</v>
      </c>
      <c r="AT1487" s="17">
        <f t="shared" si="4178"/>
        <v>0</v>
      </c>
      <c r="AU1487" s="17">
        <f t="shared" si="4179"/>
        <v>0</v>
      </c>
      <c r="AV1487" s="17">
        <f t="shared" si="4180"/>
        <v>0</v>
      </c>
      <c r="AW1487" s="17">
        <f t="shared" si="4084"/>
        <v>255.59999999999999</v>
      </c>
      <c r="AX1487" s="17">
        <f t="shared" si="4085"/>
        <v>265.80000000000001</v>
      </c>
      <c r="AY1487" s="17">
        <f t="shared" si="4086"/>
        <v>272.89999999999998</v>
      </c>
      <c r="AZ1487" s="17">
        <f t="shared" si="4181"/>
        <v>0</v>
      </c>
      <c r="BA1487" s="32"/>
      <c r="BB1487" s="32"/>
      <c r="BC1487" s="1"/>
      <c r="BD1487" s="1"/>
      <c r="BE1487" s="1"/>
      <c r="BF1487" s="1"/>
      <c r="BG1487" s="1"/>
      <c r="BH1487" s="1"/>
      <c r="BI1487" s="1"/>
    </row>
    <row r="1488" s="1" customFormat="1">
      <c r="A1488" s="30" t="s">
        <v>504</v>
      </c>
      <c r="B1488" s="30" t="s">
        <v>63</v>
      </c>
      <c r="C1488" s="30" t="s">
        <v>65</v>
      </c>
      <c r="D1488" s="30" t="s">
        <v>457</v>
      </c>
      <c r="E1488" s="35"/>
      <c r="F1488" s="31" t="s">
        <v>458</v>
      </c>
      <c r="G1488" s="17">
        <f t="shared" si="4149"/>
        <v>255.59999999999999</v>
      </c>
      <c r="H1488" s="17">
        <f t="shared" si="4088"/>
        <v>265.80000000000001</v>
      </c>
      <c r="I1488" s="17">
        <f t="shared" si="4150"/>
        <v>272.89999999999998</v>
      </c>
      <c r="J1488" s="17">
        <f t="shared" si="4151"/>
        <v>0</v>
      </c>
      <c r="K1488" s="17">
        <f t="shared" si="4152"/>
        <v>0</v>
      </c>
      <c r="L1488" s="17">
        <f t="shared" si="4153"/>
        <v>0</v>
      </c>
      <c r="M1488" s="17">
        <f t="shared" si="4007"/>
        <v>255.59999999999999</v>
      </c>
      <c r="N1488" s="17">
        <f t="shared" si="4008"/>
        <v>265.80000000000001</v>
      </c>
      <c r="O1488" s="17">
        <f t="shared" si="4009"/>
        <v>272.89999999999998</v>
      </c>
      <c r="P1488" s="17">
        <f t="shared" si="4154"/>
        <v>0</v>
      </c>
      <c r="Q1488" s="17">
        <f t="shared" si="4155"/>
        <v>0</v>
      </c>
      <c r="R1488" s="17">
        <f t="shared" si="4156"/>
        <v>0</v>
      </c>
      <c r="S1488" s="17">
        <f t="shared" si="4157"/>
        <v>0</v>
      </c>
      <c r="T1488" s="17">
        <f t="shared" si="4158"/>
        <v>0</v>
      </c>
      <c r="U1488" s="17">
        <f t="shared" si="4159"/>
        <v>0</v>
      </c>
      <c r="V1488" s="17">
        <f t="shared" si="4160"/>
        <v>0</v>
      </c>
      <c r="W1488" s="17">
        <f t="shared" si="4161"/>
        <v>0</v>
      </c>
      <c r="X1488" s="17">
        <f t="shared" si="4162"/>
        <v>0</v>
      </c>
      <c r="Y1488" s="17">
        <f t="shared" si="4078"/>
        <v>255.59999999999999</v>
      </c>
      <c r="Z1488" s="17">
        <f t="shared" si="4079"/>
        <v>265.80000000000001</v>
      </c>
      <c r="AA1488" s="17">
        <f t="shared" si="4080"/>
        <v>272.89999999999998</v>
      </c>
      <c r="AB1488" s="17">
        <f t="shared" si="4163"/>
        <v>0</v>
      </c>
      <c r="AC1488" s="17">
        <f t="shared" si="4164"/>
        <v>0</v>
      </c>
      <c r="AD1488" s="17">
        <f t="shared" si="4165"/>
        <v>0</v>
      </c>
      <c r="AE1488" s="17">
        <f t="shared" si="4081"/>
        <v>255.59999999999999</v>
      </c>
      <c r="AF1488" s="17">
        <f t="shared" si="4082"/>
        <v>265.80000000000001</v>
      </c>
      <c r="AG1488" s="17">
        <f t="shared" si="4083"/>
        <v>272.89999999999998</v>
      </c>
      <c r="AH1488" s="17">
        <f t="shared" si="4166"/>
        <v>0</v>
      </c>
      <c r="AI1488" s="17">
        <f t="shared" si="4167"/>
        <v>0</v>
      </c>
      <c r="AJ1488" s="17">
        <f t="shared" si="4168"/>
        <v>0</v>
      </c>
      <c r="AK1488" s="17">
        <f t="shared" si="4169"/>
        <v>0</v>
      </c>
      <c r="AL1488" s="17">
        <f t="shared" si="4170"/>
        <v>0</v>
      </c>
      <c r="AM1488" s="17">
        <f t="shared" si="4171"/>
        <v>0</v>
      </c>
      <c r="AN1488" s="17">
        <f t="shared" si="4172"/>
        <v>0</v>
      </c>
      <c r="AO1488" s="17">
        <f t="shared" si="4173"/>
        <v>0</v>
      </c>
      <c r="AP1488" s="17">
        <f t="shared" si="4174"/>
        <v>0</v>
      </c>
      <c r="AQ1488" s="17">
        <f t="shared" si="4175"/>
        <v>0</v>
      </c>
      <c r="AR1488" s="17">
        <f t="shared" si="4176"/>
        <v>0</v>
      </c>
      <c r="AS1488" s="17">
        <f t="shared" si="4177"/>
        <v>0</v>
      </c>
      <c r="AT1488" s="17">
        <f t="shared" si="4178"/>
        <v>0</v>
      </c>
      <c r="AU1488" s="17">
        <f t="shared" si="4179"/>
        <v>0</v>
      </c>
      <c r="AV1488" s="17">
        <f t="shared" si="4180"/>
        <v>0</v>
      </c>
      <c r="AW1488" s="17">
        <f t="shared" si="4084"/>
        <v>255.59999999999999</v>
      </c>
      <c r="AX1488" s="17">
        <f t="shared" si="4085"/>
        <v>265.80000000000001</v>
      </c>
      <c r="AY1488" s="17">
        <f t="shared" si="4086"/>
        <v>272.89999999999998</v>
      </c>
      <c r="AZ1488" s="17">
        <f t="shared" si="4181"/>
        <v>0</v>
      </c>
      <c r="BA1488" s="32"/>
      <c r="BB1488" s="32"/>
      <c r="BC1488" s="1"/>
      <c r="BD1488" s="1"/>
      <c r="BE1488" s="1"/>
      <c r="BF1488" s="1"/>
      <c r="BG1488" s="1"/>
      <c r="BH1488" s="1"/>
      <c r="BI1488" s="1"/>
    </row>
    <row r="1489" s="1" customFormat="1">
      <c r="A1489" s="30" t="s">
        <v>504</v>
      </c>
      <c r="B1489" s="30" t="s">
        <v>63</v>
      </c>
      <c r="C1489" s="30" t="s">
        <v>65</v>
      </c>
      <c r="D1489" s="30" t="s">
        <v>457</v>
      </c>
      <c r="E1489" s="30" t="s">
        <v>41</v>
      </c>
      <c r="F1489" s="31" t="s">
        <v>42</v>
      </c>
      <c r="G1489" s="17">
        <v>255.59999999999999</v>
      </c>
      <c r="H1489" s="17">
        <v>265.80000000000001</v>
      </c>
      <c r="I1489" s="17">
        <v>272.89999999999998</v>
      </c>
      <c r="J1489" s="17"/>
      <c r="K1489" s="17"/>
      <c r="L1489" s="17"/>
      <c r="M1489" s="17">
        <f t="shared" si="4007"/>
        <v>255.59999999999999</v>
      </c>
      <c r="N1489" s="17">
        <f t="shared" si="4008"/>
        <v>265.80000000000001</v>
      </c>
      <c r="O1489" s="17">
        <f t="shared" si="4009"/>
        <v>272.89999999999998</v>
      </c>
      <c r="P1489" s="17"/>
      <c r="Q1489" s="17"/>
      <c r="R1489" s="17"/>
      <c r="S1489" s="17"/>
      <c r="T1489" s="17"/>
      <c r="U1489" s="17"/>
      <c r="V1489" s="17"/>
      <c r="W1489" s="17"/>
      <c r="X1489" s="17"/>
      <c r="Y1489" s="17">
        <f t="shared" si="4078"/>
        <v>255.59999999999999</v>
      </c>
      <c r="Z1489" s="17">
        <f t="shared" si="4079"/>
        <v>265.80000000000001</v>
      </c>
      <c r="AA1489" s="17">
        <f t="shared" si="4080"/>
        <v>272.89999999999998</v>
      </c>
      <c r="AB1489" s="17"/>
      <c r="AC1489" s="17"/>
      <c r="AD1489" s="17"/>
      <c r="AE1489" s="17">
        <f t="shared" si="4081"/>
        <v>255.59999999999999</v>
      </c>
      <c r="AF1489" s="17">
        <f t="shared" si="4082"/>
        <v>265.80000000000001</v>
      </c>
      <c r="AG1489" s="17">
        <f t="shared" si="4083"/>
        <v>272.89999999999998</v>
      </c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>
        <f t="shared" si="4084"/>
        <v>255.59999999999999</v>
      </c>
      <c r="AX1489" s="17">
        <f t="shared" si="4085"/>
        <v>265.80000000000001</v>
      </c>
      <c r="AY1489" s="17">
        <f t="shared" si="4086"/>
        <v>272.89999999999998</v>
      </c>
      <c r="AZ1489" s="17"/>
      <c r="BA1489" s="32"/>
      <c r="BB1489" s="32"/>
      <c r="BC1489" s="1"/>
      <c r="BD1489" s="1"/>
      <c r="BE1489" s="1"/>
      <c r="BF1489" s="1"/>
      <c r="BG1489" s="1"/>
      <c r="BH1489" s="1"/>
      <c r="BI1489" s="1"/>
    </row>
    <row r="1490" s="1" customFormat="1">
      <c r="A1490" s="30" t="s">
        <v>504</v>
      </c>
      <c r="B1490" s="30" t="s">
        <v>63</v>
      </c>
      <c r="C1490" s="30" t="s">
        <v>65</v>
      </c>
      <c r="D1490" s="30" t="s">
        <v>448</v>
      </c>
      <c r="E1490" s="35"/>
      <c r="F1490" s="31" t="s">
        <v>449</v>
      </c>
      <c r="G1490" s="17">
        <f>G1491+G1495</f>
        <v>23401.5</v>
      </c>
      <c r="H1490" s="17">
        <f>H1491+H1495</f>
        <v>21074.199999999997</v>
      </c>
      <c r="I1490" s="17">
        <f>I1491+I1495</f>
        <v>18379.199999999997</v>
      </c>
      <c r="J1490" s="17">
        <f>J1491+J1495</f>
        <v>9977.1000000000004</v>
      </c>
      <c r="K1490" s="17">
        <f>K1491+K1495</f>
        <v>9977.1000000000004</v>
      </c>
      <c r="L1490" s="17">
        <f>L1491+L1495</f>
        <v>9977.1000000000004</v>
      </c>
      <c r="M1490" s="17">
        <f t="shared" si="4007"/>
        <v>33378.599999999999</v>
      </c>
      <c r="N1490" s="17">
        <f t="shared" si="4008"/>
        <v>31051.299999999996</v>
      </c>
      <c r="O1490" s="17">
        <f t="shared" si="4009"/>
        <v>28356.299999999996</v>
      </c>
      <c r="P1490" s="17">
        <f>P1491+P1495</f>
        <v>0</v>
      </c>
      <c r="Q1490" s="17">
        <f>Q1491+Q1495</f>
        <v>0</v>
      </c>
      <c r="R1490" s="17">
        <f>R1491+R1495</f>
        <v>0</v>
      </c>
      <c r="S1490" s="17">
        <f>S1491+S1495</f>
        <v>0</v>
      </c>
      <c r="T1490" s="17">
        <f>T1491+T1495</f>
        <v>0</v>
      </c>
      <c r="U1490" s="17">
        <f>U1491+U1495</f>
        <v>0</v>
      </c>
      <c r="V1490" s="17">
        <f>V1491+V1495</f>
        <v>0</v>
      </c>
      <c r="W1490" s="17">
        <f>W1491+W1495</f>
        <v>0</v>
      </c>
      <c r="X1490" s="17">
        <f>X1491+X1495</f>
        <v>0</v>
      </c>
      <c r="Y1490" s="17">
        <f t="shared" si="4078"/>
        <v>33378.599999999999</v>
      </c>
      <c r="Z1490" s="17">
        <f t="shared" si="4079"/>
        <v>31051.299999999996</v>
      </c>
      <c r="AA1490" s="17">
        <f t="shared" si="4080"/>
        <v>28356.299999999996</v>
      </c>
      <c r="AB1490" s="17">
        <f>AB1491+AB1495</f>
        <v>0</v>
      </c>
      <c r="AC1490" s="17">
        <f>AC1491+AC1495</f>
        <v>0</v>
      </c>
      <c r="AD1490" s="17">
        <f>AD1491+AD1495</f>
        <v>0</v>
      </c>
      <c r="AE1490" s="17">
        <f t="shared" si="4081"/>
        <v>33378.599999999999</v>
      </c>
      <c r="AF1490" s="17">
        <f t="shared" si="4082"/>
        <v>31051.299999999996</v>
      </c>
      <c r="AG1490" s="17">
        <f t="shared" si="4083"/>
        <v>28356.299999999996</v>
      </c>
      <c r="AH1490" s="17">
        <f>AH1491+AH1495</f>
        <v>0</v>
      </c>
      <c r="AI1490" s="17">
        <f>AI1491+AI1495</f>
        <v>0</v>
      </c>
      <c r="AJ1490" s="17">
        <f>AJ1491+AJ1495</f>
        <v>0</v>
      </c>
      <c r="AK1490" s="17">
        <f>AK1491+AK1495</f>
        <v>0</v>
      </c>
      <c r="AL1490" s="17">
        <f>AL1491+AL1495</f>
        <v>0</v>
      </c>
      <c r="AM1490" s="17">
        <f>AM1491+AM1495</f>
        <v>0</v>
      </c>
      <c r="AN1490" s="17">
        <f>AN1491+AN1495</f>
        <v>0</v>
      </c>
      <c r="AO1490" s="17">
        <f>AO1491+AO1495</f>
        <v>0</v>
      </c>
      <c r="AP1490" s="17">
        <f>AP1491+AP1495</f>
        <v>0</v>
      </c>
      <c r="AQ1490" s="17">
        <f>AQ1491+AQ1495</f>
        <v>0</v>
      </c>
      <c r="AR1490" s="17">
        <f>AR1491+AR1495</f>
        <v>0</v>
      </c>
      <c r="AS1490" s="17">
        <f>AS1491+AS1495</f>
        <v>0</v>
      </c>
      <c r="AT1490" s="17">
        <f>AT1491+AT1495</f>
        <v>0</v>
      </c>
      <c r="AU1490" s="17">
        <f>AU1491+AU1495</f>
        <v>0</v>
      </c>
      <c r="AV1490" s="17">
        <f>AV1491+AV1495</f>
        <v>0</v>
      </c>
      <c r="AW1490" s="17">
        <f t="shared" si="4084"/>
        <v>33378.599999999999</v>
      </c>
      <c r="AX1490" s="17">
        <f t="shared" si="4085"/>
        <v>31051.299999999996</v>
      </c>
      <c r="AY1490" s="17">
        <f t="shared" si="4086"/>
        <v>28356.299999999996</v>
      </c>
      <c r="AZ1490" s="17">
        <f>AZ1491+AZ1495</f>
        <v>0</v>
      </c>
      <c r="BA1490" s="32"/>
      <c r="BB1490" s="32"/>
      <c r="BC1490" s="1"/>
      <c r="BD1490" s="1"/>
      <c r="BE1490" s="1"/>
      <c r="BF1490" s="1"/>
      <c r="BG1490" s="1"/>
      <c r="BH1490" s="1"/>
      <c r="BI1490" s="1"/>
    </row>
    <row r="1491" s="1" customFormat="1">
      <c r="A1491" s="30" t="s">
        <v>504</v>
      </c>
      <c r="B1491" s="30" t="s">
        <v>63</v>
      </c>
      <c r="C1491" s="30" t="s">
        <v>65</v>
      </c>
      <c r="D1491" s="30" t="s">
        <v>450</v>
      </c>
      <c r="E1491" s="35"/>
      <c r="F1491" s="31" t="s">
        <v>80</v>
      </c>
      <c r="G1491" s="17">
        <f t="shared" ref="G1491:G1495" si="4182">G1492</f>
        <v>6651.3999999999996</v>
      </c>
      <c r="H1491" s="17">
        <f t="shared" ref="H1491:H1495" si="4183">H1492</f>
        <v>6651.3999999999996</v>
      </c>
      <c r="I1491" s="17">
        <f t="shared" ref="I1491:I1495" si="4184">I1492</f>
        <v>6651.3999999999996</v>
      </c>
      <c r="J1491" s="17">
        <f t="shared" ref="J1491:J1495" si="4185">J1492</f>
        <v>9977.1000000000004</v>
      </c>
      <c r="K1491" s="17">
        <f t="shared" ref="K1491:K1495" si="4186">K1492</f>
        <v>9977.1000000000004</v>
      </c>
      <c r="L1491" s="17">
        <f t="shared" ref="L1491:L1495" si="4187">L1492</f>
        <v>9977.1000000000004</v>
      </c>
      <c r="M1491" s="17">
        <f t="shared" si="4007"/>
        <v>16628.5</v>
      </c>
      <c r="N1491" s="17">
        <f t="shared" si="4008"/>
        <v>16628.5</v>
      </c>
      <c r="O1491" s="17">
        <f t="shared" si="4009"/>
        <v>16628.5</v>
      </c>
      <c r="P1491" s="17">
        <f t="shared" ref="P1491:P1495" si="4188">P1492</f>
        <v>0</v>
      </c>
      <c r="Q1491" s="17">
        <f t="shared" ref="Q1491:Q1495" si="4189">Q1492</f>
        <v>0</v>
      </c>
      <c r="R1491" s="17">
        <f t="shared" ref="R1491:R1495" si="4190">R1492</f>
        <v>0</v>
      </c>
      <c r="S1491" s="17">
        <f t="shared" ref="S1491:S1495" si="4191">S1492</f>
        <v>0</v>
      </c>
      <c r="T1491" s="17">
        <f t="shared" ref="T1491:T1495" si="4192">T1492</f>
        <v>0</v>
      </c>
      <c r="U1491" s="17">
        <f t="shared" ref="U1491:U1495" si="4193">U1492</f>
        <v>0</v>
      </c>
      <c r="V1491" s="17">
        <f t="shared" ref="V1491:V1495" si="4194">V1492</f>
        <v>0</v>
      </c>
      <c r="W1491" s="17">
        <f t="shared" ref="W1491:W1495" si="4195">W1492</f>
        <v>0</v>
      </c>
      <c r="X1491" s="17">
        <f t="shared" ref="X1491:X1495" si="4196">X1492</f>
        <v>0</v>
      </c>
      <c r="Y1491" s="17">
        <f t="shared" si="4078"/>
        <v>16628.5</v>
      </c>
      <c r="Z1491" s="17">
        <f t="shared" si="4079"/>
        <v>16628.5</v>
      </c>
      <c r="AA1491" s="17">
        <f t="shared" si="4080"/>
        <v>16628.5</v>
      </c>
      <c r="AB1491" s="17">
        <f t="shared" ref="AB1491:AB1495" si="4197">AB1492</f>
        <v>0</v>
      </c>
      <c r="AC1491" s="17">
        <f t="shared" ref="AC1491:AC1495" si="4198">AC1492</f>
        <v>0</v>
      </c>
      <c r="AD1491" s="17">
        <f t="shared" ref="AD1491:AD1495" si="4199">AD1492</f>
        <v>0</v>
      </c>
      <c r="AE1491" s="17">
        <f t="shared" si="4081"/>
        <v>16628.5</v>
      </c>
      <c r="AF1491" s="17">
        <f t="shared" si="4082"/>
        <v>16628.5</v>
      </c>
      <c r="AG1491" s="17">
        <f t="shared" si="4083"/>
        <v>16628.5</v>
      </c>
      <c r="AH1491" s="17">
        <f t="shared" ref="AH1491:AH1495" si="4200">AH1492</f>
        <v>0</v>
      </c>
      <c r="AI1491" s="17">
        <f t="shared" ref="AI1491:AI1495" si="4201">AI1492</f>
        <v>0</v>
      </c>
      <c r="AJ1491" s="17">
        <f t="shared" ref="AJ1491:AJ1495" si="4202">AJ1492</f>
        <v>0</v>
      </c>
      <c r="AK1491" s="17">
        <f t="shared" ref="AK1491:AK1495" si="4203">AK1492</f>
        <v>0</v>
      </c>
      <c r="AL1491" s="17">
        <f t="shared" ref="AL1491:AL1495" si="4204">AL1492</f>
        <v>0</v>
      </c>
      <c r="AM1491" s="17">
        <f t="shared" ref="AM1491:AM1495" si="4205">AM1492</f>
        <v>0</v>
      </c>
      <c r="AN1491" s="17">
        <f t="shared" ref="AN1491:AN1495" si="4206">AN1492</f>
        <v>0</v>
      </c>
      <c r="AO1491" s="17">
        <f t="shared" ref="AO1491:AO1495" si="4207">AO1492</f>
        <v>0</v>
      </c>
      <c r="AP1491" s="17">
        <f t="shared" ref="AP1491:AP1495" si="4208">AP1492</f>
        <v>0</v>
      </c>
      <c r="AQ1491" s="17">
        <f t="shared" ref="AQ1491:AQ1495" si="4209">AQ1492</f>
        <v>0</v>
      </c>
      <c r="AR1491" s="17">
        <f t="shared" ref="AR1491:AR1495" si="4210">AR1492</f>
        <v>0</v>
      </c>
      <c r="AS1491" s="17">
        <f t="shared" ref="AS1491:AS1495" si="4211">AS1492</f>
        <v>0</v>
      </c>
      <c r="AT1491" s="17">
        <f t="shared" ref="AT1491:AT1495" si="4212">AT1492</f>
        <v>0</v>
      </c>
      <c r="AU1491" s="17">
        <f t="shared" ref="AU1491:AU1495" si="4213">AU1492</f>
        <v>0</v>
      </c>
      <c r="AV1491" s="17">
        <f t="shared" ref="AV1491:AV1495" si="4214">AV1492</f>
        <v>0</v>
      </c>
      <c r="AW1491" s="17">
        <f t="shared" si="4084"/>
        <v>16628.5</v>
      </c>
      <c r="AX1491" s="17">
        <f t="shared" si="4085"/>
        <v>16628.5</v>
      </c>
      <c r="AY1491" s="17">
        <f t="shared" si="4086"/>
        <v>16628.5</v>
      </c>
      <c r="AZ1491" s="17">
        <f t="shared" ref="AZ1491:AZ1495" si="4215">AZ1492</f>
        <v>0</v>
      </c>
      <c r="BA1491" s="32"/>
      <c r="BB1491" s="32"/>
      <c r="BC1491" s="1"/>
      <c r="BD1491" s="1"/>
      <c r="BE1491" s="1"/>
      <c r="BF1491" s="1"/>
      <c r="BG1491" s="1"/>
      <c r="BH1491" s="1"/>
      <c r="BI1491" s="1"/>
    </row>
    <row r="1492" s="1" customFormat="1">
      <c r="A1492" s="30" t="s">
        <v>504</v>
      </c>
      <c r="B1492" s="30" t="s">
        <v>63</v>
      </c>
      <c r="C1492" s="30" t="s">
        <v>65</v>
      </c>
      <c r="D1492" s="30" t="s">
        <v>451</v>
      </c>
      <c r="E1492" s="35"/>
      <c r="F1492" s="31" t="s">
        <v>452</v>
      </c>
      <c r="G1492" s="17">
        <f t="shared" si="4182"/>
        <v>6651.3999999999996</v>
      </c>
      <c r="H1492" s="17">
        <f t="shared" si="4183"/>
        <v>6651.3999999999996</v>
      </c>
      <c r="I1492" s="17">
        <f t="shared" si="4184"/>
        <v>6651.3999999999996</v>
      </c>
      <c r="J1492" s="17">
        <f t="shared" si="4185"/>
        <v>9977.1000000000004</v>
      </c>
      <c r="K1492" s="17">
        <f t="shared" si="4186"/>
        <v>9977.1000000000004</v>
      </c>
      <c r="L1492" s="17">
        <f t="shared" si="4187"/>
        <v>9977.1000000000004</v>
      </c>
      <c r="M1492" s="17">
        <f t="shared" si="4007"/>
        <v>16628.5</v>
      </c>
      <c r="N1492" s="17">
        <f t="shared" si="4008"/>
        <v>16628.5</v>
      </c>
      <c r="O1492" s="17">
        <f t="shared" si="4009"/>
        <v>16628.5</v>
      </c>
      <c r="P1492" s="17">
        <f t="shared" si="4188"/>
        <v>0</v>
      </c>
      <c r="Q1492" s="17">
        <f t="shared" si="4189"/>
        <v>0</v>
      </c>
      <c r="R1492" s="17">
        <f t="shared" si="4190"/>
        <v>0</v>
      </c>
      <c r="S1492" s="17">
        <f t="shared" si="4191"/>
        <v>0</v>
      </c>
      <c r="T1492" s="17">
        <f t="shared" si="4192"/>
        <v>0</v>
      </c>
      <c r="U1492" s="17">
        <f t="shared" si="4193"/>
        <v>0</v>
      </c>
      <c r="V1492" s="17">
        <f t="shared" si="4194"/>
        <v>0</v>
      </c>
      <c r="W1492" s="17">
        <f t="shared" si="4195"/>
        <v>0</v>
      </c>
      <c r="X1492" s="17">
        <f t="shared" si="4196"/>
        <v>0</v>
      </c>
      <c r="Y1492" s="17">
        <f t="shared" si="4078"/>
        <v>16628.5</v>
      </c>
      <c r="Z1492" s="17">
        <f t="shared" si="4079"/>
        <v>16628.5</v>
      </c>
      <c r="AA1492" s="17">
        <f t="shared" si="4080"/>
        <v>16628.5</v>
      </c>
      <c r="AB1492" s="17">
        <f t="shared" si="4197"/>
        <v>0</v>
      </c>
      <c r="AC1492" s="17">
        <f t="shared" si="4198"/>
        <v>0</v>
      </c>
      <c r="AD1492" s="17">
        <f t="shared" si="4199"/>
        <v>0</v>
      </c>
      <c r="AE1492" s="17">
        <f t="shared" si="4081"/>
        <v>16628.5</v>
      </c>
      <c r="AF1492" s="17">
        <f t="shared" si="4082"/>
        <v>16628.5</v>
      </c>
      <c r="AG1492" s="17">
        <f t="shared" si="4083"/>
        <v>16628.5</v>
      </c>
      <c r="AH1492" s="17">
        <f t="shared" si="4200"/>
        <v>0</v>
      </c>
      <c r="AI1492" s="17">
        <f t="shared" si="4201"/>
        <v>0</v>
      </c>
      <c r="AJ1492" s="17">
        <f t="shared" si="4202"/>
        <v>0</v>
      </c>
      <c r="AK1492" s="17">
        <f t="shared" si="4203"/>
        <v>0</v>
      </c>
      <c r="AL1492" s="17">
        <f t="shared" si="4204"/>
        <v>0</v>
      </c>
      <c r="AM1492" s="17">
        <f t="shared" si="4205"/>
        <v>0</v>
      </c>
      <c r="AN1492" s="17">
        <f t="shared" si="4206"/>
        <v>0</v>
      </c>
      <c r="AO1492" s="17">
        <f t="shared" si="4207"/>
        <v>0</v>
      </c>
      <c r="AP1492" s="17">
        <f t="shared" si="4208"/>
        <v>0</v>
      </c>
      <c r="AQ1492" s="17">
        <f t="shared" si="4209"/>
        <v>0</v>
      </c>
      <c r="AR1492" s="17">
        <f t="shared" si="4210"/>
        <v>0</v>
      </c>
      <c r="AS1492" s="17">
        <f t="shared" si="4211"/>
        <v>0</v>
      </c>
      <c r="AT1492" s="17">
        <f t="shared" si="4212"/>
        <v>0</v>
      </c>
      <c r="AU1492" s="17">
        <f t="shared" si="4213"/>
        <v>0</v>
      </c>
      <c r="AV1492" s="17">
        <f t="shared" si="4214"/>
        <v>0</v>
      </c>
      <c r="AW1492" s="17">
        <f t="shared" si="4084"/>
        <v>16628.5</v>
      </c>
      <c r="AX1492" s="17">
        <f t="shared" si="4085"/>
        <v>16628.5</v>
      </c>
      <c r="AY1492" s="17">
        <f t="shared" si="4086"/>
        <v>16628.5</v>
      </c>
      <c r="AZ1492" s="17">
        <f t="shared" si="4215"/>
        <v>0</v>
      </c>
      <c r="BA1492" s="32"/>
      <c r="BB1492" s="32"/>
      <c r="BC1492" s="1"/>
      <c r="BD1492" s="1"/>
      <c r="BE1492" s="1"/>
      <c r="BF1492" s="1"/>
      <c r="BG1492" s="1"/>
      <c r="BH1492" s="1"/>
      <c r="BI1492" s="1"/>
    </row>
    <row r="1493" s="1" customFormat="1">
      <c r="A1493" s="30" t="s">
        <v>504</v>
      </c>
      <c r="B1493" s="30" t="s">
        <v>63</v>
      </c>
      <c r="C1493" s="30" t="s">
        <v>65</v>
      </c>
      <c r="D1493" s="30" t="s">
        <v>459</v>
      </c>
      <c r="E1493" s="35"/>
      <c r="F1493" s="31" t="s">
        <v>460</v>
      </c>
      <c r="G1493" s="17">
        <f t="shared" si="4182"/>
        <v>6651.3999999999996</v>
      </c>
      <c r="H1493" s="17">
        <f t="shared" si="4183"/>
        <v>6651.3999999999996</v>
      </c>
      <c r="I1493" s="17">
        <f t="shared" si="4184"/>
        <v>6651.3999999999996</v>
      </c>
      <c r="J1493" s="17">
        <f t="shared" si="4185"/>
        <v>9977.1000000000004</v>
      </c>
      <c r="K1493" s="17">
        <f t="shared" si="4186"/>
        <v>9977.1000000000004</v>
      </c>
      <c r="L1493" s="17">
        <f t="shared" si="4187"/>
        <v>9977.1000000000004</v>
      </c>
      <c r="M1493" s="17">
        <f t="shared" si="4007"/>
        <v>16628.5</v>
      </c>
      <c r="N1493" s="17">
        <f t="shared" si="4008"/>
        <v>16628.5</v>
      </c>
      <c r="O1493" s="17">
        <f t="shared" si="4009"/>
        <v>16628.5</v>
      </c>
      <c r="P1493" s="17">
        <f t="shared" si="4188"/>
        <v>0</v>
      </c>
      <c r="Q1493" s="17">
        <f t="shared" si="4189"/>
        <v>0</v>
      </c>
      <c r="R1493" s="17">
        <f t="shared" si="4190"/>
        <v>0</v>
      </c>
      <c r="S1493" s="17">
        <f t="shared" si="4191"/>
        <v>0</v>
      </c>
      <c r="T1493" s="17">
        <f t="shared" si="4192"/>
        <v>0</v>
      </c>
      <c r="U1493" s="17">
        <f t="shared" si="4193"/>
        <v>0</v>
      </c>
      <c r="V1493" s="17">
        <f t="shared" si="4194"/>
        <v>0</v>
      </c>
      <c r="W1493" s="17">
        <f t="shared" si="4195"/>
        <v>0</v>
      </c>
      <c r="X1493" s="17">
        <f t="shared" si="4196"/>
        <v>0</v>
      </c>
      <c r="Y1493" s="17">
        <f t="shared" si="4078"/>
        <v>16628.5</v>
      </c>
      <c r="Z1493" s="17">
        <f t="shared" si="4079"/>
        <v>16628.5</v>
      </c>
      <c r="AA1493" s="17">
        <f t="shared" si="4080"/>
        <v>16628.5</v>
      </c>
      <c r="AB1493" s="17">
        <f t="shared" si="4197"/>
        <v>0</v>
      </c>
      <c r="AC1493" s="17">
        <f t="shared" si="4198"/>
        <v>0</v>
      </c>
      <c r="AD1493" s="17">
        <f t="shared" si="4199"/>
        <v>0</v>
      </c>
      <c r="AE1493" s="17">
        <f t="shared" si="4081"/>
        <v>16628.5</v>
      </c>
      <c r="AF1493" s="17">
        <f t="shared" si="4082"/>
        <v>16628.5</v>
      </c>
      <c r="AG1493" s="17">
        <f t="shared" si="4083"/>
        <v>16628.5</v>
      </c>
      <c r="AH1493" s="17">
        <f t="shared" si="4200"/>
        <v>0</v>
      </c>
      <c r="AI1493" s="17">
        <f t="shared" si="4201"/>
        <v>0</v>
      </c>
      <c r="AJ1493" s="17">
        <f t="shared" si="4202"/>
        <v>0</v>
      </c>
      <c r="AK1493" s="17">
        <f t="shared" si="4203"/>
        <v>0</v>
      </c>
      <c r="AL1493" s="17">
        <f t="shared" si="4204"/>
        <v>0</v>
      </c>
      <c r="AM1493" s="17">
        <f t="shared" si="4205"/>
        <v>0</v>
      </c>
      <c r="AN1493" s="17">
        <f t="shared" si="4206"/>
        <v>0</v>
      </c>
      <c r="AO1493" s="17">
        <f t="shared" si="4207"/>
        <v>0</v>
      </c>
      <c r="AP1493" s="17">
        <f t="shared" si="4208"/>
        <v>0</v>
      </c>
      <c r="AQ1493" s="17">
        <f t="shared" si="4209"/>
        <v>0</v>
      </c>
      <c r="AR1493" s="17">
        <f t="shared" si="4210"/>
        <v>0</v>
      </c>
      <c r="AS1493" s="17">
        <f t="shared" si="4211"/>
        <v>0</v>
      </c>
      <c r="AT1493" s="17">
        <f t="shared" si="4212"/>
        <v>0</v>
      </c>
      <c r="AU1493" s="17">
        <f t="shared" si="4213"/>
        <v>0</v>
      </c>
      <c r="AV1493" s="17">
        <f t="shared" si="4214"/>
        <v>0</v>
      </c>
      <c r="AW1493" s="17">
        <f t="shared" si="4084"/>
        <v>16628.5</v>
      </c>
      <c r="AX1493" s="17">
        <f t="shared" si="4085"/>
        <v>16628.5</v>
      </c>
      <c r="AY1493" s="17">
        <f t="shared" si="4086"/>
        <v>16628.5</v>
      </c>
      <c r="AZ1493" s="17">
        <f t="shared" si="4215"/>
        <v>0</v>
      </c>
      <c r="BA1493" s="32"/>
      <c r="BB1493" s="32"/>
      <c r="BC1493" s="1"/>
      <c r="BD1493" s="1"/>
      <c r="BE1493" s="1"/>
      <c r="BF1493" s="1"/>
      <c r="BG1493" s="1"/>
      <c r="BH1493" s="1"/>
      <c r="BI1493" s="1"/>
    </row>
    <row r="1494" s="1" customFormat="1">
      <c r="A1494" s="30" t="s">
        <v>504</v>
      </c>
      <c r="B1494" s="30" t="s">
        <v>63</v>
      </c>
      <c r="C1494" s="30" t="s">
        <v>65</v>
      </c>
      <c r="D1494" s="30" t="s">
        <v>459</v>
      </c>
      <c r="E1494" s="30" t="s">
        <v>43</v>
      </c>
      <c r="F1494" s="31" t="s">
        <v>44</v>
      </c>
      <c r="G1494" s="17">
        <v>6651.3999999999996</v>
      </c>
      <c r="H1494" s="17">
        <v>6651.3999999999996</v>
      </c>
      <c r="I1494" s="17">
        <v>6651.3999999999996</v>
      </c>
      <c r="J1494" s="17">
        <v>9977.1000000000004</v>
      </c>
      <c r="K1494" s="17">
        <v>9977.1000000000004</v>
      </c>
      <c r="L1494" s="17">
        <v>9977.1000000000004</v>
      </c>
      <c r="M1494" s="17">
        <f t="shared" si="4007"/>
        <v>16628.5</v>
      </c>
      <c r="N1494" s="17">
        <f t="shared" si="4008"/>
        <v>16628.5</v>
      </c>
      <c r="O1494" s="17">
        <f t="shared" si="4009"/>
        <v>16628.5</v>
      </c>
      <c r="P1494" s="17"/>
      <c r="Q1494" s="17"/>
      <c r="R1494" s="17"/>
      <c r="S1494" s="17"/>
      <c r="T1494" s="17"/>
      <c r="U1494" s="17"/>
      <c r="V1494" s="17"/>
      <c r="W1494" s="17"/>
      <c r="X1494" s="17"/>
      <c r="Y1494" s="17">
        <f t="shared" si="4078"/>
        <v>16628.5</v>
      </c>
      <c r="Z1494" s="17">
        <f t="shared" si="4079"/>
        <v>16628.5</v>
      </c>
      <c r="AA1494" s="17">
        <f t="shared" si="4080"/>
        <v>16628.5</v>
      </c>
      <c r="AB1494" s="17"/>
      <c r="AC1494" s="17"/>
      <c r="AD1494" s="17"/>
      <c r="AE1494" s="17">
        <f t="shared" si="4081"/>
        <v>16628.5</v>
      </c>
      <c r="AF1494" s="17">
        <f t="shared" si="4082"/>
        <v>16628.5</v>
      </c>
      <c r="AG1494" s="17">
        <f t="shared" si="4083"/>
        <v>16628.5</v>
      </c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>
        <f t="shared" si="4084"/>
        <v>16628.5</v>
      </c>
      <c r="AX1494" s="17">
        <f t="shared" si="4085"/>
        <v>16628.5</v>
      </c>
      <c r="AY1494" s="17">
        <f t="shared" si="4086"/>
        <v>16628.5</v>
      </c>
      <c r="AZ1494" s="17"/>
      <c r="BA1494" s="32"/>
      <c r="BB1494" s="32">
        <v>56</v>
      </c>
      <c r="BC1494" s="1"/>
      <c r="BD1494" s="1"/>
      <c r="BE1494" s="1"/>
      <c r="BF1494" s="1"/>
      <c r="BG1494" s="1"/>
      <c r="BH1494" s="1"/>
      <c r="BI1494" s="1"/>
    </row>
    <row r="1495" s="1" customFormat="1" hidden="1">
      <c r="A1495" s="30" t="s">
        <v>504</v>
      </c>
      <c r="B1495" s="30" t="s">
        <v>63</v>
      </c>
      <c r="C1495" s="30" t="s">
        <v>65</v>
      </c>
      <c r="D1495" s="30" t="s">
        <v>461</v>
      </c>
      <c r="E1495" s="35"/>
      <c r="F1495" s="31" t="s">
        <v>36</v>
      </c>
      <c r="G1495" s="17">
        <f t="shared" si="4182"/>
        <v>16750.099999999999</v>
      </c>
      <c r="H1495" s="17">
        <f t="shared" si="4183"/>
        <v>14422.799999999999</v>
      </c>
      <c r="I1495" s="17">
        <f t="shared" si="4184"/>
        <v>11727.799999999999</v>
      </c>
      <c r="J1495" s="17">
        <f t="shared" si="4185"/>
        <v>0</v>
      </c>
      <c r="K1495" s="17">
        <f t="shared" si="4186"/>
        <v>0</v>
      </c>
      <c r="L1495" s="17">
        <f t="shared" si="4187"/>
        <v>0</v>
      </c>
      <c r="M1495" s="17">
        <f t="shared" si="4007"/>
        <v>16750.099999999999</v>
      </c>
      <c r="N1495" s="17">
        <f t="shared" si="4008"/>
        <v>14422.799999999999</v>
      </c>
      <c r="O1495" s="17">
        <f t="shared" si="4009"/>
        <v>11727.799999999999</v>
      </c>
      <c r="P1495" s="17">
        <f t="shared" si="4188"/>
        <v>0</v>
      </c>
      <c r="Q1495" s="17">
        <f t="shared" si="4189"/>
        <v>0</v>
      </c>
      <c r="R1495" s="17">
        <f t="shared" si="4190"/>
        <v>0</v>
      </c>
      <c r="S1495" s="17">
        <f t="shared" si="4191"/>
        <v>0</v>
      </c>
      <c r="T1495" s="17">
        <f t="shared" si="4192"/>
        <v>0</v>
      </c>
      <c r="U1495" s="17">
        <f t="shared" si="4193"/>
        <v>0</v>
      </c>
      <c r="V1495" s="17">
        <f t="shared" si="4194"/>
        <v>0</v>
      </c>
      <c r="W1495" s="17">
        <f t="shared" si="4195"/>
        <v>0</v>
      </c>
      <c r="X1495" s="17">
        <f t="shared" si="4196"/>
        <v>0</v>
      </c>
      <c r="Y1495" s="17">
        <f t="shared" si="4078"/>
        <v>16750.099999999999</v>
      </c>
      <c r="Z1495" s="17">
        <f t="shared" si="4079"/>
        <v>14422.799999999999</v>
      </c>
      <c r="AA1495" s="17">
        <f t="shared" si="4080"/>
        <v>11727.799999999999</v>
      </c>
      <c r="AB1495" s="17">
        <f t="shared" si="4197"/>
        <v>0</v>
      </c>
      <c r="AC1495" s="17">
        <f t="shared" si="4198"/>
        <v>0</v>
      </c>
      <c r="AD1495" s="17">
        <f t="shared" si="4199"/>
        <v>0</v>
      </c>
      <c r="AE1495" s="17">
        <f t="shared" si="4081"/>
        <v>16750.099999999999</v>
      </c>
      <c r="AF1495" s="17">
        <f t="shared" si="4082"/>
        <v>14422.799999999999</v>
      </c>
      <c r="AG1495" s="17">
        <f t="shared" si="4083"/>
        <v>11727.799999999999</v>
      </c>
      <c r="AH1495" s="17">
        <f t="shared" si="4200"/>
        <v>0</v>
      </c>
      <c r="AI1495" s="17">
        <f t="shared" si="4201"/>
        <v>0</v>
      </c>
      <c r="AJ1495" s="17">
        <f t="shared" si="4202"/>
        <v>0</v>
      </c>
      <c r="AK1495" s="17">
        <f t="shared" si="4203"/>
        <v>0</v>
      </c>
      <c r="AL1495" s="17">
        <f t="shared" si="4204"/>
        <v>0</v>
      </c>
      <c r="AM1495" s="17">
        <f t="shared" si="4205"/>
        <v>0</v>
      </c>
      <c r="AN1495" s="17">
        <f t="shared" si="4206"/>
        <v>0</v>
      </c>
      <c r="AO1495" s="17">
        <f t="shared" si="4207"/>
        <v>0</v>
      </c>
      <c r="AP1495" s="17">
        <f t="shared" si="4208"/>
        <v>0</v>
      </c>
      <c r="AQ1495" s="17">
        <f t="shared" si="4209"/>
        <v>0</v>
      </c>
      <c r="AR1495" s="17">
        <f t="shared" si="4210"/>
        <v>0</v>
      </c>
      <c r="AS1495" s="17">
        <f t="shared" si="4211"/>
        <v>0</v>
      </c>
      <c r="AT1495" s="17">
        <f t="shared" si="4212"/>
        <v>0</v>
      </c>
      <c r="AU1495" s="17">
        <f t="shared" si="4213"/>
        <v>0</v>
      </c>
      <c r="AV1495" s="17">
        <f t="shared" si="4214"/>
        <v>0</v>
      </c>
      <c r="AW1495" s="17">
        <f t="shared" si="4084"/>
        <v>16750.099999999999</v>
      </c>
      <c r="AX1495" s="17">
        <f t="shared" si="4085"/>
        <v>14422.799999999999</v>
      </c>
      <c r="AY1495" s="17">
        <f t="shared" si="4086"/>
        <v>11727.799999999999</v>
      </c>
      <c r="AZ1495" s="17">
        <f t="shared" si="4215"/>
        <v>0</v>
      </c>
      <c r="BA1495" s="32">
        <v>0</v>
      </c>
      <c r="BB1495" s="32"/>
      <c r="BC1495" s="1"/>
      <c r="BD1495" s="1"/>
      <c r="BE1495" s="1"/>
      <c r="BF1495" s="1"/>
      <c r="BG1495" s="1"/>
      <c r="BH1495" s="1"/>
      <c r="BI1495" s="1"/>
    </row>
    <row r="1496" s="1" customFormat="1">
      <c r="A1496" s="30" t="s">
        <v>504</v>
      </c>
      <c r="B1496" s="30" t="s">
        <v>63</v>
      </c>
      <c r="C1496" s="30" t="s">
        <v>65</v>
      </c>
      <c r="D1496" s="30" t="s">
        <v>462</v>
      </c>
      <c r="E1496" s="35"/>
      <c r="F1496" s="31" t="s">
        <v>463</v>
      </c>
      <c r="G1496" s="17">
        <f>G1497+G1499</f>
        <v>16750.099999999999</v>
      </c>
      <c r="H1496" s="17">
        <f>H1497+H1499</f>
        <v>14422.799999999999</v>
      </c>
      <c r="I1496" s="17">
        <f>I1497+I1499</f>
        <v>11727.799999999999</v>
      </c>
      <c r="J1496" s="17">
        <f>J1497+J1499</f>
        <v>0</v>
      </c>
      <c r="K1496" s="17">
        <f>K1497+K1499</f>
        <v>0</v>
      </c>
      <c r="L1496" s="17">
        <f>L1497+L1499</f>
        <v>0</v>
      </c>
      <c r="M1496" s="17">
        <f t="shared" ref="M1496:M1559" si="4216">G1496+J1496</f>
        <v>16750.099999999999</v>
      </c>
      <c r="N1496" s="17">
        <f t="shared" ref="N1496:N1559" si="4217">H1496+K1496</f>
        <v>14422.799999999999</v>
      </c>
      <c r="O1496" s="17">
        <f t="shared" ref="O1496:O1559" si="4218">I1496+L1496</f>
        <v>11727.799999999999</v>
      </c>
      <c r="P1496" s="17">
        <f>P1497+P1499</f>
        <v>0</v>
      </c>
      <c r="Q1496" s="17">
        <f>Q1497+Q1499</f>
        <v>0</v>
      </c>
      <c r="R1496" s="17">
        <f>R1497+R1499</f>
        <v>0</v>
      </c>
      <c r="S1496" s="17">
        <f>S1497+S1499</f>
        <v>0</v>
      </c>
      <c r="T1496" s="17">
        <f>T1497+T1499</f>
        <v>0</v>
      </c>
      <c r="U1496" s="17">
        <f>U1497+U1499</f>
        <v>0</v>
      </c>
      <c r="V1496" s="17">
        <f>V1497+V1499</f>
        <v>0</v>
      </c>
      <c r="W1496" s="17">
        <f>W1497+W1499</f>
        <v>0</v>
      </c>
      <c r="X1496" s="17">
        <f>X1497+X1499</f>
        <v>0</v>
      </c>
      <c r="Y1496" s="17">
        <f t="shared" si="4078"/>
        <v>16750.099999999999</v>
      </c>
      <c r="Z1496" s="17">
        <f t="shared" si="4079"/>
        <v>14422.799999999999</v>
      </c>
      <c r="AA1496" s="17">
        <f t="shared" si="4080"/>
        <v>11727.799999999999</v>
      </c>
      <c r="AB1496" s="17">
        <f>AB1497+AB1499</f>
        <v>0</v>
      </c>
      <c r="AC1496" s="17">
        <f>AC1497+AC1499</f>
        <v>0</v>
      </c>
      <c r="AD1496" s="17">
        <f>AD1497+AD1499</f>
        <v>0</v>
      </c>
      <c r="AE1496" s="17">
        <f t="shared" si="4081"/>
        <v>16750.099999999999</v>
      </c>
      <c r="AF1496" s="17">
        <f t="shared" si="4082"/>
        <v>14422.799999999999</v>
      </c>
      <c r="AG1496" s="17">
        <f t="shared" si="4083"/>
        <v>11727.799999999999</v>
      </c>
      <c r="AH1496" s="17">
        <f>AH1497+AH1499</f>
        <v>0</v>
      </c>
      <c r="AI1496" s="17">
        <f>AI1497+AI1499</f>
        <v>0</v>
      </c>
      <c r="AJ1496" s="17">
        <f>AJ1497+AJ1499</f>
        <v>0</v>
      </c>
      <c r="AK1496" s="17">
        <f>AK1497+AK1499</f>
        <v>0</v>
      </c>
      <c r="AL1496" s="17">
        <f>AL1497+AL1499</f>
        <v>0</v>
      </c>
      <c r="AM1496" s="17">
        <f>AM1497+AM1499</f>
        <v>0</v>
      </c>
      <c r="AN1496" s="17">
        <f>AN1497+AN1499</f>
        <v>0</v>
      </c>
      <c r="AO1496" s="17">
        <f>AO1497+AO1499</f>
        <v>0</v>
      </c>
      <c r="AP1496" s="17">
        <f>AP1497+AP1499</f>
        <v>0</v>
      </c>
      <c r="AQ1496" s="17">
        <f>AQ1497+AQ1499</f>
        <v>0</v>
      </c>
      <c r="AR1496" s="17">
        <f>AR1497+AR1499</f>
        <v>0</v>
      </c>
      <c r="AS1496" s="17">
        <f>AS1497+AS1499</f>
        <v>0</v>
      </c>
      <c r="AT1496" s="17">
        <f>AT1497+AT1499</f>
        <v>0</v>
      </c>
      <c r="AU1496" s="17">
        <f>AU1497+AU1499</f>
        <v>0</v>
      </c>
      <c r="AV1496" s="17">
        <f>AV1497+AV1499</f>
        <v>0</v>
      </c>
      <c r="AW1496" s="17">
        <f t="shared" si="4084"/>
        <v>16750.099999999999</v>
      </c>
      <c r="AX1496" s="17">
        <f t="shared" si="4085"/>
        <v>14422.799999999999</v>
      </c>
      <c r="AY1496" s="17">
        <f t="shared" si="4086"/>
        <v>11727.799999999999</v>
      </c>
      <c r="AZ1496" s="17">
        <f>AZ1497+AZ1499</f>
        <v>0</v>
      </c>
      <c r="BA1496" s="32"/>
      <c r="BB1496" s="32"/>
      <c r="BC1496" s="1"/>
      <c r="BD1496" s="1"/>
      <c r="BE1496" s="1"/>
      <c r="BF1496" s="1"/>
      <c r="BG1496" s="1"/>
      <c r="BH1496" s="1"/>
      <c r="BI1496" s="1"/>
    </row>
    <row r="1497" s="1" customFormat="1">
      <c r="A1497" s="30" t="s">
        <v>504</v>
      </c>
      <c r="B1497" s="30" t="s">
        <v>63</v>
      </c>
      <c r="C1497" s="30" t="s">
        <v>65</v>
      </c>
      <c r="D1497" s="30" t="s">
        <v>464</v>
      </c>
      <c r="E1497" s="35"/>
      <c r="F1497" s="31" t="s">
        <v>465</v>
      </c>
      <c r="G1497" s="17">
        <f>G1498</f>
        <v>14000.1</v>
      </c>
      <c r="H1497" s="17">
        <f>H1498</f>
        <v>11727.799999999999</v>
      </c>
      <c r="I1497" s="17">
        <f>I1498</f>
        <v>11727.799999999999</v>
      </c>
      <c r="J1497" s="17">
        <f>J1498</f>
        <v>0</v>
      </c>
      <c r="K1497" s="17">
        <f>K1498</f>
        <v>0</v>
      </c>
      <c r="L1497" s="17">
        <f>L1498</f>
        <v>0</v>
      </c>
      <c r="M1497" s="17">
        <f t="shared" si="4216"/>
        <v>14000.1</v>
      </c>
      <c r="N1497" s="17">
        <f t="shared" si="4217"/>
        <v>11727.799999999999</v>
      </c>
      <c r="O1497" s="17">
        <f t="shared" si="4218"/>
        <v>11727.799999999999</v>
      </c>
      <c r="P1497" s="17">
        <f>P1498</f>
        <v>0</v>
      </c>
      <c r="Q1497" s="17">
        <f>Q1498</f>
        <v>0</v>
      </c>
      <c r="R1497" s="17">
        <f>R1498</f>
        <v>0</v>
      </c>
      <c r="S1497" s="17">
        <f>S1498</f>
        <v>0</v>
      </c>
      <c r="T1497" s="17">
        <f>T1498</f>
        <v>0</v>
      </c>
      <c r="U1497" s="17">
        <f>U1498</f>
        <v>0</v>
      </c>
      <c r="V1497" s="17">
        <f>V1498</f>
        <v>0</v>
      </c>
      <c r="W1497" s="17">
        <f>W1498</f>
        <v>0</v>
      </c>
      <c r="X1497" s="17">
        <f>X1498</f>
        <v>0</v>
      </c>
      <c r="Y1497" s="17">
        <f t="shared" si="4078"/>
        <v>14000.1</v>
      </c>
      <c r="Z1497" s="17">
        <f t="shared" si="4079"/>
        <v>11727.799999999999</v>
      </c>
      <c r="AA1497" s="17">
        <f t="shared" si="4080"/>
        <v>11727.799999999999</v>
      </c>
      <c r="AB1497" s="17">
        <f>AB1498</f>
        <v>0</v>
      </c>
      <c r="AC1497" s="17">
        <f>AC1498</f>
        <v>0</v>
      </c>
      <c r="AD1497" s="17">
        <f>AD1498</f>
        <v>0</v>
      </c>
      <c r="AE1497" s="17">
        <f t="shared" si="4081"/>
        <v>14000.1</v>
      </c>
      <c r="AF1497" s="17">
        <f t="shared" si="4082"/>
        <v>11727.799999999999</v>
      </c>
      <c r="AG1497" s="17">
        <f t="shared" si="4083"/>
        <v>11727.799999999999</v>
      </c>
      <c r="AH1497" s="17">
        <f>AH1498</f>
        <v>0</v>
      </c>
      <c r="AI1497" s="17">
        <f>AI1498</f>
        <v>0</v>
      </c>
      <c r="AJ1497" s="17">
        <f>AJ1498</f>
        <v>0</v>
      </c>
      <c r="AK1497" s="17">
        <f>AK1498</f>
        <v>0</v>
      </c>
      <c r="AL1497" s="17">
        <f>AL1498</f>
        <v>0</v>
      </c>
      <c r="AM1497" s="17">
        <f>AM1498</f>
        <v>0</v>
      </c>
      <c r="AN1497" s="17">
        <f>AN1498</f>
        <v>0</v>
      </c>
      <c r="AO1497" s="17">
        <f>AO1498</f>
        <v>0</v>
      </c>
      <c r="AP1497" s="17">
        <f>AP1498</f>
        <v>0</v>
      </c>
      <c r="AQ1497" s="17">
        <f>AQ1498</f>
        <v>0</v>
      </c>
      <c r="AR1497" s="17">
        <f>AR1498</f>
        <v>0</v>
      </c>
      <c r="AS1497" s="17">
        <f>AS1498</f>
        <v>0</v>
      </c>
      <c r="AT1497" s="17">
        <f>AT1498</f>
        <v>0</v>
      </c>
      <c r="AU1497" s="17">
        <f>AU1498</f>
        <v>0</v>
      </c>
      <c r="AV1497" s="17">
        <f>AV1498</f>
        <v>0</v>
      </c>
      <c r="AW1497" s="17">
        <f t="shared" si="4084"/>
        <v>14000.1</v>
      </c>
      <c r="AX1497" s="17">
        <f t="shared" si="4085"/>
        <v>11727.799999999999</v>
      </c>
      <c r="AY1497" s="17">
        <f t="shared" si="4086"/>
        <v>11727.799999999999</v>
      </c>
      <c r="AZ1497" s="17">
        <f>AZ1498</f>
        <v>0</v>
      </c>
      <c r="BA1497" s="32"/>
      <c r="BB1497" s="32"/>
      <c r="BC1497" s="1"/>
      <c r="BD1497" s="1"/>
      <c r="BE1497" s="1"/>
      <c r="BF1497" s="1"/>
      <c r="BG1497" s="1"/>
      <c r="BH1497" s="1"/>
      <c r="BI1497" s="1"/>
    </row>
    <row r="1498" s="1" customFormat="1">
      <c r="A1498" s="30" t="s">
        <v>504</v>
      </c>
      <c r="B1498" s="30" t="s">
        <v>63</v>
      </c>
      <c r="C1498" s="30" t="s">
        <v>65</v>
      </c>
      <c r="D1498" s="30" t="s">
        <v>464</v>
      </c>
      <c r="E1498" s="30" t="s">
        <v>41</v>
      </c>
      <c r="F1498" s="31" t="s">
        <v>42</v>
      </c>
      <c r="G1498" s="17">
        <v>14000.1</v>
      </c>
      <c r="H1498" s="17">
        <v>11727.799999999999</v>
      </c>
      <c r="I1498" s="17">
        <v>11727.799999999999</v>
      </c>
      <c r="J1498" s="17"/>
      <c r="K1498" s="17"/>
      <c r="L1498" s="17"/>
      <c r="M1498" s="17">
        <f t="shared" si="4216"/>
        <v>14000.1</v>
      </c>
      <c r="N1498" s="17">
        <f t="shared" si="4217"/>
        <v>11727.799999999999</v>
      </c>
      <c r="O1498" s="17">
        <f t="shared" si="4218"/>
        <v>11727.799999999999</v>
      </c>
      <c r="P1498" s="17"/>
      <c r="Q1498" s="17"/>
      <c r="R1498" s="17"/>
      <c r="S1498" s="17"/>
      <c r="T1498" s="17"/>
      <c r="U1498" s="17"/>
      <c r="V1498" s="17"/>
      <c r="W1498" s="17"/>
      <c r="X1498" s="17"/>
      <c r="Y1498" s="17">
        <f t="shared" si="4078"/>
        <v>14000.1</v>
      </c>
      <c r="Z1498" s="17">
        <f t="shared" si="4079"/>
        <v>11727.799999999999</v>
      </c>
      <c r="AA1498" s="17">
        <f t="shared" si="4080"/>
        <v>11727.799999999999</v>
      </c>
      <c r="AB1498" s="17"/>
      <c r="AC1498" s="17"/>
      <c r="AD1498" s="17"/>
      <c r="AE1498" s="17">
        <f t="shared" si="4081"/>
        <v>14000.1</v>
      </c>
      <c r="AF1498" s="17">
        <f t="shared" si="4082"/>
        <v>11727.799999999999</v>
      </c>
      <c r="AG1498" s="17">
        <f t="shared" si="4083"/>
        <v>11727.799999999999</v>
      </c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>
        <f t="shared" si="4084"/>
        <v>14000.1</v>
      </c>
      <c r="AX1498" s="17">
        <f t="shared" si="4085"/>
        <v>11727.799999999999</v>
      </c>
      <c r="AY1498" s="17">
        <f t="shared" si="4086"/>
        <v>11727.799999999999</v>
      </c>
      <c r="AZ1498" s="17"/>
      <c r="BA1498" s="32"/>
      <c r="BB1498" s="32"/>
      <c r="BC1498" s="1"/>
      <c r="BD1498" s="1"/>
      <c r="BE1498" s="1"/>
      <c r="BF1498" s="1"/>
      <c r="BG1498" s="1"/>
      <c r="BH1498" s="1"/>
      <c r="BI1498" s="1"/>
    </row>
    <row r="1499" s="1" customFormat="1">
      <c r="A1499" s="30" t="s">
        <v>504</v>
      </c>
      <c r="B1499" s="30" t="s">
        <v>63</v>
      </c>
      <c r="C1499" s="30" t="s">
        <v>65</v>
      </c>
      <c r="D1499" s="30" t="s">
        <v>466</v>
      </c>
      <c r="E1499" s="35"/>
      <c r="F1499" s="31" t="s">
        <v>467</v>
      </c>
      <c r="G1499" s="17">
        <f>G1500</f>
        <v>2750</v>
      </c>
      <c r="H1499" s="17">
        <f>H1500</f>
        <v>2695</v>
      </c>
      <c r="I1499" s="17">
        <f>I1500</f>
        <v>0</v>
      </c>
      <c r="J1499" s="17">
        <f>J1500</f>
        <v>0</v>
      </c>
      <c r="K1499" s="17">
        <f>K1500</f>
        <v>0</v>
      </c>
      <c r="L1499" s="17">
        <f>L1500</f>
        <v>0</v>
      </c>
      <c r="M1499" s="17">
        <f t="shared" si="4216"/>
        <v>2750</v>
      </c>
      <c r="N1499" s="17">
        <f t="shared" si="4217"/>
        <v>2695</v>
      </c>
      <c r="O1499" s="17">
        <f t="shared" si="4218"/>
        <v>0</v>
      </c>
      <c r="P1499" s="17">
        <f>P1500</f>
        <v>0</v>
      </c>
      <c r="Q1499" s="17">
        <f>Q1500</f>
        <v>0</v>
      </c>
      <c r="R1499" s="17">
        <f>R1500</f>
        <v>0</v>
      </c>
      <c r="S1499" s="17">
        <f>S1500</f>
        <v>0</v>
      </c>
      <c r="T1499" s="17">
        <f>T1500</f>
        <v>0</v>
      </c>
      <c r="U1499" s="17">
        <f>U1500</f>
        <v>0</v>
      </c>
      <c r="V1499" s="17">
        <f>V1500</f>
        <v>0</v>
      </c>
      <c r="W1499" s="17">
        <f>W1500</f>
        <v>0</v>
      </c>
      <c r="X1499" s="17">
        <f>X1500</f>
        <v>0</v>
      </c>
      <c r="Y1499" s="17">
        <f t="shared" si="4078"/>
        <v>2750</v>
      </c>
      <c r="Z1499" s="17">
        <f t="shared" si="4079"/>
        <v>2695</v>
      </c>
      <c r="AA1499" s="17">
        <f t="shared" si="4080"/>
        <v>0</v>
      </c>
      <c r="AB1499" s="17">
        <f>AB1500</f>
        <v>0</v>
      </c>
      <c r="AC1499" s="17">
        <f>AC1500</f>
        <v>0</v>
      </c>
      <c r="AD1499" s="17">
        <f>AD1500</f>
        <v>0</v>
      </c>
      <c r="AE1499" s="17">
        <f t="shared" si="4081"/>
        <v>2750</v>
      </c>
      <c r="AF1499" s="17">
        <f t="shared" si="4082"/>
        <v>2695</v>
      </c>
      <c r="AG1499" s="17">
        <f t="shared" si="4083"/>
        <v>0</v>
      </c>
      <c r="AH1499" s="17">
        <f>AH1500</f>
        <v>0</v>
      </c>
      <c r="AI1499" s="17">
        <f>AI1500</f>
        <v>0</v>
      </c>
      <c r="AJ1499" s="17">
        <f>AJ1500</f>
        <v>0</v>
      </c>
      <c r="AK1499" s="17">
        <f>AK1500</f>
        <v>0</v>
      </c>
      <c r="AL1499" s="17">
        <f>AL1500</f>
        <v>0</v>
      </c>
      <c r="AM1499" s="17">
        <f>AM1500</f>
        <v>0</v>
      </c>
      <c r="AN1499" s="17">
        <f>AN1500</f>
        <v>0</v>
      </c>
      <c r="AO1499" s="17">
        <f>AO1500</f>
        <v>0</v>
      </c>
      <c r="AP1499" s="17">
        <f>AP1500</f>
        <v>0</v>
      </c>
      <c r="AQ1499" s="17">
        <f>AQ1500</f>
        <v>0</v>
      </c>
      <c r="AR1499" s="17">
        <f>AR1500</f>
        <v>0</v>
      </c>
      <c r="AS1499" s="17">
        <f>AS1500</f>
        <v>0</v>
      </c>
      <c r="AT1499" s="17">
        <f>AT1500</f>
        <v>0</v>
      </c>
      <c r="AU1499" s="17">
        <f>AU1500</f>
        <v>0</v>
      </c>
      <c r="AV1499" s="17">
        <f>AV1500</f>
        <v>0</v>
      </c>
      <c r="AW1499" s="17">
        <f t="shared" si="4084"/>
        <v>2750</v>
      </c>
      <c r="AX1499" s="17">
        <f t="shared" si="4085"/>
        <v>2695</v>
      </c>
      <c r="AY1499" s="17">
        <f t="shared" si="4086"/>
        <v>0</v>
      </c>
      <c r="AZ1499" s="17">
        <f>AZ1500</f>
        <v>0</v>
      </c>
      <c r="BA1499" s="32"/>
      <c r="BB1499" s="32"/>
      <c r="BC1499" s="1"/>
      <c r="BD1499" s="1"/>
      <c r="BE1499" s="1"/>
      <c r="BF1499" s="1"/>
      <c r="BG1499" s="1"/>
      <c r="BH1499" s="1"/>
      <c r="BI1499" s="1"/>
    </row>
    <row r="1500" s="1" customFormat="1">
      <c r="A1500" s="30" t="s">
        <v>504</v>
      </c>
      <c r="B1500" s="30" t="s">
        <v>63</v>
      </c>
      <c r="C1500" s="30" t="s">
        <v>65</v>
      </c>
      <c r="D1500" s="30" t="s">
        <v>466</v>
      </c>
      <c r="E1500" s="30" t="s">
        <v>43</v>
      </c>
      <c r="F1500" s="31" t="s">
        <v>44</v>
      </c>
      <c r="G1500" s="17">
        <v>2750</v>
      </c>
      <c r="H1500" s="17">
        <v>2695</v>
      </c>
      <c r="I1500" s="17">
        <v>0</v>
      </c>
      <c r="J1500" s="17"/>
      <c r="K1500" s="17"/>
      <c r="L1500" s="17"/>
      <c r="M1500" s="17">
        <f t="shared" si="4216"/>
        <v>2750</v>
      </c>
      <c r="N1500" s="17">
        <f t="shared" si="4217"/>
        <v>2695</v>
      </c>
      <c r="O1500" s="17">
        <f t="shared" si="4218"/>
        <v>0</v>
      </c>
      <c r="P1500" s="17"/>
      <c r="Q1500" s="17"/>
      <c r="R1500" s="17"/>
      <c r="S1500" s="17"/>
      <c r="T1500" s="17"/>
      <c r="U1500" s="17"/>
      <c r="V1500" s="17"/>
      <c r="W1500" s="17"/>
      <c r="X1500" s="17"/>
      <c r="Y1500" s="17">
        <f t="shared" si="4078"/>
        <v>2750</v>
      </c>
      <c r="Z1500" s="17">
        <f t="shared" si="4079"/>
        <v>2695</v>
      </c>
      <c r="AA1500" s="17">
        <f t="shared" si="4080"/>
        <v>0</v>
      </c>
      <c r="AB1500" s="17"/>
      <c r="AC1500" s="17"/>
      <c r="AD1500" s="17"/>
      <c r="AE1500" s="17">
        <f t="shared" si="4081"/>
        <v>2750</v>
      </c>
      <c r="AF1500" s="17">
        <f t="shared" si="4082"/>
        <v>2695</v>
      </c>
      <c r="AG1500" s="17">
        <f t="shared" si="4083"/>
        <v>0</v>
      </c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>
        <f t="shared" si="4084"/>
        <v>2750</v>
      </c>
      <c r="AX1500" s="17">
        <f t="shared" si="4085"/>
        <v>2695</v>
      </c>
      <c r="AY1500" s="17">
        <f t="shared" si="4086"/>
        <v>0</v>
      </c>
      <c r="AZ1500" s="17"/>
      <c r="BA1500" s="32"/>
      <c r="BB1500" s="32"/>
      <c r="BC1500" s="1"/>
      <c r="BD1500" s="1"/>
      <c r="BE1500" s="1"/>
      <c r="BF1500" s="1"/>
      <c r="BG1500" s="1"/>
      <c r="BH1500" s="1"/>
      <c r="BI1500" s="1"/>
    </row>
    <row r="1501" s="1" customFormat="1">
      <c r="A1501" s="30" t="s">
        <v>504</v>
      </c>
      <c r="B1501" s="30" t="s">
        <v>63</v>
      </c>
      <c r="C1501" s="30" t="s">
        <v>65</v>
      </c>
      <c r="D1501" s="30" t="s">
        <v>159</v>
      </c>
      <c r="E1501" s="35"/>
      <c r="F1501" s="31" t="s">
        <v>160</v>
      </c>
      <c r="G1501" s="17">
        <f t="shared" ref="G1501:G1513" si="4219">G1502</f>
        <v>509.80000000000001</v>
      </c>
      <c r="H1501" s="17">
        <f t="shared" ref="H1501:H1511" si="4220">H1502</f>
        <v>509.80000000000001</v>
      </c>
      <c r="I1501" s="17">
        <f t="shared" ref="I1501:I1513" si="4221">I1502</f>
        <v>509.80000000000001</v>
      </c>
      <c r="J1501" s="17">
        <f t="shared" ref="J1501:J1513" si="4222">J1502</f>
        <v>0</v>
      </c>
      <c r="K1501" s="17">
        <f t="shared" ref="K1501:K1513" si="4223">K1502</f>
        <v>0</v>
      </c>
      <c r="L1501" s="17">
        <f t="shared" ref="L1501:L1513" si="4224">L1502</f>
        <v>0</v>
      </c>
      <c r="M1501" s="17">
        <f t="shared" si="4216"/>
        <v>509.80000000000001</v>
      </c>
      <c r="N1501" s="17">
        <f t="shared" si="4217"/>
        <v>509.80000000000001</v>
      </c>
      <c r="O1501" s="17">
        <f t="shared" si="4218"/>
        <v>509.80000000000001</v>
      </c>
      <c r="P1501" s="17">
        <f t="shared" ref="P1501:P1513" si="4225">P1502</f>
        <v>0</v>
      </c>
      <c r="Q1501" s="17">
        <f t="shared" ref="Q1501:Q1513" si="4226">Q1502</f>
        <v>0</v>
      </c>
      <c r="R1501" s="17">
        <f t="shared" ref="R1501:R1513" si="4227">R1502</f>
        <v>0</v>
      </c>
      <c r="S1501" s="17">
        <f t="shared" ref="S1501:S1513" si="4228">S1502</f>
        <v>0</v>
      </c>
      <c r="T1501" s="17">
        <f t="shared" ref="T1501:T1513" si="4229">T1502</f>
        <v>0</v>
      </c>
      <c r="U1501" s="17">
        <f t="shared" ref="U1501:U1513" si="4230">U1502</f>
        <v>0</v>
      </c>
      <c r="V1501" s="17">
        <f t="shared" ref="V1501:V1513" si="4231">V1502</f>
        <v>0</v>
      </c>
      <c r="W1501" s="17">
        <f t="shared" ref="W1501:W1513" si="4232">W1502</f>
        <v>0</v>
      </c>
      <c r="X1501" s="17">
        <f t="shared" ref="X1501:X1513" si="4233">X1502</f>
        <v>0</v>
      </c>
      <c r="Y1501" s="17">
        <f t="shared" si="4078"/>
        <v>509.80000000000001</v>
      </c>
      <c r="Z1501" s="17">
        <f t="shared" si="4079"/>
        <v>509.80000000000001</v>
      </c>
      <c r="AA1501" s="17">
        <f t="shared" si="4080"/>
        <v>509.80000000000001</v>
      </c>
      <c r="AB1501" s="17">
        <f t="shared" ref="AB1501:AB1513" si="4234">AB1502</f>
        <v>0</v>
      </c>
      <c r="AC1501" s="17">
        <f t="shared" ref="AC1501:AC1513" si="4235">AC1502</f>
        <v>0</v>
      </c>
      <c r="AD1501" s="17">
        <f t="shared" ref="AD1501:AD1513" si="4236">AD1502</f>
        <v>0</v>
      </c>
      <c r="AE1501" s="17">
        <f t="shared" si="4081"/>
        <v>509.80000000000001</v>
      </c>
      <c r="AF1501" s="17">
        <f t="shared" si="4082"/>
        <v>509.80000000000001</v>
      </c>
      <c r="AG1501" s="17">
        <f t="shared" si="4083"/>
        <v>509.80000000000001</v>
      </c>
      <c r="AH1501" s="17">
        <f t="shared" ref="AH1501:AH1513" si="4237">AH1502</f>
        <v>0</v>
      </c>
      <c r="AI1501" s="17">
        <f t="shared" ref="AI1501:AI1513" si="4238">AI1502</f>
        <v>0</v>
      </c>
      <c r="AJ1501" s="17">
        <f t="shared" ref="AJ1501:AJ1513" si="4239">AJ1502</f>
        <v>-231.387</v>
      </c>
      <c r="AK1501" s="17">
        <f t="shared" ref="AK1501:AK1513" si="4240">AK1502</f>
        <v>0</v>
      </c>
      <c r="AL1501" s="17">
        <f t="shared" ref="AL1501:AL1513" si="4241">AL1502</f>
        <v>0</v>
      </c>
      <c r="AM1501" s="17">
        <f t="shared" ref="AM1501:AM1513" si="4242">AM1502</f>
        <v>0</v>
      </c>
      <c r="AN1501" s="17">
        <f t="shared" ref="AN1501:AN1513" si="4243">AN1502</f>
        <v>0</v>
      </c>
      <c r="AO1501" s="17">
        <f t="shared" ref="AO1501:AO1513" si="4244">AO1502</f>
        <v>0</v>
      </c>
      <c r="AP1501" s="17">
        <f t="shared" ref="AP1501:AP1513" si="4245">AP1502</f>
        <v>0</v>
      </c>
      <c r="AQ1501" s="17">
        <f t="shared" ref="AQ1501:AQ1513" si="4246">AQ1502</f>
        <v>0</v>
      </c>
      <c r="AR1501" s="17">
        <f t="shared" ref="AR1501:AR1513" si="4247">AR1502</f>
        <v>0</v>
      </c>
      <c r="AS1501" s="17">
        <f t="shared" ref="AS1501:AS1513" si="4248">AS1502</f>
        <v>0</v>
      </c>
      <c r="AT1501" s="17">
        <f t="shared" ref="AT1501:AT1513" si="4249">AT1502</f>
        <v>0</v>
      </c>
      <c r="AU1501" s="17">
        <f t="shared" ref="AU1501:AU1513" si="4250">AU1502</f>
        <v>0</v>
      </c>
      <c r="AV1501" s="17">
        <f t="shared" ref="AV1501:AV1513" si="4251">AV1502</f>
        <v>0</v>
      </c>
      <c r="AW1501" s="17">
        <f t="shared" si="4084"/>
        <v>278.41300000000001</v>
      </c>
      <c r="AX1501" s="17">
        <f t="shared" si="4085"/>
        <v>509.80000000000001</v>
      </c>
      <c r="AY1501" s="17">
        <f t="shared" si="4086"/>
        <v>509.80000000000001</v>
      </c>
      <c r="AZ1501" s="17">
        <f t="shared" ref="AZ1501:AZ1513" si="4252">AZ1502</f>
        <v>0</v>
      </c>
      <c r="BA1501" s="32"/>
      <c r="BB1501" s="32"/>
      <c r="BC1501" s="1"/>
      <c r="BD1501" s="1"/>
      <c r="BE1501" s="1"/>
      <c r="BF1501" s="1"/>
      <c r="BG1501" s="1"/>
      <c r="BH1501" s="1"/>
      <c r="BI1501" s="1"/>
    </row>
    <row r="1502" s="1" customFormat="1" hidden="1">
      <c r="A1502" s="30" t="s">
        <v>504</v>
      </c>
      <c r="B1502" s="30" t="s">
        <v>63</v>
      </c>
      <c r="C1502" s="30" t="s">
        <v>65</v>
      </c>
      <c r="D1502" s="30" t="s">
        <v>161</v>
      </c>
      <c r="E1502" s="35"/>
      <c r="F1502" s="31" t="s">
        <v>36</v>
      </c>
      <c r="G1502" s="17">
        <f t="shared" si="4219"/>
        <v>509.80000000000001</v>
      </c>
      <c r="H1502" s="17">
        <f t="shared" si="4220"/>
        <v>509.80000000000001</v>
      </c>
      <c r="I1502" s="17">
        <f t="shared" si="4221"/>
        <v>509.80000000000001</v>
      </c>
      <c r="J1502" s="17">
        <f t="shared" si="4222"/>
        <v>0</v>
      </c>
      <c r="K1502" s="17">
        <f t="shared" si="4223"/>
        <v>0</v>
      </c>
      <c r="L1502" s="17">
        <f t="shared" si="4224"/>
        <v>0</v>
      </c>
      <c r="M1502" s="17">
        <f t="shared" si="4216"/>
        <v>509.80000000000001</v>
      </c>
      <c r="N1502" s="17">
        <f t="shared" si="4217"/>
        <v>509.80000000000001</v>
      </c>
      <c r="O1502" s="17">
        <f t="shared" si="4218"/>
        <v>509.80000000000001</v>
      </c>
      <c r="P1502" s="17">
        <f t="shared" si="4225"/>
        <v>0</v>
      </c>
      <c r="Q1502" s="17">
        <f t="shared" si="4226"/>
        <v>0</v>
      </c>
      <c r="R1502" s="17">
        <f t="shared" si="4227"/>
        <v>0</v>
      </c>
      <c r="S1502" s="17">
        <f t="shared" si="4228"/>
        <v>0</v>
      </c>
      <c r="T1502" s="17">
        <f t="shared" si="4229"/>
        <v>0</v>
      </c>
      <c r="U1502" s="17">
        <f t="shared" si="4230"/>
        <v>0</v>
      </c>
      <c r="V1502" s="17">
        <f t="shared" si="4231"/>
        <v>0</v>
      </c>
      <c r="W1502" s="17">
        <f t="shared" si="4232"/>
        <v>0</v>
      </c>
      <c r="X1502" s="17">
        <f t="shared" si="4233"/>
        <v>0</v>
      </c>
      <c r="Y1502" s="17">
        <f t="shared" si="4078"/>
        <v>509.80000000000001</v>
      </c>
      <c r="Z1502" s="17">
        <f t="shared" si="4079"/>
        <v>509.80000000000001</v>
      </c>
      <c r="AA1502" s="17">
        <f t="shared" si="4080"/>
        <v>509.80000000000001</v>
      </c>
      <c r="AB1502" s="17">
        <f t="shared" si="4234"/>
        <v>0</v>
      </c>
      <c r="AC1502" s="17">
        <f t="shared" si="4235"/>
        <v>0</v>
      </c>
      <c r="AD1502" s="17">
        <f t="shared" si="4236"/>
        <v>0</v>
      </c>
      <c r="AE1502" s="17">
        <f t="shared" si="4081"/>
        <v>509.80000000000001</v>
      </c>
      <c r="AF1502" s="17">
        <f t="shared" si="4082"/>
        <v>509.80000000000001</v>
      </c>
      <c r="AG1502" s="17">
        <f t="shared" si="4083"/>
        <v>509.80000000000001</v>
      </c>
      <c r="AH1502" s="17">
        <f t="shared" si="4237"/>
        <v>0</v>
      </c>
      <c r="AI1502" s="17">
        <f t="shared" si="4238"/>
        <v>0</v>
      </c>
      <c r="AJ1502" s="17">
        <f t="shared" si="4239"/>
        <v>-231.387</v>
      </c>
      <c r="AK1502" s="17">
        <f t="shared" si="4240"/>
        <v>0</v>
      </c>
      <c r="AL1502" s="17">
        <f t="shared" si="4241"/>
        <v>0</v>
      </c>
      <c r="AM1502" s="17">
        <f t="shared" si="4242"/>
        <v>0</v>
      </c>
      <c r="AN1502" s="17">
        <f t="shared" si="4243"/>
        <v>0</v>
      </c>
      <c r="AO1502" s="17">
        <f t="shared" si="4244"/>
        <v>0</v>
      </c>
      <c r="AP1502" s="17">
        <f t="shared" si="4245"/>
        <v>0</v>
      </c>
      <c r="AQ1502" s="17">
        <f t="shared" si="4246"/>
        <v>0</v>
      </c>
      <c r="AR1502" s="17">
        <f t="shared" si="4247"/>
        <v>0</v>
      </c>
      <c r="AS1502" s="17">
        <f t="shared" si="4248"/>
        <v>0</v>
      </c>
      <c r="AT1502" s="17">
        <f t="shared" si="4249"/>
        <v>0</v>
      </c>
      <c r="AU1502" s="17">
        <f t="shared" si="4250"/>
        <v>0</v>
      </c>
      <c r="AV1502" s="17">
        <f t="shared" si="4251"/>
        <v>0</v>
      </c>
      <c r="AW1502" s="17">
        <f t="shared" si="4084"/>
        <v>278.41300000000001</v>
      </c>
      <c r="AX1502" s="17">
        <f t="shared" si="4085"/>
        <v>509.80000000000001</v>
      </c>
      <c r="AY1502" s="17">
        <f t="shared" si="4086"/>
        <v>509.80000000000001</v>
      </c>
      <c r="AZ1502" s="17">
        <f t="shared" si="4252"/>
        <v>0</v>
      </c>
      <c r="BA1502" s="32">
        <v>0</v>
      </c>
      <c r="BB1502" s="32"/>
      <c r="BC1502" s="1"/>
      <c r="BD1502" s="1"/>
      <c r="BE1502" s="1"/>
      <c r="BF1502" s="1"/>
      <c r="BG1502" s="1"/>
      <c r="BH1502" s="1"/>
      <c r="BI1502" s="1"/>
    </row>
    <row r="1503" s="1" customFormat="1">
      <c r="A1503" s="30" t="s">
        <v>504</v>
      </c>
      <c r="B1503" s="30" t="s">
        <v>63</v>
      </c>
      <c r="C1503" s="30" t="s">
        <v>65</v>
      </c>
      <c r="D1503" s="30" t="s">
        <v>162</v>
      </c>
      <c r="E1503" s="35"/>
      <c r="F1503" s="31" t="s">
        <v>163</v>
      </c>
      <c r="G1503" s="17">
        <f t="shared" si="4219"/>
        <v>509.80000000000001</v>
      </c>
      <c r="H1503" s="17">
        <f t="shared" si="4220"/>
        <v>509.80000000000001</v>
      </c>
      <c r="I1503" s="17">
        <f t="shared" si="4221"/>
        <v>509.80000000000001</v>
      </c>
      <c r="J1503" s="17">
        <f t="shared" si="4222"/>
        <v>0</v>
      </c>
      <c r="K1503" s="17">
        <f t="shared" si="4223"/>
        <v>0</v>
      </c>
      <c r="L1503" s="17">
        <f t="shared" si="4224"/>
        <v>0</v>
      </c>
      <c r="M1503" s="17">
        <f t="shared" si="4216"/>
        <v>509.80000000000001</v>
      </c>
      <c r="N1503" s="17">
        <f t="shared" si="4217"/>
        <v>509.80000000000001</v>
      </c>
      <c r="O1503" s="17">
        <f t="shared" si="4218"/>
        <v>509.80000000000001</v>
      </c>
      <c r="P1503" s="17">
        <f t="shared" si="4225"/>
        <v>0</v>
      </c>
      <c r="Q1503" s="17">
        <f t="shared" si="4226"/>
        <v>0</v>
      </c>
      <c r="R1503" s="17">
        <f t="shared" si="4227"/>
        <v>0</v>
      </c>
      <c r="S1503" s="17">
        <f t="shared" si="4228"/>
        <v>0</v>
      </c>
      <c r="T1503" s="17">
        <f t="shared" si="4229"/>
        <v>0</v>
      </c>
      <c r="U1503" s="17">
        <f t="shared" si="4230"/>
        <v>0</v>
      </c>
      <c r="V1503" s="17">
        <f t="shared" si="4231"/>
        <v>0</v>
      </c>
      <c r="W1503" s="17">
        <f t="shared" si="4232"/>
        <v>0</v>
      </c>
      <c r="X1503" s="17">
        <f t="shared" si="4233"/>
        <v>0</v>
      </c>
      <c r="Y1503" s="17">
        <f t="shared" si="4078"/>
        <v>509.80000000000001</v>
      </c>
      <c r="Z1503" s="17">
        <f t="shared" si="4079"/>
        <v>509.80000000000001</v>
      </c>
      <c r="AA1503" s="17">
        <f t="shared" si="4080"/>
        <v>509.80000000000001</v>
      </c>
      <c r="AB1503" s="17">
        <f t="shared" si="4234"/>
        <v>0</v>
      </c>
      <c r="AC1503" s="17">
        <f t="shared" si="4235"/>
        <v>0</v>
      </c>
      <c r="AD1503" s="17">
        <f t="shared" si="4236"/>
        <v>0</v>
      </c>
      <c r="AE1503" s="17">
        <f t="shared" si="4081"/>
        <v>509.80000000000001</v>
      </c>
      <c r="AF1503" s="17">
        <f t="shared" si="4082"/>
        <v>509.80000000000001</v>
      </c>
      <c r="AG1503" s="17">
        <f t="shared" si="4083"/>
        <v>509.80000000000001</v>
      </c>
      <c r="AH1503" s="17">
        <f t="shared" si="4237"/>
        <v>0</v>
      </c>
      <c r="AI1503" s="17">
        <f t="shared" si="4238"/>
        <v>0</v>
      </c>
      <c r="AJ1503" s="17">
        <f t="shared" si="4239"/>
        <v>-231.387</v>
      </c>
      <c r="AK1503" s="17">
        <f t="shared" si="4240"/>
        <v>0</v>
      </c>
      <c r="AL1503" s="17">
        <f t="shared" si="4241"/>
        <v>0</v>
      </c>
      <c r="AM1503" s="17">
        <f t="shared" si="4242"/>
        <v>0</v>
      </c>
      <c r="AN1503" s="17">
        <f t="shared" si="4243"/>
        <v>0</v>
      </c>
      <c r="AO1503" s="17">
        <f t="shared" si="4244"/>
        <v>0</v>
      </c>
      <c r="AP1503" s="17">
        <f t="shared" si="4245"/>
        <v>0</v>
      </c>
      <c r="AQ1503" s="17">
        <f t="shared" si="4246"/>
        <v>0</v>
      </c>
      <c r="AR1503" s="17">
        <f t="shared" si="4247"/>
        <v>0</v>
      </c>
      <c r="AS1503" s="17">
        <f t="shared" si="4248"/>
        <v>0</v>
      </c>
      <c r="AT1503" s="17">
        <f t="shared" si="4249"/>
        <v>0</v>
      </c>
      <c r="AU1503" s="17">
        <f t="shared" si="4250"/>
        <v>0</v>
      </c>
      <c r="AV1503" s="17">
        <f t="shared" si="4251"/>
        <v>0</v>
      </c>
      <c r="AW1503" s="17">
        <f t="shared" si="4084"/>
        <v>278.41300000000001</v>
      </c>
      <c r="AX1503" s="17">
        <f t="shared" si="4085"/>
        <v>509.80000000000001</v>
      </c>
      <c r="AY1503" s="17">
        <f t="shared" si="4086"/>
        <v>509.80000000000001</v>
      </c>
      <c r="AZ1503" s="17">
        <f t="shared" si="4252"/>
        <v>0</v>
      </c>
      <c r="BA1503" s="32"/>
      <c r="BB1503" s="32"/>
      <c r="BC1503" s="1"/>
      <c r="BD1503" s="1"/>
      <c r="BE1503" s="1"/>
      <c r="BF1503" s="1"/>
      <c r="BG1503" s="1"/>
      <c r="BH1503" s="1"/>
      <c r="BI1503" s="1"/>
    </row>
    <row r="1504" s="1" customFormat="1">
      <c r="A1504" s="30" t="s">
        <v>504</v>
      </c>
      <c r="B1504" s="30" t="s">
        <v>63</v>
      </c>
      <c r="C1504" s="30" t="s">
        <v>65</v>
      </c>
      <c r="D1504" s="30" t="s">
        <v>196</v>
      </c>
      <c r="E1504" s="35"/>
      <c r="F1504" s="31" t="s">
        <v>197</v>
      </c>
      <c r="G1504" s="17">
        <f t="shared" si="4219"/>
        <v>509.80000000000001</v>
      </c>
      <c r="H1504" s="17">
        <f t="shared" si="4220"/>
        <v>509.80000000000001</v>
      </c>
      <c r="I1504" s="17">
        <f t="shared" si="4221"/>
        <v>509.80000000000001</v>
      </c>
      <c r="J1504" s="17">
        <f t="shared" si="4222"/>
        <v>0</v>
      </c>
      <c r="K1504" s="17">
        <f t="shared" si="4223"/>
        <v>0</v>
      </c>
      <c r="L1504" s="17">
        <f t="shared" si="4224"/>
        <v>0</v>
      </c>
      <c r="M1504" s="17">
        <f t="shared" si="4216"/>
        <v>509.80000000000001</v>
      </c>
      <c r="N1504" s="17">
        <f t="shared" si="4217"/>
        <v>509.80000000000001</v>
      </c>
      <c r="O1504" s="17">
        <f t="shared" si="4218"/>
        <v>509.80000000000001</v>
      </c>
      <c r="P1504" s="17">
        <f t="shared" si="4225"/>
        <v>0</v>
      </c>
      <c r="Q1504" s="17">
        <f t="shared" si="4226"/>
        <v>0</v>
      </c>
      <c r="R1504" s="17">
        <f t="shared" si="4227"/>
        <v>0</v>
      </c>
      <c r="S1504" s="17">
        <f t="shared" si="4228"/>
        <v>0</v>
      </c>
      <c r="T1504" s="17">
        <f t="shared" si="4229"/>
        <v>0</v>
      </c>
      <c r="U1504" s="17">
        <f t="shared" si="4230"/>
        <v>0</v>
      </c>
      <c r="V1504" s="17">
        <f t="shared" si="4231"/>
        <v>0</v>
      </c>
      <c r="W1504" s="17">
        <f t="shared" si="4232"/>
        <v>0</v>
      </c>
      <c r="X1504" s="17">
        <f t="shared" si="4233"/>
        <v>0</v>
      </c>
      <c r="Y1504" s="17">
        <f t="shared" si="4078"/>
        <v>509.80000000000001</v>
      </c>
      <c r="Z1504" s="17">
        <f t="shared" si="4079"/>
        <v>509.80000000000001</v>
      </c>
      <c r="AA1504" s="17">
        <f t="shared" si="4080"/>
        <v>509.80000000000001</v>
      </c>
      <c r="AB1504" s="17">
        <f t="shared" si="4234"/>
        <v>0</v>
      </c>
      <c r="AC1504" s="17">
        <f t="shared" si="4235"/>
        <v>0</v>
      </c>
      <c r="AD1504" s="17">
        <f t="shared" si="4236"/>
        <v>0</v>
      </c>
      <c r="AE1504" s="17">
        <f t="shared" si="4081"/>
        <v>509.80000000000001</v>
      </c>
      <c r="AF1504" s="17">
        <f t="shared" si="4082"/>
        <v>509.80000000000001</v>
      </c>
      <c r="AG1504" s="17">
        <f t="shared" si="4083"/>
        <v>509.80000000000001</v>
      </c>
      <c r="AH1504" s="17">
        <f t="shared" si="4237"/>
        <v>0</v>
      </c>
      <c r="AI1504" s="17">
        <f t="shared" si="4238"/>
        <v>0</v>
      </c>
      <c r="AJ1504" s="17">
        <f t="shared" si="4239"/>
        <v>-231.387</v>
      </c>
      <c r="AK1504" s="17">
        <f t="shared" si="4240"/>
        <v>0</v>
      </c>
      <c r="AL1504" s="17">
        <f t="shared" si="4241"/>
        <v>0</v>
      </c>
      <c r="AM1504" s="17">
        <f t="shared" si="4242"/>
        <v>0</v>
      </c>
      <c r="AN1504" s="17">
        <f t="shared" si="4243"/>
        <v>0</v>
      </c>
      <c r="AO1504" s="17">
        <f t="shared" si="4244"/>
        <v>0</v>
      </c>
      <c r="AP1504" s="17">
        <f t="shared" si="4245"/>
        <v>0</v>
      </c>
      <c r="AQ1504" s="17">
        <f t="shared" si="4246"/>
        <v>0</v>
      </c>
      <c r="AR1504" s="17">
        <f t="shared" si="4247"/>
        <v>0</v>
      </c>
      <c r="AS1504" s="17">
        <f t="shared" si="4248"/>
        <v>0</v>
      </c>
      <c r="AT1504" s="17">
        <f t="shared" si="4249"/>
        <v>0</v>
      </c>
      <c r="AU1504" s="17">
        <f t="shared" si="4250"/>
        <v>0</v>
      </c>
      <c r="AV1504" s="17">
        <f t="shared" si="4251"/>
        <v>0</v>
      </c>
      <c r="AW1504" s="17">
        <f t="shared" si="4084"/>
        <v>278.41300000000001</v>
      </c>
      <c r="AX1504" s="17">
        <f t="shared" si="4085"/>
        <v>509.80000000000001</v>
      </c>
      <c r="AY1504" s="17">
        <f t="shared" si="4086"/>
        <v>509.80000000000001</v>
      </c>
      <c r="AZ1504" s="17">
        <f t="shared" si="4252"/>
        <v>0</v>
      </c>
      <c r="BA1504" s="32"/>
      <c r="BB1504" s="32"/>
      <c r="BC1504" s="1"/>
      <c r="BD1504" s="1"/>
      <c r="BE1504" s="1"/>
      <c r="BF1504" s="1"/>
      <c r="BG1504" s="1"/>
      <c r="BH1504" s="1"/>
      <c r="BI1504" s="1"/>
    </row>
    <row r="1505" s="1" customFormat="1">
      <c r="A1505" s="30" t="s">
        <v>504</v>
      </c>
      <c r="B1505" s="30" t="s">
        <v>63</v>
      </c>
      <c r="C1505" s="30" t="s">
        <v>65</v>
      </c>
      <c r="D1505" s="30" t="s">
        <v>196</v>
      </c>
      <c r="E1505" s="30" t="s">
        <v>41</v>
      </c>
      <c r="F1505" s="31" t="s">
        <v>42</v>
      </c>
      <c r="G1505" s="17">
        <v>509.80000000000001</v>
      </c>
      <c r="H1505" s="17">
        <v>509.80000000000001</v>
      </c>
      <c r="I1505" s="17">
        <v>509.80000000000001</v>
      </c>
      <c r="J1505" s="17"/>
      <c r="K1505" s="17"/>
      <c r="L1505" s="17"/>
      <c r="M1505" s="17">
        <f t="shared" si="4216"/>
        <v>509.80000000000001</v>
      </c>
      <c r="N1505" s="17">
        <f t="shared" si="4217"/>
        <v>509.80000000000001</v>
      </c>
      <c r="O1505" s="17">
        <f t="shared" si="4218"/>
        <v>509.80000000000001</v>
      </c>
      <c r="P1505" s="17"/>
      <c r="Q1505" s="17"/>
      <c r="R1505" s="17"/>
      <c r="S1505" s="17"/>
      <c r="T1505" s="17"/>
      <c r="U1505" s="17"/>
      <c r="V1505" s="17"/>
      <c r="W1505" s="17"/>
      <c r="X1505" s="17"/>
      <c r="Y1505" s="17">
        <f t="shared" si="4078"/>
        <v>509.80000000000001</v>
      </c>
      <c r="Z1505" s="17">
        <f t="shared" si="4079"/>
        <v>509.80000000000001</v>
      </c>
      <c r="AA1505" s="17">
        <f t="shared" si="4080"/>
        <v>509.80000000000001</v>
      </c>
      <c r="AB1505" s="17"/>
      <c r="AC1505" s="17"/>
      <c r="AD1505" s="17"/>
      <c r="AE1505" s="17">
        <f t="shared" si="4081"/>
        <v>509.80000000000001</v>
      </c>
      <c r="AF1505" s="17">
        <f t="shared" si="4082"/>
        <v>509.80000000000001</v>
      </c>
      <c r="AG1505" s="17">
        <f t="shared" si="4083"/>
        <v>509.80000000000001</v>
      </c>
      <c r="AH1505" s="17"/>
      <c r="AI1505" s="17"/>
      <c r="AJ1505" s="17">
        <v>-231.387</v>
      </c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>
        <f t="shared" si="4084"/>
        <v>278.41300000000001</v>
      </c>
      <c r="AX1505" s="17">
        <f t="shared" si="4085"/>
        <v>509.80000000000001</v>
      </c>
      <c r="AY1505" s="17">
        <f t="shared" si="4086"/>
        <v>509.80000000000001</v>
      </c>
      <c r="AZ1505" s="17"/>
      <c r="BA1505" s="32"/>
      <c r="BB1505" s="32"/>
      <c r="BC1505" s="1"/>
      <c r="BD1505" s="1"/>
      <c r="BE1505" s="1"/>
      <c r="BF1505" s="1"/>
      <c r="BG1505" s="1"/>
      <c r="BH1505" s="1"/>
      <c r="BI1505" s="1"/>
    </row>
    <row r="1506" s="20" customFormat="1">
      <c r="A1506" s="21" t="s">
        <v>504</v>
      </c>
      <c r="B1506" s="21" t="s">
        <v>89</v>
      </c>
      <c r="C1506" s="21"/>
      <c r="D1506" s="21"/>
      <c r="E1506" s="33"/>
      <c r="F1506" s="22" t="s">
        <v>200</v>
      </c>
      <c r="G1506" s="23">
        <f t="shared" si="4219"/>
        <v>102.59999999999999</v>
      </c>
      <c r="H1506" s="23">
        <f t="shared" si="4220"/>
        <v>102.59999999999999</v>
      </c>
      <c r="I1506" s="23">
        <f t="shared" si="4221"/>
        <v>102.59999999999999</v>
      </c>
      <c r="J1506" s="23">
        <f t="shared" si="4222"/>
        <v>0</v>
      </c>
      <c r="K1506" s="23">
        <f t="shared" si="4223"/>
        <v>0</v>
      </c>
      <c r="L1506" s="23">
        <f t="shared" si="4224"/>
        <v>0</v>
      </c>
      <c r="M1506" s="23">
        <f t="shared" si="4216"/>
        <v>102.59999999999999</v>
      </c>
      <c r="N1506" s="23">
        <f t="shared" si="4217"/>
        <v>102.59999999999999</v>
      </c>
      <c r="O1506" s="23">
        <f t="shared" si="4218"/>
        <v>102.59999999999999</v>
      </c>
      <c r="P1506" s="23">
        <f t="shared" si="4225"/>
        <v>0</v>
      </c>
      <c r="Q1506" s="23">
        <f t="shared" si="4226"/>
        <v>0</v>
      </c>
      <c r="R1506" s="23">
        <f t="shared" si="4227"/>
        <v>0</v>
      </c>
      <c r="S1506" s="23">
        <f t="shared" si="4228"/>
        <v>0</v>
      </c>
      <c r="T1506" s="23">
        <f t="shared" si="4229"/>
        <v>0</v>
      </c>
      <c r="U1506" s="23">
        <f t="shared" si="4230"/>
        <v>0</v>
      </c>
      <c r="V1506" s="23">
        <f t="shared" si="4231"/>
        <v>0</v>
      </c>
      <c r="W1506" s="23">
        <f t="shared" si="4232"/>
        <v>0</v>
      </c>
      <c r="X1506" s="23">
        <f t="shared" si="4233"/>
        <v>0</v>
      </c>
      <c r="Y1506" s="23">
        <f t="shared" si="4078"/>
        <v>102.59999999999999</v>
      </c>
      <c r="Z1506" s="23">
        <f t="shared" si="4079"/>
        <v>102.59999999999999</v>
      </c>
      <c r="AA1506" s="23">
        <f t="shared" si="4080"/>
        <v>102.59999999999999</v>
      </c>
      <c r="AB1506" s="23">
        <f t="shared" si="4234"/>
        <v>0</v>
      </c>
      <c r="AC1506" s="23">
        <f t="shared" si="4235"/>
        <v>0</v>
      </c>
      <c r="AD1506" s="23">
        <f t="shared" si="4236"/>
        <v>0</v>
      </c>
      <c r="AE1506" s="23">
        <f t="shared" si="4081"/>
        <v>102.59999999999999</v>
      </c>
      <c r="AF1506" s="23">
        <f t="shared" si="4082"/>
        <v>102.59999999999999</v>
      </c>
      <c r="AG1506" s="23">
        <f t="shared" si="4083"/>
        <v>102.59999999999999</v>
      </c>
      <c r="AH1506" s="23">
        <f t="shared" si="4237"/>
        <v>0</v>
      </c>
      <c r="AI1506" s="23">
        <f t="shared" si="4238"/>
        <v>0</v>
      </c>
      <c r="AJ1506" s="23">
        <f t="shared" si="4239"/>
        <v>0</v>
      </c>
      <c r="AK1506" s="23">
        <f t="shared" si="4240"/>
        <v>0</v>
      </c>
      <c r="AL1506" s="23">
        <f t="shared" si="4241"/>
        <v>0</v>
      </c>
      <c r="AM1506" s="23">
        <f t="shared" si="4242"/>
        <v>0</v>
      </c>
      <c r="AN1506" s="23">
        <f t="shared" si="4243"/>
        <v>0</v>
      </c>
      <c r="AO1506" s="23">
        <f t="shared" si="4244"/>
        <v>0</v>
      </c>
      <c r="AP1506" s="23">
        <f t="shared" si="4245"/>
        <v>0</v>
      </c>
      <c r="AQ1506" s="23">
        <f t="shared" si="4246"/>
        <v>0</v>
      </c>
      <c r="AR1506" s="23">
        <f t="shared" si="4247"/>
        <v>0</v>
      </c>
      <c r="AS1506" s="23">
        <f t="shared" si="4248"/>
        <v>0</v>
      </c>
      <c r="AT1506" s="23">
        <f t="shared" si="4249"/>
        <v>0</v>
      </c>
      <c r="AU1506" s="23">
        <f t="shared" si="4250"/>
        <v>0</v>
      </c>
      <c r="AV1506" s="23">
        <f t="shared" si="4251"/>
        <v>0</v>
      </c>
      <c r="AW1506" s="23">
        <f t="shared" si="4084"/>
        <v>102.59999999999999</v>
      </c>
      <c r="AX1506" s="23">
        <f t="shared" si="4085"/>
        <v>102.59999999999999</v>
      </c>
      <c r="AY1506" s="23">
        <f t="shared" si="4086"/>
        <v>102.59999999999999</v>
      </c>
      <c r="AZ1506" s="23">
        <f t="shared" si="4252"/>
        <v>0</v>
      </c>
      <c r="BA1506" s="24"/>
      <c r="BB1506" s="24"/>
      <c r="BC1506" s="20"/>
      <c r="BD1506" s="20"/>
      <c r="BE1506" s="20"/>
      <c r="BF1506" s="20"/>
      <c r="BG1506" s="20"/>
      <c r="BH1506" s="20"/>
      <c r="BI1506" s="20"/>
    </row>
    <row r="1507" s="25" customFormat="1">
      <c r="A1507" s="26" t="s">
        <v>504</v>
      </c>
      <c r="B1507" s="26" t="s">
        <v>89</v>
      </c>
      <c r="C1507" s="26" t="s">
        <v>65</v>
      </c>
      <c r="D1507" s="26"/>
      <c r="E1507" s="34"/>
      <c r="F1507" s="27" t="s">
        <v>201</v>
      </c>
      <c r="G1507" s="28">
        <f t="shared" si="4219"/>
        <v>102.59999999999999</v>
      </c>
      <c r="H1507" s="28">
        <f t="shared" si="4220"/>
        <v>102.59999999999999</v>
      </c>
      <c r="I1507" s="28">
        <f t="shared" si="4221"/>
        <v>102.59999999999999</v>
      </c>
      <c r="J1507" s="28">
        <f t="shared" si="4222"/>
        <v>0</v>
      </c>
      <c r="K1507" s="28">
        <f t="shared" si="4223"/>
        <v>0</v>
      </c>
      <c r="L1507" s="28">
        <f t="shared" si="4224"/>
        <v>0</v>
      </c>
      <c r="M1507" s="28">
        <f t="shared" si="4216"/>
        <v>102.59999999999999</v>
      </c>
      <c r="N1507" s="28">
        <f t="shared" si="4217"/>
        <v>102.59999999999999</v>
      </c>
      <c r="O1507" s="28">
        <f t="shared" si="4218"/>
        <v>102.59999999999999</v>
      </c>
      <c r="P1507" s="28">
        <f t="shared" si="4225"/>
        <v>0</v>
      </c>
      <c r="Q1507" s="28">
        <f t="shared" si="4226"/>
        <v>0</v>
      </c>
      <c r="R1507" s="28">
        <f t="shared" si="4227"/>
        <v>0</v>
      </c>
      <c r="S1507" s="28">
        <f t="shared" si="4228"/>
        <v>0</v>
      </c>
      <c r="T1507" s="28">
        <f t="shared" si="4229"/>
        <v>0</v>
      </c>
      <c r="U1507" s="28">
        <f t="shared" si="4230"/>
        <v>0</v>
      </c>
      <c r="V1507" s="28">
        <f t="shared" si="4231"/>
        <v>0</v>
      </c>
      <c r="W1507" s="28">
        <f t="shared" si="4232"/>
        <v>0</v>
      </c>
      <c r="X1507" s="28">
        <f t="shared" si="4233"/>
        <v>0</v>
      </c>
      <c r="Y1507" s="28">
        <f t="shared" si="4078"/>
        <v>102.59999999999999</v>
      </c>
      <c r="Z1507" s="28">
        <f t="shared" si="4079"/>
        <v>102.59999999999999</v>
      </c>
      <c r="AA1507" s="28">
        <f t="shared" si="4080"/>
        <v>102.59999999999999</v>
      </c>
      <c r="AB1507" s="28">
        <f t="shared" si="4234"/>
        <v>0</v>
      </c>
      <c r="AC1507" s="28">
        <f t="shared" si="4235"/>
        <v>0</v>
      </c>
      <c r="AD1507" s="28">
        <f t="shared" si="4236"/>
        <v>0</v>
      </c>
      <c r="AE1507" s="28">
        <f t="shared" si="4081"/>
        <v>102.59999999999999</v>
      </c>
      <c r="AF1507" s="28">
        <f t="shared" si="4082"/>
        <v>102.59999999999999</v>
      </c>
      <c r="AG1507" s="28">
        <f t="shared" si="4083"/>
        <v>102.59999999999999</v>
      </c>
      <c r="AH1507" s="28">
        <f t="shared" si="4237"/>
        <v>0</v>
      </c>
      <c r="AI1507" s="28">
        <f t="shared" si="4238"/>
        <v>0</v>
      </c>
      <c r="AJ1507" s="28">
        <f t="shared" si="4239"/>
        <v>0</v>
      </c>
      <c r="AK1507" s="28">
        <f t="shared" si="4240"/>
        <v>0</v>
      </c>
      <c r="AL1507" s="28">
        <f t="shared" si="4241"/>
        <v>0</v>
      </c>
      <c r="AM1507" s="28">
        <f t="shared" si="4242"/>
        <v>0</v>
      </c>
      <c r="AN1507" s="28">
        <f t="shared" si="4243"/>
        <v>0</v>
      </c>
      <c r="AO1507" s="28">
        <f t="shared" si="4244"/>
        <v>0</v>
      </c>
      <c r="AP1507" s="28">
        <f t="shared" si="4245"/>
        <v>0</v>
      </c>
      <c r="AQ1507" s="28">
        <f t="shared" si="4246"/>
        <v>0</v>
      </c>
      <c r="AR1507" s="28">
        <f t="shared" si="4247"/>
        <v>0</v>
      </c>
      <c r="AS1507" s="28">
        <f t="shared" si="4248"/>
        <v>0</v>
      </c>
      <c r="AT1507" s="28">
        <f t="shared" si="4249"/>
        <v>0</v>
      </c>
      <c r="AU1507" s="28">
        <f t="shared" si="4250"/>
        <v>0</v>
      </c>
      <c r="AV1507" s="28">
        <f t="shared" si="4251"/>
        <v>0</v>
      </c>
      <c r="AW1507" s="28">
        <f t="shared" si="4084"/>
        <v>102.59999999999999</v>
      </c>
      <c r="AX1507" s="28">
        <f t="shared" si="4085"/>
        <v>102.59999999999999</v>
      </c>
      <c r="AY1507" s="28">
        <f t="shared" si="4086"/>
        <v>102.59999999999999</v>
      </c>
      <c r="AZ1507" s="28">
        <f t="shared" si="4252"/>
        <v>0</v>
      </c>
      <c r="BA1507" s="29"/>
      <c r="BB1507" s="29"/>
      <c r="BC1507" s="25"/>
      <c r="BD1507" s="25"/>
      <c r="BE1507" s="25"/>
      <c r="BF1507" s="25"/>
      <c r="BG1507" s="25"/>
      <c r="BH1507" s="25"/>
      <c r="BI1507" s="25"/>
    </row>
    <row r="1508" s="1" customFormat="1" ht="30">
      <c r="A1508" s="30" t="s">
        <v>504</v>
      </c>
      <c r="B1508" s="30" t="s">
        <v>89</v>
      </c>
      <c r="C1508" s="30" t="s">
        <v>65</v>
      </c>
      <c r="D1508" s="30" t="s">
        <v>159</v>
      </c>
      <c r="E1508" s="35"/>
      <c r="F1508" s="31" t="s">
        <v>160</v>
      </c>
      <c r="G1508" s="17">
        <f t="shared" si="4219"/>
        <v>102.59999999999999</v>
      </c>
      <c r="H1508" s="17">
        <f t="shared" si="4220"/>
        <v>102.59999999999999</v>
      </c>
      <c r="I1508" s="17">
        <f t="shared" si="4221"/>
        <v>102.59999999999999</v>
      </c>
      <c r="J1508" s="17">
        <f t="shared" si="4222"/>
        <v>0</v>
      </c>
      <c r="K1508" s="17">
        <f t="shared" si="4223"/>
        <v>0</v>
      </c>
      <c r="L1508" s="17">
        <f t="shared" si="4224"/>
        <v>0</v>
      </c>
      <c r="M1508" s="17">
        <f t="shared" si="4216"/>
        <v>102.59999999999999</v>
      </c>
      <c r="N1508" s="17">
        <f t="shared" si="4217"/>
        <v>102.59999999999999</v>
      </c>
      <c r="O1508" s="17">
        <f t="shared" si="4218"/>
        <v>102.59999999999999</v>
      </c>
      <c r="P1508" s="17">
        <f t="shared" si="4225"/>
        <v>0</v>
      </c>
      <c r="Q1508" s="17">
        <f t="shared" si="4226"/>
        <v>0</v>
      </c>
      <c r="R1508" s="17">
        <f t="shared" si="4227"/>
        <v>0</v>
      </c>
      <c r="S1508" s="17">
        <f t="shared" si="4228"/>
        <v>0</v>
      </c>
      <c r="T1508" s="17">
        <f t="shared" si="4229"/>
        <v>0</v>
      </c>
      <c r="U1508" s="17">
        <f t="shared" si="4230"/>
        <v>0</v>
      </c>
      <c r="V1508" s="17">
        <f t="shared" si="4231"/>
        <v>0</v>
      </c>
      <c r="W1508" s="17">
        <f t="shared" si="4232"/>
        <v>0</v>
      </c>
      <c r="X1508" s="17">
        <f t="shared" si="4233"/>
        <v>0</v>
      </c>
      <c r="Y1508" s="17">
        <f t="shared" si="4078"/>
        <v>102.59999999999999</v>
      </c>
      <c r="Z1508" s="17">
        <f t="shared" si="4079"/>
        <v>102.59999999999999</v>
      </c>
      <c r="AA1508" s="17">
        <f t="shared" si="4080"/>
        <v>102.59999999999999</v>
      </c>
      <c r="AB1508" s="17">
        <f t="shared" si="4234"/>
        <v>0</v>
      </c>
      <c r="AC1508" s="17">
        <f t="shared" si="4235"/>
        <v>0</v>
      </c>
      <c r="AD1508" s="17">
        <f t="shared" si="4236"/>
        <v>0</v>
      </c>
      <c r="AE1508" s="17">
        <f t="shared" si="4081"/>
        <v>102.59999999999999</v>
      </c>
      <c r="AF1508" s="17">
        <f t="shared" si="4082"/>
        <v>102.59999999999999</v>
      </c>
      <c r="AG1508" s="17">
        <f t="shared" si="4083"/>
        <v>102.59999999999999</v>
      </c>
      <c r="AH1508" s="17">
        <f t="shared" si="4237"/>
        <v>0</v>
      </c>
      <c r="AI1508" s="17">
        <f t="shared" si="4238"/>
        <v>0</v>
      </c>
      <c r="AJ1508" s="17">
        <f t="shared" si="4239"/>
        <v>0</v>
      </c>
      <c r="AK1508" s="17">
        <f t="shared" si="4240"/>
        <v>0</v>
      </c>
      <c r="AL1508" s="17">
        <f t="shared" si="4241"/>
        <v>0</v>
      </c>
      <c r="AM1508" s="17">
        <f t="shared" si="4242"/>
        <v>0</v>
      </c>
      <c r="AN1508" s="17">
        <f t="shared" si="4243"/>
        <v>0</v>
      </c>
      <c r="AO1508" s="17">
        <f t="shared" si="4244"/>
        <v>0</v>
      </c>
      <c r="AP1508" s="17">
        <f t="shared" si="4245"/>
        <v>0</v>
      </c>
      <c r="AQ1508" s="17">
        <f t="shared" si="4246"/>
        <v>0</v>
      </c>
      <c r="AR1508" s="17">
        <f t="shared" si="4247"/>
        <v>0</v>
      </c>
      <c r="AS1508" s="17">
        <f t="shared" si="4248"/>
        <v>0</v>
      </c>
      <c r="AT1508" s="17">
        <f t="shared" si="4249"/>
        <v>0</v>
      </c>
      <c r="AU1508" s="17">
        <f t="shared" si="4250"/>
        <v>0</v>
      </c>
      <c r="AV1508" s="17">
        <f t="shared" si="4251"/>
        <v>0</v>
      </c>
      <c r="AW1508" s="17">
        <f t="shared" si="4084"/>
        <v>102.59999999999999</v>
      </c>
      <c r="AX1508" s="17">
        <f t="shared" si="4085"/>
        <v>102.59999999999999</v>
      </c>
      <c r="AY1508" s="17">
        <f t="shared" si="4086"/>
        <v>102.59999999999999</v>
      </c>
      <c r="AZ1508" s="17">
        <f t="shared" si="4252"/>
        <v>0</v>
      </c>
      <c r="BA1508" s="32"/>
      <c r="BB1508" s="32"/>
      <c r="BC1508" s="1"/>
      <c r="BD1508" s="1"/>
      <c r="BE1508" s="1"/>
      <c r="BF1508" s="1"/>
      <c r="BG1508" s="1"/>
      <c r="BH1508" s="1"/>
      <c r="BI1508" s="1"/>
    </row>
    <row r="1509" s="1" customFormat="1" ht="15" hidden="1">
      <c r="A1509" s="30" t="s">
        <v>504</v>
      </c>
      <c r="B1509" s="30" t="s">
        <v>89</v>
      </c>
      <c r="C1509" s="30" t="s">
        <v>65</v>
      </c>
      <c r="D1509" s="30" t="s">
        <v>161</v>
      </c>
      <c r="E1509" s="35"/>
      <c r="F1509" s="31" t="s">
        <v>36</v>
      </c>
      <c r="G1509" s="17">
        <f t="shared" si="4219"/>
        <v>102.59999999999999</v>
      </c>
      <c r="H1509" s="17">
        <f t="shared" si="4220"/>
        <v>102.59999999999999</v>
      </c>
      <c r="I1509" s="17">
        <f t="shared" si="4221"/>
        <v>102.59999999999999</v>
      </c>
      <c r="J1509" s="17">
        <f t="shared" si="4222"/>
        <v>0</v>
      </c>
      <c r="K1509" s="17">
        <f t="shared" si="4223"/>
        <v>0</v>
      </c>
      <c r="L1509" s="17">
        <f t="shared" si="4224"/>
        <v>0</v>
      </c>
      <c r="M1509" s="17">
        <f t="shared" si="4216"/>
        <v>102.59999999999999</v>
      </c>
      <c r="N1509" s="17">
        <f t="shared" si="4217"/>
        <v>102.59999999999999</v>
      </c>
      <c r="O1509" s="17">
        <f t="shared" si="4218"/>
        <v>102.59999999999999</v>
      </c>
      <c r="P1509" s="17">
        <f t="shared" si="4225"/>
        <v>0</v>
      </c>
      <c r="Q1509" s="17">
        <f t="shared" si="4226"/>
        <v>0</v>
      </c>
      <c r="R1509" s="17">
        <f t="shared" si="4227"/>
        <v>0</v>
      </c>
      <c r="S1509" s="17">
        <f t="shared" si="4228"/>
        <v>0</v>
      </c>
      <c r="T1509" s="17">
        <f t="shared" si="4229"/>
        <v>0</v>
      </c>
      <c r="U1509" s="17">
        <f t="shared" si="4230"/>
        <v>0</v>
      </c>
      <c r="V1509" s="17">
        <f t="shared" si="4231"/>
        <v>0</v>
      </c>
      <c r="W1509" s="17">
        <f t="shared" si="4232"/>
        <v>0</v>
      </c>
      <c r="X1509" s="17">
        <f t="shared" si="4233"/>
        <v>0</v>
      </c>
      <c r="Y1509" s="17">
        <f t="shared" si="4078"/>
        <v>102.59999999999999</v>
      </c>
      <c r="Z1509" s="17">
        <f t="shared" si="4079"/>
        <v>102.59999999999999</v>
      </c>
      <c r="AA1509" s="17">
        <f t="shared" si="4080"/>
        <v>102.59999999999999</v>
      </c>
      <c r="AB1509" s="17">
        <f t="shared" si="4234"/>
        <v>0</v>
      </c>
      <c r="AC1509" s="17">
        <f t="shared" si="4235"/>
        <v>0</v>
      </c>
      <c r="AD1509" s="17">
        <f t="shared" si="4236"/>
        <v>0</v>
      </c>
      <c r="AE1509" s="17">
        <f t="shared" si="4081"/>
        <v>102.59999999999999</v>
      </c>
      <c r="AF1509" s="17">
        <f t="shared" si="4082"/>
        <v>102.59999999999999</v>
      </c>
      <c r="AG1509" s="17">
        <f t="shared" si="4083"/>
        <v>102.59999999999999</v>
      </c>
      <c r="AH1509" s="17">
        <f t="shared" si="4237"/>
        <v>0</v>
      </c>
      <c r="AI1509" s="17">
        <f t="shared" si="4238"/>
        <v>0</v>
      </c>
      <c r="AJ1509" s="17">
        <f t="shared" si="4239"/>
        <v>0</v>
      </c>
      <c r="AK1509" s="17">
        <f t="shared" si="4240"/>
        <v>0</v>
      </c>
      <c r="AL1509" s="17">
        <f t="shared" si="4241"/>
        <v>0</v>
      </c>
      <c r="AM1509" s="17">
        <f t="shared" si="4242"/>
        <v>0</v>
      </c>
      <c r="AN1509" s="17">
        <f t="shared" si="4243"/>
        <v>0</v>
      </c>
      <c r="AO1509" s="17">
        <f t="shared" si="4244"/>
        <v>0</v>
      </c>
      <c r="AP1509" s="17">
        <f t="shared" si="4245"/>
        <v>0</v>
      </c>
      <c r="AQ1509" s="17">
        <f t="shared" si="4246"/>
        <v>0</v>
      </c>
      <c r="AR1509" s="17">
        <f t="shared" si="4247"/>
        <v>0</v>
      </c>
      <c r="AS1509" s="17">
        <f t="shared" si="4248"/>
        <v>0</v>
      </c>
      <c r="AT1509" s="17">
        <f t="shared" si="4249"/>
        <v>0</v>
      </c>
      <c r="AU1509" s="17">
        <f t="shared" si="4250"/>
        <v>0</v>
      </c>
      <c r="AV1509" s="17">
        <f t="shared" si="4251"/>
        <v>0</v>
      </c>
      <c r="AW1509" s="17">
        <f t="shared" si="4084"/>
        <v>102.59999999999999</v>
      </c>
      <c r="AX1509" s="17">
        <f t="shared" si="4085"/>
        <v>102.59999999999999</v>
      </c>
      <c r="AY1509" s="17">
        <f t="shared" si="4086"/>
        <v>102.59999999999999</v>
      </c>
      <c r="AZ1509" s="17">
        <f t="shared" si="4252"/>
        <v>0</v>
      </c>
      <c r="BA1509" s="32">
        <v>0</v>
      </c>
      <c r="BB1509" s="32"/>
      <c r="BC1509" s="1"/>
      <c r="BD1509" s="1"/>
      <c r="BE1509" s="1"/>
      <c r="BF1509" s="1"/>
      <c r="BG1509" s="1"/>
      <c r="BH1509" s="1"/>
      <c r="BI1509" s="1"/>
    </row>
    <row r="1510" s="1" customFormat="1" ht="45">
      <c r="A1510" s="30" t="s">
        <v>504</v>
      </c>
      <c r="B1510" s="30" t="s">
        <v>89</v>
      </c>
      <c r="C1510" s="30" t="s">
        <v>65</v>
      </c>
      <c r="D1510" s="30" t="s">
        <v>186</v>
      </c>
      <c r="E1510" s="35"/>
      <c r="F1510" s="31" t="s">
        <v>187</v>
      </c>
      <c r="G1510" s="17">
        <f t="shared" si="4219"/>
        <v>102.59999999999999</v>
      </c>
      <c r="H1510" s="17">
        <f t="shared" si="4220"/>
        <v>102.59999999999999</v>
      </c>
      <c r="I1510" s="17">
        <f t="shared" si="4221"/>
        <v>102.59999999999999</v>
      </c>
      <c r="J1510" s="17">
        <f t="shared" si="4222"/>
        <v>0</v>
      </c>
      <c r="K1510" s="17">
        <f t="shared" si="4223"/>
        <v>0</v>
      </c>
      <c r="L1510" s="17">
        <f t="shared" si="4224"/>
        <v>0</v>
      </c>
      <c r="M1510" s="17">
        <f t="shared" si="4216"/>
        <v>102.59999999999999</v>
      </c>
      <c r="N1510" s="17">
        <f t="shared" si="4217"/>
        <v>102.59999999999999</v>
      </c>
      <c r="O1510" s="17">
        <f t="shared" si="4218"/>
        <v>102.59999999999999</v>
      </c>
      <c r="P1510" s="17">
        <f t="shared" si="4225"/>
        <v>0</v>
      </c>
      <c r="Q1510" s="17">
        <f t="shared" si="4226"/>
        <v>0</v>
      </c>
      <c r="R1510" s="17">
        <f t="shared" si="4227"/>
        <v>0</v>
      </c>
      <c r="S1510" s="17">
        <f t="shared" si="4228"/>
        <v>0</v>
      </c>
      <c r="T1510" s="17">
        <f t="shared" si="4229"/>
        <v>0</v>
      </c>
      <c r="U1510" s="17">
        <f t="shared" si="4230"/>
        <v>0</v>
      </c>
      <c r="V1510" s="17">
        <f t="shared" si="4231"/>
        <v>0</v>
      </c>
      <c r="W1510" s="17">
        <f t="shared" si="4232"/>
        <v>0</v>
      </c>
      <c r="X1510" s="17">
        <f t="shared" si="4233"/>
        <v>0</v>
      </c>
      <c r="Y1510" s="17">
        <f t="shared" si="4078"/>
        <v>102.59999999999999</v>
      </c>
      <c r="Z1510" s="17">
        <f t="shared" si="4079"/>
        <v>102.59999999999999</v>
      </c>
      <c r="AA1510" s="17">
        <f t="shared" si="4080"/>
        <v>102.59999999999999</v>
      </c>
      <c r="AB1510" s="17">
        <f t="shared" si="4234"/>
        <v>0</v>
      </c>
      <c r="AC1510" s="17">
        <f t="shared" si="4235"/>
        <v>0</v>
      </c>
      <c r="AD1510" s="17">
        <f t="shared" si="4236"/>
        <v>0</v>
      </c>
      <c r="AE1510" s="17">
        <f t="shared" si="4081"/>
        <v>102.59999999999999</v>
      </c>
      <c r="AF1510" s="17">
        <f t="shared" si="4082"/>
        <v>102.59999999999999</v>
      </c>
      <c r="AG1510" s="17">
        <f t="shared" si="4083"/>
        <v>102.59999999999999</v>
      </c>
      <c r="AH1510" s="17">
        <f t="shared" si="4237"/>
        <v>0</v>
      </c>
      <c r="AI1510" s="17">
        <f t="shared" si="4238"/>
        <v>0</v>
      </c>
      <c r="AJ1510" s="17">
        <f t="shared" si="4239"/>
        <v>0</v>
      </c>
      <c r="AK1510" s="17">
        <f t="shared" si="4240"/>
        <v>0</v>
      </c>
      <c r="AL1510" s="17">
        <f t="shared" si="4241"/>
        <v>0</v>
      </c>
      <c r="AM1510" s="17">
        <f t="shared" si="4242"/>
        <v>0</v>
      </c>
      <c r="AN1510" s="17">
        <f t="shared" si="4243"/>
        <v>0</v>
      </c>
      <c r="AO1510" s="17">
        <f t="shared" si="4244"/>
        <v>0</v>
      </c>
      <c r="AP1510" s="17">
        <f t="shared" si="4245"/>
        <v>0</v>
      </c>
      <c r="AQ1510" s="17">
        <f t="shared" si="4246"/>
        <v>0</v>
      </c>
      <c r="AR1510" s="17">
        <f t="shared" si="4247"/>
        <v>0</v>
      </c>
      <c r="AS1510" s="17">
        <f t="shared" si="4248"/>
        <v>0</v>
      </c>
      <c r="AT1510" s="17">
        <f t="shared" si="4249"/>
        <v>0</v>
      </c>
      <c r="AU1510" s="17">
        <f t="shared" si="4250"/>
        <v>0</v>
      </c>
      <c r="AV1510" s="17">
        <f t="shared" si="4251"/>
        <v>0</v>
      </c>
      <c r="AW1510" s="17">
        <f t="shared" si="4084"/>
        <v>102.59999999999999</v>
      </c>
      <c r="AX1510" s="17">
        <f t="shared" si="4085"/>
        <v>102.59999999999999</v>
      </c>
      <c r="AY1510" s="17">
        <f t="shared" si="4086"/>
        <v>102.59999999999999</v>
      </c>
      <c r="AZ1510" s="17">
        <f t="shared" si="4252"/>
        <v>0</v>
      </c>
      <c r="BA1510" s="32"/>
      <c r="BB1510" s="32"/>
      <c r="BC1510" s="1"/>
      <c r="BD1510" s="1"/>
      <c r="BE1510" s="1"/>
      <c r="BF1510" s="1"/>
      <c r="BG1510" s="1"/>
      <c r="BH1510" s="1"/>
      <c r="BI1510" s="1"/>
    </row>
    <row r="1511" s="1" customFormat="1" ht="15">
      <c r="A1511" s="30" t="s">
        <v>504</v>
      </c>
      <c r="B1511" s="30" t="s">
        <v>89</v>
      </c>
      <c r="C1511" s="30" t="s">
        <v>65</v>
      </c>
      <c r="D1511" s="30" t="s">
        <v>202</v>
      </c>
      <c r="E1511" s="35"/>
      <c r="F1511" s="31" t="s">
        <v>203</v>
      </c>
      <c r="G1511" s="17">
        <f t="shared" si="4219"/>
        <v>102.59999999999999</v>
      </c>
      <c r="H1511" s="17">
        <f t="shared" si="4220"/>
        <v>102.59999999999999</v>
      </c>
      <c r="I1511" s="17">
        <f t="shared" si="4221"/>
        <v>102.59999999999999</v>
      </c>
      <c r="J1511" s="17">
        <f t="shared" si="4222"/>
        <v>0</v>
      </c>
      <c r="K1511" s="17">
        <f t="shared" si="4223"/>
        <v>0</v>
      </c>
      <c r="L1511" s="17">
        <f t="shared" si="4224"/>
        <v>0</v>
      </c>
      <c r="M1511" s="17">
        <f t="shared" si="4216"/>
        <v>102.59999999999999</v>
      </c>
      <c r="N1511" s="17">
        <f t="shared" si="4217"/>
        <v>102.59999999999999</v>
      </c>
      <c r="O1511" s="17">
        <f t="shared" si="4218"/>
        <v>102.59999999999999</v>
      </c>
      <c r="P1511" s="17">
        <f t="shared" si="4225"/>
        <v>0</v>
      </c>
      <c r="Q1511" s="17">
        <f t="shared" si="4226"/>
        <v>0</v>
      </c>
      <c r="R1511" s="17">
        <f t="shared" si="4227"/>
        <v>0</v>
      </c>
      <c r="S1511" s="17">
        <f t="shared" si="4228"/>
        <v>0</v>
      </c>
      <c r="T1511" s="17">
        <f t="shared" si="4229"/>
        <v>0</v>
      </c>
      <c r="U1511" s="17">
        <f t="shared" si="4230"/>
        <v>0</v>
      </c>
      <c r="V1511" s="17">
        <f t="shared" si="4231"/>
        <v>0</v>
      </c>
      <c r="W1511" s="17">
        <f t="shared" si="4232"/>
        <v>0</v>
      </c>
      <c r="X1511" s="17">
        <f t="shared" si="4233"/>
        <v>0</v>
      </c>
      <c r="Y1511" s="17">
        <f t="shared" si="4078"/>
        <v>102.59999999999999</v>
      </c>
      <c r="Z1511" s="17">
        <f t="shared" si="4079"/>
        <v>102.59999999999999</v>
      </c>
      <c r="AA1511" s="17">
        <f t="shared" si="4080"/>
        <v>102.59999999999999</v>
      </c>
      <c r="AB1511" s="17">
        <f t="shared" si="4234"/>
        <v>0</v>
      </c>
      <c r="AC1511" s="17">
        <f t="shared" si="4235"/>
        <v>0</v>
      </c>
      <c r="AD1511" s="17">
        <f t="shared" si="4236"/>
        <v>0</v>
      </c>
      <c r="AE1511" s="17">
        <f t="shared" si="4081"/>
        <v>102.59999999999999</v>
      </c>
      <c r="AF1511" s="17">
        <f t="shared" si="4082"/>
        <v>102.59999999999999</v>
      </c>
      <c r="AG1511" s="17">
        <f t="shared" si="4083"/>
        <v>102.59999999999999</v>
      </c>
      <c r="AH1511" s="17">
        <f t="shared" si="4237"/>
        <v>0</v>
      </c>
      <c r="AI1511" s="17">
        <f t="shared" si="4238"/>
        <v>0</v>
      </c>
      <c r="AJ1511" s="17">
        <f t="shared" si="4239"/>
        <v>0</v>
      </c>
      <c r="AK1511" s="17">
        <f t="shared" si="4240"/>
        <v>0</v>
      </c>
      <c r="AL1511" s="17">
        <f t="shared" si="4241"/>
        <v>0</v>
      </c>
      <c r="AM1511" s="17">
        <f t="shared" si="4242"/>
        <v>0</v>
      </c>
      <c r="AN1511" s="17">
        <f t="shared" si="4243"/>
        <v>0</v>
      </c>
      <c r="AO1511" s="17">
        <f t="shared" si="4244"/>
        <v>0</v>
      </c>
      <c r="AP1511" s="17">
        <f t="shared" si="4245"/>
        <v>0</v>
      </c>
      <c r="AQ1511" s="17">
        <f t="shared" si="4246"/>
        <v>0</v>
      </c>
      <c r="AR1511" s="17">
        <f t="shared" si="4247"/>
        <v>0</v>
      </c>
      <c r="AS1511" s="17">
        <f t="shared" si="4248"/>
        <v>0</v>
      </c>
      <c r="AT1511" s="17">
        <f t="shared" si="4249"/>
        <v>0</v>
      </c>
      <c r="AU1511" s="17">
        <f t="shared" si="4250"/>
        <v>0</v>
      </c>
      <c r="AV1511" s="17">
        <f t="shared" si="4251"/>
        <v>0</v>
      </c>
      <c r="AW1511" s="17">
        <f t="shared" si="4084"/>
        <v>102.59999999999999</v>
      </c>
      <c r="AX1511" s="17">
        <f t="shared" si="4085"/>
        <v>102.59999999999999</v>
      </c>
      <c r="AY1511" s="17">
        <f t="shared" si="4086"/>
        <v>102.59999999999999</v>
      </c>
      <c r="AZ1511" s="17">
        <f t="shared" si="4252"/>
        <v>0</v>
      </c>
      <c r="BA1511" s="32"/>
      <c r="BB1511" s="32"/>
      <c r="BC1511" s="1"/>
      <c r="BD1511" s="1"/>
      <c r="BE1511" s="1"/>
      <c r="BF1511" s="1"/>
      <c r="BG1511" s="1"/>
      <c r="BH1511" s="1"/>
      <c r="BI1511" s="1"/>
    </row>
    <row r="1512" s="1" customFormat="1" ht="30">
      <c r="A1512" s="30" t="s">
        <v>504</v>
      </c>
      <c r="B1512" s="30" t="s">
        <v>89</v>
      </c>
      <c r="C1512" s="30" t="s">
        <v>65</v>
      </c>
      <c r="D1512" s="30" t="s">
        <v>202</v>
      </c>
      <c r="E1512" s="30" t="s">
        <v>41</v>
      </c>
      <c r="F1512" s="31" t="s">
        <v>42</v>
      </c>
      <c r="G1512" s="17">
        <v>102.59999999999999</v>
      </c>
      <c r="H1512" s="17">
        <v>102.59999999999999</v>
      </c>
      <c r="I1512" s="17">
        <v>102.59999999999999</v>
      </c>
      <c r="J1512" s="17"/>
      <c r="K1512" s="17"/>
      <c r="L1512" s="17"/>
      <c r="M1512" s="17">
        <f t="shared" si="4216"/>
        <v>102.59999999999999</v>
      </c>
      <c r="N1512" s="17">
        <f t="shared" si="4217"/>
        <v>102.59999999999999</v>
      </c>
      <c r="O1512" s="17">
        <f t="shared" si="4218"/>
        <v>102.59999999999999</v>
      </c>
      <c r="P1512" s="17"/>
      <c r="Q1512" s="17"/>
      <c r="R1512" s="17"/>
      <c r="S1512" s="17"/>
      <c r="T1512" s="17"/>
      <c r="U1512" s="17"/>
      <c r="V1512" s="17"/>
      <c r="W1512" s="17"/>
      <c r="X1512" s="17"/>
      <c r="Y1512" s="17">
        <f t="shared" ref="Y1512:Y1575" si="4253">M1512+P1512+Q1512+R1512+S1512</f>
        <v>102.59999999999999</v>
      </c>
      <c r="Z1512" s="17">
        <f t="shared" ref="Z1512:Z1575" si="4254">N1512+T1512+U1512</f>
        <v>102.59999999999999</v>
      </c>
      <c r="AA1512" s="17">
        <f t="shared" ref="AA1512:AA1575" si="4255">O1512+V1512+X1512+W1512</f>
        <v>102.59999999999999</v>
      </c>
      <c r="AB1512" s="17"/>
      <c r="AC1512" s="17"/>
      <c r="AD1512" s="17"/>
      <c r="AE1512" s="17">
        <f t="shared" ref="AE1512:AE1575" si="4256">Y1512+AB1512</f>
        <v>102.59999999999999</v>
      </c>
      <c r="AF1512" s="17">
        <f t="shared" ref="AF1512:AF1575" si="4257">Z1512+AC1512</f>
        <v>102.59999999999999</v>
      </c>
      <c r="AG1512" s="17">
        <f t="shared" ref="AG1512:AG1575" si="4258">AA1512+AD1512</f>
        <v>102.59999999999999</v>
      </c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>
        <f t="shared" ref="AW1512:AW1575" si="4259">AE1512+AH1512+AI1512+AJ1512+AK1512+AL1512</f>
        <v>102.59999999999999</v>
      </c>
      <c r="AX1512" s="17">
        <f t="shared" ref="AX1512:AX1575" si="4260">AF1512+AM1512+AN1512+AO1512+AP1512+AQ1512</f>
        <v>102.59999999999999</v>
      </c>
      <c r="AY1512" s="17">
        <f t="shared" ref="AY1512:AY1575" si="4261">AG1512+AR1512+AS1512+AT1512+AU1512+AV1512</f>
        <v>102.59999999999999</v>
      </c>
      <c r="AZ1512" s="17"/>
      <c r="BA1512" s="32"/>
      <c r="BB1512" s="32"/>
      <c r="BC1512" s="1"/>
      <c r="BD1512" s="1"/>
      <c r="BE1512" s="1"/>
      <c r="BF1512" s="1"/>
      <c r="BG1512" s="1"/>
      <c r="BH1512" s="1"/>
      <c r="BI1512" s="1"/>
    </row>
    <row r="1513" s="20" customFormat="1" ht="15">
      <c r="A1513" s="21" t="s">
        <v>504</v>
      </c>
      <c r="B1513" s="21" t="s">
        <v>171</v>
      </c>
      <c r="C1513" s="21"/>
      <c r="D1513" s="21"/>
      <c r="E1513" s="21"/>
      <c r="F1513" s="22" t="s">
        <v>212</v>
      </c>
      <c r="G1513" s="23">
        <f t="shared" si="4219"/>
        <v>3903</v>
      </c>
      <c r="H1513" s="23">
        <f t="shared" si="4088"/>
        <v>3903</v>
      </c>
      <c r="I1513" s="23">
        <f t="shared" si="4221"/>
        <v>3903</v>
      </c>
      <c r="J1513" s="23">
        <f t="shared" si="4222"/>
        <v>0</v>
      </c>
      <c r="K1513" s="23">
        <f t="shared" si="4223"/>
        <v>0</v>
      </c>
      <c r="L1513" s="23">
        <f t="shared" si="4224"/>
        <v>0</v>
      </c>
      <c r="M1513" s="23">
        <f t="shared" si="4216"/>
        <v>3903</v>
      </c>
      <c r="N1513" s="23">
        <f t="shared" si="4217"/>
        <v>3903</v>
      </c>
      <c r="O1513" s="23">
        <f t="shared" si="4218"/>
        <v>3903</v>
      </c>
      <c r="P1513" s="23">
        <f t="shared" si="4225"/>
        <v>0</v>
      </c>
      <c r="Q1513" s="23">
        <f t="shared" si="4226"/>
        <v>0</v>
      </c>
      <c r="R1513" s="23">
        <f t="shared" si="4227"/>
        <v>0</v>
      </c>
      <c r="S1513" s="23">
        <f t="shared" si="4228"/>
        <v>0</v>
      </c>
      <c r="T1513" s="23">
        <f t="shared" si="4229"/>
        <v>0</v>
      </c>
      <c r="U1513" s="23">
        <f t="shared" si="4230"/>
        <v>0</v>
      </c>
      <c r="V1513" s="23">
        <f t="shared" si="4231"/>
        <v>0</v>
      </c>
      <c r="W1513" s="23">
        <f t="shared" si="4232"/>
        <v>0</v>
      </c>
      <c r="X1513" s="23">
        <f t="shared" si="4233"/>
        <v>0</v>
      </c>
      <c r="Y1513" s="23">
        <f t="shared" si="4253"/>
        <v>3903</v>
      </c>
      <c r="Z1513" s="23">
        <f t="shared" si="4254"/>
        <v>3903</v>
      </c>
      <c r="AA1513" s="23">
        <f t="shared" si="4255"/>
        <v>3903</v>
      </c>
      <c r="AB1513" s="23">
        <f t="shared" si="4234"/>
        <v>0</v>
      </c>
      <c r="AC1513" s="23">
        <f t="shared" si="4235"/>
        <v>0</v>
      </c>
      <c r="AD1513" s="23">
        <f t="shared" si="4236"/>
        <v>0</v>
      </c>
      <c r="AE1513" s="23">
        <f t="shared" si="4256"/>
        <v>3903</v>
      </c>
      <c r="AF1513" s="23">
        <f t="shared" si="4257"/>
        <v>3903</v>
      </c>
      <c r="AG1513" s="23">
        <f t="shared" si="4258"/>
        <v>3903</v>
      </c>
      <c r="AH1513" s="23">
        <f t="shared" si="4237"/>
        <v>0</v>
      </c>
      <c r="AI1513" s="23">
        <f t="shared" si="4238"/>
        <v>0</v>
      </c>
      <c r="AJ1513" s="23">
        <f t="shared" si="4239"/>
        <v>0</v>
      </c>
      <c r="AK1513" s="23">
        <f t="shared" si="4240"/>
        <v>0</v>
      </c>
      <c r="AL1513" s="23">
        <f t="shared" si="4241"/>
        <v>0</v>
      </c>
      <c r="AM1513" s="23">
        <f t="shared" si="4242"/>
        <v>0</v>
      </c>
      <c r="AN1513" s="23">
        <f t="shared" si="4243"/>
        <v>0</v>
      </c>
      <c r="AO1513" s="23">
        <f t="shared" si="4244"/>
        <v>0</v>
      </c>
      <c r="AP1513" s="23">
        <f t="shared" si="4245"/>
        <v>0</v>
      </c>
      <c r="AQ1513" s="23">
        <f t="shared" si="4246"/>
        <v>0</v>
      </c>
      <c r="AR1513" s="23">
        <f t="shared" si="4247"/>
        <v>0</v>
      </c>
      <c r="AS1513" s="23">
        <f t="shared" si="4248"/>
        <v>0</v>
      </c>
      <c r="AT1513" s="23">
        <f t="shared" si="4249"/>
        <v>0</v>
      </c>
      <c r="AU1513" s="23">
        <f t="shared" si="4250"/>
        <v>0</v>
      </c>
      <c r="AV1513" s="23">
        <f t="shared" si="4251"/>
        <v>0</v>
      </c>
      <c r="AW1513" s="23">
        <f t="shared" si="4259"/>
        <v>3903</v>
      </c>
      <c r="AX1513" s="23">
        <f t="shared" si="4260"/>
        <v>3903</v>
      </c>
      <c r="AY1513" s="23">
        <f t="shared" si="4261"/>
        <v>3903</v>
      </c>
      <c r="AZ1513" s="23">
        <f t="shared" si="4252"/>
        <v>0</v>
      </c>
      <c r="BA1513" s="24"/>
      <c r="BB1513" s="24"/>
      <c r="BC1513" s="20"/>
      <c r="BD1513" s="20"/>
      <c r="BE1513" s="20"/>
      <c r="BF1513" s="20"/>
      <c r="BG1513" s="20"/>
      <c r="BH1513" s="20"/>
      <c r="BI1513" s="20"/>
    </row>
    <row r="1514" s="25" customFormat="1" ht="15">
      <c r="A1514" s="26" t="s">
        <v>504</v>
      </c>
      <c r="B1514" s="26" t="s">
        <v>171</v>
      </c>
      <c r="C1514" s="26" t="s">
        <v>171</v>
      </c>
      <c r="D1514" s="26"/>
      <c r="E1514" s="26"/>
      <c r="F1514" s="27" t="s">
        <v>236</v>
      </c>
      <c r="G1514" s="28">
        <f>G1515+G1520</f>
        <v>3903</v>
      </c>
      <c r="H1514" s="28">
        <f>H1515+H1520</f>
        <v>3903</v>
      </c>
      <c r="I1514" s="28">
        <f>I1515+I1520</f>
        <v>3903</v>
      </c>
      <c r="J1514" s="28">
        <f>J1515+J1520</f>
        <v>0</v>
      </c>
      <c r="K1514" s="28">
        <f>K1515+K1520</f>
        <v>0</v>
      </c>
      <c r="L1514" s="28">
        <f>L1515+L1520</f>
        <v>0</v>
      </c>
      <c r="M1514" s="28">
        <f t="shared" si="4216"/>
        <v>3903</v>
      </c>
      <c r="N1514" s="28">
        <f t="shared" si="4217"/>
        <v>3903</v>
      </c>
      <c r="O1514" s="28">
        <f t="shared" si="4218"/>
        <v>3903</v>
      </c>
      <c r="P1514" s="28">
        <f>P1515+P1520</f>
        <v>0</v>
      </c>
      <c r="Q1514" s="28">
        <f>Q1515+Q1520</f>
        <v>0</v>
      </c>
      <c r="R1514" s="28">
        <f>R1515+R1520</f>
        <v>0</v>
      </c>
      <c r="S1514" s="28">
        <f>S1515+S1520</f>
        <v>0</v>
      </c>
      <c r="T1514" s="28">
        <f>T1515+T1520</f>
        <v>0</v>
      </c>
      <c r="U1514" s="28">
        <f>U1515+U1520</f>
        <v>0</v>
      </c>
      <c r="V1514" s="28">
        <f>V1515+V1520</f>
        <v>0</v>
      </c>
      <c r="W1514" s="28">
        <f>W1515+W1520</f>
        <v>0</v>
      </c>
      <c r="X1514" s="28">
        <f>X1515+X1520</f>
        <v>0</v>
      </c>
      <c r="Y1514" s="28">
        <f t="shared" si="4253"/>
        <v>3903</v>
      </c>
      <c r="Z1514" s="28">
        <f t="shared" si="4254"/>
        <v>3903</v>
      </c>
      <c r="AA1514" s="28">
        <f t="shared" si="4255"/>
        <v>3903</v>
      </c>
      <c r="AB1514" s="28">
        <f>AB1515+AB1520</f>
        <v>0</v>
      </c>
      <c r="AC1514" s="28">
        <f>AC1515+AC1520</f>
        <v>0</v>
      </c>
      <c r="AD1514" s="28">
        <f>AD1515+AD1520</f>
        <v>0</v>
      </c>
      <c r="AE1514" s="28">
        <f t="shared" si="4256"/>
        <v>3903</v>
      </c>
      <c r="AF1514" s="28">
        <f t="shared" si="4257"/>
        <v>3903</v>
      </c>
      <c r="AG1514" s="28">
        <f t="shared" si="4258"/>
        <v>3903</v>
      </c>
      <c r="AH1514" s="28">
        <f>AH1515+AH1520</f>
        <v>0</v>
      </c>
      <c r="AI1514" s="28">
        <f>AI1515+AI1520</f>
        <v>0</v>
      </c>
      <c r="AJ1514" s="28">
        <f>AJ1515+AJ1520</f>
        <v>0</v>
      </c>
      <c r="AK1514" s="28">
        <f>AK1515+AK1520</f>
        <v>0</v>
      </c>
      <c r="AL1514" s="28">
        <f>AL1515+AL1520</f>
        <v>0</v>
      </c>
      <c r="AM1514" s="28">
        <f>AM1515+AM1520</f>
        <v>0</v>
      </c>
      <c r="AN1514" s="28">
        <f>AN1515+AN1520</f>
        <v>0</v>
      </c>
      <c r="AO1514" s="28">
        <f>AO1515+AO1520</f>
        <v>0</v>
      </c>
      <c r="AP1514" s="28">
        <f>AP1515+AP1520</f>
        <v>0</v>
      </c>
      <c r="AQ1514" s="28">
        <f>AQ1515+AQ1520</f>
        <v>0</v>
      </c>
      <c r="AR1514" s="28">
        <f>AR1515+AR1520</f>
        <v>0</v>
      </c>
      <c r="AS1514" s="28">
        <f>AS1515+AS1520</f>
        <v>0</v>
      </c>
      <c r="AT1514" s="28">
        <f>AT1515+AT1520</f>
        <v>0</v>
      </c>
      <c r="AU1514" s="28">
        <f>AU1515+AU1520</f>
        <v>0</v>
      </c>
      <c r="AV1514" s="28">
        <f>AV1515+AV1520</f>
        <v>0</v>
      </c>
      <c r="AW1514" s="28">
        <f t="shared" si="4259"/>
        <v>3903</v>
      </c>
      <c r="AX1514" s="28">
        <f t="shared" si="4260"/>
        <v>3903</v>
      </c>
      <c r="AY1514" s="28">
        <f t="shared" si="4261"/>
        <v>3903</v>
      </c>
      <c r="AZ1514" s="28">
        <f>AZ1515+AZ1520</f>
        <v>0</v>
      </c>
      <c r="BA1514" s="29"/>
      <c r="BB1514" s="29"/>
      <c r="BC1514" s="25"/>
      <c r="BD1514" s="25"/>
      <c r="BE1514" s="25"/>
      <c r="BF1514" s="25"/>
      <c r="BG1514" s="25"/>
      <c r="BH1514" s="25"/>
      <c r="BI1514" s="25"/>
    </row>
    <row r="1515" s="1" customFormat="1" ht="30">
      <c r="A1515" s="30" t="s">
        <v>504</v>
      </c>
      <c r="B1515" s="30" t="s">
        <v>171</v>
      </c>
      <c r="C1515" s="30" t="s">
        <v>171</v>
      </c>
      <c r="D1515" s="30" t="s">
        <v>77</v>
      </c>
      <c r="E1515" s="35"/>
      <c r="F1515" s="31" t="s">
        <v>78</v>
      </c>
      <c r="G1515" s="17">
        <f t="shared" ref="G1515:G1540" si="4262">G1516</f>
        <v>3353</v>
      </c>
      <c r="H1515" s="17">
        <f t="shared" si="4088"/>
        <v>3353</v>
      </c>
      <c r="I1515" s="17">
        <f t="shared" ref="I1515:I1540" si="4263">I1516</f>
        <v>3353</v>
      </c>
      <c r="J1515" s="17">
        <f t="shared" ref="J1515:J1540" si="4264">J1516</f>
        <v>0</v>
      </c>
      <c r="K1515" s="17">
        <f t="shared" ref="K1515:K1540" si="4265">K1516</f>
        <v>0</v>
      </c>
      <c r="L1515" s="17">
        <f t="shared" ref="L1515:L1540" si="4266">L1516</f>
        <v>0</v>
      </c>
      <c r="M1515" s="17">
        <f t="shared" si="4216"/>
        <v>3353</v>
      </c>
      <c r="N1515" s="17">
        <f t="shared" si="4217"/>
        <v>3353</v>
      </c>
      <c r="O1515" s="17">
        <f t="shared" si="4218"/>
        <v>3353</v>
      </c>
      <c r="P1515" s="17">
        <f t="shared" ref="P1515:P1540" si="4267">P1516</f>
        <v>0</v>
      </c>
      <c r="Q1515" s="17">
        <f t="shared" ref="Q1515:Q1540" si="4268">Q1516</f>
        <v>0</v>
      </c>
      <c r="R1515" s="17">
        <f t="shared" ref="R1515:R1540" si="4269">R1516</f>
        <v>0</v>
      </c>
      <c r="S1515" s="17">
        <f t="shared" ref="S1515:S1540" si="4270">S1516</f>
        <v>0</v>
      </c>
      <c r="T1515" s="17">
        <f t="shared" ref="T1515:T1540" si="4271">T1516</f>
        <v>0</v>
      </c>
      <c r="U1515" s="17">
        <f t="shared" ref="U1515:U1540" si="4272">U1516</f>
        <v>0</v>
      </c>
      <c r="V1515" s="17">
        <f t="shared" ref="V1515:V1540" si="4273">V1516</f>
        <v>0</v>
      </c>
      <c r="W1515" s="17">
        <f t="shared" ref="W1515:W1525" si="4274">W1516</f>
        <v>0</v>
      </c>
      <c r="X1515" s="17">
        <f t="shared" ref="X1515:X1525" si="4275">X1516</f>
        <v>0</v>
      </c>
      <c r="Y1515" s="17">
        <f t="shared" si="4253"/>
        <v>3353</v>
      </c>
      <c r="Z1515" s="17">
        <f t="shared" si="4254"/>
        <v>3353</v>
      </c>
      <c r="AA1515" s="17">
        <f t="shared" si="4255"/>
        <v>3353</v>
      </c>
      <c r="AB1515" s="17">
        <f t="shared" ref="AB1515:AB1525" si="4276">AB1516</f>
        <v>0</v>
      </c>
      <c r="AC1515" s="17">
        <f t="shared" ref="AC1515:AC1525" si="4277">AC1516</f>
        <v>0</v>
      </c>
      <c r="AD1515" s="17">
        <f t="shared" ref="AD1515:AD1525" si="4278">AD1516</f>
        <v>0</v>
      </c>
      <c r="AE1515" s="17">
        <f t="shared" si="4256"/>
        <v>3353</v>
      </c>
      <c r="AF1515" s="17">
        <f t="shared" si="4257"/>
        <v>3353</v>
      </c>
      <c r="AG1515" s="17">
        <f t="shared" si="4258"/>
        <v>3353</v>
      </c>
      <c r="AH1515" s="17">
        <f t="shared" ref="AH1515:AH1525" si="4279">AH1516</f>
        <v>0</v>
      </c>
      <c r="AI1515" s="17">
        <f t="shared" ref="AI1515:AI1525" si="4280">AI1516</f>
        <v>0</v>
      </c>
      <c r="AJ1515" s="17">
        <f t="shared" ref="AJ1515:AJ1525" si="4281">AJ1516</f>
        <v>0</v>
      </c>
      <c r="AK1515" s="17">
        <f t="shared" ref="AK1515:AK1525" si="4282">AK1516</f>
        <v>0</v>
      </c>
      <c r="AL1515" s="17">
        <f t="shared" ref="AL1515:AL1525" si="4283">AL1516</f>
        <v>0</v>
      </c>
      <c r="AM1515" s="17">
        <f t="shared" ref="AM1515:AM1525" si="4284">AM1516</f>
        <v>0</v>
      </c>
      <c r="AN1515" s="17">
        <f t="shared" ref="AN1515:AN1525" si="4285">AN1516</f>
        <v>0</v>
      </c>
      <c r="AO1515" s="17">
        <f t="shared" ref="AO1515:AO1525" si="4286">AO1516</f>
        <v>0</v>
      </c>
      <c r="AP1515" s="17">
        <f t="shared" ref="AP1515:AP1525" si="4287">AP1516</f>
        <v>0</v>
      </c>
      <c r="AQ1515" s="17">
        <f t="shared" ref="AQ1515:AQ1525" si="4288">AQ1516</f>
        <v>0</v>
      </c>
      <c r="AR1515" s="17">
        <f t="shared" ref="AR1515:AR1525" si="4289">AR1516</f>
        <v>0</v>
      </c>
      <c r="AS1515" s="17">
        <f t="shared" ref="AS1515:AS1525" si="4290">AS1516</f>
        <v>0</v>
      </c>
      <c r="AT1515" s="17">
        <f t="shared" ref="AT1515:AT1525" si="4291">AT1516</f>
        <v>0</v>
      </c>
      <c r="AU1515" s="17">
        <f t="shared" ref="AU1515:AU1525" si="4292">AU1516</f>
        <v>0</v>
      </c>
      <c r="AV1515" s="17">
        <f t="shared" ref="AV1515:AV1525" si="4293">AV1516</f>
        <v>0</v>
      </c>
      <c r="AW1515" s="17">
        <f t="shared" si="4259"/>
        <v>3353</v>
      </c>
      <c r="AX1515" s="17">
        <f t="shared" si="4260"/>
        <v>3353</v>
      </c>
      <c r="AY1515" s="17">
        <f t="shared" si="4261"/>
        <v>3353</v>
      </c>
      <c r="AZ1515" s="17">
        <f t="shared" ref="AZ1515:AZ1525" si="4294">AZ1516</f>
        <v>0</v>
      </c>
      <c r="BA1515" s="32"/>
      <c r="BB1515" s="32"/>
      <c r="BC1515" s="1"/>
      <c r="BD1515" s="1"/>
      <c r="BE1515" s="1"/>
      <c r="BF1515" s="1"/>
      <c r="BG1515" s="1"/>
      <c r="BH1515" s="1"/>
      <c r="BI1515" s="1"/>
    </row>
    <row r="1516" s="1" customFormat="1" ht="15" hidden="1">
      <c r="A1516" s="30" t="s">
        <v>504</v>
      </c>
      <c r="B1516" s="30" t="s">
        <v>171</v>
      </c>
      <c r="C1516" s="30" t="s">
        <v>171</v>
      </c>
      <c r="D1516" s="30" t="s">
        <v>146</v>
      </c>
      <c r="E1516" s="35"/>
      <c r="F1516" s="31" t="s">
        <v>36</v>
      </c>
      <c r="G1516" s="17">
        <f t="shared" si="4262"/>
        <v>3353</v>
      </c>
      <c r="H1516" s="17">
        <f t="shared" si="4088"/>
        <v>3353</v>
      </c>
      <c r="I1516" s="17">
        <f t="shared" si="4263"/>
        <v>3353</v>
      </c>
      <c r="J1516" s="17">
        <f t="shared" si="4264"/>
        <v>0</v>
      </c>
      <c r="K1516" s="17">
        <f t="shared" si="4265"/>
        <v>0</v>
      </c>
      <c r="L1516" s="17">
        <f t="shared" si="4266"/>
        <v>0</v>
      </c>
      <c r="M1516" s="17">
        <f t="shared" si="4216"/>
        <v>3353</v>
      </c>
      <c r="N1516" s="17">
        <f t="shared" si="4217"/>
        <v>3353</v>
      </c>
      <c r="O1516" s="17">
        <f t="shared" si="4218"/>
        <v>3353</v>
      </c>
      <c r="P1516" s="17">
        <f t="shared" si="4267"/>
        <v>0</v>
      </c>
      <c r="Q1516" s="17">
        <f t="shared" si="4268"/>
        <v>0</v>
      </c>
      <c r="R1516" s="17">
        <f t="shared" si="4269"/>
        <v>0</v>
      </c>
      <c r="S1516" s="17">
        <f t="shared" si="4270"/>
        <v>0</v>
      </c>
      <c r="T1516" s="17">
        <f t="shared" si="4271"/>
        <v>0</v>
      </c>
      <c r="U1516" s="17">
        <f t="shared" si="4272"/>
        <v>0</v>
      </c>
      <c r="V1516" s="17">
        <f t="shared" si="4273"/>
        <v>0</v>
      </c>
      <c r="W1516" s="17">
        <f t="shared" si="4274"/>
        <v>0</v>
      </c>
      <c r="X1516" s="17">
        <f t="shared" si="4275"/>
        <v>0</v>
      </c>
      <c r="Y1516" s="17">
        <f t="shared" si="4253"/>
        <v>3353</v>
      </c>
      <c r="Z1516" s="17">
        <f t="shared" si="4254"/>
        <v>3353</v>
      </c>
      <c r="AA1516" s="17">
        <f t="shared" si="4255"/>
        <v>3353</v>
      </c>
      <c r="AB1516" s="17">
        <f t="shared" si="4276"/>
        <v>0</v>
      </c>
      <c r="AC1516" s="17">
        <f t="shared" si="4277"/>
        <v>0</v>
      </c>
      <c r="AD1516" s="17">
        <f t="shared" si="4278"/>
        <v>0</v>
      </c>
      <c r="AE1516" s="17">
        <f t="shared" si="4256"/>
        <v>3353</v>
      </c>
      <c r="AF1516" s="17">
        <f t="shared" si="4257"/>
        <v>3353</v>
      </c>
      <c r="AG1516" s="17">
        <f t="shared" si="4258"/>
        <v>3353</v>
      </c>
      <c r="AH1516" s="17">
        <f t="shared" si="4279"/>
        <v>0</v>
      </c>
      <c r="AI1516" s="17">
        <f t="shared" si="4280"/>
        <v>0</v>
      </c>
      <c r="AJ1516" s="17">
        <f t="shared" si="4281"/>
        <v>0</v>
      </c>
      <c r="AK1516" s="17">
        <f t="shared" si="4282"/>
        <v>0</v>
      </c>
      <c r="AL1516" s="17">
        <f t="shared" si="4283"/>
        <v>0</v>
      </c>
      <c r="AM1516" s="17">
        <f t="shared" si="4284"/>
        <v>0</v>
      </c>
      <c r="AN1516" s="17">
        <f t="shared" si="4285"/>
        <v>0</v>
      </c>
      <c r="AO1516" s="17">
        <f t="shared" si="4286"/>
        <v>0</v>
      </c>
      <c r="AP1516" s="17">
        <f t="shared" si="4287"/>
        <v>0</v>
      </c>
      <c r="AQ1516" s="17">
        <f t="shared" si="4288"/>
        <v>0</v>
      </c>
      <c r="AR1516" s="17">
        <f t="shared" si="4289"/>
        <v>0</v>
      </c>
      <c r="AS1516" s="17">
        <f t="shared" si="4290"/>
        <v>0</v>
      </c>
      <c r="AT1516" s="17">
        <f t="shared" si="4291"/>
        <v>0</v>
      </c>
      <c r="AU1516" s="17">
        <f t="shared" si="4292"/>
        <v>0</v>
      </c>
      <c r="AV1516" s="17">
        <f t="shared" si="4293"/>
        <v>0</v>
      </c>
      <c r="AW1516" s="17">
        <f t="shared" si="4259"/>
        <v>3353</v>
      </c>
      <c r="AX1516" s="17">
        <f t="shared" si="4260"/>
        <v>3353</v>
      </c>
      <c r="AY1516" s="17">
        <f t="shared" si="4261"/>
        <v>3353</v>
      </c>
      <c r="AZ1516" s="17">
        <f t="shared" si="4294"/>
        <v>0</v>
      </c>
      <c r="BA1516" s="32">
        <v>0</v>
      </c>
      <c r="BB1516" s="32"/>
      <c r="BC1516" s="1"/>
      <c r="BD1516" s="1"/>
      <c r="BE1516" s="1"/>
      <c r="BF1516" s="1"/>
      <c r="BG1516" s="1"/>
      <c r="BH1516" s="1"/>
      <c r="BI1516" s="1"/>
    </row>
    <row r="1517" s="1" customFormat="1" ht="45">
      <c r="A1517" s="30" t="s">
        <v>504</v>
      </c>
      <c r="B1517" s="30" t="s">
        <v>171</v>
      </c>
      <c r="C1517" s="30" t="s">
        <v>171</v>
      </c>
      <c r="D1517" s="30" t="s">
        <v>253</v>
      </c>
      <c r="E1517" s="35"/>
      <c r="F1517" s="31" t="s">
        <v>254</v>
      </c>
      <c r="G1517" s="17">
        <f t="shared" si="4262"/>
        <v>3353</v>
      </c>
      <c r="H1517" s="17">
        <f t="shared" si="4088"/>
        <v>3353</v>
      </c>
      <c r="I1517" s="17">
        <f t="shared" si="4263"/>
        <v>3353</v>
      </c>
      <c r="J1517" s="17">
        <f t="shared" si="4264"/>
        <v>0</v>
      </c>
      <c r="K1517" s="17">
        <f t="shared" si="4265"/>
        <v>0</v>
      </c>
      <c r="L1517" s="17">
        <f t="shared" si="4266"/>
        <v>0</v>
      </c>
      <c r="M1517" s="17">
        <f t="shared" si="4216"/>
        <v>3353</v>
      </c>
      <c r="N1517" s="17">
        <f t="shared" si="4217"/>
        <v>3353</v>
      </c>
      <c r="O1517" s="17">
        <f t="shared" si="4218"/>
        <v>3353</v>
      </c>
      <c r="P1517" s="17">
        <f t="shared" si="4267"/>
        <v>0</v>
      </c>
      <c r="Q1517" s="17">
        <f t="shared" si="4268"/>
        <v>0</v>
      </c>
      <c r="R1517" s="17">
        <f t="shared" si="4269"/>
        <v>0</v>
      </c>
      <c r="S1517" s="17">
        <f t="shared" si="4270"/>
        <v>0</v>
      </c>
      <c r="T1517" s="17">
        <f t="shared" si="4271"/>
        <v>0</v>
      </c>
      <c r="U1517" s="17">
        <f t="shared" si="4272"/>
        <v>0</v>
      </c>
      <c r="V1517" s="17">
        <f t="shared" si="4273"/>
        <v>0</v>
      </c>
      <c r="W1517" s="17">
        <f t="shared" si="4274"/>
        <v>0</v>
      </c>
      <c r="X1517" s="17">
        <f t="shared" si="4275"/>
        <v>0</v>
      </c>
      <c r="Y1517" s="17">
        <f t="shared" si="4253"/>
        <v>3353</v>
      </c>
      <c r="Z1517" s="17">
        <f t="shared" si="4254"/>
        <v>3353</v>
      </c>
      <c r="AA1517" s="17">
        <f t="shared" si="4255"/>
        <v>3353</v>
      </c>
      <c r="AB1517" s="17">
        <f t="shared" si="4276"/>
        <v>0</v>
      </c>
      <c r="AC1517" s="17">
        <f t="shared" si="4277"/>
        <v>0</v>
      </c>
      <c r="AD1517" s="17">
        <f t="shared" si="4278"/>
        <v>0</v>
      </c>
      <c r="AE1517" s="17">
        <f t="shared" si="4256"/>
        <v>3353</v>
      </c>
      <c r="AF1517" s="17">
        <f t="shared" si="4257"/>
        <v>3353</v>
      </c>
      <c r="AG1517" s="17">
        <f t="shared" si="4258"/>
        <v>3353</v>
      </c>
      <c r="AH1517" s="17">
        <f t="shared" si="4279"/>
        <v>0</v>
      </c>
      <c r="AI1517" s="17">
        <f t="shared" si="4280"/>
        <v>0</v>
      </c>
      <c r="AJ1517" s="17">
        <f t="shared" si="4281"/>
        <v>0</v>
      </c>
      <c r="AK1517" s="17">
        <f t="shared" si="4282"/>
        <v>0</v>
      </c>
      <c r="AL1517" s="17">
        <f t="shared" si="4283"/>
        <v>0</v>
      </c>
      <c r="AM1517" s="17">
        <f t="shared" si="4284"/>
        <v>0</v>
      </c>
      <c r="AN1517" s="17">
        <f t="shared" si="4285"/>
        <v>0</v>
      </c>
      <c r="AO1517" s="17">
        <f t="shared" si="4286"/>
        <v>0</v>
      </c>
      <c r="AP1517" s="17">
        <f t="shared" si="4287"/>
        <v>0</v>
      </c>
      <c r="AQ1517" s="17">
        <f t="shared" si="4288"/>
        <v>0</v>
      </c>
      <c r="AR1517" s="17">
        <f t="shared" si="4289"/>
        <v>0</v>
      </c>
      <c r="AS1517" s="17">
        <f t="shared" si="4290"/>
        <v>0</v>
      </c>
      <c r="AT1517" s="17">
        <f t="shared" si="4291"/>
        <v>0</v>
      </c>
      <c r="AU1517" s="17">
        <f t="shared" si="4292"/>
        <v>0</v>
      </c>
      <c r="AV1517" s="17">
        <f t="shared" si="4293"/>
        <v>0</v>
      </c>
      <c r="AW1517" s="17">
        <f t="shared" si="4259"/>
        <v>3353</v>
      </c>
      <c r="AX1517" s="17">
        <f t="shared" si="4260"/>
        <v>3353</v>
      </c>
      <c r="AY1517" s="17">
        <f t="shared" si="4261"/>
        <v>3353</v>
      </c>
      <c r="AZ1517" s="17">
        <f t="shared" si="4294"/>
        <v>0</v>
      </c>
      <c r="BA1517" s="32"/>
      <c r="BB1517" s="32"/>
      <c r="BC1517" s="1"/>
      <c r="BD1517" s="1"/>
      <c r="BE1517" s="1"/>
      <c r="BF1517" s="1"/>
      <c r="BG1517" s="1"/>
      <c r="BH1517" s="1"/>
      <c r="BI1517" s="1"/>
    </row>
    <row r="1518" s="1" customFormat="1" ht="60">
      <c r="A1518" s="30" t="s">
        <v>504</v>
      </c>
      <c r="B1518" s="30" t="s">
        <v>171</v>
      </c>
      <c r="C1518" s="30" t="s">
        <v>171</v>
      </c>
      <c r="D1518" s="30" t="s">
        <v>468</v>
      </c>
      <c r="E1518" s="35"/>
      <c r="F1518" s="31" t="s">
        <v>469</v>
      </c>
      <c r="G1518" s="17">
        <f t="shared" si="4262"/>
        <v>3353</v>
      </c>
      <c r="H1518" s="17">
        <f t="shared" si="4088"/>
        <v>3353</v>
      </c>
      <c r="I1518" s="17">
        <f t="shared" si="4263"/>
        <v>3353</v>
      </c>
      <c r="J1518" s="17">
        <f t="shared" si="4264"/>
        <v>0</v>
      </c>
      <c r="K1518" s="17">
        <f t="shared" si="4265"/>
        <v>0</v>
      </c>
      <c r="L1518" s="17">
        <f t="shared" si="4266"/>
        <v>0</v>
      </c>
      <c r="M1518" s="17">
        <f t="shared" si="4216"/>
        <v>3353</v>
      </c>
      <c r="N1518" s="17">
        <f t="shared" si="4217"/>
        <v>3353</v>
      </c>
      <c r="O1518" s="17">
        <f t="shared" si="4218"/>
        <v>3353</v>
      </c>
      <c r="P1518" s="17">
        <f t="shared" si="4267"/>
        <v>0</v>
      </c>
      <c r="Q1518" s="17">
        <f t="shared" si="4268"/>
        <v>0</v>
      </c>
      <c r="R1518" s="17">
        <f t="shared" si="4269"/>
        <v>0</v>
      </c>
      <c r="S1518" s="17">
        <f t="shared" si="4270"/>
        <v>0</v>
      </c>
      <c r="T1518" s="17">
        <f t="shared" si="4271"/>
        <v>0</v>
      </c>
      <c r="U1518" s="17">
        <f t="shared" si="4272"/>
        <v>0</v>
      </c>
      <c r="V1518" s="17">
        <f t="shared" si="4273"/>
        <v>0</v>
      </c>
      <c r="W1518" s="17">
        <f t="shared" si="4274"/>
        <v>0</v>
      </c>
      <c r="X1518" s="17">
        <f t="shared" si="4275"/>
        <v>0</v>
      </c>
      <c r="Y1518" s="17">
        <f t="shared" si="4253"/>
        <v>3353</v>
      </c>
      <c r="Z1518" s="17">
        <f t="shared" si="4254"/>
        <v>3353</v>
      </c>
      <c r="AA1518" s="17">
        <f t="shared" si="4255"/>
        <v>3353</v>
      </c>
      <c r="AB1518" s="17">
        <f t="shared" si="4276"/>
        <v>0</v>
      </c>
      <c r="AC1518" s="17">
        <f t="shared" si="4277"/>
        <v>0</v>
      </c>
      <c r="AD1518" s="17">
        <f t="shared" si="4278"/>
        <v>0</v>
      </c>
      <c r="AE1518" s="17">
        <f t="shared" si="4256"/>
        <v>3353</v>
      </c>
      <c r="AF1518" s="17">
        <f t="shared" si="4257"/>
        <v>3353</v>
      </c>
      <c r="AG1518" s="17">
        <f t="shared" si="4258"/>
        <v>3353</v>
      </c>
      <c r="AH1518" s="17">
        <f t="shared" si="4279"/>
        <v>0</v>
      </c>
      <c r="AI1518" s="17">
        <f t="shared" si="4280"/>
        <v>0</v>
      </c>
      <c r="AJ1518" s="17">
        <f t="shared" si="4281"/>
        <v>0</v>
      </c>
      <c r="AK1518" s="17">
        <f t="shared" si="4282"/>
        <v>0</v>
      </c>
      <c r="AL1518" s="17">
        <f t="shared" si="4283"/>
        <v>0</v>
      </c>
      <c r="AM1518" s="17">
        <f t="shared" si="4284"/>
        <v>0</v>
      </c>
      <c r="AN1518" s="17">
        <f t="shared" si="4285"/>
        <v>0</v>
      </c>
      <c r="AO1518" s="17">
        <f t="shared" si="4286"/>
        <v>0</v>
      </c>
      <c r="AP1518" s="17">
        <f t="shared" si="4287"/>
        <v>0</v>
      </c>
      <c r="AQ1518" s="17">
        <f t="shared" si="4288"/>
        <v>0</v>
      </c>
      <c r="AR1518" s="17">
        <f t="shared" si="4289"/>
        <v>0</v>
      </c>
      <c r="AS1518" s="17">
        <f t="shared" si="4290"/>
        <v>0</v>
      </c>
      <c r="AT1518" s="17">
        <f t="shared" si="4291"/>
        <v>0</v>
      </c>
      <c r="AU1518" s="17">
        <f t="shared" si="4292"/>
        <v>0</v>
      </c>
      <c r="AV1518" s="17">
        <f t="shared" si="4293"/>
        <v>0</v>
      </c>
      <c r="AW1518" s="17">
        <f t="shared" si="4259"/>
        <v>3353</v>
      </c>
      <c r="AX1518" s="17">
        <f t="shared" si="4260"/>
        <v>3353</v>
      </c>
      <c r="AY1518" s="17">
        <f t="shared" si="4261"/>
        <v>3353</v>
      </c>
      <c r="AZ1518" s="17">
        <f t="shared" si="4294"/>
        <v>0</v>
      </c>
      <c r="BA1518" s="32"/>
      <c r="BB1518" s="32"/>
      <c r="BC1518" s="1"/>
      <c r="BD1518" s="1"/>
      <c r="BE1518" s="1"/>
      <c r="BF1518" s="1"/>
      <c r="BG1518" s="1"/>
      <c r="BH1518" s="1"/>
      <c r="BI1518" s="1"/>
    </row>
    <row r="1519" s="1" customFormat="1" ht="30">
      <c r="A1519" s="30" t="s">
        <v>504</v>
      </c>
      <c r="B1519" s="30" t="s">
        <v>171</v>
      </c>
      <c r="C1519" s="30" t="s">
        <v>171</v>
      </c>
      <c r="D1519" s="30" t="s">
        <v>468</v>
      </c>
      <c r="E1519" s="30" t="s">
        <v>134</v>
      </c>
      <c r="F1519" s="31" t="s">
        <v>135</v>
      </c>
      <c r="G1519" s="17">
        <v>3353</v>
      </c>
      <c r="H1519" s="17">
        <v>3353</v>
      </c>
      <c r="I1519" s="17">
        <v>3353</v>
      </c>
      <c r="J1519" s="17"/>
      <c r="K1519" s="17"/>
      <c r="L1519" s="17"/>
      <c r="M1519" s="17">
        <f t="shared" si="4216"/>
        <v>3353</v>
      </c>
      <c r="N1519" s="17">
        <f t="shared" si="4217"/>
        <v>3353</v>
      </c>
      <c r="O1519" s="17">
        <f t="shared" si="4218"/>
        <v>3353</v>
      </c>
      <c r="P1519" s="17"/>
      <c r="Q1519" s="17"/>
      <c r="R1519" s="17"/>
      <c r="S1519" s="17"/>
      <c r="T1519" s="17"/>
      <c r="U1519" s="17"/>
      <c r="V1519" s="17"/>
      <c r="W1519" s="17"/>
      <c r="X1519" s="17"/>
      <c r="Y1519" s="17">
        <f t="shared" si="4253"/>
        <v>3353</v>
      </c>
      <c r="Z1519" s="17">
        <f t="shared" si="4254"/>
        <v>3353</v>
      </c>
      <c r="AA1519" s="17">
        <f t="shared" si="4255"/>
        <v>3353</v>
      </c>
      <c r="AB1519" s="17"/>
      <c r="AC1519" s="17"/>
      <c r="AD1519" s="17"/>
      <c r="AE1519" s="17">
        <f t="shared" si="4256"/>
        <v>3353</v>
      </c>
      <c r="AF1519" s="17">
        <f t="shared" si="4257"/>
        <v>3353</v>
      </c>
      <c r="AG1519" s="17">
        <f t="shared" si="4258"/>
        <v>3353</v>
      </c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>
        <f t="shared" si="4259"/>
        <v>3353</v>
      </c>
      <c r="AX1519" s="17">
        <f t="shared" si="4260"/>
        <v>3353</v>
      </c>
      <c r="AY1519" s="17">
        <f t="shared" si="4261"/>
        <v>3353</v>
      </c>
      <c r="AZ1519" s="17"/>
      <c r="BA1519" s="32"/>
      <c r="BB1519" s="32"/>
      <c r="BC1519" s="1"/>
      <c r="BD1519" s="1"/>
      <c r="BE1519" s="1"/>
      <c r="BF1519" s="1"/>
      <c r="BG1519" s="1"/>
      <c r="BH1519" s="1"/>
      <c r="BI1519" s="1"/>
    </row>
    <row r="1520" s="1" customFormat="1" ht="45">
      <c r="A1520" s="30" t="s">
        <v>504</v>
      </c>
      <c r="B1520" s="30" t="s">
        <v>171</v>
      </c>
      <c r="C1520" s="30" t="s">
        <v>171</v>
      </c>
      <c r="D1520" s="30" t="s">
        <v>229</v>
      </c>
      <c r="E1520" s="35"/>
      <c r="F1520" s="31" t="s">
        <v>230</v>
      </c>
      <c r="G1520" s="17">
        <f t="shared" si="4262"/>
        <v>550</v>
      </c>
      <c r="H1520" s="17">
        <f t="shared" si="4088"/>
        <v>550</v>
      </c>
      <c r="I1520" s="17">
        <f t="shared" si="4263"/>
        <v>550</v>
      </c>
      <c r="J1520" s="17">
        <f t="shared" si="4264"/>
        <v>0</v>
      </c>
      <c r="K1520" s="17">
        <f t="shared" si="4265"/>
        <v>0</v>
      </c>
      <c r="L1520" s="17">
        <f t="shared" si="4266"/>
        <v>0</v>
      </c>
      <c r="M1520" s="17">
        <f t="shared" si="4216"/>
        <v>550</v>
      </c>
      <c r="N1520" s="17">
        <f t="shared" si="4217"/>
        <v>550</v>
      </c>
      <c r="O1520" s="17">
        <f t="shared" si="4218"/>
        <v>550</v>
      </c>
      <c r="P1520" s="17">
        <f t="shared" si="4267"/>
        <v>0</v>
      </c>
      <c r="Q1520" s="17">
        <f t="shared" si="4268"/>
        <v>0</v>
      </c>
      <c r="R1520" s="17">
        <f t="shared" si="4269"/>
        <v>0</v>
      </c>
      <c r="S1520" s="17">
        <f t="shared" si="4270"/>
        <v>0</v>
      </c>
      <c r="T1520" s="17">
        <f t="shared" si="4271"/>
        <v>0</v>
      </c>
      <c r="U1520" s="17">
        <f t="shared" si="4272"/>
        <v>0</v>
      </c>
      <c r="V1520" s="17">
        <f t="shared" si="4273"/>
        <v>0</v>
      </c>
      <c r="W1520" s="17">
        <f t="shared" si="4274"/>
        <v>0</v>
      </c>
      <c r="X1520" s="17">
        <f t="shared" si="4275"/>
        <v>0</v>
      </c>
      <c r="Y1520" s="17">
        <f t="shared" si="4253"/>
        <v>550</v>
      </c>
      <c r="Z1520" s="17">
        <f t="shared" si="4254"/>
        <v>550</v>
      </c>
      <c r="AA1520" s="17">
        <f t="shared" si="4255"/>
        <v>550</v>
      </c>
      <c r="AB1520" s="17">
        <f t="shared" si="4276"/>
        <v>0</v>
      </c>
      <c r="AC1520" s="17">
        <f t="shared" si="4277"/>
        <v>0</v>
      </c>
      <c r="AD1520" s="17">
        <f t="shared" si="4278"/>
        <v>0</v>
      </c>
      <c r="AE1520" s="17">
        <f t="shared" si="4256"/>
        <v>550</v>
      </c>
      <c r="AF1520" s="17">
        <f t="shared" si="4257"/>
        <v>550</v>
      </c>
      <c r="AG1520" s="17">
        <f t="shared" si="4258"/>
        <v>550</v>
      </c>
      <c r="AH1520" s="17">
        <f t="shared" si="4279"/>
        <v>0</v>
      </c>
      <c r="AI1520" s="17">
        <f t="shared" si="4280"/>
        <v>0</v>
      </c>
      <c r="AJ1520" s="17">
        <f t="shared" si="4281"/>
        <v>0</v>
      </c>
      <c r="AK1520" s="17">
        <f t="shared" si="4282"/>
        <v>0</v>
      </c>
      <c r="AL1520" s="17">
        <f t="shared" si="4283"/>
        <v>0</v>
      </c>
      <c r="AM1520" s="17">
        <f t="shared" si="4284"/>
        <v>0</v>
      </c>
      <c r="AN1520" s="17">
        <f t="shared" si="4285"/>
        <v>0</v>
      </c>
      <c r="AO1520" s="17">
        <f t="shared" si="4286"/>
        <v>0</v>
      </c>
      <c r="AP1520" s="17">
        <f t="shared" si="4287"/>
        <v>0</v>
      </c>
      <c r="AQ1520" s="17">
        <f t="shared" si="4288"/>
        <v>0</v>
      </c>
      <c r="AR1520" s="17">
        <f t="shared" si="4289"/>
        <v>0</v>
      </c>
      <c r="AS1520" s="17">
        <f t="shared" si="4290"/>
        <v>0</v>
      </c>
      <c r="AT1520" s="17">
        <f t="shared" si="4291"/>
        <v>0</v>
      </c>
      <c r="AU1520" s="17">
        <f t="shared" si="4292"/>
        <v>0</v>
      </c>
      <c r="AV1520" s="17">
        <f t="shared" si="4293"/>
        <v>0</v>
      </c>
      <c r="AW1520" s="17">
        <f t="shared" si="4259"/>
        <v>550</v>
      </c>
      <c r="AX1520" s="17">
        <f t="shared" si="4260"/>
        <v>550</v>
      </c>
      <c r="AY1520" s="17">
        <f t="shared" si="4261"/>
        <v>550</v>
      </c>
      <c r="AZ1520" s="17">
        <f t="shared" si="4294"/>
        <v>0</v>
      </c>
      <c r="BA1520" s="32"/>
      <c r="BB1520" s="32"/>
      <c r="BC1520" s="1"/>
      <c r="BD1520" s="1"/>
      <c r="BE1520" s="1"/>
      <c r="BF1520" s="1"/>
      <c r="BG1520" s="1"/>
      <c r="BH1520" s="1"/>
      <c r="BI1520" s="1"/>
    </row>
    <row r="1521" s="1" customFormat="1" ht="15" hidden="1">
      <c r="A1521" s="30" t="s">
        <v>504</v>
      </c>
      <c r="B1521" s="30" t="s">
        <v>171</v>
      </c>
      <c r="C1521" s="30" t="s">
        <v>171</v>
      </c>
      <c r="D1521" s="30" t="s">
        <v>231</v>
      </c>
      <c r="E1521" s="35"/>
      <c r="F1521" s="31" t="s">
        <v>36</v>
      </c>
      <c r="G1521" s="17">
        <f t="shared" si="4262"/>
        <v>550</v>
      </c>
      <c r="H1521" s="17">
        <f t="shared" ref="H1521:H1540" si="4295">H1522</f>
        <v>550</v>
      </c>
      <c r="I1521" s="17">
        <f t="shared" si="4263"/>
        <v>550</v>
      </c>
      <c r="J1521" s="17">
        <f t="shared" si="4264"/>
        <v>0</v>
      </c>
      <c r="K1521" s="17">
        <f t="shared" si="4265"/>
        <v>0</v>
      </c>
      <c r="L1521" s="17">
        <f t="shared" si="4266"/>
        <v>0</v>
      </c>
      <c r="M1521" s="17">
        <f t="shared" si="4216"/>
        <v>550</v>
      </c>
      <c r="N1521" s="17">
        <f t="shared" si="4217"/>
        <v>550</v>
      </c>
      <c r="O1521" s="17">
        <f t="shared" si="4218"/>
        <v>550</v>
      </c>
      <c r="P1521" s="17">
        <f t="shared" si="4267"/>
        <v>0</v>
      </c>
      <c r="Q1521" s="17">
        <f t="shared" si="4268"/>
        <v>0</v>
      </c>
      <c r="R1521" s="17">
        <f t="shared" si="4269"/>
        <v>0</v>
      </c>
      <c r="S1521" s="17">
        <f t="shared" si="4270"/>
        <v>0</v>
      </c>
      <c r="T1521" s="17">
        <f t="shared" si="4271"/>
        <v>0</v>
      </c>
      <c r="U1521" s="17">
        <f t="shared" si="4272"/>
        <v>0</v>
      </c>
      <c r="V1521" s="17">
        <f t="shared" si="4273"/>
        <v>0</v>
      </c>
      <c r="W1521" s="17">
        <f t="shared" si="4274"/>
        <v>0</v>
      </c>
      <c r="X1521" s="17">
        <f t="shared" si="4275"/>
        <v>0</v>
      </c>
      <c r="Y1521" s="17">
        <f t="shared" si="4253"/>
        <v>550</v>
      </c>
      <c r="Z1521" s="17">
        <f t="shared" si="4254"/>
        <v>550</v>
      </c>
      <c r="AA1521" s="17">
        <f t="shared" si="4255"/>
        <v>550</v>
      </c>
      <c r="AB1521" s="17">
        <f t="shared" si="4276"/>
        <v>0</v>
      </c>
      <c r="AC1521" s="17">
        <f t="shared" si="4277"/>
        <v>0</v>
      </c>
      <c r="AD1521" s="17">
        <f t="shared" si="4278"/>
        <v>0</v>
      </c>
      <c r="AE1521" s="17">
        <f t="shared" si="4256"/>
        <v>550</v>
      </c>
      <c r="AF1521" s="17">
        <f t="shared" si="4257"/>
        <v>550</v>
      </c>
      <c r="AG1521" s="17">
        <f t="shared" si="4258"/>
        <v>550</v>
      </c>
      <c r="AH1521" s="17">
        <f t="shared" si="4279"/>
        <v>0</v>
      </c>
      <c r="AI1521" s="17">
        <f t="shared" si="4280"/>
        <v>0</v>
      </c>
      <c r="AJ1521" s="17">
        <f t="shared" si="4281"/>
        <v>0</v>
      </c>
      <c r="AK1521" s="17">
        <f t="shared" si="4282"/>
        <v>0</v>
      </c>
      <c r="AL1521" s="17">
        <f t="shared" si="4283"/>
        <v>0</v>
      </c>
      <c r="AM1521" s="17">
        <f t="shared" si="4284"/>
        <v>0</v>
      </c>
      <c r="AN1521" s="17">
        <f t="shared" si="4285"/>
        <v>0</v>
      </c>
      <c r="AO1521" s="17">
        <f t="shared" si="4286"/>
        <v>0</v>
      </c>
      <c r="AP1521" s="17">
        <f t="shared" si="4287"/>
        <v>0</v>
      </c>
      <c r="AQ1521" s="17">
        <f t="shared" si="4288"/>
        <v>0</v>
      </c>
      <c r="AR1521" s="17">
        <f t="shared" si="4289"/>
        <v>0</v>
      </c>
      <c r="AS1521" s="17">
        <f t="shared" si="4290"/>
        <v>0</v>
      </c>
      <c r="AT1521" s="17">
        <f t="shared" si="4291"/>
        <v>0</v>
      </c>
      <c r="AU1521" s="17">
        <f t="shared" si="4292"/>
        <v>0</v>
      </c>
      <c r="AV1521" s="17">
        <f t="shared" si="4293"/>
        <v>0</v>
      </c>
      <c r="AW1521" s="17">
        <f t="shared" si="4259"/>
        <v>550</v>
      </c>
      <c r="AX1521" s="17">
        <f t="shared" si="4260"/>
        <v>550</v>
      </c>
      <c r="AY1521" s="17">
        <f t="shared" si="4261"/>
        <v>550</v>
      </c>
      <c r="AZ1521" s="17">
        <f t="shared" si="4294"/>
        <v>0</v>
      </c>
      <c r="BA1521" s="32">
        <v>0</v>
      </c>
      <c r="BB1521" s="32"/>
      <c r="BC1521" s="1"/>
      <c r="BD1521" s="1"/>
      <c r="BE1521" s="1"/>
      <c r="BF1521" s="1"/>
      <c r="BG1521" s="1"/>
      <c r="BH1521" s="1"/>
      <c r="BI1521" s="1"/>
    </row>
    <row r="1522" s="1" customFormat="1" ht="30">
      <c r="A1522" s="30" t="s">
        <v>504</v>
      </c>
      <c r="B1522" s="30" t="s">
        <v>171</v>
      </c>
      <c r="C1522" s="30" t="s">
        <v>171</v>
      </c>
      <c r="D1522" s="30" t="s">
        <v>271</v>
      </c>
      <c r="E1522" s="35"/>
      <c r="F1522" s="31" t="s">
        <v>272</v>
      </c>
      <c r="G1522" s="17">
        <f t="shared" si="4262"/>
        <v>550</v>
      </c>
      <c r="H1522" s="17">
        <f t="shared" si="4295"/>
        <v>550</v>
      </c>
      <c r="I1522" s="17">
        <f t="shared" si="4263"/>
        <v>550</v>
      </c>
      <c r="J1522" s="17">
        <f t="shared" si="4264"/>
        <v>0</v>
      </c>
      <c r="K1522" s="17">
        <f t="shared" si="4265"/>
        <v>0</v>
      </c>
      <c r="L1522" s="17">
        <f t="shared" si="4266"/>
        <v>0</v>
      </c>
      <c r="M1522" s="17">
        <f t="shared" si="4216"/>
        <v>550</v>
      </c>
      <c r="N1522" s="17">
        <f t="shared" si="4217"/>
        <v>550</v>
      </c>
      <c r="O1522" s="17">
        <f t="shared" si="4218"/>
        <v>550</v>
      </c>
      <c r="P1522" s="17">
        <f t="shared" si="4267"/>
        <v>0</v>
      </c>
      <c r="Q1522" s="17">
        <f t="shared" si="4268"/>
        <v>0</v>
      </c>
      <c r="R1522" s="17">
        <f t="shared" si="4269"/>
        <v>0</v>
      </c>
      <c r="S1522" s="17">
        <f t="shared" si="4270"/>
        <v>0</v>
      </c>
      <c r="T1522" s="17">
        <f t="shared" si="4271"/>
        <v>0</v>
      </c>
      <c r="U1522" s="17">
        <f t="shared" si="4272"/>
        <v>0</v>
      </c>
      <c r="V1522" s="17">
        <f t="shared" si="4273"/>
        <v>0</v>
      </c>
      <c r="W1522" s="17">
        <f t="shared" si="4274"/>
        <v>0</v>
      </c>
      <c r="X1522" s="17">
        <f t="shared" si="4275"/>
        <v>0</v>
      </c>
      <c r="Y1522" s="17">
        <f t="shared" si="4253"/>
        <v>550</v>
      </c>
      <c r="Z1522" s="17">
        <f t="shared" si="4254"/>
        <v>550</v>
      </c>
      <c r="AA1522" s="17">
        <f t="shared" si="4255"/>
        <v>550</v>
      </c>
      <c r="AB1522" s="17">
        <f t="shared" si="4276"/>
        <v>0</v>
      </c>
      <c r="AC1522" s="17">
        <f t="shared" si="4277"/>
        <v>0</v>
      </c>
      <c r="AD1522" s="17">
        <f t="shared" si="4278"/>
        <v>0</v>
      </c>
      <c r="AE1522" s="17">
        <f t="shared" si="4256"/>
        <v>550</v>
      </c>
      <c r="AF1522" s="17">
        <f t="shared" si="4257"/>
        <v>550</v>
      </c>
      <c r="AG1522" s="17">
        <f t="shared" si="4258"/>
        <v>550</v>
      </c>
      <c r="AH1522" s="17">
        <f t="shared" si="4279"/>
        <v>0</v>
      </c>
      <c r="AI1522" s="17">
        <f t="shared" si="4280"/>
        <v>0</v>
      </c>
      <c r="AJ1522" s="17">
        <f t="shared" si="4281"/>
        <v>0</v>
      </c>
      <c r="AK1522" s="17">
        <f t="shared" si="4282"/>
        <v>0</v>
      </c>
      <c r="AL1522" s="17">
        <f t="shared" si="4283"/>
        <v>0</v>
      </c>
      <c r="AM1522" s="17">
        <f t="shared" si="4284"/>
        <v>0</v>
      </c>
      <c r="AN1522" s="17">
        <f t="shared" si="4285"/>
        <v>0</v>
      </c>
      <c r="AO1522" s="17">
        <f t="shared" si="4286"/>
        <v>0</v>
      </c>
      <c r="AP1522" s="17">
        <f t="shared" si="4287"/>
        <v>0</v>
      </c>
      <c r="AQ1522" s="17">
        <f t="shared" si="4288"/>
        <v>0</v>
      </c>
      <c r="AR1522" s="17">
        <f t="shared" si="4289"/>
        <v>0</v>
      </c>
      <c r="AS1522" s="17">
        <f t="shared" si="4290"/>
        <v>0</v>
      </c>
      <c r="AT1522" s="17">
        <f t="shared" si="4291"/>
        <v>0</v>
      </c>
      <c r="AU1522" s="17">
        <f t="shared" si="4292"/>
        <v>0</v>
      </c>
      <c r="AV1522" s="17">
        <f t="shared" si="4293"/>
        <v>0</v>
      </c>
      <c r="AW1522" s="17">
        <f t="shared" si="4259"/>
        <v>550</v>
      </c>
      <c r="AX1522" s="17">
        <f t="shared" si="4260"/>
        <v>550</v>
      </c>
      <c r="AY1522" s="17">
        <f t="shared" si="4261"/>
        <v>550</v>
      </c>
      <c r="AZ1522" s="17">
        <f t="shared" si="4294"/>
        <v>0</v>
      </c>
      <c r="BA1522" s="32"/>
      <c r="BB1522" s="32"/>
      <c r="BC1522" s="1"/>
      <c r="BD1522" s="1"/>
      <c r="BE1522" s="1"/>
      <c r="BF1522" s="1"/>
      <c r="BG1522" s="1"/>
      <c r="BH1522" s="1"/>
      <c r="BI1522" s="1"/>
    </row>
    <row r="1523" s="1" customFormat="1" ht="45">
      <c r="A1523" s="30" t="s">
        <v>504</v>
      </c>
      <c r="B1523" s="30" t="s">
        <v>171</v>
      </c>
      <c r="C1523" s="30" t="s">
        <v>171</v>
      </c>
      <c r="D1523" s="30" t="s">
        <v>470</v>
      </c>
      <c r="E1523" s="35"/>
      <c r="F1523" s="31" t="s">
        <v>471</v>
      </c>
      <c r="G1523" s="17">
        <f t="shared" si="4262"/>
        <v>550</v>
      </c>
      <c r="H1523" s="17">
        <f t="shared" si="4295"/>
        <v>550</v>
      </c>
      <c r="I1523" s="17">
        <f t="shared" si="4263"/>
        <v>550</v>
      </c>
      <c r="J1523" s="17">
        <f t="shared" si="4264"/>
        <v>0</v>
      </c>
      <c r="K1523" s="17">
        <f t="shared" si="4265"/>
        <v>0</v>
      </c>
      <c r="L1523" s="17">
        <f t="shared" si="4266"/>
        <v>0</v>
      </c>
      <c r="M1523" s="17">
        <f t="shared" si="4216"/>
        <v>550</v>
      </c>
      <c r="N1523" s="17">
        <f t="shared" si="4217"/>
        <v>550</v>
      </c>
      <c r="O1523" s="17">
        <f t="shared" si="4218"/>
        <v>550</v>
      </c>
      <c r="P1523" s="17">
        <f t="shared" si="4267"/>
        <v>0</v>
      </c>
      <c r="Q1523" s="17">
        <f t="shared" si="4268"/>
        <v>0</v>
      </c>
      <c r="R1523" s="17">
        <f t="shared" si="4269"/>
        <v>0</v>
      </c>
      <c r="S1523" s="17">
        <f t="shared" si="4270"/>
        <v>0</v>
      </c>
      <c r="T1523" s="17">
        <f t="shared" si="4271"/>
        <v>0</v>
      </c>
      <c r="U1523" s="17">
        <f t="shared" si="4272"/>
        <v>0</v>
      </c>
      <c r="V1523" s="17">
        <f t="shared" si="4273"/>
        <v>0</v>
      </c>
      <c r="W1523" s="17">
        <f t="shared" si="4274"/>
        <v>0</v>
      </c>
      <c r="X1523" s="17">
        <f t="shared" si="4275"/>
        <v>0</v>
      </c>
      <c r="Y1523" s="17">
        <f t="shared" si="4253"/>
        <v>550</v>
      </c>
      <c r="Z1523" s="17">
        <f t="shared" si="4254"/>
        <v>550</v>
      </c>
      <c r="AA1523" s="17">
        <f t="shared" si="4255"/>
        <v>550</v>
      </c>
      <c r="AB1523" s="17">
        <f t="shared" si="4276"/>
        <v>0</v>
      </c>
      <c r="AC1523" s="17">
        <f t="shared" si="4277"/>
        <v>0</v>
      </c>
      <c r="AD1523" s="17">
        <f t="shared" si="4278"/>
        <v>0</v>
      </c>
      <c r="AE1523" s="17">
        <f t="shared" si="4256"/>
        <v>550</v>
      </c>
      <c r="AF1523" s="17">
        <f t="shared" si="4257"/>
        <v>550</v>
      </c>
      <c r="AG1523" s="17">
        <f t="shared" si="4258"/>
        <v>550</v>
      </c>
      <c r="AH1523" s="17">
        <f t="shared" si="4279"/>
        <v>0</v>
      </c>
      <c r="AI1523" s="17">
        <f t="shared" si="4280"/>
        <v>0</v>
      </c>
      <c r="AJ1523" s="17">
        <f t="shared" si="4281"/>
        <v>0</v>
      </c>
      <c r="AK1523" s="17">
        <f t="shared" si="4282"/>
        <v>0</v>
      </c>
      <c r="AL1523" s="17">
        <f t="shared" si="4283"/>
        <v>0</v>
      </c>
      <c r="AM1523" s="17">
        <f t="shared" si="4284"/>
        <v>0</v>
      </c>
      <c r="AN1523" s="17">
        <f t="shared" si="4285"/>
        <v>0</v>
      </c>
      <c r="AO1523" s="17">
        <f t="shared" si="4286"/>
        <v>0</v>
      </c>
      <c r="AP1523" s="17">
        <f t="shared" si="4287"/>
        <v>0</v>
      </c>
      <c r="AQ1523" s="17">
        <f t="shared" si="4288"/>
        <v>0</v>
      </c>
      <c r="AR1523" s="17">
        <f t="shared" si="4289"/>
        <v>0</v>
      </c>
      <c r="AS1523" s="17">
        <f t="shared" si="4290"/>
        <v>0</v>
      </c>
      <c r="AT1523" s="17">
        <f t="shared" si="4291"/>
        <v>0</v>
      </c>
      <c r="AU1523" s="17">
        <f t="shared" si="4292"/>
        <v>0</v>
      </c>
      <c r="AV1523" s="17">
        <f t="shared" si="4293"/>
        <v>0</v>
      </c>
      <c r="AW1523" s="17">
        <f t="shared" si="4259"/>
        <v>550</v>
      </c>
      <c r="AX1523" s="17">
        <f t="shared" si="4260"/>
        <v>550</v>
      </c>
      <c r="AY1523" s="17">
        <f t="shared" si="4261"/>
        <v>550</v>
      </c>
      <c r="AZ1523" s="17">
        <f t="shared" si="4294"/>
        <v>0</v>
      </c>
      <c r="BA1523" s="32"/>
      <c r="BB1523" s="32"/>
      <c r="BC1523" s="1"/>
      <c r="BD1523" s="1"/>
      <c r="BE1523" s="1"/>
      <c r="BF1523" s="1"/>
      <c r="BG1523" s="1"/>
      <c r="BH1523" s="1"/>
      <c r="BI1523" s="1"/>
    </row>
    <row r="1524" s="1" customFormat="1" ht="30">
      <c r="A1524" s="30" t="s">
        <v>504</v>
      </c>
      <c r="B1524" s="30" t="s">
        <v>171</v>
      </c>
      <c r="C1524" s="30" t="s">
        <v>171</v>
      </c>
      <c r="D1524" s="30" t="s">
        <v>470</v>
      </c>
      <c r="E1524" s="30" t="s">
        <v>41</v>
      </c>
      <c r="F1524" s="31" t="s">
        <v>42</v>
      </c>
      <c r="G1524" s="17">
        <v>550</v>
      </c>
      <c r="H1524" s="17">
        <v>550</v>
      </c>
      <c r="I1524" s="17">
        <v>550</v>
      </c>
      <c r="J1524" s="17"/>
      <c r="K1524" s="17"/>
      <c r="L1524" s="17"/>
      <c r="M1524" s="17">
        <f t="shared" si="4216"/>
        <v>550</v>
      </c>
      <c r="N1524" s="17">
        <f t="shared" si="4217"/>
        <v>550</v>
      </c>
      <c r="O1524" s="17">
        <f t="shared" si="4218"/>
        <v>550</v>
      </c>
      <c r="P1524" s="17"/>
      <c r="Q1524" s="17"/>
      <c r="R1524" s="17"/>
      <c r="S1524" s="17"/>
      <c r="T1524" s="17"/>
      <c r="U1524" s="17"/>
      <c r="V1524" s="17"/>
      <c r="W1524" s="17"/>
      <c r="X1524" s="17"/>
      <c r="Y1524" s="17">
        <f t="shared" si="4253"/>
        <v>550</v>
      </c>
      <c r="Z1524" s="17">
        <f t="shared" si="4254"/>
        <v>550</v>
      </c>
      <c r="AA1524" s="17">
        <f t="shared" si="4255"/>
        <v>550</v>
      </c>
      <c r="AB1524" s="17"/>
      <c r="AC1524" s="17"/>
      <c r="AD1524" s="17"/>
      <c r="AE1524" s="17">
        <f t="shared" si="4256"/>
        <v>550</v>
      </c>
      <c r="AF1524" s="17">
        <f t="shared" si="4257"/>
        <v>550</v>
      </c>
      <c r="AG1524" s="17">
        <f t="shared" si="4258"/>
        <v>550</v>
      </c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>
        <f t="shared" si="4259"/>
        <v>550</v>
      </c>
      <c r="AX1524" s="17">
        <f t="shared" si="4260"/>
        <v>550</v>
      </c>
      <c r="AY1524" s="17">
        <f t="shared" si="4261"/>
        <v>550</v>
      </c>
      <c r="AZ1524" s="17"/>
      <c r="BA1524" s="32"/>
      <c r="BB1524" s="32"/>
      <c r="BC1524" s="1"/>
      <c r="BD1524" s="1"/>
      <c r="BE1524" s="1"/>
      <c r="BF1524" s="1"/>
      <c r="BG1524" s="1"/>
      <c r="BH1524" s="1"/>
      <c r="BI1524" s="1"/>
    </row>
    <row r="1525" s="20" customFormat="1" ht="15">
      <c r="A1525" s="21" t="s">
        <v>504</v>
      </c>
      <c r="B1525" s="21" t="s">
        <v>74</v>
      </c>
      <c r="C1525" s="21"/>
      <c r="D1525" s="21"/>
      <c r="E1525" s="21"/>
      <c r="F1525" s="22" t="s">
        <v>75</v>
      </c>
      <c r="G1525" s="23">
        <f t="shared" si="4262"/>
        <v>2129.5999999999999</v>
      </c>
      <c r="H1525" s="23">
        <f t="shared" si="4295"/>
        <v>1030.9000000000001</v>
      </c>
      <c r="I1525" s="23">
        <f t="shared" si="4263"/>
        <v>1030.9000000000001</v>
      </c>
      <c r="J1525" s="23">
        <f t="shared" si="4264"/>
        <v>0</v>
      </c>
      <c r="K1525" s="23">
        <f t="shared" si="4265"/>
        <v>0</v>
      </c>
      <c r="L1525" s="23">
        <f t="shared" si="4266"/>
        <v>0</v>
      </c>
      <c r="M1525" s="23">
        <f t="shared" si="4216"/>
        <v>2129.5999999999999</v>
      </c>
      <c r="N1525" s="23">
        <f t="shared" si="4217"/>
        <v>1030.9000000000001</v>
      </c>
      <c r="O1525" s="23">
        <f t="shared" si="4218"/>
        <v>1030.9000000000001</v>
      </c>
      <c r="P1525" s="23">
        <f t="shared" si="4267"/>
        <v>0</v>
      </c>
      <c r="Q1525" s="23">
        <f t="shared" si="4268"/>
        <v>0</v>
      </c>
      <c r="R1525" s="23">
        <f t="shared" si="4269"/>
        <v>0</v>
      </c>
      <c r="S1525" s="23">
        <f t="shared" si="4270"/>
        <v>0</v>
      </c>
      <c r="T1525" s="23">
        <f t="shared" si="4271"/>
        <v>0</v>
      </c>
      <c r="U1525" s="23">
        <f t="shared" si="4272"/>
        <v>0</v>
      </c>
      <c r="V1525" s="23">
        <f t="shared" si="4273"/>
        <v>0</v>
      </c>
      <c r="W1525" s="23">
        <f t="shared" si="4274"/>
        <v>0</v>
      </c>
      <c r="X1525" s="23">
        <f t="shared" si="4275"/>
        <v>0</v>
      </c>
      <c r="Y1525" s="23">
        <f t="shared" si="4253"/>
        <v>2129.5999999999999</v>
      </c>
      <c r="Z1525" s="23">
        <f t="shared" si="4254"/>
        <v>1030.9000000000001</v>
      </c>
      <c r="AA1525" s="23">
        <f t="shared" si="4255"/>
        <v>1030.9000000000001</v>
      </c>
      <c r="AB1525" s="23">
        <f t="shared" si="4276"/>
        <v>0</v>
      </c>
      <c r="AC1525" s="23">
        <f t="shared" si="4277"/>
        <v>0</v>
      </c>
      <c r="AD1525" s="23">
        <f t="shared" si="4278"/>
        <v>0</v>
      </c>
      <c r="AE1525" s="23">
        <f t="shared" si="4256"/>
        <v>2129.5999999999999</v>
      </c>
      <c r="AF1525" s="23">
        <f t="shared" si="4257"/>
        <v>1030.9000000000001</v>
      </c>
      <c r="AG1525" s="23">
        <f t="shared" si="4258"/>
        <v>1030.9000000000001</v>
      </c>
      <c r="AH1525" s="23">
        <f t="shared" si="4279"/>
        <v>0</v>
      </c>
      <c r="AI1525" s="23">
        <f t="shared" si="4280"/>
        <v>0</v>
      </c>
      <c r="AJ1525" s="23">
        <f t="shared" si="4281"/>
        <v>0</v>
      </c>
      <c r="AK1525" s="23">
        <f t="shared" si="4282"/>
        <v>0</v>
      </c>
      <c r="AL1525" s="23">
        <f t="shared" si="4283"/>
        <v>0</v>
      </c>
      <c r="AM1525" s="23">
        <f t="shared" si="4284"/>
        <v>0</v>
      </c>
      <c r="AN1525" s="23">
        <f t="shared" si="4285"/>
        <v>0</v>
      </c>
      <c r="AO1525" s="23">
        <f t="shared" si="4286"/>
        <v>0</v>
      </c>
      <c r="AP1525" s="23">
        <f t="shared" si="4287"/>
        <v>0</v>
      </c>
      <c r="AQ1525" s="23">
        <f t="shared" si="4288"/>
        <v>0</v>
      </c>
      <c r="AR1525" s="23">
        <f t="shared" si="4289"/>
        <v>0</v>
      </c>
      <c r="AS1525" s="23">
        <f t="shared" si="4290"/>
        <v>0</v>
      </c>
      <c r="AT1525" s="23">
        <f t="shared" si="4291"/>
        <v>0</v>
      </c>
      <c r="AU1525" s="23">
        <f t="shared" si="4292"/>
        <v>0</v>
      </c>
      <c r="AV1525" s="23">
        <f t="shared" si="4293"/>
        <v>0</v>
      </c>
      <c r="AW1525" s="23">
        <f t="shared" si="4259"/>
        <v>2129.5999999999999</v>
      </c>
      <c r="AX1525" s="23">
        <f t="shared" si="4260"/>
        <v>1030.9000000000001</v>
      </c>
      <c r="AY1525" s="23">
        <f t="shared" si="4261"/>
        <v>1030.9000000000001</v>
      </c>
      <c r="AZ1525" s="23">
        <f t="shared" si="4294"/>
        <v>0</v>
      </c>
      <c r="BA1525" s="24"/>
      <c r="BB1525" s="24"/>
      <c r="BC1525" s="20"/>
      <c r="BD1525" s="20"/>
      <c r="BE1525" s="20"/>
      <c r="BF1525" s="20"/>
      <c r="BG1525" s="20"/>
      <c r="BH1525" s="20"/>
      <c r="BI1525" s="20"/>
    </row>
    <row r="1526" s="25" customFormat="1" ht="15">
      <c r="A1526" s="26" t="s">
        <v>504</v>
      </c>
      <c r="B1526" s="26" t="s">
        <v>74</v>
      </c>
      <c r="C1526" s="26" t="s">
        <v>29</v>
      </c>
      <c r="D1526" s="26"/>
      <c r="E1526" s="26"/>
      <c r="F1526" s="27" t="s">
        <v>76</v>
      </c>
      <c r="G1526" s="28">
        <f t="shared" si="4262"/>
        <v>2129.5999999999999</v>
      </c>
      <c r="H1526" s="28">
        <f t="shared" si="4295"/>
        <v>1030.9000000000001</v>
      </c>
      <c r="I1526" s="28">
        <f t="shared" si="4263"/>
        <v>1030.9000000000001</v>
      </c>
      <c r="J1526" s="28">
        <f t="shared" si="4264"/>
        <v>0</v>
      </c>
      <c r="K1526" s="28">
        <f t="shared" si="4265"/>
        <v>0</v>
      </c>
      <c r="L1526" s="28">
        <f t="shared" si="4266"/>
        <v>0</v>
      </c>
      <c r="M1526" s="28">
        <f t="shared" si="4216"/>
        <v>2129.5999999999999</v>
      </c>
      <c r="N1526" s="28">
        <f t="shared" si="4217"/>
        <v>1030.9000000000001</v>
      </c>
      <c r="O1526" s="28">
        <f t="shared" si="4218"/>
        <v>1030.9000000000001</v>
      </c>
      <c r="P1526" s="28">
        <f>P1527+P1532</f>
        <v>0</v>
      </c>
      <c r="Q1526" s="28">
        <f>Q1527+Q1532</f>
        <v>0</v>
      </c>
      <c r="R1526" s="28">
        <f>R1527+R1532</f>
        <v>0</v>
      </c>
      <c r="S1526" s="28">
        <f>S1527+S1532</f>
        <v>0</v>
      </c>
      <c r="T1526" s="28">
        <f>T1527+T1532</f>
        <v>0</v>
      </c>
      <c r="U1526" s="28">
        <f>U1527+U1532</f>
        <v>0</v>
      </c>
      <c r="V1526" s="28">
        <f>V1527+V1532</f>
        <v>0</v>
      </c>
      <c r="W1526" s="28">
        <f>W1527+W1532</f>
        <v>0</v>
      </c>
      <c r="X1526" s="28">
        <f>X1527+X1532</f>
        <v>0</v>
      </c>
      <c r="Y1526" s="28">
        <f t="shared" si="4253"/>
        <v>2129.5999999999999</v>
      </c>
      <c r="Z1526" s="28">
        <f t="shared" si="4254"/>
        <v>1030.9000000000001</v>
      </c>
      <c r="AA1526" s="28">
        <f t="shared" si="4255"/>
        <v>1030.9000000000001</v>
      </c>
      <c r="AB1526" s="28">
        <f>AB1527+AB1532</f>
        <v>0</v>
      </c>
      <c r="AC1526" s="28">
        <f>AC1527+AC1532</f>
        <v>0</v>
      </c>
      <c r="AD1526" s="28">
        <f>AD1527+AD1532</f>
        <v>0</v>
      </c>
      <c r="AE1526" s="28">
        <f t="shared" si="4256"/>
        <v>2129.5999999999999</v>
      </c>
      <c r="AF1526" s="28">
        <f t="shared" si="4257"/>
        <v>1030.9000000000001</v>
      </c>
      <c r="AG1526" s="28">
        <f t="shared" si="4258"/>
        <v>1030.9000000000001</v>
      </c>
      <c r="AH1526" s="28">
        <f>AH1527+AH1532</f>
        <v>0</v>
      </c>
      <c r="AI1526" s="28">
        <f>AI1527+AI1532</f>
        <v>0</v>
      </c>
      <c r="AJ1526" s="28">
        <f>AJ1527+AJ1532</f>
        <v>0</v>
      </c>
      <c r="AK1526" s="28">
        <f>AK1527+AK1532</f>
        <v>0</v>
      </c>
      <c r="AL1526" s="28">
        <f>AL1527+AL1532</f>
        <v>0</v>
      </c>
      <c r="AM1526" s="28">
        <f>AM1527+AM1532</f>
        <v>0</v>
      </c>
      <c r="AN1526" s="28">
        <f>AN1527+AN1532</f>
        <v>0</v>
      </c>
      <c r="AO1526" s="28">
        <f>AO1527+AO1532</f>
        <v>0</v>
      </c>
      <c r="AP1526" s="28">
        <f>AP1527+AP1532</f>
        <v>0</v>
      </c>
      <c r="AQ1526" s="28">
        <f>AQ1527+AQ1532</f>
        <v>0</v>
      </c>
      <c r="AR1526" s="28">
        <f>AR1527+AR1532</f>
        <v>0</v>
      </c>
      <c r="AS1526" s="28">
        <f>AS1527+AS1532</f>
        <v>0</v>
      </c>
      <c r="AT1526" s="28">
        <f>AT1527+AT1532</f>
        <v>0</v>
      </c>
      <c r="AU1526" s="28">
        <f>AU1527+AU1532</f>
        <v>0</v>
      </c>
      <c r="AV1526" s="28">
        <f>AV1527+AV1532</f>
        <v>0</v>
      </c>
      <c r="AW1526" s="28">
        <f t="shared" si="4259"/>
        <v>2129.5999999999999</v>
      </c>
      <c r="AX1526" s="28">
        <f t="shared" si="4260"/>
        <v>1030.9000000000001</v>
      </c>
      <c r="AY1526" s="28">
        <f t="shared" si="4261"/>
        <v>1030.9000000000001</v>
      </c>
      <c r="AZ1526" s="28">
        <f>AZ1527+AZ1532</f>
        <v>0</v>
      </c>
      <c r="BA1526" s="29"/>
      <c r="BB1526" s="29"/>
      <c r="BC1526" s="25"/>
      <c r="BD1526" s="25"/>
      <c r="BE1526" s="25"/>
      <c r="BF1526" s="25"/>
      <c r="BG1526" s="25"/>
      <c r="BH1526" s="25"/>
      <c r="BI1526" s="25"/>
    </row>
    <row r="1527" s="1" customFormat="1" ht="30">
      <c r="A1527" s="30" t="s">
        <v>504</v>
      </c>
      <c r="B1527" s="30" t="s">
        <v>74</v>
      </c>
      <c r="C1527" s="30" t="s">
        <v>29</v>
      </c>
      <c r="D1527" s="30" t="s">
        <v>77</v>
      </c>
      <c r="E1527" s="35"/>
      <c r="F1527" s="31" t="s">
        <v>78</v>
      </c>
      <c r="G1527" s="17">
        <f t="shared" si="4262"/>
        <v>2129.5999999999999</v>
      </c>
      <c r="H1527" s="17">
        <f t="shared" si="4295"/>
        <v>1030.9000000000001</v>
      </c>
      <c r="I1527" s="17">
        <f t="shared" si="4263"/>
        <v>1030.9000000000001</v>
      </c>
      <c r="J1527" s="17">
        <f t="shared" si="4264"/>
        <v>0</v>
      </c>
      <c r="K1527" s="17">
        <f t="shared" si="4265"/>
        <v>0</v>
      </c>
      <c r="L1527" s="17">
        <f t="shared" si="4266"/>
        <v>0</v>
      </c>
      <c r="M1527" s="17">
        <f t="shared" si="4216"/>
        <v>2129.5999999999999</v>
      </c>
      <c r="N1527" s="17">
        <f t="shared" si="4217"/>
        <v>1030.9000000000001</v>
      </c>
      <c r="O1527" s="17">
        <f t="shared" si="4218"/>
        <v>1030.9000000000001</v>
      </c>
      <c r="P1527" s="17">
        <f t="shared" si="4267"/>
        <v>0</v>
      </c>
      <c r="Q1527" s="17">
        <f t="shared" si="4268"/>
        <v>0</v>
      </c>
      <c r="R1527" s="17">
        <f t="shared" si="4269"/>
        <v>0</v>
      </c>
      <c r="S1527" s="17">
        <f t="shared" si="4270"/>
        <v>0</v>
      </c>
      <c r="T1527" s="17">
        <f t="shared" si="4271"/>
        <v>0</v>
      </c>
      <c r="U1527" s="17">
        <f t="shared" si="4272"/>
        <v>0</v>
      </c>
      <c r="V1527" s="17">
        <f t="shared" si="4273"/>
        <v>0</v>
      </c>
      <c r="W1527" s="17">
        <f t="shared" ref="W1527:W1540" si="4296">W1528</f>
        <v>0</v>
      </c>
      <c r="X1527" s="17">
        <f t="shared" ref="X1527:X1540" si="4297">X1528</f>
        <v>0</v>
      </c>
      <c r="Y1527" s="17">
        <f t="shared" si="4253"/>
        <v>2129.5999999999999</v>
      </c>
      <c r="Z1527" s="17">
        <f t="shared" si="4254"/>
        <v>1030.9000000000001</v>
      </c>
      <c r="AA1527" s="17">
        <f t="shared" si="4255"/>
        <v>1030.9000000000001</v>
      </c>
      <c r="AB1527" s="17">
        <f t="shared" ref="AB1527:AB1540" si="4298">AB1528</f>
        <v>0</v>
      </c>
      <c r="AC1527" s="17">
        <f t="shared" ref="AC1527:AC1540" si="4299">AC1528</f>
        <v>0</v>
      </c>
      <c r="AD1527" s="17">
        <f t="shared" ref="AD1527:AD1540" si="4300">AD1528</f>
        <v>0</v>
      </c>
      <c r="AE1527" s="17">
        <f t="shared" si="4256"/>
        <v>2129.5999999999999</v>
      </c>
      <c r="AF1527" s="17">
        <f t="shared" si="4257"/>
        <v>1030.9000000000001</v>
      </c>
      <c r="AG1527" s="17">
        <f t="shared" si="4258"/>
        <v>1030.9000000000001</v>
      </c>
      <c r="AH1527" s="17">
        <f t="shared" ref="AH1527:AH1540" si="4301">AH1528</f>
        <v>0</v>
      </c>
      <c r="AI1527" s="17">
        <f t="shared" ref="AI1527:AI1540" si="4302">AI1528</f>
        <v>0</v>
      </c>
      <c r="AJ1527" s="17">
        <f t="shared" ref="AJ1527:AJ1540" si="4303">AJ1528</f>
        <v>0</v>
      </c>
      <c r="AK1527" s="17">
        <f t="shared" ref="AK1527:AK1540" si="4304">AK1528</f>
        <v>0</v>
      </c>
      <c r="AL1527" s="17">
        <f t="shared" ref="AL1527:AL1540" si="4305">AL1528</f>
        <v>0</v>
      </c>
      <c r="AM1527" s="17">
        <f t="shared" ref="AM1527:AM1540" si="4306">AM1528</f>
        <v>0</v>
      </c>
      <c r="AN1527" s="17">
        <f t="shared" ref="AN1527:AN1540" si="4307">AN1528</f>
        <v>0</v>
      </c>
      <c r="AO1527" s="17">
        <f t="shared" ref="AO1527:AO1540" si="4308">AO1528</f>
        <v>0</v>
      </c>
      <c r="AP1527" s="17">
        <f t="shared" ref="AP1527:AP1540" si="4309">AP1528</f>
        <v>0</v>
      </c>
      <c r="AQ1527" s="17">
        <f t="shared" ref="AQ1527:AQ1540" si="4310">AQ1528</f>
        <v>0</v>
      </c>
      <c r="AR1527" s="17">
        <f t="shared" ref="AR1527:AR1540" si="4311">AR1528</f>
        <v>0</v>
      </c>
      <c r="AS1527" s="17">
        <f t="shared" ref="AS1527:AS1540" si="4312">AS1528</f>
        <v>0</v>
      </c>
      <c r="AT1527" s="17">
        <f t="shared" ref="AT1527:AT1540" si="4313">AT1528</f>
        <v>0</v>
      </c>
      <c r="AU1527" s="17">
        <f t="shared" ref="AU1527:AU1540" si="4314">AU1528</f>
        <v>0</v>
      </c>
      <c r="AV1527" s="17">
        <f t="shared" ref="AV1527:AV1540" si="4315">AV1528</f>
        <v>0</v>
      </c>
      <c r="AW1527" s="17">
        <f t="shared" si="4259"/>
        <v>2129.5999999999999</v>
      </c>
      <c r="AX1527" s="17">
        <f t="shared" si="4260"/>
        <v>1030.9000000000001</v>
      </c>
      <c r="AY1527" s="17">
        <f t="shared" si="4261"/>
        <v>1030.9000000000001</v>
      </c>
      <c r="AZ1527" s="17">
        <f t="shared" ref="AZ1527:AZ1540" si="4316">AZ1528</f>
        <v>0</v>
      </c>
      <c r="BA1527" s="32"/>
      <c r="BB1527" s="32"/>
      <c r="BC1527" s="1"/>
      <c r="BD1527" s="1"/>
      <c r="BE1527" s="1"/>
      <c r="BF1527" s="1"/>
      <c r="BG1527" s="1"/>
      <c r="BH1527" s="1"/>
      <c r="BI1527" s="1"/>
    </row>
    <row r="1528" s="1" customFormat="1" ht="15" hidden="1">
      <c r="A1528" s="30" t="s">
        <v>504</v>
      </c>
      <c r="B1528" s="30" t="s">
        <v>74</v>
      </c>
      <c r="C1528" s="30" t="s">
        <v>29</v>
      </c>
      <c r="D1528" s="30" t="s">
        <v>146</v>
      </c>
      <c r="E1528" s="35"/>
      <c r="F1528" s="31" t="s">
        <v>36</v>
      </c>
      <c r="G1528" s="17">
        <f t="shared" si="4262"/>
        <v>2129.5999999999999</v>
      </c>
      <c r="H1528" s="17">
        <f t="shared" si="4295"/>
        <v>1030.9000000000001</v>
      </c>
      <c r="I1528" s="17">
        <f t="shared" si="4263"/>
        <v>1030.9000000000001</v>
      </c>
      <c r="J1528" s="17">
        <f t="shared" si="4264"/>
        <v>0</v>
      </c>
      <c r="K1528" s="17">
        <f t="shared" si="4265"/>
        <v>0</v>
      </c>
      <c r="L1528" s="17">
        <f t="shared" si="4266"/>
        <v>0</v>
      </c>
      <c r="M1528" s="17">
        <f t="shared" si="4216"/>
        <v>2129.5999999999999</v>
      </c>
      <c r="N1528" s="17">
        <f t="shared" si="4217"/>
        <v>1030.9000000000001</v>
      </c>
      <c r="O1528" s="17">
        <f t="shared" si="4218"/>
        <v>1030.9000000000001</v>
      </c>
      <c r="P1528" s="17">
        <f t="shared" si="4267"/>
        <v>0</v>
      </c>
      <c r="Q1528" s="17">
        <f t="shared" si="4268"/>
        <v>0</v>
      </c>
      <c r="R1528" s="17">
        <f t="shared" si="4269"/>
        <v>0</v>
      </c>
      <c r="S1528" s="17">
        <f t="shared" si="4270"/>
        <v>0</v>
      </c>
      <c r="T1528" s="17">
        <f t="shared" si="4271"/>
        <v>0</v>
      </c>
      <c r="U1528" s="17">
        <f t="shared" si="4272"/>
        <v>0</v>
      </c>
      <c r="V1528" s="17">
        <f t="shared" si="4273"/>
        <v>0</v>
      </c>
      <c r="W1528" s="17">
        <f t="shared" si="4296"/>
        <v>0</v>
      </c>
      <c r="X1528" s="17">
        <f t="shared" si="4297"/>
        <v>0</v>
      </c>
      <c r="Y1528" s="17">
        <f t="shared" si="4253"/>
        <v>2129.5999999999999</v>
      </c>
      <c r="Z1528" s="17">
        <f t="shared" si="4254"/>
        <v>1030.9000000000001</v>
      </c>
      <c r="AA1528" s="17">
        <f t="shared" si="4255"/>
        <v>1030.9000000000001</v>
      </c>
      <c r="AB1528" s="17">
        <f t="shared" si="4298"/>
        <v>0</v>
      </c>
      <c r="AC1528" s="17">
        <f t="shared" si="4299"/>
        <v>0</v>
      </c>
      <c r="AD1528" s="17">
        <f t="shared" si="4300"/>
        <v>0</v>
      </c>
      <c r="AE1528" s="17">
        <f t="shared" si="4256"/>
        <v>2129.5999999999999</v>
      </c>
      <c r="AF1528" s="17">
        <f t="shared" si="4257"/>
        <v>1030.9000000000001</v>
      </c>
      <c r="AG1528" s="17">
        <f t="shared" si="4258"/>
        <v>1030.9000000000001</v>
      </c>
      <c r="AH1528" s="17">
        <f t="shared" si="4301"/>
        <v>0</v>
      </c>
      <c r="AI1528" s="17">
        <f t="shared" si="4302"/>
        <v>0</v>
      </c>
      <c r="AJ1528" s="17">
        <f t="shared" si="4303"/>
        <v>0</v>
      </c>
      <c r="AK1528" s="17">
        <f t="shared" si="4304"/>
        <v>0</v>
      </c>
      <c r="AL1528" s="17">
        <f t="shared" si="4305"/>
        <v>0</v>
      </c>
      <c r="AM1528" s="17">
        <f t="shared" si="4306"/>
        <v>0</v>
      </c>
      <c r="AN1528" s="17">
        <f t="shared" si="4307"/>
        <v>0</v>
      </c>
      <c r="AO1528" s="17">
        <f t="shared" si="4308"/>
        <v>0</v>
      </c>
      <c r="AP1528" s="17">
        <f t="shared" si="4309"/>
        <v>0</v>
      </c>
      <c r="AQ1528" s="17">
        <f t="shared" si="4310"/>
        <v>0</v>
      </c>
      <c r="AR1528" s="17">
        <f t="shared" si="4311"/>
        <v>0</v>
      </c>
      <c r="AS1528" s="17">
        <f t="shared" si="4312"/>
        <v>0</v>
      </c>
      <c r="AT1528" s="17">
        <f t="shared" si="4313"/>
        <v>0</v>
      </c>
      <c r="AU1528" s="17">
        <f t="shared" si="4314"/>
        <v>0</v>
      </c>
      <c r="AV1528" s="17">
        <f t="shared" si="4315"/>
        <v>0</v>
      </c>
      <c r="AW1528" s="17">
        <f t="shared" si="4259"/>
        <v>2129.5999999999999</v>
      </c>
      <c r="AX1528" s="17">
        <f t="shared" si="4260"/>
        <v>1030.9000000000001</v>
      </c>
      <c r="AY1528" s="17">
        <f t="shared" si="4261"/>
        <v>1030.9000000000001</v>
      </c>
      <c r="AZ1528" s="17">
        <f t="shared" si="4316"/>
        <v>0</v>
      </c>
      <c r="BA1528" s="32">
        <v>0</v>
      </c>
      <c r="BB1528" s="32"/>
      <c r="BC1528" s="1"/>
      <c r="BD1528" s="1"/>
      <c r="BE1528" s="1"/>
      <c r="BF1528" s="1"/>
      <c r="BG1528" s="1"/>
      <c r="BH1528" s="1"/>
      <c r="BI1528" s="1"/>
    </row>
    <row r="1529" s="1" customFormat="1" ht="30">
      <c r="A1529" s="30" t="s">
        <v>504</v>
      </c>
      <c r="B1529" s="30" t="s">
        <v>74</v>
      </c>
      <c r="C1529" s="30" t="s">
        <v>29</v>
      </c>
      <c r="D1529" s="30" t="s">
        <v>147</v>
      </c>
      <c r="E1529" s="35"/>
      <c r="F1529" s="31" t="s">
        <v>148</v>
      </c>
      <c r="G1529" s="17">
        <f t="shared" si="4262"/>
        <v>2129.5999999999999</v>
      </c>
      <c r="H1529" s="17">
        <f t="shared" si="4295"/>
        <v>1030.9000000000001</v>
      </c>
      <c r="I1529" s="17">
        <f t="shared" si="4263"/>
        <v>1030.9000000000001</v>
      </c>
      <c r="J1529" s="17">
        <f t="shared" si="4264"/>
        <v>0</v>
      </c>
      <c r="K1529" s="17">
        <f t="shared" si="4265"/>
        <v>0</v>
      </c>
      <c r="L1529" s="17">
        <f t="shared" si="4266"/>
        <v>0</v>
      </c>
      <c r="M1529" s="17">
        <f t="shared" si="4216"/>
        <v>2129.5999999999999</v>
      </c>
      <c r="N1529" s="17">
        <f t="shared" si="4217"/>
        <v>1030.9000000000001</v>
      </c>
      <c r="O1529" s="17">
        <f t="shared" si="4218"/>
        <v>1030.9000000000001</v>
      </c>
      <c r="P1529" s="17">
        <f t="shared" si="4267"/>
        <v>0</v>
      </c>
      <c r="Q1529" s="17">
        <f t="shared" si="4268"/>
        <v>0</v>
      </c>
      <c r="R1529" s="17">
        <f t="shared" si="4269"/>
        <v>0</v>
      </c>
      <c r="S1529" s="17">
        <f t="shared" si="4270"/>
        <v>0</v>
      </c>
      <c r="T1529" s="17">
        <f t="shared" si="4271"/>
        <v>0</v>
      </c>
      <c r="U1529" s="17">
        <f t="shared" si="4272"/>
        <v>0</v>
      </c>
      <c r="V1529" s="17">
        <f t="shared" si="4273"/>
        <v>0</v>
      </c>
      <c r="W1529" s="17">
        <f t="shared" si="4296"/>
        <v>0</v>
      </c>
      <c r="X1529" s="17">
        <f t="shared" si="4297"/>
        <v>0</v>
      </c>
      <c r="Y1529" s="17">
        <f t="shared" si="4253"/>
        <v>2129.5999999999999</v>
      </c>
      <c r="Z1529" s="17">
        <f t="shared" si="4254"/>
        <v>1030.9000000000001</v>
      </c>
      <c r="AA1529" s="17">
        <f t="shared" si="4255"/>
        <v>1030.9000000000001</v>
      </c>
      <c r="AB1529" s="17">
        <f t="shared" si="4298"/>
        <v>0</v>
      </c>
      <c r="AC1529" s="17">
        <f t="shared" si="4299"/>
        <v>0</v>
      </c>
      <c r="AD1529" s="17">
        <f t="shared" si="4300"/>
        <v>0</v>
      </c>
      <c r="AE1529" s="17">
        <f t="shared" si="4256"/>
        <v>2129.5999999999999</v>
      </c>
      <c r="AF1529" s="17">
        <f t="shared" si="4257"/>
        <v>1030.9000000000001</v>
      </c>
      <c r="AG1529" s="17">
        <f t="shared" si="4258"/>
        <v>1030.9000000000001</v>
      </c>
      <c r="AH1529" s="17">
        <f t="shared" si="4301"/>
        <v>0</v>
      </c>
      <c r="AI1529" s="17">
        <f t="shared" si="4302"/>
        <v>0</v>
      </c>
      <c r="AJ1529" s="17">
        <f t="shared" si="4303"/>
        <v>0</v>
      </c>
      <c r="AK1529" s="17">
        <f t="shared" si="4304"/>
        <v>0</v>
      </c>
      <c r="AL1529" s="17">
        <f t="shared" si="4305"/>
        <v>0</v>
      </c>
      <c r="AM1529" s="17">
        <f t="shared" si="4306"/>
        <v>0</v>
      </c>
      <c r="AN1529" s="17">
        <f t="shared" si="4307"/>
        <v>0</v>
      </c>
      <c r="AO1529" s="17">
        <f t="shared" si="4308"/>
        <v>0</v>
      </c>
      <c r="AP1529" s="17">
        <f t="shared" si="4309"/>
        <v>0</v>
      </c>
      <c r="AQ1529" s="17">
        <f t="shared" si="4310"/>
        <v>0</v>
      </c>
      <c r="AR1529" s="17">
        <f t="shared" si="4311"/>
        <v>0</v>
      </c>
      <c r="AS1529" s="17">
        <f t="shared" si="4312"/>
        <v>0</v>
      </c>
      <c r="AT1529" s="17">
        <f t="shared" si="4313"/>
        <v>0</v>
      </c>
      <c r="AU1529" s="17">
        <f t="shared" si="4314"/>
        <v>0</v>
      </c>
      <c r="AV1529" s="17">
        <f t="shared" si="4315"/>
        <v>0</v>
      </c>
      <c r="AW1529" s="17">
        <f t="shared" si="4259"/>
        <v>2129.5999999999999</v>
      </c>
      <c r="AX1529" s="17">
        <f t="shared" si="4260"/>
        <v>1030.9000000000001</v>
      </c>
      <c r="AY1529" s="17">
        <f t="shared" si="4261"/>
        <v>1030.9000000000001</v>
      </c>
      <c r="AZ1529" s="17">
        <f t="shared" si="4316"/>
        <v>0</v>
      </c>
      <c r="BA1529" s="32"/>
      <c r="BB1529" s="32"/>
      <c r="BC1529" s="1"/>
      <c r="BD1529" s="1"/>
      <c r="BE1529" s="1"/>
      <c r="BF1529" s="1"/>
      <c r="BG1529" s="1"/>
      <c r="BH1529" s="1"/>
      <c r="BI1529" s="1"/>
    </row>
    <row r="1530" s="1" customFormat="1" ht="45">
      <c r="A1530" s="30" t="s">
        <v>504</v>
      </c>
      <c r="B1530" s="30" t="s">
        <v>74</v>
      </c>
      <c r="C1530" s="30" t="s">
        <v>29</v>
      </c>
      <c r="D1530" s="30" t="s">
        <v>149</v>
      </c>
      <c r="E1530" s="35"/>
      <c r="F1530" s="31" t="s">
        <v>150</v>
      </c>
      <c r="G1530" s="17">
        <f t="shared" si="4262"/>
        <v>2129.5999999999999</v>
      </c>
      <c r="H1530" s="17">
        <f t="shared" si="4295"/>
        <v>1030.9000000000001</v>
      </c>
      <c r="I1530" s="17">
        <f t="shared" si="4263"/>
        <v>1030.9000000000001</v>
      </c>
      <c r="J1530" s="17">
        <f t="shared" si="4264"/>
        <v>0</v>
      </c>
      <c r="K1530" s="17">
        <f t="shared" si="4265"/>
        <v>0</v>
      </c>
      <c r="L1530" s="17">
        <f t="shared" si="4266"/>
        <v>0</v>
      </c>
      <c r="M1530" s="17">
        <f t="shared" si="4216"/>
        <v>2129.5999999999999</v>
      </c>
      <c r="N1530" s="17">
        <f t="shared" si="4217"/>
        <v>1030.9000000000001</v>
      </c>
      <c r="O1530" s="17">
        <f t="shared" si="4218"/>
        <v>1030.9000000000001</v>
      </c>
      <c r="P1530" s="17">
        <f t="shared" si="4267"/>
        <v>0</v>
      </c>
      <c r="Q1530" s="17">
        <f t="shared" si="4268"/>
        <v>0</v>
      </c>
      <c r="R1530" s="17">
        <f t="shared" si="4269"/>
        <v>0</v>
      </c>
      <c r="S1530" s="17">
        <f t="shared" si="4270"/>
        <v>0</v>
      </c>
      <c r="T1530" s="17">
        <f t="shared" si="4271"/>
        <v>0</v>
      </c>
      <c r="U1530" s="17">
        <f t="shared" si="4272"/>
        <v>0</v>
      </c>
      <c r="V1530" s="17">
        <f t="shared" si="4273"/>
        <v>0</v>
      </c>
      <c r="W1530" s="17">
        <f t="shared" si="4296"/>
        <v>0</v>
      </c>
      <c r="X1530" s="17">
        <f t="shared" si="4297"/>
        <v>0</v>
      </c>
      <c r="Y1530" s="17">
        <f t="shared" si="4253"/>
        <v>2129.5999999999999</v>
      </c>
      <c r="Z1530" s="17">
        <f t="shared" si="4254"/>
        <v>1030.9000000000001</v>
      </c>
      <c r="AA1530" s="17">
        <f t="shared" si="4255"/>
        <v>1030.9000000000001</v>
      </c>
      <c r="AB1530" s="17">
        <f t="shared" si="4298"/>
        <v>0</v>
      </c>
      <c r="AC1530" s="17">
        <f t="shared" si="4299"/>
        <v>0</v>
      </c>
      <c r="AD1530" s="17">
        <f t="shared" si="4300"/>
        <v>0</v>
      </c>
      <c r="AE1530" s="17">
        <f t="shared" si="4256"/>
        <v>2129.5999999999999</v>
      </c>
      <c r="AF1530" s="17">
        <f t="shared" si="4257"/>
        <v>1030.9000000000001</v>
      </c>
      <c r="AG1530" s="17">
        <f t="shared" si="4258"/>
        <v>1030.9000000000001</v>
      </c>
      <c r="AH1530" s="17">
        <f t="shared" si="4301"/>
        <v>0</v>
      </c>
      <c r="AI1530" s="17">
        <f t="shared" si="4302"/>
        <v>0</v>
      </c>
      <c r="AJ1530" s="17">
        <f t="shared" si="4303"/>
        <v>0</v>
      </c>
      <c r="AK1530" s="17">
        <f t="shared" si="4304"/>
        <v>0</v>
      </c>
      <c r="AL1530" s="17">
        <f t="shared" si="4305"/>
        <v>0</v>
      </c>
      <c r="AM1530" s="17">
        <f t="shared" si="4306"/>
        <v>0</v>
      </c>
      <c r="AN1530" s="17">
        <f t="shared" si="4307"/>
        <v>0</v>
      </c>
      <c r="AO1530" s="17">
        <f t="shared" si="4308"/>
        <v>0</v>
      </c>
      <c r="AP1530" s="17">
        <f t="shared" si="4309"/>
        <v>0</v>
      </c>
      <c r="AQ1530" s="17">
        <f t="shared" si="4310"/>
        <v>0</v>
      </c>
      <c r="AR1530" s="17">
        <f t="shared" si="4311"/>
        <v>0</v>
      </c>
      <c r="AS1530" s="17">
        <f t="shared" si="4312"/>
        <v>0</v>
      </c>
      <c r="AT1530" s="17">
        <f t="shared" si="4313"/>
        <v>0</v>
      </c>
      <c r="AU1530" s="17">
        <f t="shared" si="4314"/>
        <v>0</v>
      </c>
      <c r="AV1530" s="17">
        <f t="shared" si="4315"/>
        <v>0</v>
      </c>
      <c r="AW1530" s="17">
        <f t="shared" si="4259"/>
        <v>2129.5999999999999</v>
      </c>
      <c r="AX1530" s="17">
        <f t="shared" si="4260"/>
        <v>1030.9000000000001</v>
      </c>
      <c r="AY1530" s="17">
        <f t="shared" si="4261"/>
        <v>1030.9000000000001</v>
      </c>
      <c r="AZ1530" s="17">
        <f t="shared" si="4316"/>
        <v>0</v>
      </c>
      <c r="BA1530" s="32"/>
      <c r="BB1530" s="32"/>
      <c r="BC1530" s="1"/>
      <c r="BD1530" s="1"/>
      <c r="BE1530" s="1"/>
      <c r="BF1530" s="1"/>
      <c r="BG1530" s="1"/>
      <c r="BH1530" s="1"/>
      <c r="BI1530" s="1"/>
    </row>
    <row r="1531" s="1" customFormat="1" ht="30">
      <c r="A1531" s="30" t="s">
        <v>504</v>
      </c>
      <c r="B1531" s="30" t="s">
        <v>74</v>
      </c>
      <c r="C1531" s="30" t="s">
        <v>29</v>
      </c>
      <c r="D1531" s="30" t="s">
        <v>149</v>
      </c>
      <c r="E1531" s="30" t="s">
        <v>41</v>
      </c>
      <c r="F1531" s="31" t="s">
        <v>42</v>
      </c>
      <c r="G1531" s="17">
        <v>2129.5999999999999</v>
      </c>
      <c r="H1531" s="17">
        <v>1030.9000000000001</v>
      </c>
      <c r="I1531" s="17">
        <v>1030.9000000000001</v>
      </c>
      <c r="J1531" s="17"/>
      <c r="K1531" s="17"/>
      <c r="L1531" s="17"/>
      <c r="M1531" s="17">
        <f t="shared" si="4216"/>
        <v>2129.5999999999999</v>
      </c>
      <c r="N1531" s="17">
        <f t="shared" si="4217"/>
        <v>1030.9000000000001</v>
      </c>
      <c r="O1531" s="17">
        <f t="shared" si="4218"/>
        <v>1030.9000000000001</v>
      </c>
      <c r="P1531" s="17"/>
      <c r="Q1531" s="17"/>
      <c r="R1531" s="17"/>
      <c r="S1531" s="17"/>
      <c r="T1531" s="17"/>
      <c r="U1531" s="17"/>
      <c r="V1531" s="17"/>
      <c r="W1531" s="17"/>
      <c r="X1531" s="17"/>
      <c r="Y1531" s="17">
        <f t="shared" si="4253"/>
        <v>2129.5999999999999</v>
      </c>
      <c r="Z1531" s="17">
        <f t="shared" si="4254"/>
        <v>1030.9000000000001</v>
      </c>
      <c r="AA1531" s="17">
        <f t="shared" si="4255"/>
        <v>1030.9000000000001</v>
      </c>
      <c r="AB1531" s="17"/>
      <c r="AC1531" s="17"/>
      <c r="AD1531" s="17"/>
      <c r="AE1531" s="17">
        <f t="shared" si="4256"/>
        <v>2129.5999999999999</v>
      </c>
      <c r="AF1531" s="17">
        <f t="shared" si="4257"/>
        <v>1030.9000000000001</v>
      </c>
      <c r="AG1531" s="17">
        <f t="shared" si="4258"/>
        <v>1030.9000000000001</v>
      </c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>
        <f t="shared" si="4259"/>
        <v>2129.5999999999999</v>
      </c>
      <c r="AX1531" s="17">
        <f t="shared" si="4260"/>
        <v>1030.9000000000001</v>
      </c>
      <c r="AY1531" s="17">
        <f t="shared" si="4261"/>
        <v>1030.9000000000001</v>
      </c>
      <c r="AZ1531" s="17"/>
      <c r="BA1531" s="32"/>
      <c r="BB1531" s="32"/>
      <c r="BC1531" s="1"/>
      <c r="BD1531" s="1"/>
      <c r="BE1531" s="1"/>
      <c r="BF1531" s="1"/>
      <c r="BG1531" s="1"/>
      <c r="BH1531" s="1"/>
      <c r="BI1531" s="1"/>
    </row>
    <row r="1532" s="1" customFormat="1" ht="30" hidden="1">
      <c r="A1532" s="30" t="s">
        <v>504</v>
      </c>
      <c r="B1532" s="30" t="s">
        <v>74</v>
      </c>
      <c r="C1532" s="30" t="s">
        <v>29</v>
      </c>
      <c r="D1532" s="30" t="s">
        <v>57</v>
      </c>
      <c r="E1532" s="35"/>
      <c r="F1532" s="31" t="s">
        <v>58</v>
      </c>
      <c r="G1532" s="17"/>
      <c r="H1532" s="17"/>
      <c r="I1532" s="17"/>
      <c r="J1532" s="17"/>
      <c r="K1532" s="17"/>
      <c r="L1532" s="17"/>
      <c r="M1532" s="17"/>
      <c r="N1532" s="17"/>
      <c r="O1532" s="17"/>
      <c r="P1532" s="17">
        <f t="shared" si="4267"/>
        <v>0</v>
      </c>
      <c r="Q1532" s="17">
        <f t="shared" si="4268"/>
        <v>0</v>
      </c>
      <c r="R1532" s="17">
        <f t="shared" si="4269"/>
        <v>0</v>
      </c>
      <c r="S1532" s="17">
        <f t="shared" si="4270"/>
        <v>0</v>
      </c>
      <c r="T1532" s="17">
        <f t="shared" si="4271"/>
        <v>0</v>
      </c>
      <c r="U1532" s="17">
        <f t="shared" si="4272"/>
        <v>0</v>
      </c>
      <c r="V1532" s="17">
        <f t="shared" si="4273"/>
        <v>0</v>
      </c>
      <c r="W1532" s="17">
        <f t="shared" si="4296"/>
        <v>0</v>
      </c>
      <c r="X1532" s="17">
        <f t="shared" si="4297"/>
        <v>0</v>
      </c>
      <c r="Y1532" s="17">
        <f t="shared" si="4253"/>
        <v>0</v>
      </c>
      <c r="Z1532" s="17">
        <f t="shared" si="4254"/>
        <v>0</v>
      </c>
      <c r="AA1532" s="17">
        <f t="shared" si="4255"/>
        <v>0</v>
      </c>
      <c r="AB1532" s="17">
        <f t="shared" si="4298"/>
        <v>0</v>
      </c>
      <c r="AC1532" s="17">
        <f t="shared" si="4299"/>
        <v>0</v>
      </c>
      <c r="AD1532" s="17">
        <f t="shared" si="4300"/>
        <v>0</v>
      </c>
      <c r="AE1532" s="17">
        <f t="shared" si="4256"/>
        <v>0</v>
      </c>
      <c r="AF1532" s="17">
        <f t="shared" si="4257"/>
        <v>0</v>
      </c>
      <c r="AG1532" s="17">
        <f t="shared" si="4258"/>
        <v>0</v>
      </c>
      <c r="AH1532" s="17">
        <f t="shared" si="4301"/>
        <v>0</v>
      </c>
      <c r="AI1532" s="17">
        <f t="shared" si="4302"/>
        <v>0</v>
      </c>
      <c r="AJ1532" s="17">
        <f t="shared" si="4303"/>
        <v>0</v>
      </c>
      <c r="AK1532" s="17">
        <f t="shared" si="4304"/>
        <v>0</v>
      </c>
      <c r="AL1532" s="17">
        <f t="shared" si="4305"/>
        <v>0</v>
      </c>
      <c r="AM1532" s="17">
        <f t="shared" si="4306"/>
        <v>0</v>
      </c>
      <c r="AN1532" s="17">
        <f t="shared" si="4307"/>
        <v>0</v>
      </c>
      <c r="AO1532" s="17">
        <f t="shared" si="4308"/>
        <v>0</v>
      </c>
      <c r="AP1532" s="17">
        <f t="shared" si="4309"/>
        <v>0</v>
      </c>
      <c r="AQ1532" s="17">
        <f t="shared" si="4310"/>
        <v>0</v>
      </c>
      <c r="AR1532" s="17">
        <f t="shared" si="4311"/>
        <v>0</v>
      </c>
      <c r="AS1532" s="17">
        <f t="shared" si="4312"/>
        <v>0</v>
      </c>
      <c r="AT1532" s="17">
        <f t="shared" si="4313"/>
        <v>0</v>
      </c>
      <c r="AU1532" s="17">
        <f t="shared" si="4314"/>
        <v>0</v>
      </c>
      <c r="AV1532" s="17">
        <f t="shared" si="4315"/>
        <v>0</v>
      </c>
      <c r="AW1532" s="17">
        <f t="shared" si="4259"/>
        <v>0</v>
      </c>
      <c r="AX1532" s="17">
        <f t="shared" si="4260"/>
        <v>0</v>
      </c>
      <c r="AY1532" s="17">
        <f t="shared" si="4261"/>
        <v>0</v>
      </c>
      <c r="AZ1532" s="17">
        <f t="shared" si="4316"/>
        <v>0</v>
      </c>
      <c r="BA1532" s="32">
        <v>0</v>
      </c>
      <c r="BB1532" s="32"/>
      <c r="BC1532" s="1"/>
      <c r="BD1532" s="1"/>
      <c r="BE1532" s="1"/>
      <c r="BF1532" s="1"/>
      <c r="BG1532" s="1"/>
      <c r="BH1532" s="1"/>
      <c r="BI1532" s="1"/>
    </row>
    <row r="1533" s="1" customFormat="1" ht="30" hidden="1">
      <c r="A1533" s="30" t="s">
        <v>504</v>
      </c>
      <c r="B1533" s="30" t="s">
        <v>74</v>
      </c>
      <c r="C1533" s="30" t="s">
        <v>29</v>
      </c>
      <c r="D1533" s="30" t="s">
        <v>481</v>
      </c>
      <c r="E1533" s="35"/>
      <c r="F1533" s="31" t="s">
        <v>482</v>
      </c>
      <c r="G1533" s="17"/>
      <c r="H1533" s="17"/>
      <c r="I1533" s="17"/>
      <c r="J1533" s="17"/>
      <c r="K1533" s="17"/>
      <c r="L1533" s="17"/>
      <c r="M1533" s="17"/>
      <c r="N1533" s="17"/>
      <c r="O1533" s="17"/>
      <c r="P1533" s="17">
        <f t="shared" si="4267"/>
        <v>0</v>
      </c>
      <c r="Q1533" s="17">
        <f t="shared" si="4268"/>
        <v>0</v>
      </c>
      <c r="R1533" s="17">
        <f t="shared" si="4269"/>
        <v>0</v>
      </c>
      <c r="S1533" s="17">
        <f t="shared" si="4270"/>
        <v>0</v>
      </c>
      <c r="T1533" s="17">
        <f t="shared" si="4271"/>
        <v>0</v>
      </c>
      <c r="U1533" s="17">
        <f t="shared" si="4272"/>
        <v>0</v>
      </c>
      <c r="V1533" s="17">
        <f t="shared" si="4273"/>
        <v>0</v>
      </c>
      <c r="W1533" s="17">
        <f t="shared" si="4296"/>
        <v>0</v>
      </c>
      <c r="X1533" s="17">
        <f t="shared" si="4297"/>
        <v>0</v>
      </c>
      <c r="Y1533" s="17">
        <f t="shared" si="4253"/>
        <v>0</v>
      </c>
      <c r="Z1533" s="17">
        <f t="shared" si="4254"/>
        <v>0</v>
      </c>
      <c r="AA1533" s="17">
        <f t="shared" si="4255"/>
        <v>0</v>
      </c>
      <c r="AB1533" s="17">
        <f t="shared" si="4298"/>
        <v>0</v>
      </c>
      <c r="AC1533" s="17">
        <f t="shared" si="4299"/>
        <v>0</v>
      </c>
      <c r="AD1533" s="17">
        <f t="shared" si="4300"/>
        <v>0</v>
      </c>
      <c r="AE1533" s="17">
        <f t="shared" si="4256"/>
        <v>0</v>
      </c>
      <c r="AF1533" s="17">
        <f t="shared" si="4257"/>
        <v>0</v>
      </c>
      <c r="AG1533" s="17">
        <f t="shared" si="4258"/>
        <v>0</v>
      </c>
      <c r="AH1533" s="17">
        <f t="shared" si="4301"/>
        <v>0</v>
      </c>
      <c r="AI1533" s="17">
        <f t="shared" si="4302"/>
        <v>0</v>
      </c>
      <c r="AJ1533" s="17">
        <f t="shared" si="4303"/>
        <v>0</v>
      </c>
      <c r="AK1533" s="17">
        <f t="shared" si="4304"/>
        <v>0</v>
      </c>
      <c r="AL1533" s="17">
        <f t="shared" si="4305"/>
        <v>0</v>
      </c>
      <c r="AM1533" s="17">
        <f t="shared" si="4306"/>
        <v>0</v>
      </c>
      <c r="AN1533" s="17">
        <f t="shared" si="4307"/>
        <v>0</v>
      </c>
      <c r="AO1533" s="17">
        <f t="shared" si="4308"/>
        <v>0</v>
      </c>
      <c r="AP1533" s="17">
        <f t="shared" si="4309"/>
        <v>0</v>
      </c>
      <c r="AQ1533" s="17">
        <f t="shared" si="4310"/>
        <v>0</v>
      </c>
      <c r="AR1533" s="17">
        <f t="shared" si="4311"/>
        <v>0</v>
      </c>
      <c r="AS1533" s="17">
        <f t="shared" si="4312"/>
        <v>0</v>
      </c>
      <c r="AT1533" s="17">
        <f t="shared" si="4313"/>
        <v>0</v>
      </c>
      <c r="AU1533" s="17">
        <f t="shared" si="4314"/>
        <v>0</v>
      </c>
      <c r="AV1533" s="17">
        <f t="shared" si="4315"/>
        <v>0</v>
      </c>
      <c r="AW1533" s="17">
        <f t="shared" si="4259"/>
        <v>0</v>
      </c>
      <c r="AX1533" s="17">
        <f t="shared" si="4260"/>
        <v>0</v>
      </c>
      <c r="AY1533" s="17">
        <f t="shared" si="4261"/>
        <v>0</v>
      </c>
      <c r="AZ1533" s="17">
        <f t="shared" si="4316"/>
        <v>0</v>
      </c>
      <c r="BA1533" s="32">
        <v>0</v>
      </c>
      <c r="BB1533" s="32"/>
      <c r="BC1533" s="1"/>
      <c r="BD1533" s="1"/>
      <c r="BE1533" s="1"/>
      <c r="BF1533" s="1"/>
      <c r="BG1533" s="1"/>
      <c r="BH1533" s="1"/>
      <c r="BI1533" s="1"/>
    </row>
    <row r="1534" s="1" customFormat="1" ht="30" hidden="1">
      <c r="A1534" s="30" t="s">
        <v>504</v>
      </c>
      <c r="B1534" s="30" t="s">
        <v>74</v>
      </c>
      <c r="C1534" s="30" t="s">
        <v>29</v>
      </c>
      <c r="D1534" s="30" t="s">
        <v>481</v>
      </c>
      <c r="E1534" s="30" t="s">
        <v>41</v>
      </c>
      <c r="F1534" s="31" t="s">
        <v>42</v>
      </c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>
        <f t="shared" si="4253"/>
        <v>0</v>
      </c>
      <c r="Z1534" s="17">
        <f t="shared" si="4254"/>
        <v>0</v>
      </c>
      <c r="AA1534" s="17">
        <f t="shared" si="4255"/>
        <v>0</v>
      </c>
      <c r="AB1534" s="17"/>
      <c r="AC1534" s="17"/>
      <c r="AD1534" s="17"/>
      <c r="AE1534" s="17">
        <f t="shared" si="4256"/>
        <v>0</v>
      </c>
      <c r="AF1534" s="17">
        <f t="shared" si="4257"/>
        <v>0</v>
      </c>
      <c r="AG1534" s="17">
        <f t="shared" si="4258"/>
        <v>0</v>
      </c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>
        <f t="shared" si="4259"/>
        <v>0</v>
      </c>
      <c r="AX1534" s="17">
        <f t="shared" si="4260"/>
        <v>0</v>
      </c>
      <c r="AY1534" s="17">
        <f t="shared" si="4261"/>
        <v>0</v>
      </c>
      <c r="AZ1534" s="17"/>
      <c r="BA1534" s="32">
        <v>0</v>
      </c>
      <c r="BB1534" s="32"/>
      <c r="BC1534" s="1"/>
      <c r="BD1534" s="1"/>
      <c r="BE1534" s="1"/>
      <c r="BF1534" s="1"/>
      <c r="BG1534" s="1"/>
      <c r="BH1534" s="1"/>
      <c r="BI1534" s="1"/>
    </row>
    <row r="1535" s="20" customFormat="1" ht="15">
      <c r="A1535" s="21" t="s">
        <v>504</v>
      </c>
      <c r="B1535" s="21" t="s">
        <v>96</v>
      </c>
      <c r="C1535" s="21"/>
      <c r="D1535" s="21"/>
      <c r="E1535" s="33"/>
      <c r="F1535" s="22" t="s">
        <v>402</v>
      </c>
      <c r="G1535" s="23">
        <f t="shared" si="4262"/>
        <v>1597.7</v>
      </c>
      <c r="H1535" s="23">
        <f t="shared" si="4295"/>
        <v>1597.7</v>
      </c>
      <c r="I1535" s="23">
        <f t="shared" si="4263"/>
        <v>1597.7</v>
      </c>
      <c r="J1535" s="23">
        <f t="shared" si="4264"/>
        <v>0</v>
      </c>
      <c r="K1535" s="23">
        <f t="shared" si="4265"/>
        <v>0</v>
      </c>
      <c r="L1535" s="23">
        <f t="shared" si="4266"/>
        <v>0</v>
      </c>
      <c r="M1535" s="23">
        <f t="shared" si="4216"/>
        <v>1597.7</v>
      </c>
      <c r="N1535" s="23">
        <f t="shared" si="4217"/>
        <v>1597.7</v>
      </c>
      <c r="O1535" s="23">
        <f t="shared" si="4218"/>
        <v>1597.7</v>
      </c>
      <c r="P1535" s="23">
        <f t="shared" si="4267"/>
        <v>0</v>
      </c>
      <c r="Q1535" s="23">
        <f t="shared" si="4268"/>
        <v>0</v>
      </c>
      <c r="R1535" s="23">
        <f t="shared" si="4269"/>
        <v>0</v>
      </c>
      <c r="S1535" s="23">
        <f t="shared" si="4270"/>
        <v>0</v>
      </c>
      <c r="T1535" s="23">
        <f t="shared" si="4271"/>
        <v>0</v>
      </c>
      <c r="U1535" s="23">
        <f t="shared" si="4272"/>
        <v>0</v>
      </c>
      <c r="V1535" s="23">
        <f t="shared" si="4273"/>
        <v>0</v>
      </c>
      <c r="W1535" s="23">
        <f t="shared" si="4296"/>
        <v>0</v>
      </c>
      <c r="X1535" s="23">
        <f t="shared" si="4297"/>
        <v>0</v>
      </c>
      <c r="Y1535" s="23">
        <f t="shared" si="4253"/>
        <v>1597.7</v>
      </c>
      <c r="Z1535" s="23">
        <f t="shared" si="4254"/>
        <v>1597.7</v>
      </c>
      <c r="AA1535" s="23">
        <f t="shared" si="4255"/>
        <v>1597.7</v>
      </c>
      <c r="AB1535" s="23">
        <f t="shared" si="4298"/>
        <v>0</v>
      </c>
      <c r="AC1535" s="23">
        <f t="shared" si="4299"/>
        <v>0</v>
      </c>
      <c r="AD1535" s="23">
        <f t="shared" si="4300"/>
        <v>0</v>
      </c>
      <c r="AE1535" s="23">
        <f t="shared" si="4256"/>
        <v>1597.7</v>
      </c>
      <c r="AF1535" s="23">
        <f t="shared" si="4257"/>
        <v>1597.7</v>
      </c>
      <c r="AG1535" s="23">
        <f t="shared" si="4258"/>
        <v>1597.7</v>
      </c>
      <c r="AH1535" s="23">
        <f t="shared" si="4301"/>
        <v>0</v>
      </c>
      <c r="AI1535" s="23">
        <f t="shared" si="4302"/>
        <v>0</v>
      </c>
      <c r="AJ1535" s="23">
        <f t="shared" si="4303"/>
        <v>0</v>
      </c>
      <c r="AK1535" s="23">
        <f t="shared" si="4304"/>
        <v>0</v>
      </c>
      <c r="AL1535" s="23">
        <f t="shared" si="4305"/>
        <v>0</v>
      </c>
      <c r="AM1535" s="23">
        <f t="shared" si="4306"/>
        <v>0</v>
      </c>
      <c r="AN1535" s="23">
        <f t="shared" si="4307"/>
        <v>0</v>
      </c>
      <c r="AO1535" s="23">
        <f t="shared" si="4308"/>
        <v>0</v>
      </c>
      <c r="AP1535" s="23">
        <f t="shared" si="4309"/>
        <v>0</v>
      </c>
      <c r="AQ1535" s="23">
        <f t="shared" si="4310"/>
        <v>0</v>
      </c>
      <c r="AR1535" s="23">
        <f t="shared" si="4311"/>
        <v>0</v>
      </c>
      <c r="AS1535" s="23">
        <f t="shared" si="4312"/>
        <v>0</v>
      </c>
      <c r="AT1535" s="23">
        <f t="shared" si="4313"/>
        <v>0</v>
      </c>
      <c r="AU1535" s="23">
        <f t="shared" si="4314"/>
        <v>0</v>
      </c>
      <c r="AV1535" s="23">
        <f t="shared" si="4315"/>
        <v>0</v>
      </c>
      <c r="AW1535" s="23">
        <f t="shared" si="4259"/>
        <v>1597.7</v>
      </c>
      <c r="AX1535" s="23">
        <f t="shared" si="4260"/>
        <v>1597.7</v>
      </c>
      <c r="AY1535" s="23">
        <f t="shared" si="4261"/>
        <v>1597.7</v>
      </c>
      <c r="AZ1535" s="23">
        <f t="shared" si="4316"/>
        <v>0</v>
      </c>
      <c r="BA1535" s="24"/>
      <c r="BB1535" s="24"/>
      <c r="BC1535" s="20"/>
      <c r="BD1535" s="20"/>
      <c r="BE1535" s="20"/>
      <c r="BF1535" s="20"/>
      <c r="BG1535" s="20"/>
      <c r="BH1535" s="20"/>
      <c r="BI1535" s="20"/>
    </row>
    <row r="1536" s="25" customFormat="1" ht="15">
      <c r="A1536" s="26" t="s">
        <v>504</v>
      </c>
      <c r="B1536" s="26" t="s">
        <v>96</v>
      </c>
      <c r="C1536" s="26" t="s">
        <v>29</v>
      </c>
      <c r="D1536" s="26"/>
      <c r="E1536" s="34"/>
      <c r="F1536" s="27" t="s">
        <v>472</v>
      </c>
      <c r="G1536" s="28">
        <f t="shared" si="4262"/>
        <v>1597.7</v>
      </c>
      <c r="H1536" s="28">
        <f t="shared" si="4295"/>
        <v>1597.7</v>
      </c>
      <c r="I1536" s="28">
        <f t="shared" si="4263"/>
        <v>1597.7</v>
      </c>
      <c r="J1536" s="28">
        <f t="shared" si="4264"/>
        <v>0</v>
      </c>
      <c r="K1536" s="28">
        <f t="shared" si="4265"/>
        <v>0</v>
      </c>
      <c r="L1536" s="28">
        <f t="shared" si="4266"/>
        <v>0</v>
      </c>
      <c r="M1536" s="28">
        <f t="shared" si="4216"/>
        <v>1597.7</v>
      </c>
      <c r="N1536" s="28">
        <f t="shared" si="4217"/>
        <v>1597.7</v>
      </c>
      <c r="O1536" s="28">
        <f t="shared" si="4218"/>
        <v>1597.7</v>
      </c>
      <c r="P1536" s="28">
        <f t="shared" si="4267"/>
        <v>0</v>
      </c>
      <c r="Q1536" s="28">
        <f t="shared" si="4268"/>
        <v>0</v>
      </c>
      <c r="R1536" s="28">
        <f t="shared" si="4269"/>
        <v>0</v>
      </c>
      <c r="S1536" s="28">
        <f t="shared" si="4270"/>
        <v>0</v>
      </c>
      <c r="T1536" s="28">
        <f t="shared" si="4271"/>
        <v>0</v>
      </c>
      <c r="U1536" s="28">
        <f t="shared" si="4272"/>
        <v>0</v>
      </c>
      <c r="V1536" s="28">
        <f t="shared" si="4273"/>
        <v>0</v>
      </c>
      <c r="W1536" s="28">
        <f t="shared" si="4296"/>
        <v>0</v>
      </c>
      <c r="X1536" s="28">
        <f t="shared" si="4297"/>
        <v>0</v>
      </c>
      <c r="Y1536" s="28">
        <f t="shared" si="4253"/>
        <v>1597.7</v>
      </c>
      <c r="Z1536" s="28">
        <f t="shared" si="4254"/>
        <v>1597.7</v>
      </c>
      <c r="AA1536" s="28">
        <f t="shared" si="4255"/>
        <v>1597.7</v>
      </c>
      <c r="AB1536" s="28">
        <f t="shared" si="4298"/>
        <v>0</v>
      </c>
      <c r="AC1536" s="28">
        <f t="shared" si="4299"/>
        <v>0</v>
      </c>
      <c r="AD1536" s="28">
        <f t="shared" si="4300"/>
        <v>0</v>
      </c>
      <c r="AE1536" s="28">
        <f t="shared" si="4256"/>
        <v>1597.7</v>
      </c>
      <c r="AF1536" s="28">
        <f t="shared" si="4257"/>
        <v>1597.7</v>
      </c>
      <c r="AG1536" s="28">
        <f t="shared" si="4258"/>
        <v>1597.7</v>
      </c>
      <c r="AH1536" s="28">
        <f t="shared" si="4301"/>
        <v>0</v>
      </c>
      <c r="AI1536" s="28">
        <f t="shared" si="4302"/>
        <v>0</v>
      </c>
      <c r="AJ1536" s="28">
        <f t="shared" si="4303"/>
        <v>0</v>
      </c>
      <c r="AK1536" s="28">
        <f t="shared" si="4304"/>
        <v>0</v>
      </c>
      <c r="AL1536" s="28">
        <f t="shared" si="4305"/>
        <v>0</v>
      </c>
      <c r="AM1536" s="28">
        <f t="shared" si="4306"/>
        <v>0</v>
      </c>
      <c r="AN1536" s="28">
        <f t="shared" si="4307"/>
        <v>0</v>
      </c>
      <c r="AO1536" s="28">
        <f t="shared" si="4308"/>
        <v>0</v>
      </c>
      <c r="AP1536" s="28">
        <f t="shared" si="4309"/>
        <v>0</v>
      </c>
      <c r="AQ1536" s="28">
        <f t="shared" si="4310"/>
        <v>0</v>
      </c>
      <c r="AR1536" s="28">
        <f t="shared" si="4311"/>
        <v>0</v>
      </c>
      <c r="AS1536" s="28">
        <f t="shared" si="4312"/>
        <v>0</v>
      </c>
      <c r="AT1536" s="28">
        <f t="shared" si="4313"/>
        <v>0</v>
      </c>
      <c r="AU1536" s="28">
        <f t="shared" si="4314"/>
        <v>0</v>
      </c>
      <c r="AV1536" s="28">
        <f t="shared" si="4315"/>
        <v>0</v>
      </c>
      <c r="AW1536" s="28">
        <f t="shared" si="4259"/>
        <v>1597.7</v>
      </c>
      <c r="AX1536" s="28">
        <f t="shared" si="4260"/>
        <v>1597.7</v>
      </c>
      <c r="AY1536" s="28">
        <f t="shared" si="4261"/>
        <v>1597.7</v>
      </c>
      <c r="AZ1536" s="28">
        <f t="shared" si="4316"/>
        <v>0</v>
      </c>
      <c r="BA1536" s="29"/>
      <c r="BB1536" s="29"/>
      <c r="BC1536" s="25"/>
      <c r="BD1536" s="25"/>
      <c r="BE1536" s="25"/>
      <c r="BF1536" s="25"/>
      <c r="BG1536" s="25"/>
      <c r="BH1536" s="25"/>
      <c r="BI1536" s="25"/>
    </row>
    <row r="1537" s="1" customFormat="1" ht="30">
      <c r="A1537" s="30" t="s">
        <v>504</v>
      </c>
      <c r="B1537" s="30" t="s">
        <v>96</v>
      </c>
      <c r="C1537" s="30" t="s">
        <v>29</v>
      </c>
      <c r="D1537" s="30" t="s">
        <v>404</v>
      </c>
      <c r="E1537" s="35"/>
      <c r="F1537" s="31" t="s">
        <v>405</v>
      </c>
      <c r="G1537" s="17">
        <f t="shared" si="4262"/>
        <v>1597.7</v>
      </c>
      <c r="H1537" s="17">
        <f t="shared" si="4295"/>
        <v>1597.7</v>
      </c>
      <c r="I1537" s="17">
        <f t="shared" si="4263"/>
        <v>1597.7</v>
      </c>
      <c r="J1537" s="17">
        <f t="shared" si="4264"/>
        <v>0</v>
      </c>
      <c r="K1537" s="17">
        <f t="shared" si="4265"/>
        <v>0</v>
      </c>
      <c r="L1537" s="17">
        <f t="shared" si="4266"/>
        <v>0</v>
      </c>
      <c r="M1537" s="17">
        <f t="shared" si="4216"/>
        <v>1597.7</v>
      </c>
      <c r="N1537" s="17">
        <f t="shared" si="4217"/>
        <v>1597.7</v>
      </c>
      <c r="O1537" s="17">
        <f t="shared" si="4218"/>
        <v>1597.7</v>
      </c>
      <c r="P1537" s="17">
        <f t="shared" si="4267"/>
        <v>0</v>
      </c>
      <c r="Q1537" s="17">
        <f t="shared" si="4268"/>
        <v>0</v>
      </c>
      <c r="R1537" s="17">
        <f t="shared" si="4269"/>
        <v>0</v>
      </c>
      <c r="S1537" s="17">
        <f t="shared" si="4270"/>
        <v>0</v>
      </c>
      <c r="T1537" s="17">
        <f t="shared" si="4271"/>
        <v>0</v>
      </c>
      <c r="U1537" s="17">
        <f t="shared" si="4272"/>
        <v>0</v>
      </c>
      <c r="V1537" s="17">
        <f t="shared" si="4273"/>
        <v>0</v>
      </c>
      <c r="W1537" s="17">
        <f t="shared" si="4296"/>
        <v>0</v>
      </c>
      <c r="X1537" s="17">
        <f t="shared" si="4297"/>
        <v>0</v>
      </c>
      <c r="Y1537" s="17">
        <f t="shared" si="4253"/>
        <v>1597.7</v>
      </c>
      <c r="Z1537" s="17">
        <f t="shared" si="4254"/>
        <v>1597.7</v>
      </c>
      <c r="AA1537" s="17">
        <f t="shared" si="4255"/>
        <v>1597.7</v>
      </c>
      <c r="AB1537" s="17">
        <f t="shared" si="4298"/>
        <v>0</v>
      </c>
      <c r="AC1537" s="17">
        <f t="shared" si="4299"/>
        <v>0</v>
      </c>
      <c r="AD1537" s="17">
        <f t="shared" si="4300"/>
        <v>0</v>
      </c>
      <c r="AE1537" s="17">
        <f t="shared" si="4256"/>
        <v>1597.7</v>
      </c>
      <c r="AF1537" s="17">
        <f t="shared" si="4257"/>
        <v>1597.7</v>
      </c>
      <c r="AG1537" s="17">
        <f t="shared" si="4258"/>
        <v>1597.7</v>
      </c>
      <c r="AH1537" s="17">
        <f t="shared" si="4301"/>
        <v>0</v>
      </c>
      <c r="AI1537" s="17">
        <f t="shared" si="4302"/>
        <v>0</v>
      </c>
      <c r="AJ1537" s="17">
        <f t="shared" si="4303"/>
        <v>0</v>
      </c>
      <c r="AK1537" s="17">
        <f t="shared" si="4304"/>
        <v>0</v>
      </c>
      <c r="AL1537" s="17">
        <f t="shared" si="4305"/>
        <v>0</v>
      </c>
      <c r="AM1537" s="17">
        <f t="shared" si="4306"/>
        <v>0</v>
      </c>
      <c r="AN1537" s="17">
        <f t="shared" si="4307"/>
        <v>0</v>
      </c>
      <c r="AO1537" s="17">
        <f t="shared" si="4308"/>
        <v>0</v>
      </c>
      <c r="AP1537" s="17">
        <f t="shared" si="4309"/>
        <v>0</v>
      </c>
      <c r="AQ1537" s="17">
        <f t="shared" si="4310"/>
        <v>0</v>
      </c>
      <c r="AR1537" s="17">
        <f t="shared" si="4311"/>
        <v>0</v>
      </c>
      <c r="AS1537" s="17">
        <f t="shared" si="4312"/>
        <v>0</v>
      </c>
      <c r="AT1537" s="17">
        <f t="shared" si="4313"/>
        <v>0</v>
      </c>
      <c r="AU1537" s="17">
        <f t="shared" si="4314"/>
        <v>0</v>
      </c>
      <c r="AV1537" s="17">
        <f t="shared" si="4315"/>
        <v>0</v>
      </c>
      <c r="AW1537" s="17">
        <f t="shared" si="4259"/>
        <v>1597.7</v>
      </c>
      <c r="AX1537" s="17">
        <f t="shared" si="4260"/>
        <v>1597.7</v>
      </c>
      <c r="AY1537" s="17">
        <f t="shared" si="4261"/>
        <v>1597.7</v>
      </c>
      <c r="AZ1537" s="17">
        <f t="shared" si="4316"/>
        <v>0</v>
      </c>
      <c r="BA1537" s="32"/>
      <c r="BB1537" s="32"/>
      <c r="BC1537" s="1"/>
      <c r="BD1537" s="1"/>
      <c r="BE1537" s="1"/>
      <c r="BF1537" s="1"/>
      <c r="BG1537" s="1"/>
      <c r="BH1537" s="1"/>
      <c r="BI1537" s="1"/>
    </row>
    <row r="1538" s="1" customFormat="1" ht="15" hidden="1">
      <c r="A1538" s="30" t="s">
        <v>504</v>
      </c>
      <c r="B1538" s="30" t="s">
        <v>96</v>
      </c>
      <c r="C1538" s="30" t="s">
        <v>29</v>
      </c>
      <c r="D1538" s="30" t="s">
        <v>406</v>
      </c>
      <c r="E1538" s="35"/>
      <c r="F1538" s="31" t="s">
        <v>36</v>
      </c>
      <c r="G1538" s="17">
        <f t="shared" si="4262"/>
        <v>1597.7</v>
      </c>
      <c r="H1538" s="17">
        <f t="shared" si="4295"/>
        <v>1597.7</v>
      </c>
      <c r="I1538" s="17">
        <f t="shared" si="4263"/>
        <v>1597.7</v>
      </c>
      <c r="J1538" s="17">
        <f t="shared" si="4264"/>
        <v>0</v>
      </c>
      <c r="K1538" s="17">
        <f t="shared" si="4265"/>
        <v>0</v>
      </c>
      <c r="L1538" s="17">
        <f t="shared" si="4266"/>
        <v>0</v>
      </c>
      <c r="M1538" s="17">
        <f t="shared" si="4216"/>
        <v>1597.7</v>
      </c>
      <c r="N1538" s="17">
        <f t="shared" si="4217"/>
        <v>1597.7</v>
      </c>
      <c r="O1538" s="17">
        <f t="shared" si="4218"/>
        <v>1597.7</v>
      </c>
      <c r="P1538" s="17">
        <f t="shared" si="4267"/>
        <v>0</v>
      </c>
      <c r="Q1538" s="17">
        <f t="shared" si="4268"/>
        <v>0</v>
      </c>
      <c r="R1538" s="17">
        <f t="shared" si="4269"/>
        <v>0</v>
      </c>
      <c r="S1538" s="17">
        <f t="shared" si="4270"/>
        <v>0</v>
      </c>
      <c r="T1538" s="17">
        <f t="shared" si="4271"/>
        <v>0</v>
      </c>
      <c r="U1538" s="17">
        <f t="shared" si="4272"/>
        <v>0</v>
      </c>
      <c r="V1538" s="17">
        <f t="shared" si="4273"/>
        <v>0</v>
      </c>
      <c r="W1538" s="17">
        <f t="shared" si="4296"/>
        <v>0</v>
      </c>
      <c r="X1538" s="17">
        <f t="shared" si="4297"/>
        <v>0</v>
      </c>
      <c r="Y1538" s="17">
        <f t="shared" si="4253"/>
        <v>1597.7</v>
      </c>
      <c r="Z1538" s="17">
        <f t="shared" si="4254"/>
        <v>1597.7</v>
      </c>
      <c r="AA1538" s="17">
        <f t="shared" si="4255"/>
        <v>1597.7</v>
      </c>
      <c r="AB1538" s="17">
        <f t="shared" si="4298"/>
        <v>0</v>
      </c>
      <c r="AC1538" s="17">
        <f t="shared" si="4299"/>
        <v>0</v>
      </c>
      <c r="AD1538" s="17">
        <f t="shared" si="4300"/>
        <v>0</v>
      </c>
      <c r="AE1538" s="17">
        <f t="shared" si="4256"/>
        <v>1597.7</v>
      </c>
      <c r="AF1538" s="17">
        <f t="shared" si="4257"/>
        <v>1597.7</v>
      </c>
      <c r="AG1538" s="17">
        <f t="shared" si="4258"/>
        <v>1597.7</v>
      </c>
      <c r="AH1538" s="17">
        <f t="shared" si="4301"/>
        <v>0</v>
      </c>
      <c r="AI1538" s="17">
        <f t="shared" si="4302"/>
        <v>0</v>
      </c>
      <c r="AJ1538" s="17">
        <f t="shared" si="4303"/>
        <v>0</v>
      </c>
      <c r="AK1538" s="17">
        <f t="shared" si="4304"/>
        <v>0</v>
      </c>
      <c r="AL1538" s="17">
        <f t="shared" si="4305"/>
        <v>0</v>
      </c>
      <c r="AM1538" s="17">
        <f t="shared" si="4306"/>
        <v>0</v>
      </c>
      <c r="AN1538" s="17">
        <f t="shared" si="4307"/>
        <v>0</v>
      </c>
      <c r="AO1538" s="17">
        <f t="shared" si="4308"/>
        <v>0</v>
      </c>
      <c r="AP1538" s="17">
        <f t="shared" si="4309"/>
        <v>0</v>
      </c>
      <c r="AQ1538" s="17">
        <f t="shared" si="4310"/>
        <v>0</v>
      </c>
      <c r="AR1538" s="17">
        <f t="shared" si="4311"/>
        <v>0</v>
      </c>
      <c r="AS1538" s="17">
        <f t="shared" si="4312"/>
        <v>0</v>
      </c>
      <c r="AT1538" s="17">
        <f t="shared" si="4313"/>
        <v>0</v>
      </c>
      <c r="AU1538" s="17">
        <f t="shared" si="4314"/>
        <v>0</v>
      </c>
      <c r="AV1538" s="17">
        <f t="shared" si="4315"/>
        <v>0</v>
      </c>
      <c r="AW1538" s="17">
        <f t="shared" si="4259"/>
        <v>1597.7</v>
      </c>
      <c r="AX1538" s="17">
        <f t="shared" si="4260"/>
        <v>1597.7</v>
      </c>
      <c r="AY1538" s="17">
        <f t="shared" si="4261"/>
        <v>1597.7</v>
      </c>
      <c r="AZ1538" s="17">
        <f t="shared" si="4316"/>
        <v>0</v>
      </c>
      <c r="BA1538" s="32">
        <v>0</v>
      </c>
      <c r="BB1538" s="32"/>
      <c r="BC1538" s="1"/>
      <c r="BD1538" s="1"/>
      <c r="BE1538" s="1"/>
      <c r="BF1538" s="1"/>
      <c r="BG1538" s="1"/>
      <c r="BH1538" s="1"/>
      <c r="BI1538" s="1"/>
    </row>
    <row r="1539" s="1" customFormat="1" ht="45">
      <c r="A1539" s="30" t="s">
        <v>504</v>
      </c>
      <c r="B1539" s="30" t="s">
        <v>96</v>
      </c>
      <c r="C1539" s="30" t="s">
        <v>29</v>
      </c>
      <c r="D1539" s="30" t="s">
        <v>473</v>
      </c>
      <c r="E1539" s="35"/>
      <c r="F1539" s="31" t="s">
        <v>474</v>
      </c>
      <c r="G1539" s="17">
        <f t="shared" si="4262"/>
        <v>1597.7</v>
      </c>
      <c r="H1539" s="17">
        <f t="shared" si="4295"/>
        <v>1597.7</v>
      </c>
      <c r="I1539" s="17">
        <f t="shared" si="4263"/>
        <v>1597.7</v>
      </c>
      <c r="J1539" s="17">
        <f t="shared" si="4264"/>
        <v>0</v>
      </c>
      <c r="K1539" s="17">
        <f t="shared" si="4265"/>
        <v>0</v>
      </c>
      <c r="L1539" s="17">
        <f t="shared" si="4266"/>
        <v>0</v>
      </c>
      <c r="M1539" s="17">
        <f t="shared" si="4216"/>
        <v>1597.7</v>
      </c>
      <c r="N1539" s="17">
        <f t="shared" si="4217"/>
        <v>1597.7</v>
      </c>
      <c r="O1539" s="17">
        <f t="shared" si="4218"/>
        <v>1597.7</v>
      </c>
      <c r="P1539" s="17">
        <f t="shared" si="4267"/>
        <v>0</v>
      </c>
      <c r="Q1539" s="17">
        <f t="shared" si="4268"/>
        <v>0</v>
      </c>
      <c r="R1539" s="17">
        <f t="shared" si="4269"/>
        <v>0</v>
      </c>
      <c r="S1539" s="17">
        <f t="shared" si="4270"/>
        <v>0</v>
      </c>
      <c r="T1539" s="17">
        <f t="shared" si="4271"/>
        <v>0</v>
      </c>
      <c r="U1539" s="17">
        <f t="shared" si="4272"/>
        <v>0</v>
      </c>
      <c r="V1539" s="17">
        <f t="shared" si="4273"/>
        <v>0</v>
      </c>
      <c r="W1539" s="17">
        <f t="shared" si="4296"/>
        <v>0</v>
      </c>
      <c r="X1539" s="17">
        <f t="shared" si="4297"/>
        <v>0</v>
      </c>
      <c r="Y1539" s="17">
        <f t="shared" si="4253"/>
        <v>1597.7</v>
      </c>
      <c r="Z1539" s="17">
        <f t="shared" si="4254"/>
        <v>1597.7</v>
      </c>
      <c r="AA1539" s="17">
        <f t="shared" si="4255"/>
        <v>1597.7</v>
      </c>
      <c r="AB1539" s="17">
        <f t="shared" si="4298"/>
        <v>0</v>
      </c>
      <c r="AC1539" s="17">
        <f t="shared" si="4299"/>
        <v>0</v>
      </c>
      <c r="AD1539" s="17">
        <f t="shared" si="4300"/>
        <v>0</v>
      </c>
      <c r="AE1539" s="17">
        <f t="shared" si="4256"/>
        <v>1597.7</v>
      </c>
      <c r="AF1539" s="17">
        <f t="shared" si="4257"/>
        <v>1597.7</v>
      </c>
      <c r="AG1539" s="17">
        <f t="shared" si="4258"/>
        <v>1597.7</v>
      </c>
      <c r="AH1539" s="17">
        <f t="shared" si="4301"/>
        <v>0</v>
      </c>
      <c r="AI1539" s="17">
        <f t="shared" si="4302"/>
        <v>0</v>
      </c>
      <c r="AJ1539" s="17">
        <f t="shared" si="4303"/>
        <v>0</v>
      </c>
      <c r="AK1539" s="17">
        <f t="shared" si="4304"/>
        <v>0</v>
      </c>
      <c r="AL1539" s="17">
        <f t="shared" si="4305"/>
        <v>0</v>
      </c>
      <c r="AM1539" s="17">
        <f t="shared" si="4306"/>
        <v>0</v>
      </c>
      <c r="AN1539" s="17">
        <f t="shared" si="4307"/>
        <v>0</v>
      </c>
      <c r="AO1539" s="17">
        <f t="shared" si="4308"/>
        <v>0</v>
      </c>
      <c r="AP1539" s="17">
        <f t="shared" si="4309"/>
        <v>0</v>
      </c>
      <c r="AQ1539" s="17">
        <f t="shared" si="4310"/>
        <v>0</v>
      </c>
      <c r="AR1539" s="17">
        <f t="shared" si="4311"/>
        <v>0</v>
      </c>
      <c r="AS1539" s="17">
        <f t="shared" si="4312"/>
        <v>0</v>
      </c>
      <c r="AT1539" s="17">
        <f t="shared" si="4313"/>
        <v>0</v>
      </c>
      <c r="AU1539" s="17">
        <f t="shared" si="4314"/>
        <v>0</v>
      </c>
      <c r="AV1539" s="17">
        <f t="shared" si="4315"/>
        <v>0</v>
      </c>
      <c r="AW1539" s="17">
        <f t="shared" si="4259"/>
        <v>1597.7</v>
      </c>
      <c r="AX1539" s="17">
        <f t="shared" si="4260"/>
        <v>1597.7</v>
      </c>
      <c r="AY1539" s="17">
        <f t="shared" si="4261"/>
        <v>1597.7</v>
      </c>
      <c r="AZ1539" s="17">
        <f t="shared" si="4316"/>
        <v>0</v>
      </c>
      <c r="BA1539" s="32"/>
      <c r="BB1539" s="32"/>
      <c r="BC1539" s="1"/>
      <c r="BD1539" s="1"/>
      <c r="BE1539" s="1"/>
      <c r="BF1539" s="1"/>
      <c r="BG1539" s="1"/>
      <c r="BH1539" s="1"/>
      <c r="BI1539" s="1"/>
    </row>
    <row r="1540" s="1" customFormat="1" ht="45">
      <c r="A1540" s="30" t="s">
        <v>504</v>
      </c>
      <c r="B1540" s="30" t="s">
        <v>96</v>
      </c>
      <c r="C1540" s="30" t="s">
        <v>29</v>
      </c>
      <c r="D1540" s="30" t="s">
        <v>475</v>
      </c>
      <c r="E1540" s="35"/>
      <c r="F1540" s="31" t="s">
        <v>476</v>
      </c>
      <c r="G1540" s="17">
        <f t="shared" si="4262"/>
        <v>1597.7</v>
      </c>
      <c r="H1540" s="17">
        <f t="shared" si="4295"/>
        <v>1597.7</v>
      </c>
      <c r="I1540" s="17">
        <f t="shared" si="4263"/>
        <v>1597.7</v>
      </c>
      <c r="J1540" s="17">
        <f t="shared" si="4264"/>
        <v>0</v>
      </c>
      <c r="K1540" s="17">
        <f t="shared" si="4265"/>
        <v>0</v>
      </c>
      <c r="L1540" s="17">
        <f t="shared" si="4266"/>
        <v>0</v>
      </c>
      <c r="M1540" s="17">
        <f t="shared" si="4216"/>
        <v>1597.7</v>
      </c>
      <c r="N1540" s="17">
        <f t="shared" si="4217"/>
        <v>1597.7</v>
      </c>
      <c r="O1540" s="17">
        <f t="shared" si="4218"/>
        <v>1597.7</v>
      </c>
      <c r="P1540" s="17">
        <f t="shared" si="4267"/>
        <v>0</v>
      </c>
      <c r="Q1540" s="17">
        <f t="shared" si="4268"/>
        <v>0</v>
      </c>
      <c r="R1540" s="17">
        <f t="shared" si="4269"/>
        <v>0</v>
      </c>
      <c r="S1540" s="17">
        <f t="shared" si="4270"/>
        <v>0</v>
      </c>
      <c r="T1540" s="17">
        <f t="shared" si="4271"/>
        <v>0</v>
      </c>
      <c r="U1540" s="17">
        <f t="shared" si="4272"/>
        <v>0</v>
      </c>
      <c r="V1540" s="17">
        <f t="shared" si="4273"/>
        <v>0</v>
      </c>
      <c r="W1540" s="17">
        <f t="shared" si="4296"/>
        <v>0</v>
      </c>
      <c r="X1540" s="17">
        <f t="shared" si="4297"/>
        <v>0</v>
      </c>
      <c r="Y1540" s="17">
        <f t="shared" si="4253"/>
        <v>1597.7</v>
      </c>
      <c r="Z1540" s="17">
        <f t="shared" si="4254"/>
        <v>1597.7</v>
      </c>
      <c r="AA1540" s="17">
        <f t="shared" si="4255"/>
        <v>1597.7</v>
      </c>
      <c r="AB1540" s="17">
        <f t="shared" si="4298"/>
        <v>0</v>
      </c>
      <c r="AC1540" s="17">
        <f t="shared" si="4299"/>
        <v>0</v>
      </c>
      <c r="AD1540" s="17">
        <f t="shared" si="4300"/>
        <v>0</v>
      </c>
      <c r="AE1540" s="17">
        <f t="shared" si="4256"/>
        <v>1597.7</v>
      </c>
      <c r="AF1540" s="17">
        <f t="shared" si="4257"/>
        <v>1597.7</v>
      </c>
      <c r="AG1540" s="17">
        <f t="shared" si="4258"/>
        <v>1597.7</v>
      </c>
      <c r="AH1540" s="17">
        <f t="shared" si="4301"/>
        <v>0</v>
      </c>
      <c r="AI1540" s="17">
        <f t="shared" si="4302"/>
        <v>0</v>
      </c>
      <c r="AJ1540" s="17">
        <f t="shared" si="4303"/>
        <v>0</v>
      </c>
      <c r="AK1540" s="17">
        <f t="shared" si="4304"/>
        <v>0</v>
      </c>
      <c r="AL1540" s="17">
        <f t="shared" si="4305"/>
        <v>0</v>
      </c>
      <c r="AM1540" s="17">
        <f t="shared" si="4306"/>
        <v>0</v>
      </c>
      <c r="AN1540" s="17">
        <f t="shared" si="4307"/>
        <v>0</v>
      </c>
      <c r="AO1540" s="17">
        <f t="shared" si="4308"/>
        <v>0</v>
      </c>
      <c r="AP1540" s="17">
        <f t="shared" si="4309"/>
        <v>0</v>
      </c>
      <c r="AQ1540" s="17">
        <f t="shared" si="4310"/>
        <v>0</v>
      </c>
      <c r="AR1540" s="17">
        <f t="shared" si="4311"/>
        <v>0</v>
      </c>
      <c r="AS1540" s="17">
        <f t="shared" si="4312"/>
        <v>0</v>
      </c>
      <c r="AT1540" s="17">
        <f t="shared" si="4313"/>
        <v>0</v>
      </c>
      <c r="AU1540" s="17">
        <f t="shared" si="4314"/>
        <v>0</v>
      </c>
      <c r="AV1540" s="17">
        <f t="shared" si="4315"/>
        <v>0</v>
      </c>
      <c r="AW1540" s="17">
        <f t="shared" si="4259"/>
        <v>1597.7</v>
      </c>
      <c r="AX1540" s="17">
        <f t="shared" si="4260"/>
        <v>1597.7</v>
      </c>
      <c r="AY1540" s="17">
        <f t="shared" si="4261"/>
        <v>1597.7</v>
      </c>
      <c r="AZ1540" s="17">
        <f t="shared" si="4316"/>
        <v>0</v>
      </c>
      <c r="BA1540" s="32"/>
      <c r="BB1540" s="32"/>
      <c r="BC1540" s="1"/>
      <c r="BD1540" s="1"/>
      <c r="BE1540" s="1"/>
      <c r="BF1540" s="1"/>
      <c r="BG1540" s="1"/>
      <c r="BH1540" s="1"/>
      <c r="BI1540" s="1"/>
    </row>
    <row r="1541" s="1" customFormat="1" ht="30">
      <c r="A1541" s="30" t="s">
        <v>504</v>
      </c>
      <c r="B1541" s="30" t="s">
        <v>96</v>
      </c>
      <c r="C1541" s="30" t="s">
        <v>29</v>
      </c>
      <c r="D1541" s="30" t="s">
        <v>475</v>
      </c>
      <c r="E1541" s="30" t="s">
        <v>41</v>
      </c>
      <c r="F1541" s="31" t="s">
        <v>42</v>
      </c>
      <c r="G1541" s="17">
        <v>1597.7</v>
      </c>
      <c r="H1541" s="17">
        <v>1597.7</v>
      </c>
      <c r="I1541" s="17">
        <v>1597.7</v>
      </c>
      <c r="J1541" s="17"/>
      <c r="K1541" s="17"/>
      <c r="L1541" s="17"/>
      <c r="M1541" s="17">
        <f t="shared" si="4216"/>
        <v>1597.7</v>
      </c>
      <c r="N1541" s="17">
        <f t="shared" si="4217"/>
        <v>1597.7</v>
      </c>
      <c r="O1541" s="17">
        <f t="shared" si="4218"/>
        <v>1597.7</v>
      </c>
      <c r="P1541" s="17"/>
      <c r="Q1541" s="17"/>
      <c r="R1541" s="17"/>
      <c r="S1541" s="17"/>
      <c r="T1541" s="17"/>
      <c r="U1541" s="17"/>
      <c r="V1541" s="17"/>
      <c r="W1541" s="17"/>
      <c r="X1541" s="17"/>
      <c r="Y1541" s="17">
        <f t="shared" si="4253"/>
        <v>1597.7</v>
      </c>
      <c r="Z1541" s="17">
        <f t="shared" si="4254"/>
        <v>1597.7</v>
      </c>
      <c r="AA1541" s="17">
        <f t="shared" si="4255"/>
        <v>1597.7</v>
      </c>
      <c r="AB1541" s="17"/>
      <c r="AC1541" s="17"/>
      <c r="AD1541" s="17"/>
      <c r="AE1541" s="17">
        <f t="shared" si="4256"/>
        <v>1597.7</v>
      </c>
      <c r="AF1541" s="17">
        <f t="shared" si="4257"/>
        <v>1597.7</v>
      </c>
      <c r="AG1541" s="17">
        <f t="shared" si="4258"/>
        <v>1597.7</v>
      </c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17"/>
      <c r="AT1541" s="17"/>
      <c r="AU1541" s="17"/>
      <c r="AV1541" s="17"/>
      <c r="AW1541" s="17">
        <f t="shared" si="4259"/>
        <v>1597.7</v>
      </c>
      <c r="AX1541" s="17">
        <f t="shared" si="4260"/>
        <v>1597.7</v>
      </c>
      <c r="AY1541" s="17">
        <f t="shared" si="4261"/>
        <v>1597.7</v>
      </c>
      <c r="AZ1541" s="17"/>
      <c r="BA1541" s="32"/>
      <c r="BB1541" s="32"/>
      <c r="BC1541" s="1"/>
      <c r="BD1541" s="1"/>
      <c r="BE1541" s="1"/>
      <c r="BF1541" s="1"/>
      <c r="BG1541" s="1"/>
      <c r="BH1541" s="1"/>
      <c r="BI1541" s="1"/>
    </row>
    <row r="1542" s="20" customFormat="1" ht="15">
      <c r="A1542" s="21" t="s">
        <v>508</v>
      </c>
      <c r="B1542" s="21"/>
      <c r="C1542" s="21"/>
      <c r="D1542" s="21"/>
      <c r="E1542" s="21"/>
      <c r="F1542" s="22" t="s">
        <v>509</v>
      </c>
      <c r="G1542" s="23">
        <f>G1543+G1587+G1618+G1625+G1599+G1572+G1632+G1611</f>
        <v>35325.000000000007</v>
      </c>
      <c r="H1542" s="23">
        <f>H1543+H1587+H1618+H1625+H1599+H1572+H1632+H1611</f>
        <v>32058.399999999994</v>
      </c>
      <c r="I1542" s="23">
        <f>I1543+I1587+I1618+I1625+I1599+I1572+I1632+I1611</f>
        <v>32051.099999999999</v>
      </c>
      <c r="J1542" s="23">
        <f>J1543+J1587+J1618+J1625+J1599+J1572+J1632+J1611</f>
        <v>0</v>
      </c>
      <c r="K1542" s="23">
        <f>K1543+K1587+K1618+K1625+K1599+K1572+K1632+K1611</f>
        <v>0</v>
      </c>
      <c r="L1542" s="23">
        <f>L1543+L1587+L1618+L1625+L1599+L1572+L1632+L1611</f>
        <v>0</v>
      </c>
      <c r="M1542" s="23">
        <f t="shared" si="4216"/>
        <v>35325.000000000007</v>
      </c>
      <c r="N1542" s="23">
        <f t="shared" si="4217"/>
        <v>32058.399999999994</v>
      </c>
      <c r="O1542" s="23">
        <f t="shared" si="4218"/>
        <v>32051.099999999999</v>
      </c>
      <c r="P1542" s="23">
        <f>P1543+P1587+P1618+P1625+P1599+P1572+P1632+P1611</f>
        <v>2486.0999999999999</v>
      </c>
      <c r="Q1542" s="23">
        <f>Q1543+Q1587+Q1618+Q1625+Q1599+Q1572+Q1632+Q1611</f>
        <v>0</v>
      </c>
      <c r="R1542" s="23">
        <f>R1543+R1587+R1618+R1625+R1599+R1572+R1632+R1611</f>
        <v>0</v>
      </c>
      <c r="S1542" s="23">
        <f>S1543+S1587+S1618+S1625+S1599+S1572+S1632+S1611</f>
        <v>30</v>
      </c>
      <c r="T1542" s="23">
        <f>T1543+T1587+T1618+T1625+T1599+T1572+T1632+T1611</f>
        <v>3036.5</v>
      </c>
      <c r="U1542" s="23">
        <f>U1543+U1587+U1618+U1625+U1599+U1572+U1632+U1611</f>
        <v>0</v>
      </c>
      <c r="V1542" s="23">
        <f>V1543+V1587+V1618+V1625+V1599+V1572+V1632+V1611</f>
        <v>3036.5</v>
      </c>
      <c r="W1542" s="23">
        <f>W1543+W1587+W1618+W1625+W1599+W1572+W1632+W1611</f>
        <v>0</v>
      </c>
      <c r="X1542" s="23">
        <f>X1543+X1587+X1618+X1625+X1599+X1572+X1632+X1611</f>
        <v>0</v>
      </c>
      <c r="Y1542" s="23">
        <f t="shared" si="4253"/>
        <v>37841.100000000006</v>
      </c>
      <c r="Z1542" s="23">
        <f t="shared" si="4254"/>
        <v>35094.899999999994</v>
      </c>
      <c r="AA1542" s="23">
        <f t="shared" si="4255"/>
        <v>35087.599999999999</v>
      </c>
      <c r="AB1542" s="23">
        <f>AB1543+AB1587+AB1618+AB1625+AB1599+AB1572+AB1632+AB1611</f>
        <v>0</v>
      </c>
      <c r="AC1542" s="23">
        <f>AC1543+AC1587+AC1618+AC1625+AC1599+AC1572+AC1632+AC1611</f>
        <v>0</v>
      </c>
      <c r="AD1542" s="23">
        <f>AD1543+AD1587+AD1618+AD1625+AD1599+AD1572+AD1632+AD1611</f>
        <v>0</v>
      </c>
      <c r="AE1542" s="23">
        <f t="shared" si="4256"/>
        <v>37841.100000000006</v>
      </c>
      <c r="AF1542" s="23">
        <f t="shared" si="4257"/>
        <v>35094.899999999994</v>
      </c>
      <c r="AG1542" s="23">
        <f t="shared" si="4258"/>
        <v>35087.599999999999</v>
      </c>
      <c r="AH1542" s="23">
        <f>AH1543+AH1587+AH1618+AH1625+AH1599+AH1572+AH1632+AH1611</f>
        <v>0</v>
      </c>
      <c r="AI1542" s="23">
        <f>AI1543+AI1587+AI1618+AI1625+AI1599+AI1572+AI1632+AI1611</f>
        <v>0</v>
      </c>
      <c r="AJ1542" s="23">
        <f>AJ1543+AJ1587+AJ1618+AJ1625+AJ1599+AJ1572+AJ1632+AJ1611</f>
        <v>0</v>
      </c>
      <c r="AK1542" s="23">
        <f>AK1543+AK1587+AK1618+AK1625+AK1599+AK1572+AK1632+AK1611</f>
        <v>0</v>
      </c>
      <c r="AL1542" s="23">
        <f>AL1543+AL1587+AL1618+AL1625+AL1599+AL1572+AL1632+AL1611</f>
        <v>0</v>
      </c>
      <c r="AM1542" s="23">
        <f>AM1543+AM1587+AM1618+AM1625+AM1599+AM1572+AM1632+AM1611</f>
        <v>0</v>
      </c>
      <c r="AN1542" s="23">
        <f>AN1543+AN1587+AN1618+AN1625+AN1599+AN1572+AN1632+AN1611</f>
        <v>0</v>
      </c>
      <c r="AO1542" s="23">
        <f>AO1543+AO1587+AO1618+AO1625+AO1599+AO1572+AO1632+AO1611</f>
        <v>0</v>
      </c>
      <c r="AP1542" s="23">
        <f>AP1543+AP1587+AP1618+AP1625+AP1599+AP1572+AP1632+AP1611</f>
        <v>0</v>
      </c>
      <c r="AQ1542" s="23">
        <f>AQ1543+AQ1587+AQ1618+AQ1625+AQ1599+AQ1572+AQ1632+AQ1611</f>
        <v>0</v>
      </c>
      <c r="AR1542" s="23">
        <f>AR1543+AR1587+AR1618+AR1625+AR1599+AR1572+AR1632+AR1611</f>
        <v>0</v>
      </c>
      <c r="AS1542" s="23">
        <f>AS1543+AS1587+AS1618+AS1625+AS1599+AS1572+AS1632+AS1611</f>
        <v>0</v>
      </c>
      <c r="AT1542" s="23">
        <f>AT1543+AT1587+AT1618+AT1625+AT1599+AT1572+AT1632+AT1611</f>
        <v>0</v>
      </c>
      <c r="AU1542" s="23">
        <f>AU1543+AU1587+AU1618+AU1625+AU1599+AU1572+AU1632+AU1611</f>
        <v>0</v>
      </c>
      <c r="AV1542" s="23">
        <f>AV1543+AV1587+AV1618+AV1625+AV1599+AV1572+AV1632+AV1611</f>
        <v>0</v>
      </c>
      <c r="AW1542" s="23">
        <f t="shared" si="4259"/>
        <v>37841.100000000006</v>
      </c>
      <c r="AX1542" s="23">
        <f t="shared" si="4260"/>
        <v>35094.899999999994</v>
      </c>
      <c r="AY1542" s="23">
        <f t="shared" si="4261"/>
        <v>35087.599999999999</v>
      </c>
      <c r="AZ1542" s="23">
        <f>AZ1543+AZ1587+AZ1618+AZ1625+AZ1599+AZ1572+AZ1632+AZ1611</f>
        <v>0</v>
      </c>
      <c r="BA1542" s="24"/>
      <c r="BB1542" s="24"/>
      <c r="BC1542" s="20"/>
      <c r="BD1542" s="20"/>
      <c r="BE1542" s="20"/>
      <c r="BF1542" s="20"/>
      <c r="BG1542" s="20"/>
      <c r="BH1542" s="20"/>
      <c r="BI1542" s="20"/>
    </row>
    <row r="1543" s="20" customFormat="1" ht="15">
      <c r="A1543" s="21" t="s">
        <v>508</v>
      </c>
      <c r="B1543" s="21" t="s">
        <v>29</v>
      </c>
      <c r="C1543" s="21"/>
      <c r="D1543" s="21"/>
      <c r="E1543" s="21"/>
      <c r="F1543" s="22" t="s">
        <v>30</v>
      </c>
      <c r="G1543" s="23">
        <f>G1556+G1544</f>
        <v>26135.699999999997</v>
      </c>
      <c r="H1543" s="23">
        <f>H1556+H1544</f>
        <v>24887.499999999996</v>
      </c>
      <c r="I1543" s="23">
        <f>I1556+I1544</f>
        <v>24885.999999999996</v>
      </c>
      <c r="J1543" s="23">
        <f>J1556+J1544</f>
        <v>0</v>
      </c>
      <c r="K1543" s="23">
        <f>K1556+K1544</f>
        <v>0</v>
      </c>
      <c r="L1543" s="23">
        <f>L1556+L1544</f>
        <v>0</v>
      </c>
      <c r="M1543" s="23">
        <f t="shared" si="4216"/>
        <v>26135.699999999997</v>
      </c>
      <c r="N1543" s="23">
        <f t="shared" si="4217"/>
        <v>24887.499999999996</v>
      </c>
      <c r="O1543" s="23">
        <f t="shared" si="4218"/>
        <v>24885.999999999996</v>
      </c>
      <c r="P1543" s="23">
        <f>P1556+P1544</f>
        <v>2486.0999999999999</v>
      </c>
      <c r="Q1543" s="23">
        <f>Q1556+Q1544</f>
        <v>0</v>
      </c>
      <c r="R1543" s="23">
        <f>R1556+R1544</f>
        <v>0</v>
      </c>
      <c r="S1543" s="23">
        <f>S1556+S1544</f>
        <v>30</v>
      </c>
      <c r="T1543" s="23">
        <f>T1556+T1544</f>
        <v>3036.5</v>
      </c>
      <c r="U1543" s="23">
        <f>U1556+U1544</f>
        <v>0</v>
      </c>
      <c r="V1543" s="23">
        <f>V1556+V1544</f>
        <v>3036.5</v>
      </c>
      <c r="W1543" s="23">
        <f>W1556+W1544</f>
        <v>0</v>
      </c>
      <c r="X1543" s="23">
        <f>X1556+X1544</f>
        <v>0</v>
      </c>
      <c r="Y1543" s="23">
        <f t="shared" si="4253"/>
        <v>28651.799999999996</v>
      </c>
      <c r="Z1543" s="23">
        <f t="shared" si="4254"/>
        <v>27923.999999999996</v>
      </c>
      <c r="AA1543" s="23">
        <f t="shared" si="4255"/>
        <v>27922.499999999996</v>
      </c>
      <c r="AB1543" s="23">
        <f>AB1556+AB1544</f>
        <v>0</v>
      </c>
      <c r="AC1543" s="23">
        <f>AC1556+AC1544</f>
        <v>0</v>
      </c>
      <c r="AD1543" s="23">
        <f>AD1556+AD1544</f>
        <v>0</v>
      </c>
      <c r="AE1543" s="23">
        <f t="shared" si="4256"/>
        <v>28651.799999999996</v>
      </c>
      <c r="AF1543" s="23">
        <f t="shared" si="4257"/>
        <v>27923.999999999996</v>
      </c>
      <c r="AG1543" s="23">
        <f t="shared" si="4258"/>
        <v>27922.499999999996</v>
      </c>
      <c r="AH1543" s="23">
        <f>AH1556+AH1544</f>
        <v>0</v>
      </c>
      <c r="AI1543" s="23">
        <f>AI1556+AI1544</f>
        <v>0</v>
      </c>
      <c r="AJ1543" s="23">
        <f>AJ1556+AJ1544</f>
        <v>0</v>
      </c>
      <c r="AK1543" s="23">
        <f>AK1556+AK1544</f>
        <v>0</v>
      </c>
      <c r="AL1543" s="23">
        <f>AL1556+AL1544</f>
        <v>0</v>
      </c>
      <c r="AM1543" s="23">
        <f>AM1556+AM1544</f>
        <v>0</v>
      </c>
      <c r="AN1543" s="23">
        <f>AN1556+AN1544</f>
        <v>0</v>
      </c>
      <c r="AO1543" s="23">
        <f>AO1556+AO1544</f>
        <v>0</v>
      </c>
      <c r="AP1543" s="23">
        <f>AP1556+AP1544</f>
        <v>0</v>
      </c>
      <c r="AQ1543" s="23">
        <f>AQ1556+AQ1544</f>
        <v>0</v>
      </c>
      <c r="AR1543" s="23">
        <f>AR1556+AR1544</f>
        <v>0</v>
      </c>
      <c r="AS1543" s="23">
        <f>AS1556+AS1544</f>
        <v>0</v>
      </c>
      <c r="AT1543" s="23">
        <f>AT1556+AT1544</f>
        <v>0</v>
      </c>
      <c r="AU1543" s="23">
        <f>AU1556+AU1544</f>
        <v>0</v>
      </c>
      <c r="AV1543" s="23">
        <f>AV1556+AV1544</f>
        <v>0</v>
      </c>
      <c r="AW1543" s="23">
        <f t="shared" si="4259"/>
        <v>28651.799999999996</v>
      </c>
      <c r="AX1543" s="23">
        <f t="shared" si="4260"/>
        <v>27923.999999999996</v>
      </c>
      <c r="AY1543" s="23">
        <f t="shared" si="4261"/>
        <v>27922.499999999996</v>
      </c>
      <c r="AZ1543" s="23">
        <f>AZ1556+AZ1544</f>
        <v>0</v>
      </c>
      <c r="BA1543" s="24"/>
      <c r="BB1543" s="24"/>
      <c r="BC1543" s="20"/>
      <c r="BD1543" s="20"/>
      <c r="BE1543" s="20"/>
      <c r="BF1543" s="20"/>
      <c r="BG1543" s="20"/>
      <c r="BH1543" s="20"/>
      <c r="BI1543" s="20"/>
    </row>
    <row r="1544" s="25" customFormat="1" ht="60">
      <c r="A1544" s="26" t="s">
        <v>508</v>
      </c>
      <c r="B1544" s="26" t="s">
        <v>29</v>
      </c>
      <c r="C1544" s="26" t="s">
        <v>121</v>
      </c>
      <c r="D1544" s="26"/>
      <c r="E1544" s="26"/>
      <c r="F1544" s="27" t="s">
        <v>413</v>
      </c>
      <c r="G1544" s="28">
        <f>G1545+G1551</f>
        <v>21249.399999999998</v>
      </c>
      <c r="H1544" s="28">
        <f>H1545+H1551</f>
        <v>21831.499999999996</v>
      </c>
      <c r="I1544" s="28">
        <f>I1545+I1551</f>
        <v>21831.499999999996</v>
      </c>
      <c r="J1544" s="28">
        <f>J1545+J1551</f>
        <v>0</v>
      </c>
      <c r="K1544" s="28">
        <f>K1545+K1551</f>
        <v>0</v>
      </c>
      <c r="L1544" s="28">
        <f>L1545+L1551</f>
        <v>0</v>
      </c>
      <c r="M1544" s="28">
        <f t="shared" si="4216"/>
        <v>21249.399999999998</v>
      </c>
      <c r="N1544" s="28">
        <f t="shared" si="4217"/>
        <v>21831.499999999996</v>
      </c>
      <c r="O1544" s="28">
        <f t="shared" si="4218"/>
        <v>21831.499999999996</v>
      </c>
      <c r="P1544" s="28">
        <f>P1545+P1551</f>
        <v>2486.0999999999999</v>
      </c>
      <c r="Q1544" s="28">
        <f>Q1545+Q1551</f>
        <v>0</v>
      </c>
      <c r="R1544" s="28">
        <f>R1545+R1551</f>
        <v>0</v>
      </c>
      <c r="S1544" s="28">
        <f>S1545+S1551</f>
        <v>0</v>
      </c>
      <c r="T1544" s="28">
        <f>T1545+T1551</f>
        <v>3006.5</v>
      </c>
      <c r="U1544" s="28">
        <f>U1545+U1551</f>
        <v>0</v>
      </c>
      <c r="V1544" s="28">
        <f>V1545+V1551</f>
        <v>3006.5</v>
      </c>
      <c r="W1544" s="28">
        <f>W1545+W1551</f>
        <v>0</v>
      </c>
      <c r="X1544" s="28">
        <f>X1545+X1551</f>
        <v>0</v>
      </c>
      <c r="Y1544" s="28">
        <f t="shared" si="4253"/>
        <v>23735.499999999996</v>
      </c>
      <c r="Z1544" s="28">
        <f t="shared" si="4254"/>
        <v>24837.999999999996</v>
      </c>
      <c r="AA1544" s="28">
        <f t="shared" si="4255"/>
        <v>24837.999999999996</v>
      </c>
      <c r="AB1544" s="28">
        <f>AB1545+AB1551</f>
        <v>0</v>
      </c>
      <c r="AC1544" s="28">
        <f>AC1545+AC1551</f>
        <v>0</v>
      </c>
      <c r="AD1544" s="28">
        <f>AD1545+AD1551</f>
        <v>0</v>
      </c>
      <c r="AE1544" s="28">
        <f t="shared" si="4256"/>
        <v>23735.499999999996</v>
      </c>
      <c r="AF1544" s="28">
        <f t="shared" si="4257"/>
        <v>24837.999999999996</v>
      </c>
      <c r="AG1544" s="28">
        <f t="shared" si="4258"/>
        <v>24837.999999999996</v>
      </c>
      <c r="AH1544" s="28">
        <f>AH1545+AH1551</f>
        <v>0</v>
      </c>
      <c r="AI1544" s="28">
        <f>AI1545+AI1551</f>
        <v>0</v>
      </c>
      <c r="AJ1544" s="28">
        <f>AJ1545+AJ1551</f>
        <v>0</v>
      </c>
      <c r="AK1544" s="28">
        <f>AK1545+AK1551</f>
        <v>0</v>
      </c>
      <c r="AL1544" s="28">
        <f>AL1545+AL1551</f>
        <v>0</v>
      </c>
      <c r="AM1544" s="28">
        <f>AM1545+AM1551</f>
        <v>0</v>
      </c>
      <c r="AN1544" s="28">
        <f>AN1545+AN1551</f>
        <v>0</v>
      </c>
      <c r="AO1544" s="28">
        <f>AO1545+AO1551</f>
        <v>0</v>
      </c>
      <c r="AP1544" s="28">
        <f>AP1545+AP1551</f>
        <v>0</v>
      </c>
      <c r="AQ1544" s="28">
        <f>AQ1545+AQ1551</f>
        <v>0</v>
      </c>
      <c r="AR1544" s="28">
        <f>AR1545+AR1551</f>
        <v>0</v>
      </c>
      <c r="AS1544" s="28">
        <f>AS1545+AS1551</f>
        <v>0</v>
      </c>
      <c r="AT1544" s="28">
        <f>AT1545+AT1551</f>
        <v>0</v>
      </c>
      <c r="AU1544" s="28">
        <f>AU1545+AU1551</f>
        <v>0</v>
      </c>
      <c r="AV1544" s="28">
        <f>AV1545+AV1551</f>
        <v>0</v>
      </c>
      <c r="AW1544" s="28">
        <f t="shared" si="4259"/>
        <v>23735.499999999996</v>
      </c>
      <c r="AX1544" s="28">
        <f t="shared" si="4260"/>
        <v>24837.999999999996</v>
      </c>
      <c r="AY1544" s="28">
        <f t="shared" si="4261"/>
        <v>24837.999999999996</v>
      </c>
      <c r="AZ1544" s="28">
        <f>AZ1545+AZ1551</f>
        <v>0</v>
      </c>
      <c r="BA1544" s="29"/>
      <c r="BB1544" s="29"/>
      <c r="BC1544" s="25"/>
      <c r="BD1544" s="25"/>
      <c r="BE1544" s="25"/>
      <c r="BF1544" s="25"/>
      <c r="BG1544" s="25"/>
      <c r="BH1544" s="25"/>
      <c r="BI1544" s="25"/>
    </row>
    <row r="1545" s="1" customFormat="1" ht="45">
      <c r="A1545" s="30" t="s">
        <v>508</v>
      </c>
      <c r="B1545" s="30" t="s">
        <v>29</v>
      </c>
      <c r="C1545" s="30" t="s">
        <v>121</v>
      </c>
      <c r="D1545" s="30" t="s">
        <v>229</v>
      </c>
      <c r="E1545" s="35"/>
      <c r="F1545" s="31" t="s">
        <v>230</v>
      </c>
      <c r="G1545" s="17">
        <f t="shared" ref="G1545:G1547" si="4317">G1546</f>
        <v>803.70000000000005</v>
      </c>
      <c r="H1545" s="17">
        <f t="shared" ref="H1545:H1547" si="4318">H1546</f>
        <v>827.60000000000002</v>
      </c>
      <c r="I1545" s="17">
        <f t="shared" ref="I1545:I1547" si="4319">I1546</f>
        <v>827.60000000000002</v>
      </c>
      <c r="J1545" s="17">
        <f t="shared" ref="J1545:J1547" si="4320">J1546</f>
        <v>0</v>
      </c>
      <c r="K1545" s="17">
        <f t="shared" ref="K1545:K1547" si="4321">K1546</f>
        <v>0</v>
      </c>
      <c r="L1545" s="17">
        <f t="shared" ref="L1545:L1547" si="4322">L1546</f>
        <v>0</v>
      </c>
      <c r="M1545" s="17">
        <f t="shared" si="4216"/>
        <v>803.70000000000005</v>
      </c>
      <c r="N1545" s="17">
        <f t="shared" si="4217"/>
        <v>827.60000000000002</v>
      </c>
      <c r="O1545" s="17">
        <f t="shared" si="4218"/>
        <v>827.60000000000002</v>
      </c>
      <c r="P1545" s="17">
        <f t="shared" ref="P1545:P1547" si="4323">P1546</f>
        <v>0</v>
      </c>
      <c r="Q1545" s="17">
        <f t="shared" ref="Q1545:Q1547" si="4324">Q1546</f>
        <v>0</v>
      </c>
      <c r="R1545" s="17">
        <f t="shared" ref="R1545:R1547" si="4325">R1546</f>
        <v>0</v>
      </c>
      <c r="S1545" s="17">
        <f t="shared" ref="S1545:S1547" si="4326">S1546</f>
        <v>0</v>
      </c>
      <c r="T1545" s="17">
        <f t="shared" ref="T1545:T1547" si="4327">T1546</f>
        <v>0</v>
      </c>
      <c r="U1545" s="17">
        <f t="shared" ref="U1545:U1547" si="4328">U1546</f>
        <v>0</v>
      </c>
      <c r="V1545" s="17">
        <f t="shared" ref="V1545:V1547" si="4329">V1546</f>
        <v>0</v>
      </c>
      <c r="W1545" s="17">
        <f t="shared" ref="W1545:W1547" si="4330">W1546</f>
        <v>0</v>
      </c>
      <c r="X1545" s="17">
        <f t="shared" ref="X1545:X1547" si="4331">X1546</f>
        <v>0</v>
      </c>
      <c r="Y1545" s="17">
        <f t="shared" si="4253"/>
        <v>803.70000000000005</v>
      </c>
      <c r="Z1545" s="17">
        <f t="shared" si="4254"/>
        <v>827.60000000000002</v>
      </c>
      <c r="AA1545" s="17">
        <f t="shared" si="4255"/>
        <v>827.60000000000002</v>
      </c>
      <c r="AB1545" s="17">
        <f t="shared" ref="AB1545:AB1547" si="4332">AB1546</f>
        <v>0</v>
      </c>
      <c r="AC1545" s="17">
        <f t="shared" ref="AC1545:AC1547" si="4333">AC1546</f>
        <v>0</v>
      </c>
      <c r="AD1545" s="17">
        <f t="shared" ref="AD1545:AD1547" si="4334">AD1546</f>
        <v>0</v>
      </c>
      <c r="AE1545" s="17">
        <f t="shared" si="4256"/>
        <v>803.70000000000005</v>
      </c>
      <c r="AF1545" s="17">
        <f t="shared" si="4257"/>
        <v>827.60000000000002</v>
      </c>
      <c r="AG1545" s="17">
        <f t="shared" si="4258"/>
        <v>827.60000000000002</v>
      </c>
      <c r="AH1545" s="17">
        <f t="shared" ref="AH1545:AH1547" si="4335">AH1546</f>
        <v>0</v>
      </c>
      <c r="AI1545" s="17">
        <f t="shared" ref="AI1545:AI1547" si="4336">AI1546</f>
        <v>0</v>
      </c>
      <c r="AJ1545" s="17">
        <f t="shared" ref="AJ1545:AJ1547" si="4337">AJ1546</f>
        <v>0</v>
      </c>
      <c r="AK1545" s="17">
        <f t="shared" ref="AK1545:AK1547" si="4338">AK1546</f>
        <v>0</v>
      </c>
      <c r="AL1545" s="17">
        <f t="shared" ref="AL1545:AL1547" si="4339">AL1546</f>
        <v>0</v>
      </c>
      <c r="AM1545" s="17">
        <f t="shared" ref="AM1545:AM1547" si="4340">AM1546</f>
        <v>0</v>
      </c>
      <c r="AN1545" s="17">
        <f t="shared" ref="AN1545:AN1547" si="4341">AN1546</f>
        <v>0</v>
      </c>
      <c r="AO1545" s="17">
        <f t="shared" ref="AO1545:AO1547" si="4342">AO1546</f>
        <v>0</v>
      </c>
      <c r="AP1545" s="17">
        <f t="shared" ref="AP1545:AP1547" si="4343">AP1546</f>
        <v>0</v>
      </c>
      <c r="AQ1545" s="17">
        <f t="shared" ref="AQ1545:AQ1547" si="4344">AQ1546</f>
        <v>0</v>
      </c>
      <c r="AR1545" s="17">
        <f t="shared" ref="AR1545:AR1547" si="4345">AR1546</f>
        <v>0</v>
      </c>
      <c r="AS1545" s="17">
        <f t="shared" ref="AS1545:AS1547" si="4346">AS1546</f>
        <v>0</v>
      </c>
      <c r="AT1545" s="17">
        <f t="shared" ref="AT1545:AT1547" si="4347">AT1546</f>
        <v>0</v>
      </c>
      <c r="AU1545" s="17">
        <f t="shared" ref="AU1545:AU1547" si="4348">AU1546</f>
        <v>0</v>
      </c>
      <c r="AV1545" s="17">
        <f t="shared" ref="AV1545:AV1547" si="4349">AV1546</f>
        <v>0</v>
      </c>
      <c r="AW1545" s="17">
        <f t="shared" si="4259"/>
        <v>803.70000000000005</v>
      </c>
      <c r="AX1545" s="17">
        <f t="shared" si="4260"/>
        <v>827.60000000000002</v>
      </c>
      <c r="AY1545" s="17">
        <f t="shared" si="4261"/>
        <v>827.60000000000002</v>
      </c>
      <c r="AZ1545" s="17">
        <f t="shared" ref="AZ1545:AZ1547" si="4350">AZ1546</f>
        <v>0</v>
      </c>
      <c r="BA1545" s="32"/>
      <c r="BB1545" s="32"/>
      <c r="BC1545" s="1"/>
      <c r="BD1545" s="1"/>
      <c r="BE1545" s="1"/>
      <c r="BF1545" s="1"/>
      <c r="BG1545" s="1"/>
      <c r="BH1545" s="1"/>
      <c r="BI1545" s="1"/>
    </row>
    <row r="1546" s="1" customFormat="1" ht="15" hidden="1">
      <c r="A1546" s="30" t="s">
        <v>508</v>
      </c>
      <c r="B1546" s="30" t="s">
        <v>29</v>
      </c>
      <c r="C1546" s="30" t="s">
        <v>121</v>
      </c>
      <c r="D1546" s="30" t="s">
        <v>231</v>
      </c>
      <c r="E1546" s="35"/>
      <c r="F1546" s="31" t="s">
        <v>36</v>
      </c>
      <c r="G1546" s="17">
        <f t="shared" si="4317"/>
        <v>803.70000000000005</v>
      </c>
      <c r="H1546" s="17">
        <f t="shared" si="4318"/>
        <v>827.60000000000002</v>
      </c>
      <c r="I1546" s="17">
        <f t="shared" si="4319"/>
        <v>827.60000000000002</v>
      </c>
      <c r="J1546" s="17">
        <f t="shared" si="4320"/>
        <v>0</v>
      </c>
      <c r="K1546" s="17">
        <f t="shared" si="4321"/>
        <v>0</v>
      </c>
      <c r="L1546" s="17">
        <f t="shared" si="4322"/>
        <v>0</v>
      </c>
      <c r="M1546" s="17">
        <f t="shared" si="4216"/>
        <v>803.70000000000005</v>
      </c>
      <c r="N1546" s="17">
        <f t="shared" si="4217"/>
        <v>827.60000000000002</v>
      </c>
      <c r="O1546" s="17">
        <f t="shared" si="4218"/>
        <v>827.60000000000002</v>
      </c>
      <c r="P1546" s="17">
        <f t="shared" si="4323"/>
        <v>0</v>
      </c>
      <c r="Q1546" s="17">
        <f t="shared" si="4324"/>
        <v>0</v>
      </c>
      <c r="R1546" s="17">
        <f t="shared" si="4325"/>
        <v>0</v>
      </c>
      <c r="S1546" s="17">
        <f t="shared" si="4326"/>
        <v>0</v>
      </c>
      <c r="T1546" s="17">
        <f t="shared" si="4327"/>
        <v>0</v>
      </c>
      <c r="U1546" s="17">
        <f t="shared" si="4328"/>
        <v>0</v>
      </c>
      <c r="V1546" s="17">
        <f t="shared" si="4329"/>
        <v>0</v>
      </c>
      <c r="W1546" s="17">
        <f t="shared" si="4330"/>
        <v>0</v>
      </c>
      <c r="X1546" s="17">
        <f t="shared" si="4331"/>
        <v>0</v>
      </c>
      <c r="Y1546" s="17">
        <f t="shared" si="4253"/>
        <v>803.70000000000005</v>
      </c>
      <c r="Z1546" s="17">
        <f t="shared" si="4254"/>
        <v>827.60000000000002</v>
      </c>
      <c r="AA1546" s="17">
        <f t="shared" si="4255"/>
        <v>827.60000000000002</v>
      </c>
      <c r="AB1546" s="17">
        <f t="shared" si="4332"/>
        <v>0</v>
      </c>
      <c r="AC1546" s="17">
        <f t="shared" si="4333"/>
        <v>0</v>
      </c>
      <c r="AD1546" s="17">
        <f t="shared" si="4334"/>
        <v>0</v>
      </c>
      <c r="AE1546" s="17">
        <f t="shared" si="4256"/>
        <v>803.70000000000005</v>
      </c>
      <c r="AF1546" s="17">
        <f t="shared" si="4257"/>
        <v>827.60000000000002</v>
      </c>
      <c r="AG1546" s="17">
        <f t="shared" si="4258"/>
        <v>827.60000000000002</v>
      </c>
      <c r="AH1546" s="17">
        <f t="shared" si="4335"/>
        <v>0</v>
      </c>
      <c r="AI1546" s="17">
        <f t="shared" si="4336"/>
        <v>0</v>
      </c>
      <c r="AJ1546" s="17">
        <f t="shared" si="4337"/>
        <v>0</v>
      </c>
      <c r="AK1546" s="17">
        <f t="shared" si="4338"/>
        <v>0</v>
      </c>
      <c r="AL1546" s="17">
        <f t="shared" si="4339"/>
        <v>0</v>
      </c>
      <c r="AM1546" s="17">
        <f t="shared" si="4340"/>
        <v>0</v>
      </c>
      <c r="AN1546" s="17">
        <f t="shared" si="4341"/>
        <v>0</v>
      </c>
      <c r="AO1546" s="17">
        <f t="shared" si="4342"/>
        <v>0</v>
      </c>
      <c r="AP1546" s="17">
        <f t="shared" si="4343"/>
        <v>0</v>
      </c>
      <c r="AQ1546" s="17">
        <f t="shared" si="4344"/>
        <v>0</v>
      </c>
      <c r="AR1546" s="17">
        <f t="shared" si="4345"/>
        <v>0</v>
      </c>
      <c r="AS1546" s="17">
        <f t="shared" si="4346"/>
        <v>0</v>
      </c>
      <c r="AT1546" s="17">
        <f t="shared" si="4347"/>
        <v>0</v>
      </c>
      <c r="AU1546" s="17">
        <f t="shared" si="4348"/>
        <v>0</v>
      </c>
      <c r="AV1546" s="17">
        <f t="shared" si="4349"/>
        <v>0</v>
      </c>
      <c r="AW1546" s="17">
        <f t="shared" si="4259"/>
        <v>803.70000000000005</v>
      </c>
      <c r="AX1546" s="17">
        <f t="shared" si="4260"/>
        <v>827.60000000000002</v>
      </c>
      <c r="AY1546" s="17">
        <f t="shared" si="4261"/>
        <v>827.60000000000002</v>
      </c>
      <c r="AZ1546" s="17">
        <f t="shared" si="4350"/>
        <v>0</v>
      </c>
      <c r="BA1546" s="32">
        <v>0</v>
      </c>
      <c r="BB1546" s="32"/>
      <c r="BC1546" s="1"/>
      <c r="BD1546" s="1"/>
      <c r="BE1546" s="1"/>
      <c r="BF1546" s="1"/>
      <c r="BG1546" s="1"/>
      <c r="BH1546" s="1"/>
      <c r="BI1546" s="1"/>
    </row>
    <row r="1547" s="1" customFormat="1" ht="75">
      <c r="A1547" s="30" t="s">
        <v>508</v>
      </c>
      <c r="B1547" s="30" t="s">
        <v>29</v>
      </c>
      <c r="C1547" s="30" t="s">
        <v>121</v>
      </c>
      <c r="D1547" s="30" t="s">
        <v>414</v>
      </c>
      <c r="E1547" s="35"/>
      <c r="F1547" s="31" t="s">
        <v>415</v>
      </c>
      <c r="G1547" s="17">
        <f t="shared" si="4317"/>
        <v>803.70000000000005</v>
      </c>
      <c r="H1547" s="17">
        <f t="shared" si="4318"/>
        <v>827.60000000000002</v>
      </c>
      <c r="I1547" s="17">
        <f t="shared" si="4319"/>
        <v>827.60000000000002</v>
      </c>
      <c r="J1547" s="17">
        <f t="shared" si="4320"/>
        <v>0</v>
      </c>
      <c r="K1547" s="17">
        <f t="shared" si="4321"/>
        <v>0</v>
      </c>
      <c r="L1547" s="17">
        <f t="shared" si="4322"/>
        <v>0</v>
      </c>
      <c r="M1547" s="17">
        <f t="shared" si="4216"/>
        <v>803.70000000000005</v>
      </c>
      <c r="N1547" s="17">
        <f t="shared" si="4217"/>
        <v>827.60000000000002</v>
      </c>
      <c r="O1547" s="17">
        <f t="shared" si="4218"/>
        <v>827.60000000000002</v>
      </c>
      <c r="P1547" s="17">
        <f t="shared" si="4323"/>
        <v>0</v>
      </c>
      <c r="Q1547" s="17">
        <f t="shared" si="4324"/>
        <v>0</v>
      </c>
      <c r="R1547" s="17">
        <f t="shared" si="4325"/>
        <v>0</v>
      </c>
      <c r="S1547" s="17">
        <f t="shared" si="4326"/>
        <v>0</v>
      </c>
      <c r="T1547" s="17">
        <f t="shared" si="4327"/>
        <v>0</v>
      </c>
      <c r="U1547" s="17">
        <f t="shared" si="4328"/>
        <v>0</v>
      </c>
      <c r="V1547" s="17">
        <f t="shared" si="4329"/>
        <v>0</v>
      </c>
      <c r="W1547" s="17">
        <f t="shared" si="4330"/>
        <v>0</v>
      </c>
      <c r="X1547" s="17">
        <f t="shared" si="4331"/>
        <v>0</v>
      </c>
      <c r="Y1547" s="17">
        <f t="shared" si="4253"/>
        <v>803.70000000000005</v>
      </c>
      <c r="Z1547" s="17">
        <f t="shared" si="4254"/>
        <v>827.60000000000002</v>
      </c>
      <c r="AA1547" s="17">
        <f t="shared" si="4255"/>
        <v>827.60000000000002</v>
      </c>
      <c r="AB1547" s="17">
        <f t="shared" si="4332"/>
        <v>0</v>
      </c>
      <c r="AC1547" s="17">
        <f t="shared" si="4333"/>
        <v>0</v>
      </c>
      <c r="AD1547" s="17">
        <f t="shared" si="4334"/>
        <v>0</v>
      </c>
      <c r="AE1547" s="17">
        <f t="shared" si="4256"/>
        <v>803.70000000000005</v>
      </c>
      <c r="AF1547" s="17">
        <f t="shared" si="4257"/>
        <v>827.60000000000002</v>
      </c>
      <c r="AG1547" s="17">
        <f t="shared" si="4258"/>
        <v>827.60000000000002</v>
      </c>
      <c r="AH1547" s="17">
        <f t="shared" si="4335"/>
        <v>0</v>
      </c>
      <c r="AI1547" s="17">
        <f t="shared" si="4336"/>
        <v>0</v>
      </c>
      <c r="AJ1547" s="17">
        <f t="shared" si="4337"/>
        <v>0</v>
      </c>
      <c r="AK1547" s="17">
        <f t="shared" si="4338"/>
        <v>0</v>
      </c>
      <c r="AL1547" s="17">
        <f t="shared" si="4339"/>
        <v>0</v>
      </c>
      <c r="AM1547" s="17">
        <f t="shared" si="4340"/>
        <v>0</v>
      </c>
      <c r="AN1547" s="17">
        <f t="shared" si="4341"/>
        <v>0</v>
      </c>
      <c r="AO1547" s="17">
        <f t="shared" si="4342"/>
        <v>0</v>
      </c>
      <c r="AP1547" s="17">
        <f t="shared" si="4343"/>
        <v>0</v>
      </c>
      <c r="AQ1547" s="17">
        <f t="shared" si="4344"/>
        <v>0</v>
      </c>
      <c r="AR1547" s="17">
        <f t="shared" si="4345"/>
        <v>0</v>
      </c>
      <c r="AS1547" s="17">
        <f t="shared" si="4346"/>
        <v>0</v>
      </c>
      <c r="AT1547" s="17">
        <f t="shared" si="4347"/>
        <v>0</v>
      </c>
      <c r="AU1547" s="17">
        <f t="shared" si="4348"/>
        <v>0</v>
      </c>
      <c r="AV1547" s="17">
        <f t="shared" si="4349"/>
        <v>0</v>
      </c>
      <c r="AW1547" s="17">
        <f t="shared" si="4259"/>
        <v>803.70000000000005</v>
      </c>
      <c r="AX1547" s="17">
        <f t="shared" si="4260"/>
        <v>827.60000000000002</v>
      </c>
      <c r="AY1547" s="17">
        <f t="shared" si="4261"/>
        <v>827.60000000000002</v>
      </c>
      <c r="AZ1547" s="17">
        <f t="shared" si="4350"/>
        <v>0</v>
      </c>
      <c r="BA1547" s="32"/>
      <c r="BB1547" s="32"/>
      <c r="BC1547" s="1"/>
      <c r="BD1547" s="1"/>
      <c r="BE1547" s="1"/>
      <c r="BF1547" s="1"/>
      <c r="BG1547" s="1"/>
      <c r="BH1547" s="1"/>
      <c r="BI1547" s="1"/>
    </row>
    <row r="1548" s="1" customFormat="1" ht="30">
      <c r="A1548" s="30" t="s">
        <v>508</v>
      </c>
      <c r="B1548" s="30" t="s">
        <v>29</v>
      </c>
      <c r="C1548" s="30" t="s">
        <v>121</v>
      </c>
      <c r="D1548" s="30" t="s">
        <v>416</v>
      </c>
      <c r="E1548" s="35"/>
      <c r="F1548" s="31" t="s">
        <v>417</v>
      </c>
      <c r="G1548" s="17">
        <f>G1549+G1550</f>
        <v>803.70000000000005</v>
      </c>
      <c r="H1548" s="17">
        <f>H1549+H1550</f>
        <v>827.60000000000002</v>
      </c>
      <c r="I1548" s="17">
        <f>I1549+I1550</f>
        <v>827.60000000000002</v>
      </c>
      <c r="J1548" s="17">
        <f>J1549+J1550</f>
        <v>0</v>
      </c>
      <c r="K1548" s="17">
        <f>K1549+K1550</f>
        <v>0</v>
      </c>
      <c r="L1548" s="17">
        <f>L1549+L1550</f>
        <v>0</v>
      </c>
      <c r="M1548" s="17">
        <f t="shared" si="4216"/>
        <v>803.70000000000005</v>
      </c>
      <c r="N1548" s="17">
        <f t="shared" si="4217"/>
        <v>827.60000000000002</v>
      </c>
      <c r="O1548" s="17">
        <f t="shared" si="4218"/>
        <v>827.60000000000002</v>
      </c>
      <c r="P1548" s="17">
        <f>P1549+P1550</f>
        <v>0</v>
      </c>
      <c r="Q1548" s="17">
        <f>Q1549+Q1550</f>
        <v>0</v>
      </c>
      <c r="R1548" s="17">
        <f>R1549+R1550</f>
        <v>0</v>
      </c>
      <c r="S1548" s="17">
        <f>S1549+S1550</f>
        <v>0</v>
      </c>
      <c r="T1548" s="17">
        <f>T1549+T1550</f>
        <v>0</v>
      </c>
      <c r="U1548" s="17">
        <f>U1549+U1550</f>
        <v>0</v>
      </c>
      <c r="V1548" s="17">
        <f>V1549+V1550</f>
        <v>0</v>
      </c>
      <c r="W1548" s="17">
        <f>W1549+W1550</f>
        <v>0</v>
      </c>
      <c r="X1548" s="17">
        <f>X1549+X1550</f>
        <v>0</v>
      </c>
      <c r="Y1548" s="17">
        <f t="shared" si="4253"/>
        <v>803.70000000000005</v>
      </c>
      <c r="Z1548" s="17">
        <f t="shared" si="4254"/>
        <v>827.60000000000002</v>
      </c>
      <c r="AA1548" s="17">
        <f t="shared" si="4255"/>
        <v>827.60000000000002</v>
      </c>
      <c r="AB1548" s="17">
        <f>AB1549+AB1550</f>
        <v>0</v>
      </c>
      <c r="AC1548" s="17">
        <f>AC1549+AC1550</f>
        <v>0</v>
      </c>
      <c r="AD1548" s="17">
        <f>AD1549+AD1550</f>
        <v>0</v>
      </c>
      <c r="AE1548" s="17">
        <f t="shared" si="4256"/>
        <v>803.70000000000005</v>
      </c>
      <c r="AF1548" s="17">
        <f t="shared" si="4257"/>
        <v>827.60000000000002</v>
      </c>
      <c r="AG1548" s="17">
        <f t="shared" si="4258"/>
        <v>827.60000000000002</v>
      </c>
      <c r="AH1548" s="17">
        <f>AH1549+AH1550</f>
        <v>0</v>
      </c>
      <c r="AI1548" s="17">
        <f>AI1549+AI1550</f>
        <v>0</v>
      </c>
      <c r="AJ1548" s="17">
        <f>AJ1549+AJ1550</f>
        <v>0</v>
      </c>
      <c r="AK1548" s="17">
        <f>AK1549+AK1550</f>
        <v>0</v>
      </c>
      <c r="AL1548" s="17">
        <f>AL1549+AL1550</f>
        <v>0</v>
      </c>
      <c r="AM1548" s="17">
        <f>AM1549+AM1550</f>
        <v>0</v>
      </c>
      <c r="AN1548" s="17">
        <f>AN1549+AN1550</f>
        <v>0</v>
      </c>
      <c r="AO1548" s="17">
        <f>AO1549+AO1550</f>
        <v>0</v>
      </c>
      <c r="AP1548" s="17">
        <f>AP1549+AP1550</f>
        <v>0</v>
      </c>
      <c r="AQ1548" s="17">
        <f>AQ1549+AQ1550</f>
        <v>0</v>
      </c>
      <c r="AR1548" s="17">
        <f>AR1549+AR1550</f>
        <v>0</v>
      </c>
      <c r="AS1548" s="17">
        <f>AS1549+AS1550</f>
        <v>0</v>
      </c>
      <c r="AT1548" s="17">
        <f>AT1549+AT1550</f>
        <v>0</v>
      </c>
      <c r="AU1548" s="17">
        <f>AU1549+AU1550</f>
        <v>0</v>
      </c>
      <c r="AV1548" s="17">
        <f>AV1549+AV1550</f>
        <v>0</v>
      </c>
      <c r="AW1548" s="17">
        <f t="shared" si="4259"/>
        <v>803.70000000000005</v>
      </c>
      <c r="AX1548" s="17">
        <f t="shared" si="4260"/>
        <v>827.60000000000002</v>
      </c>
      <c r="AY1548" s="17">
        <f t="shared" si="4261"/>
        <v>827.60000000000002</v>
      </c>
      <c r="AZ1548" s="17">
        <f>AZ1549+AZ1550</f>
        <v>0</v>
      </c>
      <c r="BA1548" s="32"/>
      <c r="BB1548" s="32"/>
      <c r="BC1548" s="1"/>
      <c r="BD1548" s="1"/>
      <c r="BE1548" s="1"/>
      <c r="BF1548" s="1"/>
      <c r="BG1548" s="1"/>
      <c r="BH1548" s="1"/>
      <c r="BI1548" s="1"/>
    </row>
    <row r="1549" s="1" customFormat="1" ht="75">
      <c r="A1549" s="30" t="s">
        <v>508</v>
      </c>
      <c r="B1549" s="30" t="s">
        <v>29</v>
      </c>
      <c r="C1549" s="30" t="s">
        <v>121</v>
      </c>
      <c r="D1549" s="30" t="s">
        <v>416</v>
      </c>
      <c r="E1549" s="30" t="s">
        <v>53</v>
      </c>
      <c r="F1549" s="31" t="s">
        <v>54</v>
      </c>
      <c r="G1549" s="17">
        <v>772.30000000000007</v>
      </c>
      <c r="H1549" s="17">
        <v>796.20000000000005</v>
      </c>
      <c r="I1549" s="17">
        <v>796.20000000000005</v>
      </c>
      <c r="J1549" s="17"/>
      <c r="K1549" s="17"/>
      <c r="L1549" s="17"/>
      <c r="M1549" s="17">
        <f t="shared" si="4216"/>
        <v>772.30000000000007</v>
      </c>
      <c r="N1549" s="17">
        <f t="shared" si="4217"/>
        <v>796.20000000000005</v>
      </c>
      <c r="O1549" s="17">
        <f t="shared" si="4218"/>
        <v>796.20000000000005</v>
      </c>
      <c r="P1549" s="17"/>
      <c r="Q1549" s="17"/>
      <c r="R1549" s="17"/>
      <c r="S1549" s="17"/>
      <c r="T1549" s="17"/>
      <c r="U1549" s="17"/>
      <c r="V1549" s="17"/>
      <c r="W1549" s="17"/>
      <c r="X1549" s="17"/>
      <c r="Y1549" s="17">
        <f t="shared" si="4253"/>
        <v>772.30000000000007</v>
      </c>
      <c r="Z1549" s="17">
        <f t="shared" si="4254"/>
        <v>796.20000000000005</v>
      </c>
      <c r="AA1549" s="17">
        <f t="shared" si="4255"/>
        <v>796.20000000000005</v>
      </c>
      <c r="AB1549" s="17"/>
      <c r="AC1549" s="17"/>
      <c r="AD1549" s="17"/>
      <c r="AE1549" s="17">
        <f t="shared" si="4256"/>
        <v>772.30000000000007</v>
      </c>
      <c r="AF1549" s="17">
        <f t="shared" si="4257"/>
        <v>796.20000000000005</v>
      </c>
      <c r="AG1549" s="17">
        <f t="shared" si="4258"/>
        <v>796.20000000000005</v>
      </c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17"/>
      <c r="AT1549" s="17"/>
      <c r="AU1549" s="17"/>
      <c r="AV1549" s="17"/>
      <c r="AW1549" s="17">
        <f t="shared" si="4259"/>
        <v>772.30000000000007</v>
      </c>
      <c r="AX1549" s="17">
        <f t="shared" si="4260"/>
        <v>796.20000000000005</v>
      </c>
      <c r="AY1549" s="17">
        <f t="shared" si="4261"/>
        <v>796.20000000000005</v>
      </c>
      <c r="AZ1549" s="17"/>
      <c r="BA1549" s="32"/>
      <c r="BB1549" s="32"/>
      <c r="BC1549" s="1"/>
      <c r="BD1549" s="1"/>
      <c r="BE1549" s="1"/>
      <c r="BF1549" s="1"/>
      <c r="BG1549" s="1"/>
      <c r="BH1549" s="1"/>
      <c r="BI1549" s="1"/>
    </row>
    <row r="1550" s="1" customFormat="1" ht="30">
      <c r="A1550" s="30" t="s">
        <v>508</v>
      </c>
      <c r="B1550" s="30" t="s">
        <v>29</v>
      </c>
      <c r="C1550" s="30" t="s">
        <v>121</v>
      </c>
      <c r="D1550" s="30" t="s">
        <v>416</v>
      </c>
      <c r="E1550" s="30" t="s">
        <v>41</v>
      </c>
      <c r="F1550" s="31" t="s">
        <v>42</v>
      </c>
      <c r="G1550" s="17">
        <v>31.399999999999999</v>
      </c>
      <c r="H1550" s="17">
        <v>31.399999999999999</v>
      </c>
      <c r="I1550" s="17">
        <v>31.399999999999999</v>
      </c>
      <c r="J1550" s="17"/>
      <c r="K1550" s="17"/>
      <c r="L1550" s="17"/>
      <c r="M1550" s="17">
        <f t="shared" si="4216"/>
        <v>31.399999999999999</v>
      </c>
      <c r="N1550" s="17">
        <f t="shared" si="4217"/>
        <v>31.399999999999999</v>
      </c>
      <c r="O1550" s="17">
        <f t="shared" si="4218"/>
        <v>31.399999999999999</v>
      </c>
      <c r="P1550" s="17"/>
      <c r="Q1550" s="17"/>
      <c r="R1550" s="17"/>
      <c r="S1550" s="17"/>
      <c r="T1550" s="17"/>
      <c r="U1550" s="17"/>
      <c r="V1550" s="17"/>
      <c r="W1550" s="17"/>
      <c r="X1550" s="17"/>
      <c r="Y1550" s="17">
        <f t="shared" si="4253"/>
        <v>31.399999999999999</v>
      </c>
      <c r="Z1550" s="17">
        <f t="shared" si="4254"/>
        <v>31.399999999999999</v>
      </c>
      <c r="AA1550" s="17">
        <f t="shared" si="4255"/>
        <v>31.399999999999999</v>
      </c>
      <c r="AB1550" s="17"/>
      <c r="AC1550" s="17"/>
      <c r="AD1550" s="17"/>
      <c r="AE1550" s="17">
        <f t="shared" si="4256"/>
        <v>31.399999999999999</v>
      </c>
      <c r="AF1550" s="17">
        <f t="shared" si="4257"/>
        <v>31.399999999999999</v>
      </c>
      <c r="AG1550" s="17">
        <f t="shared" si="4258"/>
        <v>31.399999999999999</v>
      </c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/>
      <c r="AS1550" s="17"/>
      <c r="AT1550" s="17"/>
      <c r="AU1550" s="17"/>
      <c r="AV1550" s="17"/>
      <c r="AW1550" s="17">
        <f t="shared" si="4259"/>
        <v>31.399999999999999</v>
      </c>
      <c r="AX1550" s="17">
        <f t="shared" si="4260"/>
        <v>31.399999999999999</v>
      </c>
      <c r="AY1550" s="17">
        <f t="shared" si="4261"/>
        <v>31.399999999999999</v>
      </c>
      <c r="AZ1550" s="17"/>
      <c r="BA1550" s="32"/>
      <c r="BB1550" s="32"/>
      <c r="BC1550" s="1"/>
      <c r="BD1550" s="1"/>
      <c r="BE1550" s="1"/>
      <c r="BF1550" s="1"/>
      <c r="BG1550" s="1"/>
      <c r="BH1550" s="1"/>
      <c r="BI1550" s="1"/>
    </row>
    <row r="1551" s="1" customFormat="1" ht="30">
      <c r="A1551" s="30" t="s">
        <v>508</v>
      </c>
      <c r="B1551" s="30" t="s">
        <v>29</v>
      </c>
      <c r="C1551" s="30" t="s">
        <v>121</v>
      </c>
      <c r="D1551" s="30" t="s">
        <v>91</v>
      </c>
      <c r="E1551" s="35"/>
      <c r="F1551" s="31" t="s">
        <v>92</v>
      </c>
      <c r="G1551" s="17">
        <f t="shared" ref="G1551:G1552" si="4351">G1552</f>
        <v>20445.699999999997</v>
      </c>
      <c r="H1551" s="17">
        <f t="shared" ref="H1551:H1552" si="4352">H1552</f>
        <v>21003.899999999998</v>
      </c>
      <c r="I1551" s="17">
        <f t="shared" ref="I1551:I1552" si="4353">I1552</f>
        <v>21003.899999999998</v>
      </c>
      <c r="J1551" s="17">
        <f t="shared" ref="J1551:J1552" si="4354">J1552</f>
        <v>0</v>
      </c>
      <c r="K1551" s="17">
        <f t="shared" ref="K1551:K1552" si="4355">K1552</f>
        <v>0</v>
      </c>
      <c r="L1551" s="17">
        <f t="shared" ref="L1551:L1552" si="4356">L1552</f>
        <v>0</v>
      </c>
      <c r="M1551" s="17">
        <f t="shared" si="4216"/>
        <v>20445.699999999997</v>
      </c>
      <c r="N1551" s="17">
        <f t="shared" si="4217"/>
        <v>21003.899999999998</v>
      </c>
      <c r="O1551" s="17">
        <f t="shared" si="4218"/>
        <v>21003.899999999998</v>
      </c>
      <c r="P1551" s="17">
        <f t="shared" ref="P1551:P1552" si="4357">P1552</f>
        <v>2486.0999999999999</v>
      </c>
      <c r="Q1551" s="17">
        <f t="shared" ref="Q1551:Q1552" si="4358">Q1552</f>
        <v>0</v>
      </c>
      <c r="R1551" s="17">
        <f t="shared" ref="R1551:R1552" si="4359">R1552</f>
        <v>0</v>
      </c>
      <c r="S1551" s="17">
        <f t="shared" ref="S1551:S1552" si="4360">S1552</f>
        <v>0</v>
      </c>
      <c r="T1551" s="17">
        <f t="shared" ref="T1551:T1552" si="4361">T1552</f>
        <v>3006.5</v>
      </c>
      <c r="U1551" s="17">
        <f t="shared" ref="U1551:U1552" si="4362">U1552</f>
        <v>0</v>
      </c>
      <c r="V1551" s="17">
        <f t="shared" ref="V1551:V1552" si="4363">V1552</f>
        <v>3006.5</v>
      </c>
      <c r="W1551" s="17">
        <f t="shared" ref="W1551:W1552" si="4364">W1552</f>
        <v>0</v>
      </c>
      <c r="X1551" s="17">
        <f t="shared" ref="X1551:X1552" si="4365">X1552</f>
        <v>0</v>
      </c>
      <c r="Y1551" s="17">
        <f t="shared" si="4253"/>
        <v>22931.799999999996</v>
      </c>
      <c r="Z1551" s="17">
        <f t="shared" si="4254"/>
        <v>24010.399999999998</v>
      </c>
      <c r="AA1551" s="17">
        <f t="shared" si="4255"/>
        <v>24010.399999999998</v>
      </c>
      <c r="AB1551" s="17">
        <f t="shared" ref="AB1551:AB1552" si="4366">AB1552</f>
        <v>0</v>
      </c>
      <c r="AC1551" s="17">
        <f t="shared" ref="AC1551:AC1552" si="4367">AC1552</f>
        <v>0</v>
      </c>
      <c r="AD1551" s="17">
        <f t="shared" ref="AD1551:AD1552" si="4368">AD1552</f>
        <v>0</v>
      </c>
      <c r="AE1551" s="17">
        <f t="shared" si="4256"/>
        <v>22931.799999999996</v>
      </c>
      <c r="AF1551" s="17">
        <f t="shared" si="4257"/>
        <v>24010.399999999998</v>
      </c>
      <c r="AG1551" s="17">
        <f t="shared" si="4258"/>
        <v>24010.399999999998</v>
      </c>
      <c r="AH1551" s="17">
        <f t="shared" ref="AH1551:AH1552" si="4369">AH1552</f>
        <v>0</v>
      </c>
      <c r="AI1551" s="17">
        <f t="shared" ref="AI1551:AI1552" si="4370">AI1552</f>
        <v>0</v>
      </c>
      <c r="AJ1551" s="17">
        <f t="shared" ref="AJ1551:AJ1552" si="4371">AJ1552</f>
        <v>0</v>
      </c>
      <c r="AK1551" s="17">
        <f t="shared" ref="AK1551:AK1552" si="4372">AK1552</f>
        <v>0</v>
      </c>
      <c r="AL1551" s="17">
        <f t="shared" ref="AL1551:AL1552" si="4373">AL1552</f>
        <v>0</v>
      </c>
      <c r="AM1551" s="17">
        <f t="shared" ref="AM1551:AM1552" si="4374">AM1552</f>
        <v>0</v>
      </c>
      <c r="AN1551" s="17">
        <f t="shared" ref="AN1551:AN1552" si="4375">AN1552</f>
        <v>0</v>
      </c>
      <c r="AO1551" s="17">
        <f t="shared" ref="AO1551:AO1552" si="4376">AO1552</f>
        <v>0</v>
      </c>
      <c r="AP1551" s="17">
        <f t="shared" ref="AP1551:AP1552" si="4377">AP1552</f>
        <v>0</v>
      </c>
      <c r="AQ1551" s="17">
        <f t="shared" ref="AQ1551:AQ1552" si="4378">AQ1552</f>
        <v>0</v>
      </c>
      <c r="AR1551" s="17">
        <f t="shared" ref="AR1551:AR1552" si="4379">AR1552</f>
        <v>0</v>
      </c>
      <c r="AS1551" s="17">
        <f t="shared" ref="AS1551:AS1552" si="4380">AS1552</f>
        <v>0</v>
      </c>
      <c r="AT1551" s="17">
        <f t="shared" ref="AT1551:AT1552" si="4381">AT1552</f>
        <v>0</v>
      </c>
      <c r="AU1551" s="17">
        <f t="shared" ref="AU1551:AU1552" si="4382">AU1552</f>
        <v>0</v>
      </c>
      <c r="AV1551" s="17">
        <f t="shared" ref="AV1551:AV1552" si="4383">AV1552</f>
        <v>0</v>
      </c>
      <c r="AW1551" s="17">
        <f t="shared" si="4259"/>
        <v>22931.799999999996</v>
      </c>
      <c r="AX1551" s="17">
        <f t="shared" si="4260"/>
        <v>24010.399999999998</v>
      </c>
      <c r="AY1551" s="17">
        <f t="shared" si="4261"/>
        <v>24010.399999999998</v>
      </c>
      <c r="AZ1551" s="17">
        <f t="shared" ref="AZ1551:AZ1552" si="4384">AZ1552</f>
        <v>0</v>
      </c>
      <c r="BA1551" s="32"/>
      <c r="BB1551" s="32"/>
      <c r="BC1551" s="1"/>
      <c r="BD1551" s="1"/>
      <c r="BE1551" s="1"/>
      <c r="BF1551" s="1"/>
      <c r="BG1551" s="1"/>
      <c r="BH1551" s="1"/>
      <c r="BI1551" s="1"/>
    </row>
    <row r="1552" s="1" customFormat="1" ht="30">
      <c r="A1552" s="30" t="s">
        <v>508</v>
      </c>
      <c r="B1552" s="30" t="s">
        <v>29</v>
      </c>
      <c r="C1552" s="30" t="s">
        <v>121</v>
      </c>
      <c r="D1552" s="30" t="s">
        <v>418</v>
      </c>
      <c r="E1552" s="35"/>
      <c r="F1552" s="31" t="s">
        <v>419</v>
      </c>
      <c r="G1552" s="17">
        <f t="shared" si="4351"/>
        <v>20445.699999999997</v>
      </c>
      <c r="H1552" s="17">
        <f t="shared" si="4352"/>
        <v>21003.899999999998</v>
      </c>
      <c r="I1552" s="17">
        <f t="shared" si="4353"/>
        <v>21003.899999999998</v>
      </c>
      <c r="J1552" s="17">
        <f t="shared" si="4354"/>
        <v>0</v>
      </c>
      <c r="K1552" s="17">
        <f t="shared" si="4355"/>
        <v>0</v>
      </c>
      <c r="L1552" s="17">
        <f t="shared" si="4356"/>
        <v>0</v>
      </c>
      <c r="M1552" s="17">
        <f t="shared" si="4216"/>
        <v>20445.699999999997</v>
      </c>
      <c r="N1552" s="17">
        <f t="shared" si="4217"/>
        <v>21003.899999999998</v>
      </c>
      <c r="O1552" s="17">
        <f t="shared" si="4218"/>
        <v>21003.899999999998</v>
      </c>
      <c r="P1552" s="17">
        <f t="shared" si="4357"/>
        <v>2486.0999999999999</v>
      </c>
      <c r="Q1552" s="17">
        <f t="shared" si="4358"/>
        <v>0</v>
      </c>
      <c r="R1552" s="17">
        <f t="shared" si="4359"/>
        <v>0</v>
      </c>
      <c r="S1552" s="17">
        <f t="shared" si="4360"/>
        <v>0</v>
      </c>
      <c r="T1552" s="17">
        <f t="shared" si="4361"/>
        <v>3006.5</v>
      </c>
      <c r="U1552" s="17">
        <f t="shared" si="4362"/>
        <v>0</v>
      </c>
      <c r="V1552" s="17">
        <f t="shared" si="4363"/>
        <v>3006.5</v>
      </c>
      <c r="W1552" s="17">
        <f t="shared" si="4364"/>
        <v>0</v>
      </c>
      <c r="X1552" s="17">
        <f t="shared" si="4365"/>
        <v>0</v>
      </c>
      <c r="Y1552" s="17">
        <f t="shared" si="4253"/>
        <v>22931.799999999996</v>
      </c>
      <c r="Z1552" s="17">
        <f t="shared" si="4254"/>
        <v>24010.399999999998</v>
      </c>
      <c r="AA1552" s="17">
        <f t="shared" si="4255"/>
        <v>24010.399999999998</v>
      </c>
      <c r="AB1552" s="17">
        <f t="shared" si="4366"/>
        <v>0</v>
      </c>
      <c r="AC1552" s="17">
        <f t="shared" si="4367"/>
        <v>0</v>
      </c>
      <c r="AD1552" s="17">
        <f t="shared" si="4368"/>
        <v>0</v>
      </c>
      <c r="AE1552" s="17">
        <f t="shared" si="4256"/>
        <v>22931.799999999996</v>
      </c>
      <c r="AF1552" s="17">
        <f t="shared" si="4257"/>
        <v>24010.399999999998</v>
      </c>
      <c r="AG1552" s="17">
        <f t="shared" si="4258"/>
        <v>24010.399999999998</v>
      </c>
      <c r="AH1552" s="17">
        <f t="shared" si="4369"/>
        <v>0</v>
      </c>
      <c r="AI1552" s="17">
        <f t="shared" si="4370"/>
        <v>0</v>
      </c>
      <c r="AJ1552" s="17">
        <f t="shared" si="4371"/>
        <v>0</v>
      </c>
      <c r="AK1552" s="17">
        <f t="shared" si="4372"/>
        <v>0</v>
      </c>
      <c r="AL1552" s="17">
        <f t="shared" si="4373"/>
        <v>0</v>
      </c>
      <c r="AM1552" s="17">
        <f t="shared" si="4374"/>
        <v>0</v>
      </c>
      <c r="AN1552" s="17">
        <f t="shared" si="4375"/>
        <v>0</v>
      </c>
      <c r="AO1552" s="17">
        <f t="shared" si="4376"/>
        <v>0</v>
      </c>
      <c r="AP1552" s="17">
        <f t="shared" si="4377"/>
        <v>0</v>
      </c>
      <c r="AQ1552" s="17">
        <f t="shared" si="4378"/>
        <v>0</v>
      </c>
      <c r="AR1552" s="17">
        <f t="shared" si="4379"/>
        <v>0</v>
      </c>
      <c r="AS1552" s="17">
        <f t="shared" si="4380"/>
        <v>0</v>
      </c>
      <c r="AT1552" s="17">
        <f t="shared" si="4381"/>
        <v>0</v>
      </c>
      <c r="AU1552" s="17">
        <f t="shared" si="4382"/>
        <v>0</v>
      </c>
      <c r="AV1552" s="17">
        <f t="shared" si="4383"/>
        <v>0</v>
      </c>
      <c r="AW1552" s="17">
        <f t="shared" si="4259"/>
        <v>22931.799999999996</v>
      </c>
      <c r="AX1552" s="17">
        <f t="shared" si="4260"/>
        <v>24010.399999999998</v>
      </c>
      <c r="AY1552" s="17">
        <f t="shared" si="4261"/>
        <v>24010.399999999998</v>
      </c>
      <c r="AZ1552" s="17">
        <f t="shared" si="4384"/>
        <v>0</v>
      </c>
      <c r="BA1552" s="32"/>
      <c r="BB1552" s="32"/>
      <c r="BC1552" s="1"/>
      <c r="BD1552" s="1"/>
      <c r="BE1552" s="1"/>
      <c r="BF1552" s="1"/>
      <c r="BG1552" s="1"/>
      <c r="BH1552" s="1"/>
      <c r="BI1552" s="1"/>
    </row>
    <row r="1553" s="1" customFormat="1" ht="15">
      <c r="A1553" s="30" t="s">
        <v>508</v>
      </c>
      <c r="B1553" s="30" t="s">
        <v>29</v>
      </c>
      <c r="C1553" s="30" t="s">
        <v>121</v>
      </c>
      <c r="D1553" s="30" t="s">
        <v>420</v>
      </c>
      <c r="E1553" s="35"/>
      <c r="F1553" s="31" t="s">
        <v>52</v>
      </c>
      <c r="G1553" s="17">
        <f>G1554+G1555</f>
        <v>20445.699999999997</v>
      </c>
      <c r="H1553" s="17">
        <f>H1554+H1555</f>
        <v>21003.899999999998</v>
      </c>
      <c r="I1553" s="17">
        <f>I1554+I1555</f>
        <v>21003.899999999998</v>
      </c>
      <c r="J1553" s="17">
        <f>J1554+J1555</f>
        <v>0</v>
      </c>
      <c r="K1553" s="17">
        <f>K1554+K1555</f>
        <v>0</v>
      </c>
      <c r="L1553" s="17">
        <f>L1554+L1555</f>
        <v>0</v>
      </c>
      <c r="M1553" s="17">
        <f t="shared" si="4216"/>
        <v>20445.699999999997</v>
      </c>
      <c r="N1553" s="17">
        <f t="shared" si="4217"/>
        <v>21003.899999999998</v>
      </c>
      <c r="O1553" s="17">
        <f t="shared" si="4218"/>
        <v>21003.899999999998</v>
      </c>
      <c r="P1553" s="17">
        <f>P1554+P1555</f>
        <v>2486.0999999999999</v>
      </c>
      <c r="Q1553" s="17">
        <f>Q1554+Q1555</f>
        <v>0</v>
      </c>
      <c r="R1553" s="17">
        <f>R1554+R1555</f>
        <v>0</v>
      </c>
      <c r="S1553" s="17">
        <f>S1554+S1555</f>
        <v>0</v>
      </c>
      <c r="T1553" s="17">
        <f>T1554+T1555</f>
        <v>3006.5</v>
      </c>
      <c r="U1553" s="17">
        <f>U1554+U1555</f>
        <v>0</v>
      </c>
      <c r="V1553" s="17">
        <f>V1554+V1555</f>
        <v>3006.5</v>
      </c>
      <c r="W1553" s="17">
        <f>W1554+W1555</f>
        <v>0</v>
      </c>
      <c r="X1553" s="17">
        <f>X1554+X1555</f>
        <v>0</v>
      </c>
      <c r="Y1553" s="17">
        <f t="shared" si="4253"/>
        <v>22931.799999999996</v>
      </c>
      <c r="Z1553" s="17">
        <f t="shared" si="4254"/>
        <v>24010.399999999998</v>
      </c>
      <c r="AA1553" s="17">
        <f t="shared" si="4255"/>
        <v>24010.399999999998</v>
      </c>
      <c r="AB1553" s="17">
        <f>AB1554+AB1555</f>
        <v>0</v>
      </c>
      <c r="AC1553" s="17">
        <f>AC1554+AC1555</f>
        <v>0</v>
      </c>
      <c r="AD1553" s="17">
        <f>AD1554+AD1555</f>
        <v>0</v>
      </c>
      <c r="AE1553" s="17">
        <f t="shared" si="4256"/>
        <v>22931.799999999996</v>
      </c>
      <c r="AF1553" s="17">
        <f t="shared" si="4257"/>
        <v>24010.399999999998</v>
      </c>
      <c r="AG1553" s="17">
        <f t="shared" si="4258"/>
        <v>24010.399999999998</v>
      </c>
      <c r="AH1553" s="17">
        <f>AH1554+AH1555</f>
        <v>0</v>
      </c>
      <c r="AI1553" s="17">
        <f>AI1554+AI1555</f>
        <v>0</v>
      </c>
      <c r="AJ1553" s="17">
        <f>AJ1554+AJ1555</f>
        <v>0</v>
      </c>
      <c r="AK1553" s="17">
        <f>AK1554+AK1555</f>
        <v>0</v>
      </c>
      <c r="AL1553" s="17">
        <f>AL1554+AL1555</f>
        <v>0</v>
      </c>
      <c r="AM1553" s="17">
        <f>AM1554+AM1555</f>
        <v>0</v>
      </c>
      <c r="AN1553" s="17">
        <f>AN1554+AN1555</f>
        <v>0</v>
      </c>
      <c r="AO1553" s="17">
        <f>AO1554+AO1555</f>
        <v>0</v>
      </c>
      <c r="AP1553" s="17">
        <f>AP1554+AP1555</f>
        <v>0</v>
      </c>
      <c r="AQ1553" s="17">
        <f>AQ1554+AQ1555</f>
        <v>0</v>
      </c>
      <c r="AR1553" s="17">
        <f>AR1554+AR1555</f>
        <v>0</v>
      </c>
      <c r="AS1553" s="17">
        <f>AS1554+AS1555</f>
        <v>0</v>
      </c>
      <c r="AT1553" s="17">
        <f>AT1554+AT1555</f>
        <v>0</v>
      </c>
      <c r="AU1553" s="17">
        <f>AU1554+AU1555</f>
        <v>0</v>
      </c>
      <c r="AV1553" s="17">
        <f>AV1554+AV1555</f>
        <v>0</v>
      </c>
      <c r="AW1553" s="17">
        <f t="shared" si="4259"/>
        <v>22931.799999999996</v>
      </c>
      <c r="AX1553" s="17">
        <f t="shared" si="4260"/>
        <v>24010.399999999998</v>
      </c>
      <c r="AY1553" s="17">
        <f t="shared" si="4261"/>
        <v>24010.399999999998</v>
      </c>
      <c r="AZ1553" s="17">
        <f>AZ1554+AZ1555</f>
        <v>0</v>
      </c>
      <c r="BA1553" s="32"/>
      <c r="BB1553" s="32"/>
      <c r="BC1553" s="1"/>
      <c r="BD1553" s="1"/>
      <c r="BE1553" s="1"/>
      <c r="BF1553" s="1"/>
      <c r="BG1553" s="1"/>
      <c r="BH1553" s="1"/>
      <c r="BI1553" s="1"/>
    </row>
    <row r="1554" s="1" customFormat="1" ht="75">
      <c r="A1554" s="30" t="s">
        <v>508</v>
      </c>
      <c r="B1554" s="30" t="s">
        <v>29</v>
      </c>
      <c r="C1554" s="30" t="s">
        <v>121</v>
      </c>
      <c r="D1554" s="30" t="s">
        <v>420</v>
      </c>
      <c r="E1554" s="30" t="s">
        <v>53</v>
      </c>
      <c r="F1554" s="31" t="s">
        <v>54</v>
      </c>
      <c r="G1554" s="17">
        <v>18153.599999999999</v>
      </c>
      <c r="H1554" s="17">
        <v>18711.799999999999</v>
      </c>
      <c r="I1554" s="17">
        <v>18711.799999999999</v>
      </c>
      <c r="J1554" s="17"/>
      <c r="K1554" s="17"/>
      <c r="L1554" s="17"/>
      <c r="M1554" s="17">
        <f t="shared" si="4216"/>
        <v>18153.599999999999</v>
      </c>
      <c r="N1554" s="17">
        <f t="shared" si="4217"/>
        <v>18711.799999999999</v>
      </c>
      <c r="O1554" s="17">
        <f t="shared" si="4218"/>
        <v>18711.799999999999</v>
      </c>
      <c r="P1554" s="17">
        <v>2486.0999999999999</v>
      </c>
      <c r="Q1554" s="17"/>
      <c r="R1554" s="17"/>
      <c r="S1554" s="17"/>
      <c r="T1554" s="17">
        <v>3006.5</v>
      </c>
      <c r="U1554" s="17"/>
      <c r="V1554" s="17">
        <v>3006.5</v>
      </c>
      <c r="W1554" s="17"/>
      <c r="X1554" s="17"/>
      <c r="Y1554" s="17">
        <f t="shared" si="4253"/>
        <v>20639.699999999997</v>
      </c>
      <c r="Z1554" s="17">
        <f t="shared" si="4254"/>
        <v>21718.299999999999</v>
      </c>
      <c r="AA1554" s="17">
        <f t="shared" si="4255"/>
        <v>21718.299999999999</v>
      </c>
      <c r="AB1554" s="17"/>
      <c r="AC1554" s="17"/>
      <c r="AD1554" s="17"/>
      <c r="AE1554" s="17">
        <f t="shared" si="4256"/>
        <v>20639.699999999997</v>
      </c>
      <c r="AF1554" s="17">
        <f t="shared" si="4257"/>
        <v>21718.299999999999</v>
      </c>
      <c r="AG1554" s="17">
        <f t="shared" si="4258"/>
        <v>21718.299999999999</v>
      </c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17"/>
      <c r="AT1554" s="17"/>
      <c r="AU1554" s="17"/>
      <c r="AV1554" s="17"/>
      <c r="AW1554" s="17">
        <f t="shared" si="4259"/>
        <v>20639.699999999997</v>
      </c>
      <c r="AX1554" s="17">
        <f t="shared" si="4260"/>
        <v>21718.299999999999</v>
      </c>
      <c r="AY1554" s="17">
        <f t="shared" si="4261"/>
        <v>21718.299999999999</v>
      </c>
      <c r="AZ1554" s="17"/>
      <c r="BA1554" s="32"/>
      <c r="BB1554" s="32"/>
      <c r="BC1554" s="1"/>
      <c r="BD1554" s="1"/>
      <c r="BE1554" s="1"/>
      <c r="BF1554" s="1"/>
      <c r="BG1554" s="1"/>
      <c r="BH1554" s="1"/>
      <c r="BI1554" s="1"/>
    </row>
    <row r="1555" s="1" customFormat="1" ht="30">
      <c r="A1555" s="30" t="s">
        <v>508</v>
      </c>
      <c r="B1555" s="30" t="s">
        <v>29</v>
      </c>
      <c r="C1555" s="30" t="s">
        <v>121</v>
      </c>
      <c r="D1555" s="30" t="s">
        <v>420</v>
      </c>
      <c r="E1555" s="30" t="s">
        <v>41</v>
      </c>
      <c r="F1555" s="31" t="s">
        <v>42</v>
      </c>
      <c r="G1555" s="17">
        <v>2292.0999999999999</v>
      </c>
      <c r="H1555" s="17">
        <v>2292.0999999999999</v>
      </c>
      <c r="I1555" s="17">
        <v>2292.0999999999999</v>
      </c>
      <c r="J1555" s="17"/>
      <c r="K1555" s="17"/>
      <c r="L1555" s="17"/>
      <c r="M1555" s="17">
        <f t="shared" si="4216"/>
        <v>2292.0999999999999</v>
      </c>
      <c r="N1555" s="17">
        <f t="shared" si="4217"/>
        <v>2292.0999999999999</v>
      </c>
      <c r="O1555" s="17">
        <f t="shared" si="4218"/>
        <v>2292.0999999999999</v>
      </c>
      <c r="P1555" s="17"/>
      <c r="Q1555" s="17"/>
      <c r="R1555" s="17"/>
      <c r="S1555" s="17"/>
      <c r="T1555" s="17"/>
      <c r="U1555" s="17"/>
      <c r="V1555" s="17"/>
      <c r="W1555" s="17"/>
      <c r="X1555" s="17"/>
      <c r="Y1555" s="17">
        <f t="shared" si="4253"/>
        <v>2292.0999999999999</v>
      </c>
      <c r="Z1555" s="17">
        <f t="shared" si="4254"/>
        <v>2292.0999999999999</v>
      </c>
      <c r="AA1555" s="17">
        <f t="shared" si="4255"/>
        <v>2292.0999999999999</v>
      </c>
      <c r="AB1555" s="17"/>
      <c r="AC1555" s="17"/>
      <c r="AD1555" s="17"/>
      <c r="AE1555" s="17">
        <f t="shared" si="4256"/>
        <v>2292.0999999999999</v>
      </c>
      <c r="AF1555" s="17">
        <f t="shared" si="4257"/>
        <v>2292.0999999999999</v>
      </c>
      <c r="AG1555" s="17">
        <f t="shared" si="4258"/>
        <v>2292.0999999999999</v>
      </c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17"/>
      <c r="AT1555" s="17"/>
      <c r="AU1555" s="17"/>
      <c r="AV1555" s="17"/>
      <c r="AW1555" s="17">
        <f t="shared" si="4259"/>
        <v>2292.0999999999999</v>
      </c>
      <c r="AX1555" s="17">
        <f t="shared" si="4260"/>
        <v>2292.0999999999999</v>
      </c>
      <c r="AY1555" s="17">
        <f t="shared" si="4261"/>
        <v>2292.0999999999999</v>
      </c>
      <c r="AZ1555" s="17"/>
      <c r="BA1555" s="32"/>
      <c r="BB1555" s="32"/>
      <c r="BC1555" s="1"/>
      <c r="BD1555" s="1"/>
      <c r="BE1555" s="1"/>
      <c r="BF1555" s="1"/>
      <c r="BG1555" s="1"/>
      <c r="BH1555" s="1"/>
      <c r="BI1555" s="1"/>
    </row>
    <row r="1556" s="25" customFormat="1" ht="15">
      <c r="A1556" s="26" t="s">
        <v>508</v>
      </c>
      <c r="B1556" s="26" t="s">
        <v>29</v>
      </c>
      <c r="C1556" s="26" t="s">
        <v>31</v>
      </c>
      <c r="D1556" s="26"/>
      <c r="E1556" s="26"/>
      <c r="F1556" s="27" t="s">
        <v>32</v>
      </c>
      <c r="G1556" s="28">
        <f t="shared" ref="G1556:G1562" si="4385">G1557</f>
        <v>4886.3000000000002</v>
      </c>
      <c r="H1556" s="28">
        <f t="shared" ref="H1556:H1562" si="4386">H1557</f>
        <v>3056</v>
      </c>
      <c r="I1556" s="28">
        <f t="shared" ref="I1556:I1562" si="4387">I1557</f>
        <v>3054.5</v>
      </c>
      <c r="J1556" s="28">
        <f t="shared" ref="J1556:J1562" si="4388">J1557</f>
        <v>0</v>
      </c>
      <c r="K1556" s="28">
        <f t="shared" ref="K1556:K1562" si="4389">K1557</f>
        <v>0</v>
      </c>
      <c r="L1556" s="28">
        <f t="shared" ref="L1556:L1562" si="4390">L1557</f>
        <v>0</v>
      </c>
      <c r="M1556" s="28">
        <f t="shared" si="4216"/>
        <v>4886.3000000000002</v>
      </c>
      <c r="N1556" s="28">
        <f t="shared" si="4217"/>
        <v>3056</v>
      </c>
      <c r="O1556" s="28">
        <f t="shared" si="4218"/>
        <v>3054.5</v>
      </c>
      <c r="P1556" s="28">
        <f t="shared" ref="P1556:P1562" si="4391">P1557</f>
        <v>0</v>
      </c>
      <c r="Q1556" s="28">
        <f t="shared" ref="Q1556:Q1562" si="4392">Q1557</f>
        <v>0</v>
      </c>
      <c r="R1556" s="28">
        <f t="shared" ref="R1556:R1562" si="4393">R1557</f>
        <v>0</v>
      </c>
      <c r="S1556" s="28">
        <f t="shared" ref="S1556:S1562" si="4394">S1557</f>
        <v>30</v>
      </c>
      <c r="T1556" s="28">
        <f t="shared" ref="T1556:T1562" si="4395">T1557</f>
        <v>30</v>
      </c>
      <c r="U1556" s="28">
        <f t="shared" ref="U1556:U1562" si="4396">U1557</f>
        <v>0</v>
      </c>
      <c r="V1556" s="28">
        <f t="shared" ref="V1556:V1562" si="4397">V1557</f>
        <v>30</v>
      </c>
      <c r="W1556" s="28">
        <f t="shared" ref="W1556:W1562" si="4398">W1557</f>
        <v>0</v>
      </c>
      <c r="X1556" s="28">
        <f t="shared" ref="X1556:X1562" si="4399">X1557</f>
        <v>0</v>
      </c>
      <c r="Y1556" s="28">
        <f t="shared" si="4253"/>
        <v>4916.3000000000002</v>
      </c>
      <c r="Z1556" s="28">
        <f t="shared" si="4254"/>
        <v>3086</v>
      </c>
      <c r="AA1556" s="28">
        <f t="shared" si="4255"/>
        <v>3084.5</v>
      </c>
      <c r="AB1556" s="28">
        <f t="shared" ref="AB1556:AB1562" si="4400">AB1557</f>
        <v>0</v>
      </c>
      <c r="AC1556" s="28">
        <f t="shared" ref="AC1556:AC1562" si="4401">AC1557</f>
        <v>0</v>
      </c>
      <c r="AD1556" s="28">
        <f t="shared" ref="AD1556:AD1562" si="4402">AD1557</f>
        <v>0</v>
      </c>
      <c r="AE1556" s="28">
        <f t="shared" si="4256"/>
        <v>4916.3000000000002</v>
      </c>
      <c r="AF1556" s="28">
        <f t="shared" si="4257"/>
        <v>3086</v>
      </c>
      <c r="AG1556" s="28">
        <f t="shared" si="4258"/>
        <v>3084.5</v>
      </c>
      <c r="AH1556" s="28">
        <f>AH1557</f>
        <v>0</v>
      </c>
      <c r="AI1556" s="28">
        <f>AI1557</f>
        <v>0</v>
      </c>
      <c r="AJ1556" s="28">
        <f>AJ1557</f>
        <v>0</v>
      </c>
      <c r="AK1556" s="28">
        <f>AK1557</f>
        <v>0</v>
      </c>
      <c r="AL1556" s="28">
        <f>AL1557</f>
        <v>0</v>
      </c>
      <c r="AM1556" s="28">
        <f>AM1557</f>
        <v>0</v>
      </c>
      <c r="AN1556" s="28">
        <f>AN1557</f>
        <v>0</v>
      </c>
      <c r="AO1556" s="28">
        <f>AO1557</f>
        <v>0</v>
      </c>
      <c r="AP1556" s="28">
        <f>AP1557</f>
        <v>0</v>
      </c>
      <c r="AQ1556" s="28">
        <f>AQ1557</f>
        <v>0</v>
      </c>
      <c r="AR1556" s="28">
        <f>AR1557</f>
        <v>0</v>
      </c>
      <c r="AS1556" s="28">
        <f>AS1557</f>
        <v>0</v>
      </c>
      <c r="AT1556" s="28">
        <f>AT1557</f>
        <v>0</v>
      </c>
      <c r="AU1556" s="28">
        <f>AU1557</f>
        <v>0</v>
      </c>
      <c r="AV1556" s="28">
        <f>AV1557</f>
        <v>0</v>
      </c>
      <c r="AW1556" s="28">
        <f t="shared" si="4259"/>
        <v>4916.3000000000002</v>
      </c>
      <c r="AX1556" s="28">
        <f t="shared" si="4260"/>
        <v>3086</v>
      </c>
      <c r="AY1556" s="28">
        <f t="shared" si="4261"/>
        <v>3084.5</v>
      </c>
      <c r="AZ1556" s="28">
        <f>AZ1557</f>
        <v>0</v>
      </c>
      <c r="BA1556" s="29"/>
      <c r="BB1556" s="29"/>
      <c r="BC1556" s="25"/>
      <c r="BD1556" s="25"/>
      <c r="BE1556" s="25"/>
      <c r="BF1556" s="25"/>
      <c r="BG1556" s="25"/>
      <c r="BH1556" s="25"/>
      <c r="BI1556" s="25"/>
    </row>
    <row r="1557" s="1" customFormat="1" ht="15">
      <c r="A1557" s="30" t="s">
        <v>508</v>
      </c>
      <c r="B1557" s="30" t="s">
        <v>29</v>
      </c>
      <c r="C1557" s="30" t="s">
        <v>31</v>
      </c>
      <c r="D1557" s="30" t="s">
        <v>237</v>
      </c>
      <c r="E1557" s="30"/>
      <c r="F1557" s="31" t="s">
        <v>238</v>
      </c>
      <c r="G1557" s="17">
        <f>G1562</f>
        <v>4886.3000000000002</v>
      </c>
      <c r="H1557" s="17">
        <f>H1562</f>
        <v>3056</v>
      </c>
      <c r="I1557" s="17">
        <f>I1562</f>
        <v>3054.5</v>
      </c>
      <c r="J1557" s="17">
        <f>J1562</f>
        <v>0</v>
      </c>
      <c r="K1557" s="17">
        <f>K1562</f>
        <v>0</v>
      </c>
      <c r="L1557" s="17">
        <f>L1562</f>
        <v>0</v>
      </c>
      <c r="M1557" s="17">
        <f t="shared" si="4216"/>
        <v>4886.3000000000002</v>
      </c>
      <c r="N1557" s="17">
        <f t="shared" si="4217"/>
        <v>3056</v>
      </c>
      <c r="O1557" s="17">
        <f t="shared" si="4218"/>
        <v>3054.5</v>
      </c>
      <c r="P1557" s="17">
        <f>P1562</f>
        <v>0</v>
      </c>
      <c r="Q1557" s="17">
        <f>Q1562</f>
        <v>0</v>
      </c>
      <c r="R1557" s="17">
        <f>R1562</f>
        <v>0</v>
      </c>
      <c r="S1557" s="17">
        <f>S1562</f>
        <v>30</v>
      </c>
      <c r="T1557" s="17">
        <f>T1562</f>
        <v>30</v>
      </c>
      <c r="U1557" s="17">
        <f>U1562</f>
        <v>0</v>
      </c>
      <c r="V1557" s="17">
        <f>V1562</f>
        <v>30</v>
      </c>
      <c r="W1557" s="17">
        <f>W1562</f>
        <v>0</v>
      </c>
      <c r="X1557" s="17">
        <f>X1562</f>
        <v>0</v>
      </c>
      <c r="Y1557" s="17">
        <f t="shared" si="4253"/>
        <v>4916.3000000000002</v>
      </c>
      <c r="Z1557" s="17">
        <f t="shared" si="4254"/>
        <v>3086</v>
      </c>
      <c r="AA1557" s="17">
        <f t="shared" si="4255"/>
        <v>3084.5</v>
      </c>
      <c r="AB1557" s="17">
        <f>AB1562</f>
        <v>0</v>
      </c>
      <c r="AC1557" s="17">
        <f>AC1562</f>
        <v>0</v>
      </c>
      <c r="AD1557" s="17">
        <f>AD1562</f>
        <v>0</v>
      </c>
      <c r="AE1557" s="17">
        <f t="shared" si="4256"/>
        <v>4916.3000000000002</v>
      </c>
      <c r="AF1557" s="17">
        <f t="shared" si="4257"/>
        <v>3086</v>
      </c>
      <c r="AG1557" s="17">
        <f t="shared" si="4258"/>
        <v>3084.5</v>
      </c>
      <c r="AH1557" s="17">
        <f>AH1562+AH1558</f>
        <v>0</v>
      </c>
      <c r="AI1557" s="17">
        <f>AI1562+AI1558</f>
        <v>0</v>
      </c>
      <c r="AJ1557" s="17">
        <f>AJ1562+AJ1558</f>
        <v>0</v>
      </c>
      <c r="AK1557" s="17">
        <f>AK1562+AK1558</f>
        <v>0</v>
      </c>
      <c r="AL1557" s="17">
        <f>AL1562+AL1558</f>
        <v>0</v>
      </c>
      <c r="AM1557" s="17">
        <f>AM1562+AM1558</f>
        <v>0</v>
      </c>
      <c r="AN1557" s="17">
        <f>AN1562+AN1558</f>
        <v>0</v>
      </c>
      <c r="AO1557" s="17">
        <f>AO1562+AO1558</f>
        <v>0</v>
      </c>
      <c r="AP1557" s="17">
        <f>AP1562+AP1558</f>
        <v>0</v>
      </c>
      <c r="AQ1557" s="17">
        <f>AQ1562+AQ1558</f>
        <v>0</v>
      </c>
      <c r="AR1557" s="17">
        <f>AR1562+AR1558</f>
        <v>0</v>
      </c>
      <c r="AS1557" s="17">
        <f>AS1562+AS1558</f>
        <v>0</v>
      </c>
      <c r="AT1557" s="17">
        <f>AT1562+AT1558</f>
        <v>0</v>
      </c>
      <c r="AU1557" s="17">
        <f>AU1562+AU1558</f>
        <v>0</v>
      </c>
      <c r="AV1557" s="17">
        <f>AV1562+AV1558</f>
        <v>0</v>
      </c>
      <c r="AW1557" s="17">
        <f t="shared" si="4259"/>
        <v>4916.3000000000002</v>
      </c>
      <c r="AX1557" s="17">
        <f t="shared" si="4260"/>
        <v>3086</v>
      </c>
      <c r="AY1557" s="17">
        <f t="shared" si="4261"/>
        <v>3084.5</v>
      </c>
      <c r="AZ1557" s="17">
        <f>AZ1562+AZ1558</f>
        <v>0</v>
      </c>
      <c r="BA1557" s="32"/>
      <c r="BB1557" s="32"/>
      <c r="BC1557" s="1"/>
      <c r="BD1557" s="1"/>
      <c r="BE1557" s="1"/>
      <c r="BF1557" s="1"/>
      <c r="BG1557" s="1"/>
      <c r="BH1557" s="1"/>
      <c r="BI1557" s="1"/>
    </row>
    <row r="1558" s="1" customFormat="1" ht="15">
      <c r="A1558" s="30" t="s">
        <v>508</v>
      </c>
      <c r="B1558" s="30" t="s">
        <v>29</v>
      </c>
      <c r="C1558" s="30" t="s">
        <v>31</v>
      </c>
      <c r="D1558" s="30" t="s">
        <v>421</v>
      </c>
      <c r="E1558" s="30"/>
      <c r="F1558" s="31" t="s">
        <v>80</v>
      </c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>
        <f t="shared" ref="AH1558:AH1562" si="4403">AH1559</f>
        <v>0</v>
      </c>
      <c r="AI1558" s="17">
        <f t="shared" ref="AI1558:AI1562" si="4404">AI1559</f>
        <v>0</v>
      </c>
      <c r="AJ1558" s="17">
        <f t="shared" ref="AJ1558:AJ1562" si="4405">AJ1559</f>
        <v>0</v>
      </c>
      <c r="AK1558" s="17">
        <f t="shared" ref="AK1558:AK1562" si="4406">AK1559</f>
        <v>345</v>
      </c>
      <c r="AL1558" s="17">
        <f t="shared" ref="AL1558:AL1562" si="4407">AL1559</f>
        <v>0</v>
      </c>
      <c r="AM1558" s="17">
        <f t="shared" ref="AM1558:AM1562" si="4408">AM1559</f>
        <v>0</v>
      </c>
      <c r="AN1558" s="17">
        <f t="shared" ref="AN1558:AN1562" si="4409">AN1559</f>
        <v>0</v>
      </c>
      <c r="AO1558" s="17">
        <f t="shared" ref="AO1558:AO1562" si="4410">AO1559</f>
        <v>0</v>
      </c>
      <c r="AP1558" s="17">
        <f t="shared" ref="AP1558:AP1562" si="4411">AP1559</f>
        <v>345</v>
      </c>
      <c r="AQ1558" s="17">
        <f t="shared" ref="AQ1558:AQ1562" si="4412">AQ1559</f>
        <v>0</v>
      </c>
      <c r="AR1558" s="17">
        <f t="shared" ref="AR1558:AR1562" si="4413">AR1559</f>
        <v>0</v>
      </c>
      <c r="AS1558" s="17">
        <f t="shared" ref="AS1558:AS1562" si="4414">AS1559</f>
        <v>0</v>
      </c>
      <c r="AT1558" s="17">
        <f t="shared" ref="AT1558:AT1562" si="4415">AT1559</f>
        <v>0</v>
      </c>
      <c r="AU1558" s="17">
        <f t="shared" ref="AU1558:AU1562" si="4416">AU1559</f>
        <v>345</v>
      </c>
      <c r="AV1558" s="17">
        <f t="shared" ref="AV1558:AV1562" si="4417">AV1559</f>
        <v>0</v>
      </c>
      <c r="AW1558" s="17">
        <f t="shared" si="4259"/>
        <v>345</v>
      </c>
      <c r="AX1558" s="17">
        <f t="shared" si="4260"/>
        <v>345</v>
      </c>
      <c r="AY1558" s="17">
        <f t="shared" si="4261"/>
        <v>345</v>
      </c>
      <c r="AZ1558" s="17">
        <f t="shared" ref="AZ1558:AZ1562" si="4418">AZ1559</f>
        <v>0</v>
      </c>
      <c r="BA1558" s="32"/>
      <c r="BB1558" s="32"/>
      <c r="BC1558" s="1"/>
      <c r="BD1558" s="1"/>
      <c r="BE1558" s="1"/>
      <c r="BF1558" s="1"/>
      <c r="BG1558" s="1"/>
      <c r="BH1558" s="1"/>
      <c r="BI1558" s="1"/>
    </row>
    <row r="1559" s="1" customFormat="1" ht="15">
      <c r="A1559" s="30" t="s">
        <v>508</v>
      </c>
      <c r="B1559" s="30" t="s">
        <v>29</v>
      </c>
      <c r="C1559" s="30" t="s">
        <v>31</v>
      </c>
      <c r="D1559" s="30" t="s">
        <v>422</v>
      </c>
      <c r="E1559" s="30"/>
      <c r="F1559" s="31" t="s">
        <v>423</v>
      </c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>
        <f t="shared" si="4403"/>
        <v>0</v>
      </c>
      <c r="AI1559" s="17">
        <f t="shared" si="4404"/>
        <v>0</v>
      </c>
      <c r="AJ1559" s="17">
        <f t="shared" si="4405"/>
        <v>0</v>
      </c>
      <c r="AK1559" s="17">
        <f t="shared" si="4406"/>
        <v>345</v>
      </c>
      <c r="AL1559" s="17">
        <f t="shared" si="4407"/>
        <v>0</v>
      </c>
      <c r="AM1559" s="17">
        <f t="shared" si="4408"/>
        <v>0</v>
      </c>
      <c r="AN1559" s="17">
        <f t="shared" si="4409"/>
        <v>0</v>
      </c>
      <c r="AO1559" s="17">
        <f t="shared" si="4410"/>
        <v>0</v>
      </c>
      <c r="AP1559" s="17">
        <f t="shared" si="4411"/>
        <v>345</v>
      </c>
      <c r="AQ1559" s="17">
        <f t="shared" si="4412"/>
        <v>0</v>
      </c>
      <c r="AR1559" s="17">
        <f t="shared" si="4413"/>
        <v>0</v>
      </c>
      <c r="AS1559" s="17">
        <f t="shared" si="4414"/>
        <v>0</v>
      </c>
      <c r="AT1559" s="17">
        <f t="shared" si="4415"/>
        <v>0</v>
      </c>
      <c r="AU1559" s="17">
        <f t="shared" si="4416"/>
        <v>345</v>
      </c>
      <c r="AV1559" s="17">
        <f t="shared" si="4417"/>
        <v>0</v>
      </c>
      <c r="AW1559" s="17">
        <f t="shared" si="4259"/>
        <v>345</v>
      </c>
      <c r="AX1559" s="17">
        <f t="shared" si="4260"/>
        <v>345</v>
      </c>
      <c r="AY1559" s="17">
        <f t="shared" si="4261"/>
        <v>345</v>
      </c>
      <c r="AZ1559" s="17">
        <f t="shared" si="4418"/>
        <v>0</v>
      </c>
      <c r="BA1559" s="32"/>
      <c r="BB1559" s="32"/>
      <c r="BC1559" s="1"/>
      <c r="BD1559" s="1"/>
      <c r="BE1559" s="1"/>
      <c r="BF1559" s="1"/>
      <c r="BG1559" s="1"/>
      <c r="BH1559" s="1"/>
      <c r="BI1559" s="1"/>
    </row>
    <row r="1560" s="1" customFormat="1" ht="15">
      <c r="A1560" s="30" t="s">
        <v>508</v>
      </c>
      <c r="B1560" s="30" t="s">
        <v>29</v>
      </c>
      <c r="C1560" s="30" t="s">
        <v>31</v>
      </c>
      <c r="D1560" s="30" t="s">
        <v>424</v>
      </c>
      <c r="E1560" s="30"/>
      <c r="F1560" s="31" t="s">
        <v>425</v>
      </c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>
        <f t="shared" si="4403"/>
        <v>0</v>
      </c>
      <c r="AI1560" s="17">
        <f t="shared" si="4404"/>
        <v>0</v>
      </c>
      <c r="AJ1560" s="17">
        <f t="shared" si="4405"/>
        <v>0</v>
      </c>
      <c r="AK1560" s="17">
        <f t="shared" si="4406"/>
        <v>345</v>
      </c>
      <c r="AL1560" s="17">
        <f t="shared" si="4407"/>
        <v>0</v>
      </c>
      <c r="AM1560" s="17">
        <f t="shared" si="4408"/>
        <v>0</v>
      </c>
      <c r="AN1560" s="17">
        <f t="shared" si="4409"/>
        <v>0</v>
      </c>
      <c r="AO1560" s="17">
        <f t="shared" si="4410"/>
        <v>0</v>
      </c>
      <c r="AP1560" s="17">
        <f t="shared" si="4411"/>
        <v>345</v>
      </c>
      <c r="AQ1560" s="17">
        <f t="shared" si="4412"/>
        <v>0</v>
      </c>
      <c r="AR1560" s="17">
        <f t="shared" si="4413"/>
        <v>0</v>
      </c>
      <c r="AS1560" s="17">
        <f t="shared" si="4414"/>
        <v>0</v>
      </c>
      <c r="AT1560" s="17">
        <f t="shared" si="4415"/>
        <v>0</v>
      </c>
      <c r="AU1560" s="17">
        <f t="shared" si="4416"/>
        <v>345</v>
      </c>
      <c r="AV1560" s="17">
        <f t="shared" si="4417"/>
        <v>0</v>
      </c>
      <c r="AW1560" s="17">
        <f t="shared" si="4259"/>
        <v>345</v>
      </c>
      <c r="AX1560" s="17">
        <f t="shared" si="4260"/>
        <v>345</v>
      </c>
      <c r="AY1560" s="17">
        <f t="shared" si="4261"/>
        <v>345</v>
      </c>
      <c r="AZ1560" s="17">
        <f t="shared" si="4418"/>
        <v>0</v>
      </c>
      <c r="BA1560" s="32"/>
      <c r="BB1560" s="32"/>
      <c r="BC1560" s="1"/>
      <c r="BD1560" s="1"/>
      <c r="BE1560" s="1"/>
      <c r="BF1560" s="1"/>
      <c r="BG1560" s="1"/>
      <c r="BH1560" s="1"/>
      <c r="BI1560" s="1"/>
    </row>
    <row r="1561" s="1" customFormat="1" ht="15">
      <c r="A1561" s="30" t="s">
        <v>508</v>
      </c>
      <c r="B1561" s="30" t="s">
        <v>29</v>
      </c>
      <c r="C1561" s="30" t="s">
        <v>31</v>
      </c>
      <c r="D1561" s="30" t="s">
        <v>424</v>
      </c>
      <c r="E1561" s="30" t="s">
        <v>134</v>
      </c>
      <c r="F1561" s="31" t="s">
        <v>135</v>
      </c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  <c r="AK1561" s="17">
        <v>345</v>
      </c>
      <c r="AL1561" s="17"/>
      <c r="AM1561" s="17"/>
      <c r="AN1561" s="17"/>
      <c r="AO1561" s="17"/>
      <c r="AP1561" s="17">
        <v>345</v>
      </c>
      <c r="AQ1561" s="17"/>
      <c r="AR1561" s="17"/>
      <c r="AS1561" s="17"/>
      <c r="AT1561" s="17"/>
      <c r="AU1561" s="17">
        <v>345</v>
      </c>
      <c r="AV1561" s="17"/>
      <c r="AW1561" s="17">
        <f t="shared" si="4259"/>
        <v>345</v>
      </c>
      <c r="AX1561" s="17">
        <f t="shared" si="4260"/>
        <v>345</v>
      </c>
      <c r="AY1561" s="17">
        <f t="shared" si="4261"/>
        <v>345</v>
      </c>
      <c r="AZ1561" s="17"/>
      <c r="BA1561" s="32"/>
      <c r="BB1561" s="32"/>
      <c r="BC1561" s="1"/>
      <c r="BD1561" s="1"/>
      <c r="BE1561" s="1"/>
      <c r="BF1561" s="1"/>
      <c r="BG1561" s="1"/>
      <c r="BH1561" s="1"/>
      <c r="BI1561" s="1"/>
    </row>
    <row r="1562" s="1" customFormat="1" ht="15" hidden="1">
      <c r="A1562" s="30" t="s">
        <v>508</v>
      </c>
      <c r="B1562" s="30" t="s">
        <v>29</v>
      </c>
      <c r="C1562" s="30" t="s">
        <v>31</v>
      </c>
      <c r="D1562" s="30" t="s">
        <v>239</v>
      </c>
      <c r="E1562" s="30"/>
      <c r="F1562" s="31" t="s">
        <v>36</v>
      </c>
      <c r="G1562" s="17">
        <f t="shared" si="4385"/>
        <v>4886.3000000000002</v>
      </c>
      <c r="H1562" s="17">
        <f t="shared" si="4386"/>
        <v>3056</v>
      </c>
      <c r="I1562" s="17">
        <f t="shared" si="4387"/>
        <v>3054.5</v>
      </c>
      <c r="J1562" s="17">
        <f t="shared" si="4388"/>
        <v>0</v>
      </c>
      <c r="K1562" s="17">
        <f t="shared" si="4389"/>
        <v>0</v>
      </c>
      <c r="L1562" s="17">
        <f t="shared" si="4390"/>
        <v>0</v>
      </c>
      <c r="M1562" s="17">
        <f t="shared" ref="M1560:M1623" si="4419">G1562+J1562</f>
        <v>4886.3000000000002</v>
      </c>
      <c r="N1562" s="17">
        <f t="shared" ref="N1560:N1623" si="4420">H1562+K1562</f>
        <v>3056</v>
      </c>
      <c r="O1562" s="17">
        <f t="shared" ref="O1560:O1623" si="4421">I1562+L1562</f>
        <v>3054.5</v>
      </c>
      <c r="P1562" s="17">
        <f t="shared" si="4391"/>
        <v>0</v>
      </c>
      <c r="Q1562" s="17">
        <f t="shared" si="4392"/>
        <v>0</v>
      </c>
      <c r="R1562" s="17">
        <f t="shared" si="4393"/>
        <v>0</v>
      </c>
      <c r="S1562" s="17">
        <f t="shared" si="4394"/>
        <v>30</v>
      </c>
      <c r="T1562" s="17">
        <f t="shared" si="4395"/>
        <v>30</v>
      </c>
      <c r="U1562" s="17">
        <f t="shared" si="4396"/>
        <v>0</v>
      </c>
      <c r="V1562" s="17">
        <f t="shared" si="4397"/>
        <v>30</v>
      </c>
      <c r="W1562" s="17">
        <f t="shared" si="4398"/>
        <v>0</v>
      </c>
      <c r="X1562" s="17">
        <f t="shared" si="4399"/>
        <v>0</v>
      </c>
      <c r="Y1562" s="17">
        <f t="shared" si="4253"/>
        <v>4916.3000000000002</v>
      </c>
      <c r="Z1562" s="17">
        <f t="shared" si="4254"/>
        <v>3086</v>
      </c>
      <c r="AA1562" s="17">
        <f t="shared" si="4255"/>
        <v>3084.5</v>
      </c>
      <c r="AB1562" s="17">
        <f t="shared" si="4400"/>
        <v>0</v>
      </c>
      <c r="AC1562" s="17">
        <f t="shared" si="4401"/>
        <v>0</v>
      </c>
      <c r="AD1562" s="17">
        <f t="shared" si="4402"/>
        <v>0</v>
      </c>
      <c r="AE1562" s="17">
        <f t="shared" si="4256"/>
        <v>4916.3000000000002</v>
      </c>
      <c r="AF1562" s="17">
        <f t="shared" si="4257"/>
        <v>3086</v>
      </c>
      <c r="AG1562" s="17">
        <f t="shared" si="4258"/>
        <v>3084.5</v>
      </c>
      <c r="AH1562" s="17">
        <f t="shared" si="4403"/>
        <v>0</v>
      </c>
      <c r="AI1562" s="17">
        <f t="shared" si="4404"/>
        <v>0</v>
      </c>
      <c r="AJ1562" s="17">
        <f t="shared" si="4405"/>
        <v>0</v>
      </c>
      <c r="AK1562" s="17">
        <f t="shared" si="4406"/>
        <v>-345</v>
      </c>
      <c r="AL1562" s="17">
        <f t="shared" si="4407"/>
        <v>0</v>
      </c>
      <c r="AM1562" s="17">
        <f t="shared" si="4408"/>
        <v>0</v>
      </c>
      <c r="AN1562" s="17">
        <f t="shared" si="4409"/>
        <v>0</v>
      </c>
      <c r="AO1562" s="17">
        <f t="shared" si="4410"/>
        <v>0</v>
      </c>
      <c r="AP1562" s="17">
        <f t="shared" si="4411"/>
        <v>-345</v>
      </c>
      <c r="AQ1562" s="17">
        <f t="shared" si="4412"/>
        <v>0</v>
      </c>
      <c r="AR1562" s="17">
        <f t="shared" si="4413"/>
        <v>0</v>
      </c>
      <c r="AS1562" s="17">
        <f t="shared" si="4414"/>
        <v>0</v>
      </c>
      <c r="AT1562" s="17">
        <f t="shared" si="4415"/>
        <v>0</v>
      </c>
      <c r="AU1562" s="17">
        <f t="shared" si="4416"/>
        <v>-345</v>
      </c>
      <c r="AV1562" s="17">
        <f t="shared" si="4417"/>
        <v>0</v>
      </c>
      <c r="AW1562" s="17">
        <f t="shared" si="4259"/>
        <v>4571.3000000000002</v>
      </c>
      <c r="AX1562" s="17">
        <f t="shared" si="4260"/>
        <v>2741</v>
      </c>
      <c r="AY1562" s="17">
        <f t="shared" si="4261"/>
        <v>2739.5</v>
      </c>
      <c r="AZ1562" s="17">
        <f t="shared" si="4418"/>
        <v>0</v>
      </c>
      <c r="BA1562" s="32">
        <v>0</v>
      </c>
      <c r="BB1562" s="32"/>
      <c r="BC1562" s="1"/>
      <c r="BD1562" s="1"/>
      <c r="BE1562" s="1"/>
      <c r="BF1562" s="1"/>
      <c r="BG1562" s="1"/>
      <c r="BH1562" s="1"/>
      <c r="BI1562" s="1"/>
    </row>
    <row r="1563" s="1" customFormat="1" ht="45">
      <c r="A1563" s="30" t="s">
        <v>508</v>
      </c>
      <c r="B1563" s="30" t="s">
        <v>29</v>
      </c>
      <c r="C1563" s="30" t="s">
        <v>31</v>
      </c>
      <c r="D1563" s="30" t="s">
        <v>240</v>
      </c>
      <c r="E1563" s="30"/>
      <c r="F1563" s="31" t="s">
        <v>241</v>
      </c>
      <c r="G1563" s="17">
        <f>G1564+G1566+G1570+G1568</f>
        <v>4886.3000000000002</v>
      </c>
      <c r="H1563" s="17">
        <f>H1564+H1566+H1570+H1568</f>
        <v>3056</v>
      </c>
      <c r="I1563" s="17">
        <f>I1564+I1566+I1570+I1568</f>
        <v>3054.5</v>
      </c>
      <c r="J1563" s="17">
        <f>J1564+J1566+J1570+J1568</f>
        <v>0</v>
      </c>
      <c r="K1563" s="17">
        <f>K1564+K1566+K1570+K1568</f>
        <v>0</v>
      </c>
      <c r="L1563" s="17">
        <f>L1564+L1566+L1570+L1568</f>
        <v>0</v>
      </c>
      <c r="M1563" s="17">
        <f t="shared" si="4419"/>
        <v>4886.3000000000002</v>
      </c>
      <c r="N1563" s="17">
        <f t="shared" si="4420"/>
        <v>3056</v>
      </c>
      <c r="O1563" s="17">
        <f t="shared" si="4421"/>
        <v>3054.5</v>
      </c>
      <c r="P1563" s="17">
        <f>P1564+P1566+P1570+P1568</f>
        <v>0</v>
      </c>
      <c r="Q1563" s="17">
        <f>Q1564+Q1566+Q1570+Q1568</f>
        <v>0</v>
      </c>
      <c r="R1563" s="17">
        <f>R1564+R1566+R1570+R1568</f>
        <v>0</v>
      </c>
      <c r="S1563" s="17">
        <f>S1564+S1566+S1570+S1568</f>
        <v>30</v>
      </c>
      <c r="T1563" s="17">
        <f>T1564+T1566+T1570+T1568</f>
        <v>30</v>
      </c>
      <c r="U1563" s="17">
        <f>U1564+U1566+U1570+U1568</f>
        <v>0</v>
      </c>
      <c r="V1563" s="17">
        <f>V1564+V1566+V1570+V1568</f>
        <v>30</v>
      </c>
      <c r="W1563" s="17">
        <f>W1564+W1566+W1570+W1568</f>
        <v>0</v>
      </c>
      <c r="X1563" s="17">
        <f>X1564+X1566+X1570+X1568</f>
        <v>0</v>
      </c>
      <c r="Y1563" s="17">
        <f t="shared" si="4253"/>
        <v>4916.3000000000002</v>
      </c>
      <c r="Z1563" s="17">
        <f t="shared" si="4254"/>
        <v>3086</v>
      </c>
      <c r="AA1563" s="17">
        <f t="shared" si="4255"/>
        <v>3084.5</v>
      </c>
      <c r="AB1563" s="17">
        <f>AB1564+AB1566+AB1570+AB1568</f>
        <v>0</v>
      </c>
      <c r="AC1563" s="17">
        <f>AC1564+AC1566+AC1570+AC1568</f>
        <v>0</v>
      </c>
      <c r="AD1563" s="17">
        <f>AD1564+AD1566+AD1570+AD1568</f>
        <v>0</v>
      </c>
      <c r="AE1563" s="17">
        <f t="shared" si="4256"/>
        <v>4916.3000000000002</v>
      </c>
      <c r="AF1563" s="17">
        <f t="shared" si="4257"/>
        <v>3086</v>
      </c>
      <c r="AG1563" s="17">
        <f t="shared" si="4258"/>
        <v>3084.5</v>
      </c>
      <c r="AH1563" s="17">
        <f>AH1564+AH1566+AH1570+AH1568</f>
        <v>0</v>
      </c>
      <c r="AI1563" s="17">
        <f>AI1564+AI1566+AI1570+AI1568</f>
        <v>0</v>
      </c>
      <c r="AJ1563" s="17">
        <f>AJ1564+AJ1566+AJ1570+AJ1568</f>
        <v>0</v>
      </c>
      <c r="AK1563" s="17">
        <f>AK1564+AK1566+AK1570+AK1568</f>
        <v>-345</v>
      </c>
      <c r="AL1563" s="17">
        <f>AL1564+AL1566+AL1570+AL1568</f>
        <v>0</v>
      </c>
      <c r="AM1563" s="17">
        <f>AM1564+AM1566+AM1570+AM1568</f>
        <v>0</v>
      </c>
      <c r="AN1563" s="17">
        <f>AN1564+AN1566+AN1570+AN1568</f>
        <v>0</v>
      </c>
      <c r="AO1563" s="17">
        <f>AO1564+AO1566+AO1570+AO1568</f>
        <v>0</v>
      </c>
      <c r="AP1563" s="17">
        <f>AP1564+AP1566+AP1570+AP1568</f>
        <v>-345</v>
      </c>
      <c r="AQ1563" s="17">
        <f>AQ1564+AQ1566+AQ1570+AQ1568</f>
        <v>0</v>
      </c>
      <c r="AR1563" s="17">
        <f>AR1564+AR1566+AR1570+AR1568</f>
        <v>0</v>
      </c>
      <c r="AS1563" s="17">
        <f>AS1564+AS1566+AS1570+AS1568</f>
        <v>0</v>
      </c>
      <c r="AT1563" s="17">
        <f>AT1564+AT1566+AT1570+AT1568</f>
        <v>0</v>
      </c>
      <c r="AU1563" s="17">
        <f>AU1564+AU1566+AU1570+AU1568</f>
        <v>-345</v>
      </c>
      <c r="AV1563" s="17">
        <f>AV1564+AV1566+AV1570+AV1568</f>
        <v>0</v>
      </c>
      <c r="AW1563" s="17">
        <f t="shared" si="4259"/>
        <v>4571.3000000000002</v>
      </c>
      <c r="AX1563" s="17">
        <f t="shared" si="4260"/>
        <v>2741</v>
      </c>
      <c r="AY1563" s="17">
        <f t="shared" si="4261"/>
        <v>2739.5</v>
      </c>
      <c r="AZ1563" s="17">
        <f>AZ1564+AZ1566+AZ1570+AZ1568</f>
        <v>0</v>
      </c>
      <c r="BA1563" s="32"/>
      <c r="BB1563" s="32"/>
      <c r="BC1563" s="1"/>
      <c r="BD1563" s="1"/>
      <c r="BE1563" s="1"/>
      <c r="BF1563" s="1"/>
      <c r="BG1563" s="1"/>
      <c r="BH1563" s="1"/>
      <c r="BI1563" s="1"/>
    </row>
    <row r="1564" s="1" customFormat="1" ht="30">
      <c r="A1564" s="30" t="s">
        <v>508</v>
      </c>
      <c r="B1564" s="30" t="s">
        <v>29</v>
      </c>
      <c r="C1564" s="30" t="s">
        <v>31</v>
      </c>
      <c r="D1564" s="30" t="s">
        <v>426</v>
      </c>
      <c r="E1564" s="30"/>
      <c r="F1564" s="31" t="s">
        <v>427</v>
      </c>
      <c r="G1564" s="17">
        <f>G1565</f>
        <v>3386.5999999999999</v>
      </c>
      <c r="H1564" s="17">
        <f>H1565</f>
        <v>1556.3000000000002</v>
      </c>
      <c r="I1564" s="17">
        <f>I1565</f>
        <v>1554.8000000000002</v>
      </c>
      <c r="J1564" s="17">
        <f>J1565</f>
        <v>0</v>
      </c>
      <c r="K1564" s="17">
        <f>K1565</f>
        <v>0</v>
      </c>
      <c r="L1564" s="17">
        <f>L1565</f>
        <v>0</v>
      </c>
      <c r="M1564" s="17">
        <f t="shared" si="4419"/>
        <v>3386.5999999999999</v>
      </c>
      <c r="N1564" s="17">
        <f t="shared" si="4420"/>
        <v>1556.3000000000002</v>
      </c>
      <c r="O1564" s="17">
        <f t="shared" si="4421"/>
        <v>1554.8000000000002</v>
      </c>
      <c r="P1564" s="17">
        <f>P1565</f>
        <v>0</v>
      </c>
      <c r="Q1564" s="17">
        <f>Q1565</f>
        <v>0</v>
      </c>
      <c r="R1564" s="17">
        <f>R1565</f>
        <v>0</v>
      </c>
      <c r="S1564" s="17">
        <f>S1565</f>
        <v>0</v>
      </c>
      <c r="T1564" s="17">
        <f>T1565</f>
        <v>0</v>
      </c>
      <c r="U1564" s="17">
        <f>U1565</f>
        <v>0</v>
      </c>
      <c r="V1564" s="17">
        <f>V1565</f>
        <v>0</v>
      </c>
      <c r="W1564" s="17">
        <f>W1565</f>
        <v>0</v>
      </c>
      <c r="X1564" s="17">
        <f>X1565</f>
        <v>0</v>
      </c>
      <c r="Y1564" s="17">
        <f t="shared" si="4253"/>
        <v>3386.5999999999999</v>
      </c>
      <c r="Z1564" s="17">
        <f t="shared" si="4254"/>
        <v>1556.3000000000002</v>
      </c>
      <c r="AA1564" s="17">
        <f t="shared" si="4255"/>
        <v>1554.8000000000002</v>
      </c>
      <c r="AB1564" s="17">
        <f>AB1565</f>
        <v>0</v>
      </c>
      <c r="AC1564" s="17">
        <f>AC1565</f>
        <v>0</v>
      </c>
      <c r="AD1564" s="17">
        <f>AD1565</f>
        <v>0</v>
      </c>
      <c r="AE1564" s="17">
        <f t="shared" si="4256"/>
        <v>3386.5999999999999</v>
      </c>
      <c r="AF1564" s="17">
        <f t="shared" si="4257"/>
        <v>1556.3000000000002</v>
      </c>
      <c r="AG1564" s="17">
        <f t="shared" si="4258"/>
        <v>1554.8000000000002</v>
      </c>
      <c r="AH1564" s="17">
        <f>AH1565</f>
        <v>0</v>
      </c>
      <c r="AI1564" s="17">
        <f>AI1565</f>
        <v>0</v>
      </c>
      <c r="AJ1564" s="17">
        <f>AJ1565</f>
        <v>0</v>
      </c>
      <c r="AK1564" s="17">
        <f>AK1565</f>
        <v>0</v>
      </c>
      <c r="AL1564" s="17">
        <f>AL1565</f>
        <v>0</v>
      </c>
      <c r="AM1564" s="17">
        <f>AM1565</f>
        <v>0</v>
      </c>
      <c r="AN1564" s="17">
        <f>AN1565</f>
        <v>0</v>
      </c>
      <c r="AO1564" s="17">
        <f>AO1565</f>
        <v>0</v>
      </c>
      <c r="AP1564" s="17">
        <f>AP1565</f>
        <v>0</v>
      </c>
      <c r="AQ1564" s="17">
        <f>AQ1565</f>
        <v>0</v>
      </c>
      <c r="AR1564" s="17">
        <f>AR1565</f>
        <v>0</v>
      </c>
      <c r="AS1564" s="17">
        <f>AS1565</f>
        <v>0</v>
      </c>
      <c r="AT1564" s="17">
        <f>AT1565</f>
        <v>0</v>
      </c>
      <c r="AU1564" s="17">
        <f>AU1565</f>
        <v>0</v>
      </c>
      <c r="AV1564" s="17">
        <f>AV1565</f>
        <v>0</v>
      </c>
      <c r="AW1564" s="17">
        <f t="shared" si="4259"/>
        <v>3386.5999999999999</v>
      </c>
      <c r="AX1564" s="17">
        <f t="shared" si="4260"/>
        <v>1556.3000000000002</v>
      </c>
      <c r="AY1564" s="17">
        <f t="shared" si="4261"/>
        <v>1554.8000000000002</v>
      </c>
      <c r="AZ1564" s="17">
        <f>AZ1565</f>
        <v>0</v>
      </c>
      <c r="BA1564" s="32"/>
      <c r="BB1564" s="32"/>
      <c r="BC1564" s="1"/>
      <c r="BD1564" s="1"/>
      <c r="BE1564" s="1"/>
      <c r="BF1564" s="1"/>
      <c r="BG1564" s="1"/>
      <c r="BH1564" s="1"/>
      <c r="BI1564" s="1"/>
    </row>
    <row r="1565" s="1" customFormat="1" ht="30">
      <c r="A1565" s="30" t="s">
        <v>508</v>
      </c>
      <c r="B1565" s="30" t="s">
        <v>29</v>
      </c>
      <c r="C1565" s="30" t="s">
        <v>31</v>
      </c>
      <c r="D1565" s="30" t="s">
        <v>426</v>
      </c>
      <c r="E1565" s="30" t="s">
        <v>41</v>
      </c>
      <c r="F1565" s="31" t="s">
        <v>42</v>
      </c>
      <c r="G1565" s="17">
        <v>3386.5999999999999</v>
      </c>
      <c r="H1565" s="17">
        <v>1556.3000000000002</v>
      </c>
      <c r="I1565" s="17">
        <v>1554.8000000000002</v>
      </c>
      <c r="J1565" s="17"/>
      <c r="K1565" s="17"/>
      <c r="L1565" s="17"/>
      <c r="M1565" s="17">
        <f t="shared" si="4419"/>
        <v>3386.5999999999999</v>
      </c>
      <c r="N1565" s="17">
        <f t="shared" si="4420"/>
        <v>1556.3000000000002</v>
      </c>
      <c r="O1565" s="17">
        <f t="shared" si="4421"/>
        <v>1554.8000000000002</v>
      </c>
      <c r="P1565" s="17"/>
      <c r="Q1565" s="17"/>
      <c r="R1565" s="17"/>
      <c r="S1565" s="17"/>
      <c r="T1565" s="17"/>
      <c r="U1565" s="17"/>
      <c r="V1565" s="17"/>
      <c r="W1565" s="17"/>
      <c r="X1565" s="17"/>
      <c r="Y1565" s="17">
        <f t="shared" si="4253"/>
        <v>3386.5999999999999</v>
      </c>
      <c r="Z1565" s="17">
        <f t="shared" si="4254"/>
        <v>1556.3000000000002</v>
      </c>
      <c r="AA1565" s="17">
        <f t="shared" si="4255"/>
        <v>1554.8000000000002</v>
      </c>
      <c r="AB1565" s="17"/>
      <c r="AC1565" s="17"/>
      <c r="AD1565" s="17"/>
      <c r="AE1565" s="17">
        <f t="shared" si="4256"/>
        <v>3386.5999999999999</v>
      </c>
      <c r="AF1565" s="17">
        <f t="shared" si="4257"/>
        <v>1556.3000000000002</v>
      </c>
      <c r="AG1565" s="17">
        <f t="shared" si="4258"/>
        <v>1554.8000000000002</v>
      </c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17"/>
      <c r="AT1565" s="17"/>
      <c r="AU1565" s="17"/>
      <c r="AV1565" s="17"/>
      <c r="AW1565" s="17">
        <f t="shared" si="4259"/>
        <v>3386.5999999999999</v>
      </c>
      <c r="AX1565" s="17">
        <f t="shared" si="4260"/>
        <v>1556.3000000000002</v>
      </c>
      <c r="AY1565" s="17">
        <f t="shared" si="4261"/>
        <v>1554.8000000000002</v>
      </c>
      <c r="AZ1565" s="17"/>
      <c r="BA1565" s="32"/>
      <c r="BB1565" s="32"/>
      <c r="BC1565" s="1"/>
      <c r="BD1565" s="1"/>
      <c r="BE1565" s="1"/>
      <c r="BF1565" s="1"/>
      <c r="BG1565" s="1"/>
      <c r="BH1565" s="1"/>
      <c r="BI1565" s="1"/>
    </row>
    <row r="1566" s="1" customFormat="1" ht="30">
      <c r="A1566" s="30" t="s">
        <v>508</v>
      </c>
      <c r="B1566" s="30" t="s">
        <v>29</v>
      </c>
      <c r="C1566" s="30" t="s">
        <v>31</v>
      </c>
      <c r="D1566" s="30" t="s">
        <v>428</v>
      </c>
      <c r="E1566" s="35"/>
      <c r="F1566" s="31" t="s">
        <v>429</v>
      </c>
      <c r="G1566" s="17">
        <f>G1567</f>
        <v>827.70000000000005</v>
      </c>
      <c r="H1566" s="17">
        <f>H1567</f>
        <v>827.70000000000005</v>
      </c>
      <c r="I1566" s="17">
        <f>I1567</f>
        <v>827.70000000000005</v>
      </c>
      <c r="J1566" s="17">
        <f>J1567</f>
        <v>0</v>
      </c>
      <c r="K1566" s="17">
        <f>K1567</f>
        <v>0</v>
      </c>
      <c r="L1566" s="17">
        <f>L1567</f>
        <v>0</v>
      </c>
      <c r="M1566" s="17">
        <f t="shared" si="4419"/>
        <v>827.70000000000005</v>
      </c>
      <c r="N1566" s="17">
        <f t="shared" si="4420"/>
        <v>827.70000000000005</v>
      </c>
      <c r="O1566" s="17">
        <f t="shared" si="4421"/>
        <v>827.70000000000005</v>
      </c>
      <c r="P1566" s="17">
        <f>P1567</f>
        <v>0</v>
      </c>
      <c r="Q1566" s="17">
        <f>Q1567</f>
        <v>0</v>
      </c>
      <c r="R1566" s="17">
        <f>R1567</f>
        <v>0</v>
      </c>
      <c r="S1566" s="17">
        <f>S1567</f>
        <v>0</v>
      </c>
      <c r="T1566" s="17">
        <f>T1567</f>
        <v>0</v>
      </c>
      <c r="U1566" s="17">
        <f>U1567</f>
        <v>0</v>
      </c>
      <c r="V1566" s="17">
        <f>V1567</f>
        <v>0</v>
      </c>
      <c r="W1566" s="17">
        <f>W1567</f>
        <v>0</v>
      </c>
      <c r="X1566" s="17">
        <f>X1567</f>
        <v>0</v>
      </c>
      <c r="Y1566" s="17">
        <f t="shared" si="4253"/>
        <v>827.70000000000005</v>
      </c>
      <c r="Z1566" s="17">
        <f t="shared" si="4254"/>
        <v>827.70000000000005</v>
      </c>
      <c r="AA1566" s="17">
        <f t="shared" si="4255"/>
        <v>827.70000000000005</v>
      </c>
      <c r="AB1566" s="17">
        <f>AB1567</f>
        <v>0</v>
      </c>
      <c r="AC1566" s="17">
        <f>AC1567</f>
        <v>0</v>
      </c>
      <c r="AD1566" s="17">
        <f>AD1567</f>
        <v>0</v>
      </c>
      <c r="AE1566" s="17">
        <f t="shared" si="4256"/>
        <v>827.70000000000005</v>
      </c>
      <c r="AF1566" s="17">
        <f t="shared" si="4257"/>
        <v>827.70000000000005</v>
      </c>
      <c r="AG1566" s="17">
        <f t="shared" si="4258"/>
        <v>827.70000000000005</v>
      </c>
      <c r="AH1566" s="17">
        <f>AH1567</f>
        <v>0</v>
      </c>
      <c r="AI1566" s="17">
        <f>AI1567</f>
        <v>0</v>
      </c>
      <c r="AJ1566" s="17">
        <f>AJ1567</f>
        <v>0</v>
      </c>
      <c r="AK1566" s="17">
        <f>AK1567</f>
        <v>0</v>
      </c>
      <c r="AL1566" s="17">
        <f>AL1567</f>
        <v>0</v>
      </c>
      <c r="AM1566" s="17">
        <f>AM1567</f>
        <v>0</v>
      </c>
      <c r="AN1566" s="17">
        <f>AN1567</f>
        <v>0</v>
      </c>
      <c r="AO1566" s="17">
        <f>AO1567</f>
        <v>0</v>
      </c>
      <c r="AP1566" s="17">
        <f>AP1567</f>
        <v>0</v>
      </c>
      <c r="AQ1566" s="17">
        <f>AQ1567</f>
        <v>0</v>
      </c>
      <c r="AR1566" s="17">
        <f>AR1567</f>
        <v>0</v>
      </c>
      <c r="AS1566" s="17">
        <f>AS1567</f>
        <v>0</v>
      </c>
      <c r="AT1566" s="17">
        <f>AT1567</f>
        <v>0</v>
      </c>
      <c r="AU1566" s="17">
        <f>AU1567</f>
        <v>0</v>
      </c>
      <c r="AV1566" s="17">
        <f>AV1567</f>
        <v>0</v>
      </c>
      <c r="AW1566" s="17">
        <f t="shared" si="4259"/>
        <v>827.70000000000005</v>
      </c>
      <c r="AX1566" s="17">
        <f t="shared" si="4260"/>
        <v>827.70000000000005</v>
      </c>
      <c r="AY1566" s="17">
        <f t="shared" si="4261"/>
        <v>827.70000000000005</v>
      </c>
      <c r="AZ1566" s="17">
        <f>AZ1567</f>
        <v>0</v>
      </c>
      <c r="BA1566" s="32"/>
      <c r="BB1566" s="32"/>
      <c r="BC1566" s="1"/>
      <c r="BD1566" s="1"/>
      <c r="BE1566" s="1"/>
      <c r="BF1566" s="1"/>
      <c r="BG1566" s="1"/>
      <c r="BH1566" s="1"/>
      <c r="BI1566" s="1"/>
    </row>
    <row r="1567" s="1" customFormat="1" ht="30">
      <c r="A1567" s="30" t="s">
        <v>508</v>
      </c>
      <c r="B1567" s="30" t="s">
        <v>29</v>
      </c>
      <c r="C1567" s="30" t="s">
        <v>31</v>
      </c>
      <c r="D1567" s="30" t="s">
        <v>428</v>
      </c>
      <c r="E1567" s="30" t="s">
        <v>134</v>
      </c>
      <c r="F1567" s="31" t="s">
        <v>135</v>
      </c>
      <c r="G1567" s="17">
        <v>827.70000000000005</v>
      </c>
      <c r="H1567" s="17">
        <v>827.70000000000005</v>
      </c>
      <c r="I1567" s="17">
        <v>827.70000000000005</v>
      </c>
      <c r="J1567" s="17"/>
      <c r="K1567" s="17"/>
      <c r="L1567" s="17"/>
      <c r="M1567" s="17">
        <f t="shared" si="4419"/>
        <v>827.70000000000005</v>
      </c>
      <c r="N1567" s="17">
        <f t="shared" si="4420"/>
        <v>827.70000000000005</v>
      </c>
      <c r="O1567" s="17">
        <f t="shared" si="4421"/>
        <v>827.70000000000005</v>
      </c>
      <c r="P1567" s="17"/>
      <c r="Q1567" s="17"/>
      <c r="R1567" s="17"/>
      <c r="S1567" s="17"/>
      <c r="T1567" s="17"/>
      <c r="U1567" s="17"/>
      <c r="V1567" s="17"/>
      <c r="W1567" s="17"/>
      <c r="X1567" s="17"/>
      <c r="Y1567" s="17">
        <f t="shared" si="4253"/>
        <v>827.70000000000005</v>
      </c>
      <c r="Z1567" s="17">
        <f t="shared" si="4254"/>
        <v>827.70000000000005</v>
      </c>
      <c r="AA1567" s="17">
        <f t="shared" si="4255"/>
        <v>827.70000000000005</v>
      </c>
      <c r="AB1567" s="17"/>
      <c r="AC1567" s="17"/>
      <c r="AD1567" s="17"/>
      <c r="AE1567" s="17">
        <f t="shared" si="4256"/>
        <v>827.70000000000005</v>
      </c>
      <c r="AF1567" s="17">
        <f t="shared" si="4257"/>
        <v>827.70000000000005</v>
      </c>
      <c r="AG1567" s="17">
        <f t="shared" si="4258"/>
        <v>827.70000000000005</v>
      </c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17"/>
      <c r="AT1567" s="17"/>
      <c r="AU1567" s="17"/>
      <c r="AV1567" s="17"/>
      <c r="AW1567" s="17">
        <f t="shared" si="4259"/>
        <v>827.70000000000005</v>
      </c>
      <c r="AX1567" s="17">
        <f t="shared" si="4260"/>
        <v>827.70000000000005</v>
      </c>
      <c r="AY1567" s="17">
        <f t="shared" si="4261"/>
        <v>827.70000000000005</v>
      </c>
      <c r="AZ1567" s="17"/>
      <c r="BA1567" s="32"/>
      <c r="BB1567" s="32"/>
      <c r="BC1567" s="1"/>
      <c r="BD1567" s="1"/>
      <c r="BE1567" s="1"/>
      <c r="BF1567" s="1"/>
      <c r="BG1567" s="1"/>
      <c r="BH1567" s="1"/>
      <c r="BI1567" s="1"/>
    </row>
    <row r="1568" s="1" customFormat="1" ht="30">
      <c r="A1568" s="30" t="s">
        <v>508</v>
      </c>
      <c r="B1568" s="30" t="s">
        <v>29</v>
      </c>
      <c r="C1568" s="30" t="s">
        <v>31</v>
      </c>
      <c r="D1568" s="30" t="s">
        <v>510</v>
      </c>
      <c r="E1568" s="35"/>
      <c r="F1568" s="31" t="s">
        <v>511</v>
      </c>
      <c r="G1568" s="17">
        <f>G1569</f>
        <v>307</v>
      </c>
      <c r="H1568" s="17">
        <f>H1569</f>
        <v>307</v>
      </c>
      <c r="I1568" s="17">
        <f>I1569</f>
        <v>307</v>
      </c>
      <c r="J1568" s="17">
        <f>J1569</f>
        <v>0</v>
      </c>
      <c r="K1568" s="17">
        <f>K1569</f>
        <v>0</v>
      </c>
      <c r="L1568" s="17">
        <f>L1569</f>
        <v>0</v>
      </c>
      <c r="M1568" s="17">
        <f t="shared" si="4419"/>
        <v>307</v>
      </c>
      <c r="N1568" s="17">
        <f t="shared" si="4420"/>
        <v>307</v>
      </c>
      <c r="O1568" s="17">
        <f t="shared" si="4421"/>
        <v>307</v>
      </c>
      <c r="P1568" s="17">
        <f>P1569</f>
        <v>0</v>
      </c>
      <c r="Q1568" s="17">
        <f>Q1569</f>
        <v>0</v>
      </c>
      <c r="R1568" s="17">
        <f>R1569</f>
        <v>0</v>
      </c>
      <c r="S1568" s="17">
        <f>S1569</f>
        <v>0</v>
      </c>
      <c r="T1568" s="17">
        <f>T1569</f>
        <v>0</v>
      </c>
      <c r="U1568" s="17">
        <f>U1569</f>
        <v>0</v>
      </c>
      <c r="V1568" s="17">
        <f>V1569</f>
        <v>0</v>
      </c>
      <c r="W1568" s="17">
        <f>W1569</f>
        <v>0</v>
      </c>
      <c r="X1568" s="17">
        <f>X1569</f>
        <v>0</v>
      </c>
      <c r="Y1568" s="17">
        <f t="shared" si="4253"/>
        <v>307</v>
      </c>
      <c r="Z1568" s="17">
        <f t="shared" si="4254"/>
        <v>307</v>
      </c>
      <c r="AA1568" s="17">
        <f t="shared" si="4255"/>
        <v>307</v>
      </c>
      <c r="AB1568" s="17">
        <f>AB1569</f>
        <v>0</v>
      </c>
      <c r="AC1568" s="17">
        <f>AC1569</f>
        <v>0</v>
      </c>
      <c r="AD1568" s="17">
        <f>AD1569</f>
        <v>0</v>
      </c>
      <c r="AE1568" s="17">
        <f t="shared" si="4256"/>
        <v>307</v>
      </c>
      <c r="AF1568" s="17">
        <f t="shared" si="4257"/>
        <v>307</v>
      </c>
      <c r="AG1568" s="17">
        <f t="shared" si="4258"/>
        <v>307</v>
      </c>
      <c r="AH1568" s="17">
        <f>AH1569</f>
        <v>0</v>
      </c>
      <c r="AI1568" s="17">
        <f>AI1569</f>
        <v>0</v>
      </c>
      <c r="AJ1568" s="17">
        <f>AJ1569</f>
        <v>0</v>
      </c>
      <c r="AK1568" s="17">
        <f>AK1569</f>
        <v>0</v>
      </c>
      <c r="AL1568" s="17">
        <f>AL1569</f>
        <v>0</v>
      </c>
      <c r="AM1568" s="17">
        <f>AM1569</f>
        <v>0</v>
      </c>
      <c r="AN1568" s="17">
        <f>AN1569</f>
        <v>0</v>
      </c>
      <c r="AO1568" s="17">
        <f>AO1569</f>
        <v>0</v>
      </c>
      <c r="AP1568" s="17">
        <f>AP1569</f>
        <v>0</v>
      </c>
      <c r="AQ1568" s="17">
        <f>AQ1569</f>
        <v>0</v>
      </c>
      <c r="AR1568" s="17">
        <f>AR1569</f>
        <v>0</v>
      </c>
      <c r="AS1568" s="17">
        <f>AS1569</f>
        <v>0</v>
      </c>
      <c r="AT1568" s="17">
        <f>AT1569</f>
        <v>0</v>
      </c>
      <c r="AU1568" s="17">
        <f>AU1569</f>
        <v>0</v>
      </c>
      <c r="AV1568" s="17">
        <f>AV1569</f>
        <v>0</v>
      </c>
      <c r="AW1568" s="17">
        <f t="shared" si="4259"/>
        <v>307</v>
      </c>
      <c r="AX1568" s="17">
        <f t="shared" si="4260"/>
        <v>307</v>
      </c>
      <c r="AY1568" s="17">
        <f t="shared" si="4261"/>
        <v>307</v>
      </c>
      <c r="AZ1568" s="17">
        <f>AZ1569</f>
        <v>0</v>
      </c>
      <c r="BA1568" s="32"/>
      <c r="BB1568" s="32"/>
      <c r="BC1568" s="1"/>
      <c r="BD1568" s="1"/>
      <c r="BE1568" s="1"/>
      <c r="BF1568" s="1"/>
      <c r="BG1568" s="1"/>
      <c r="BH1568" s="1"/>
      <c r="BI1568" s="1"/>
    </row>
    <row r="1569" s="1" customFormat="1" ht="30">
      <c r="A1569" s="30" t="s">
        <v>508</v>
      </c>
      <c r="B1569" s="30" t="s">
        <v>29</v>
      </c>
      <c r="C1569" s="30" t="s">
        <v>31</v>
      </c>
      <c r="D1569" s="30" t="s">
        <v>510</v>
      </c>
      <c r="E1569" s="30" t="s">
        <v>134</v>
      </c>
      <c r="F1569" s="31" t="s">
        <v>135</v>
      </c>
      <c r="G1569" s="17">
        <v>307</v>
      </c>
      <c r="H1569" s="17">
        <v>307</v>
      </c>
      <c r="I1569" s="17">
        <v>307</v>
      </c>
      <c r="J1569" s="17"/>
      <c r="K1569" s="17"/>
      <c r="L1569" s="17"/>
      <c r="M1569" s="17">
        <f t="shared" si="4419"/>
        <v>307</v>
      </c>
      <c r="N1569" s="17">
        <f t="shared" si="4420"/>
        <v>307</v>
      </c>
      <c r="O1569" s="17">
        <f t="shared" si="4421"/>
        <v>307</v>
      </c>
      <c r="P1569" s="17"/>
      <c r="Q1569" s="17"/>
      <c r="R1569" s="17"/>
      <c r="S1569" s="17"/>
      <c r="T1569" s="17"/>
      <c r="U1569" s="17"/>
      <c r="V1569" s="17"/>
      <c r="W1569" s="17"/>
      <c r="X1569" s="17"/>
      <c r="Y1569" s="17">
        <f t="shared" si="4253"/>
        <v>307</v>
      </c>
      <c r="Z1569" s="17">
        <f t="shared" si="4254"/>
        <v>307</v>
      </c>
      <c r="AA1569" s="17">
        <f t="shared" si="4255"/>
        <v>307</v>
      </c>
      <c r="AB1569" s="17"/>
      <c r="AC1569" s="17"/>
      <c r="AD1569" s="17"/>
      <c r="AE1569" s="17">
        <f t="shared" si="4256"/>
        <v>307</v>
      </c>
      <c r="AF1569" s="17">
        <f t="shared" si="4257"/>
        <v>307</v>
      </c>
      <c r="AG1569" s="17">
        <f t="shared" si="4258"/>
        <v>307</v>
      </c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17"/>
      <c r="AT1569" s="17"/>
      <c r="AU1569" s="17"/>
      <c r="AV1569" s="17"/>
      <c r="AW1569" s="17">
        <f t="shared" si="4259"/>
        <v>307</v>
      </c>
      <c r="AX1569" s="17">
        <f t="shared" si="4260"/>
        <v>307</v>
      </c>
      <c r="AY1569" s="17">
        <f t="shared" si="4261"/>
        <v>307</v>
      </c>
      <c r="AZ1569" s="17"/>
      <c r="BA1569" s="32"/>
      <c r="BB1569" s="32"/>
      <c r="BC1569" s="1"/>
      <c r="BD1569" s="1"/>
      <c r="BE1569" s="1"/>
      <c r="BF1569" s="1"/>
      <c r="BG1569" s="1"/>
      <c r="BH1569" s="1"/>
      <c r="BI1569" s="1"/>
    </row>
    <row r="1570" s="1" customFormat="1" ht="60">
      <c r="A1570" s="30" t="s">
        <v>508</v>
      </c>
      <c r="B1570" s="30" t="s">
        <v>29</v>
      </c>
      <c r="C1570" s="30" t="s">
        <v>31</v>
      </c>
      <c r="D1570" s="30" t="s">
        <v>244</v>
      </c>
      <c r="E1570" s="35"/>
      <c r="F1570" s="31" t="s">
        <v>245</v>
      </c>
      <c r="G1570" s="17">
        <f>G1571</f>
        <v>365</v>
      </c>
      <c r="H1570" s="17">
        <f>H1571</f>
        <v>365</v>
      </c>
      <c r="I1570" s="17">
        <f>I1571</f>
        <v>365</v>
      </c>
      <c r="J1570" s="17">
        <f>J1571</f>
        <v>0</v>
      </c>
      <c r="K1570" s="17">
        <f>K1571</f>
        <v>0</v>
      </c>
      <c r="L1570" s="17">
        <f>L1571</f>
        <v>0</v>
      </c>
      <c r="M1570" s="17">
        <f t="shared" si="4419"/>
        <v>365</v>
      </c>
      <c r="N1570" s="17">
        <f t="shared" si="4420"/>
        <v>365</v>
      </c>
      <c r="O1570" s="17">
        <f t="shared" si="4421"/>
        <v>365</v>
      </c>
      <c r="P1570" s="17">
        <f>P1571</f>
        <v>0</v>
      </c>
      <c r="Q1570" s="17">
        <f>Q1571</f>
        <v>0</v>
      </c>
      <c r="R1570" s="17">
        <f>R1571</f>
        <v>0</v>
      </c>
      <c r="S1570" s="17">
        <f>S1571</f>
        <v>30</v>
      </c>
      <c r="T1570" s="17">
        <f>T1571</f>
        <v>30</v>
      </c>
      <c r="U1570" s="17">
        <f>U1571</f>
        <v>0</v>
      </c>
      <c r="V1570" s="17">
        <f>V1571</f>
        <v>30</v>
      </c>
      <c r="W1570" s="17">
        <f>W1571</f>
        <v>0</v>
      </c>
      <c r="X1570" s="17">
        <f>X1571</f>
        <v>0</v>
      </c>
      <c r="Y1570" s="17">
        <f t="shared" si="4253"/>
        <v>395</v>
      </c>
      <c r="Z1570" s="17">
        <f t="shared" si="4254"/>
        <v>395</v>
      </c>
      <c r="AA1570" s="17">
        <f t="shared" si="4255"/>
        <v>395</v>
      </c>
      <c r="AB1570" s="17">
        <f>AB1571</f>
        <v>0</v>
      </c>
      <c r="AC1570" s="17">
        <f>AC1571</f>
        <v>0</v>
      </c>
      <c r="AD1570" s="17">
        <f>AD1571</f>
        <v>0</v>
      </c>
      <c r="AE1570" s="17">
        <f t="shared" si="4256"/>
        <v>395</v>
      </c>
      <c r="AF1570" s="17">
        <f t="shared" si="4257"/>
        <v>395</v>
      </c>
      <c r="AG1570" s="17">
        <f t="shared" si="4258"/>
        <v>395</v>
      </c>
      <c r="AH1570" s="17">
        <f>AH1571</f>
        <v>0</v>
      </c>
      <c r="AI1570" s="17">
        <f>AI1571</f>
        <v>0</v>
      </c>
      <c r="AJ1570" s="17">
        <f>AJ1571</f>
        <v>0</v>
      </c>
      <c r="AK1570" s="17">
        <f>AK1571</f>
        <v>-345</v>
      </c>
      <c r="AL1570" s="17">
        <f>AL1571</f>
        <v>0</v>
      </c>
      <c r="AM1570" s="17">
        <f>AM1571</f>
        <v>0</v>
      </c>
      <c r="AN1570" s="17">
        <f>AN1571</f>
        <v>0</v>
      </c>
      <c r="AO1570" s="17">
        <f>AO1571</f>
        <v>0</v>
      </c>
      <c r="AP1570" s="17">
        <f>AP1571</f>
        <v>-345</v>
      </c>
      <c r="AQ1570" s="17">
        <f>AQ1571</f>
        <v>0</v>
      </c>
      <c r="AR1570" s="17">
        <f>AR1571</f>
        <v>0</v>
      </c>
      <c r="AS1570" s="17">
        <f>AS1571</f>
        <v>0</v>
      </c>
      <c r="AT1570" s="17">
        <f>AT1571</f>
        <v>0</v>
      </c>
      <c r="AU1570" s="17">
        <f>AU1571</f>
        <v>-345</v>
      </c>
      <c r="AV1570" s="17">
        <f>AV1571</f>
        <v>0</v>
      </c>
      <c r="AW1570" s="17">
        <f t="shared" si="4259"/>
        <v>50</v>
      </c>
      <c r="AX1570" s="17">
        <f t="shared" si="4260"/>
        <v>50</v>
      </c>
      <c r="AY1570" s="17">
        <f t="shared" si="4261"/>
        <v>50</v>
      </c>
      <c r="AZ1570" s="17">
        <f>AZ1571</f>
        <v>0</v>
      </c>
      <c r="BA1570" s="32"/>
      <c r="BB1570" s="32"/>
      <c r="BC1570" s="1"/>
      <c r="BD1570" s="1"/>
      <c r="BE1570" s="1"/>
      <c r="BF1570" s="1"/>
      <c r="BG1570" s="1"/>
      <c r="BH1570" s="1"/>
      <c r="BI1570" s="1"/>
    </row>
    <row r="1571" s="1" customFormat="1" ht="30">
      <c r="A1571" s="30" t="s">
        <v>508</v>
      </c>
      <c r="B1571" s="30" t="s">
        <v>29</v>
      </c>
      <c r="C1571" s="30" t="s">
        <v>31</v>
      </c>
      <c r="D1571" s="30" t="s">
        <v>244</v>
      </c>
      <c r="E1571" s="30" t="s">
        <v>134</v>
      </c>
      <c r="F1571" s="31" t="s">
        <v>135</v>
      </c>
      <c r="G1571" s="17">
        <v>365</v>
      </c>
      <c r="H1571" s="17">
        <v>365</v>
      </c>
      <c r="I1571" s="17">
        <v>365</v>
      </c>
      <c r="J1571" s="17"/>
      <c r="K1571" s="17"/>
      <c r="L1571" s="17"/>
      <c r="M1571" s="17">
        <f t="shared" si="4419"/>
        <v>365</v>
      </c>
      <c r="N1571" s="17">
        <f t="shared" si="4420"/>
        <v>365</v>
      </c>
      <c r="O1571" s="17">
        <f t="shared" si="4421"/>
        <v>365</v>
      </c>
      <c r="P1571" s="17"/>
      <c r="Q1571" s="17"/>
      <c r="R1571" s="17"/>
      <c r="S1571" s="17">
        <v>30</v>
      </c>
      <c r="T1571" s="17">
        <v>30</v>
      </c>
      <c r="U1571" s="17"/>
      <c r="V1571" s="17">
        <v>30</v>
      </c>
      <c r="W1571" s="17"/>
      <c r="X1571" s="17"/>
      <c r="Y1571" s="17">
        <f t="shared" si="4253"/>
        <v>395</v>
      </c>
      <c r="Z1571" s="17">
        <f t="shared" si="4254"/>
        <v>395</v>
      </c>
      <c r="AA1571" s="17">
        <f t="shared" si="4255"/>
        <v>395</v>
      </c>
      <c r="AB1571" s="17"/>
      <c r="AC1571" s="17"/>
      <c r="AD1571" s="17"/>
      <c r="AE1571" s="17">
        <f t="shared" si="4256"/>
        <v>395</v>
      </c>
      <c r="AF1571" s="17">
        <f t="shared" si="4257"/>
        <v>395</v>
      </c>
      <c r="AG1571" s="17">
        <f t="shared" si="4258"/>
        <v>395</v>
      </c>
      <c r="AH1571" s="17"/>
      <c r="AI1571" s="17"/>
      <c r="AJ1571" s="17"/>
      <c r="AK1571" s="17">
        <v>-345</v>
      </c>
      <c r="AL1571" s="17"/>
      <c r="AM1571" s="17"/>
      <c r="AN1571" s="17"/>
      <c r="AO1571" s="17"/>
      <c r="AP1571" s="17">
        <v>-345</v>
      </c>
      <c r="AQ1571" s="17"/>
      <c r="AR1571" s="17"/>
      <c r="AS1571" s="17"/>
      <c r="AT1571" s="17"/>
      <c r="AU1571" s="17">
        <v>-345</v>
      </c>
      <c r="AV1571" s="17"/>
      <c r="AW1571" s="17">
        <f t="shared" si="4259"/>
        <v>50</v>
      </c>
      <c r="AX1571" s="17">
        <f t="shared" si="4260"/>
        <v>50</v>
      </c>
      <c r="AY1571" s="17">
        <f t="shared" si="4261"/>
        <v>50</v>
      </c>
      <c r="AZ1571" s="17"/>
      <c r="BA1571" s="32"/>
      <c r="BB1571" s="32"/>
      <c r="BC1571" s="1"/>
      <c r="BD1571" s="1"/>
      <c r="BE1571" s="1"/>
      <c r="BF1571" s="1"/>
      <c r="BG1571" s="1"/>
      <c r="BH1571" s="1"/>
      <c r="BI1571" s="1"/>
    </row>
    <row r="1572" s="20" customFormat="1" ht="30">
      <c r="A1572" s="21" t="s">
        <v>508</v>
      </c>
      <c r="B1572" s="21" t="s">
        <v>65</v>
      </c>
      <c r="C1572" s="21"/>
      <c r="D1572" s="21"/>
      <c r="E1572" s="33"/>
      <c r="F1572" s="22" t="s">
        <v>153</v>
      </c>
      <c r="G1572" s="23">
        <f>G1573+G1582</f>
        <v>269.80000000000001</v>
      </c>
      <c r="H1572" s="23">
        <f>H1573+H1582</f>
        <v>269.80000000000001</v>
      </c>
      <c r="I1572" s="23">
        <f>I1573+I1582</f>
        <v>269.80000000000001</v>
      </c>
      <c r="J1572" s="23">
        <f>J1573+J1582</f>
        <v>0</v>
      </c>
      <c r="K1572" s="23">
        <f>K1573+K1582</f>
        <v>0</v>
      </c>
      <c r="L1572" s="23">
        <f>L1573+L1582</f>
        <v>0</v>
      </c>
      <c r="M1572" s="23">
        <f t="shared" si="4419"/>
        <v>269.80000000000001</v>
      </c>
      <c r="N1572" s="23">
        <f t="shared" si="4420"/>
        <v>269.80000000000001</v>
      </c>
      <c r="O1572" s="23">
        <f t="shared" si="4421"/>
        <v>269.80000000000001</v>
      </c>
      <c r="P1572" s="23">
        <f>P1573+P1582</f>
        <v>0</v>
      </c>
      <c r="Q1572" s="23">
        <f>Q1573+Q1582</f>
        <v>0</v>
      </c>
      <c r="R1572" s="23">
        <f>R1573+R1582</f>
        <v>0</v>
      </c>
      <c r="S1572" s="23">
        <f>S1573+S1582</f>
        <v>0</v>
      </c>
      <c r="T1572" s="23">
        <f>T1573+T1582</f>
        <v>0</v>
      </c>
      <c r="U1572" s="23">
        <f>U1573+U1582</f>
        <v>0</v>
      </c>
      <c r="V1572" s="23">
        <f>V1573+V1582</f>
        <v>0</v>
      </c>
      <c r="W1572" s="23">
        <f>W1573+W1582</f>
        <v>0</v>
      </c>
      <c r="X1572" s="23">
        <f>X1573+X1582</f>
        <v>0</v>
      </c>
      <c r="Y1572" s="23">
        <f t="shared" si="4253"/>
        <v>269.80000000000001</v>
      </c>
      <c r="Z1572" s="23">
        <f t="shared" si="4254"/>
        <v>269.80000000000001</v>
      </c>
      <c r="AA1572" s="23">
        <f t="shared" si="4255"/>
        <v>269.80000000000001</v>
      </c>
      <c r="AB1572" s="23">
        <f>AB1573+AB1582</f>
        <v>0</v>
      </c>
      <c r="AC1572" s="23">
        <f>AC1573+AC1582</f>
        <v>0</v>
      </c>
      <c r="AD1572" s="23">
        <f>AD1573+AD1582</f>
        <v>0</v>
      </c>
      <c r="AE1572" s="23">
        <f t="shared" si="4256"/>
        <v>269.80000000000001</v>
      </c>
      <c r="AF1572" s="23">
        <f t="shared" si="4257"/>
        <v>269.80000000000001</v>
      </c>
      <c r="AG1572" s="23">
        <f t="shared" si="4258"/>
        <v>269.80000000000001</v>
      </c>
      <c r="AH1572" s="23">
        <f>AH1573+AH1582</f>
        <v>0</v>
      </c>
      <c r="AI1572" s="23">
        <f>AI1573+AI1582</f>
        <v>0</v>
      </c>
      <c r="AJ1572" s="23">
        <f>AJ1573+AJ1582</f>
        <v>0</v>
      </c>
      <c r="AK1572" s="23">
        <f>AK1573+AK1582</f>
        <v>0</v>
      </c>
      <c r="AL1572" s="23">
        <f>AL1573+AL1582</f>
        <v>0</v>
      </c>
      <c r="AM1572" s="23">
        <f>AM1573+AM1582</f>
        <v>0</v>
      </c>
      <c r="AN1572" s="23">
        <f>AN1573+AN1582</f>
        <v>0</v>
      </c>
      <c r="AO1572" s="23">
        <f>AO1573+AO1582</f>
        <v>0</v>
      </c>
      <c r="AP1572" s="23">
        <f>AP1573+AP1582</f>
        <v>0</v>
      </c>
      <c r="AQ1572" s="23">
        <f>AQ1573+AQ1582</f>
        <v>0</v>
      </c>
      <c r="AR1572" s="23">
        <f>AR1573+AR1582</f>
        <v>0</v>
      </c>
      <c r="AS1572" s="23">
        <f>AS1573+AS1582</f>
        <v>0</v>
      </c>
      <c r="AT1572" s="23">
        <f>AT1573+AT1582</f>
        <v>0</v>
      </c>
      <c r="AU1572" s="23">
        <f>AU1573+AU1582</f>
        <v>0</v>
      </c>
      <c r="AV1572" s="23">
        <f>AV1573+AV1582</f>
        <v>0</v>
      </c>
      <c r="AW1572" s="23">
        <f t="shared" si="4259"/>
        <v>269.80000000000001</v>
      </c>
      <c r="AX1572" s="23">
        <f t="shared" si="4260"/>
        <v>269.80000000000001</v>
      </c>
      <c r="AY1572" s="23">
        <f t="shared" si="4261"/>
        <v>269.80000000000001</v>
      </c>
      <c r="AZ1572" s="23">
        <f>AZ1573+AZ1582</f>
        <v>0</v>
      </c>
      <c r="BA1572" s="24"/>
      <c r="BB1572" s="24"/>
      <c r="BC1572" s="20"/>
      <c r="BD1572" s="20"/>
      <c r="BE1572" s="20"/>
      <c r="BF1572" s="20"/>
      <c r="BG1572" s="20"/>
      <c r="BH1572" s="20"/>
      <c r="BI1572" s="20"/>
    </row>
    <row r="1573" s="25" customFormat="1" ht="45">
      <c r="A1573" s="26" t="s">
        <v>508</v>
      </c>
      <c r="B1573" s="26" t="s">
        <v>65</v>
      </c>
      <c r="C1573" s="26" t="s">
        <v>297</v>
      </c>
      <c r="D1573" s="26"/>
      <c r="E1573" s="34"/>
      <c r="F1573" s="27" t="s">
        <v>434</v>
      </c>
      <c r="G1573" s="28">
        <f t="shared" ref="G1573:G1575" si="4422">G1574</f>
        <v>254.30000000000001</v>
      </c>
      <c r="H1573" s="28">
        <f t="shared" ref="H1573:H1575" si="4423">H1574</f>
        <v>254.30000000000001</v>
      </c>
      <c r="I1573" s="28">
        <f t="shared" ref="I1573:I1575" si="4424">I1574</f>
        <v>254.30000000000001</v>
      </c>
      <c r="J1573" s="28">
        <f t="shared" ref="J1573:J1575" si="4425">J1574</f>
        <v>0</v>
      </c>
      <c r="K1573" s="28">
        <f t="shared" ref="K1573:K1575" si="4426">K1574</f>
        <v>0</v>
      </c>
      <c r="L1573" s="28">
        <f t="shared" ref="L1573:L1575" si="4427">L1574</f>
        <v>0</v>
      </c>
      <c r="M1573" s="28">
        <f t="shared" si="4419"/>
        <v>254.30000000000001</v>
      </c>
      <c r="N1573" s="28">
        <f t="shared" si="4420"/>
        <v>254.30000000000001</v>
      </c>
      <c r="O1573" s="28">
        <f t="shared" si="4421"/>
        <v>254.30000000000001</v>
      </c>
      <c r="P1573" s="28">
        <f t="shared" ref="P1573:P1575" si="4428">P1574</f>
        <v>0</v>
      </c>
      <c r="Q1573" s="28">
        <f t="shared" ref="Q1573:Q1575" si="4429">Q1574</f>
        <v>0</v>
      </c>
      <c r="R1573" s="28">
        <f t="shared" ref="R1573:R1575" si="4430">R1574</f>
        <v>0</v>
      </c>
      <c r="S1573" s="28">
        <f t="shared" ref="S1573:S1575" si="4431">S1574</f>
        <v>0</v>
      </c>
      <c r="T1573" s="28">
        <f t="shared" ref="T1573:T1575" si="4432">T1574</f>
        <v>0</v>
      </c>
      <c r="U1573" s="28">
        <f t="shared" ref="U1573:U1575" si="4433">U1574</f>
        <v>0</v>
      </c>
      <c r="V1573" s="28">
        <f t="shared" ref="V1573:V1575" si="4434">V1574</f>
        <v>0</v>
      </c>
      <c r="W1573" s="28">
        <f t="shared" ref="W1573:W1575" si="4435">W1574</f>
        <v>0</v>
      </c>
      <c r="X1573" s="28">
        <f t="shared" ref="X1573:X1575" si="4436">X1574</f>
        <v>0</v>
      </c>
      <c r="Y1573" s="28">
        <f t="shared" si="4253"/>
        <v>254.30000000000001</v>
      </c>
      <c r="Z1573" s="28">
        <f t="shared" si="4254"/>
        <v>254.30000000000001</v>
      </c>
      <c r="AA1573" s="28">
        <f t="shared" si="4255"/>
        <v>254.30000000000001</v>
      </c>
      <c r="AB1573" s="28">
        <f t="shared" ref="AB1573:AB1575" si="4437">AB1574</f>
        <v>0</v>
      </c>
      <c r="AC1573" s="28">
        <f t="shared" ref="AC1573:AC1575" si="4438">AC1574</f>
        <v>0</v>
      </c>
      <c r="AD1573" s="28">
        <f t="shared" ref="AD1573:AD1575" si="4439">AD1574</f>
        <v>0</v>
      </c>
      <c r="AE1573" s="28">
        <f t="shared" si="4256"/>
        <v>254.30000000000001</v>
      </c>
      <c r="AF1573" s="28">
        <f t="shared" si="4257"/>
        <v>254.30000000000001</v>
      </c>
      <c r="AG1573" s="28">
        <f t="shared" si="4258"/>
        <v>254.30000000000001</v>
      </c>
      <c r="AH1573" s="28">
        <f t="shared" ref="AH1573:AH1575" si="4440">AH1574</f>
        <v>0</v>
      </c>
      <c r="AI1573" s="28">
        <f t="shared" ref="AI1573:AI1575" si="4441">AI1574</f>
        <v>0</v>
      </c>
      <c r="AJ1573" s="28">
        <f t="shared" ref="AJ1573:AJ1575" si="4442">AJ1574</f>
        <v>0</v>
      </c>
      <c r="AK1573" s="28">
        <f t="shared" ref="AK1573:AK1575" si="4443">AK1574</f>
        <v>0</v>
      </c>
      <c r="AL1573" s="28">
        <f t="shared" ref="AL1573:AL1575" si="4444">AL1574</f>
        <v>0</v>
      </c>
      <c r="AM1573" s="28">
        <f t="shared" ref="AM1573:AM1575" si="4445">AM1574</f>
        <v>0</v>
      </c>
      <c r="AN1573" s="28">
        <f t="shared" ref="AN1573:AN1575" si="4446">AN1574</f>
        <v>0</v>
      </c>
      <c r="AO1573" s="28">
        <f t="shared" ref="AO1573:AO1575" si="4447">AO1574</f>
        <v>0</v>
      </c>
      <c r="AP1573" s="28">
        <f t="shared" ref="AP1573:AP1575" si="4448">AP1574</f>
        <v>0</v>
      </c>
      <c r="AQ1573" s="28">
        <f t="shared" ref="AQ1573:AQ1575" si="4449">AQ1574</f>
        <v>0</v>
      </c>
      <c r="AR1573" s="28">
        <f t="shared" ref="AR1573:AR1575" si="4450">AR1574</f>
        <v>0</v>
      </c>
      <c r="AS1573" s="28">
        <f t="shared" ref="AS1573:AS1575" si="4451">AS1574</f>
        <v>0</v>
      </c>
      <c r="AT1573" s="28">
        <f t="shared" ref="AT1573:AT1575" si="4452">AT1574</f>
        <v>0</v>
      </c>
      <c r="AU1573" s="28">
        <f t="shared" ref="AU1573:AU1575" si="4453">AU1574</f>
        <v>0</v>
      </c>
      <c r="AV1573" s="28">
        <f t="shared" ref="AV1573:AV1575" si="4454">AV1574</f>
        <v>0</v>
      </c>
      <c r="AW1573" s="28">
        <f t="shared" si="4259"/>
        <v>254.30000000000001</v>
      </c>
      <c r="AX1573" s="28">
        <f t="shared" si="4260"/>
        <v>254.30000000000001</v>
      </c>
      <c r="AY1573" s="28">
        <f t="shared" si="4261"/>
        <v>254.30000000000001</v>
      </c>
      <c r="AZ1573" s="28">
        <f t="shared" ref="AZ1573:AZ1575" si="4455">AZ1574</f>
        <v>0</v>
      </c>
      <c r="BA1573" s="29"/>
      <c r="BB1573" s="29"/>
      <c r="BC1573" s="25"/>
      <c r="BD1573" s="25"/>
      <c r="BE1573" s="25"/>
      <c r="BF1573" s="25"/>
      <c r="BG1573" s="25"/>
      <c r="BH1573" s="25"/>
      <c r="BI1573" s="25"/>
    </row>
    <row r="1574" s="1" customFormat="1" ht="15">
      <c r="A1574" s="30" t="s">
        <v>508</v>
      </c>
      <c r="B1574" s="30" t="s">
        <v>65</v>
      </c>
      <c r="C1574" s="30" t="s">
        <v>297</v>
      </c>
      <c r="D1574" s="30" t="s">
        <v>246</v>
      </c>
      <c r="E1574" s="35"/>
      <c r="F1574" s="31" t="s">
        <v>247</v>
      </c>
      <c r="G1574" s="17">
        <f t="shared" si="4422"/>
        <v>254.30000000000001</v>
      </c>
      <c r="H1574" s="17">
        <f t="shared" si="4423"/>
        <v>254.30000000000001</v>
      </c>
      <c r="I1574" s="17">
        <f t="shared" si="4424"/>
        <v>254.30000000000001</v>
      </c>
      <c r="J1574" s="17">
        <f t="shared" si="4425"/>
        <v>0</v>
      </c>
      <c r="K1574" s="17">
        <f t="shared" si="4426"/>
        <v>0</v>
      </c>
      <c r="L1574" s="17">
        <f t="shared" si="4427"/>
        <v>0</v>
      </c>
      <c r="M1574" s="17">
        <f t="shared" si="4419"/>
        <v>254.30000000000001</v>
      </c>
      <c r="N1574" s="17">
        <f t="shared" si="4420"/>
        <v>254.30000000000001</v>
      </c>
      <c r="O1574" s="17">
        <f t="shared" si="4421"/>
        <v>254.30000000000001</v>
      </c>
      <c r="P1574" s="17">
        <f t="shared" si="4428"/>
        <v>0</v>
      </c>
      <c r="Q1574" s="17">
        <f t="shared" si="4429"/>
        <v>0</v>
      </c>
      <c r="R1574" s="17">
        <f t="shared" si="4430"/>
        <v>0</v>
      </c>
      <c r="S1574" s="17">
        <f t="shared" si="4431"/>
        <v>0</v>
      </c>
      <c r="T1574" s="17">
        <f t="shared" si="4432"/>
        <v>0</v>
      </c>
      <c r="U1574" s="17">
        <f t="shared" si="4433"/>
        <v>0</v>
      </c>
      <c r="V1574" s="17">
        <f t="shared" si="4434"/>
        <v>0</v>
      </c>
      <c r="W1574" s="17">
        <f t="shared" si="4435"/>
        <v>0</v>
      </c>
      <c r="X1574" s="17">
        <f t="shared" si="4436"/>
        <v>0</v>
      </c>
      <c r="Y1574" s="17">
        <f t="shared" si="4253"/>
        <v>254.30000000000001</v>
      </c>
      <c r="Z1574" s="17">
        <f t="shared" si="4254"/>
        <v>254.30000000000001</v>
      </c>
      <c r="AA1574" s="17">
        <f t="shared" si="4255"/>
        <v>254.30000000000001</v>
      </c>
      <c r="AB1574" s="17">
        <f t="shared" si="4437"/>
        <v>0</v>
      </c>
      <c r="AC1574" s="17">
        <f t="shared" si="4438"/>
        <v>0</v>
      </c>
      <c r="AD1574" s="17">
        <f t="shared" si="4439"/>
        <v>0</v>
      </c>
      <c r="AE1574" s="17">
        <f t="shared" si="4256"/>
        <v>254.30000000000001</v>
      </c>
      <c r="AF1574" s="17">
        <f t="shared" si="4257"/>
        <v>254.30000000000001</v>
      </c>
      <c r="AG1574" s="17">
        <f t="shared" si="4258"/>
        <v>254.30000000000001</v>
      </c>
      <c r="AH1574" s="17">
        <f t="shared" si="4440"/>
        <v>0</v>
      </c>
      <c r="AI1574" s="17">
        <f t="shared" si="4441"/>
        <v>0</v>
      </c>
      <c r="AJ1574" s="17">
        <f t="shared" si="4442"/>
        <v>0</v>
      </c>
      <c r="AK1574" s="17">
        <f t="shared" si="4443"/>
        <v>0</v>
      </c>
      <c r="AL1574" s="17">
        <f t="shared" si="4444"/>
        <v>0</v>
      </c>
      <c r="AM1574" s="17">
        <f t="shared" si="4445"/>
        <v>0</v>
      </c>
      <c r="AN1574" s="17">
        <f t="shared" si="4446"/>
        <v>0</v>
      </c>
      <c r="AO1574" s="17">
        <f t="shared" si="4447"/>
        <v>0</v>
      </c>
      <c r="AP1574" s="17">
        <f t="shared" si="4448"/>
        <v>0</v>
      </c>
      <c r="AQ1574" s="17">
        <f t="shared" si="4449"/>
        <v>0</v>
      </c>
      <c r="AR1574" s="17">
        <f t="shared" si="4450"/>
        <v>0</v>
      </c>
      <c r="AS1574" s="17">
        <f t="shared" si="4451"/>
        <v>0</v>
      </c>
      <c r="AT1574" s="17">
        <f t="shared" si="4452"/>
        <v>0</v>
      </c>
      <c r="AU1574" s="17">
        <f t="shared" si="4453"/>
        <v>0</v>
      </c>
      <c r="AV1574" s="17">
        <f t="shared" si="4454"/>
        <v>0</v>
      </c>
      <c r="AW1574" s="17">
        <f t="shared" si="4259"/>
        <v>254.30000000000001</v>
      </c>
      <c r="AX1574" s="17">
        <f t="shared" si="4260"/>
        <v>254.30000000000001</v>
      </c>
      <c r="AY1574" s="17">
        <f t="shared" si="4261"/>
        <v>254.30000000000001</v>
      </c>
      <c r="AZ1574" s="17">
        <f t="shared" si="4455"/>
        <v>0</v>
      </c>
      <c r="BA1574" s="32"/>
      <c r="BB1574" s="32"/>
      <c r="BC1574" s="1"/>
      <c r="BD1574" s="1"/>
      <c r="BE1574" s="1"/>
      <c r="BF1574" s="1"/>
      <c r="BG1574" s="1"/>
      <c r="BH1574" s="1"/>
      <c r="BI1574" s="1"/>
    </row>
    <row r="1575" s="1" customFormat="1" ht="15" hidden="1">
      <c r="A1575" s="30" t="s">
        <v>508</v>
      </c>
      <c r="B1575" s="30" t="s">
        <v>65</v>
      </c>
      <c r="C1575" s="30" t="s">
        <v>297</v>
      </c>
      <c r="D1575" s="30" t="s">
        <v>248</v>
      </c>
      <c r="E1575" s="35"/>
      <c r="F1575" s="31" t="s">
        <v>36</v>
      </c>
      <c r="G1575" s="17">
        <f t="shared" si="4422"/>
        <v>254.30000000000001</v>
      </c>
      <c r="H1575" s="17">
        <f t="shared" si="4423"/>
        <v>254.30000000000001</v>
      </c>
      <c r="I1575" s="17">
        <f t="shared" si="4424"/>
        <v>254.30000000000001</v>
      </c>
      <c r="J1575" s="17">
        <f t="shared" si="4425"/>
        <v>0</v>
      </c>
      <c r="K1575" s="17">
        <f t="shared" si="4426"/>
        <v>0</v>
      </c>
      <c r="L1575" s="17">
        <f t="shared" si="4427"/>
        <v>0</v>
      </c>
      <c r="M1575" s="17">
        <f t="shared" si="4419"/>
        <v>254.30000000000001</v>
      </c>
      <c r="N1575" s="17">
        <f t="shared" si="4420"/>
        <v>254.30000000000001</v>
      </c>
      <c r="O1575" s="17">
        <f t="shared" si="4421"/>
        <v>254.30000000000001</v>
      </c>
      <c r="P1575" s="17">
        <f t="shared" si="4428"/>
        <v>0</v>
      </c>
      <c r="Q1575" s="17">
        <f t="shared" si="4429"/>
        <v>0</v>
      </c>
      <c r="R1575" s="17">
        <f t="shared" si="4430"/>
        <v>0</v>
      </c>
      <c r="S1575" s="17">
        <f t="shared" si="4431"/>
        <v>0</v>
      </c>
      <c r="T1575" s="17">
        <f t="shared" si="4432"/>
        <v>0</v>
      </c>
      <c r="U1575" s="17">
        <f t="shared" si="4433"/>
        <v>0</v>
      </c>
      <c r="V1575" s="17">
        <f t="shared" si="4434"/>
        <v>0</v>
      </c>
      <c r="W1575" s="17">
        <f t="shared" si="4435"/>
        <v>0</v>
      </c>
      <c r="X1575" s="17">
        <f t="shared" si="4436"/>
        <v>0</v>
      </c>
      <c r="Y1575" s="17">
        <f t="shared" si="4253"/>
        <v>254.30000000000001</v>
      </c>
      <c r="Z1575" s="17">
        <f t="shared" si="4254"/>
        <v>254.30000000000001</v>
      </c>
      <c r="AA1575" s="17">
        <f t="shared" si="4255"/>
        <v>254.30000000000001</v>
      </c>
      <c r="AB1575" s="17">
        <f t="shared" si="4437"/>
        <v>0</v>
      </c>
      <c r="AC1575" s="17">
        <f t="shared" si="4438"/>
        <v>0</v>
      </c>
      <c r="AD1575" s="17">
        <f t="shared" si="4439"/>
        <v>0</v>
      </c>
      <c r="AE1575" s="17">
        <f t="shared" si="4256"/>
        <v>254.30000000000001</v>
      </c>
      <c r="AF1575" s="17">
        <f t="shared" si="4257"/>
        <v>254.30000000000001</v>
      </c>
      <c r="AG1575" s="17">
        <f t="shared" si="4258"/>
        <v>254.30000000000001</v>
      </c>
      <c r="AH1575" s="17">
        <f t="shared" si="4440"/>
        <v>0</v>
      </c>
      <c r="AI1575" s="17">
        <f t="shared" si="4441"/>
        <v>0</v>
      </c>
      <c r="AJ1575" s="17">
        <f t="shared" si="4442"/>
        <v>0</v>
      </c>
      <c r="AK1575" s="17">
        <f t="shared" si="4443"/>
        <v>0</v>
      </c>
      <c r="AL1575" s="17">
        <f t="shared" si="4444"/>
        <v>0</v>
      </c>
      <c r="AM1575" s="17">
        <f t="shared" si="4445"/>
        <v>0</v>
      </c>
      <c r="AN1575" s="17">
        <f t="shared" si="4446"/>
        <v>0</v>
      </c>
      <c r="AO1575" s="17">
        <f t="shared" si="4447"/>
        <v>0</v>
      </c>
      <c r="AP1575" s="17">
        <f t="shared" si="4448"/>
        <v>0</v>
      </c>
      <c r="AQ1575" s="17">
        <f t="shared" si="4449"/>
        <v>0</v>
      </c>
      <c r="AR1575" s="17">
        <f t="shared" si="4450"/>
        <v>0</v>
      </c>
      <c r="AS1575" s="17">
        <f t="shared" si="4451"/>
        <v>0</v>
      </c>
      <c r="AT1575" s="17">
        <f t="shared" si="4452"/>
        <v>0</v>
      </c>
      <c r="AU1575" s="17">
        <f t="shared" si="4453"/>
        <v>0</v>
      </c>
      <c r="AV1575" s="17">
        <f t="shared" si="4454"/>
        <v>0</v>
      </c>
      <c r="AW1575" s="17">
        <f t="shared" si="4259"/>
        <v>254.30000000000001</v>
      </c>
      <c r="AX1575" s="17">
        <f t="shared" si="4260"/>
        <v>254.30000000000001</v>
      </c>
      <c r="AY1575" s="17">
        <f t="shared" si="4261"/>
        <v>254.30000000000001</v>
      </c>
      <c r="AZ1575" s="17">
        <f t="shared" si="4455"/>
        <v>0</v>
      </c>
      <c r="BA1575" s="32">
        <v>0</v>
      </c>
      <c r="BB1575" s="32"/>
      <c r="BC1575" s="1"/>
      <c r="BD1575" s="1"/>
      <c r="BE1575" s="1"/>
      <c r="BF1575" s="1"/>
      <c r="BG1575" s="1"/>
      <c r="BH1575" s="1"/>
      <c r="BI1575" s="1"/>
    </row>
    <row r="1576" s="1" customFormat="1" ht="90">
      <c r="A1576" s="30" t="s">
        <v>508</v>
      </c>
      <c r="B1576" s="30" t="s">
        <v>65</v>
      </c>
      <c r="C1576" s="30" t="s">
        <v>297</v>
      </c>
      <c r="D1576" s="30" t="s">
        <v>435</v>
      </c>
      <c r="E1576" s="35"/>
      <c r="F1576" s="31" t="s">
        <v>436</v>
      </c>
      <c r="G1576" s="17">
        <f>G1577+G1579</f>
        <v>254.30000000000001</v>
      </c>
      <c r="H1576" s="17">
        <f>H1577+H1579</f>
        <v>254.30000000000001</v>
      </c>
      <c r="I1576" s="17">
        <f>I1577+I1579</f>
        <v>254.30000000000001</v>
      </c>
      <c r="J1576" s="17">
        <f>J1577+J1579</f>
        <v>0</v>
      </c>
      <c r="K1576" s="17">
        <f>K1577+K1579</f>
        <v>0</v>
      </c>
      <c r="L1576" s="17">
        <f>L1577+L1579</f>
        <v>0</v>
      </c>
      <c r="M1576" s="17">
        <f t="shared" si="4419"/>
        <v>254.30000000000001</v>
      </c>
      <c r="N1576" s="17">
        <f t="shared" si="4420"/>
        <v>254.30000000000001</v>
      </c>
      <c r="O1576" s="17">
        <f t="shared" si="4421"/>
        <v>254.30000000000001</v>
      </c>
      <c r="P1576" s="17">
        <f>P1577+P1579</f>
        <v>0</v>
      </c>
      <c r="Q1576" s="17">
        <f>Q1577+Q1579</f>
        <v>0</v>
      </c>
      <c r="R1576" s="17">
        <f>R1577+R1579</f>
        <v>0</v>
      </c>
      <c r="S1576" s="17">
        <f>S1577+S1579</f>
        <v>0</v>
      </c>
      <c r="T1576" s="17">
        <f>T1577+T1579</f>
        <v>0</v>
      </c>
      <c r="U1576" s="17">
        <f>U1577+U1579</f>
        <v>0</v>
      </c>
      <c r="V1576" s="17">
        <f>V1577+V1579</f>
        <v>0</v>
      </c>
      <c r="W1576" s="17">
        <f>W1577+W1579</f>
        <v>0</v>
      </c>
      <c r="X1576" s="17">
        <f>X1577+X1579</f>
        <v>0</v>
      </c>
      <c r="Y1576" s="17">
        <f t="shared" ref="Y1576:Y1639" si="4456">M1576+P1576+Q1576+R1576+S1576</f>
        <v>254.30000000000001</v>
      </c>
      <c r="Z1576" s="17">
        <f t="shared" ref="Z1576:Z1639" si="4457">N1576+T1576+U1576</f>
        <v>254.30000000000001</v>
      </c>
      <c r="AA1576" s="17">
        <f t="shared" ref="AA1576:AA1639" si="4458">O1576+V1576+X1576+W1576</f>
        <v>254.30000000000001</v>
      </c>
      <c r="AB1576" s="17">
        <f>AB1577+AB1579</f>
        <v>0</v>
      </c>
      <c r="AC1576" s="17">
        <f>AC1577+AC1579</f>
        <v>0</v>
      </c>
      <c r="AD1576" s="17">
        <f>AD1577+AD1579</f>
        <v>0</v>
      </c>
      <c r="AE1576" s="17">
        <f t="shared" ref="AE1576:AE1639" si="4459">Y1576+AB1576</f>
        <v>254.30000000000001</v>
      </c>
      <c r="AF1576" s="17">
        <f t="shared" ref="AF1576:AF1639" si="4460">Z1576+AC1576</f>
        <v>254.30000000000001</v>
      </c>
      <c r="AG1576" s="17">
        <f t="shared" ref="AG1576:AG1639" si="4461">AA1576+AD1576</f>
        <v>254.30000000000001</v>
      </c>
      <c r="AH1576" s="17">
        <f>AH1577+AH1579</f>
        <v>0</v>
      </c>
      <c r="AI1576" s="17">
        <f>AI1577+AI1579</f>
        <v>0</v>
      </c>
      <c r="AJ1576" s="17">
        <f>AJ1577+AJ1579</f>
        <v>0</v>
      </c>
      <c r="AK1576" s="17">
        <f>AK1577+AK1579</f>
        <v>0</v>
      </c>
      <c r="AL1576" s="17">
        <f>AL1577+AL1579</f>
        <v>0</v>
      </c>
      <c r="AM1576" s="17">
        <f>AM1577+AM1579</f>
        <v>0</v>
      </c>
      <c r="AN1576" s="17">
        <f>AN1577+AN1579</f>
        <v>0</v>
      </c>
      <c r="AO1576" s="17">
        <f>AO1577+AO1579</f>
        <v>0</v>
      </c>
      <c r="AP1576" s="17">
        <f>AP1577+AP1579</f>
        <v>0</v>
      </c>
      <c r="AQ1576" s="17">
        <f>AQ1577+AQ1579</f>
        <v>0</v>
      </c>
      <c r="AR1576" s="17">
        <f>AR1577+AR1579</f>
        <v>0</v>
      </c>
      <c r="AS1576" s="17">
        <f>AS1577+AS1579</f>
        <v>0</v>
      </c>
      <c r="AT1576" s="17">
        <f>AT1577+AT1579</f>
        <v>0</v>
      </c>
      <c r="AU1576" s="17">
        <f>AU1577+AU1579</f>
        <v>0</v>
      </c>
      <c r="AV1576" s="17">
        <f>AV1577+AV1579</f>
        <v>0</v>
      </c>
      <c r="AW1576" s="17">
        <f t="shared" ref="AW1576:AW1639" si="4462">AE1576+AH1576+AI1576+AJ1576+AK1576+AL1576</f>
        <v>254.30000000000001</v>
      </c>
      <c r="AX1576" s="17">
        <f t="shared" ref="AX1576:AX1639" si="4463">AF1576+AM1576+AN1576+AO1576+AP1576+AQ1576</f>
        <v>254.30000000000001</v>
      </c>
      <c r="AY1576" s="17">
        <f t="shared" ref="AY1576:AY1639" si="4464">AG1576+AR1576+AS1576+AT1576+AU1576+AV1576</f>
        <v>254.30000000000001</v>
      </c>
      <c r="AZ1576" s="17">
        <f>AZ1577+AZ1579</f>
        <v>0</v>
      </c>
      <c r="BA1576" s="32"/>
      <c r="BB1576" s="32"/>
      <c r="BC1576" s="1"/>
      <c r="BD1576" s="1"/>
      <c r="BE1576" s="1"/>
      <c r="BF1576" s="1"/>
      <c r="BG1576" s="1"/>
      <c r="BH1576" s="1"/>
      <c r="BI1576" s="1"/>
    </row>
    <row r="1577" s="1" customFormat="1" ht="45">
      <c r="A1577" s="30" t="s">
        <v>508</v>
      </c>
      <c r="B1577" s="30" t="s">
        <v>65</v>
      </c>
      <c r="C1577" s="30" t="s">
        <v>297</v>
      </c>
      <c r="D1577" s="30" t="s">
        <v>437</v>
      </c>
      <c r="E1577" s="35"/>
      <c r="F1577" s="31" t="s">
        <v>438</v>
      </c>
      <c r="G1577" s="17">
        <f>G1578</f>
        <v>4.7999999999999998</v>
      </c>
      <c r="H1577" s="17">
        <f>H1578</f>
        <v>4.7999999999999998</v>
      </c>
      <c r="I1577" s="17">
        <f>I1578</f>
        <v>4.7999999999999998</v>
      </c>
      <c r="J1577" s="17">
        <f>J1578</f>
        <v>0</v>
      </c>
      <c r="K1577" s="17">
        <f>K1578</f>
        <v>0</v>
      </c>
      <c r="L1577" s="17">
        <f>L1578</f>
        <v>0</v>
      </c>
      <c r="M1577" s="17">
        <f t="shared" si="4419"/>
        <v>4.7999999999999998</v>
      </c>
      <c r="N1577" s="17">
        <f t="shared" si="4420"/>
        <v>4.7999999999999998</v>
      </c>
      <c r="O1577" s="17">
        <f t="shared" si="4421"/>
        <v>4.7999999999999998</v>
      </c>
      <c r="P1577" s="17">
        <f>P1578</f>
        <v>0</v>
      </c>
      <c r="Q1577" s="17">
        <f>Q1578</f>
        <v>0</v>
      </c>
      <c r="R1577" s="17">
        <f>R1578</f>
        <v>0</v>
      </c>
      <c r="S1577" s="17">
        <f>S1578</f>
        <v>0</v>
      </c>
      <c r="T1577" s="17">
        <f>T1578</f>
        <v>0</v>
      </c>
      <c r="U1577" s="17">
        <f>U1578</f>
        <v>0</v>
      </c>
      <c r="V1577" s="17">
        <f>V1578</f>
        <v>0</v>
      </c>
      <c r="W1577" s="17">
        <f>W1578</f>
        <v>0</v>
      </c>
      <c r="X1577" s="17">
        <f>X1578</f>
        <v>0</v>
      </c>
      <c r="Y1577" s="17">
        <f t="shared" si="4456"/>
        <v>4.7999999999999998</v>
      </c>
      <c r="Z1577" s="17">
        <f t="shared" si="4457"/>
        <v>4.7999999999999998</v>
      </c>
      <c r="AA1577" s="17">
        <f t="shared" si="4458"/>
        <v>4.7999999999999998</v>
      </c>
      <c r="AB1577" s="17">
        <f>AB1578</f>
        <v>0</v>
      </c>
      <c r="AC1577" s="17">
        <f>AC1578</f>
        <v>0</v>
      </c>
      <c r="AD1577" s="17">
        <f>AD1578</f>
        <v>0</v>
      </c>
      <c r="AE1577" s="17">
        <f t="shared" si="4459"/>
        <v>4.7999999999999998</v>
      </c>
      <c r="AF1577" s="17">
        <f t="shared" si="4460"/>
        <v>4.7999999999999998</v>
      </c>
      <c r="AG1577" s="17">
        <f t="shared" si="4461"/>
        <v>4.7999999999999998</v>
      </c>
      <c r="AH1577" s="17">
        <f>AH1578</f>
        <v>0</v>
      </c>
      <c r="AI1577" s="17">
        <f>AI1578</f>
        <v>0</v>
      </c>
      <c r="AJ1577" s="17">
        <f>AJ1578</f>
        <v>0</v>
      </c>
      <c r="AK1577" s="17">
        <f>AK1578</f>
        <v>0</v>
      </c>
      <c r="AL1577" s="17">
        <f>AL1578</f>
        <v>0</v>
      </c>
      <c r="AM1577" s="17">
        <f>AM1578</f>
        <v>0</v>
      </c>
      <c r="AN1577" s="17">
        <f>AN1578</f>
        <v>0</v>
      </c>
      <c r="AO1577" s="17">
        <f>AO1578</f>
        <v>0</v>
      </c>
      <c r="AP1577" s="17">
        <f>AP1578</f>
        <v>0</v>
      </c>
      <c r="AQ1577" s="17">
        <f>AQ1578</f>
        <v>0</v>
      </c>
      <c r="AR1577" s="17">
        <f>AR1578</f>
        <v>0</v>
      </c>
      <c r="AS1577" s="17">
        <f>AS1578</f>
        <v>0</v>
      </c>
      <c r="AT1577" s="17">
        <f>AT1578</f>
        <v>0</v>
      </c>
      <c r="AU1577" s="17">
        <f>AU1578</f>
        <v>0</v>
      </c>
      <c r="AV1577" s="17">
        <f>AV1578</f>
        <v>0</v>
      </c>
      <c r="AW1577" s="17">
        <f t="shared" si="4462"/>
        <v>4.7999999999999998</v>
      </c>
      <c r="AX1577" s="17">
        <f t="shared" si="4463"/>
        <v>4.7999999999999998</v>
      </c>
      <c r="AY1577" s="17">
        <f t="shared" si="4464"/>
        <v>4.7999999999999998</v>
      </c>
      <c r="AZ1577" s="17">
        <f>AZ1578</f>
        <v>0</v>
      </c>
      <c r="BA1577" s="32"/>
      <c r="BB1577" s="32"/>
      <c r="BC1577" s="1"/>
      <c r="BD1577" s="1"/>
      <c r="BE1577" s="1"/>
      <c r="BF1577" s="1"/>
      <c r="BG1577" s="1"/>
      <c r="BH1577" s="1"/>
      <c r="BI1577" s="1"/>
    </row>
    <row r="1578" s="1" customFormat="1" ht="30">
      <c r="A1578" s="30" t="s">
        <v>508</v>
      </c>
      <c r="B1578" s="30" t="s">
        <v>65</v>
      </c>
      <c r="C1578" s="30" t="s">
        <v>297</v>
      </c>
      <c r="D1578" s="30" t="s">
        <v>437</v>
      </c>
      <c r="E1578" s="30" t="s">
        <v>41</v>
      </c>
      <c r="F1578" s="31" t="s">
        <v>42</v>
      </c>
      <c r="G1578" s="17">
        <v>4.7999999999999998</v>
      </c>
      <c r="H1578" s="17">
        <v>4.7999999999999998</v>
      </c>
      <c r="I1578" s="17">
        <v>4.7999999999999998</v>
      </c>
      <c r="J1578" s="17"/>
      <c r="K1578" s="17"/>
      <c r="L1578" s="17"/>
      <c r="M1578" s="17">
        <f t="shared" si="4419"/>
        <v>4.7999999999999998</v>
      </c>
      <c r="N1578" s="17">
        <f t="shared" si="4420"/>
        <v>4.7999999999999998</v>
      </c>
      <c r="O1578" s="17">
        <f t="shared" si="4421"/>
        <v>4.7999999999999998</v>
      </c>
      <c r="P1578" s="17"/>
      <c r="Q1578" s="17"/>
      <c r="R1578" s="17"/>
      <c r="S1578" s="17"/>
      <c r="T1578" s="17"/>
      <c r="U1578" s="17"/>
      <c r="V1578" s="17"/>
      <c r="W1578" s="17"/>
      <c r="X1578" s="17"/>
      <c r="Y1578" s="17">
        <f t="shared" si="4456"/>
        <v>4.7999999999999998</v>
      </c>
      <c r="Z1578" s="17">
        <f t="shared" si="4457"/>
        <v>4.7999999999999998</v>
      </c>
      <c r="AA1578" s="17">
        <f t="shared" si="4458"/>
        <v>4.7999999999999998</v>
      </c>
      <c r="AB1578" s="17"/>
      <c r="AC1578" s="17"/>
      <c r="AD1578" s="17"/>
      <c r="AE1578" s="17">
        <f t="shared" si="4459"/>
        <v>4.7999999999999998</v>
      </c>
      <c r="AF1578" s="17">
        <f t="shared" si="4460"/>
        <v>4.7999999999999998</v>
      </c>
      <c r="AG1578" s="17">
        <f t="shared" si="4461"/>
        <v>4.7999999999999998</v>
      </c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17"/>
      <c r="AT1578" s="17"/>
      <c r="AU1578" s="17"/>
      <c r="AV1578" s="17"/>
      <c r="AW1578" s="17">
        <f t="shared" si="4462"/>
        <v>4.7999999999999998</v>
      </c>
      <c r="AX1578" s="17">
        <f t="shared" si="4463"/>
        <v>4.7999999999999998</v>
      </c>
      <c r="AY1578" s="17">
        <f t="shared" si="4464"/>
        <v>4.7999999999999998</v>
      </c>
      <c r="AZ1578" s="17"/>
      <c r="BA1578" s="32"/>
      <c r="BB1578" s="32"/>
      <c r="BC1578" s="1"/>
      <c r="BD1578" s="1"/>
      <c r="BE1578" s="1"/>
      <c r="BF1578" s="1"/>
      <c r="BG1578" s="1"/>
      <c r="BH1578" s="1"/>
      <c r="BI1578" s="1"/>
    </row>
    <row r="1579" s="1" customFormat="1" ht="45">
      <c r="A1579" s="30" t="s">
        <v>508</v>
      </c>
      <c r="B1579" s="30" t="s">
        <v>65</v>
      </c>
      <c r="C1579" s="30" t="s">
        <v>297</v>
      </c>
      <c r="D1579" s="30" t="s">
        <v>439</v>
      </c>
      <c r="E1579" s="35"/>
      <c r="F1579" s="31" t="s">
        <v>440</v>
      </c>
      <c r="G1579" s="17">
        <f>G1580+G1581</f>
        <v>249.5</v>
      </c>
      <c r="H1579" s="17">
        <f>H1580+H1581</f>
        <v>249.5</v>
      </c>
      <c r="I1579" s="17">
        <f>I1580+I1581</f>
        <v>249.5</v>
      </c>
      <c r="J1579" s="17">
        <f>J1580+J1581</f>
        <v>0</v>
      </c>
      <c r="K1579" s="17">
        <f>K1580+K1581</f>
        <v>0</v>
      </c>
      <c r="L1579" s="17">
        <f>L1580+L1581</f>
        <v>0</v>
      </c>
      <c r="M1579" s="17">
        <f t="shared" si="4419"/>
        <v>249.5</v>
      </c>
      <c r="N1579" s="17">
        <f t="shared" si="4420"/>
        <v>249.5</v>
      </c>
      <c r="O1579" s="17">
        <f t="shared" si="4421"/>
        <v>249.5</v>
      </c>
      <c r="P1579" s="17">
        <f>P1580+P1581</f>
        <v>0</v>
      </c>
      <c r="Q1579" s="17">
        <f>Q1580+Q1581</f>
        <v>0</v>
      </c>
      <c r="R1579" s="17">
        <f>R1580+R1581</f>
        <v>0</v>
      </c>
      <c r="S1579" s="17">
        <f>S1580+S1581</f>
        <v>0</v>
      </c>
      <c r="T1579" s="17">
        <f>T1580+T1581</f>
        <v>0</v>
      </c>
      <c r="U1579" s="17">
        <f>U1580+U1581</f>
        <v>0</v>
      </c>
      <c r="V1579" s="17">
        <f>V1580+V1581</f>
        <v>0</v>
      </c>
      <c r="W1579" s="17">
        <f>W1580+W1581</f>
        <v>0</v>
      </c>
      <c r="X1579" s="17">
        <f>X1580+X1581</f>
        <v>0</v>
      </c>
      <c r="Y1579" s="17">
        <f t="shared" si="4456"/>
        <v>249.5</v>
      </c>
      <c r="Z1579" s="17">
        <f t="shared" si="4457"/>
        <v>249.5</v>
      </c>
      <c r="AA1579" s="17">
        <f t="shared" si="4458"/>
        <v>249.5</v>
      </c>
      <c r="AB1579" s="17">
        <f>AB1580+AB1581</f>
        <v>0</v>
      </c>
      <c r="AC1579" s="17">
        <f>AC1580+AC1581</f>
        <v>0</v>
      </c>
      <c r="AD1579" s="17">
        <f>AD1580+AD1581</f>
        <v>0</v>
      </c>
      <c r="AE1579" s="17">
        <f t="shared" si="4459"/>
        <v>249.5</v>
      </c>
      <c r="AF1579" s="17">
        <f t="shared" si="4460"/>
        <v>249.5</v>
      </c>
      <c r="AG1579" s="17">
        <f t="shared" si="4461"/>
        <v>249.5</v>
      </c>
      <c r="AH1579" s="17">
        <f>AH1580+AH1581</f>
        <v>0</v>
      </c>
      <c r="AI1579" s="17">
        <f>AI1580+AI1581</f>
        <v>0</v>
      </c>
      <c r="AJ1579" s="17">
        <f>AJ1580+AJ1581</f>
        <v>0</v>
      </c>
      <c r="AK1579" s="17">
        <f>AK1580+AK1581</f>
        <v>0</v>
      </c>
      <c r="AL1579" s="17">
        <f>AL1580+AL1581</f>
        <v>0</v>
      </c>
      <c r="AM1579" s="17">
        <f>AM1580+AM1581</f>
        <v>0</v>
      </c>
      <c r="AN1579" s="17">
        <f>AN1580+AN1581</f>
        <v>0</v>
      </c>
      <c r="AO1579" s="17">
        <f>AO1580+AO1581</f>
        <v>0</v>
      </c>
      <c r="AP1579" s="17">
        <f>AP1580+AP1581</f>
        <v>0</v>
      </c>
      <c r="AQ1579" s="17">
        <f>AQ1580+AQ1581</f>
        <v>0</v>
      </c>
      <c r="AR1579" s="17">
        <f>AR1580+AR1581</f>
        <v>0</v>
      </c>
      <c r="AS1579" s="17">
        <f>AS1580+AS1581</f>
        <v>0</v>
      </c>
      <c r="AT1579" s="17">
        <f>AT1580+AT1581</f>
        <v>0</v>
      </c>
      <c r="AU1579" s="17">
        <f>AU1580+AU1581</f>
        <v>0</v>
      </c>
      <c r="AV1579" s="17">
        <f>AV1580+AV1581</f>
        <v>0</v>
      </c>
      <c r="AW1579" s="17">
        <f t="shared" si="4462"/>
        <v>249.5</v>
      </c>
      <c r="AX1579" s="17">
        <f t="shared" si="4463"/>
        <v>249.5</v>
      </c>
      <c r="AY1579" s="17">
        <f t="shared" si="4464"/>
        <v>249.5</v>
      </c>
      <c r="AZ1579" s="17">
        <f>AZ1580+AZ1581</f>
        <v>0</v>
      </c>
      <c r="BA1579" s="32"/>
      <c r="BB1579" s="32"/>
      <c r="BC1579" s="1"/>
      <c r="BD1579" s="1"/>
      <c r="BE1579" s="1"/>
      <c r="BF1579" s="1"/>
      <c r="BG1579" s="1"/>
      <c r="BH1579" s="1"/>
      <c r="BI1579" s="1"/>
    </row>
    <row r="1580" s="1" customFormat="1" ht="30">
      <c r="A1580" s="30" t="s">
        <v>508</v>
      </c>
      <c r="B1580" s="30" t="s">
        <v>65</v>
      </c>
      <c r="C1580" s="30" t="s">
        <v>297</v>
      </c>
      <c r="D1580" s="30" t="s">
        <v>439</v>
      </c>
      <c r="E1580" s="30" t="s">
        <v>41</v>
      </c>
      <c r="F1580" s="31" t="s">
        <v>42</v>
      </c>
      <c r="G1580" s="17">
        <v>197.80000000000001</v>
      </c>
      <c r="H1580" s="17">
        <v>203.80000000000001</v>
      </c>
      <c r="I1580" s="17">
        <v>209.69999999999999</v>
      </c>
      <c r="J1580" s="17"/>
      <c r="K1580" s="17"/>
      <c r="L1580" s="17"/>
      <c r="M1580" s="17">
        <f t="shared" si="4419"/>
        <v>197.80000000000001</v>
      </c>
      <c r="N1580" s="17">
        <f t="shared" si="4420"/>
        <v>203.80000000000001</v>
      </c>
      <c r="O1580" s="17">
        <f t="shared" si="4421"/>
        <v>209.69999999999999</v>
      </c>
      <c r="P1580" s="17"/>
      <c r="Q1580" s="17"/>
      <c r="R1580" s="17"/>
      <c r="S1580" s="17"/>
      <c r="T1580" s="17"/>
      <c r="U1580" s="17"/>
      <c r="V1580" s="17"/>
      <c r="W1580" s="17"/>
      <c r="X1580" s="17"/>
      <c r="Y1580" s="17">
        <f t="shared" si="4456"/>
        <v>197.80000000000001</v>
      </c>
      <c r="Z1580" s="17">
        <f t="shared" si="4457"/>
        <v>203.80000000000001</v>
      </c>
      <c r="AA1580" s="17">
        <f t="shared" si="4458"/>
        <v>209.69999999999999</v>
      </c>
      <c r="AB1580" s="17"/>
      <c r="AC1580" s="17"/>
      <c r="AD1580" s="17"/>
      <c r="AE1580" s="17">
        <f t="shared" si="4459"/>
        <v>197.80000000000001</v>
      </c>
      <c r="AF1580" s="17">
        <f t="shared" si="4460"/>
        <v>203.80000000000001</v>
      </c>
      <c r="AG1580" s="17">
        <f t="shared" si="4461"/>
        <v>209.69999999999999</v>
      </c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17"/>
      <c r="AT1580" s="17"/>
      <c r="AU1580" s="17"/>
      <c r="AV1580" s="17"/>
      <c r="AW1580" s="17">
        <f t="shared" si="4462"/>
        <v>197.80000000000001</v>
      </c>
      <c r="AX1580" s="17">
        <f t="shared" si="4463"/>
        <v>203.80000000000001</v>
      </c>
      <c r="AY1580" s="17">
        <f t="shared" si="4464"/>
        <v>209.69999999999999</v>
      </c>
      <c r="AZ1580" s="17"/>
      <c r="BA1580" s="32"/>
      <c r="BB1580" s="32"/>
      <c r="BC1580" s="1"/>
      <c r="BD1580" s="1"/>
      <c r="BE1580" s="1"/>
      <c r="BF1580" s="1"/>
      <c r="BG1580" s="1"/>
      <c r="BH1580" s="1"/>
      <c r="BI1580" s="1"/>
    </row>
    <row r="1581" s="1" customFormat="1">
      <c r="A1581" s="30" t="s">
        <v>508</v>
      </c>
      <c r="B1581" s="30" t="s">
        <v>65</v>
      </c>
      <c r="C1581" s="30" t="s">
        <v>297</v>
      </c>
      <c r="D1581" s="30" t="s">
        <v>439</v>
      </c>
      <c r="E1581" s="30" t="s">
        <v>43</v>
      </c>
      <c r="F1581" s="31" t="s">
        <v>44</v>
      </c>
      <c r="G1581" s="17">
        <v>51.700000000000003</v>
      </c>
      <c r="H1581" s="17">
        <v>45.700000000000003</v>
      </c>
      <c r="I1581" s="17">
        <v>39.799999999999997</v>
      </c>
      <c r="J1581" s="17"/>
      <c r="K1581" s="17"/>
      <c r="L1581" s="17"/>
      <c r="M1581" s="17">
        <f t="shared" si="4419"/>
        <v>51.700000000000003</v>
      </c>
      <c r="N1581" s="17">
        <f t="shared" si="4420"/>
        <v>45.700000000000003</v>
      </c>
      <c r="O1581" s="17">
        <f t="shared" si="4421"/>
        <v>39.799999999999997</v>
      </c>
      <c r="P1581" s="17"/>
      <c r="Q1581" s="17"/>
      <c r="R1581" s="17"/>
      <c r="S1581" s="17"/>
      <c r="T1581" s="17"/>
      <c r="U1581" s="17"/>
      <c r="V1581" s="17"/>
      <c r="W1581" s="17"/>
      <c r="X1581" s="17"/>
      <c r="Y1581" s="17">
        <f t="shared" si="4456"/>
        <v>51.700000000000003</v>
      </c>
      <c r="Z1581" s="17">
        <f t="shared" si="4457"/>
        <v>45.700000000000003</v>
      </c>
      <c r="AA1581" s="17">
        <f t="shared" si="4458"/>
        <v>39.799999999999997</v>
      </c>
      <c r="AB1581" s="17"/>
      <c r="AC1581" s="17"/>
      <c r="AD1581" s="17"/>
      <c r="AE1581" s="17">
        <f t="shared" si="4459"/>
        <v>51.700000000000003</v>
      </c>
      <c r="AF1581" s="17">
        <f t="shared" si="4460"/>
        <v>45.700000000000003</v>
      </c>
      <c r="AG1581" s="17">
        <f t="shared" si="4461"/>
        <v>39.799999999999997</v>
      </c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17"/>
      <c r="AT1581" s="17"/>
      <c r="AU1581" s="17"/>
      <c r="AV1581" s="17"/>
      <c r="AW1581" s="17">
        <f t="shared" si="4462"/>
        <v>51.700000000000003</v>
      </c>
      <c r="AX1581" s="17">
        <f t="shared" si="4463"/>
        <v>45.700000000000003</v>
      </c>
      <c r="AY1581" s="17">
        <f t="shared" si="4464"/>
        <v>39.799999999999997</v>
      </c>
      <c r="AZ1581" s="17"/>
      <c r="BA1581" s="32"/>
      <c r="BB1581" s="32"/>
      <c r="BC1581" s="1"/>
      <c r="BD1581" s="1"/>
      <c r="BE1581" s="1"/>
      <c r="BF1581" s="1"/>
      <c r="BG1581" s="1"/>
      <c r="BH1581" s="1"/>
      <c r="BI1581" s="1"/>
    </row>
    <row r="1582" s="25" customFormat="1">
      <c r="A1582" s="26" t="s">
        <v>508</v>
      </c>
      <c r="B1582" s="26" t="s">
        <v>65</v>
      </c>
      <c r="C1582" s="26" t="s">
        <v>154</v>
      </c>
      <c r="D1582" s="26"/>
      <c r="E1582" s="34"/>
      <c r="F1582" s="27" t="s">
        <v>155</v>
      </c>
      <c r="G1582" s="28">
        <f t="shared" ref="G1582:G1587" si="4465">G1583</f>
        <v>15.5</v>
      </c>
      <c r="H1582" s="28">
        <f t="shared" ref="H1582:H1587" si="4466">H1583</f>
        <v>15.5</v>
      </c>
      <c r="I1582" s="28">
        <f t="shared" ref="I1582:I1587" si="4467">I1583</f>
        <v>15.5</v>
      </c>
      <c r="J1582" s="28">
        <f t="shared" ref="J1582:J1587" si="4468">J1583</f>
        <v>0</v>
      </c>
      <c r="K1582" s="28">
        <f t="shared" ref="K1582:K1587" si="4469">K1583</f>
        <v>0</v>
      </c>
      <c r="L1582" s="28">
        <f t="shared" ref="L1582:L1587" si="4470">L1583</f>
        <v>0</v>
      </c>
      <c r="M1582" s="28">
        <f t="shared" si="4419"/>
        <v>15.5</v>
      </c>
      <c r="N1582" s="28">
        <f t="shared" si="4420"/>
        <v>15.5</v>
      </c>
      <c r="O1582" s="28">
        <f t="shared" si="4421"/>
        <v>15.5</v>
      </c>
      <c r="P1582" s="28">
        <f t="shared" ref="P1582:P1587" si="4471">P1583</f>
        <v>0</v>
      </c>
      <c r="Q1582" s="28">
        <f t="shared" ref="Q1582:Q1587" si="4472">Q1583</f>
        <v>0</v>
      </c>
      <c r="R1582" s="28">
        <f t="shared" ref="R1582:R1587" si="4473">R1583</f>
        <v>0</v>
      </c>
      <c r="S1582" s="28">
        <f t="shared" ref="S1582:S1587" si="4474">S1583</f>
        <v>0</v>
      </c>
      <c r="T1582" s="28">
        <f t="shared" ref="T1582:T1587" si="4475">T1583</f>
        <v>0</v>
      </c>
      <c r="U1582" s="28">
        <f t="shared" ref="U1582:U1587" si="4476">U1583</f>
        <v>0</v>
      </c>
      <c r="V1582" s="28">
        <f t="shared" ref="V1582:V1587" si="4477">V1583</f>
        <v>0</v>
      </c>
      <c r="W1582" s="28">
        <f t="shared" ref="W1582:W1587" si="4478">W1583</f>
        <v>0</v>
      </c>
      <c r="X1582" s="28">
        <f t="shared" ref="X1582:X1587" si="4479">X1583</f>
        <v>0</v>
      </c>
      <c r="Y1582" s="28">
        <f t="shared" si="4456"/>
        <v>15.5</v>
      </c>
      <c r="Z1582" s="28">
        <f t="shared" si="4457"/>
        <v>15.5</v>
      </c>
      <c r="AA1582" s="28">
        <f t="shared" si="4458"/>
        <v>15.5</v>
      </c>
      <c r="AB1582" s="28">
        <f t="shared" ref="AB1582:AB1587" si="4480">AB1583</f>
        <v>0</v>
      </c>
      <c r="AC1582" s="28">
        <f t="shared" ref="AC1582:AC1587" si="4481">AC1583</f>
        <v>0</v>
      </c>
      <c r="AD1582" s="28">
        <f t="shared" ref="AD1582:AD1587" si="4482">AD1583</f>
        <v>0</v>
      </c>
      <c r="AE1582" s="28">
        <f t="shared" si="4459"/>
        <v>15.5</v>
      </c>
      <c r="AF1582" s="28">
        <f t="shared" si="4460"/>
        <v>15.5</v>
      </c>
      <c r="AG1582" s="28">
        <f t="shared" si="4461"/>
        <v>15.5</v>
      </c>
      <c r="AH1582" s="28">
        <f t="shared" ref="AH1582:AH1587" si="4483">AH1583</f>
        <v>0</v>
      </c>
      <c r="AI1582" s="28">
        <f t="shared" ref="AI1582:AI1587" si="4484">AI1583</f>
        <v>0</v>
      </c>
      <c r="AJ1582" s="28">
        <f t="shared" ref="AJ1582:AJ1587" si="4485">AJ1583</f>
        <v>0</v>
      </c>
      <c r="AK1582" s="28">
        <f t="shared" ref="AK1582:AK1587" si="4486">AK1583</f>
        <v>0</v>
      </c>
      <c r="AL1582" s="28">
        <f t="shared" ref="AL1582:AL1587" si="4487">AL1583</f>
        <v>0</v>
      </c>
      <c r="AM1582" s="28">
        <f t="shared" ref="AM1582:AM1587" si="4488">AM1583</f>
        <v>0</v>
      </c>
      <c r="AN1582" s="28">
        <f t="shared" ref="AN1582:AN1587" si="4489">AN1583</f>
        <v>0</v>
      </c>
      <c r="AO1582" s="28">
        <f t="shared" ref="AO1582:AO1587" si="4490">AO1583</f>
        <v>0</v>
      </c>
      <c r="AP1582" s="28">
        <f t="shared" ref="AP1582:AP1587" si="4491">AP1583</f>
        <v>0</v>
      </c>
      <c r="AQ1582" s="28">
        <f t="shared" ref="AQ1582:AQ1587" si="4492">AQ1583</f>
        <v>0</v>
      </c>
      <c r="AR1582" s="28">
        <f t="shared" ref="AR1582:AR1587" si="4493">AR1583</f>
        <v>0</v>
      </c>
      <c r="AS1582" s="28">
        <f t="shared" ref="AS1582:AS1587" si="4494">AS1583</f>
        <v>0</v>
      </c>
      <c r="AT1582" s="28">
        <f t="shared" ref="AT1582:AT1587" si="4495">AT1583</f>
        <v>0</v>
      </c>
      <c r="AU1582" s="28">
        <f t="shared" ref="AU1582:AU1587" si="4496">AU1583</f>
        <v>0</v>
      </c>
      <c r="AV1582" s="28">
        <f t="shared" ref="AV1582:AV1587" si="4497">AV1583</f>
        <v>0</v>
      </c>
      <c r="AW1582" s="28">
        <f t="shared" si="4462"/>
        <v>15.5</v>
      </c>
      <c r="AX1582" s="28">
        <f t="shared" si="4463"/>
        <v>15.5</v>
      </c>
      <c r="AY1582" s="28">
        <f t="shared" si="4464"/>
        <v>15.5</v>
      </c>
      <c r="AZ1582" s="28">
        <f t="shared" ref="AZ1582:AZ1587" si="4498">AZ1583</f>
        <v>0</v>
      </c>
      <c r="BA1582" s="29"/>
      <c r="BB1582" s="29"/>
      <c r="BC1582" s="25"/>
      <c r="BD1582" s="25"/>
      <c r="BE1582" s="25"/>
      <c r="BF1582" s="25"/>
      <c r="BG1582" s="25"/>
      <c r="BH1582" s="25"/>
      <c r="BI1582" s="25"/>
    </row>
    <row r="1583" s="1" customFormat="1">
      <c r="A1583" s="30" t="s">
        <v>508</v>
      </c>
      <c r="B1583" s="30" t="s">
        <v>65</v>
      </c>
      <c r="C1583" s="30" t="s">
        <v>154</v>
      </c>
      <c r="D1583" s="30" t="s">
        <v>57</v>
      </c>
      <c r="E1583" s="35"/>
      <c r="F1583" s="31" t="s">
        <v>58</v>
      </c>
      <c r="G1583" s="17">
        <f t="shared" si="4465"/>
        <v>15.5</v>
      </c>
      <c r="H1583" s="17">
        <f t="shared" si="4466"/>
        <v>15.5</v>
      </c>
      <c r="I1583" s="17">
        <f t="shared" si="4467"/>
        <v>15.5</v>
      </c>
      <c r="J1583" s="17">
        <f t="shared" si="4468"/>
        <v>0</v>
      </c>
      <c r="K1583" s="17">
        <f t="shared" si="4469"/>
        <v>0</v>
      </c>
      <c r="L1583" s="17">
        <f t="shared" si="4470"/>
        <v>0</v>
      </c>
      <c r="M1583" s="17">
        <f t="shared" si="4419"/>
        <v>15.5</v>
      </c>
      <c r="N1583" s="17">
        <f t="shared" si="4420"/>
        <v>15.5</v>
      </c>
      <c r="O1583" s="17">
        <f t="shared" si="4421"/>
        <v>15.5</v>
      </c>
      <c r="P1583" s="17">
        <f t="shared" si="4471"/>
        <v>0</v>
      </c>
      <c r="Q1583" s="17">
        <f t="shared" si="4472"/>
        <v>0</v>
      </c>
      <c r="R1583" s="17">
        <f t="shared" si="4473"/>
        <v>0</v>
      </c>
      <c r="S1583" s="17">
        <f t="shared" si="4474"/>
        <v>0</v>
      </c>
      <c r="T1583" s="17">
        <f t="shared" si="4475"/>
        <v>0</v>
      </c>
      <c r="U1583" s="17">
        <f t="shared" si="4476"/>
        <v>0</v>
      </c>
      <c r="V1583" s="17">
        <f t="shared" si="4477"/>
        <v>0</v>
      </c>
      <c r="W1583" s="17">
        <f t="shared" si="4478"/>
        <v>0</v>
      </c>
      <c r="X1583" s="17">
        <f t="shared" si="4479"/>
        <v>0</v>
      </c>
      <c r="Y1583" s="17">
        <f t="shared" si="4456"/>
        <v>15.5</v>
      </c>
      <c r="Z1583" s="17">
        <f t="shared" si="4457"/>
        <v>15.5</v>
      </c>
      <c r="AA1583" s="17">
        <f t="shared" si="4458"/>
        <v>15.5</v>
      </c>
      <c r="AB1583" s="17">
        <f t="shared" si="4480"/>
        <v>0</v>
      </c>
      <c r="AC1583" s="17">
        <f t="shared" si="4481"/>
        <v>0</v>
      </c>
      <c r="AD1583" s="17">
        <f t="shared" si="4482"/>
        <v>0</v>
      </c>
      <c r="AE1583" s="17">
        <f t="shared" si="4459"/>
        <v>15.5</v>
      </c>
      <c r="AF1583" s="17">
        <f t="shared" si="4460"/>
        <v>15.5</v>
      </c>
      <c r="AG1583" s="17">
        <f t="shared" si="4461"/>
        <v>15.5</v>
      </c>
      <c r="AH1583" s="17">
        <f t="shared" si="4483"/>
        <v>0</v>
      </c>
      <c r="AI1583" s="17">
        <f t="shared" si="4484"/>
        <v>0</v>
      </c>
      <c r="AJ1583" s="17">
        <f t="shared" si="4485"/>
        <v>0</v>
      </c>
      <c r="AK1583" s="17">
        <f t="shared" si="4486"/>
        <v>0</v>
      </c>
      <c r="AL1583" s="17">
        <f t="shared" si="4487"/>
        <v>0</v>
      </c>
      <c r="AM1583" s="17">
        <f t="shared" si="4488"/>
        <v>0</v>
      </c>
      <c r="AN1583" s="17">
        <f t="shared" si="4489"/>
        <v>0</v>
      </c>
      <c r="AO1583" s="17">
        <f t="shared" si="4490"/>
        <v>0</v>
      </c>
      <c r="AP1583" s="17">
        <f t="shared" si="4491"/>
        <v>0</v>
      </c>
      <c r="AQ1583" s="17">
        <f t="shared" si="4492"/>
        <v>0</v>
      </c>
      <c r="AR1583" s="17">
        <f t="shared" si="4493"/>
        <v>0</v>
      </c>
      <c r="AS1583" s="17">
        <f t="shared" si="4494"/>
        <v>0</v>
      </c>
      <c r="AT1583" s="17">
        <f t="shared" si="4495"/>
        <v>0</v>
      </c>
      <c r="AU1583" s="17">
        <f t="shared" si="4496"/>
        <v>0</v>
      </c>
      <c r="AV1583" s="17">
        <f t="shared" si="4497"/>
        <v>0</v>
      </c>
      <c r="AW1583" s="17">
        <f t="shared" si="4462"/>
        <v>15.5</v>
      </c>
      <c r="AX1583" s="17">
        <f t="shared" si="4463"/>
        <v>15.5</v>
      </c>
      <c r="AY1583" s="17">
        <f t="shared" si="4464"/>
        <v>15.5</v>
      </c>
      <c r="AZ1583" s="17">
        <f t="shared" si="4498"/>
        <v>0</v>
      </c>
      <c r="BA1583" s="32"/>
      <c r="BB1583" s="32"/>
      <c r="BC1583" s="1"/>
      <c r="BD1583" s="1"/>
      <c r="BE1583" s="1"/>
      <c r="BF1583" s="1"/>
      <c r="BG1583" s="1"/>
      <c r="BH1583" s="1"/>
      <c r="BI1583" s="1"/>
    </row>
    <row r="1584" s="1" customFormat="1">
      <c r="A1584" s="30" t="s">
        <v>508</v>
      </c>
      <c r="B1584" s="30" t="s">
        <v>65</v>
      </c>
      <c r="C1584" s="30" t="s">
        <v>154</v>
      </c>
      <c r="D1584" s="30" t="s">
        <v>59</v>
      </c>
      <c r="E1584" s="35"/>
      <c r="F1584" s="31" t="s">
        <v>60</v>
      </c>
      <c r="G1584" s="17">
        <f t="shared" si="4465"/>
        <v>15.5</v>
      </c>
      <c r="H1584" s="17">
        <f t="shared" si="4466"/>
        <v>15.5</v>
      </c>
      <c r="I1584" s="17">
        <f t="shared" si="4467"/>
        <v>15.5</v>
      </c>
      <c r="J1584" s="17">
        <f t="shared" si="4468"/>
        <v>0</v>
      </c>
      <c r="K1584" s="17">
        <f t="shared" si="4469"/>
        <v>0</v>
      </c>
      <c r="L1584" s="17">
        <f t="shared" si="4470"/>
        <v>0</v>
      </c>
      <c r="M1584" s="17">
        <f t="shared" si="4419"/>
        <v>15.5</v>
      </c>
      <c r="N1584" s="17">
        <f t="shared" si="4420"/>
        <v>15.5</v>
      </c>
      <c r="O1584" s="17">
        <f t="shared" si="4421"/>
        <v>15.5</v>
      </c>
      <c r="P1584" s="17">
        <f t="shared" si="4471"/>
        <v>0</v>
      </c>
      <c r="Q1584" s="17">
        <f t="shared" si="4472"/>
        <v>0</v>
      </c>
      <c r="R1584" s="17">
        <f t="shared" si="4473"/>
        <v>0</v>
      </c>
      <c r="S1584" s="17">
        <f t="shared" si="4474"/>
        <v>0</v>
      </c>
      <c r="T1584" s="17">
        <f t="shared" si="4475"/>
        <v>0</v>
      </c>
      <c r="U1584" s="17">
        <f t="shared" si="4476"/>
        <v>0</v>
      </c>
      <c r="V1584" s="17">
        <f t="shared" si="4477"/>
        <v>0</v>
      </c>
      <c r="W1584" s="17">
        <f t="shared" si="4478"/>
        <v>0</v>
      </c>
      <c r="X1584" s="17">
        <f t="shared" si="4479"/>
        <v>0</v>
      </c>
      <c r="Y1584" s="17">
        <f t="shared" si="4456"/>
        <v>15.5</v>
      </c>
      <c r="Z1584" s="17">
        <f t="shared" si="4457"/>
        <v>15.5</v>
      </c>
      <c r="AA1584" s="17">
        <f t="shared" si="4458"/>
        <v>15.5</v>
      </c>
      <c r="AB1584" s="17">
        <f t="shared" si="4480"/>
        <v>0</v>
      </c>
      <c r="AC1584" s="17">
        <f t="shared" si="4481"/>
        <v>0</v>
      </c>
      <c r="AD1584" s="17">
        <f t="shared" si="4482"/>
        <v>0</v>
      </c>
      <c r="AE1584" s="17">
        <f t="shared" si="4459"/>
        <v>15.5</v>
      </c>
      <c r="AF1584" s="17">
        <f t="shared" si="4460"/>
        <v>15.5</v>
      </c>
      <c r="AG1584" s="17">
        <f t="shared" si="4461"/>
        <v>15.5</v>
      </c>
      <c r="AH1584" s="17">
        <f t="shared" si="4483"/>
        <v>0</v>
      </c>
      <c r="AI1584" s="17">
        <f t="shared" si="4484"/>
        <v>0</v>
      </c>
      <c r="AJ1584" s="17">
        <f t="shared" si="4485"/>
        <v>0</v>
      </c>
      <c r="AK1584" s="17">
        <f t="shared" si="4486"/>
        <v>0</v>
      </c>
      <c r="AL1584" s="17">
        <f t="shared" si="4487"/>
        <v>0</v>
      </c>
      <c r="AM1584" s="17">
        <f t="shared" si="4488"/>
        <v>0</v>
      </c>
      <c r="AN1584" s="17">
        <f t="shared" si="4489"/>
        <v>0</v>
      </c>
      <c r="AO1584" s="17">
        <f t="shared" si="4490"/>
        <v>0</v>
      </c>
      <c r="AP1584" s="17">
        <f t="shared" si="4491"/>
        <v>0</v>
      </c>
      <c r="AQ1584" s="17">
        <f t="shared" si="4492"/>
        <v>0</v>
      </c>
      <c r="AR1584" s="17">
        <f t="shared" si="4493"/>
        <v>0</v>
      </c>
      <c r="AS1584" s="17">
        <f t="shared" si="4494"/>
        <v>0</v>
      </c>
      <c r="AT1584" s="17">
        <f t="shared" si="4495"/>
        <v>0</v>
      </c>
      <c r="AU1584" s="17">
        <f t="shared" si="4496"/>
        <v>0</v>
      </c>
      <c r="AV1584" s="17">
        <f t="shared" si="4497"/>
        <v>0</v>
      </c>
      <c r="AW1584" s="17">
        <f t="shared" si="4462"/>
        <v>15.5</v>
      </c>
      <c r="AX1584" s="17">
        <f t="shared" si="4463"/>
        <v>15.5</v>
      </c>
      <c r="AY1584" s="17">
        <f t="shared" si="4464"/>
        <v>15.5</v>
      </c>
      <c r="AZ1584" s="17">
        <f t="shared" si="4498"/>
        <v>0</v>
      </c>
      <c r="BA1584" s="32"/>
      <c r="BB1584" s="32"/>
      <c r="BC1584" s="1"/>
      <c r="BD1584" s="1"/>
      <c r="BE1584" s="1"/>
      <c r="BF1584" s="1"/>
      <c r="BG1584" s="1"/>
      <c r="BH1584" s="1"/>
      <c r="BI1584" s="1"/>
    </row>
    <row r="1585" s="1" customFormat="1">
      <c r="A1585" s="30" t="s">
        <v>508</v>
      </c>
      <c r="B1585" s="30" t="s">
        <v>65</v>
      </c>
      <c r="C1585" s="30" t="s">
        <v>154</v>
      </c>
      <c r="D1585" s="30" t="s">
        <v>156</v>
      </c>
      <c r="E1585" s="35"/>
      <c r="F1585" s="31" t="s">
        <v>157</v>
      </c>
      <c r="G1585" s="17">
        <f t="shared" si="4465"/>
        <v>15.5</v>
      </c>
      <c r="H1585" s="17">
        <f t="shared" si="4466"/>
        <v>15.5</v>
      </c>
      <c r="I1585" s="17">
        <f t="shared" si="4467"/>
        <v>15.5</v>
      </c>
      <c r="J1585" s="17">
        <f t="shared" si="4468"/>
        <v>0</v>
      </c>
      <c r="K1585" s="17">
        <f t="shared" si="4469"/>
        <v>0</v>
      </c>
      <c r="L1585" s="17">
        <f t="shared" si="4470"/>
        <v>0</v>
      </c>
      <c r="M1585" s="17">
        <f t="shared" si="4419"/>
        <v>15.5</v>
      </c>
      <c r="N1585" s="17">
        <f t="shared" si="4420"/>
        <v>15.5</v>
      </c>
      <c r="O1585" s="17">
        <f t="shared" si="4421"/>
        <v>15.5</v>
      </c>
      <c r="P1585" s="17">
        <f t="shared" si="4471"/>
        <v>0</v>
      </c>
      <c r="Q1585" s="17">
        <f t="shared" si="4472"/>
        <v>0</v>
      </c>
      <c r="R1585" s="17">
        <f t="shared" si="4473"/>
        <v>0</v>
      </c>
      <c r="S1585" s="17">
        <f t="shared" si="4474"/>
        <v>0</v>
      </c>
      <c r="T1585" s="17">
        <f t="shared" si="4475"/>
        <v>0</v>
      </c>
      <c r="U1585" s="17">
        <f t="shared" si="4476"/>
        <v>0</v>
      </c>
      <c r="V1585" s="17">
        <f t="shared" si="4477"/>
        <v>0</v>
      </c>
      <c r="W1585" s="17">
        <f t="shared" si="4478"/>
        <v>0</v>
      </c>
      <c r="X1585" s="17">
        <f t="shared" si="4479"/>
        <v>0</v>
      </c>
      <c r="Y1585" s="17">
        <f t="shared" si="4456"/>
        <v>15.5</v>
      </c>
      <c r="Z1585" s="17">
        <f t="shared" si="4457"/>
        <v>15.5</v>
      </c>
      <c r="AA1585" s="17">
        <f t="shared" si="4458"/>
        <v>15.5</v>
      </c>
      <c r="AB1585" s="17">
        <f t="shared" si="4480"/>
        <v>0</v>
      </c>
      <c r="AC1585" s="17">
        <f t="shared" si="4481"/>
        <v>0</v>
      </c>
      <c r="AD1585" s="17">
        <f t="shared" si="4482"/>
        <v>0</v>
      </c>
      <c r="AE1585" s="17">
        <f t="shared" si="4459"/>
        <v>15.5</v>
      </c>
      <c r="AF1585" s="17">
        <f t="shared" si="4460"/>
        <v>15.5</v>
      </c>
      <c r="AG1585" s="17">
        <f t="shared" si="4461"/>
        <v>15.5</v>
      </c>
      <c r="AH1585" s="17">
        <f t="shared" si="4483"/>
        <v>0</v>
      </c>
      <c r="AI1585" s="17">
        <f t="shared" si="4484"/>
        <v>0</v>
      </c>
      <c r="AJ1585" s="17">
        <f t="shared" si="4485"/>
        <v>0</v>
      </c>
      <c r="AK1585" s="17">
        <f t="shared" si="4486"/>
        <v>0</v>
      </c>
      <c r="AL1585" s="17">
        <f t="shared" si="4487"/>
        <v>0</v>
      </c>
      <c r="AM1585" s="17">
        <f t="shared" si="4488"/>
        <v>0</v>
      </c>
      <c r="AN1585" s="17">
        <f t="shared" si="4489"/>
        <v>0</v>
      </c>
      <c r="AO1585" s="17">
        <f t="shared" si="4490"/>
        <v>0</v>
      </c>
      <c r="AP1585" s="17">
        <f t="shared" si="4491"/>
        <v>0</v>
      </c>
      <c r="AQ1585" s="17">
        <f t="shared" si="4492"/>
        <v>0</v>
      </c>
      <c r="AR1585" s="17">
        <f t="shared" si="4493"/>
        <v>0</v>
      </c>
      <c r="AS1585" s="17">
        <f t="shared" si="4494"/>
        <v>0</v>
      </c>
      <c r="AT1585" s="17">
        <f t="shared" si="4495"/>
        <v>0</v>
      </c>
      <c r="AU1585" s="17">
        <f t="shared" si="4496"/>
        <v>0</v>
      </c>
      <c r="AV1585" s="17">
        <f t="shared" si="4497"/>
        <v>0</v>
      </c>
      <c r="AW1585" s="17">
        <f t="shared" si="4462"/>
        <v>15.5</v>
      </c>
      <c r="AX1585" s="17">
        <f t="shared" si="4463"/>
        <v>15.5</v>
      </c>
      <c r="AY1585" s="17">
        <f t="shared" si="4464"/>
        <v>15.5</v>
      </c>
      <c r="AZ1585" s="17">
        <f t="shared" si="4498"/>
        <v>0</v>
      </c>
      <c r="BA1585" s="32"/>
      <c r="BB1585" s="32"/>
      <c r="BC1585" s="1"/>
      <c r="BD1585" s="1"/>
      <c r="BE1585" s="1"/>
      <c r="BF1585" s="1"/>
      <c r="BG1585" s="1"/>
      <c r="BH1585" s="1"/>
      <c r="BI1585" s="1"/>
    </row>
    <row r="1586" s="1" customFormat="1">
      <c r="A1586" s="30" t="s">
        <v>508</v>
      </c>
      <c r="B1586" s="30" t="s">
        <v>65</v>
      </c>
      <c r="C1586" s="30" t="s">
        <v>154</v>
      </c>
      <c r="D1586" s="30" t="s">
        <v>156</v>
      </c>
      <c r="E1586" s="30" t="s">
        <v>41</v>
      </c>
      <c r="F1586" s="31" t="s">
        <v>42</v>
      </c>
      <c r="G1586" s="17">
        <v>15.5</v>
      </c>
      <c r="H1586" s="17">
        <v>15.5</v>
      </c>
      <c r="I1586" s="17">
        <v>15.5</v>
      </c>
      <c r="J1586" s="17"/>
      <c r="K1586" s="17"/>
      <c r="L1586" s="17"/>
      <c r="M1586" s="17">
        <f t="shared" si="4419"/>
        <v>15.5</v>
      </c>
      <c r="N1586" s="17">
        <f t="shared" si="4420"/>
        <v>15.5</v>
      </c>
      <c r="O1586" s="17">
        <f t="shared" si="4421"/>
        <v>15.5</v>
      </c>
      <c r="P1586" s="17"/>
      <c r="Q1586" s="17"/>
      <c r="R1586" s="17"/>
      <c r="S1586" s="17"/>
      <c r="T1586" s="17"/>
      <c r="U1586" s="17"/>
      <c r="V1586" s="17"/>
      <c r="W1586" s="17"/>
      <c r="X1586" s="17"/>
      <c r="Y1586" s="17">
        <f t="shared" si="4456"/>
        <v>15.5</v>
      </c>
      <c r="Z1586" s="17">
        <f t="shared" si="4457"/>
        <v>15.5</v>
      </c>
      <c r="AA1586" s="17">
        <f t="shared" si="4458"/>
        <v>15.5</v>
      </c>
      <c r="AB1586" s="17"/>
      <c r="AC1586" s="17"/>
      <c r="AD1586" s="17"/>
      <c r="AE1586" s="17">
        <f t="shared" si="4459"/>
        <v>15.5</v>
      </c>
      <c r="AF1586" s="17">
        <f t="shared" si="4460"/>
        <v>15.5</v>
      </c>
      <c r="AG1586" s="17">
        <f t="shared" si="4461"/>
        <v>15.5</v>
      </c>
      <c r="AH1586" s="17"/>
      <c r="AI1586" s="17"/>
      <c r="AJ1586" s="17"/>
      <c r="AK1586" s="17"/>
      <c r="AL1586" s="17"/>
      <c r="AM1586" s="17"/>
      <c r="AN1586" s="17"/>
      <c r="AO1586" s="17"/>
      <c r="AP1586" s="17"/>
      <c r="AQ1586" s="17"/>
      <c r="AR1586" s="17"/>
      <c r="AS1586" s="17"/>
      <c r="AT1586" s="17"/>
      <c r="AU1586" s="17"/>
      <c r="AV1586" s="17"/>
      <c r="AW1586" s="17">
        <f t="shared" si="4462"/>
        <v>15.5</v>
      </c>
      <c r="AX1586" s="17">
        <f t="shared" si="4463"/>
        <v>15.5</v>
      </c>
      <c r="AY1586" s="17">
        <f t="shared" si="4464"/>
        <v>15.5</v>
      </c>
      <c r="AZ1586" s="17"/>
      <c r="BA1586" s="32"/>
      <c r="BB1586" s="32"/>
      <c r="BC1586" s="1"/>
      <c r="BD1586" s="1"/>
      <c r="BE1586" s="1"/>
      <c r="BF1586" s="1"/>
      <c r="BG1586" s="1"/>
      <c r="BH1586" s="1"/>
      <c r="BI1586" s="1"/>
    </row>
    <row r="1587" s="20" customFormat="1" ht="15.75" customHeight="1">
      <c r="A1587" s="21" t="s">
        <v>508</v>
      </c>
      <c r="B1587" s="21" t="s">
        <v>121</v>
      </c>
      <c r="C1587" s="21"/>
      <c r="D1587" s="21"/>
      <c r="E1587" s="21"/>
      <c r="F1587" s="22" t="s">
        <v>122</v>
      </c>
      <c r="G1587" s="23">
        <f t="shared" si="4465"/>
        <v>1806.8</v>
      </c>
      <c r="H1587" s="23">
        <f t="shared" si="4466"/>
        <v>1806.8</v>
      </c>
      <c r="I1587" s="23">
        <f t="shared" si="4467"/>
        <v>1806.8</v>
      </c>
      <c r="J1587" s="23">
        <f t="shared" si="4468"/>
        <v>0</v>
      </c>
      <c r="K1587" s="23">
        <f t="shared" si="4469"/>
        <v>0</v>
      </c>
      <c r="L1587" s="23">
        <f t="shared" si="4470"/>
        <v>0</v>
      </c>
      <c r="M1587" s="23">
        <f t="shared" si="4419"/>
        <v>1806.8</v>
      </c>
      <c r="N1587" s="23">
        <f t="shared" si="4420"/>
        <v>1806.8</v>
      </c>
      <c r="O1587" s="23">
        <f t="shared" si="4421"/>
        <v>1806.8</v>
      </c>
      <c r="P1587" s="23">
        <f t="shared" si="4471"/>
        <v>0</v>
      </c>
      <c r="Q1587" s="23">
        <f t="shared" si="4472"/>
        <v>0</v>
      </c>
      <c r="R1587" s="23">
        <f t="shared" si="4473"/>
        <v>0</v>
      </c>
      <c r="S1587" s="23">
        <f t="shared" si="4474"/>
        <v>0</v>
      </c>
      <c r="T1587" s="23">
        <f t="shared" si="4475"/>
        <v>0</v>
      </c>
      <c r="U1587" s="23">
        <f t="shared" si="4476"/>
        <v>0</v>
      </c>
      <c r="V1587" s="23">
        <f t="shared" si="4477"/>
        <v>0</v>
      </c>
      <c r="W1587" s="23">
        <f t="shared" si="4478"/>
        <v>0</v>
      </c>
      <c r="X1587" s="23">
        <f t="shared" si="4479"/>
        <v>0</v>
      </c>
      <c r="Y1587" s="23">
        <f t="shared" si="4456"/>
        <v>1806.8</v>
      </c>
      <c r="Z1587" s="23">
        <f t="shared" si="4457"/>
        <v>1806.8</v>
      </c>
      <c r="AA1587" s="23">
        <f t="shared" si="4458"/>
        <v>1806.8</v>
      </c>
      <c r="AB1587" s="23">
        <f t="shared" si="4480"/>
        <v>0</v>
      </c>
      <c r="AC1587" s="23">
        <f t="shared" si="4481"/>
        <v>0</v>
      </c>
      <c r="AD1587" s="23">
        <f t="shared" si="4482"/>
        <v>0</v>
      </c>
      <c r="AE1587" s="23">
        <f t="shared" si="4459"/>
        <v>1806.8</v>
      </c>
      <c r="AF1587" s="23">
        <f t="shared" si="4460"/>
        <v>1806.8</v>
      </c>
      <c r="AG1587" s="23">
        <f t="shared" si="4461"/>
        <v>1806.8</v>
      </c>
      <c r="AH1587" s="23">
        <f t="shared" si="4483"/>
        <v>0</v>
      </c>
      <c r="AI1587" s="23">
        <f t="shared" si="4484"/>
        <v>0</v>
      </c>
      <c r="AJ1587" s="23">
        <f t="shared" si="4485"/>
        <v>0</v>
      </c>
      <c r="AK1587" s="23">
        <f t="shared" si="4486"/>
        <v>0</v>
      </c>
      <c r="AL1587" s="23">
        <f t="shared" si="4487"/>
        <v>0</v>
      </c>
      <c r="AM1587" s="23">
        <f t="shared" si="4488"/>
        <v>0</v>
      </c>
      <c r="AN1587" s="23">
        <f t="shared" si="4489"/>
        <v>0</v>
      </c>
      <c r="AO1587" s="23">
        <f t="shared" si="4490"/>
        <v>0</v>
      </c>
      <c r="AP1587" s="23">
        <f t="shared" si="4491"/>
        <v>0</v>
      </c>
      <c r="AQ1587" s="23">
        <f t="shared" si="4492"/>
        <v>0</v>
      </c>
      <c r="AR1587" s="23">
        <f t="shared" si="4493"/>
        <v>0</v>
      </c>
      <c r="AS1587" s="23">
        <f t="shared" si="4494"/>
        <v>0</v>
      </c>
      <c r="AT1587" s="23">
        <f t="shared" si="4495"/>
        <v>0</v>
      </c>
      <c r="AU1587" s="23">
        <f t="shared" si="4496"/>
        <v>0</v>
      </c>
      <c r="AV1587" s="23">
        <f t="shared" si="4497"/>
        <v>0</v>
      </c>
      <c r="AW1587" s="23">
        <f t="shared" si="4462"/>
        <v>1806.8</v>
      </c>
      <c r="AX1587" s="23">
        <f t="shared" si="4463"/>
        <v>1806.8</v>
      </c>
      <c r="AY1587" s="23">
        <f t="shared" si="4464"/>
        <v>1806.8</v>
      </c>
      <c r="AZ1587" s="23">
        <f t="shared" si="4498"/>
        <v>0</v>
      </c>
      <c r="BA1587" s="24"/>
      <c r="BB1587" s="24"/>
      <c r="BC1587" s="20"/>
      <c r="BD1587" s="20"/>
      <c r="BE1587" s="20"/>
      <c r="BF1587" s="20"/>
      <c r="BG1587" s="20"/>
      <c r="BH1587" s="20"/>
      <c r="BI1587" s="20"/>
    </row>
    <row r="1588" s="25" customFormat="1">
      <c r="A1588" s="26" t="s">
        <v>508</v>
      </c>
      <c r="B1588" s="26" t="s">
        <v>121</v>
      </c>
      <c r="C1588" s="26" t="s">
        <v>267</v>
      </c>
      <c r="D1588" s="26"/>
      <c r="E1588" s="26"/>
      <c r="F1588" s="27" t="s">
        <v>443</v>
      </c>
      <c r="G1588" s="28">
        <f>G1589+G1594</f>
        <v>1806.8</v>
      </c>
      <c r="H1588" s="28">
        <f>H1589+H1594</f>
        <v>1806.8</v>
      </c>
      <c r="I1588" s="28">
        <f>I1589+I1594</f>
        <v>1806.8</v>
      </c>
      <c r="J1588" s="28">
        <f>J1589+J1594</f>
        <v>0</v>
      </c>
      <c r="K1588" s="28">
        <f>K1589+K1594</f>
        <v>0</v>
      </c>
      <c r="L1588" s="28">
        <f>L1589+L1594</f>
        <v>0</v>
      </c>
      <c r="M1588" s="28">
        <f t="shared" si="4419"/>
        <v>1806.8</v>
      </c>
      <c r="N1588" s="28">
        <f t="shared" si="4420"/>
        <v>1806.8</v>
      </c>
      <c r="O1588" s="28">
        <f t="shared" si="4421"/>
        <v>1806.8</v>
      </c>
      <c r="P1588" s="28">
        <f>P1589+P1594</f>
        <v>0</v>
      </c>
      <c r="Q1588" s="28">
        <f>Q1589+Q1594</f>
        <v>0</v>
      </c>
      <c r="R1588" s="28">
        <f>R1589+R1594</f>
        <v>0</v>
      </c>
      <c r="S1588" s="28">
        <f>S1589+S1594</f>
        <v>0</v>
      </c>
      <c r="T1588" s="28">
        <f>T1589+T1594</f>
        <v>0</v>
      </c>
      <c r="U1588" s="28">
        <f>U1589+U1594</f>
        <v>0</v>
      </c>
      <c r="V1588" s="28">
        <f>V1589+V1594</f>
        <v>0</v>
      </c>
      <c r="W1588" s="28">
        <f>W1589+W1594</f>
        <v>0</v>
      </c>
      <c r="X1588" s="28">
        <f>X1589+X1594</f>
        <v>0</v>
      </c>
      <c r="Y1588" s="28">
        <f t="shared" si="4456"/>
        <v>1806.8</v>
      </c>
      <c r="Z1588" s="28">
        <f t="shared" si="4457"/>
        <v>1806.8</v>
      </c>
      <c r="AA1588" s="28">
        <f t="shared" si="4458"/>
        <v>1806.8</v>
      </c>
      <c r="AB1588" s="28">
        <f>AB1589+AB1594</f>
        <v>0</v>
      </c>
      <c r="AC1588" s="28">
        <f>AC1589+AC1594</f>
        <v>0</v>
      </c>
      <c r="AD1588" s="28">
        <f>AD1589+AD1594</f>
        <v>0</v>
      </c>
      <c r="AE1588" s="28">
        <f t="shared" si="4459"/>
        <v>1806.8</v>
      </c>
      <c r="AF1588" s="28">
        <f t="shared" si="4460"/>
        <v>1806.8</v>
      </c>
      <c r="AG1588" s="28">
        <f t="shared" si="4461"/>
        <v>1806.8</v>
      </c>
      <c r="AH1588" s="28">
        <f>AH1589+AH1594</f>
        <v>0</v>
      </c>
      <c r="AI1588" s="28">
        <f>AI1589+AI1594</f>
        <v>0</v>
      </c>
      <c r="AJ1588" s="28">
        <f>AJ1589+AJ1594</f>
        <v>0</v>
      </c>
      <c r="AK1588" s="28">
        <f>AK1589+AK1594</f>
        <v>0</v>
      </c>
      <c r="AL1588" s="28">
        <f>AL1589+AL1594</f>
        <v>0</v>
      </c>
      <c r="AM1588" s="28">
        <f>AM1589+AM1594</f>
        <v>0</v>
      </c>
      <c r="AN1588" s="28">
        <f>AN1589+AN1594</f>
        <v>0</v>
      </c>
      <c r="AO1588" s="28">
        <f>AO1589+AO1594</f>
        <v>0</v>
      </c>
      <c r="AP1588" s="28">
        <f>AP1589+AP1594</f>
        <v>0</v>
      </c>
      <c r="AQ1588" s="28">
        <f>AQ1589+AQ1594</f>
        <v>0</v>
      </c>
      <c r="AR1588" s="28">
        <f>AR1589+AR1594</f>
        <v>0</v>
      </c>
      <c r="AS1588" s="28">
        <f>AS1589+AS1594</f>
        <v>0</v>
      </c>
      <c r="AT1588" s="28">
        <f>AT1589+AT1594</f>
        <v>0</v>
      </c>
      <c r="AU1588" s="28">
        <f>AU1589+AU1594</f>
        <v>0</v>
      </c>
      <c r="AV1588" s="28">
        <f>AV1589+AV1594</f>
        <v>0</v>
      </c>
      <c r="AW1588" s="28">
        <f t="shared" si="4462"/>
        <v>1806.8</v>
      </c>
      <c r="AX1588" s="28">
        <f t="shared" si="4463"/>
        <v>1806.8</v>
      </c>
      <c r="AY1588" s="28">
        <f t="shared" si="4464"/>
        <v>1806.8</v>
      </c>
      <c r="AZ1588" s="28">
        <f>AZ1589+AZ1594</f>
        <v>0</v>
      </c>
      <c r="BA1588" s="29"/>
      <c r="BB1588" s="29"/>
      <c r="BC1588" s="25"/>
      <c r="BD1588" s="25"/>
      <c r="BE1588" s="25"/>
      <c r="BF1588" s="25"/>
      <c r="BG1588" s="25"/>
      <c r="BH1588" s="25"/>
      <c r="BI1588" s="25"/>
    </row>
    <row r="1589" s="1" customFormat="1">
      <c r="A1589" s="30" t="s">
        <v>508</v>
      </c>
      <c r="B1589" s="30" t="s">
        <v>121</v>
      </c>
      <c r="C1589" s="30" t="s">
        <v>267</v>
      </c>
      <c r="D1589" s="30" t="s">
        <v>67</v>
      </c>
      <c r="E1589" s="35"/>
      <c r="F1589" s="31" t="s">
        <v>68</v>
      </c>
      <c r="G1589" s="17">
        <f t="shared" ref="G1589:G1637" si="4499">G1590</f>
        <v>606.79999999999995</v>
      </c>
      <c r="H1589" s="17">
        <f t="shared" ref="H1589:H1637" si="4500">H1590</f>
        <v>606.79999999999995</v>
      </c>
      <c r="I1589" s="17">
        <f t="shared" ref="I1589:I1599" si="4501">I1590</f>
        <v>606.79999999999995</v>
      </c>
      <c r="J1589" s="17">
        <f t="shared" ref="J1589:J1599" si="4502">J1590</f>
        <v>0</v>
      </c>
      <c r="K1589" s="17">
        <f t="shared" ref="K1589:K1599" si="4503">K1590</f>
        <v>0</v>
      </c>
      <c r="L1589" s="17">
        <f t="shared" ref="L1589:L1599" si="4504">L1590</f>
        <v>0</v>
      </c>
      <c r="M1589" s="17">
        <f t="shared" si="4419"/>
        <v>606.79999999999995</v>
      </c>
      <c r="N1589" s="17">
        <f t="shared" si="4420"/>
        <v>606.79999999999995</v>
      </c>
      <c r="O1589" s="17">
        <f t="shared" si="4421"/>
        <v>606.79999999999995</v>
      </c>
      <c r="P1589" s="17">
        <f t="shared" ref="P1589:P1599" si="4505">P1590</f>
        <v>0</v>
      </c>
      <c r="Q1589" s="17">
        <f t="shared" ref="Q1589:Q1599" si="4506">Q1590</f>
        <v>0</v>
      </c>
      <c r="R1589" s="17">
        <f t="shared" ref="R1589:R1599" si="4507">R1590</f>
        <v>0</v>
      </c>
      <c r="S1589" s="17">
        <f t="shared" ref="S1589:S1599" si="4508">S1590</f>
        <v>0</v>
      </c>
      <c r="T1589" s="17">
        <f t="shared" ref="T1589:T1599" si="4509">T1590</f>
        <v>0</v>
      </c>
      <c r="U1589" s="17">
        <f t="shared" ref="U1589:U1599" si="4510">U1590</f>
        <v>0</v>
      </c>
      <c r="V1589" s="17">
        <f t="shared" ref="V1589:V1599" si="4511">V1590</f>
        <v>0</v>
      </c>
      <c r="W1589" s="17">
        <f t="shared" ref="W1589:W1599" si="4512">W1590</f>
        <v>0</v>
      </c>
      <c r="X1589" s="17">
        <f t="shared" ref="X1589:X1599" si="4513">X1590</f>
        <v>0</v>
      </c>
      <c r="Y1589" s="17">
        <f t="shared" si="4456"/>
        <v>606.79999999999995</v>
      </c>
      <c r="Z1589" s="17">
        <f t="shared" si="4457"/>
        <v>606.79999999999995</v>
      </c>
      <c r="AA1589" s="17">
        <f t="shared" si="4458"/>
        <v>606.79999999999995</v>
      </c>
      <c r="AB1589" s="17">
        <f t="shared" ref="AB1589:AB1599" si="4514">AB1590</f>
        <v>0</v>
      </c>
      <c r="AC1589" s="17">
        <f t="shared" ref="AC1589:AC1599" si="4515">AC1590</f>
        <v>0</v>
      </c>
      <c r="AD1589" s="17">
        <f t="shared" ref="AD1589:AD1599" si="4516">AD1590</f>
        <v>0</v>
      </c>
      <c r="AE1589" s="17">
        <f t="shared" si="4459"/>
        <v>606.79999999999995</v>
      </c>
      <c r="AF1589" s="17">
        <f t="shared" si="4460"/>
        <v>606.79999999999995</v>
      </c>
      <c r="AG1589" s="17">
        <f t="shared" si="4461"/>
        <v>606.79999999999995</v>
      </c>
      <c r="AH1589" s="17">
        <f t="shared" ref="AH1589:AH1599" si="4517">AH1590</f>
        <v>0</v>
      </c>
      <c r="AI1589" s="17">
        <f t="shared" ref="AI1589:AI1599" si="4518">AI1590</f>
        <v>0</v>
      </c>
      <c r="AJ1589" s="17">
        <f t="shared" ref="AJ1589:AJ1599" si="4519">AJ1590</f>
        <v>0</v>
      </c>
      <c r="AK1589" s="17">
        <f t="shared" ref="AK1589:AK1599" si="4520">AK1590</f>
        <v>0</v>
      </c>
      <c r="AL1589" s="17">
        <f t="shared" ref="AL1589:AL1599" si="4521">AL1590</f>
        <v>0</v>
      </c>
      <c r="AM1589" s="17">
        <f t="shared" ref="AM1589:AM1599" si="4522">AM1590</f>
        <v>0</v>
      </c>
      <c r="AN1589" s="17">
        <f t="shared" ref="AN1589:AN1599" si="4523">AN1590</f>
        <v>0</v>
      </c>
      <c r="AO1589" s="17">
        <f t="shared" ref="AO1589:AO1599" si="4524">AO1590</f>
        <v>0</v>
      </c>
      <c r="AP1589" s="17">
        <f t="shared" ref="AP1589:AP1599" si="4525">AP1590</f>
        <v>0</v>
      </c>
      <c r="AQ1589" s="17">
        <f t="shared" ref="AQ1589:AQ1599" si="4526">AQ1590</f>
        <v>0</v>
      </c>
      <c r="AR1589" s="17">
        <f t="shared" ref="AR1589:AR1599" si="4527">AR1590</f>
        <v>0</v>
      </c>
      <c r="AS1589" s="17">
        <f t="shared" ref="AS1589:AS1599" si="4528">AS1590</f>
        <v>0</v>
      </c>
      <c r="AT1589" s="17">
        <f t="shared" ref="AT1589:AT1599" si="4529">AT1590</f>
        <v>0</v>
      </c>
      <c r="AU1589" s="17">
        <f t="shared" ref="AU1589:AU1599" si="4530">AU1590</f>
        <v>0</v>
      </c>
      <c r="AV1589" s="17">
        <f t="shared" ref="AV1589:AV1599" si="4531">AV1590</f>
        <v>0</v>
      </c>
      <c r="AW1589" s="17">
        <f t="shared" si="4462"/>
        <v>606.79999999999995</v>
      </c>
      <c r="AX1589" s="17">
        <f t="shared" si="4463"/>
        <v>606.79999999999995</v>
      </c>
      <c r="AY1589" s="17">
        <f t="shared" si="4464"/>
        <v>606.79999999999995</v>
      </c>
      <c r="AZ1589" s="17">
        <f t="shared" ref="AZ1589:AZ1599" si="4532">AZ1590</f>
        <v>0</v>
      </c>
      <c r="BA1589" s="32"/>
      <c r="BB1589" s="32"/>
      <c r="BC1589" s="1"/>
      <c r="BD1589" s="1"/>
      <c r="BE1589" s="1"/>
      <c r="BF1589" s="1"/>
      <c r="BG1589" s="1"/>
      <c r="BH1589" s="1"/>
      <c r="BI1589" s="1"/>
    </row>
    <row r="1590" s="1" customFormat="1" hidden="1">
      <c r="A1590" s="30" t="s">
        <v>508</v>
      </c>
      <c r="B1590" s="30" t="s">
        <v>121</v>
      </c>
      <c r="C1590" s="30" t="s">
        <v>267</v>
      </c>
      <c r="D1590" s="30" t="s">
        <v>69</v>
      </c>
      <c r="E1590" s="35"/>
      <c r="F1590" s="31" t="s">
        <v>36</v>
      </c>
      <c r="G1590" s="17">
        <f t="shared" si="4499"/>
        <v>606.79999999999995</v>
      </c>
      <c r="H1590" s="17">
        <f t="shared" si="4500"/>
        <v>606.79999999999995</v>
      </c>
      <c r="I1590" s="17">
        <f t="shared" si="4501"/>
        <v>606.79999999999995</v>
      </c>
      <c r="J1590" s="17">
        <f t="shared" si="4502"/>
        <v>0</v>
      </c>
      <c r="K1590" s="17">
        <f t="shared" si="4503"/>
        <v>0</v>
      </c>
      <c r="L1590" s="17">
        <f t="shared" si="4504"/>
        <v>0</v>
      </c>
      <c r="M1590" s="17">
        <f t="shared" si="4419"/>
        <v>606.79999999999995</v>
      </c>
      <c r="N1590" s="17">
        <f t="shared" si="4420"/>
        <v>606.79999999999995</v>
      </c>
      <c r="O1590" s="17">
        <f t="shared" si="4421"/>
        <v>606.79999999999995</v>
      </c>
      <c r="P1590" s="17">
        <f t="shared" si="4505"/>
        <v>0</v>
      </c>
      <c r="Q1590" s="17">
        <f t="shared" si="4506"/>
        <v>0</v>
      </c>
      <c r="R1590" s="17">
        <f t="shared" si="4507"/>
        <v>0</v>
      </c>
      <c r="S1590" s="17">
        <f t="shared" si="4508"/>
        <v>0</v>
      </c>
      <c r="T1590" s="17">
        <f t="shared" si="4509"/>
        <v>0</v>
      </c>
      <c r="U1590" s="17">
        <f t="shared" si="4510"/>
        <v>0</v>
      </c>
      <c r="V1590" s="17">
        <f t="shared" si="4511"/>
        <v>0</v>
      </c>
      <c r="W1590" s="17">
        <f t="shared" si="4512"/>
        <v>0</v>
      </c>
      <c r="X1590" s="17">
        <f t="shared" si="4513"/>
        <v>0</v>
      </c>
      <c r="Y1590" s="17">
        <f t="shared" si="4456"/>
        <v>606.79999999999995</v>
      </c>
      <c r="Z1590" s="17">
        <f t="shared" si="4457"/>
        <v>606.79999999999995</v>
      </c>
      <c r="AA1590" s="17">
        <f t="shared" si="4458"/>
        <v>606.79999999999995</v>
      </c>
      <c r="AB1590" s="17">
        <f t="shared" si="4514"/>
        <v>0</v>
      </c>
      <c r="AC1590" s="17">
        <f t="shared" si="4515"/>
        <v>0</v>
      </c>
      <c r="AD1590" s="17">
        <f t="shared" si="4516"/>
        <v>0</v>
      </c>
      <c r="AE1590" s="17">
        <f t="shared" si="4459"/>
        <v>606.79999999999995</v>
      </c>
      <c r="AF1590" s="17">
        <f t="shared" si="4460"/>
        <v>606.79999999999995</v>
      </c>
      <c r="AG1590" s="17">
        <f t="shared" si="4461"/>
        <v>606.79999999999995</v>
      </c>
      <c r="AH1590" s="17">
        <f t="shared" si="4517"/>
        <v>0</v>
      </c>
      <c r="AI1590" s="17">
        <f t="shared" si="4518"/>
        <v>0</v>
      </c>
      <c r="AJ1590" s="17">
        <f t="shared" si="4519"/>
        <v>0</v>
      </c>
      <c r="AK1590" s="17">
        <f t="shared" si="4520"/>
        <v>0</v>
      </c>
      <c r="AL1590" s="17">
        <f t="shared" si="4521"/>
        <v>0</v>
      </c>
      <c r="AM1590" s="17">
        <f t="shared" si="4522"/>
        <v>0</v>
      </c>
      <c r="AN1590" s="17">
        <f t="shared" si="4523"/>
        <v>0</v>
      </c>
      <c r="AO1590" s="17">
        <f t="shared" si="4524"/>
        <v>0</v>
      </c>
      <c r="AP1590" s="17">
        <f t="shared" si="4525"/>
        <v>0</v>
      </c>
      <c r="AQ1590" s="17">
        <f t="shared" si="4526"/>
        <v>0</v>
      </c>
      <c r="AR1590" s="17">
        <f t="shared" si="4527"/>
        <v>0</v>
      </c>
      <c r="AS1590" s="17">
        <f t="shared" si="4528"/>
        <v>0</v>
      </c>
      <c r="AT1590" s="17">
        <f t="shared" si="4529"/>
        <v>0</v>
      </c>
      <c r="AU1590" s="17">
        <f t="shared" si="4530"/>
        <v>0</v>
      </c>
      <c r="AV1590" s="17">
        <f t="shared" si="4531"/>
        <v>0</v>
      </c>
      <c r="AW1590" s="17">
        <f t="shared" si="4462"/>
        <v>606.79999999999995</v>
      </c>
      <c r="AX1590" s="17">
        <f t="shared" si="4463"/>
        <v>606.79999999999995</v>
      </c>
      <c r="AY1590" s="17">
        <f t="shared" si="4464"/>
        <v>606.79999999999995</v>
      </c>
      <c r="AZ1590" s="17">
        <f t="shared" si="4532"/>
        <v>0</v>
      </c>
      <c r="BA1590" s="32">
        <v>0</v>
      </c>
      <c r="BB1590" s="32"/>
      <c r="BC1590" s="1"/>
      <c r="BD1590" s="1"/>
      <c r="BE1590" s="1"/>
      <c r="BF1590" s="1"/>
      <c r="BG1590" s="1"/>
      <c r="BH1590" s="1"/>
      <c r="BI1590" s="1"/>
    </row>
    <row r="1591" s="1" customFormat="1">
      <c r="A1591" s="30" t="s">
        <v>508</v>
      </c>
      <c r="B1591" s="30" t="s">
        <v>121</v>
      </c>
      <c r="C1591" s="30" t="s">
        <v>267</v>
      </c>
      <c r="D1591" s="30" t="s">
        <v>444</v>
      </c>
      <c r="E1591" s="35"/>
      <c r="F1591" s="31" t="s">
        <v>445</v>
      </c>
      <c r="G1591" s="17">
        <f t="shared" si="4499"/>
        <v>606.79999999999995</v>
      </c>
      <c r="H1591" s="17">
        <f t="shared" si="4500"/>
        <v>606.79999999999995</v>
      </c>
      <c r="I1591" s="17">
        <f t="shared" si="4501"/>
        <v>606.79999999999995</v>
      </c>
      <c r="J1591" s="17">
        <f t="shared" si="4502"/>
        <v>0</v>
      </c>
      <c r="K1591" s="17">
        <f t="shared" si="4503"/>
        <v>0</v>
      </c>
      <c r="L1591" s="17">
        <f t="shared" si="4504"/>
        <v>0</v>
      </c>
      <c r="M1591" s="17">
        <f t="shared" si="4419"/>
        <v>606.79999999999995</v>
      </c>
      <c r="N1591" s="17">
        <f t="shared" si="4420"/>
        <v>606.79999999999995</v>
      </c>
      <c r="O1591" s="17">
        <f t="shared" si="4421"/>
        <v>606.79999999999995</v>
      </c>
      <c r="P1591" s="17">
        <f t="shared" si="4505"/>
        <v>0</v>
      </c>
      <c r="Q1591" s="17">
        <f t="shared" si="4506"/>
        <v>0</v>
      </c>
      <c r="R1591" s="17">
        <f t="shared" si="4507"/>
        <v>0</v>
      </c>
      <c r="S1591" s="17">
        <f t="shared" si="4508"/>
        <v>0</v>
      </c>
      <c r="T1591" s="17">
        <f t="shared" si="4509"/>
        <v>0</v>
      </c>
      <c r="U1591" s="17">
        <f t="shared" si="4510"/>
        <v>0</v>
      </c>
      <c r="V1591" s="17">
        <f t="shared" si="4511"/>
        <v>0</v>
      </c>
      <c r="W1591" s="17">
        <f t="shared" si="4512"/>
        <v>0</v>
      </c>
      <c r="X1591" s="17">
        <f t="shared" si="4513"/>
        <v>0</v>
      </c>
      <c r="Y1591" s="17">
        <f t="shared" si="4456"/>
        <v>606.79999999999995</v>
      </c>
      <c r="Z1591" s="17">
        <f t="shared" si="4457"/>
        <v>606.79999999999995</v>
      </c>
      <c r="AA1591" s="17">
        <f t="shared" si="4458"/>
        <v>606.79999999999995</v>
      </c>
      <c r="AB1591" s="17">
        <f t="shared" si="4514"/>
        <v>0</v>
      </c>
      <c r="AC1591" s="17">
        <f t="shared" si="4515"/>
        <v>0</v>
      </c>
      <c r="AD1591" s="17">
        <f t="shared" si="4516"/>
        <v>0</v>
      </c>
      <c r="AE1591" s="17">
        <f t="shared" si="4459"/>
        <v>606.79999999999995</v>
      </c>
      <c r="AF1591" s="17">
        <f t="shared" si="4460"/>
        <v>606.79999999999995</v>
      </c>
      <c r="AG1591" s="17">
        <f t="shared" si="4461"/>
        <v>606.79999999999995</v>
      </c>
      <c r="AH1591" s="17">
        <f t="shared" si="4517"/>
        <v>0</v>
      </c>
      <c r="AI1591" s="17">
        <f t="shared" si="4518"/>
        <v>0</v>
      </c>
      <c r="AJ1591" s="17">
        <f t="shared" si="4519"/>
        <v>0</v>
      </c>
      <c r="AK1591" s="17">
        <f t="shared" si="4520"/>
        <v>0</v>
      </c>
      <c r="AL1591" s="17">
        <f t="shared" si="4521"/>
        <v>0</v>
      </c>
      <c r="AM1591" s="17">
        <f t="shared" si="4522"/>
        <v>0</v>
      </c>
      <c r="AN1591" s="17">
        <f t="shared" si="4523"/>
        <v>0</v>
      </c>
      <c r="AO1591" s="17">
        <f t="shared" si="4524"/>
        <v>0</v>
      </c>
      <c r="AP1591" s="17">
        <f t="shared" si="4525"/>
        <v>0</v>
      </c>
      <c r="AQ1591" s="17">
        <f t="shared" si="4526"/>
        <v>0</v>
      </c>
      <c r="AR1591" s="17">
        <f t="shared" si="4527"/>
        <v>0</v>
      </c>
      <c r="AS1591" s="17">
        <f t="shared" si="4528"/>
        <v>0</v>
      </c>
      <c r="AT1591" s="17">
        <f t="shared" si="4529"/>
        <v>0</v>
      </c>
      <c r="AU1591" s="17">
        <f t="shared" si="4530"/>
        <v>0</v>
      </c>
      <c r="AV1591" s="17">
        <f t="shared" si="4531"/>
        <v>0</v>
      </c>
      <c r="AW1591" s="17">
        <f t="shared" si="4462"/>
        <v>606.79999999999995</v>
      </c>
      <c r="AX1591" s="17">
        <f t="shared" si="4463"/>
        <v>606.79999999999995</v>
      </c>
      <c r="AY1591" s="17">
        <f t="shared" si="4464"/>
        <v>606.79999999999995</v>
      </c>
      <c r="AZ1591" s="17">
        <f t="shared" si="4532"/>
        <v>0</v>
      </c>
      <c r="BA1591" s="32"/>
      <c r="BB1591" s="32"/>
      <c r="BC1591" s="1"/>
      <c r="BD1591" s="1"/>
      <c r="BE1591" s="1"/>
      <c r="BF1591" s="1"/>
      <c r="BG1591" s="1"/>
      <c r="BH1591" s="1"/>
      <c r="BI1591" s="1"/>
    </row>
    <row r="1592" s="1" customFormat="1">
      <c r="A1592" s="30" t="s">
        <v>508</v>
      </c>
      <c r="B1592" s="30" t="s">
        <v>121</v>
      </c>
      <c r="C1592" s="30" t="s">
        <v>267</v>
      </c>
      <c r="D1592" s="30" t="s">
        <v>446</v>
      </c>
      <c r="E1592" s="35"/>
      <c r="F1592" s="31" t="s">
        <v>447</v>
      </c>
      <c r="G1592" s="17">
        <f t="shared" si="4499"/>
        <v>606.79999999999995</v>
      </c>
      <c r="H1592" s="17">
        <f t="shared" si="4500"/>
        <v>606.79999999999995</v>
      </c>
      <c r="I1592" s="17">
        <f t="shared" si="4501"/>
        <v>606.79999999999995</v>
      </c>
      <c r="J1592" s="17">
        <f t="shared" si="4502"/>
        <v>0</v>
      </c>
      <c r="K1592" s="17">
        <f t="shared" si="4503"/>
        <v>0</v>
      </c>
      <c r="L1592" s="17">
        <f t="shared" si="4504"/>
        <v>0</v>
      </c>
      <c r="M1592" s="17">
        <f t="shared" si="4419"/>
        <v>606.79999999999995</v>
      </c>
      <c r="N1592" s="17">
        <f t="shared" si="4420"/>
        <v>606.79999999999995</v>
      </c>
      <c r="O1592" s="17">
        <f t="shared" si="4421"/>
        <v>606.79999999999995</v>
      </c>
      <c r="P1592" s="17">
        <f t="shared" si="4505"/>
        <v>0</v>
      </c>
      <c r="Q1592" s="17">
        <f t="shared" si="4506"/>
        <v>0</v>
      </c>
      <c r="R1592" s="17">
        <f t="shared" si="4507"/>
        <v>0</v>
      </c>
      <c r="S1592" s="17">
        <f t="shared" si="4508"/>
        <v>0</v>
      </c>
      <c r="T1592" s="17">
        <f t="shared" si="4509"/>
        <v>0</v>
      </c>
      <c r="U1592" s="17">
        <f t="shared" si="4510"/>
        <v>0</v>
      </c>
      <c r="V1592" s="17">
        <f t="shared" si="4511"/>
        <v>0</v>
      </c>
      <c r="W1592" s="17">
        <f t="shared" si="4512"/>
        <v>0</v>
      </c>
      <c r="X1592" s="17">
        <f t="shared" si="4513"/>
        <v>0</v>
      </c>
      <c r="Y1592" s="17">
        <f t="shared" si="4456"/>
        <v>606.79999999999995</v>
      </c>
      <c r="Z1592" s="17">
        <f t="shared" si="4457"/>
        <v>606.79999999999995</v>
      </c>
      <c r="AA1592" s="17">
        <f t="shared" si="4458"/>
        <v>606.79999999999995</v>
      </c>
      <c r="AB1592" s="17">
        <f t="shared" si="4514"/>
        <v>0</v>
      </c>
      <c r="AC1592" s="17">
        <f t="shared" si="4515"/>
        <v>0</v>
      </c>
      <c r="AD1592" s="17">
        <f t="shared" si="4516"/>
        <v>0</v>
      </c>
      <c r="AE1592" s="17">
        <f t="shared" si="4459"/>
        <v>606.79999999999995</v>
      </c>
      <c r="AF1592" s="17">
        <f t="shared" si="4460"/>
        <v>606.79999999999995</v>
      </c>
      <c r="AG1592" s="17">
        <f t="shared" si="4461"/>
        <v>606.79999999999995</v>
      </c>
      <c r="AH1592" s="17">
        <f t="shared" si="4517"/>
        <v>0</v>
      </c>
      <c r="AI1592" s="17">
        <f t="shared" si="4518"/>
        <v>0</v>
      </c>
      <c r="AJ1592" s="17">
        <f t="shared" si="4519"/>
        <v>0</v>
      </c>
      <c r="AK1592" s="17">
        <f t="shared" si="4520"/>
        <v>0</v>
      </c>
      <c r="AL1592" s="17">
        <f t="shared" si="4521"/>
        <v>0</v>
      </c>
      <c r="AM1592" s="17">
        <f t="shared" si="4522"/>
        <v>0</v>
      </c>
      <c r="AN1592" s="17">
        <f t="shared" si="4523"/>
        <v>0</v>
      </c>
      <c r="AO1592" s="17">
        <f t="shared" si="4524"/>
        <v>0</v>
      </c>
      <c r="AP1592" s="17">
        <f t="shared" si="4525"/>
        <v>0</v>
      </c>
      <c r="AQ1592" s="17">
        <f t="shared" si="4526"/>
        <v>0</v>
      </c>
      <c r="AR1592" s="17">
        <f t="shared" si="4527"/>
        <v>0</v>
      </c>
      <c r="AS1592" s="17">
        <f t="shared" si="4528"/>
        <v>0</v>
      </c>
      <c r="AT1592" s="17">
        <f t="shared" si="4529"/>
        <v>0</v>
      </c>
      <c r="AU1592" s="17">
        <f t="shared" si="4530"/>
        <v>0</v>
      </c>
      <c r="AV1592" s="17">
        <f t="shared" si="4531"/>
        <v>0</v>
      </c>
      <c r="AW1592" s="17">
        <f t="shared" si="4462"/>
        <v>606.79999999999995</v>
      </c>
      <c r="AX1592" s="17">
        <f t="shared" si="4463"/>
        <v>606.79999999999995</v>
      </c>
      <c r="AY1592" s="17">
        <f t="shared" si="4464"/>
        <v>606.79999999999995</v>
      </c>
      <c r="AZ1592" s="17">
        <f t="shared" si="4532"/>
        <v>0</v>
      </c>
      <c r="BA1592" s="32"/>
      <c r="BB1592" s="32"/>
      <c r="BC1592" s="1"/>
      <c r="BD1592" s="1"/>
      <c r="BE1592" s="1"/>
      <c r="BF1592" s="1"/>
      <c r="BG1592" s="1"/>
      <c r="BH1592" s="1"/>
      <c r="BI1592" s="1"/>
    </row>
    <row r="1593" s="1" customFormat="1">
      <c r="A1593" s="30" t="s">
        <v>508</v>
      </c>
      <c r="B1593" s="30" t="s">
        <v>121</v>
      </c>
      <c r="C1593" s="30" t="s">
        <v>267</v>
      </c>
      <c r="D1593" s="30" t="s">
        <v>446</v>
      </c>
      <c r="E1593" s="30" t="s">
        <v>41</v>
      </c>
      <c r="F1593" s="31" t="s">
        <v>42</v>
      </c>
      <c r="G1593" s="17">
        <v>606.79999999999995</v>
      </c>
      <c r="H1593" s="17">
        <v>606.79999999999995</v>
      </c>
      <c r="I1593" s="17">
        <v>606.79999999999995</v>
      </c>
      <c r="J1593" s="17"/>
      <c r="K1593" s="17"/>
      <c r="L1593" s="17"/>
      <c r="M1593" s="17">
        <f t="shared" si="4419"/>
        <v>606.79999999999995</v>
      </c>
      <c r="N1593" s="17">
        <f t="shared" si="4420"/>
        <v>606.79999999999995</v>
      </c>
      <c r="O1593" s="17">
        <f t="shared" si="4421"/>
        <v>606.79999999999995</v>
      </c>
      <c r="P1593" s="17"/>
      <c r="Q1593" s="17"/>
      <c r="R1593" s="17"/>
      <c r="S1593" s="17"/>
      <c r="T1593" s="17"/>
      <c r="U1593" s="17"/>
      <c r="V1593" s="17"/>
      <c r="W1593" s="17"/>
      <c r="X1593" s="17"/>
      <c r="Y1593" s="17">
        <f t="shared" si="4456"/>
        <v>606.79999999999995</v>
      </c>
      <c r="Z1593" s="17">
        <f t="shared" si="4457"/>
        <v>606.79999999999995</v>
      </c>
      <c r="AA1593" s="17">
        <f t="shared" si="4458"/>
        <v>606.79999999999995</v>
      </c>
      <c r="AB1593" s="17"/>
      <c r="AC1593" s="17"/>
      <c r="AD1593" s="17"/>
      <c r="AE1593" s="17">
        <f t="shared" si="4459"/>
        <v>606.79999999999995</v>
      </c>
      <c r="AF1593" s="17">
        <f t="shared" si="4460"/>
        <v>606.79999999999995</v>
      </c>
      <c r="AG1593" s="17">
        <f t="shared" si="4461"/>
        <v>606.79999999999995</v>
      </c>
      <c r="AH1593" s="17"/>
      <c r="AI1593" s="17"/>
      <c r="AJ1593" s="17"/>
      <c r="AK1593" s="17"/>
      <c r="AL1593" s="17"/>
      <c r="AM1593" s="17"/>
      <c r="AN1593" s="17"/>
      <c r="AO1593" s="17"/>
      <c r="AP1593" s="17"/>
      <c r="AQ1593" s="17"/>
      <c r="AR1593" s="17"/>
      <c r="AS1593" s="17"/>
      <c r="AT1593" s="17"/>
      <c r="AU1593" s="17"/>
      <c r="AV1593" s="17"/>
      <c r="AW1593" s="17">
        <f t="shared" si="4462"/>
        <v>606.79999999999995</v>
      </c>
      <c r="AX1593" s="17">
        <f t="shared" si="4463"/>
        <v>606.79999999999995</v>
      </c>
      <c r="AY1593" s="17">
        <f t="shared" si="4464"/>
        <v>606.79999999999995</v>
      </c>
      <c r="AZ1593" s="17"/>
      <c r="BA1593" s="32"/>
      <c r="BB1593" s="32"/>
      <c r="BC1593" s="1"/>
      <c r="BD1593" s="1"/>
      <c r="BE1593" s="1"/>
      <c r="BF1593" s="1"/>
      <c r="BG1593" s="1"/>
      <c r="BH1593" s="1"/>
      <c r="BI1593" s="1"/>
    </row>
    <row r="1594" s="1" customFormat="1">
      <c r="A1594" s="30" t="s">
        <v>508</v>
      </c>
      <c r="B1594" s="30" t="s">
        <v>121</v>
      </c>
      <c r="C1594" s="30" t="s">
        <v>267</v>
      </c>
      <c r="D1594" s="30" t="s">
        <v>448</v>
      </c>
      <c r="E1594" s="35"/>
      <c r="F1594" s="31" t="s">
        <v>449</v>
      </c>
      <c r="G1594" s="17">
        <f t="shared" si="4499"/>
        <v>1200</v>
      </c>
      <c r="H1594" s="17">
        <f t="shared" si="4500"/>
        <v>1200</v>
      </c>
      <c r="I1594" s="17">
        <f t="shared" si="4501"/>
        <v>1200</v>
      </c>
      <c r="J1594" s="17">
        <f t="shared" si="4502"/>
        <v>0</v>
      </c>
      <c r="K1594" s="17">
        <f t="shared" si="4503"/>
        <v>0</v>
      </c>
      <c r="L1594" s="17">
        <f t="shared" si="4504"/>
        <v>0</v>
      </c>
      <c r="M1594" s="17">
        <f t="shared" si="4419"/>
        <v>1200</v>
      </c>
      <c r="N1594" s="17">
        <f t="shared" si="4420"/>
        <v>1200</v>
      </c>
      <c r="O1594" s="17">
        <f t="shared" si="4421"/>
        <v>1200</v>
      </c>
      <c r="P1594" s="17">
        <f t="shared" si="4505"/>
        <v>0</v>
      </c>
      <c r="Q1594" s="17">
        <f t="shared" si="4506"/>
        <v>0</v>
      </c>
      <c r="R1594" s="17">
        <f t="shared" si="4507"/>
        <v>0</v>
      </c>
      <c r="S1594" s="17">
        <f t="shared" si="4508"/>
        <v>0</v>
      </c>
      <c r="T1594" s="17">
        <f t="shared" si="4509"/>
        <v>0</v>
      </c>
      <c r="U1594" s="17">
        <f t="shared" si="4510"/>
        <v>0</v>
      </c>
      <c r="V1594" s="17">
        <f t="shared" si="4511"/>
        <v>0</v>
      </c>
      <c r="W1594" s="17">
        <f t="shared" si="4512"/>
        <v>0</v>
      </c>
      <c r="X1594" s="17">
        <f t="shared" si="4513"/>
        <v>0</v>
      </c>
      <c r="Y1594" s="17">
        <f t="shared" si="4456"/>
        <v>1200</v>
      </c>
      <c r="Z1594" s="17">
        <f t="shared" si="4457"/>
        <v>1200</v>
      </c>
      <c r="AA1594" s="17">
        <f t="shared" si="4458"/>
        <v>1200</v>
      </c>
      <c r="AB1594" s="17">
        <f t="shared" si="4514"/>
        <v>0</v>
      </c>
      <c r="AC1594" s="17">
        <f t="shared" si="4515"/>
        <v>0</v>
      </c>
      <c r="AD1594" s="17">
        <f t="shared" si="4516"/>
        <v>0</v>
      </c>
      <c r="AE1594" s="17">
        <f t="shared" si="4459"/>
        <v>1200</v>
      </c>
      <c r="AF1594" s="17">
        <f t="shared" si="4460"/>
        <v>1200</v>
      </c>
      <c r="AG1594" s="17">
        <f t="shared" si="4461"/>
        <v>1200</v>
      </c>
      <c r="AH1594" s="17">
        <f t="shared" si="4517"/>
        <v>0</v>
      </c>
      <c r="AI1594" s="17">
        <f t="shared" si="4518"/>
        <v>0</v>
      </c>
      <c r="AJ1594" s="17">
        <f t="shared" si="4519"/>
        <v>0</v>
      </c>
      <c r="AK1594" s="17">
        <f t="shared" si="4520"/>
        <v>0</v>
      </c>
      <c r="AL1594" s="17">
        <f t="shared" si="4521"/>
        <v>0</v>
      </c>
      <c r="AM1594" s="17">
        <f t="shared" si="4522"/>
        <v>0</v>
      </c>
      <c r="AN1594" s="17">
        <f t="shared" si="4523"/>
        <v>0</v>
      </c>
      <c r="AO1594" s="17">
        <f t="shared" si="4524"/>
        <v>0</v>
      </c>
      <c r="AP1594" s="17">
        <f t="shared" si="4525"/>
        <v>0</v>
      </c>
      <c r="AQ1594" s="17">
        <f t="shared" si="4526"/>
        <v>0</v>
      </c>
      <c r="AR1594" s="17">
        <f t="shared" si="4527"/>
        <v>0</v>
      </c>
      <c r="AS1594" s="17">
        <f t="shared" si="4528"/>
        <v>0</v>
      </c>
      <c r="AT1594" s="17">
        <f t="shared" si="4529"/>
        <v>0</v>
      </c>
      <c r="AU1594" s="17">
        <f t="shared" si="4530"/>
        <v>0</v>
      </c>
      <c r="AV1594" s="17">
        <f t="shared" si="4531"/>
        <v>0</v>
      </c>
      <c r="AW1594" s="17">
        <f t="shared" si="4462"/>
        <v>1200</v>
      </c>
      <c r="AX1594" s="17">
        <f t="shared" si="4463"/>
        <v>1200</v>
      </c>
      <c r="AY1594" s="17">
        <f t="shared" si="4464"/>
        <v>1200</v>
      </c>
      <c r="AZ1594" s="17">
        <f t="shared" si="4532"/>
        <v>0</v>
      </c>
      <c r="BA1594" s="32"/>
      <c r="BB1594" s="32"/>
      <c r="BC1594" s="1"/>
      <c r="BD1594" s="1"/>
      <c r="BE1594" s="1"/>
      <c r="BF1594" s="1"/>
      <c r="BG1594" s="1"/>
      <c r="BH1594" s="1"/>
      <c r="BI1594" s="1"/>
    </row>
    <row r="1595" s="1" customFormat="1">
      <c r="A1595" s="30" t="s">
        <v>508</v>
      </c>
      <c r="B1595" s="30" t="s">
        <v>121</v>
      </c>
      <c r="C1595" s="30" t="s">
        <v>267</v>
      </c>
      <c r="D1595" s="30" t="s">
        <v>450</v>
      </c>
      <c r="E1595" s="35"/>
      <c r="F1595" s="31" t="s">
        <v>80</v>
      </c>
      <c r="G1595" s="17">
        <f t="shared" si="4499"/>
        <v>1200</v>
      </c>
      <c r="H1595" s="17">
        <f t="shared" si="4500"/>
        <v>1200</v>
      </c>
      <c r="I1595" s="17">
        <f t="shared" si="4501"/>
        <v>1200</v>
      </c>
      <c r="J1595" s="17">
        <f t="shared" si="4502"/>
        <v>0</v>
      </c>
      <c r="K1595" s="17">
        <f t="shared" si="4503"/>
        <v>0</v>
      </c>
      <c r="L1595" s="17">
        <f t="shared" si="4504"/>
        <v>0</v>
      </c>
      <c r="M1595" s="17">
        <f t="shared" si="4419"/>
        <v>1200</v>
      </c>
      <c r="N1595" s="17">
        <f t="shared" si="4420"/>
        <v>1200</v>
      </c>
      <c r="O1595" s="17">
        <f t="shared" si="4421"/>
        <v>1200</v>
      </c>
      <c r="P1595" s="17">
        <f t="shared" si="4505"/>
        <v>0</v>
      </c>
      <c r="Q1595" s="17">
        <f t="shared" si="4506"/>
        <v>0</v>
      </c>
      <c r="R1595" s="17">
        <f t="shared" si="4507"/>
        <v>0</v>
      </c>
      <c r="S1595" s="17">
        <f t="shared" si="4508"/>
        <v>0</v>
      </c>
      <c r="T1595" s="17">
        <f t="shared" si="4509"/>
        <v>0</v>
      </c>
      <c r="U1595" s="17">
        <f t="shared" si="4510"/>
        <v>0</v>
      </c>
      <c r="V1595" s="17">
        <f t="shared" si="4511"/>
        <v>0</v>
      </c>
      <c r="W1595" s="17">
        <f t="shared" si="4512"/>
        <v>0</v>
      </c>
      <c r="X1595" s="17">
        <f t="shared" si="4513"/>
        <v>0</v>
      </c>
      <c r="Y1595" s="17">
        <f t="shared" si="4456"/>
        <v>1200</v>
      </c>
      <c r="Z1595" s="17">
        <f t="shared" si="4457"/>
        <v>1200</v>
      </c>
      <c r="AA1595" s="17">
        <f t="shared" si="4458"/>
        <v>1200</v>
      </c>
      <c r="AB1595" s="17">
        <f t="shared" si="4514"/>
        <v>0</v>
      </c>
      <c r="AC1595" s="17">
        <f t="shared" si="4515"/>
        <v>0</v>
      </c>
      <c r="AD1595" s="17">
        <f t="shared" si="4516"/>
        <v>0</v>
      </c>
      <c r="AE1595" s="17">
        <f t="shared" si="4459"/>
        <v>1200</v>
      </c>
      <c r="AF1595" s="17">
        <f t="shared" si="4460"/>
        <v>1200</v>
      </c>
      <c r="AG1595" s="17">
        <f t="shared" si="4461"/>
        <v>1200</v>
      </c>
      <c r="AH1595" s="17">
        <f t="shared" si="4517"/>
        <v>0</v>
      </c>
      <c r="AI1595" s="17">
        <f t="shared" si="4518"/>
        <v>0</v>
      </c>
      <c r="AJ1595" s="17">
        <f t="shared" si="4519"/>
        <v>0</v>
      </c>
      <c r="AK1595" s="17">
        <f t="shared" si="4520"/>
        <v>0</v>
      </c>
      <c r="AL1595" s="17">
        <f t="shared" si="4521"/>
        <v>0</v>
      </c>
      <c r="AM1595" s="17">
        <f t="shared" si="4522"/>
        <v>0</v>
      </c>
      <c r="AN1595" s="17">
        <f t="shared" si="4523"/>
        <v>0</v>
      </c>
      <c r="AO1595" s="17">
        <f t="shared" si="4524"/>
        <v>0</v>
      </c>
      <c r="AP1595" s="17">
        <f t="shared" si="4525"/>
        <v>0</v>
      </c>
      <c r="AQ1595" s="17">
        <f t="shared" si="4526"/>
        <v>0</v>
      </c>
      <c r="AR1595" s="17">
        <f t="shared" si="4527"/>
        <v>0</v>
      </c>
      <c r="AS1595" s="17">
        <f t="shared" si="4528"/>
        <v>0</v>
      </c>
      <c r="AT1595" s="17">
        <f t="shared" si="4529"/>
        <v>0</v>
      </c>
      <c r="AU1595" s="17">
        <f t="shared" si="4530"/>
        <v>0</v>
      </c>
      <c r="AV1595" s="17">
        <f t="shared" si="4531"/>
        <v>0</v>
      </c>
      <c r="AW1595" s="17">
        <f t="shared" si="4462"/>
        <v>1200</v>
      </c>
      <c r="AX1595" s="17">
        <f t="shared" si="4463"/>
        <v>1200</v>
      </c>
      <c r="AY1595" s="17">
        <f t="shared" si="4464"/>
        <v>1200</v>
      </c>
      <c r="AZ1595" s="17">
        <f t="shared" si="4532"/>
        <v>0</v>
      </c>
      <c r="BA1595" s="32"/>
      <c r="BB1595" s="32"/>
      <c r="BC1595" s="1"/>
      <c r="BD1595" s="1"/>
      <c r="BE1595" s="1"/>
      <c r="BF1595" s="1"/>
      <c r="BG1595" s="1"/>
      <c r="BH1595" s="1"/>
      <c r="BI1595" s="1"/>
    </row>
    <row r="1596" s="1" customFormat="1">
      <c r="A1596" s="30" t="s">
        <v>508</v>
      </c>
      <c r="B1596" s="30" t="s">
        <v>121</v>
      </c>
      <c r="C1596" s="30" t="s">
        <v>267</v>
      </c>
      <c r="D1596" s="30" t="s">
        <v>451</v>
      </c>
      <c r="E1596" s="35"/>
      <c r="F1596" s="31" t="s">
        <v>452</v>
      </c>
      <c r="G1596" s="17">
        <f t="shared" si="4499"/>
        <v>1200</v>
      </c>
      <c r="H1596" s="17">
        <f t="shared" si="4500"/>
        <v>1200</v>
      </c>
      <c r="I1596" s="17">
        <f t="shared" si="4501"/>
        <v>1200</v>
      </c>
      <c r="J1596" s="17">
        <f t="shared" si="4502"/>
        <v>0</v>
      </c>
      <c r="K1596" s="17">
        <f t="shared" si="4503"/>
        <v>0</v>
      </c>
      <c r="L1596" s="17">
        <f t="shared" si="4504"/>
        <v>0</v>
      </c>
      <c r="M1596" s="17">
        <f t="shared" si="4419"/>
        <v>1200</v>
      </c>
      <c r="N1596" s="17">
        <f t="shared" si="4420"/>
        <v>1200</v>
      </c>
      <c r="O1596" s="17">
        <f t="shared" si="4421"/>
        <v>1200</v>
      </c>
      <c r="P1596" s="17">
        <f t="shared" si="4505"/>
        <v>0</v>
      </c>
      <c r="Q1596" s="17">
        <f t="shared" si="4506"/>
        <v>0</v>
      </c>
      <c r="R1596" s="17">
        <f t="shared" si="4507"/>
        <v>0</v>
      </c>
      <c r="S1596" s="17">
        <f t="shared" si="4508"/>
        <v>0</v>
      </c>
      <c r="T1596" s="17">
        <f t="shared" si="4509"/>
        <v>0</v>
      </c>
      <c r="U1596" s="17">
        <f t="shared" si="4510"/>
        <v>0</v>
      </c>
      <c r="V1596" s="17">
        <f t="shared" si="4511"/>
        <v>0</v>
      </c>
      <c r="W1596" s="17">
        <f t="shared" si="4512"/>
        <v>0</v>
      </c>
      <c r="X1596" s="17">
        <f t="shared" si="4513"/>
        <v>0</v>
      </c>
      <c r="Y1596" s="17">
        <f t="shared" si="4456"/>
        <v>1200</v>
      </c>
      <c r="Z1596" s="17">
        <f t="shared" si="4457"/>
        <v>1200</v>
      </c>
      <c r="AA1596" s="17">
        <f t="shared" si="4458"/>
        <v>1200</v>
      </c>
      <c r="AB1596" s="17">
        <f t="shared" si="4514"/>
        <v>0</v>
      </c>
      <c r="AC1596" s="17">
        <f t="shared" si="4515"/>
        <v>0</v>
      </c>
      <c r="AD1596" s="17">
        <f t="shared" si="4516"/>
        <v>0</v>
      </c>
      <c r="AE1596" s="17">
        <f t="shared" si="4459"/>
        <v>1200</v>
      </c>
      <c r="AF1596" s="17">
        <f t="shared" si="4460"/>
        <v>1200</v>
      </c>
      <c r="AG1596" s="17">
        <f t="shared" si="4461"/>
        <v>1200</v>
      </c>
      <c r="AH1596" s="17">
        <f t="shared" si="4517"/>
        <v>0</v>
      </c>
      <c r="AI1596" s="17">
        <f t="shared" si="4518"/>
        <v>0</v>
      </c>
      <c r="AJ1596" s="17">
        <f t="shared" si="4519"/>
        <v>0</v>
      </c>
      <c r="AK1596" s="17">
        <f t="shared" si="4520"/>
        <v>0</v>
      </c>
      <c r="AL1596" s="17">
        <f t="shared" si="4521"/>
        <v>0</v>
      </c>
      <c r="AM1596" s="17">
        <f t="shared" si="4522"/>
        <v>0</v>
      </c>
      <c r="AN1596" s="17">
        <f t="shared" si="4523"/>
        <v>0</v>
      </c>
      <c r="AO1596" s="17">
        <f t="shared" si="4524"/>
        <v>0</v>
      </c>
      <c r="AP1596" s="17">
        <f t="shared" si="4525"/>
        <v>0</v>
      </c>
      <c r="AQ1596" s="17">
        <f t="shared" si="4526"/>
        <v>0</v>
      </c>
      <c r="AR1596" s="17">
        <f t="shared" si="4527"/>
        <v>0</v>
      </c>
      <c r="AS1596" s="17">
        <f t="shared" si="4528"/>
        <v>0</v>
      </c>
      <c r="AT1596" s="17">
        <f t="shared" si="4529"/>
        <v>0</v>
      </c>
      <c r="AU1596" s="17">
        <f t="shared" si="4530"/>
        <v>0</v>
      </c>
      <c r="AV1596" s="17">
        <f t="shared" si="4531"/>
        <v>0</v>
      </c>
      <c r="AW1596" s="17">
        <f t="shared" si="4462"/>
        <v>1200</v>
      </c>
      <c r="AX1596" s="17">
        <f t="shared" si="4463"/>
        <v>1200</v>
      </c>
      <c r="AY1596" s="17">
        <f t="shared" si="4464"/>
        <v>1200</v>
      </c>
      <c r="AZ1596" s="17">
        <f t="shared" si="4532"/>
        <v>0</v>
      </c>
      <c r="BA1596" s="32"/>
      <c r="BB1596" s="32"/>
      <c r="BC1596" s="1"/>
      <c r="BD1596" s="1"/>
      <c r="BE1596" s="1"/>
      <c r="BF1596" s="1"/>
      <c r="BG1596" s="1"/>
      <c r="BH1596" s="1"/>
      <c r="BI1596" s="1"/>
    </row>
    <row r="1597" s="1" customFormat="1">
      <c r="A1597" s="30" t="s">
        <v>508</v>
      </c>
      <c r="B1597" s="30" t="s">
        <v>121</v>
      </c>
      <c r="C1597" s="30" t="s">
        <v>267</v>
      </c>
      <c r="D1597" s="30" t="s">
        <v>453</v>
      </c>
      <c r="E1597" s="35"/>
      <c r="F1597" s="31" t="s">
        <v>454</v>
      </c>
      <c r="G1597" s="17">
        <f t="shared" si="4499"/>
        <v>1200</v>
      </c>
      <c r="H1597" s="17">
        <f t="shared" si="4500"/>
        <v>1200</v>
      </c>
      <c r="I1597" s="17">
        <f t="shared" si="4501"/>
        <v>1200</v>
      </c>
      <c r="J1597" s="17">
        <f t="shared" si="4502"/>
        <v>0</v>
      </c>
      <c r="K1597" s="17">
        <f t="shared" si="4503"/>
        <v>0</v>
      </c>
      <c r="L1597" s="17">
        <f t="shared" si="4504"/>
        <v>0</v>
      </c>
      <c r="M1597" s="17">
        <f t="shared" si="4419"/>
        <v>1200</v>
      </c>
      <c r="N1597" s="17">
        <f t="shared" si="4420"/>
        <v>1200</v>
      </c>
      <c r="O1597" s="17">
        <f t="shared" si="4421"/>
        <v>1200</v>
      </c>
      <c r="P1597" s="17">
        <f t="shared" si="4505"/>
        <v>0</v>
      </c>
      <c r="Q1597" s="17">
        <f t="shared" si="4506"/>
        <v>0</v>
      </c>
      <c r="R1597" s="17">
        <f t="shared" si="4507"/>
        <v>0</v>
      </c>
      <c r="S1597" s="17">
        <f t="shared" si="4508"/>
        <v>0</v>
      </c>
      <c r="T1597" s="17">
        <f t="shared" si="4509"/>
        <v>0</v>
      </c>
      <c r="U1597" s="17">
        <f t="shared" si="4510"/>
        <v>0</v>
      </c>
      <c r="V1597" s="17">
        <f t="shared" si="4511"/>
        <v>0</v>
      </c>
      <c r="W1597" s="17">
        <f t="shared" si="4512"/>
        <v>0</v>
      </c>
      <c r="X1597" s="17">
        <f t="shared" si="4513"/>
        <v>0</v>
      </c>
      <c r="Y1597" s="17">
        <f t="shared" si="4456"/>
        <v>1200</v>
      </c>
      <c r="Z1597" s="17">
        <f t="shared" si="4457"/>
        <v>1200</v>
      </c>
      <c r="AA1597" s="17">
        <f t="shared" si="4458"/>
        <v>1200</v>
      </c>
      <c r="AB1597" s="17">
        <f t="shared" si="4514"/>
        <v>0</v>
      </c>
      <c r="AC1597" s="17">
        <f t="shared" si="4515"/>
        <v>0</v>
      </c>
      <c r="AD1597" s="17">
        <f t="shared" si="4516"/>
        <v>0</v>
      </c>
      <c r="AE1597" s="17">
        <f t="shared" si="4459"/>
        <v>1200</v>
      </c>
      <c r="AF1597" s="17">
        <f t="shared" si="4460"/>
        <v>1200</v>
      </c>
      <c r="AG1597" s="17">
        <f t="shared" si="4461"/>
        <v>1200</v>
      </c>
      <c r="AH1597" s="17">
        <f t="shared" si="4517"/>
        <v>0</v>
      </c>
      <c r="AI1597" s="17">
        <f t="shared" si="4518"/>
        <v>0</v>
      </c>
      <c r="AJ1597" s="17">
        <f t="shared" si="4519"/>
        <v>0</v>
      </c>
      <c r="AK1597" s="17">
        <f t="shared" si="4520"/>
        <v>0</v>
      </c>
      <c r="AL1597" s="17">
        <f t="shared" si="4521"/>
        <v>0</v>
      </c>
      <c r="AM1597" s="17">
        <f t="shared" si="4522"/>
        <v>0</v>
      </c>
      <c r="AN1597" s="17">
        <f t="shared" si="4523"/>
        <v>0</v>
      </c>
      <c r="AO1597" s="17">
        <f t="shared" si="4524"/>
        <v>0</v>
      </c>
      <c r="AP1597" s="17">
        <f t="shared" si="4525"/>
        <v>0</v>
      </c>
      <c r="AQ1597" s="17">
        <f t="shared" si="4526"/>
        <v>0</v>
      </c>
      <c r="AR1597" s="17">
        <f t="shared" si="4527"/>
        <v>0</v>
      </c>
      <c r="AS1597" s="17">
        <f t="shared" si="4528"/>
        <v>0</v>
      </c>
      <c r="AT1597" s="17">
        <f t="shared" si="4529"/>
        <v>0</v>
      </c>
      <c r="AU1597" s="17">
        <f t="shared" si="4530"/>
        <v>0</v>
      </c>
      <c r="AV1597" s="17">
        <f t="shared" si="4531"/>
        <v>0</v>
      </c>
      <c r="AW1597" s="17">
        <f t="shared" si="4462"/>
        <v>1200</v>
      </c>
      <c r="AX1597" s="17">
        <f t="shared" si="4463"/>
        <v>1200</v>
      </c>
      <c r="AY1597" s="17">
        <f t="shared" si="4464"/>
        <v>1200</v>
      </c>
      <c r="AZ1597" s="17">
        <f t="shared" si="4532"/>
        <v>0</v>
      </c>
      <c r="BA1597" s="32"/>
      <c r="BB1597" s="32"/>
      <c r="BC1597" s="1"/>
      <c r="BD1597" s="1"/>
      <c r="BE1597" s="1"/>
      <c r="BF1597" s="1"/>
      <c r="BG1597" s="1"/>
      <c r="BH1597" s="1"/>
      <c r="BI1597" s="1"/>
    </row>
    <row r="1598" s="1" customFormat="1">
      <c r="A1598" s="30" t="s">
        <v>508</v>
      </c>
      <c r="B1598" s="30" t="s">
        <v>121</v>
      </c>
      <c r="C1598" s="30" t="s">
        <v>267</v>
      </c>
      <c r="D1598" s="30" t="s">
        <v>453</v>
      </c>
      <c r="E1598" s="30" t="s">
        <v>43</v>
      </c>
      <c r="F1598" s="31" t="s">
        <v>44</v>
      </c>
      <c r="G1598" s="17">
        <v>1200</v>
      </c>
      <c r="H1598" s="17">
        <v>1200</v>
      </c>
      <c r="I1598" s="17">
        <v>1200</v>
      </c>
      <c r="J1598" s="17"/>
      <c r="K1598" s="17"/>
      <c r="L1598" s="17"/>
      <c r="M1598" s="17">
        <f t="shared" si="4419"/>
        <v>1200</v>
      </c>
      <c r="N1598" s="17">
        <f t="shared" si="4420"/>
        <v>1200</v>
      </c>
      <c r="O1598" s="17">
        <f t="shared" si="4421"/>
        <v>1200</v>
      </c>
      <c r="P1598" s="17"/>
      <c r="Q1598" s="17"/>
      <c r="R1598" s="17"/>
      <c r="S1598" s="17"/>
      <c r="T1598" s="17"/>
      <c r="U1598" s="17"/>
      <c r="V1598" s="17"/>
      <c r="W1598" s="17"/>
      <c r="X1598" s="17"/>
      <c r="Y1598" s="17">
        <f t="shared" si="4456"/>
        <v>1200</v>
      </c>
      <c r="Z1598" s="17">
        <f t="shared" si="4457"/>
        <v>1200</v>
      </c>
      <c r="AA1598" s="17">
        <f t="shared" si="4458"/>
        <v>1200</v>
      </c>
      <c r="AB1598" s="17"/>
      <c r="AC1598" s="17"/>
      <c r="AD1598" s="17"/>
      <c r="AE1598" s="17">
        <f t="shared" si="4459"/>
        <v>1200</v>
      </c>
      <c r="AF1598" s="17">
        <f t="shared" si="4460"/>
        <v>1200</v>
      </c>
      <c r="AG1598" s="17">
        <f t="shared" si="4461"/>
        <v>1200</v>
      </c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/>
      <c r="AS1598" s="17"/>
      <c r="AT1598" s="17"/>
      <c r="AU1598" s="17"/>
      <c r="AV1598" s="17"/>
      <c r="AW1598" s="17">
        <f t="shared" si="4462"/>
        <v>1200</v>
      </c>
      <c r="AX1598" s="17">
        <f t="shared" si="4463"/>
        <v>1200</v>
      </c>
      <c r="AY1598" s="17">
        <f t="shared" si="4464"/>
        <v>1200</v>
      </c>
      <c r="AZ1598" s="17"/>
      <c r="BA1598" s="32"/>
      <c r="BB1598" s="32"/>
      <c r="BC1598" s="1"/>
      <c r="BD1598" s="1"/>
      <c r="BE1598" s="1"/>
      <c r="BF1598" s="1"/>
      <c r="BG1598" s="1"/>
      <c r="BH1598" s="1"/>
      <c r="BI1598" s="1"/>
    </row>
    <row r="1599" s="20" customFormat="1">
      <c r="A1599" s="21" t="s">
        <v>508</v>
      </c>
      <c r="B1599" s="37" t="s">
        <v>63</v>
      </c>
      <c r="C1599" s="37"/>
      <c r="D1599" s="21"/>
      <c r="E1599" s="21"/>
      <c r="F1599" s="22" t="s">
        <v>64</v>
      </c>
      <c r="G1599" s="23">
        <f t="shared" si="4499"/>
        <v>4727.5</v>
      </c>
      <c r="H1599" s="23">
        <f t="shared" si="4500"/>
        <v>2709.0999999999999</v>
      </c>
      <c r="I1599" s="23">
        <f t="shared" si="4501"/>
        <v>2703.4000000000001</v>
      </c>
      <c r="J1599" s="23">
        <f t="shared" si="4502"/>
        <v>0</v>
      </c>
      <c r="K1599" s="23">
        <f t="shared" si="4503"/>
        <v>0</v>
      </c>
      <c r="L1599" s="23">
        <f t="shared" si="4504"/>
        <v>0</v>
      </c>
      <c r="M1599" s="23">
        <f t="shared" si="4419"/>
        <v>4727.5</v>
      </c>
      <c r="N1599" s="23">
        <f t="shared" si="4420"/>
        <v>2709.0999999999999</v>
      </c>
      <c r="O1599" s="23">
        <f t="shared" si="4421"/>
        <v>2703.4000000000001</v>
      </c>
      <c r="P1599" s="23">
        <f t="shared" si="4505"/>
        <v>0</v>
      </c>
      <c r="Q1599" s="23">
        <f t="shared" si="4506"/>
        <v>0</v>
      </c>
      <c r="R1599" s="23">
        <f t="shared" si="4507"/>
        <v>0</v>
      </c>
      <c r="S1599" s="23">
        <f t="shared" si="4508"/>
        <v>0</v>
      </c>
      <c r="T1599" s="23">
        <f t="shared" si="4509"/>
        <v>0</v>
      </c>
      <c r="U1599" s="23">
        <f t="shared" si="4510"/>
        <v>0</v>
      </c>
      <c r="V1599" s="23">
        <f t="shared" si="4511"/>
        <v>0</v>
      </c>
      <c r="W1599" s="23">
        <f t="shared" si="4512"/>
        <v>0</v>
      </c>
      <c r="X1599" s="23">
        <f t="shared" si="4513"/>
        <v>0</v>
      </c>
      <c r="Y1599" s="23">
        <f t="shared" si="4456"/>
        <v>4727.5</v>
      </c>
      <c r="Z1599" s="23">
        <f t="shared" si="4457"/>
        <v>2709.0999999999999</v>
      </c>
      <c r="AA1599" s="23">
        <f t="shared" si="4458"/>
        <v>2703.4000000000001</v>
      </c>
      <c r="AB1599" s="23">
        <f t="shared" si="4514"/>
        <v>0</v>
      </c>
      <c r="AC1599" s="23">
        <f t="shared" si="4515"/>
        <v>0</v>
      </c>
      <c r="AD1599" s="23">
        <f t="shared" si="4516"/>
        <v>0</v>
      </c>
      <c r="AE1599" s="23">
        <f t="shared" si="4459"/>
        <v>4727.5</v>
      </c>
      <c r="AF1599" s="23">
        <f t="shared" si="4460"/>
        <v>2709.0999999999999</v>
      </c>
      <c r="AG1599" s="23">
        <f t="shared" si="4461"/>
        <v>2703.4000000000001</v>
      </c>
      <c r="AH1599" s="23">
        <f t="shared" si="4517"/>
        <v>0</v>
      </c>
      <c r="AI1599" s="23">
        <f t="shared" si="4518"/>
        <v>0</v>
      </c>
      <c r="AJ1599" s="23">
        <f t="shared" si="4519"/>
        <v>0</v>
      </c>
      <c r="AK1599" s="23">
        <f t="shared" si="4520"/>
        <v>0</v>
      </c>
      <c r="AL1599" s="23">
        <f t="shared" si="4521"/>
        <v>0</v>
      </c>
      <c r="AM1599" s="23">
        <f t="shared" si="4522"/>
        <v>0</v>
      </c>
      <c r="AN1599" s="23">
        <f t="shared" si="4523"/>
        <v>0</v>
      </c>
      <c r="AO1599" s="23">
        <f t="shared" si="4524"/>
        <v>0</v>
      </c>
      <c r="AP1599" s="23">
        <f t="shared" si="4525"/>
        <v>0</v>
      </c>
      <c r="AQ1599" s="23">
        <f t="shared" si="4526"/>
        <v>0</v>
      </c>
      <c r="AR1599" s="23">
        <f t="shared" si="4527"/>
        <v>0</v>
      </c>
      <c r="AS1599" s="23">
        <f t="shared" si="4528"/>
        <v>0</v>
      </c>
      <c r="AT1599" s="23">
        <f t="shared" si="4529"/>
        <v>0</v>
      </c>
      <c r="AU1599" s="23">
        <f t="shared" si="4530"/>
        <v>0</v>
      </c>
      <c r="AV1599" s="23">
        <f t="shared" si="4531"/>
        <v>0</v>
      </c>
      <c r="AW1599" s="23">
        <f t="shared" si="4462"/>
        <v>4727.5</v>
      </c>
      <c r="AX1599" s="23">
        <f t="shared" si="4463"/>
        <v>2709.0999999999999</v>
      </c>
      <c r="AY1599" s="23">
        <f t="shared" si="4464"/>
        <v>2703.4000000000001</v>
      </c>
      <c r="AZ1599" s="23">
        <f t="shared" si="4532"/>
        <v>0</v>
      </c>
      <c r="BA1599" s="24"/>
      <c r="BB1599" s="24"/>
      <c r="BC1599" s="20"/>
      <c r="BD1599" s="20"/>
      <c r="BE1599" s="20"/>
      <c r="BF1599" s="20"/>
      <c r="BG1599" s="20"/>
      <c r="BH1599" s="20"/>
      <c r="BI1599" s="20"/>
    </row>
    <row r="1600" s="25" customFormat="1">
      <c r="A1600" s="26" t="s">
        <v>508</v>
      </c>
      <c r="B1600" s="26" t="s">
        <v>63</v>
      </c>
      <c r="C1600" s="26" t="s">
        <v>65</v>
      </c>
      <c r="D1600" s="26"/>
      <c r="E1600" s="26"/>
      <c r="F1600" s="27" t="s">
        <v>66</v>
      </c>
      <c r="G1600" s="28">
        <f>G1601+G1606</f>
        <v>4727.5</v>
      </c>
      <c r="H1600" s="28">
        <f>H1601+H1606</f>
        <v>2709.0999999999999</v>
      </c>
      <c r="I1600" s="28">
        <f>I1601+I1606</f>
        <v>2703.4000000000001</v>
      </c>
      <c r="J1600" s="28">
        <f>J1601+J1606</f>
        <v>0</v>
      </c>
      <c r="K1600" s="28">
        <f>K1601+K1606</f>
        <v>0</v>
      </c>
      <c r="L1600" s="28">
        <f>L1601+L1606</f>
        <v>0</v>
      </c>
      <c r="M1600" s="28">
        <f t="shared" si="4419"/>
        <v>4727.5</v>
      </c>
      <c r="N1600" s="28">
        <f t="shared" si="4420"/>
        <v>2709.0999999999999</v>
      </c>
      <c r="O1600" s="28">
        <f t="shared" si="4421"/>
        <v>2703.4000000000001</v>
      </c>
      <c r="P1600" s="28">
        <f>P1601+P1606</f>
        <v>0</v>
      </c>
      <c r="Q1600" s="28">
        <f>Q1601+Q1606</f>
        <v>0</v>
      </c>
      <c r="R1600" s="28">
        <f>R1601+R1606</f>
        <v>0</v>
      </c>
      <c r="S1600" s="28">
        <f>S1601+S1606</f>
        <v>0</v>
      </c>
      <c r="T1600" s="28">
        <f>T1601+T1606</f>
        <v>0</v>
      </c>
      <c r="U1600" s="28">
        <f>U1601+U1606</f>
        <v>0</v>
      </c>
      <c r="V1600" s="28">
        <f>V1601+V1606</f>
        <v>0</v>
      </c>
      <c r="W1600" s="28">
        <f>W1601+W1606</f>
        <v>0</v>
      </c>
      <c r="X1600" s="28">
        <f>X1601+X1606</f>
        <v>0</v>
      </c>
      <c r="Y1600" s="28">
        <f t="shared" si="4456"/>
        <v>4727.5</v>
      </c>
      <c r="Z1600" s="28">
        <f t="shared" si="4457"/>
        <v>2709.0999999999999</v>
      </c>
      <c r="AA1600" s="28">
        <f t="shared" si="4458"/>
        <v>2703.4000000000001</v>
      </c>
      <c r="AB1600" s="28">
        <f>AB1601+AB1606</f>
        <v>0</v>
      </c>
      <c r="AC1600" s="28">
        <f>AC1601+AC1606</f>
        <v>0</v>
      </c>
      <c r="AD1600" s="28">
        <f>AD1601+AD1606</f>
        <v>0</v>
      </c>
      <c r="AE1600" s="28">
        <f t="shared" si="4459"/>
        <v>4727.5</v>
      </c>
      <c r="AF1600" s="28">
        <f t="shared" si="4460"/>
        <v>2709.0999999999999</v>
      </c>
      <c r="AG1600" s="28">
        <f t="shared" si="4461"/>
        <v>2703.4000000000001</v>
      </c>
      <c r="AH1600" s="28">
        <f>AH1601+AH1606</f>
        <v>0</v>
      </c>
      <c r="AI1600" s="28">
        <f>AI1601+AI1606</f>
        <v>0</v>
      </c>
      <c r="AJ1600" s="28">
        <f>AJ1601+AJ1606</f>
        <v>0</v>
      </c>
      <c r="AK1600" s="28">
        <f>AK1601+AK1606</f>
        <v>0</v>
      </c>
      <c r="AL1600" s="28">
        <f>AL1601+AL1606</f>
        <v>0</v>
      </c>
      <c r="AM1600" s="28">
        <f>AM1601+AM1606</f>
        <v>0</v>
      </c>
      <c r="AN1600" s="28">
        <f>AN1601+AN1606</f>
        <v>0</v>
      </c>
      <c r="AO1600" s="28">
        <f>AO1601+AO1606</f>
        <v>0</v>
      </c>
      <c r="AP1600" s="28">
        <f>AP1601+AP1606</f>
        <v>0</v>
      </c>
      <c r="AQ1600" s="28">
        <f>AQ1601+AQ1606</f>
        <v>0</v>
      </c>
      <c r="AR1600" s="28">
        <f>AR1601+AR1606</f>
        <v>0</v>
      </c>
      <c r="AS1600" s="28">
        <f>AS1601+AS1606</f>
        <v>0</v>
      </c>
      <c r="AT1600" s="28">
        <f>AT1601+AT1606</f>
        <v>0</v>
      </c>
      <c r="AU1600" s="28">
        <f>AU1601+AU1606</f>
        <v>0</v>
      </c>
      <c r="AV1600" s="28">
        <f>AV1601+AV1606</f>
        <v>0</v>
      </c>
      <c r="AW1600" s="28">
        <f t="shared" si="4462"/>
        <v>4727.5</v>
      </c>
      <c r="AX1600" s="28">
        <f t="shared" si="4463"/>
        <v>2709.0999999999999</v>
      </c>
      <c r="AY1600" s="28">
        <f t="shared" si="4464"/>
        <v>2703.4000000000001</v>
      </c>
      <c r="AZ1600" s="28">
        <f>AZ1601+AZ1606</f>
        <v>0</v>
      </c>
      <c r="BA1600" s="29"/>
      <c r="BB1600" s="29"/>
      <c r="BC1600" s="25"/>
      <c r="BD1600" s="25"/>
      <c r="BE1600" s="25"/>
      <c r="BF1600" s="25"/>
      <c r="BG1600" s="25"/>
      <c r="BH1600" s="25"/>
      <c r="BI1600" s="25"/>
    </row>
    <row r="1601" s="1" customFormat="1">
      <c r="A1601" s="30" t="s">
        <v>508</v>
      </c>
      <c r="B1601" s="30" t="s">
        <v>63</v>
      </c>
      <c r="C1601" s="30" t="s">
        <v>65</v>
      </c>
      <c r="D1601" s="30" t="s">
        <v>67</v>
      </c>
      <c r="E1601" s="35"/>
      <c r="F1601" s="31" t="s">
        <v>68</v>
      </c>
      <c r="G1601" s="17">
        <f t="shared" si="4499"/>
        <v>68.799999999999997</v>
      </c>
      <c r="H1601" s="17">
        <f t="shared" si="4500"/>
        <v>58.200000000000003</v>
      </c>
      <c r="I1601" s="17">
        <f t="shared" ref="I1601:I1637" si="4533">I1602</f>
        <v>52.5</v>
      </c>
      <c r="J1601" s="17">
        <f t="shared" ref="J1601:J1637" si="4534">J1602</f>
        <v>0</v>
      </c>
      <c r="K1601" s="17">
        <f t="shared" ref="K1601:K1637" si="4535">K1602</f>
        <v>0</v>
      </c>
      <c r="L1601" s="17">
        <f t="shared" ref="L1601:L1637" si="4536">L1602</f>
        <v>0</v>
      </c>
      <c r="M1601" s="17">
        <f t="shared" si="4419"/>
        <v>68.799999999999997</v>
      </c>
      <c r="N1601" s="17">
        <f t="shared" si="4420"/>
        <v>58.200000000000003</v>
      </c>
      <c r="O1601" s="17">
        <f t="shared" si="4421"/>
        <v>52.5</v>
      </c>
      <c r="P1601" s="17">
        <f t="shared" ref="P1601:P1637" si="4537">P1602</f>
        <v>0</v>
      </c>
      <c r="Q1601" s="17">
        <f t="shared" ref="Q1601:Q1637" si="4538">Q1602</f>
        <v>0</v>
      </c>
      <c r="R1601" s="17">
        <f t="shared" ref="R1601:R1637" si="4539">R1602</f>
        <v>0</v>
      </c>
      <c r="S1601" s="17">
        <f t="shared" ref="S1601:S1637" si="4540">S1602</f>
        <v>0</v>
      </c>
      <c r="T1601" s="17">
        <f t="shared" ref="T1601:T1637" si="4541">T1602</f>
        <v>0</v>
      </c>
      <c r="U1601" s="17">
        <f t="shared" ref="U1601:U1637" si="4542">U1602</f>
        <v>0</v>
      </c>
      <c r="V1601" s="17">
        <f t="shared" ref="V1601:V1637" si="4543">V1602</f>
        <v>0</v>
      </c>
      <c r="W1601" s="17">
        <f t="shared" ref="W1601:W1637" si="4544">W1602</f>
        <v>0</v>
      </c>
      <c r="X1601" s="17">
        <f t="shared" ref="X1601:X1637" si="4545">X1602</f>
        <v>0</v>
      </c>
      <c r="Y1601" s="17">
        <f t="shared" si="4456"/>
        <v>68.799999999999997</v>
      </c>
      <c r="Z1601" s="17">
        <f t="shared" si="4457"/>
        <v>58.200000000000003</v>
      </c>
      <c r="AA1601" s="17">
        <f t="shared" si="4458"/>
        <v>52.5</v>
      </c>
      <c r="AB1601" s="17">
        <f t="shared" ref="AB1601:AB1637" si="4546">AB1602</f>
        <v>0</v>
      </c>
      <c r="AC1601" s="17">
        <f t="shared" ref="AC1601:AC1637" si="4547">AC1602</f>
        <v>0</v>
      </c>
      <c r="AD1601" s="17">
        <f t="shared" ref="AD1601:AD1637" si="4548">AD1602</f>
        <v>0</v>
      </c>
      <c r="AE1601" s="17">
        <f t="shared" si="4459"/>
        <v>68.799999999999997</v>
      </c>
      <c r="AF1601" s="17">
        <f t="shared" si="4460"/>
        <v>58.200000000000003</v>
      </c>
      <c r="AG1601" s="17">
        <f t="shared" si="4461"/>
        <v>52.5</v>
      </c>
      <c r="AH1601" s="17">
        <f t="shared" ref="AH1601:AH1637" si="4549">AH1602</f>
        <v>0</v>
      </c>
      <c r="AI1601" s="17">
        <f t="shared" ref="AI1601:AI1637" si="4550">AI1602</f>
        <v>0</v>
      </c>
      <c r="AJ1601" s="17">
        <f t="shared" ref="AJ1601:AJ1637" si="4551">AJ1602</f>
        <v>0</v>
      </c>
      <c r="AK1601" s="17">
        <f t="shared" ref="AK1601:AK1637" si="4552">AK1602</f>
        <v>0</v>
      </c>
      <c r="AL1601" s="17">
        <f t="shared" ref="AL1601:AL1637" si="4553">AL1602</f>
        <v>0</v>
      </c>
      <c r="AM1601" s="17">
        <f t="shared" ref="AM1601:AM1637" si="4554">AM1602</f>
        <v>0</v>
      </c>
      <c r="AN1601" s="17">
        <f t="shared" ref="AN1601:AN1637" si="4555">AN1602</f>
        <v>0</v>
      </c>
      <c r="AO1601" s="17">
        <f t="shared" ref="AO1601:AO1637" si="4556">AO1602</f>
        <v>0</v>
      </c>
      <c r="AP1601" s="17">
        <f t="shared" ref="AP1601:AP1637" si="4557">AP1602</f>
        <v>0</v>
      </c>
      <c r="AQ1601" s="17">
        <f t="shared" ref="AQ1601:AQ1637" si="4558">AQ1602</f>
        <v>0</v>
      </c>
      <c r="AR1601" s="17">
        <f t="shared" ref="AR1601:AR1637" si="4559">AR1602</f>
        <v>0</v>
      </c>
      <c r="AS1601" s="17">
        <f t="shared" ref="AS1601:AS1637" si="4560">AS1602</f>
        <v>0</v>
      </c>
      <c r="AT1601" s="17">
        <f t="shared" ref="AT1601:AT1637" si="4561">AT1602</f>
        <v>0</v>
      </c>
      <c r="AU1601" s="17">
        <f t="shared" ref="AU1601:AU1637" si="4562">AU1602</f>
        <v>0</v>
      </c>
      <c r="AV1601" s="17">
        <f t="shared" ref="AV1601:AV1637" si="4563">AV1602</f>
        <v>0</v>
      </c>
      <c r="AW1601" s="17">
        <f t="shared" si="4462"/>
        <v>68.799999999999997</v>
      </c>
      <c r="AX1601" s="17">
        <f t="shared" si="4463"/>
        <v>58.200000000000003</v>
      </c>
      <c r="AY1601" s="17">
        <f t="shared" si="4464"/>
        <v>52.5</v>
      </c>
      <c r="AZ1601" s="17">
        <f t="shared" ref="AZ1601:AZ1637" si="4564">AZ1602</f>
        <v>0</v>
      </c>
      <c r="BA1601" s="32"/>
      <c r="BB1601" s="32"/>
      <c r="BC1601" s="1"/>
      <c r="BD1601" s="1"/>
      <c r="BE1601" s="1"/>
      <c r="BF1601" s="1"/>
      <c r="BG1601" s="1"/>
      <c r="BH1601" s="1"/>
      <c r="BI1601" s="1"/>
    </row>
    <row r="1602" s="1" customFormat="1" hidden="1">
      <c r="A1602" s="30" t="s">
        <v>508</v>
      </c>
      <c r="B1602" s="30" t="s">
        <v>63</v>
      </c>
      <c r="C1602" s="30" t="s">
        <v>65</v>
      </c>
      <c r="D1602" s="30" t="s">
        <v>69</v>
      </c>
      <c r="E1602" s="16"/>
      <c r="F1602" s="31" t="s">
        <v>36</v>
      </c>
      <c r="G1602" s="17">
        <f t="shared" si="4499"/>
        <v>68.799999999999997</v>
      </c>
      <c r="H1602" s="17">
        <f t="shared" si="4500"/>
        <v>58.200000000000003</v>
      </c>
      <c r="I1602" s="17">
        <f t="shared" si="4533"/>
        <v>52.5</v>
      </c>
      <c r="J1602" s="17">
        <f t="shared" si="4534"/>
        <v>0</v>
      </c>
      <c r="K1602" s="17">
        <f t="shared" si="4535"/>
        <v>0</v>
      </c>
      <c r="L1602" s="17">
        <f t="shared" si="4536"/>
        <v>0</v>
      </c>
      <c r="M1602" s="17">
        <f t="shared" si="4419"/>
        <v>68.799999999999997</v>
      </c>
      <c r="N1602" s="17">
        <f t="shared" si="4420"/>
        <v>58.200000000000003</v>
      </c>
      <c r="O1602" s="17">
        <f t="shared" si="4421"/>
        <v>52.5</v>
      </c>
      <c r="P1602" s="17">
        <f t="shared" si="4537"/>
        <v>0</v>
      </c>
      <c r="Q1602" s="17">
        <f t="shared" si="4538"/>
        <v>0</v>
      </c>
      <c r="R1602" s="17">
        <f t="shared" si="4539"/>
        <v>0</v>
      </c>
      <c r="S1602" s="17">
        <f t="shared" si="4540"/>
        <v>0</v>
      </c>
      <c r="T1602" s="17">
        <f t="shared" si="4541"/>
        <v>0</v>
      </c>
      <c r="U1602" s="17">
        <f t="shared" si="4542"/>
        <v>0</v>
      </c>
      <c r="V1602" s="17">
        <f t="shared" si="4543"/>
        <v>0</v>
      </c>
      <c r="W1602" s="17">
        <f t="shared" si="4544"/>
        <v>0</v>
      </c>
      <c r="X1602" s="17">
        <f t="shared" si="4545"/>
        <v>0</v>
      </c>
      <c r="Y1602" s="17">
        <f t="shared" si="4456"/>
        <v>68.799999999999997</v>
      </c>
      <c r="Z1602" s="17">
        <f t="shared" si="4457"/>
        <v>58.200000000000003</v>
      </c>
      <c r="AA1602" s="17">
        <f t="shared" si="4458"/>
        <v>52.5</v>
      </c>
      <c r="AB1602" s="17">
        <f t="shared" si="4546"/>
        <v>0</v>
      </c>
      <c r="AC1602" s="17">
        <f t="shared" si="4547"/>
        <v>0</v>
      </c>
      <c r="AD1602" s="17">
        <f t="shared" si="4548"/>
        <v>0</v>
      </c>
      <c r="AE1602" s="17">
        <f t="shared" si="4459"/>
        <v>68.799999999999997</v>
      </c>
      <c r="AF1602" s="17">
        <f t="shared" si="4460"/>
        <v>58.200000000000003</v>
      </c>
      <c r="AG1602" s="17">
        <f t="shared" si="4461"/>
        <v>52.5</v>
      </c>
      <c r="AH1602" s="17">
        <f t="shared" si="4549"/>
        <v>0</v>
      </c>
      <c r="AI1602" s="17">
        <f t="shared" si="4550"/>
        <v>0</v>
      </c>
      <c r="AJ1602" s="17">
        <f t="shared" si="4551"/>
        <v>0</v>
      </c>
      <c r="AK1602" s="17">
        <f t="shared" si="4552"/>
        <v>0</v>
      </c>
      <c r="AL1602" s="17">
        <f t="shared" si="4553"/>
        <v>0</v>
      </c>
      <c r="AM1602" s="17">
        <f t="shared" si="4554"/>
        <v>0</v>
      </c>
      <c r="AN1602" s="17">
        <f t="shared" si="4555"/>
        <v>0</v>
      </c>
      <c r="AO1602" s="17">
        <f t="shared" si="4556"/>
        <v>0</v>
      </c>
      <c r="AP1602" s="17">
        <f t="shared" si="4557"/>
        <v>0</v>
      </c>
      <c r="AQ1602" s="17">
        <f t="shared" si="4558"/>
        <v>0</v>
      </c>
      <c r="AR1602" s="17">
        <f t="shared" si="4559"/>
        <v>0</v>
      </c>
      <c r="AS1602" s="17">
        <f t="shared" si="4560"/>
        <v>0</v>
      </c>
      <c r="AT1602" s="17">
        <f t="shared" si="4561"/>
        <v>0</v>
      </c>
      <c r="AU1602" s="17">
        <f t="shared" si="4562"/>
        <v>0</v>
      </c>
      <c r="AV1602" s="17">
        <f t="shared" si="4563"/>
        <v>0</v>
      </c>
      <c r="AW1602" s="17">
        <f t="shared" si="4462"/>
        <v>68.799999999999997</v>
      </c>
      <c r="AX1602" s="17">
        <f t="shared" si="4463"/>
        <v>58.200000000000003</v>
      </c>
      <c r="AY1602" s="17">
        <f t="shared" si="4464"/>
        <v>52.5</v>
      </c>
      <c r="AZ1602" s="17">
        <f t="shared" si="4564"/>
        <v>0</v>
      </c>
      <c r="BA1602" s="32">
        <v>0</v>
      </c>
      <c r="BB1602" s="32"/>
      <c r="BC1602" s="1"/>
      <c r="BD1602" s="1"/>
      <c r="BE1602" s="1"/>
      <c r="BF1602" s="1"/>
      <c r="BG1602" s="1"/>
      <c r="BH1602" s="1"/>
      <c r="BI1602" s="1"/>
    </row>
    <row r="1603" s="1" customFormat="1">
      <c r="A1603" s="30" t="s">
        <v>508</v>
      </c>
      <c r="B1603" s="30" t="s">
        <v>63</v>
      </c>
      <c r="C1603" s="30" t="s">
        <v>65</v>
      </c>
      <c r="D1603" s="30" t="s">
        <v>70</v>
      </c>
      <c r="E1603" s="16"/>
      <c r="F1603" s="31" t="s">
        <v>71</v>
      </c>
      <c r="G1603" s="17">
        <f t="shared" si="4499"/>
        <v>68.799999999999997</v>
      </c>
      <c r="H1603" s="17">
        <f t="shared" si="4500"/>
        <v>58.200000000000003</v>
      </c>
      <c r="I1603" s="17">
        <f t="shared" si="4533"/>
        <v>52.5</v>
      </c>
      <c r="J1603" s="17">
        <f t="shared" si="4534"/>
        <v>0</v>
      </c>
      <c r="K1603" s="17">
        <f t="shared" si="4535"/>
        <v>0</v>
      </c>
      <c r="L1603" s="17">
        <f t="shared" si="4536"/>
        <v>0</v>
      </c>
      <c r="M1603" s="17">
        <f t="shared" si="4419"/>
        <v>68.799999999999997</v>
      </c>
      <c r="N1603" s="17">
        <f t="shared" si="4420"/>
        <v>58.200000000000003</v>
      </c>
      <c r="O1603" s="17">
        <f t="shared" si="4421"/>
        <v>52.5</v>
      </c>
      <c r="P1603" s="17">
        <f t="shared" si="4537"/>
        <v>0</v>
      </c>
      <c r="Q1603" s="17">
        <f t="shared" si="4538"/>
        <v>0</v>
      </c>
      <c r="R1603" s="17">
        <f t="shared" si="4539"/>
        <v>0</v>
      </c>
      <c r="S1603" s="17">
        <f t="shared" si="4540"/>
        <v>0</v>
      </c>
      <c r="T1603" s="17">
        <f t="shared" si="4541"/>
        <v>0</v>
      </c>
      <c r="U1603" s="17">
        <f t="shared" si="4542"/>
        <v>0</v>
      </c>
      <c r="V1603" s="17">
        <f t="shared" si="4543"/>
        <v>0</v>
      </c>
      <c r="W1603" s="17">
        <f t="shared" si="4544"/>
        <v>0</v>
      </c>
      <c r="X1603" s="17">
        <f t="shared" si="4545"/>
        <v>0</v>
      </c>
      <c r="Y1603" s="17">
        <f t="shared" si="4456"/>
        <v>68.799999999999997</v>
      </c>
      <c r="Z1603" s="17">
        <f t="shared" si="4457"/>
        <v>58.200000000000003</v>
      </c>
      <c r="AA1603" s="17">
        <f t="shared" si="4458"/>
        <v>52.5</v>
      </c>
      <c r="AB1603" s="17">
        <f t="shared" si="4546"/>
        <v>0</v>
      </c>
      <c r="AC1603" s="17">
        <f t="shared" si="4547"/>
        <v>0</v>
      </c>
      <c r="AD1603" s="17">
        <f t="shared" si="4548"/>
        <v>0</v>
      </c>
      <c r="AE1603" s="17">
        <f t="shared" si="4459"/>
        <v>68.799999999999997</v>
      </c>
      <c r="AF1603" s="17">
        <f t="shared" si="4460"/>
        <v>58.200000000000003</v>
      </c>
      <c r="AG1603" s="17">
        <f t="shared" si="4461"/>
        <v>52.5</v>
      </c>
      <c r="AH1603" s="17">
        <f t="shared" si="4549"/>
        <v>0</v>
      </c>
      <c r="AI1603" s="17">
        <f t="shared" si="4550"/>
        <v>0</v>
      </c>
      <c r="AJ1603" s="17">
        <f t="shared" si="4551"/>
        <v>0</v>
      </c>
      <c r="AK1603" s="17">
        <f t="shared" si="4552"/>
        <v>0</v>
      </c>
      <c r="AL1603" s="17">
        <f t="shared" si="4553"/>
        <v>0</v>
      </c>
      <c r="AM1603" s="17">
        <f t="shared" si="4554"/>
        <v>0</v>
      </c>
      <c r="AN1603" s="17">
        <f t="shared" si="4555"/>
        <v>0</v>
      </c>
      <c r="AO1603" s="17">
        <f t="shared" si="4556"/>
        <v>0</v>
      </c>
      <c r="AP1603" s="17">
        <f t="shared" si="4557"/>
        <v>0</v>
      </c>
      <c r="AQ1603" s="17">
        <f t="shared" si="4558"/>
        <v>0</v>
      </c>
      <c r="AR1603" s="17">
        <f t="shared" si="4559"/>
        <v>0</v>
      </c>
      <c r="AS1603" s="17">
        <f t="shared" si="4560"/>
        <v>0</v>
      </c>
      <c r="AT1603" s="17">
        <f t="shared" si="4561"/>
        <v>0</v>
      </c>
      <c r="AU1603" s="17">
        <f t="shared" si="4562"/>
        <v>0</v>
      </c>
      <c r="AV1603" s="17">
        <f t="shared" si="4563"/>
        <v>0</v>
      </c>
      <c r="AW1603" s="17">
        <f t="shared" si="4462"/>
        <v>68.799999999999997</v>
      </c>
      <c r="AX1603" s="17">
        <f t="shared" si="4463"/>
        <v>58.200000000000003</v>
      </c>
      <c r="AY1603" s="17">
        <f t="shared" si="4464"/>
        <v>52.5</v>
      </c>
      <c r="AZ1603" s="17">
        <f t="shared" si="4564"/>
        <v>0</v>
      </c>
      <c r="BA1603" s="32"/>
      <c r="BB1603" s="32"/>
      <c r="BC1603" s="1"/>
      <c r="BD1603" s="1"/>
      <c r="BE1603" s="1"/>
      <c r="BF1603" s="1"/>
      <c r="BG1603" s="1"/>
      <c r="BH1603" s="1"/>
      <c r="BI1603" s="1"/>
    </row>
    <row r="1604" s="1" customFormat="1">
      <c r="A1604" s="30" t="s">
        <v>508</v>
      </c>
      <c r="B1604" s="30" t="s">
        <v>63</v>
      </c>
      <c r="C1604" s="30" t="s">
        <v>65</v>
      </c>
      <c r="D1604" s="30" t="s">
        <v>457</v>
      </c>
      <c r="E1604" s="16"/>
      <c r="F1604" s="31" t="s">
        <v>458</v>
      </c>
      <c r="G1604" s="17">
        <f t="shared" si="4499"/>
        <v>68.799999999999997</v>
      </c>
      <c r="H1604" s="17">
        <f t="shared" si="4500"/>
        <v>58.200000000000003</v>
      </c>
      <c r="I1604" s="17">
        <f t="shared" si="4533"/>
        <v>52.5</v>
      </c>
      <c r="J1604" s="17">
        <f t="shared" si="4534"/>
        <v>0</v>
      </c>
      <c r="K1604" s="17">
        <f t="shared" si="4535"/>
        <v>0</v>
      </c>
      <c r="L1604" s="17">
        <f t="shared" si="4536"/>
        <v>0</v>
      </c>
      <c r="M1604" s="17">
        <f t="shared" si="4419"/>
        <v>68.799999999999997</v>
      </c>
      <c r="N1604" s="17">
        <f t="shared" si="4420"/>
        <v>58.200000000000003</v>
      </c>
      <c r="O1604" s="17">
        <f t="shared" si="4421"/>
        <v>52.5</v>
      </c>
      <c r="P1604" s="17">
        <f t="shared" si="4537"/>
        <v>0</v>
      </c>
      <c r="Q1604" s="17">
        <f t="shared" si="4538"/>
        <v>0</v>
      </c>
      <c r="R1604" s="17">
        <f t="shared" si="4539"/>
        <v>0</v>
      </c>
      <c r="S1604" s="17">
        <f t="shared" si="4540"/>
        <v>0</v>
      </c>
      <c r="T1604" s="17">
        <f t="shared" si="4541"/>
        <v>0</v>
      </c>
      <c r="U1604" s="17">
        <f t="shared" si="4542"/>
        <v>0</v>
      </c>
      <c r="V1604" s="17">
        <f t="shared" si="4543"/>
        <v>0</v>
      </c>
      <c r="W1604" s="17">
        <f t="shared" si="4544"/>
        <v>0</v>
      </c>
      <c r="X1604" s="17">
        <f t="shared" si="4545"/>
        <v>0</v>
      </c>
      <c r="Y1604" s="17">
        <f t="shared" si="4456"/>
        <v>68.799999999999997</v>
      </c>
      <c r="Z1604" s="17">
        <f t="shared" si="4457"/>
        <v>58.200000000000003</v>
      </c>
      <c r="AA1604" s="17">
        <f t="shared" si="4458"/>
        <v>52.5</v>
      </c>
      <c r="AB1604" s="17">
        <f t="shared" si="4546"/>
        <v>0</v>
      </c>
      <c r="AC1604" s="17">
        <f t="shared" si="4547"/>
        <v>0</v>
      </c>
      <c r="AD1604" s="17">
        <f t="shared" si="4548"/>
        <v>0</v>
      </c>
      <c r="AE1604" s="17">
        <f t="shared" si="4459"/>
        <v>68.799999999999997</v>
      </c>
      <c r="AF1604" s="17">
        <f t="shared" si="4460"/>
        <v>58.200000000000003</v>
      </c>
      <c r="AG1604" s="17">
        <f t="shared" si="4461"/>
        <v>52.5</v>
      </c>
      <c r="AH1604" s="17">
        <f t="shared" si="4549"/>
        <v>0</v>
      </c>
      <c r="AI1604" s="17">
        <f t="shared" si="4550"/>
        <v>0</v>
      </c>
      <c r="AJ1604" s="17">
        <f t="shared" si="4551"/>
        <v>0</v>
      </c>
      <c r="AK1604" s="17">
        <f t="shared" si="4552"/>
        <v>0</v>
      </c>
      <c r="AL1604" s="17">
        <f t="shared" si="4553"/>
        <v>0</v>
      </c>
      <c r="AM1604" s="17">
        <f t="shared" si="4554"/>
        <v>0</v>
      </c>
      <c r="AN1604" s="17">
        <f t="shared" si="4555"/>
        <v>0</v>
      </c>
      <c r="AO1604" s="17">
        <f t="shared" si="4556"/>
        <v>0</v>
      </c>
      <c r="AP1604" s="17">
        <f t="shared" si="4557"/>
        <v>0</v>
      </c>
      <c r="AQ1604" s="17">
        <f t="shared" si="4558"/>
        <v>0</v>
      </c>
      <c r="AR1604" s="17">
        <f t="shared" si="4559"/>
        <v>0</v>
      </c>
      <c r="AS1604" s="17">
        <f t="shared" si="4560"/>
        <v>0</v>
      </c>
      <c r="AT1604" s="17">
        <f t="shared" si="4561"/>
        <v>0</v>
      </c>
      <c r="AU1604" s="17">
        <f t="shared" si="4562"/>
        <v>0</v>
      </c>
      <c r="AV1604" s="17">
        <f t="shared" si="4563"/>
        <v>0</v>
      </c>
      <c r="AW1604" s="17">
        <f t="shared" si="4462"/>
        <v>68.799999999999997</v>
      </c>
      <c r="AX1604" s="17">
        <f t="shared" si="4463"/>
        <v>58.200000000000003</v>
      </c>
      <c r="AY1604" s="17">
        <f t="shared" si="4464"/>
        <v>52.5</v>
      </c>
      <c r="AZ1604" s="17">
        <f t="shared" si="4564"/>
        <v>0</v>
      </c>
      <c r="BA1604" s="32"/>
      <c r="BB1604" s="32"/>
      <c r="BC1604" s="1"/>
      <c r="BD1604" s="1"/>
      <c r="BE1604" s="1"/>
      <c r="BF1604" s="1"/>
      <c r="BG1604" s="1"/>
      <c r="BH1604" s="1"/>
      <c r="BI1604" s="1"/>
    </row>
    <row r="1605" s="1" customFormat="1">
      <c r="A1605" s="30" t="s">
        <v>508</v>
      </c>
      <c r="B1605" s="30" t="s">
        <v>63</v>
      </c>
      <c r="C1605" s="30" t="s">
        <v>65</v>
      </c>
      <c r="D1605" s="30" t="s">
        <v>457</v>
      </c>
      <c r="E1605" s="15" t="s">
        <v>41</v>
      </c>
      <c r="F1605" s="31" t="s">
        <v>42</v>
      </c>
      <c r="G1605" s="17">
        <v>68.799999999999997</v>
      </c>
      <c r="H1605" s="17">
        <v>58.200000000000003</v>
      </c>
      <c r="I1605" s="17">
        <v>52.5</v>
      </c>
      <c r="J1605" s="17"/>
      <c r="K1605" s="17"/>
      <c r="L1605" s="17"/>
      <c r="M1605" s="17">
        <f t="shared" si="4419"/>
        <v>68.799999999999997</v>
      </c>
      <c r="N1605" s="17">
        <f t="shared" si="4420"/>
        <v>58.200000000000003</v>
      </c>
      <c r="O1605" s="17">
        <f t="shared" si="4421"/>
        <v>52.5</v>
      </c>
      <c r="P1605" s="17"/>
      <c r="Q1605" s="17"/>
      <c r="R1605" s="17"/>
      <c r="S1605" s="17"/>
      <c r="T1605" s="17"/>
      <c r="U1605" s="17"/>
      <c r="V1605" s="17"/>
      <c r="W1605" s="17"/>
      <c r="X1605" s="17"/>
      <c r="Y1605" s="17">
        <f t="shared" si="4456"/>
        <v>68.799999999999997</v>
      </c>
      <c r="Z1605" s="17">
        <f t="shared" si="4457"/>
        <v>58.200000000000003</v>
      </c>
      <c r="AA1605" s="17">
        <f t="shared" si="4458"/>
        <v>52.5</v>
      </c>
      <c r="AB1605" s="17"/>
      <c r="AC1605" s="17"/>
      <c r="AD1605" s="17"/>
      <c r="AE1605" s="17">
        <f t="shared" si="4459"/>
        <v>68.799999999999997</v>
      </c>
      <c r="AF1605" s="17">
        <f t="shared" si="4460"/>
        <v>58.200000000000003</v>
      </c>
      <c r="AG1605" s="17">
        <f t="shared" si="4461"/>
        <v>52.5</v>
      </c>
      <c r="AH1605" s="17"/>
      <c r="AI1605" s="17"/>
      <c r="AJ1605" s="17"/>
      <c r="AK1605" s="17"/>
      <c r="AL1605" s="17"/>
      <c r="AM1605" s="17"/>
      <c r="AN1605" s="17"/>
      <c r="AO1605" s="17"/>
      <c r="AP1605" s="17"/>
      <c r="AQ1605" s="17"/>
      <c r="AR1605" s="17"/>
      <c r="AS1605" s="17"/>
      <c r="AT1605" s="17"/>
      <c r="AU1605" s="17"/>
      <c r="AV1605" s="17"/>
      <c r="AW1605" s="17">
        <f t="shared" si="4462"/>
        <v>68.799999999999997</v>
      </c>
      <c r="AX1605" s="17">
        <f t="shared" si="4463"/>
        <v>58.200000000000003</v>
      </c>
      <c r="AY1605" s="17">
        <f t="shared" si="4464"/>
        <v>52.5</v>
      </c>
      <c r="AZ1605" s="17"/>
      <c r="BA1605" s="32"/>
      <c r="BB1605" s="32"/>
      <c r="BC1605" s="1"/>
      <c r="BD1605" s="1"/>
      <c r="BE1605" s="1"/>
      <c r="BF1605" s="1"/>
      <c r="BG1605" s="1"/>
      <c r="BH1605" s="1"/>
      <c r="BI1605" s="1"/>
    </row>
    <row r="1606" s="1" customFormat="1">
      <c r="A1606" s="30" t="s">
        <v>508</v>
      </c>
      <c r="B1606" s="30" t="s">
        <v>63</v>
      </c>
      <c r="C1606" s="30" t="s">
        <v>65</v>
      </c>
      <c r="D1606" s="30" t="s">
        <v>448</v>
      </c>
      <c r="E1606" s="16"/>
      <c r="F1606" s="31" t="s">
        <v>449</v>
      </c>
      <c r="G1606" s="17">
        <f t="shared" si="4499"/>
        <v>4658.6999999999998</v>
      </c>
      <c r="H1606" s="17">
        <f t="shared" si="4500"/>
        <v>2650.9000000000001</v>
      </c>
      <c r="I1606" s="17">
        <f t="shared" si="4533"/>
        <v>2650.9000000000001</v>
      </c>
      <c r="J1606" s="17">
        <f t="shared" si="4534"/>
        <v>0</v>
      </c>
      <c r="K1606" s="17">
        <f t="shared" si="4535"/>
        <v>0</v>
      </c>
      <c r="L1606" s="17">
        <f t="shared" si="4536"/>
        <v>0</v>
      </c>
      <c r="M1606" s="17">
        <f t="shared" si="4419"/>
        <v>4658.6999999999998</v>
      </c>
      <c r="N1606" s="17">
        <f t="shared" si="4420"/>
        <v>2650.9000000000001</v>
      </c>
      <c r="O1606" s="17">
        <f t="shared" si="4421"/>
        <v>2650.9000000000001</v>
      </c>
      <c r="P1606" s="17">
        <f t="shared" si="4537"/>
        <v>0</v>
      </c>
      <c r="Q1606" s="17">
        <f t="shared" si="4538"/>
        <v>0</v>
      </c>
      <c r="R1606" s="17">
        <f t="shared" si="4539"/>
        <v>0</v>
      </c>
      <c r="S1606" s="17">
        <f t="shared" si="4540"/>
        <v>0</v>
      </c>
      <c r="T1606" s="17">
        <f t="shared" si="4541"/>
        <v>0</v>
      </c>
      <c r="U1606" s="17">
        <f t="shared" si="4542"/>
        <v>0</v>
      </c>
      <c r="V1606" s="17">
        <f t="shared" si="4543"/>
        <v>0</v>
      </c>
      <c r="W1606" s="17">
        <f t="shared" si="4544"/>
        <v>0</v>
      </c>
      <c r="X1606" s="17">
        <f t="shared" si="4545"/>
        <v>0</v>
      </c>
      <c r="Y1606" s="17">
        <f t="shared" si="4456"/>
        <v>4658.6999999999998</v>
      </c>
      <c r="Z1606" s="17">
        <f t="shared" si="4457"/>
        <v>2650.9000000000001</v>
      </c>
      <c r="AA1606" s="17">
        <f t="shared" si="4458"/>
        <v>2650.9000000000001</v>
      </c>
      <c r="AB1606" s="17">
        <f t="shared" si="4546"/>
        <v>0</v>
      </c>
      <c r="AC1606" s="17">
        <f t="shared" si="4547"/>
        <v>0</v>
      </c>
      <c r="AD1606" s="17">
        <f t="shared" si="4548"/>
        <v>0</v>
      </c>
      <c r="AE1606" s="17">
        <f t="shared" si="4459"/>
        <v>4658.6999999999998</v>
      </c>
      <c r="AF1606" s="17">
        <f t="shared" si="4460"/>
        <v>2650.9000000000001</v>
      </c>
      <c r="AG1606" s="17">
        <f t="shared" si="4461"/>
        <v>2650.9000000000001</v>
      </c>
      <c r="AH1606" s="17">
        <f t="shared" si="4549"/>
        <v>0</v>
      </c>
      <c r="AI1606" s="17">
        <f t="shared" si="4550"/>
        <v>0</v>
      </c>
      <c r="AJ1606" s="17">
        <f t="shared" si="4551"/>
        <v>0</v>
      </c>
      <c r="AK1606" s="17">
        <f t="shared" si="4552"/>
        <v>0</v>
      </c>
      <c r="AL1606" s="17">
        <f t="shared" si="4553"/>
        <v>0</v>
      </c>
      <c r="AM1606" s="17">
        <f t="shared" si="4554"/>
        <v>0</v>
      </c>
      <c r="AN1606" s="17">
        <f t="shared" si="4555"/>
        <v>0</v>
      </c>
      <c r="AO1606" s="17">
        <f t="shared" si="4556"/>
        <v>0</v>
      </c>
      <c r="AP1606" s="17">
        <f t="shared" si="4557"/>
        <v>0</v>
      </c>
      <c r="AQ1606" s="17">
        <f t="shared" si="4558"/>
        <v>0</v>
      </c>
      <c r="AR1606" s="17">
        <f t="shared" si="4559"/>
        <v>0</v>
      </c>
      <c r="AS1606" s="17">
        <f t="shared" si="4560"/>
        <v>0</v>
      </c>
      <c r="AT1606" s="17">
        <f t="shared" si="4561"/>
        <v>0</v>
      </c>
      <c r="AU1606" s="17">
        <f t="shared" si="4562"/>
        <v>0</v>
      </c>
      <c r="AV1606" s="17">
        <f t="shared" si="4563"/>
        <v>0</v>
      </c>
      <c r="AW1606" s="17">
        <f t="shared" si="4462"/>
        <v>4658.6999999999998</v>
      </c>
      <c r="AX1606" s="17">
        <f t="shared" si="4463"/>
        <v>2650.9000000000001</v>
      </c>
      <c r="AY1606" s="17">
        <f t="shared" si="4464"/>
        <v>2650.9000000000001</v>
      </c>
      <c r="AZ1606" s="17">
        <f t="shared" si="4564"/>
        <v>0</v>
      </c>
      <c r="BA1606" s="32"/>
      <c r="BB1606" s="32"/>
      <c r="BC1606" s="1"/>
      <c r="BD1606" s="1"/>
      <c r="BE1606" s="1"/>
      <c r="BF1606" s="1"/>
      <c r="BG1606" s="1"/>
      <c r="BH1606" s="1"/>
      <c r="BI1606" s="1"/>
    </row>
    <row r="1607" s="1" customFormat="1" hidden="1">
      <c r="A1607" s="30" t="s">
        <v>508</v>
      </c>
      <c r="B1607" s="30" t="s">
        <v>63</v>
      </c>
      <c r="C1607" s="30" t="s">
        <v>65</v>
      </c>
      <c r="D1607" s="30" t="s">
        <v>461</v>
      </c>
      <c r="E1607" s="16"/>
      <c r="F1607" s="31" t="s">
        <v>36</v>
      </c>
      <c r="G1607" s="17">
        <f t="shared" si="4499"/>
        <v>4658.6999999999998</v>
      </c>
      <c r="H1607" s="17">
        <f t="shared" si="4500"/>
        <v>2650.9000000000001</v>
      </c>
      <c r="I1607" s="17">
        <f t="shared" si="4533"/>
        <v>2650.9000000000001</v>
      </c>
      <c r="J1607" s="17">
        <f t="shared" si="4534"/>
        <v>0</v>
      </c>
      <c r="K1607" s="17">
        <f t="shared" si="4535"/>
        <v>0</v>
      </c>
      <c r="L1607" s="17">
        <f t="shared" si="4536"/>
        <v>0</v>
      </c>
      <c r="M1607" s="17">
        <f t="shared" si="4419"/>
        <v>4658.6999999999998</v>
      </c>
      <c r="N1607" s="17">
        <f t="shared" si="4420"/>
        <v>2650.9000000000001</v>
      </c>
      <c r="O1607" s="17">
        <f t="shared" si="4421"/>
        <v>2650.9000000000001</v>
      </c>
      <c r="P1607" s="17">
        <f t="shared" si="4537"/>
        <v>0</v>
      </c>
      <c r="Q1607" s="17">
        <f t="shared" si="4538"/>
        <v>0</v>
      </c>
      <c r="R1607" s="17">
        <f t="shared" si="4539"/>
        <v>0</v>
      </c>
      <c r="S1607" s="17">
        <f t="shared" si="4540"/>
        <v>0</v>
      </c>
      <c r="T1607" s="17">
        <f t="shared" si="4541"/>
        <v>0</v>
      </c>
      <c r="U1607" s="17">
        <f t="shared" si="4542"/>
        <v>0</v>
      </c>
      <c r="V1607" s="17">
        <f t="shared" si="4543"/>
        <v>0</v>
      </c>
      <c r="W1607" s="17">
        <f t="shared" si="4544"/>
        <v>0</v>
      </c>
      <c r="X1607" s="17">
        <f t="shared" si="4545"/>
        <v>0</v>
      </c>
      <c r="Y1607" s="17">
        <f t="shared" si="4456"/>
        <v>4658.6999999999998</v>
      </c>
      <c r="Z1607" s="17">
        <f t="shared" si="4457"/>
        <v>2650.9000000000001</v>
      </c>
      <c r="AA1607" s="17">
        <f t="shared" si="4458"/>
        <v>2650.9000000000001</v>
      </c>
      <c r="AB1607" s="17">
        <f t="shared" si="4546"/>
        <v>0</v>
      </c>
      <c r="AC1607" s="17">
        <f t="shared" si="4547"/>
        <v>0</v>
      </c>
      <c r="AD1607" s="17">
        <f t="shared" si="4548"/>
        <v>0</v>
      </c>
      <c r="AE1607" s="17">
        <f t="shared" si="4459"/>
        <v>4658.6999999999998</v>
      </c>
      <c r="AF1607" s="17">
        <f t="shared" si="4460"/>
        <v>2650.9000000000001</v>
      </c>
      <c r="AG1607" s="17">
        <f t="shared" si="4461"/>
        <v>2650.9000000000001</v>
      </c>
      <c r="AH1607" s="17">
        <f t="shared" si="4549"/>
        <v>0</v>
      </c>
      <c r="AI1607" s="17">
        <f t="shared" si="4550"/>
        <v>0</v>
      </c>
      <c r="AJ1607" s="17">
        <f t="shared" si="4551"/>
        <v>0</v>
      </c>
      <c r="AK1607" s="17">
        <f t="shared" si="4552"/>
        <v>0</v>
      </c>
      <c r="AL1607" s="17">
        <f t="shared" si="4553"/>
        <v>0</v>
      </c>
      <c r="AM1607" s="17">
        <f t="shared" si="4554"/>
        <v>0</v>
      </c>
      <c r="AN1607" s="17">
        <f t="shared" si="4555"/>
        <v>0</v>
      </c>
      <c r="AO1607" s="17">
        <f t="shared" si="4556"/>
        <v>0</v>
      </c>
      <c r="AP1607" s="17">
        <f t="shared" si="4557"/>
        <v>0</v>
      </c>
      <c r="AQ1607" s="17">
        <f t="shared" si="4558"/>
        <v>0</v>
      </c>
      <c r="AR1607" s="17">
        <f t="shared" si="4559"/>
        <v>0</v>
      </c>
      <c r="AS1607" s="17">
        <f t="shared" si="4560"/>
        <v>0</v>
      </c>
      <c r="AT1607" s="17">
        <f t="shared" si="4561"/>
        <v>0</v>
      </c>
      <c r="AU1607" s="17">
        <f t="shared" si="4562"/>
        <v>0</v>
      </c>
      <c r="AV1607" s="17">
        <f t="shared" si="4563"/>
        <v>0</v>
      </c>
      <c r="AW1607" s="17">
        <f t="shared" si="4462"/>
        <v>4658.6999999999998</v>
      </c>
      <c r="AX1607" s="17">
        <f t="shared" si="4463"/>
        <v>2650.9000000000001</v>
      </c>
      <c r="AY1607" s="17">
        <f t="shared" si="4464"/>
        <v>2650.9000000000001</v>
      </c>
      <c r="AZ1607" s="17">
        <f t="shared" si="4564"/>
        <v>0</v>
      </c>
      <c r="BA1607" s="32">
        <v>0</v>
      </c>
      <c r="BB1607" s="32"/>
      <c r="BC1607" s="1"/>
      <c r="BD1607" s="1"/>
      <c r="BE1607" s="1"/>
      <c r="BF1607" s="1"/>
      <c r="BG1607" s="1"/>
      <c r="BH1607" s="1"/>
      <c r="BI1607" s="1"/>
    </row>
    <row r="1608" s="1" customFormat="1">
      <c r="A1608" s="30" t="s">
        <v>508</v>
      </c>
      <c r="B1608" s="30" t="s">
        <v>63</v>
      </c>
      <c r="C1608" s="30" t="s">
        <v>65</v>
      </c>
      <c r="D1608" s="30" t="s">
        <v>462</v>
      </c>
      <c r="E1608" s="16"/>
      <c r="F1608" s="31" t="s">
        <v>463</v>
      </c>
      <c r="G1608" s="17">
        <f t="shared" si="4499"/>
        <v>4658.6999999999998</v>
      </c>
      <c r="H1608" s="17">
        <f t="shared" si="4500"/>
        <v>2650.9000000000001</v>
      </c>
      <c r="I1608" s="17">
        <f t="shared" si="4533"/>
        <v>2650.9000000000001</v>
      </c>
      <c r="J1608" s="17">
        <f t="shared" si="4534"/>
        <v>0</v>
      </c>
      <c r="K1608" s="17">
        <f t="shared" si="4535"/>
        <v>0</v>
      </c>
      <c r="L1608" s="17">
        <f t="shared" si="4536"/>
        <v>0</v>
      </c>
      <c r="M1608" s="17">
        <f t="shared" si="4419"/>
        <v>4658.6999999999998</v>
      </c>
      <c r="N1608" s="17">
        <f t="shared" si="4420"/>
        <v>2650.9000000000001</v>
      </c>
      <c r="O1608" s="17">
        <f t="shared" si="4421"/>
        <v>2650.9000000000001</v>
      </c>
      <c r="P1608" s="17">
        <f t="shared" si="4537"/>
        <v>0</v>
      </c>
      <c r="Q1608" s="17">
        <f t="shared" si="4538"/>
        <v>0</v>
      </c>
      <c r="R1608" s="17">
        <f t="shared" si="4539"/>
        <v>0</v>
      </c>
      <c r="S1608" s="17">
        <f t="shared" si="4540"/>
        <v>0</v>
      </c>
      <c r="T1608" s="17">
        <f t="shared" si="4541"/>
        <v>0</v>
      </c>
      <c r="U1608" s="17">
        <f t="shared" si="4542"/>
        <v>0</v>
      </c>
      <c r="V1608" s="17">
        <f t="shared" si="4543"/>
        <v>0</v>
      </c>
      <c r="W1608" s="17">
        <f t="shared" si="4544"/>
        <v>0</v>
      </c>
      <c r="X1608" s="17">
        <f t="shared" si="4545"/>
        <v>0</v>
      </c>
      <c r="Y1608" s="17">
        <f t="shared" si="4456"/>
        <v>4658.6999999999998</v>
      </c>
      <c r="Z1608" s="17">
        <f t="shared" si="4457"/>
        <v>2650.9000000000001</v>
      </c>
      <c r="AA1608" s="17">
        <f t="shared" si="4458"/>
        <v>2650.9000000000001</v>
      </c>
      <c r="AB1608" s="17">
        <f t="shared" si="4546"/>
        <v>0</v>
      </c>
      <c r="AC1608" s="17">
        <f t="shared" si="4547"/>
        <v>0</v>
      </c>
      <c r="AD1608" s="17">
        <f t="shared" si="4548"/>
        <v>0</v>
      </c>
      <c r="AE1608" s="17">
        <f t="shared" si="4459"/>
        <v>4658.6999999999998</v>
      </c>
      <c r="AF1608" s="17">
        <f t="shared" si="4460"/>
        <v>2650.9000000000001</v>
      </c>
      <c r="AG1608" s="17">
        <f t="shared" si="4461"/>
        <v>2650.9000000000001</v>
      </c>
      <c r="AH1608" s="17">
        <f t="shared" si="4549"/>
        <v>0</v>
      </c>
      <c r="AI1608" s="17">
        <f t="shared" si="4550"/>
        <v>0</v>
      </c>
      <c r="AJ1608" s="17">
        <f t="shared" si="4551"/>
        <v>0</v>
      </c>
      <c r="AK1608" s="17">
        <f t="shared" si="4552"/>
        <v>0</v>
      </c>
      <c r="AL1608" s="17">
        <f t="shared" si="4553"/>
        <v>0</v>
      </c>
      <c r="AM1608" s="17">
        <f t="shared" si="4554"/>
        <v>0</v>
      </c>
      <c r="AN1608" s="17">
        <f t="shared" si="4555"/>
        <v>0</v>
      </c>
      <c r="AO1608" s="17">
        <f t="shared" si="4556"/>
        <v>0</v>
      </c>
      <c r="AP1608" s="17">
        <f t="shared" si="4557"/>
        <v>0</v>
      </c>
      <c r="AQ1608" s="17">
        <f t="shared" si="4558"/>
        <v>0</v>
      </c>
      <c r="AR1608" s="17">
        <f t="shared" si="4559"/>
        <v>0</v>
      </c>
      <c r="AS1608" s="17">
        <f t="shared" si="4560"/>
        <v>0</v>
      </c>
      <c r="AT1608" s="17">
        <f t="shared" si="4561"/>
        <v>0</v>
      </c>
      <c r="AU1608" s="17">
        <f t="shared" si="4562"/>
        <v>0</v>
      </c>
      <c r="AV1608" s="17">
        <f t="shared" si="4563"/>
        <v>0</v>
      </c>
      <c r="AW1608" s="17">
        <f t="shared" si="4462"/>
        <v>4658.6999999999998</v>
      </c>
      <c r="AX1608" s="17">
        <f t="shared" si="4463"/>
        <v>2650.9000000000001</v>
      </c>
      <c r="AY1608" s="17">
        <f t="shared" si="4464"/>
        <v>2650.9000000000001</v>
      </c>
      <c r="AZ1608" s="17">
        <f t="shared" si="4564"/>
        <v>0</v>
      </c>
      <c r="BA1608" s="32"/>
      <c r="BB1608" s="32"/>
      <c r="BC1608" s="1"/>
      <c r="BD1608" s="1"/>
      <c r="BE1608" s="1"/>
      <c r="BF1608" s="1"/>
      <c r="BG1608" s="1"/>
      <c r="BH1608" s="1"/>
      <c r="BI1608" s="1"/>
    </row>
    <row r="1609" s="1" customFormat="1">
      <c r="A1609" s="30" t="s">
        <v>508</v>
      </c>
      <c r="B1609" s="30" t="s">
        <v>63</v>
      </c>
      <c r="C1609" s="30" t="s">
        <v>65</v>
      </c>
      <c r="D1609" s="30" t="s">
        <v>464</v>
      </c>
      <c r="E1609" s="16"/>
      <c r="F1609" s="31" t="s">
        <v>465</v>
      </c>
      <c r="G1609" s="17">
        <f t="shared" si="4499"/>
        <v>4658.6999999999998</v>
      </c>
      <c r="H1609" s="17">
        <f t="shared" si="4500"/>
        <v>2650.9000000000001</v>
      </c>
      <c r="I1609" s="17">
        <f t="shared" si="4533"/>
        <v>2650.9000000000001</v>
      </c>
      <c r="J1609" s="17">
        <f t="shared" si="4534"/>
        <v>0</v>
      </c>
      <c r="K1609" s="17">
        <f t="shared" si="4535"/>
        <v>0</v>
      </c>
      <c r="L1609" s="17">
        <f t="shared" si="4536"/>
        <v>0</v>
      </c>
      <c r="M1609" s="17">
        <f t="shared" si="4419"/>
        <v>4658.6999999999998</v>
      </c>
      <c r="N1609" s="17">
        <f t="shared" si="4420"/>
        <v>2650.9000000000001</v>
      </c>
      <c r="O1609" s="17">
        <f t="shared" si="4421"/>
        <v>2650.9000000000001</v>
      </c>
      <c r="P1609" s="17">
        <f t="shared" si="4537"/>
        <v>0</v>
      </c>
      <c r="Q1609" s="17">
        <f t="shared" si="4538"/>
        <v>0</v>
      </c>
      <c r="R1609" s="17">
        <f t="shared" si="4539"/>
        <v>0</v>
      </c>
      <c r="S1609" s="17">
        <f t="shared" si="4540"/>
        <v>0</v>
      </c>
      <c r="T1609" s="17">
        <f t="shared" si="4541"/>
        <v>0</v>
      </c>
      <c r="U1609" s="17">
        <f t="shared" si="4542"/>
        <v>0</v>
      </c>
      <c r="V1609" s="17">
        <f t="shared" si="4543"/>
        <v>0</v>
      </c>
      <c r="W1609" s="17">
        <f t="shared" si="4544"/>
        <v>0</v>
      </c>
      <c r="X1609" s="17">
        <f t="shared" si="4545"/>
        <v>0</v>
      </c>
      <c r="Y1609" s="17">
        <f t="shared" si="4456"/>
        <v>4658.6999999999998</v>
      </c>
      <c r="Z1609" s="17">
        <f t="shared" si="4457"/>
        <v>2650.9000000000001</v>
      </c>
      <c r="AA1609" s="17">
        <f t="shared" si="4458"/>
        <v>2650.9000000000001</v>
      </c>
      <c r="AB1609" s="17">
        <f t="shared" si="4546"/>
        <v>0</v>
      </c>
      <c r="AC1609" s="17">
        <f t="shared" si="4547"/>
        <v>0</v>
      </c>
      <c r="AD1609" s="17">
        <f t="shared" si="4548"/>
        <v>0</v>
      </c>
      <c r="AE1609" s="17">
        <f t="shared" si="4459"/>
        <v>4658.6999999999998</v>
      </c>
      <c r="AF1609" s="17">
        <f t="shared" si="4460"/>
        <v>2650.9000000000001</v>
      </c>
      <c r="AG1609" s="17">
        <f t="shared" si="4461"/>
        <v>2650.9000000000001</v>
      </c>
      <c r="AH1609" s="17">
        <f t="shared" si="4549"/>
        <v>0</v>
      </c>
      <c r="AI1609" s="17">
        <f t="shared" si="4550"/>
        <v>0</v>
      </c>
      <c r="AJ1609" s="17">
        <f t="shared" si="4551"/>
        <v>0</v>
      </c>
      <c r="AK1609" s="17">
        <f t="shared" si="4552"/>
        <v>0</v>
      </c>
      <c r="AL1609" s="17">
        <f t="shared" si="4553"/>
        <v>0</v>
      </c>
      <c r="AM1609" s="17">
        <f t="shared" si="4554"/>
        <v>0</v>
      </c>
      <c r="AN1609" s="17">
        <f t="shared" si="4555"/>
        <v>0</v>
      </c>
      <c r="AO1609" s="17">
        <f t="shared" si="4556"/>
        <v>0</v>
      </c>
      <c r="AP1609" s="17">
        <f t="shared" si="4557"/>
        <v>0</v>
      </c>
      <c r="AQ1609" s="17">
        <f t="shared" si="4558"/>
        <v>0</v>
      </c>
      <c r="AR1609" s="17">
        <f t="shared" si="4559"/>
        <v>0</v>
      </c>
      <c r="AS1609" s="17">
        <f t="shared" si="4560"/>
        <v>0</v>
      </c>
      <c r="AT1609" s="17">
        <f t="shared" si="4561"/>
        <v>0</v>
      </c>
      <c r="AU1609" s="17">
        <f t="shared" si="4562"/>
        <v>0</v>
      </c>
      <c r="AV1609" s="17">
        <f t="shared" si="4563"/>
        <v>0</v>
      </c>
      <c r="AW1609" s="17">
        <f t="shared" si="4462"/>
        <v>4658.6999999999998</v>
      </c>
      <c r="AX1609" s="17">
        <f t="shared" si="4463"/>
        <v>2650.9000000000001</v>
      </c>
      <c r="AY1609" s="17">
        <f t="shared" si="4464"/>
        <v>2650.9000000000001</v>
      </c>
      <c r="AZ1609" s="17">
        <f t="shared" si="4564"/>
        <v>0</v>
      </c>
      <c r="BA1609" s="32"/>
      <c r="BB1609" s="32"/>
      <c r="BC1609" s="1"/>
      <c r="BD1609" s="1"/>
      <c r="BE1609" s="1"/>
      <c r="BF1609" s="1"/>
      <c r="BG1609" s="1"/>
      <c r="BH1609" s="1"/>
      <c r="BI1609" s="1"/>
    </row>
    <row r="1610" s="1" customFormat="1">
      <c r="A1610" s="30" t="s">
        <v>508</v>
      </c>
      <c r="B1610" s="30" t="s">
        <v>63</v>
      </c>
      <c r="C1610" s="30" t="s">
        <v>65</v>
      </c>
      <c r="D1610" s="30" t="s">
        <v>464</v>
      </c>
      <c r="E1610" s="15" t="s">
        <v>41</v>
      </c>
      <c r="F1610" s="31" t="s">
        <v>42</v>
      </c>
      <c r="G1610" s="17">
        <v>4658.6999999999998</v>
      </c>
      <c r="H1610" s="17">
        <v>2650.9000000000001</v>
      </c>
      <c r="I1610" s="17">
        <v>2650.9000000000001</v>
      </c>
      <c r="J1610" s="17"/>
      <c r="K1610" s="17"/>
      <c r="L1610" s="17"/>
      <c r="M1610" s="17">
        <f t="shared" si="4419"/>
        <v>4658.6999999999998</v>
      </c>
      <c r="N1610" s="17">
        <f t="shared" si="4420"/>
        <v>2650.9000000000001</v>
      </c>
      <c r="O1610" s="17">
        <f t="shared" si="4421"/>
        <v>2650.9000000000001</v>
      </c>
      <c r="P1610" s="17"/>
      <c r="Q1610" s="17"/>
      <c r="R1610" s="17"/>
      <c r="S1610" s="17"/>
      <c r="T1610" s="17"/>
      <c r="U1610" s="17"/>
      <c r="V1610" s="17"/>
      <c r="W1610" s="17"/>
      <c r="X1610" s="17"/>
      <c r="Y1610" s="17">
        <f t="shared" si="4456"/>
        <v>4658.6999999999998</v>
      </c>
      <c r="Z1610" s="17">
        <f t="shared" si="4457"/>
        <v>2650.9000000000001</v>
      </c>
      <c r="AA1610" s="17">
        <f t="shared" si="4458"/>
        <v>2650.9000000000001</v>
      </c>
      <c r="AB1610" s="17"/>
      <c r="AC1610" s="17"/>
      <c r="AD1610" s="17"/>
      <c r="AE1610" s="17">
        <f t="shared" si="4459"/>
        <v>4658.6999999999998</v>
      </c>
      <c r="AF1610" s="17">
        <f t="shared" si="4460"/>
        <v>2650.9000000000001</v>
      </c>
      <c r="AG1610" s="17">
        <f t="shared" si="4461"/>
        <v>2650.9000000000001</v>
      </c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/>
      <c r="AS1610" s="17"/>
      <c r="AT1610" s="17"/>
      <c r="AU1610" s="17"/>
      <c r="AV1610" s="17"/>
      <c r="AW1610" s="17">
        <f t="shared" si="4462"/>
        <v>4658.6999999999998</v>
      </c>
      <c r="AX1610" s="17">
        <f t="shared" si="4463"/>
        <v>2650.9000000000001</v>
      </c>
      <c r="AY1610" s="17">
        <f t="shared" si="4464"/>
        <v>2650.9000000000001</v>
      </c>
      <c r="AZ1610" s="17"/>
      <c r="BA1610" s="32"/>
      <c r="BB1610" s="32"/>
      <c r="BC1610" s="1"/>
      <c r="BD1610" s="1"/>
      <c r="BE1610" s="1"/>
      <c r="BF1610" s="1"/>
      <c r="BG1610" s="1"/>
      <c r="BH1610" s="1"/>
      <c r="BI1610" s="1"/>
    </row>
    <row r="1611" s="20" customFormat="1">
      <c r="A1611" s="21" t="s">
        <v>508</v>
      </c>
      <c r="B1611" s="21" t="s">
        <v>89</v>
      </c>
      <c r="C1611" s="21"/>
      <c r="D1611" s="21"/>
      <c r="E1611" s="40"/>
      <c r="F1611" s="22" t="s">
        <v>200</v>
      </c>
      <c r="G1611" s="23">
        <f t="shared" si="4499"/>
        <v>314.80000000000001</v>
      </c>
      <c r="H1611" s="23">
        <f t="shared" si="4500"/>
        <v>314.80000000000001</v>
      </c>
      <c r="I1611" s="23">
        <f t="shared" si="4533"/>
        <v>314.69999999999999</v>
      </c>
      <c r="J1611" s="23">
        <f t="shared" si="4534"/>
        <v>0</v>
      </c>
      <c r="K1611" s="23">
        <f t="shared" si="4535"/>
        <v>0</v>
      </c>
      <c r="L1611" s="23">
        <f t="shared" si="4536"/>
        <v>0</v>
      </c>
      <c r="M1611" s="23">
        <f t="shared" si="4419"/>
        <v>314.80000000000001</v>
      </c>
      <c r="N1611" s="23">
        <f t="shared" si="4420"/>
        <v>314.80000000000001</v>
      </c>
      <c r="O1611" s="23">
        <f t="shared" si="4421"/>
        <v>314.69999999999999</v>
      </c>
      <c r="P1611" s="23">
        <f t="shared" si="4537"/>
        <v>0</v>
      </c>
      <c r="Q1611" s="23">
        <f t="shared" si="4538"/>
        <v>0</v>
      </c>
      <c r="R1611" s="23">
        <f t="shared" si="4539"/>
        <v>0</v>
      </c>
      <c r="S1611" s="23">
        <f t="shared" si="4540"/>
        <v>0</v>
      </c>
      <c r="T1611" s="23">
        <f t="shared" si="4541"/>
        <v>0</v>
      </c>
      <c r="U1611" s="23">
        <f t="shared" si="4542"/>
        <v>0</v>
      </c>
      <c r="V1611" s="23">
        <f t="shared" si="4543"/>
        <v>0</v>
      </c>
      <c r="W1611" s="23">
        <f t="shared" si="4544"/>
        <v>0</v>
      </c>
      <c r="X1611" s="23">
        <f t="shared" si="4545"/>
        <v>0</v>
      </c>
      <c r="Y1611" s="23">
        <f t="shared" si="4456"/>
        <v>314.80000000000001</v>
      </c>
      <c r="Z1611" s="23">
        <f t="shared" si="4457"/>
        <v>314.80000000000001</v>
      </c>
      <c r="AA1611" s="23">
        <f t="shared" si="4458"/>
        <v>314.69999999999999</v>
      </c>
      <c r="AB1611" s="23">
        <f t="shared" si="4546"/>
        <v>0</v>
      </c>
      <c r="AC1611" s="23">
        <f t="shared" si="4547"/>
        <v>0</v>
      </c>
      <c r="AD1611" s="23">
        <f t="shared" si="4548"/>
        <v>0</v>
      </c>
      <c r="AE1611" s="23">
        <f t="shared" si="4459"/>
        <v>314.80000000000001</v>
      </c>
      <c r="AF1611" s="23">
        <f t="shared" si="4460"/>
        <v>314.80000000000001</v>
      </c>
      <c r="AG1611" s="23">
        <f t="shared" si="4461"/>
        <v>314.69999999999999</v>
      </c>
      <c r="AH1611" s="23">
        <f t="shared" si="4549"/>
        <v>0</v>
      </c>
      <c r="AI1611" s="23">
        <f t="shared" si="4550"/>
        <v>0</v>
      </c>
      <c r="AJ1611" s="23">
        <f t="shared" si="4551"/>
        <v>0</v>
      </c>
      <c r="AK1611" s="23">
        <f t="shared" si="4552"/>
        <v>0</v>
      </c>
      <c r="AL1611" s="23">
        <f t="shared" si="4553"/>
        <v>0</v>
      </c>
      <c r="AM1611" s="23">
        <f t="shared" si="4554"/>
        <v>0</v>
      </c>
      <c r="AN1611" s="23">
        <f t="shared" si="4555"/>
        <v>0</v>
      </c>
      <c r="AO1611" s="23">
        <f t="shared" si="4556"/>
        <v>0</v>
      </c>
      <c r="AP1611" s="23">
        <f t="shared" si="4557"/>
        <v>0</v>
      </c>
      <c r="AQ1611" s="23">
        <f t="shared" si="4558"/>
        <v>0</v>
      </c>
      <c r="AR1611" s="23">
        <f t="shared" si="4559"/>
        <v>0</v>
      </c>
      <c r="AS1611" s="23">
        <f t="shared" si="4560"/>
        <v>0</v>
      </c>
      <c r="AT1611" s="23">
        <f t="shared" si="4561"/>
        <v>0</v>
      </c>
      <c r="AU1611" s="23">
        <f t="shared" si="4562"/>
        <v>0</v>
      </c>
      <c r="AV1611" s="23">
        <f t="shared" si="4563"/>
        <v>0</v>
      </c>
      <c r="AW1611" s="23">
        <f t="shared" si="4462"/>
        <v>314.80000000000001</v>
      </c>
      <c r="AX1611" s="23">
        <f t="shared" si="4463"/>
        <v>314.80000000000001</v>
      </c>
      <c r="AY1611" s="23">
        <f t="shared" si="4464"/>
        <v>314.69999999999999</v>
      </c>
      <c r="AZ1611" s="23">
        <f t="shared" si="4564"/>
        <v>0</v>
      </c>
      <c r="BA1611" s="24"/>
      <c r="BB1611" s="24"/>
      <c r="BC1611" s="20"/>
      <c r="BD1611" s="20"/>
      <c r="BE1611" s="20"/>
      <c r="BF1611" s="20"/>
      <c r="BG1611" s="20"/>
      <c r="BH1611" s="20"/>
      <c r="BI1611" s="20"/>
    </row>
    <row r="1612" s="25" customFormat="1">
      <c r="A1612" s="26" t="s">
        <v>508</v>
      </c>
      <c r="B1612" s="26" t="s">
        <v>89</v>
      </c>
      <c r="C1612" s="26" t="s">
        <v>65</v>
      </c>
      <c r="D1612" s="26"/>
      <c r="E1612" s="41"/>
      <c r="F1612" s="27" t="s">
        <v>201</v>
      </c>
      <c r="G1612" s="28">
        <f t="shared" si="4499"/>
        <v>314.80000000000001</v>
      </c>
      <c r="H1612" s="28">
        <f t="shared" si="4500"/>
        <v>314.80000000000001</v>
      </c>
      <c r="I1612" s="28">
        <f t="shared" si="4533"/>
        <v>314.69999999999999</v>
      </c>
      <c r="J1612" s="28">
        <f t="shared" si="4534"/>
        <v>0</v>
      </c>
      <c r="K1612" s="28">
        <f t="shared" si="4535"/>
        <v>0</v>
      </c>
      <c r="L1612" s="28">
        <f t="shared" si="4536"/>
        <v>0</v>
      </c>
      <c r="M1612" s="28">
        <f t="shared" si="4419"/>
        <v>314.80000000000001</v>
      </c>
      <c r="N1612" s="28">
        <f t="shared" si="4420"/>
        <v>314.80000000000001</v>
      </c>
      <c r="O1612" s="28">
        <f t="shared" si="4421"/>
        <v>314.69999999999999</v>
      </c>
      <c r="P1612" s="28">
        <f t="shared" si="4537"/>
        <v>0</v>
      </c>
      <c r="Q1612" s="28">
        <f t="shared" si="4538"/>
        <v>0</v>
      </c>
      <c r="R1612" s="28">
        <f t="shared" si="4539"/>
        <v>0</v>
      </c>
      <c r="S1612" s="28">
        <f t="shared" si="4540"/>
        <v>0</v>
      </c>
      <c r="T1612" s="28">
        <f t="shared" si="4541"/>
        <v>0</v>
      </c>
      <c r="U1612" s="28">
        <f t="shared" si="4542"/>
        <v>0</v>
      </c>
      <c r="V1612" s="28">
        <f t="shared" si="4543"/>
        <v>0</v>
      </c>
      <c r="W1612" s="28">
        <f t="shared" si="4544"/>
        <v>0</v>
      </c>
      <c r="X1612" s="28">
        <f t="shared" si="4545"/>
        <v>0</v>
      </c>
      <c r="Y1612" s="28">
        <f t="shared" si="4456"/>
        <v>314.80000000000001</v>
      </c>
      <c r="Z1612" s="28">
        <f t="shared" si="4457"/>
        <v>314.80000000000001</v>
      </c>
      <c r="AA1612" s="28">
        <f t="shared" si="4458"/>
        <v>314.69999999999999</v>
      </c>
      <c r="AB1612" s="28">
        <f t="shared" si="4546"/>
        <v>0</v>
      </c>
      <c r="AC1612" s="28">
        <f t="shared" si="4547"/>
        <v>0</v>
      </c>
      <c r="AD1612" s="28">
        <f t="shared" si="4548"/>
        <v>0</v>
      </c>
      <c r="AE1612" s="28">
        <f t="shared" si="4459"/>
        <v>314.80000000000001</v>
      </c>
      <c r="AF1612" s="28">
        <f t="shared" si="4460"/>
        <v>314.80000000000001</v>
      </c>
      <c r="AG1612" s="28">
        <f t="shared" si="4461"/>
        <v>314.69999999999999</v>
      </c>
      <c r="AH1612" s="28">
        <f t="shared" si="4549"/>
        <v>0</v>
      </c>
      <c r="AI1612" s="28">
        <f t="shared" si="4550"/>
        <v>0</v>
      </c>
      <c r="AJ1612" s="28">
        <f t="shared" si="4551"/>
        <v>0</v>
      </c>
      <c r="AK1612" s="28">
        <f t="shared" si="4552"/>
        <v>0</v>
      </c>
      <c r="AL1612" s="28">
        <f t="shared" si="4553"/>
        <v>0</v>
      </c>
      <c r="AM1612" s="28">
        <f t="shared" si="4554"/>
        <v>0</v>
      </c>
      <c r="AN1612" s="28">
        <f t="shared" si="4555"/>
        <v>0</v>
      </c>
      <c r="AO1612" s="28">
        <f t="shared" si="4556"/>
        <v>0</v>
      </c>
      <c r="AP1612" s="28">
        <f t="shared" si="4557"/>
        <v>0</v>
      </c>
      <c r="AQ1612" s="28">
        <f t="shared" si="4558"/>
        <v>0</v>
      </c>
      <c r="AR1612" s="28">
        <f t="shared" si="4559"/>
        <v>0</v>
      </c>
      <c r="AS1612" s="28">
        <f t="shared" si="4560"/>
        <v>0</v>
      </c>
      <c r="AT1612" s="28">
        <f t="shared" si="4561"/>
        <v>0</v>
      </c>
      <c r="AU1612" s="28">
        <f t="shared" si="4562"/>
        <v>0</v>
      </c>
      <c r="AV1612" s="28">
        <f t="shared" si="4563"/>
        <v>0</v>
      </c>
      <c r="AW1612" s="28">
        <f t="shared" si="4462"/>
        <v>314.80000000000001</v>
      </c>
      <c r="AX1612" s="28">
        <f t="shared" si="4463"/>
        <v>314.80000000000001</v>
      </c>
      <c r="AY1612" s="28">
        <f t="shared" si="4464"/>
        <v>314.69999999999999</v>
      </c>
      <c r="AZ1612" s="28">
        <f t="shared" si="4564"/>
        <v>0</v>
      </c>
      <c r="BA1612" s="29"/>
      <c r="BB1612" s="29"/>
      <c r="BC1612" s="25"/>
      <c r="BD1612" s="25"/>
      <c r="BE1612" s="25"/>
      <c r="BF1612" s="25"/>
      <c r="BG1612" s="25"/>
      <c r="BH1612" s="25"/>
      <c r="BI1612" s="25"/>
    </row>
    <row r="1613" s="1" customFormat="1">
      <c r="A1613" s="30" t="s">
        <v>508</v>
      </c>
      <c r="B1613" s="30" t="s">
        <v>89</v>
      </c>
      <c r="C1613" s="30" t="s">
        <v>65</v>
      </c>
      <c r="D1613" s="30" t="s">
        <v>159</v>
      </c>
      <c r="E1613" s="16"/>
      <c r="F1613" s="31" t="s">
        <v>160</v>
      </c>
      <c r="G1613" s="17">
        <f t="shared" si="4499"/>
        <v>314.80000000000001</v>
      </c>
      <c r="H1613" s="17">
        <f t="shared" si="4500"/>
        <v>314.80000000000001</v>
      </c>
      <c r="I1613" s="17">
        <f t="shared" si="4533"/>
        <v>314.69999999999999</v>
      </c>
      <c r="J1613" s="17">
        <f t="shared" si="4534"/>
        <v>0</v>
      </c>
      <c r="K1613" s="17">
        <f t="shared" si="4535"/>
        <v>0</v>
      </c>
      <c r="L1613" s="17">
        <f t="shared" si="4536"/>
        <v>0</v>
      </c>
      <c r="M1613" s="17">
        <f t="shared" si="4419"/>
        <v>314.80000000000001</v>
      </c>
      <c r="N1613" s="17">
        <f t="shared" si="4420"/>
        <v>314.80000000000001</v>
      </c>
      <c r="O1613" s="17">
        <f t="shared" si="4421"/>
        <v>314.69999999999999</v>
      </c>
      <c r="P1613" s="17">
        <f t="shared" si="4537"/>
        <v>0</v>
      </c>
      <c r="Q1613" s="17">
        <f t="shared" si="4538"/>
        <v>0</v>
      </c>
      <c r="R1613" s="17">
        <f t="shared" si="4539"/>
        <v>0</v>
      </c>
      <c r="S1613" s="17">
        <f t="shared" si="4540"/>
        <v>0</v>
      </c>
      <c r="T1613" s="17">
        <f t="shared" si="4541"/>
        <v>0</v>
      </c>
      <c r="U1613" s="17">
        <f t="shared" si="4542"/>
        <v>0</v>
      </c>
      <c r="V1613" s="17">
        <f t="shared" si="4543"/>
        <v>0</v>
      </c>
      <c r="W1613" s="17">
        <f t="shared" si="4544"/>
        <v>0</v>
      </c>
      <c r="X1613" s="17">
        <f t="shared" si="4545"/>
        <v>0</v>
      </c>
      <c r="Y1613" s="17">
        <f t="shared" si="4456"/>
        <v>314.80000000000001</v>
      </c>
      <c r="Z1613" s="17">
        <f t="shared" si="4457"/>
        <v>314.80000000000001</v>
      </c>
      <c r="AA1613" s="17">
        <f t="shared" si="4458"/>
        <v>314.69999999999999</v>
      </c>
      <c r="AB1613" s="17">
        <f t="shared" si="4546"/>
        <v>0</v>
      </c>
      <c r="AC1613" s="17">
        <f t="shared" si="4547"/>
        <v>0</v>
      </c>
      <c r="AD1613" s="17">
        <f t="shared" si="4548"/>
        <v>0</v>
      </c>
      <c r="AE1613" s="17">
        <f t="shared" si="4459"/>
        <v>314.80000000000001</v>
      </c>
      <c r="AF1613" s="17">
        <f t="shared" si="4460"/>
        <v>314.80000000000001</v>
      </c>
      <c r="AG1613" s="17">
        <f t="shared" si="4461"/>
        <v>314.69999999999999</v>
      </c>
      <c r="AH1613" s="17">
        <f t="shared" si="4549"/>
        <v>0</v>
      </c>
      <c r="AI1613" s="17">
        <f t="shared" si="4550"/>
        <v>0</v>
      </c>
      <c r="AJ1613" s="17">
        <f t="shared" si="4551"/>
        <v>0</v>
      </c>
      <c r="AK1613" s="17">
        <f t="shared" si="4552"/>
        <v>0</v>
      </c>
      <c r="AL1613" s="17">
        <f t="shared" si="4553"/>
        <v>0</v>
      </c>
      <c r="AM1613" s="17">
        <f t="shared" si="4554"/>
        <v>0</v>
      </c>
      <c r="AN1613" s="17">
        <f t="shared" si="4555"/>
        <v>0</v>
      </c>
      <c r="AO1613" s="17">
        <f t="shared" si="4556"/>
        <v>0</v>
      </c>
      <c r="AP1613" s="17">
        <f t="shared" si="4557"/>
        <v>0</v>
      </c>
      <c r="AQ1613" s="17">
        <f t="shared" si="4558"/>
        <v>0</v>
      </c>
      <c r="AR1613" s="17">
        <f t="shared" si="4559"/>
        <v>0</v>
      </c>
      <c r="AS1613" s="17">
        <f t="shared" si="4560"/>
        <v>0</v>
      </c>
      <c r="AT1613" s="17">
        <f t="shared" si="4561"/>
        <v>0</v>
      </c>
      <c r="AU1613" s="17">
        <f t="shared" si="4562"/>
        <v>0</v>
      </c>
      <c r="AV1613" s="17">
        <f t="shared" si="4563"/>
        <v>0</v>
      </c>
      <c r="AW1613" s="17">
        <f t="shared" si="4462"/>
        <v>314.80000000000001</v>
      </c>
      <c r="AX1613" s="17">
        <f t="shared" si="4463"/>
        <v>314.80000000000001</v>
      </c>
      <c r="AY1613" s="17">
        <f t="shared" si="4464"/>
        <v>314.69999999999999</v>
      </c>
      <c r="AZ1613" s="17">
        <f t="shared" si="4564"/>
        <v>0</v>
      </c>
      <c r="BA1613" s="32"/>
      <c r="BB1613" s="32"/>
      <c r="BC1613" s="1"/>
      <c r="BD1613" s="1"/>
      <c r="BE1613" s="1"/>
      <c r="BF1613" s="1"/>
      <c r="BG1613" s="1"/>
      <c r="BH1613" s="1"/>
      <c r="BI1613" s="1"/>
    </row>
    <row r="1614" s="1" customFormat="1" hidden="1">
      <c r="A1614" s="30" t="s">
        <v>508</v>
      </c>
      <c r="B1614" s="30" t="s">
        <v>89</v>
      </c>
      <c r="C1614" s="30" t="s">
        <v>65</v>
      </c>
      <c r="D1614" s="30" t="s">
        <v>161</v>
      </c>
      <c r="E1614" s="16"/>
      <c r="F1614" s="31" t="s">
        <v>36</v>
      </c>
      <c r="G1614" s="17">
        <f t="shared" si="4499"/>
        <v>314.80000000000001</v>
      </c>
      <c r="H1614" s="17">
        <f t="shared" si="4500"/>
        <v>314.80000000000001</v>
      </c>
      <c r="I1614" s="17">
        <f t="shared" si="4533"/>
        <v>314.69999999999999</v>
      </c>
      <c r="J1614" s="17">
        <f t="shared" si="4534"/>
        <v>0</v>
      </c>
      <c r="K1614" s="17">
        <f t="shared" si="4535"/>
        <v>0</v>
      </c>
      <c r="L1614" s="17">
        <f t="shared" si="4536"/>
        <v>0</v>
      </c>
      <c r="M1614" s="17">
        <f t="shared" si="4419"/>
        <v>314.80000000000001</v>
      </c>
      <c r="N1614" s="17">
        <f t="shared" si="4420"/>
        <v>314.80000000000001</v>
      </c>
      <c r="O1614" s="17">
        <f t="shared" si="4421"/>
        <v>314.69999999999999</v>
      </c>
      <c r="P1614" s="17">
        <f t="shared" si="4537"/>
        <v>0</v>
      </c>
      <c r="Q1614" s="17">
        <f t="shared" si="4538"/>
        <v>0</v>
      </c>
      <c r="R1614" s="17">
        <f t="shared" si="4539"/>
        <v>0</v>
      </c>
      <c r="S1614" s="17">
        <f t="shared" si="4540"/>
        <v>0</v>
      </c>
      <c r="T1614" s="17">
        <f t="shared" si="4541"/>
        <v>0</v>
      </c>
      <c r="U1614" s="17">
        <f t="shared" si="4542"/>
        <v>0</v>
      </c>
      <c r="V1614" s="17">
        <f t="shared" si="4543"/>
        <v>0</v>
      </c>
      <c r="W1614" s="17">
        <f t="shared" si="4544"/>
        <v>0</v>
      </c>
      <c r="X1614" s="17">
        <f t="shared" si="4545"/>
        <v>0</v>
      </c>
      <c r="Y1614" s="17">
        <f t="shared" si="4456"/>
        <v>314.80000000000001</v>
      </c>
      <c r="Z1614" s="17">
        <f t="shared" si="4457"/>
        <v>314.80000000000001</v>
      </c>
      <c r="AA1614" s="17">
        <f t="shared" si="4458"/>
        <v>314.69999999999999</v>
      </c>
      <c r="AB1614" s="17">
        <f t="shared" si="4546"/>
        <v>0</v>
      </c>
      <c r="AC1614" s="17">
        <f t="shared" si="4547"/>
        <v>0</v>
      </c>
      <c r="AD1614" s="17">
        <f t="shared" si="4548"/>
        <v>0</v>
      </c>
      <c r="AE1614" s="17">
        <f t="shared" si="4459"/>
        <v>314.80000000000001</v>
      </c>
      <c r="AF1614" s="17">
        <f t="shared" si="4460"/>
        <v>314.80000000000001</v>
      </c>
      <c r="AG1614" s="17">
        <f t="shared" si="4461"/>
        <v>314.69999999999999</v>
      </c>
      <c r="AH1614" s="17">
        <f t="shared" si="4549"/>
        <v>0</v>
      </c>
      <c r="AI1614" s="17">
        <f t="shared" si="4550"/>
        <v>0</v>
      </c>
      <c r="AJ1614" s="17">
        <f t="shared" si="4551"/>
        <v>0</v>
      </c>
      <c r="AK1614" s="17">
        <f t="shared" si="4552"/>
        <v>0</v>
      </c>
      <c r="AL1614" s="17">
        <f t="shared" si="4553"/>
        <v>0</v>
      </c>
      <c r="AM1614" s="17">
        <f t="shared" si="4554"/>
        <v>0</v>
      </c>
      <c r="AN1614" s="17">
        <f t="shared" si="4555"/>
        <v>0</v>
      </c>
      <c r="AO1614" s="17">
        <f t="shared" si="4556"/>
        <v>0</v>
      </c>
      <c r="AP1614" s="17">
        <f t="shared" si="4557"/>
        <v>0</v>
      </c>
      <c r="AQ1614" s="17">
        <f t="shared" si="4558"/>
        <v>0</v>
      </c>
      <c r="AR1614" s="17">
        <f t="shared" si="4559"/>
        <v>0</v>
      </c>
      <c r="AS1614" s="17">
        <f t="shared" si="4560"/>
        <v>0</v>
      </c>
      <c r="AT1614" s="17">
        <f t="shared" si="4561"/>
        <v>0</v>
      </c>
      <c r="AU1614" s="17">
        <f t="shared" si="4562"/>
        <v>0</v>
      </c>
      <c r="AV1614" s="17">
        <f t="shared" si="4563"/>
        <v>0</v>
      </c>
      <c r="AW1614" s="17">
        <f t="shared" si="4462"/>
        <v>314.80000000000001</v>
      </c>
      <c r="AX1614" s="17">
        <f t="shared" si="4463"/>
        <v>314.80000000000001</v>
      </c>
      <c r="AY1614" s="17">
        <f t="shared" si="4464"/>
        <v>314.69999999999999</v>
      </c>
      <c r="AZ1614" s="17">
        <f t="shared" si="4564"/>
        <v>0</v>
      </c>
      <c r="BA1614" s="32">
        <v>0</v>
      </c>
      <c r="BB1614" s="32"/>
      <c r="BC1614" s="1"/>
      <c r="BD1614" s="1"/>
      <c r="BE1614" s="1"/>
      <c r="BF1614" s="1"/>
      <c r="BG1614" s="1"/>
      <c r="BH1614" s="1"/>
      <c r="BI1614" s="1"/>
    </row>
    <row r="1615" s="1" customFormat="1">
      <c r="A1615" s="30" t="s">
        <v>508</v>
      </c>
      <c r="B1615" s="30" t="s">
        <v>89</v>
      </c>
      <c r="C1615" s="30" t="s">
        <v>65</v>
      </c>
      <c r="D1615" s="30" t="s">
        <v>186</v>
      </c>
      <c r="E1615" s="16"/>
      <c r="F1615" s="31" t="s">
        <v>187</v>
      </c>
      <c r="G1615" s="17">
        <f t="shared" si="4499"/>
        <v>314.80000000000001</v>
      </c>
      <c r="H1615" s="17">
        <f t="shared" si="4500"/>
        <v>314.80000000000001</v>
      </c>
      <c r="I1615" s="17">
        <f t="shared" si="4533"/>
        <v>314.69999999999999</v>
      </c>
      <c r="J1615" s="17">
        <f t="shared" si="4534"/>
        <v>0</v>
      </c>
      <c r="K1615" s="17">
        <f t="shared" si="4535"/>
        <v>0</v>
      </c>
      <c r="L1615" s="17">
        <f t="shared" si="4536"/>
        <v>0</v>
      </c>
      <c r="M1615" s="17">
        <f t="shared" si="4419"/>
        <v>314.80000000000001</v>
      </c>
      <c r="N1615" s="17">
        <f t="shared" si="4420"/>
        <v>314.80000000000001</v>
      </c>
      <c r="O1615" s="17">
        <f t="shared" si="4421"/>
        <v>314.69999999999999</v>
      </c>
      <c r="P1615" s="17">
        <f t="shared" si="4537"/>
        <v>0</v>
      </c>
      <c r="Q1615" s="17">
        <f t="shared" si="4538"/>
        <v>0</v>
      </c>
      <c r="R1615" s="17">
        <f t="shared" si="4539"/>
        <v>0</v>
      </c>
      <c r="S1615" s="17">
        <f t="shared" si="4540"/>
        <v>0</v>
      </c>
      <c r="T1615" s="17">
        <f t="shared" si="4541"/>
        <v>0</v>
      </c>
      <c r="U1615" s="17">
        <f t="shared" si="4542"/>
        <v>0</v>
      </c>
      <c r="V1615" s="17">
        <f t="shared" si="4543"/>
        <v>0</v>
      </c>
      <c r="W1615" s="17">
        <f t="shared" si="4544"/>
        <v>0</v>
      </c>
      <c r="X1615" s="17">
        <f t="shared" si="4545"/>
        <v>0</v>
      </c>
      <c r="Y1615" s="17">
        <f t="shared" si="4456"/>
        <v>314.80000000000001</v>
      </c>
      <c r="Z1615" s="17">
        <f t="shared" si="4457"/>
        <v>314.80000000000001</v>
      </c>
      <c r="AA1615" s="17">
        <f t="shared" si="4458"/>
        <v>314.69999999999999</v>
      </c>
      <c r="AB1615" s="17">
        <f t="shared" si="4546"/>
        <v>0</v>
      </c>
      <c r="AC1615" s="17">
        <f t="shared" si="4547"/>
        <v>0</v>
      </c>
      <c r="AD1615" s="17">
        <f t="shared" si="4548"/>
        <v>0</v>
      </c>
      <c r="AE1615" s="17">
        <f t="shared" si="4459"/>
        <v>314.80000000000001</v>
      </c>
      <c r="AF1615" s="17">
        <f t="shared" si="4460"/>
        <v>314.80000000000001</v>
      </c>
      <c r="AG1615" s="17">
        <f t="shared" si="4461"/>
        <v>314.69999999999999</v>
      </c>
      <c r="AH1615" s="17">
        <f t="shared" si="4549"/>
        <v>0</v>
      </c>
      <c r="AI1615" s="17">
        <f t="shared" si="4550"/>
        <v>0</v>
      </c>
      <c r="AJ1615" s="17">
        <f t="shared" si="4551"/>
        <v>0</v>
      </c>
      <c r="AK1615" s="17">
        <f t="shared" si="4552"/>
        <v>0</v>
      </c>
      <c r="AL1615" s="17">
        <f t="shared" si="4553"/>
        <v>0</v>
      </c>
      <c r="AM1615" s="17">
        <f t="shared" si="4554"/>
        <v>0</v>
      </c>
      <c r="AN1615" s="17">
        <f t="shared" si="4555"/>
        <v>0</v>
      </c>
      <c r="AO1615" s="17">
        <f t="shared" si="4556"/>
        <v>0</v>
      </c>
      <c r="AP1615" s="17">
        <f t="shared" si="4557"/>
        <v>0</v>
      </c>
      <c r="AQ1615" s="17">
        <f t="shared" si="4558"/>
        <v>0</v>
      </c>
      <c r="AR1615" s="17">
        <f t="shared" si="4559"/>
        <v>0</v>
      </c>
      <c r="AS1615" s="17">
        <f t="shared" si="4560"/>
        <v>0</v>
      </c>
      <c r="AT1615" s="17">
        <f t="shared" si="4561"/>
        <v>0</v>
      </c>
      <c r="AU1615" s="17">
        <f t="shared" si="4562"/>
        <v>0</v>
      </c>
      <c r="AV1615" s="17">
        <f t="shared" si="4563"/>
        <v>0</v>
      </c>
      <c r="AW1615" s="17">
        <f t="shared" si="4462"/>
        <v>314.80000000000001</v>
      </c>
      <c r="AX1615" s="17">
        <f t="shared" si="4463"/>
        <v>314.80000000000001</v>
      </c>
      <c r="AY1615" s="17">
        <f t="shared" si="4464"/>
        <v>314.69999999999999</v>
      </c>
      <c r="AZ1615" s="17">
        <f t="shared" si="4564"/>
        <v>0</v>
      </c>
      <c r="BA1615" s="32"/>
      <c r="BB1615" s="32"/>
      <c r="BC1615" s="1"/>
      <c r="BD1615" s="1"/>
      <c r="BE1615" s="1"/>
      <c r="BF1615" s="1"/>
      <c r="BG1615" s="1"/>
      <c r="BH1615" s="1"/>
      <c r="BI1615" s="1"/>
    </row>
    <row r="1616" s="1" customFormat="1">
      <c r="A1616" s="30" t="s">
        <v>508</v>
      </c>
      <c r="B1616" s="30" t="s">
        <v>89</v>
      </c>
      <c r="C1616" s="30" t="s">
        <v>65</v>
      </c>
      <c r="D1616" s="30" t="s">
        <v>202</v>
      </c>
      <c r="E1616" s="16"/>
      <c r="F1616" s="31" t="s">
        <v>203</v>
      </c>
      <c r="G1616" s="17">
        <f t="shared" si="4499"/>
        <v>314.80000000000001</v>
      </c>
      <c r="H1616" s="17">
        <f t="shared" si="4500"/>
        <v>314.80000000000001</v>
      </c>
      <c r="I1616" s="17">
        <f t="shared" si="4533"/>
        <v>314.69999999999999</v>
      </c>
      <c r="J1616" s="17">
        <f t="shared" si="4534"/>
        <v>0</v>
      </c>
      <c r="K1616" s="17">
        <f t="shared" si="4535"/>
        <v>0</v>
      </c>
      <c r="L1616" s="17">
        <f t="shared" si="4536"/>
        <v>0</v>
      </c>
      <c r="M1616" s="17">
        <f t="shared" si="4419"/>
        <v>314.80000000000001</v>
      </c>
      <c r="N1616" s="17">
        <f t="shared" si="4420"/>
        <v>314.80000000000001</v>
      </c>
      <c r="O1616" s="17">
        <f t="shared" si="4421"/>
        <v>314.69999999999999</v>
      </c>
      <c r="P1616" s="17">
        <f t="shared" si="4537"/>
        <v>0</v>
      </c>
      <c r="Q1616" s="17">
        <f t="shared" si="4538"/>
        <v>0</v>
      </c>
      <c r="R1616" s="17">
        <f t="shared" si="4539"/>
        <v>0</v>
      </c>
      <c r="S1616" s="17">
        <f t="shared" si="4540"/>
        <v>0</v>
      </c>
      <c r="T1616" s="17">
        <f t="shared" si="4541"/>
        <v>0</v>
      </c>
      <c r="U1616" s="17">
        <f t="shared" si="4542"/>
        <v>0</v>
      </c>
      <c r="V1616" s="17">
        <f t="shared" si="4543"/>
        <v>0</v>
      </c>
      <c r="W1616" s="17">
        <f t="shared" si="4544"/>
        <v>0</v>
      </c>
      <c r="X1616" s="17">
        <f t="shared" si="4545"/>
        <v>0</v>
      </c>
      <c r="Y1616" s="17">
        <f t="shared" si="4456"/>
        <v>314.80000000000001</v>
      </c>
      <c r="Z1616" s="17">
        <f t="shared" si="4457"/>
        <v>314.80000000000001</v>
      </c>
      <c r="AA1616" s="17">
        <f t="shared" si="4458"/>
        <v>314.69999999999999</v>
      </c>
      <c r="AB1616" s="17">
        <f t="shared" si="4546"/>
        <v>0</v>
      </c>
      <c r="AC1616" s="17">
        <f t="shared" si="4547"/>
        <v>0</v>
      </c>
      <c r="AD1616" s="17">
        <f t="shared" si="4548"/>
        <v>0</v>
      </c>
      <c r="AE1616" s="17">
        <f t="shared" si="4459"/>
        <v>314.80000000000001</v>
      </c>
      <c r="AF1616" s="17">
        <f t="shared" si="4460"/>
        <v>314.80000000000001</v>
      </c>
      <c r="AG1616" s="17">
        <f t="shared" si="4461"/>
        <v>314.69999999999999</v>
      </c>
      <c r="AH1616" s="17">
        <f t="shared" si="4549"/>
        <v>0</v>
      </c>
      <c r="AI1616" s="17">
        <f t="shared" si="4550"/>
        <v>0</v>
      </c>
      <c r="AJ1616" s="17">
        <f t="shared" si="4551"/>
        <v>0</v>
      </c>
      <c r="AK1616" s="17">
        <f t="shared" si="4552"/>
        <v>0</v>
      </c>
      <c r="AL1616" s="17">
        <f t="shared" si="4553"/>
        <v>0</v>
      </c>
      <c r="AM1616" s="17">
        <f t="shared" si="4554"/>
        <v>0</v>
      </c>
      <c r="AN1616" s="17">
        <f t="shared" si="4555"/>
        <v>0</v>
      </c>
      <c r="AO1616" s="17">
        <f t="shared" si="4556"/>
        <v>0</v>
      </c>
      <c r="AP1616" s="17">
        <f t="shared" si="4557"/>
        <v>0</v>
      </c>
      <c r="AQ1616" s="17">
        <f t="shared" si="4558"/>
        <v>0</v>
      </c>
      <c r="AR1616" s="17">
        <f t="shared" si="4559"/>
        <v>0</v>
      </c>
      <c r="AS1616" s="17">
        <f t="shared" si="4560"/>
        <v>0</v>
      </c>
      <c r="AT1616" s="17">
        <f t="shared" si="4561"/>
        <v>0</v>
      </c>
      <c r="AU1616" s="17">
        <f t="shared" si="4562"/>
        <v>0</v>
      </c>
      <c r="AV1616" s="17">
        <f t="shared" si="4563"/>
        <v>0</v>
      </c>
      <c r="AW1616" s="17">
        <f t="shared" si="4462"/>
        <v>314.80000000000001</v>
      </c>
      <c r="AX1616" s="17">
        <f t="shared" si="4463"/>
        <v>314.80000000000001</v>
      </c>
      <c r="AY1616" s="17">
        <f t="shared" si="4464"/>
        <v>314.69999999999999</v>
      </c>
      <c r="AZ1616" s="17">
        <f t="shared" si="4564"/>
        <v>0</v>
      </c>
      <c r="BA1616" s="32"/>
      <c r="BB1616" s="32"/>
      <c r="BC1616" s="1"/>
      <c r="BD1616" s="1"/>
      <c r="BE1616" s="1"/>
      <c r="BF1616" s="1"/>
      <c r="BG1616" s="1"/>
      <c r="BH1616" s="1"/>
      <c r="BI1616" s="1"/>
    </row>
    <row r="1617" s="1" customFormat="1">
      <c r="A1617" s="30" t="s">
        <v>508</v>
      </c>
      <c r="B1617" s="30" t="s">
        <v>89</v>
      </c>
      <c r="C1617" s="30" t="s">
        <v>65</v>
      </c>
      <c r="D1617" s="30" t="s">
        <v>202</v>
      </c>
      <c r="E1617" s="15" t="s">
        <v>41</v>
      </c>
      <c r="F1617" s="31" t="s">
        <v>42</v>
      </c>
      <c r="G1617" s="42">
        <v>314.80000000000001</v>
      </c>
      <c r="H1617" s="42">
        <v>314.80000000000001</v>
      </c>
      <c r="I1617" s="42">
        <v>314.69999999999999</v>
      </c>
      <c r="J1617" s="42"/>
      <c r="K1617" s="42"/>
      <c r="L1617" s="42"/>
      <c r="M1617" s="42">
        <f t="shared" si="4419"/>
        <v>314.80000000000001</v>
      </c>
      <c r="N1617" s="42">
        <f t="shared" si="4420"/>
        <v>314.80000000000001</v>
      </c>
      <c r="O1617" s="42">
        <f t="shared" si="4421"/>
        <v>314.69999999999999</v>
      </c>
      <c r="P1617" s="42"/>
      <c r="Q1617" s="42"/>
      <c r="R1617" s="42"/>
      <c r="S1617" s="42"/>
      <c r="T1617" s="42"/>
      <c r="U1617" s="42"/>
      <c r="V1617" s="42"/>
      <c r="W1617" s="42"/>
      <c r="X1617" s="42"/>
      <c r="Y1617" s="17">
        <f t="shared" si="4456"/>
        <v>314.80000000000001</v>
      </c>
      <c r="Z1617" s="17">
        <f t="shared" si="4457"/>
        <v>314.80000000000001</v>
      </c>
      <c r="AA1617" s="17">
        <f t="shared" si="4458"/>
        <v>314.69999999999999</v>
      </c>
      <c r="AB1617" s="42"/>
      <c r="AC1617" s="42"/>
      <c r="AD1617" s="42"/>
      <c r="AE1617" s="17">
        <f t="shared" si="4459"/>
        <v>314.80000000000001</v>
      </c>
      <c r="AF1617" s="17">
        <f t="shared" si="4460"/>
        <v>314.80000000000001</v>
      </c>
      <c r="AG1617" s="17">
        <f t="shared" si="4461"/>
        <v>314.69999999999999</v>
      </c>
      <c r="AH1617" s="42"/>
      <c r="AI1617" s="42"/>
      <c r="AJ1617" s="42"/>
      <c r="AK1617" s="42"/>
      <c r="AL1617" s="42"/>
      <c r="AM1617" s="42"/>
      <c r="AN1617" s="42"/>
      <c r="AO1617" s="42"/>
      <c r="AP1617" s="42"/>
      <c r="AQ1617" s="42"/>
      <c r="AR1617" s="42"/>
      <c r="AS1617" s="42"/>
      <c r="AT1617" s="42"/>
      <c r="AU1617" s="42"/>
      <c r="AV1617" s="42"/>
      <c r="AW1617" s="42">
        <f t="shared" si="4462"/>
        <v>314.80000000000001</v>
      </c>
      <c r="AX1617" s="42">
        <f t="shared" si="4463"/>
        <v>314.80000000000001</v>
      </c>
      <c r="AY1617" s="42">
        <f t="shared" si="4464"/>
        <v>314.69999999999999</v>
      </c>
      <c r="AZ1617" s="42"/>
      <c r="BA1617" s="43"/>
      <c r="BB1617" s="43"/>
      <c r="BC1617" s="1"/>
      <c r="BD1617" s="1"/>
      <c r="BE1617" s="1"/>
      <c r="BF1617" s="1"/>
      <c r="BG1617" s="1"/>
      <c r="BH1617" s="1"/>
      <c r="BI1617" s="1"/>
    </row>
    <row r="1618" s="20" customFormat="1">
      <c r="A1618" s="21" t="s">
        <v>508</v>
      </c>
      <c r="B1618" s="21" t="s">
        <v>171</v>
      </c>
      <c r="C1618" s="21"/>
      <c r="D1618" s="21"/>
      <c r="E1618" s="40"/>
      <c r="F1618" s="22" t="s">
        <v>212</v>
      </c>
      <c r="G1618" s="23">
        <f t="shared" si="4499"/>
        <v>310.39999999999998</v>
      </c>
      <c r="H1618" s="23">
        <f t="shared" si="4500"/>
        <v>310.39999999999998</v>
      </c>
      <c r="I1618" s="23">
        <f t="shared" si="4533"/>
        <v>310.39999999999998</v>
      </c>
      <c r="J1618" s="23">
        <f t="shared" si="4534"/>
        <v>0</v>
      </c>
      <c r="K1618" s="23">
        <f t="shared" si="4535"/>
        <v>0</v>
      </c>
      <c r="L1618" s="23">
        <f t="shared" si="4536"/>
        <v>0</v>
      </c>
      <c r="M1618" s="23">
        <f t="shared" si="4419"/>
        <v>310.39999999999998</v>
      </c>
      <c r="N1618" s="23">
        <f t="shared" si="4420"/>
        <v>310.39999999999998</v>
      </c>
      <c r="O1618" s="23">
        <f t="shared" si="4421"/>
        <v>310.39999999999998</v>
      </c>
      <c r="P1618" s="23">
        <f t="shared" si="4537"/>
        <v>0</v>
      </c>
      <c r="Q1618" s="23">
        <f t="shared" si="4538"/>
        <v>0</v>
      </c>
      <c r="R1618" s="23">
        <f t="shared" si="4539"/>
        <v>0</v>
      </c>
      <c r="S1618" s="23">
        <f t="shared" si="4540"/>
        <v>0</v>
      </c>
      <c r="T1618" s="23">
        <f t="shared" si="4541"/>
        <v>0</v>
      </c>
      <c r="U1618" s="23">
        <f t="shared" si="4542"/>
        <v>0</v>
      </c>
      <c r="V1618" s="23">
        <f t="shared" si="4543"/>
        <v>0</v>
      </c>
      <c r="W1618" s="23">
        <f t="shared" si="4544"/>
        <v>0</v>
      </c>
      <c r="X1618" s="23">
        <f t="shared" si="4545"/>
        <v>0</v>
      </c>
      <c r="Y1618" s="23">
        <f t="shared" si="4456"/>
        <v>310.39999999999998</v>
      </c>
      <c r="Z1618" s="23">
        <f t="shared" si="4457"/>
        <v>310.39999999999998</v>
      </c>
      <c r="AA1618" s="23">
        <f t="shared" si="4458"/>
        <v>310.39999999999998</v>
      </c>
      <c r="AB1618" s="23">
        <f t="shared" si="4546"/>
        <v>0</v>
      </c>
      <c r="AC1618" s="23">
        <f t="shared" si="4547"/>
        <v>0</v>
      </c>
      <c r="AD1618" s="23">
        <f t="shared" si="4548"/>
        <v>0</v>
      </c>
      <c r="AE1618" s="23">
        <f t="shared" si="4459"/>
        <v>310.39999999999998</v>
      </c>
      <c r="AF1618" s="23">
        <f t="shared" si="4460"/>
        <v>310.39999999999998</v>
      </c>
      <c r="AG1618" s="23">
        <f t="shared" si="4461"/>
        <v>310.39999999999998</v>
      </c>
      <c r="AH1618" s="23">
        <f t="shared" si="4549"/>
        <v>0</v>
      </c>
      <c r="AI1618" s="23">
        <f t="shared" si="4550"/>
        <v>0</v>
      </c>
      <c r="AJ1618" s="23">
        <f t="shared" si="4551"/>
        <v>0</v>
      </c>
      <c r="AK1618" s="23">
        <f t="shared" si="4552"/>
        <v>0</v>
      </c>
      <c r="AL1618" s="23">
        <f t="shared" si="4553"/>
        <v>0</v>
      </c>
      <c r="AM1618" s="23">
        <f t="shared" si="4554"/>
        <v>0</v>
      </c>
      <c r="AN1618" s="23">
        <f t="shared" si="4555"/>
        <v>0</v>
      </c>
      <c r="AO1618" s="23">
        <f t="shared" si="4556"/>
        <v>0</v>
      </c>
      <c r="AP1618" s="23">
        <f t="shared" si="4557"/>
        <v>0</v>
      </c>
      <c r="AQ1618" s="23">
        <f t="shared" si="4558"/>
        <v>0</v>
      </c>
      <c r="AR1618" s="23">
        <f t="shared" si="4559"/>
        <v>0</v>
      </c>
      <c r="AS1618" s="23">
        <f t="shared" si="4560"/>
        <v>0</v>
      </c>
      <c r="AT1618" s="23">
        <f t="shared" si="4561"/>
        <v>0</v>
      </c>
      <c r="AU1618" s="23">
        <f t="shared" si="4562"/>
        <v>0</v>
      </c>
      <c r="AV1618" s="23">
        <f t="shared" si="4563"/>
        <v>0</v>
      </c>
      <c r="AW1618" s="23">
        <f t="shared" si="4462"/>
        <v>310.39999999999998</v>
      </c>
      <c r="AX1618" s="23">
        <f t="shared" si="4463"/>
        <v>310.39999999999998</v>
      </c>
      <c r="AY1618" s="23">
        <f t="shared" si="4464"/>
        <v>310.39999999999998</v>
      </c>
      <c r="AZ1618" s="23">
        <f t="shared" si="4564"/>
        <v>0</v>
      </c>
      <c r="BA1618" s="24"/>
      <c r="BB1618" s="24"/>
      <c r="BC1618" s="20"/>
      <c r="BD1618" s="20"/>
      <c r="BE1618" s="20"/>
      <c r="BF1618" s="20"/>
      <c r="BG1618" s="20"/>
      <c r="BH1618" s="20"/>
      <c r="BI1618" s="20"/>
    </row>
    <row r="1619" s="25" customFormat="1">
      <c r="A1619" s="26" t="s">
        <v>508</v>
      </c>
      <c r="B1619" s="26" t="s">
        <v>171</v>
      </c>
      <c r="C1619" s="26" t="s">
        <v>171</v>
      </c>
      <c r="D1619" s="26"/>
      <c r="E1619" s="41"/>
      <c r="F1619" s="27" t="s">
        <v>236</v>
      </c>
      <c r="G1619" s="28">
        <f t="shared" si="4499"/>
        <v>310.39999999999998</v>
      </c>
      <c r="H1619" s="28">
        <f t="shared" si="4500"/>
        <v>310.39999999999998</v>
      </c>
      <c r="I1619" s="28">
        <f t="shared" si="4533"/>
        <v>310.39999999999998</v>
      </c>
      <c r="J1619" s="28">
        <f t="shared" si="4534"/>
        <v>0</v>
      </c>
      <c r="K1619" s="28">
        <f t="shared" si="4535"/>
        <v>0</v>
      </c>
      <c r="L1619" s="28">
        <f t="shared" si="4536"/>
        <v>0</v>
      </c>
      <c r="M1619" s="28">
        <f t="shared" si="4419"/>
        <v>310.39999999999998</v>
      </c>
      <c r="N1619" s="28">
        <f t="shared" si="4420"/>
        <v>310.39999999999998</v>
      </c>
      <c r="O1619" s="28">
        <f t="shared" si="4421"/>
        <v>310.39999999999998</v>
      </c>
      <c r="P1619" s="28">
        <f t="shared" si="4537"/>
        <v>0</v>
      </c>
      <c r="Q1619" s="28">
        <f t="shared" si="4538"/>
        <v>0</v>
      </c>
      <c r="R1619" s="28">
        <f t="shared" si="4539"/>
        <v>0</v>
      </c>
      <c r="S1619" s="28">
        <f t="shared" si="4540"/>
        <v>0</v>
      </c>
      <c r="T1619" s="28">
        <f t="shared" si="4541"/>
        <v>0</v>
      </c>
      <c r="U1619" s="28">
        <f t="shared" si="4542"/>
        <v>0</v>
      </c>
      <c r="V1619" s="28">
        <f t="shared" si="4543"/>
        <v>0</v>
      </c>
      <c r="W1619" s="28">
        <f t="shared" si="4544"/>
        <v>0</v>
      </c>
      <c r="X1619" s="28">
        <f t="shared" si="4545"/>
        <v>0</v>
      </c>
      <c r="Y1619" s="28">
        <f t="shared" si="4456"/>
        <v>310.39999999999998</v>
      </c>
      <c r="Z1619" s="28">
        <f t="shared" si="4457"/>
        <v>310.39999999999998</v>
      </c>
      <c r="AA1619" s="28">
        <f t="shared" si="4458"/>
        <v>310.39999999999998</v>
      </c>
      <c r="AB1619" s="28">
        <f t="shared" si="4546"/>
        <v>0</v>
      </c>
      <c r="AC1619" s="28">
        <f t="shared" si="4547"/>
        <v>0</v>
      </c>
      <c r="AD1619" s="28">
        <f t="shared" si="4548"/>
        <v>0</v>
      </c>
      <c r="AE1619" s="28">
        <f t="shared" si="4459"/>
        <v>310.39999999999998</v>
      </c>
      <c r="AF1619" s="28">
        <f t="shared" si="4460"/>
        <v>310.39999999999998</v>
      </c>
      <c r="AG1619" s="28">
        <f t="shared" si="4461"/>
        <v>310.39999999999998</v>
      </c>
      <c r="AH1619" s="28">
        <f t="shared" si="4549"/>
        <v>0</v>
      </c>
      <c r="AI1619" s="28">
        <f t="shared" si="4550"/>
        <v>0</v>
      </c>
      <c r="AJ1619" s="28">
        <f t="shared" si="4551"/>
        <v>0</v>
      </c>
      <c r="AK1619" s="28">
        <f t="shared" si="4552"/>
        <v>0</v>
      </c>
      <c r="AL1619" s="28">
        <f t="shared" si="4553"/>
        <v>0</v>
      </c>
      <c r="AM1619" s="28">
        <f t="shared" si="4554"/>
        <v>0</v>
      </c>
      <c r="AN1619" s="28">
        <f t="shared" si="4555"/>
        <v>0</v>
      </c>
      <c r="AO1619" s="28">
        <f t="shared" si="4556"/>
        <v>0</v>
      </c>
      <c r="AP1619" s="28">
        <f t="shared" si="4557"/>
        <v>0</v>
      </c>
      <c r="AQ1619" s="28">
        <f t="shared" si="4558"/>
        <v>0</v>
      </c>
      <c r="AR1619" s="28">
        <f t="shared" si="4559"/>
        <v>0</v>
      </c>
      <c r="AS1619" s="28">
        <f t="shared" si="4560"/>
        <v>0</v>
      </c>
      <c r="AT1619" s="28">
        <f t="shared" si="4561"/>
        <v>0</v>
      </c>
      <c r="AU1619" s="28">
        <f t="shared" si="4562"/>
        <v>0</v>
      </c>
      <c r="AV1619" s="28">
        <f t="shared" si="4563"/>
        <v>0</v>
      </c>
      <c r="AW1619" s="28">
        <f t="shared" si="4462"/>
        <v>310.39999999999998</v>
      </c>
      <c r="AX1619" s="28">
        <f t="shared" si="4463"/>
        <v>310.39999999999998</v>
      </c>
      <c r="AY1619" s="28">
        <f t="shared" si="4464"/>
        <v>310.39999999999998</v>
      </c>
      <c r="AZ1619" s="28">
        <f t="shared" si="4564"/>
        <v>0</v>
      </c>
      <c r="BA1619" s="29"/>
      <c r="BB1619" s="29"/>
      <c r="BC1619" s="25"/>
      <c r="BD1619" s="25"/>
      <c r="BE1619" s="25"/>
      <c r="BF1619" s="25"/>
      <c r="BG1619" s="25"/>
      <c r="BH1619" s="25"/>
      <c r="BI1619" s="25"/>
    </row>
    <row r="1620" s="1" customFormat="1" ht="63">
      <c r="A1620" s="30" t="s">
        <v>508</v>
      </c>
      <c r="B1620" s="30" t="s">
        <v>171</v>
      </c>
      <c r="C1620" s="30" t="s">
        <v>171</v>
      </c>
      <c r="D1620" s="30" t="s">
        <v>77</v>
      </c>
      <c r="E1620" s="35"/>
      <c r="F1620" s="31" t="s">
        <v>78</v>
      </c>
      <c r="G1620" s="17">
        <f t="shared" si="4499"/>
        <v>310.39999999999998</v>
      </c>
      <c r="H1620" s="17">
        <f t="shared" si="4500"/>
        <v>310.39999999999998</v>
      </c>
      <c r="I1620" s="17">
        <f t="shared" si="4533"/>
        <v>310.39999999999998</v>
      </c>
      <c r="J1620" s="17">
        <f t="shared" si="4534"/>
        <v>0</v>
      </c>
      <c r="K1620" s="17">
        <f t="shared" si="4535"/>
        <v>0</v>
      </c>
      <c r="L1620" s="17">
        <f t="shared" si="4536"/>
        <v>0</v>
      </c>
      <c r="M1620" s="17">
        <f t="shared" si="4419"/>
        <v>310.39999999999998</v>
      </c>
      <c r="N1620" s="17">
        <f t="shared" si="4420"/>
        <v>310.39999999999998</v>
      </c>
      <c r="O1620" s="17">
        <f t="shared" si="4421"/>
        <v>310.39999999999998</v>
      </c>
      <c r="P1620" s="17">
        <f t="shared" si="4537"/>
        <v>0</v>
      </c>
      <c r="Q1620" s="17">
        <f t="shared" si="4538"/>
        <v>0</v>
      </c>
      <c r="R1620" s="17">
        <f t="shared" si="4539"/>
        <v>0</v>
      </c>
      <c r="S1620" s="17">
        <f t="shared" si="4540"/>
        <v>0</v>
      </c>
      <c r="T1620" s="17">
        <f t="shared" si="4541"/>
        <v>0</v>
      </c>
      <c r="U1620" s="17">
        <f t="shared" si="4542"/>
        <v>0</v>
      </c>
      <c r="V1620" s="17">
        <f t="shared" si="4543"/>
        <v>0</v>
      </c>
      <c r="W1620" s="17">
        <f t="shared" si="4544"/>
        <v>0</v>
      </c>
      <c r="X1620" s="17">
        <f t="shared" si="4545"/>
        <v>0</v>
      </c>
      <c r="Y1620" s="17">
        <f t="shared" si="4456"/>
        <v>310.39999999999998</v>
      </c>
      <c r="Z1620" s="17">
        <f t="shared" si="4457"/>
        <v>310.39999999999998</v>
      </c>
      <c r="AA1620" s="17">
        <f t="shared" si="4458"/>
        <v>310.39999999999998</v>
      </c>
      <c r="AB1620" s="17">
        <f t="shared" si="4546"/>
        <v>0</v>
      </c>
      <c r="AC1620" s="17">
        <f t="shared" si="4547"/>
        <v>0</v>
      </c>
      <c r="AD1620" s="17">
        <f t="shared" si="4548"/>
        <v>0</v>
      </c>
      <c r="AE1620" s="17">
        <f t="shared" si="4459"/>
        <v>310.39999999999998</v>
      </c>
      <c r="AF1620" s="17">
        <f t="shared" si="4460"/>
        <v>310.39999999999998</v>
      </c>
      <c r="AG1620" s="17">
        <f t="shared" si="4461"/>
        <v>310.39999999999998</v>
      </c>
      <c r="AH1620" s="17">
        <f t="shared" si="4549"/>
        <v>0</v>
      </c>
      <c r="AI1620" s="17">
        <f t="shared" si="4550"/>
        <v>0</v>
      </c>
      <c r="AJ1620" s="17">
        <f t="shared" si="4551"/>
        <v>0</v>
      </c>
      <c r="AK1620" s="17">
        <f t="shared" si="4552"/>
        <v>0</v>
      </c>
      <c r="AL1620" s="17">
        <f t="shared" si="4553"/>
        <v>0</v>
      </c>
      <c r="AM1620" s="17">
        <f t="shared" si="4554"/>
        <v>0</v>
      </c>
      <c r="AN1620" s="17">
        <f t="shared" si="4555"/>
        <v>0</v>
      </c>
      <c r="AO1620" s="17">
        <f t="shared" si="4556"/>
        <v>0</v>
      </c>
      <c r="AP1620" s="17">
        <f t="shared" si="4557"/>
        <v>0</v>
      </c>
      <c r="AQ1620" s="17">
        <f t="shared" si="4558"/>
        <v>0</v>
      </c>
      <c r="AR1620" s="17">
        <f t="shared" si="4559"/>
        <v>0</v>
      </c>
      <c r="AS1620" s="17">
        <f t="shared" si="4560"/>
        <v>0</v>
      </c>
      <c r="AT1620" s="17">
        <f t="shared" si="4561"/>
        <v>0</v>
      </c>
      <c r="AU1620" s="17">
        <f t="shared" si="4562"/>
        <v>0</v>
      </c>
      <c r="AV1620" s="17">
        <f t="shared" si="4563"/>
        <v>0</v>
      </c>
      <c r="AW1620" s="17">
        <f t="shared" si="4462"/>
        <v>310.39999999999998</v>
      </c>
      <c r="AX1620" s="17">
        <f t="shared" si="4463"/>
        <v>310.39999999999998</v>
      </c>
      <c r="AY1620" s="17">
        <f t="shared" si="4464"/>
        <v>310.39999999999998</v>
      </c>
      <c r="AZ1620" s="17">
        <f t="shared" si="4564"/>
        <v>0</v>
      </c>
      <c r="BA1620" s="32"/>
      <c r="BB1620" s="32"/>
      <c r="BC1620" s="1"/>
      <c r="BD1620" s="1"/>
      <c r="BE1620" s="1"/>
      <c r="BF1620" s="1"/>
      <c r="BG1620" s="1"/>
      <c r="BH1620" s="1"/>
      <c r="BI1620" s="1"/>
    </row>
    <row r="1621" s="1" customFormat="1" ht="31.5" hidden="1">
      <c r="A1621" s="30" t="s">
        <v>508</v>
      </c>
      <c r="B1621" s="30" t="s">
        <v>171</v>
      </c>
      <c r="C1621" s="30" t="s">
        <v>171</v>
      </c>
      <c r="D1621" s="30" t="s">
        <v>146</v>
      </c>
      <c r="E1621" s="35"/>
      <c r="F1621" s="31" t="s">
        <v>36</v>
      </c>
      <c r="G1621" s="17">
        <f t="shared" si="4499"/>
        <v>310.39999999999998</v>
      </c>
      <c r="H1621" s="17">
        <f t="shared" si="4500"/>
        <v>310.39999999999998</v>
      </c>
      <c r="I1621" s="17">
        <f t="shared" si="4533"/>
        <v>310.39999999999998</v>
      </c>
      <c r="J1621" s="17">
        <f t="shared" si="4534"/>
        <v>0</v>
      </c>
      <c r="K1621" s="17">
        <f t="shared" si="4535"/>
        <v>0</v>
      </c>
      <c r="L1621" s="17">
        <f t="shared" si="4536"/>
        <v>0</v>
      </c>
      <c r="M1621" s="17">
        <f t="shared" si="4419"/>
        <v>310.39999999999998</v>
      </c>
      <c r="N1621" s="17">
        <f t="shared" si="4420"/>
        <v>310.39999999999998</v>
      </c>
      <c r="O1621" s="17">
        <f t="shared" si="4421"/>
        <v>310.39999999999998</v>
      </c>
      <c r="P1621" s="17">
        <f t="shared" si="4537"/>
        <v>0</v>
      </c>
      <c r="Q1621" s="17">
        <f t="shared" si="4538"/>
        <v>0</v>
      </c>
      <c r="R1621" s="17">
        <f t="shared" si="4539"/>
        <v>0</v>
      </c>
      <c r="S1621" s="17">
        <f t="shared" si="4540"/>
        <v>0</v>
      </c>
      <c r="T1621" s="17">
        <f t="shared" si="4541"/>
        <v>0</v>
      </c>
      <c r="U1621" s="17">
        <f t="shared" si="4542"/>
        <v>0</v>
      </c>
      <c r="V1621" s="17">
        <f t="shared" si="4543"/>
        <v>0</v>
      </c>
      <c r="W1621" s="17">
        <f t="shared" si="4544"/>
        <v>0</v>
      </c>
      <c r="X1621" s="17">
        <f t="shared" si="4545"/>
        <v>0</v>
      </c>
      <c r="Y1621" s="17">
        <f t="shared" si="4456"/>
        <v>310.39999999999998</v>
      </c>
      <c r="Z1621" s="17">
        <f t="shared" si="4457"/>
        <v>310.39999999999998</v>
      </c>
      <c r="AA1621" s="17">
        <f t="shared" si="4458"/>
        <v>310.39999999999998</v>
      </c>
      <c r="AB1621" s="17">
        <f t="shared" si="4546"/>
        <v>0</v>
      </c>
      <c r="AC1621" s="17">
        <f t="shared" si="4547"/>
        <v>0</v>
      </c>
      <c r="AD1621" s="17">
        <f t="shared" si="4548"/>
        <v>0</v>
      </c>
      <c r="AE1621" s="17">
        <f t="shared" si="4459"/>
        <v>310.39999999999998</v>
      </c>
      <c r="AF1621" s="17">
        <f t="shared" si="4460"/>
        <v>310.39999999999998</v>
      </c>
      <c r="AG1621" s="17">
        <f t="shared" si="4461"/>
        <v>310.39999999999998</v>
      </c>
      <c r="AH1621" s="17">
        <f t="shared" si="4549"/>
        <v>0</v>
      </c>
      <c r="AI1621" s="17">
        <f t="shared" si="4550"/>
        <v>0</v>
      </c>
      <c r="AJ1621" s="17">
        <f t="shared" si="4551"/>
        <v>0</v>
      </c>
      <c r="AK1621" s="17">
        <f t="shared" si="4552"/>
        <v>0</v>
      </c>
      <c r="AL1621" s="17">
        <f t="shared" si="4553"/>
        <v>0</v>
      </c>
      <c r="AM1621" s="17">
        <f t="shared" si="4554"/>
        <v>0</v>
      </c>
      <c r="AN1621" s="17">
        <f t="shared" si="4555"/>
        <v>0</v>
      </c>
      <c r="AO1621" s="17">
        <f t="shared" si="4556"/>
        <v>0</v>
      </c>
      <c r="AP1621" s="17">
        <f t="shared" si="4557"/>
        <v>0</v>
      </c>
      <c r="AQ1621" s="17">
        <f t="shared" si="4558"/>
        <v>0</v>
      </c>
      <c r="AR1621" s="17">
        <f t="shared" si="4559"/>
        <v>0</v>
      </c>
      <c r="AS1621" s="17">
        <f t="shared" si="4560"/>
        <v>0</v>
      </c>
      <c r="AT1621" s="17">
        <f t="shared" si="4561"/>
        <v>0</v>
      </c>
      <c r="AU1621" s="17">
        <f t="shared" si="4562"/>
        <v>0</v>
      </c>
      <c r="AV1621" s="17">
        <f t="shared" si="4563"/>
        <v>0</v>
      </c>
      <c r="AW1621" s="17">
        <f t="shared" si="4462"/>
        <v>310.39999999999998</v>
      </c>
      <c r="AX1621" s="17">
        <f t="shared" si="4463"/>
        <v>310.39999999999998</v>
      </c>
      <c r="AY1621" s="17">
        <f t="shared" si="4464"/>
        <v>310.39999999999998</v>
      </c>
      <c r="AZ1621" s="17">
        <f t="shared" si="4564"/>
        <v>0</v>
      </c>
      <c r="BA1621" s="32">
        <v>0</v>
      </c>
      <c r="BB1621" s="32"/>
      <c r="BC1621" s="1"/>
      <c r="BD1621" s="1"/>
      <c r="BE1621" s="1"/>
      <c r="BF1621" s="1"/>
      <c r="BG1621" s="1"/>
      <c r="BH1621" s="1"/>
      <c r="BI1621" s="1"/>
    </row>
    <row r="1622" s="1" customFormat="1" ht="78.75">
      <c r="A1622" s="30" t="s">
        <v>508</v>
      </c>
      <c r="B1622" s="30" t="s">
        <v>171</v>
      </c>
      <c r="C1622" s="30" t="s">
        <v>171</v>
      </c>
      <c r="D1622" s="30" t="s">
        <v>253</v>
      </c>
      <c r="E1622" s="35"/>
      <c r="F1622" s="31" t="s">
        <v>254</v>
      </c>
      <c r="G1622" s="17">
        <f t="shared" si="4499"/>
        <v>310.39999999999998</v>
      </c>
      <c r="H1622" s="17">
        <f t="shared" si="4500"/>
        <v>310.39999999999998</v>
      </c>
      <c r="I1622" s="17">
        <f t="shared" si="4533"/>
        <v>310.39999999999998</v>
      </c>
      <c r="J1622" s="17">
        <f t="shared" si="4534"/>
        <v>0</v>
      </c>
      <c r="K1622" s="17">
        <f t="shared" si="4535"/>
        <v>0</v>
      </c>
      <c r="L1622" s="17">
        <f t="shared" si="4536"/>
        <v>0</v>
      </c>
      <c r="M1622" s="17">
        <f t="shared" si="4419"/>
        <v>310.39999999999998</v>
      </c>
      <c r="N1622" s="17">
        <f t="shared" si="4420"/>
        <v>310.39999999999998</v>
      </c>
      <c r="O1622" s="17">
        <f t="shared" si="4421"/>
        <v>310.39999999999998</v>
      </c>
      <c r="P1622" s="17">
        <f t="shared" si="4537"/>
        <v>0</v>
      </c>
      <c r="Q1622" s="17">
        <f t="shared" si="4538"/>
        <v>0</v>
      </c>
      <c r="R1622" s="17">
        <f t="shared" si="4539"/>
        <v>0</v>
      </c>
      <c r="S1622" s="17">
        <f t="shared" si="4540"/>
        <v>0</v>
      </c>
      <c r="T1622" s="17">
        <f t="shared" si="4541"/>
        <v>0</v>
      </c>
      <c r="U1622" s="17">
        <f t="shared" si="4542"/>
        <v>0</v>
      </c>
      <c r="V1622" s="17">
        <f t="shared" si="4543"/>
        <v>0</v>
      </c>
      <c r="W1622" s="17">
        <f t="shared" si="4544"/>
        <v>0</v>
      </c>
      <c r="X1622" s="17">
        <f t="shared" si="4545"/>
        <v>0</v>
      </c>
      <c r="Y1622" s="17">
        <f t="shared" si="4456"/>
        <v>310.39999999999998</v>
      </c>
      <c r="Z1622" s="17">
        <f t="shared" si="4457"/>
        <v>310.39999999999998</v>
      </c>
      <c r="AA1622" s="17">
        <f t="shared" si="4458"/>
        <v>310.39999999999998</v>
      </c>
      <c r="AB1622" s="17">
        <f t="shared" si="4546"/>
        <v>0</v>
      </c>
      <c r="AC1622" s="17">
        <f t="shared" si="4547"/>
        <v>0</v>
      </c>
      <c r="AD1622" s="17">
        <f t="shared" si="4548"/>
        <v>0</v>
      </c>
      <c r="AE1622" s="17">
        <f t="shared" si="4459"/>
        <v>310.39999999999998</v>
      </c>
      <c r="AF1622" s="17">
        <f t="shared" si="4460"/>
        <v>310.39999999999998</v>
      </c>
      <c r="AG1622" s="17">
        <f t="shared" si="4461"/>
        <v>310.39999999999998</v>
      </c>
      <c r="AH1622" s="17">
        <f t="shared" si="4549"/>
        <v>0</v>
      </c>
      <c r="AI1622" s="17">
        <f t="shared" si="4550"/>
        <v>0</v>
      </c>
      <c r="AJ1622" s="17">
        <f t="shared" si="4551"/>
        <v>0</v>
      </c>
      <c r="AK1622" s="17">
        <f t="shared" si="4552"/>
        <v>0</v>
      </c>
      <c r="AL1622" s="17">
        <f t="shared" si="4553"/>
        <v>0</v>
      </c>
      <c r="AM1622" s="17">
        <f t="shared" si="4554"/>
        <v>0</v>
      </c>
      <c r="AN1622" s="17">
        <f t="shared" si="4555"/>
        <v>0</v>
      </c>
      <c r="AO1622" s="17">
        <f t="shared" si="4556"/>
        <v>0</v>
      </c>
      <c r="AP1622" s="17">
        <f t="shared" si="4557"/>
        <v>0</v>
      </c>
      <c r="AQ1622" s="17">
        <f t="shared" si="4558"/>
        <v>0</v>
      </c>
      <c r="AR1622" s="17">
        <f t="shared" si="4559"/>
        <v>0</v>
      </c>
      <c r="AS1622" s="17">
        <f t="shared" si="4560"/>
        <v>0</v>
      </c>
      <c r="AT1622" s="17">
        <f t="shared" si="4561"/>
        <v>0</v>
      </c>
      <c r="AU1622" s="17">
        <f t="shared" si="4562"/>
        <v>0</v>
      </c>
      <c r="AV1622" s="17">
        <f t="shared" si="4563"/>
        <v>0</v>
      </c>
      <c r="AW1622" s="17">
        <f t="shared" si="4462"/>
        <v>310.39999999999998</v>
      </c>
      <c r="AX1622" s="17">
        <f t="shared" si="4463"/>
        <v>310.39999999999998</v>
      </c>
      <c r="AY1622" s="17">
        <f t="shared" si="4464"/>
        <v>310.39999999999998</v>
      </c>
      <c r="AZ1622" s="17">
        <f t="shared" si="4564"/>
        <v>0</v>
      </c>
      <c r="BA1622" s="32"/>
      <c r="BB1622" s="32"/>
      <c r="BC1622" s="1"/>
      <c r="BD1622" s="1"/>
      <c r="BE1622" s="1"/>
      <c r="BF1622" s="1"/>
      <c r="BG1622" s="1"/>
      <c r="BH1622" s="1"/>
      <c r="BI1622" s="1"/>
    </row>
    <row r="1623" s="1" customFormat="1" ht="157.5">
      <c r="A1623" s="30" t="s">
        <v>508</v>
      </c>
      <c r="B1623" s="30" t="s">
        <v>171</v>
      </c>
      <c r="C1623" s="30" t="s">
        <v>171</v>
      </c>
      <c r="D1623" s="30" t="s">
        <v>468</v>
      </c>
      <c r="E1623" s="35"/>
      <c r="F1623" s="31" t="s">
        <v>469</v>
      </c>
      <c r="G1623" s="17">
        <f t="shared" si="4499"/>
        <v>310.39999999999998</v>
      </c>
      <c r="H1623" s="17">
        <f t="shared" si="4500"/>
        <v>310.39999999999998</v>
      </c>
      <c r="I1623" s="17">
        <f t="shared" si="4533"/>
        <v>310.39999999999998</v>
      </c>
      <c r="J1623" s="17">
        <f t="shared" si="4534"/>
        <v>0</v>
      </c>
      <c r="K1623" s="17">
        <f t="shared" si="4535"/>
        <v>0</v>
      </c>
      <c r="L1623" s="17">
        <f t="shared" si="4536"/>
        <v>0</v>
      </c>
      <c r="M1623" s="17">
        <f t="shared" si="4419"/>
        <v>310.39999999999998</v>
      </c>
      <c r="N1623" s="17">
        <f t="shared" si="4420"/>
        <v>310.39999999999998</v>
      </c>
      <c r="O1623" s="17">
        <f t="shared" si="4421"/>
        <v>310.39999999999998</v>
      </c>
      <c r="P1623" s="17">
        <f t="shared" si="4537"/>
        <v>0</v>
      </c>
      <c r="Q1623" s="17">
        <f t="shared" si="4538"/>
        <v>0</v>
      </c>
      <c r="R1623" s="17">
        <f t="shared" si="4539"/>
        <v>0</v>
      </c>
      <c r="S1623" s="17">
        <f t="shared" si="4540"/>
        <v>0</v>
      </c>
      <c r="T1623" s="17">
        <f t="shared" si="4541"/>
        <v>0</v>
      </c>
      <c r="U1623" s="17">
        <f t="shared" si="4542"/>
        <v>0</v>
      </c>
      <c r="V1623" s="17">
        <f t="shared" si="4543"/>
        <v>0</v>
      </c>
      <c r="W1623" s="17">
        <f t="shared" si="4544"/>
        <v>0</v>
      </c>
      <c r="X1623" s="17">
        <f t="shared" si="4545"/>
        <v>0</v>
      </c>
      <c r="Y1623" s="17">
        <f t="shared" si="4456"/>
        <v>310.39999999999998</v>
      </c>
      <c r="Z1623" s="17">
        <f t="shared" si="4457"/>
        <v>310.39999999999998</v>
      </c>
      <c r="AA1623" s="17">
        <f t="shared" si="4458"/>
        <v>310.39999999999998</v>
      </c>
      <c r="AB1623" s="17">
        <f t="shared" si="4546"/>
        <v>0</v>
      </c>
      <c r="AC1623" s="17">
        <f t="shared" si="4547"/>
        <v>0</v>
      </c>
      <c r="AD1623" s="17">
        <f t="shared" si="4548"/>
        <v>0</v>
      </c>
      <c r="AE1623" s="17">
        <f t="shared" si="4459"/>
        <v>310.39999999999998</v>
      </c>
      <c r="AF1623" s="17">
        <f t="shared" si="4460"/>
        <v>310.39999999999998</v>
      </c>
      <c r="AG1623" s="17">
        <f t="shared" si="4461"/>
        <v>310.39999999999998</v>
      </c>
      <c r="AH1623" s="17">
        <f t="shared" si="4549"/>
        <v>0</v>
      </c>
      <c r="AI1623" s="17">
        <f t="shared" si="4550"/>
        <v>0</v>
      </c>
      <c r="AJ1623" s="17">
        <f t="shared" si="4551"/>
        <v>0</v>
      </c>
      <c r="AK1623" s="17">
        <f t="shared" si="4552"/>
        <v>0</v>
      </c>
      <c r="AL1623" s="17">
        <f t="shared" si="4553"/>
        <v>0</v>
      </c>
      <c r="AM1623" s="17">
        <f t="shared" si="4554"/>
        <v>0</v>
      </c>
      <c r="AN1623" s="17">
        <f t="shared" si="4555"/>
        <v>0</v>
      </c>
      <c r="AO1623" s="17">
        <f t="shared" si="4556"/>
        <v>0</v>
      </c>
      <c r="AP1623" s="17">
        <f t="shared" si="4557"/>
        <v>0</v>
      </c>
      <c r="AQ1623" s="17">
        <f t="shared" si="4558"/>
        <v>0</v>
      </c>
      <c r="AR1623" s="17">
        <f t="shared" si="4559"/>
        <v>0</v>
      </c>
      <c r="AS1623" s="17">
        <f t="shared" si="4560"/>
        <v>0</v>
      </c>
      <c r="AT1623" s="17">
        <f t="shared" si="4561"/>
        <v>0</v>
      </c>
      <c r="AU1623" s="17">
        <f t="shared" si="4562"/>
        <v>0</v>
      </c>
      <c r="AV1623" s="17">
        <f t="shared" si="4563"/>
        <v>0</v>
      </c>
      <c r="AW1623" s="17">
        <f t="shared" si="4462"/>
        <v>310.39999999999998</v>
      </c>
      <c r="AX1623" s="17">
        <f t="shared" si="4463"/>
        <v>310.39999999999998</v>
      </c>
      <c r="AY1623" s="17">
        <f t="shared" si="4464"/>
        <v>310.39999999999998</v>
      </c>
      <c r="AZ1623" s="17">
        <f t="shared" si="4564"/>
        <v>0</v>
      </c>
      <c r="BA1623" s="32"/>
      <c r="BB1623" s="32"/>
      <c r="BC1623" s="1"/>
      <c r="BD1623" s="1"/>
      <c r="BE1623" s="1"/>
      <c r="BF1623" s="1"/>
      <c r="BG1623" s="1"/>
      <c r="BH1623" s="1"/>
      <c r="BI1623" s="1"/>
    </row>
    <row r="1624" s="1" customFormat="1">
      <c r="A1624" s="30" t="s">
        <v>508</v>
      </c>
      <c r="B1624" s="30" t="s">
        <v>171</v>
      </c>
      <c r="C1624" s="30" t="s">
        <v>171</v>
      </c>
      <c r="D1624" s="30" t="s">
        <v>468</v>
      </c>
      <c r="E1624" s="30" t="s">
        <v>134</v>
      </c>
      <c r="F1624" s="31" t="s">
        <v>135</v>
      </c>
      <c r="G1624" s="17">
        <v>310.39999999999998</v>
      </c>
      <c r="H1624" s="17">
        <v>310.39999999999998</v>
      </c>
      <c r="I1624" s="17">
        <v>310.39999999999998</v>
      </c>
      <c r="J1624" s="17"/>
      <c r="K1624" s="17"/>
      <c r="L1624" s="17"/>
      <c r="M1624" s="17">
        <f t="shared" ref="M1624:M1687" si="4565">G1624+J1624</f>
        <v>310.39999999999998</v>
      </c>
      <c r="N1624" s="17">
        <f t="shared" ref="N1624:N1687" si="4566">H1624+K1624</f>
        <v>310.39999999999998</v>
      </c>
      <c r="O1624" s="17">
        <f t="shared" ref="O1624:O1687" si="4567">I1624+L1624</f>
        <v>310.39999999999998</v>
      </c>
      <c r="P1624" s="17"/>
      <c r="Q1624" s="17"/>
      <c r="R1624" s="17"/>
      <c r="S1624" s="17"/>
      <c r="T1624" s="17"/>
      <c r="U1624" s="17"/>
      <c r="V1624" s="17"/>
      <c r="W1624" s="17"/>
      <c r="X1624" s="17"/>
      <c r="Y1624" s="17">
        <f t="shared" si="4456"/>
        <v>310.39999999999998</v>
      </c>
      <c r="Z1624" s="17">
        <f t="shared" si="4457"/>
        <v>310.39999999999998</v>
      </c>
      <c r="AA1624" s="17">
        <f t="shared" si="4458"/>
        <v>310.39999999999998</v>
      </c>
      <c r="AB1624" s="17"/>
      <c r="AC1624" s="17"/>
      <c r="AD1624" s="17"/>
      <c r="AE1624" s="17">
        <f t="shared" si="4459"/>
        <v>310.39999999999998</v>
      </c>
      <c r="AF1624" s="17">
        <f t="shared" si="4460"/>
        <v>310.39999999999998</v>
      </c>
      <c r="AG1624" s="17">
        <f t="shared" si="4461"/>
        <v>310.39999999999998</v>
      </c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17"/>
      <c r="AT1624" s="17"/>
      <c r="AU1624" s="17"/>
      <c r="AV1624" s="17"/>
      <c r="AW1624" s="17">
        <f t="shared" si="4462"/>
        <v>310.39999999999998</v>
      </c>
      <c r="AX1624" s="17">
        <f t="shared" si="4463"/>
        <v>310.39999999999998</v>
      </c>
      <c r="AY1624" s="17">
        <f t="shared" si="4464"/>
        <v>310.39999999999998</v>
      </c>
      <c r="AZ1624" s="17"/>
      <c r="BA1624" s="32"/>
      <c r="BB1624" s="32"/>
      <c r="BC1624" s="1"/>
      <c r="BD1624" s="1"/>
      <c r="BE1624" s="1"/>
      <c r="BF1624" s="1"/>
      <c r="BG1624" s="1"/>
      <c r="BH1624" s="1"/>
      <c r="BI1624" s="1"/>
    </row>
    <row r="1625" s="20" customFormat="1">
      <c r="A1625" s="21" t="s">
        <v>508</v>
      </c>
      <c r="B1625" s="21" t="s">
        <v>74</v>
      </c>
      <c r="C1625" s="21"/>
      <c r="D1625" s="21"/>
      <c r="E1625" s="21"/>
      <c r="F1625" s="22" t="s">
        <v>75</v>
      </c>
      <c r="G1625" s="23">
        <f t="shared" si="4499"/>
        <v>1427.2</v>
      </c>
      <c r="H1625" s="23">
        <f t="shared" si="4500"/>
        <v>1427.2</v>
      </c>
      <c r="I1625" s="23">
        <f t="shared" si="4533"/>
        <v>1427.2</v>
      </c>
      <c r="J1625" s="23">
        <f t="shared" si="4534"/>
        <v>0</v>
      </c>
      <c r="K1625" s="23">
        <f t="shared" si="4535"/>
        <v>0</v>
      </c>
      <c r="L1625" s="23">
        <f t="shared" si="4536"/>
        <v>0</v>
      </c>
      <c r="M1625" s="23">
        <f t="shared" si="4565"/>
        <v>1427.2</v>
      </c>
      <c r="N1625" s="23">
        <f t="shared" si="4566"/>
        <v>1427.2</v>
      </c>
      <c r="O1625" s="23">
        <f t="shared" si="4567"/>
        <v>1427.2</v>
      </c>
      <c r="P1625" s="23">
        <f t="shared" si="4537"/>
        <v>0</v>
      </c>
      <c r="Q1625" s="23">
        <f t="shared" si="4538"/>
        <v>0</v>
      </c>
      <c r="R1625" s="23">
        <f t="shared" si="4539"/>
        <v>0</v>
      </c>
      <c r="S1625" s="23">
        <f t="shared" si="4540"/>
        <v>0</v>
      </c>
      <c r="T1625" s="23">
        <f t="shared" si="4541"/>
        <v>0</v>
      </c>
      <c r="U1625" s="23">
        <f t="shared" si="4542"/>
        <v>0</v>
      </c>
      <c r="V1625" s="23">
        <f t="shared" si="4543"/>
        <v>0</v>
      </c>
      <c r="W1625" s="23">
        <f t="shared" si="4544"/>
        <v>0</v>
      </c>
      <c r="X1625" s="23">
        <f t="shared" si="4545"/>
        <v>0</v>
      </c>
      <c r="Y1625" s="23">
        <f t="shared" si="4456"/>
        <v>1427.2</v>
      </c>
      <c r="Z1625" s="23">
        <f t="shared" si="4457"/>
        <v>1427.2</v>
      </c>
      <c r="AA1625" s="23">
        <f t="shared" si="4458"/>
        <v>1427.2</v>
      </c>
      <c r="AB1625" s="23">
        <f t="shared" si="4546"/>
        <v>0</v>
      </c>
      <c r="AC1625" s="23">
        <f t="shared" si="4547"/>
        <v>0</v>
      </c>
      <c r="AD1625" s="23">
        <f t="shared" si="4548"/>
        <v>0</v>
      </c>
      <c r="AE1625" s="23">
        <f t="shared" si="4459"/>
        <v>1427.2</v>
      </c>
      <c r="AF1625" s="23">
        <f t="shared" si="4460"/>
        <v>1427.2</v>
      </c>
      <c r="AG1625" s="23">
        <f t="shared" si="4461"/>
        <v>1427.2</v>
      </c>
      <c r="AH1625" s="23">
        <f t="shared" si="4549"/>
        <v>0</v>
      </c>
      <c r="AI1625" s="23">
        <f t="shared" si="4550"/>
        <v>0</v>
      </c>
      <c r="AJ1625" s="23">
        <f t="shared" si="4551"/>
        <v>0</v>
      </c>
      <c r="AK1625" s="23">
        <f t="shared" si="4552"/>
        <v>0</v>
      </c>
      <c r="AL1625" s="23">
        <f t="shared" si="4553"/>
        <v>0</v>
      </c>
      <c r="AM1625" s="23">
        <f t="shared" si="4554"/>
        <v>0</v>
      </c>
      <c r="AN1625" s="23">
        <f t="shared" si="4555"/>
        <v>0</v>
      </c>
      <c r="AO1625" s="23">
        <f t="shared" si="4556"/>
        <v>0</v>
      </c>
      <c r="AP1625" s="23">
        <f t="shared" si="4557"/>
        <v>0</v>
      </c>
      <c r="AQ1625" s="23">
        <f t="shared" si="4558"/>
        <v>0</v>
      </c>
      <c r="AR1625" s="23">
        <f t="shared" si="4559"/>
        <v>0</v>
      </c>
      <c r="AS1625" s="23">
        <f t="shared" si="4560"/>
        <v>0</v>
      </c>
      <c r="AT1625" s="23">
        <f t="shared" si="4561"/>
        <v>0</v>
      </c>
      <c r="AU1625" s="23">
        <f t="shared" si="4562"/>
        <v>0</v>
      </c>
      <c r="AV1625" s="23">
        <f t="shared" si="4563"/>
        <v>0</v>
      </c>
      <c r="AW1625" s="23">
        <f t="shared" si="4462"/>
        <v>1427.2</v>
      </c>
      <c r="AX1625" s="23">
        <f t="shared" si="4463"/>
        <v>1427.2</v>
      </c>
      <c r="AY1625" s="23">
        <f t="shared" si="4464"/>
        <v>1427.2</v>
      </c>
      <c r="AZ1625" s="23">
        <f t="shared" si="4564"/>
        <v>0</v>
      </c>
      <c r="BA1625" s="24"/>
      <c r="BB1625" s="24"/>
      <c r="BC1625" s="20"/>
      <c r="BD1625" s="20"/>
      <c r="BE1625" s="20"/>
      <c r="BF1625" s="20"/>
      <c r="BG1625" s="20"/>
      <c r="BH1625" s="20"/>
      <c r="BI1625" s="20"/>
    </row>
    <row r="1626" s="25" customFormat="1">
      <c r="A1626" s="26" t="s">
        <v>508</v>
      </c>
      <c r="B1626" s="26" t="s">
        <v>74</v>
      </c>
      <c r="C1626" s="26" t="s">
        <v>29</v>
      </c>
      <c r="D1626" s="26"/>
      <c r="E1626" s="26"/>
      <c r="F1626" s="27" t="s">
        <v>76</v>
      </c>
      <c r="G1626" s="28">
        <f t="shared" si="4499"/>
        <v>1427.2</v>
      </c>
      <c r="H1626" s="28">
        <f t="shared" si="4500"/>
        <v>1427.2</v>
      </c>
      <c r="I1626" s="28">
        <f t="shared" si="4533"/>
        <v>1427.2</v>
      </c>
      <c r="J1626" s="28">
        <f t="shared" si="4534"/>
        <v>0</v>
      </c>
      <c r="K1626" s="28">
        <f t="shared" si="4535"/>
        <v>0</v>
      </c>
      <c r="L1626" s="28">
        <f t="shared" si="4536"/>
        <v>0</v>
      </c>
      <c r="M1626" s="28">
        <f t="shared" si="4565"/>
        <v>1427.2</v>
      </c>
      <c r="N1626" s="28">
        <f t="shared" si="4566"/>
        <v>1427.2</v>
      </c>
      <c r="O1626" s="28">
        <f t="shared" si="4567"/>
        <v>1427.2</v>
      </c>
      <c r="P1626" s="28">
        <f t="shared" si="4537"/>
        <v>0</v>
      </c>
      <c r="Q1626" s="28">
        <f t="shared" si="4538"/>
        <v>0</v>
      </c>
      <c r="R1626" s="28">
        <f t="shared" si="4539"/>
        <v>0</v>
      </c>
      <c r="S1626" s="28">
        <f t="shared" si="4540"/>
        <v>0</v>
      </c>
      <c r="T1626" s="28">
        <f t="shared" si="4541"/>
        <v>0</v>
      </c>
      <c r="U1626" s="28">
        <f t="shared" si="4542"/>
        <v>0</v>
      </c>
      <c r="V1626" s="28">
        <f t="shared" si="4543"/>
        <v>0</v>
      </c>
      <c r="W1626" s="28">
        <f t="shared" si="4544"/>
        <v>0</v>
      </c>
      <c r="X1626" s="28">
        <f t="shared" si="4545"/>
        <v>0</v>
      </c>
      <c r="Y1626" s="28">
        <f t="shared" si="4456"/>
        <v>1427.2</v>
      </c>
      <c r="Z1626" s="28">
        <f t="shared" si="4457"/>
        <v>1427.2</v>
      </c>
      <c r="AA1626" s="28">
        <f t="shared" si="4458"/>
        <v>1427.2</v>
      </c>
      <c r="AB1626" s="28">
        <f t="shared" si="4546"/>
        <v>0</v>
      </c>
      <c r="AC1626" s="28">
        <f t="shared" si="4547"/>
        <v>0</v>
      </c>
      <c r="AD1626" s="28">
        <f t="shared" si="4548"/>
        <v>0</v>
      </c>
      <c r="AE1626" s="28">
        <f t="shared" si="4459"/>
        <v>1427.2</v>
      </c>
      <c r="AF1626" s="28">
        <f t="shared" si="4460"/>
        <v>1427.2</v>
      </c>
      <c r="AG1626" s="28">
        <f t="shared" si="4461"/>
        <v>1427.2</v>
      </c>
      <c r="AH1626" s="28">
        <f t="shared" si="4549"/>
        <v>0</v>
      </c>
      <c r="AI1626" s="28">
        <f t="shared" si="4550"/>
        <v>0</v>
      </c>
      <c r="AJ1626" s="28">
        <f t="shared" si="4551"/>
        <v>0</v>
      </c>
      <c r="AK1626" s="28">
        <f t="shared" si="4552"/>
        <v>0</v>
      </c>
      <c r="AL1626" s="28">
        <f t="shared" si="4553"/>
        <v>0</v>
      </c>
      <c r="AM1626" s="28">
        <f t="shared" si="4554"/>
        <v>0</v>
      </c>
      <c r="AN1626" s="28">
        <f t="shared" si="4555"/>
        <v>0</v>
      </c>
      <c r="AO1626" s="28">
        <f t="shared" si="4556"/>
        <v>0</v>
      </c>
      <c r="AP1626" s="28">
        <f t="shared" si="4557"/>
        <v>0</v>
      </c>
      <c r="AQ1626" s="28">
        <f t="shared" si="4558"/>
        <v>0</v>
      </c>
      <c r="AR1626" s="28">
        <f t="shared" si="4559"/>
        <v>0</v>
      </c>
      <c r="AS1626" s="28">
        <f t="shared" si="4560"/>
        <v>0</v>
      </c>
      <c r="AT1626" s="28">
        <f t="shared" si="4561"/>
        <v>0</v>
      </c>
      <c r="AU1626" s="28">
        <f t="shared" si="4562"/>
        <v>0</v>
      </c>
      <c r="AV1626" s="28">
        <f t="shared" si="4563"/>
        <v>0</v>
      </c>
      <c r="AW1626" s="28">
        <f t="shared" si="4462"/>
        <v>1427.2</v>
      </c>
      <c r="AX1626" s="28">
        <f t="shared" si="4463"/>
        <v>1427.2</v>
      </c>
      <c r="AY1626" s="28">
        <f t="shared" si="4464"/>
        <v>1427.2</v>
      </c>
      <c r="AZ1626" s="28">
        <f t="shared" si="4564"/>
        <v>0</v>
      </c>
      <c r="BA1626" s="29"/>
      <c r="BB1626" s="29"/>
      <c r="BC1626" s="25"/>
      <c r="BD1626" s="25"/>
      <c r="BE1626" s="25"/>
      <c r="BF1626" s="25"/>
      <c r="BG1626" s="25"/>
      <c r="BH1626" s="25"/>
      <c r="BI1626" s="25"/>
    </row>
    <row r="1627" s="1" customFormat="1" ht="63">
      <c r="A1627" s="30" t="s">
        <v>508</v>
      </c>
      <c r="B1627" s="30" t="s">
        <v>74</v>
      </c>
      <c r="C1627" s="30" t="s">
        <v>29</v>
      </c>
      <c r="D1627" s="30" t="s">
        <v>77</v>
      </c>
      <c r="E1627" s="35"/>
      <c r="F1627" s="31" t="s">
        <v>78</v>
      </c>
      <c r="G1627" s="17">
        <f t="shared" si="4499"/>
        <v>1427.2</v>
      </c>
      <c r="H1627" s="17">
        <f t="shared" si="4500"/>
        <v>1427.2</v>
      </c>
      <c r="I1627" s="17">
        <f t="shared" si="4533"/>
        <v>1427.2</v>
      </c>
      <c r="J1627" s="17">
        <f t="shared" si="4534"/>
        <v>0</v>
      </c>
      <c r="K1627" s="17">
        <f t="shared" si="4535"/>
        <v>0</v>
      </c>
      <c r="L1627" s="17">
        <f t="shared" si="4536"/>
        <v>0</v>
      </c>
      <c r="M1627" s="17">
        <f t="shared" si="4565"/>
        <v>1427.2</v>
      </c>
      <c r="N1627" s="17">
        <f t="shared" si="4566"/>
        <v>1427.2</v>
      </c>
      <c r="O1627" s="17">
        <f t="shared" si="4567"/>
        <v>1427.2</v>
      </c>
      <c r="P1627" s="17">
        <f t="shared" si="4537"/>
        <v>0</v>
      </c>
      <c r="Q1627" s="17">
        <f t="shared" si="4538"/>
        <v>0</v>
      </c>
      <c r="R1627" s="17">
        <f t="shared" si="4539"/>
        <v>0</v>
      </c>
      <c r="S1627" s="17">
        <f t="shared" si="4540"/>
        <v>0</v>
      </c>
      <c r="T1627" s="17">
        <f t="shared" si="4541"/>
        <v>0</v>
      </c>
      <c r="U1627" s="17">
        <f t="shared" si="4542"/>
        <v>0</v>
      </c>
      <c r="V1627" s="17">
        <f t="shared" si="4543"/>
        <v>0</v>
      </c>
      <c r="W1627" s="17">
        <f t="shared" si="4544"/>
        <v>0</v>
      </c>
      <c r="X1627" s="17">
        <f t="shared" si="4545"/>
        <v>0</v>
      </c>
      <c r="Y1627" s="17">
        <f t="shared" si="4456"/>
        <v>1427.2</v>
      </c>
      <c r="Z1627" s="17">
        <f t="shared" si="4457"/>
        <v>1427.2</v>
      </c>
      <c r="AA1627" s="17">
        <f t="shared" si="4458"/>
        <v>1427.2</v>
      </c>
      <c r="AB1627" s="17">
        <f t="shared" si="4546"/>
        <v>0</v>
      </c>
      <c r="AC1627" s="17">
        <f t="shared" si="4547"/>
        <v>0</v>
      </c>
      <c r="AD1627" s="17">
        <f t="shared" si="4548"/>
        <v>0</v>
      </c>
      <c r="AE1627" s="17">
        <f t="shared" si="4459"/>
        <v>1427.2</v>
      </c>
      <c r="AF1627" s="17">
        <f t="shared" si="4460"/>
        <v>1427.2</v>
      </c>
      <c r="AG1627" s="17">
        <f t="shared" si="4461"/>
        <v>1427.2</v>
      </c>
      <c r="AH1627" s="17">
        <f t="shared" si="4549"/>
        <v>0</v>
      </c>
      <c r="AI1627" s="17">
        <f t="shared" si="4550"/>
        <v>0</v>
      </c>
      <c r="AJ1627" s="17">
        <f t="shared" si="4551"/>
        <v>0</v>
      </c>
      <c r="AK1627" s="17">
        <f t="shared" si="4552"/>
        <v>0</v>
      </c>
      <c r="AL1627" s="17">
        <f t="shared" si="4553"/>
        <v>0</v>
      </c>
      <c r="AM1627" s="17">
        <f t="shared" si="4554"/>
        <v>0</v>
      </c>
      <c r="AN1627" s="17">
        <f t="shared" si="4555"/>
        <v>0</v>
      </c>
      <c r="AO1627" s="17">
        <f t="shared" si="4556"/>
        <v>0</v>
      </c>
      <c r="AP1627" s="17">
        <f t="shared" si="4557"/>
        <v>0</v>
      </c>
      <c r="AQ1627" s="17">
        <f t="shared" si="4558"/>
        <v>0</v>
      </c>
      <c r="AR1627" s="17">
        <f t="shared" si="4559"/>
        <v>0</v>
      </c>
      <c r="AS1627" s="17">
        <f t="shared" si="4560"/>
        <v>0</v>
      </c>
      <c r="AT1627" s="17">
        <f t="shared" si="4561"/>
        <v>0</v>
      </c>
      <c r="AU1627" s="17">
        <f t="shared" si="4562"/>
        <v>0</v>
      </c>
      <c r="AV1627" s="17">
        <f t="shared" si="4563"/>
        <v>0</v>
      </c>
      <c r="AW1627" s="17">
        <f t="shared" si="4462"/>
        <v>1427.2</v>
      </c>
      <c r="AX1627" s="17">
        <f t="shared" si="4463"/>
        <v>1427.2</v>
      </c>
      <c r="AY1627" s="17">
        <f t="shared" si="4464"/>
        <v>1427.2</v>
      </c>
      <c r="AZ1627" s="17">
        <f t="shared" si="4564"/>
        <v>0</v>
      </c>
      <c r="BA1627" s="32"/>
      <c r="BB1627" s="32"/>
      <c r="BC1627" s="1"/>
      <c r="BD1627" s="1"/>
      <c r="BE1627" s="1"/>
      <c r="BF1627" s="1"/>
      <c r="BG1627" s="1"/>
      <c r="BH1627" s="1"/>
      <c r="BI1627" s="1"/>
    </row>
    <row r="1628" s="1" customFormat="1" ht="31.5" hidden="1">
      <c r="A1628" s="30" t="s">
        <v>508</v>
      </c>
      <c r="B1628" s="30" t="s">
        <v>74</v>
      </c>
      <c r="C1628" s="30" t="s">
        <v>29</v>
      </c>
      <c r="D1628" s="30" t="s">
        <v>146</v>
      </c>
      <c r="E1628" s="35"/>
      <c r="F1628" s="31" t="s">
        <v>36</v>
      </c>
      <c r="G1628" s="17">
        <f t="shared" si="4499"/>
        <v>1427.2</v>
      </c>
      <c r="H1628" s="17">
        <f t="shared" si="4500"/>
        <v>1427.2</v>
      </c>
      <c r="I1628" s="17">
        <f t="shared" si="4533"/>
        <v>1427.2</v>
      </c>
      <c r="J1628" s="17">
        <f t="shared" si="4534"/>
        <v>0</v>
      </c>
      <c r="K1628" s="17">
        <f t="shared" si="4535"/>
        <v>0</v>
      </c>
      <c r="L1628" s="17">
        <f t="shared" si="4536"/>
        <v>0</v>
      </c>
      <c r="M1628" s="17">
        <f t="shared" si="4565"/>
        <v>1427.2</v>
      </c>
      <c r="N1628" s="17">
        <f t="shared" si="4566"/>
        <v>1427.2</v>
      </c>
      <c r="O1628" s="17">
        <f t="shared" si="4567"/>
        <v>1427.2</v>
      </c>
      <c r="P1628" s="17">
        <f t="shared" si="4537"/>
        <v>0</v>
      </c>
      <c r="Q1628" s="17">
        <f t="shared" si="4538"/>
        <v>0</v>
      </c>
      <c r="R1628" s="17">
        <f t="shared" si="4539"/>
        <v>0</v>
      </c>
      <c r="S1628" s="17">
        <f t="shared" si="4540"/>
        <v>0</v>
      </c>
      <c r="T1628" s="17">
        <f t="shared" si="4541"/>
        <v>0</v>
      </c>
      <c r="U1628" s="17">
        <f t="shared" si="4542"/>
        <v>0</v>
      </c>
      <c r="V1628" s="17">
        <f t="shared" si="4543"/>
        <v>0</v>
      </c>
      <c r="W1628" s="17">
        <f t="shared" si="4544"/>
        <v>0</v>
      </c>
      <c r="X1628" s="17">
        <f t="shared" si="4545"/>
        <v>0</v>
      </c>
      <c r="Y1628" s="17">
        <f t="shared" si="4456"/>
        <v>1427.2</v>
      </c>
      <c r="Z1628" s="17">
        <f t="shared" si="4457"/>
        <v>1427.2</v>
      </c>
      <c r="AA1628" s="17">
        <f t="shared" si="4458"/>
        <v>1427.2</v>
      </c>
      <c r="AB1628" s="17">
        <f t="shared" si="4546"/>
        <v>0</v>
      </c>
      <c r="AC1628" s="17">
        <f t="shared" si="4547"/>
        <v>0</v>
      </c>
      <c r="AD1628" s="17">
        <f t="shared" si="4548"/>
        <v>0</v>
      </c>
      <c r="AE1628" s="17">
        <f t="shared" si="4459"/>
        <v>1427.2</v>
      </c>
      <c r="AF1628" s="17">
        <f t="shared" si="4460"/>
        <v>1427.2</v>
      </c>
      <c r="AG1628" s="17">
        <f t="shared" si="4461"/>
        <v>1427.2</v>
      </c>
      <c r="AH1628" s="17">
        <f t="shared" si="4549"/>
        <v>0</v>
      </c>
      <c r="AI1628" s="17">
        <f t="shared" si="4550"/>
        <v>0</v>
      </c>
      <c r="AJ1628" s="17">
        <f t="shared" si="4551"/>
        <v>0</v>
      </c>
      <c r="AK1628" s="17">
        <f t="shared" si="4552"/>
        <v>0</v>
      </c>
      <c r="AL1628" s="17">
        <f t="shared" si="4553"/>
        <v>0</v>
      </c>
      <c r="AM1628" s="17">
        <f t="shared" si="4554"/>
        <v>0</v>
      </c>
      <c r="AN1628" s="17">
        <f t="shared" si="4555"/>
        <v>0</v>
      </c>
      <c r="AO1628" s="17">
        <f t="shared" si="4556"/>
        <v>0</v>
      </c>
      <c r="AP1628" s="17">
        <f t="shared" si="4557"/>
        <v>0</v>
      </c>
      <c r="AQ1628" s="17">
        <f t="shared" si="4558"/>
        <v>0</v>
      </c>
      <c r="AR1628" s="17">
        <f t="shared" si="4559"/>
        <v>0</v>
      </c>
      <c r="AS1628" s="17">
        <f t="shared" si="4560"/>
        <v>0</v>
      </c>
      <c r="AT1628" s="17">
        <f t="shared" si="4561"/>
        <v>0</v>
      </c>
      <c r="AU1628" s="17">
        <f t="shared" si="4562"/>
        <v>0</v>
      </c>
      <c r="AV1628" s="17">
        <f t="shared" si="4563"/>
        <v>0</v>
      </c>
      <c r="AW1628" s="17">
        <f t="shared" si="4462"/>
        <v>1427.2</v>
      </c>
      <c r="AX1628" s="17">
        <f t="shared" si="4463"/>
        <v>1427.2</v>
      </c>
      <c r="AY1628" s="17">
        <f t="shared" si="4464"/>
        <v>1427.2</v>
      </c>
      <c r="AZ1628" s="17">
        <f t="shared" si="4564"/>
        <v>0</v>
      </c>
      <c r="BA1628" s="32">
        <v>0</v>
      </c>
      <c r="BB1628" s="32"/>
      <c r="BC1628" s="1"/>
      <c r="BD1628" s="1"/>
      <c r="BE1628" s="1"/>
      <c r="BF1628" s="1"/>
      <c r="BG1628" s="1"/>
      <c r="BH1628" s="1"/>
      <c r="BI1628" s="1"/>
    </row>
    <row r="1629" s="1" customFormat="1" ht="63">
      <c r="A1629" s="30" t="s">
        <v>508</v>
      </c>
      <c r="B1629" s="30" t="s">
        <v>74</v>
      </c>
      <c r="C1629" s="30" t="s">
        <v>29</v>
      </c>
      <c r="D1629" s="30" t="s">
        <v>147</v>
      </c>
      <c r="E1629" s="35"/>
      <c r="F1629" s="31" t="s">
        <v>148</v>
      </c>
      <c r="G1629" s="17">
        <f t="shared" si="4499"/>
        <v>1427.2</v>
      </c>
      <c r="H1629" s="17">
        <f t="shared" si="4500"/>
        <v>1427.2</v>
      </c>
      <c r="I1629" s="17">
        <f t="shared" si="4533"/>
        <v>1427.2</v>
      </c>
      <c r="J1629" s="17">
        <f t="shared" si="4534"/>
        <v>0</v>
      </c>
      <c r="K1629" s="17">
        <f t="shared" si="4535"/>
        <v>0</v>
      </c>
      <c r="L1629" s="17">
        <f t="shared" si="4536"/>
        <v>0</v>
      </c>
      <c r="M1629" s="17">
        <f t="shared" si="4565"/>
        <v>1427.2</v>
      </c>
      <c r="N1629" s="17">
        <f t="shared" si="4566"/>
        <v>1427.2</v>
      </c>
      <c r="O1629" s="17">
        <f t="shared" si="4567"/>
        <v>1427.2</v>
      </c>
      <c r="P1629" s="17">
        <f t="shared" si="4537"/>
        <v>0</v>
      </c>
      <c r="Q1629" s="17">
        <f t="shared" si="4538"/>
        <v>0</v>
      </c>
      <c r="R1629" s="17">
        <f t="shared" si="4539"/>
        <v>0</v>
      </c>
      <c r="S1629" s="17">
        <f t="shared" si="4540"/>
        <v>0</v>
      </c>
      <c r="T1629" s="17">
        <f t="shared" si="4541"/>
        <v>0</v>
      </c>
      <c r="U1629" s="17">
        <f t="shared" si="4542"/>
        <v>0</v>
      </c>
      <c r="V1629" s="17">
        <f t="shared" si="4543"/>
        <v>0</v>
      </c>
      <c r="W1629" s="17">
        <f t="shared" si="4544"/>
        <v>0</v>
      </c>
      <c r="X1629" s="17">
        <f t="shared" si="4545"/>
        <v>0</v>
      </c>
      <c r="Y1629" s="17">
        <f t="shared" si="4456"/>
        <v>1427.2</v>
      </c>
      <c r="Z1629" s="17">
        <f t="shared" si="4457"/>
        <v>1427.2</v>
      </c>
      <c r="AA1629" s="17">
        <f t="shared" si="4458"/>
        <v>1427.2</v>
      </c>
      <c r="AB1629" s="17">
        <f t="shared" si="4546"/>
        <v>0</v>
      </c>
      <c r="AC1629" s="17">
        <f t="shared" si="4547"/>
        <v>0</v>
      </c>
      <c r="AD1629" s="17">
        <f t="shared" si="4548"/>
        <v>0</v>
      </c>
      <c r="AE1629" s="17">
        <f t="shared" si="4459"/>
        <v>1427.2</v>
      </c>
      <c r="AF1629" s="17">
        <f t="shared" si="4460"/>
        <v>1427.2</v>
      </c>
      <c r="AG1629" s="17">
        <f t="shared" si="4461"/>
        <v>1427.2</v>
      </c>
      <c r="AH1629" s="17">
        <f t="shared" si="4549"/>
        <v>0</v>
      </c>
      <c r="AI1629" s="17">
        <f t="shared" si="4550"/>
        <v>0</v>
      </c>
      <c r="AJ1629" s="17">
        <f t="shared" si="4551"/>
        <v>0</v>
      </c>
      <c r="AK1629" s="17">
        <f t="shared" si="4552"/>
        <v>0</v>
      </c>
      <c r="AL1629" s="17">
        <f t="shared" si="4553"/>
        <v>0</v>
      </c>
      <c r="AM1629" s="17">
        <f t="shared" si="4554"/>
        <v>0</v>
      </c>
      <c r="AN1629" s="17">
        <f t="shared" si="4555"/>
        <v>0</v>
      </c>
      <c r="AO1629" s="17">
        <f t="shared" si="4556"/>
        <v>0</v>
      </c>
      <c r="AP1629" s="17">
        <f t="shared" si="4557"/>
        <v>0</v>
      </c>
      <c r="AQ1629" s="17">
        <f t="shared" si="4558"/>
        <v>0</v>
      </c>
      <c r="AR1629" s="17">
        <f t="shared" si="4559"/>
        <v>0</v>
      </c>
      <c r="AS1629" s="17">
        <f t="shared" si="4560"/>
        <v>0</v>
      </c>
      <c r="AT1629" s="17">
        <f t="shared" si="4561"/>
        <v>0</v>
      </c>
      <c r="AU1629" s="17">
        <f t="shared" si="4562"/>
        <v>0</v>
      </c>
      <c r="AV1629" s="17">
        <f t="shared" si="4563"/>
        <v>0</v>
      </c>
      <c r="AW1629" s="17">
        <f t="shared" si="4462"/>
        <v>1427.2</v>
      </c>
      <c r="AX1629" s="17">
        <f t="shared" si="4463"/>
        <v>1427.2</v>
      </c>
      <c r="AY1629" s="17">
        <f t="shared" si="4464"/>
        <v>1427.2</v>
      </c>
      <c r="AZ1629" s="17">
        <f t="shared" si="4564"/>
        <v>0</v>
      </c>
      <c r="BA1629" s="32"/>
      <c r="BB1629" s="32"/>
      <c r="BC1629" s="1"/>
      <c r="BD1629" s="1"/>
      <c r="BE1629" s="1"/>
      <c r="BF1629" s="1"/>
      <c r="BG1629" s="1"/>
      <c r="BH1629" s="1"/>
      <c r="BI1629" s="1"/>
    </row>
    <row r="1630" s="1" customFormat="1" ht="78.75">
      <c r="A1630" s="30" t="s">
        <v>508</v>
      </c>
      <c r="B1630" s="30" t="s">
        <v>74</v>
      </c>
      <c r="C1630" s="30" t="s">
        <v>29</v>
      </c>
      <c r="D1630" s="30" t="s">
        <v>149</v>
      </c>
      <c r="E1630" s="35"/>
      <c r="F1630" s="31" t="s">
        <v>150</v>
      </c>
      <c r="G1630" s="17">
        <f t="shared" si="4499"/>
        <v>1427.2</v>
      </c>
      <c r="H1630" s="17">
        <f t="shared" si="4500"/>
        <v>1427.2</v>
      </c>
      <c r="I1630" s="17">
        <f t="shared" si="4533"/>
        <v>1427.2</v>
      </c>
      <c r="J1630" s="17">
        <f t="shared" si="4534"/>
        <v>0</v>
      </c>
      <c r="K1630" s="17">
        <f t="shared" si="4535"/>
        <v>0</v>
      </c>
      <c r="L1630" s="17">
        <f t="shared" si="4536"/>
        <v>0</v>
      </c>
      <c r="M1630" s="17">
        <f t="shared" si="4565"/>
        <v>1427.2</v>
      </c>
      <c r="N1630" s="17">
        <f t="shared" si="4566"/>
        <v>1427.2</v>
      </c>
      <c r="O1630" s="17">
        <f t="shared" si="4567"/>
        <v>1427.2</v>
      </c>
      <c r="P1630" s="17">
        <f t="shared" si="4537"/>
        <v>0</v>
      </c>
      <c r="Q1630" s="17">
        <f t="shared" si="4538"/>
        <v>0</v>
      </c>
      <c r="R1630" s="17">
        <f t="shared" si="4539"/>
        <v>0</v>
      </c>
      <c r="S1630" s="17">
        <f t="shared" si="4540"/>
        <v>0</v>
      </c>
      <c r="T1630" s="17">
        <f t="shared" si="4541"/>
        <v>0</v>
      </c>
      <c r="U1630" s="17">
        <f t="shared" si="4542"/>
        <v>0</v>
      </c>
      <c r="V1630" s="17">
        <f t="shared" si="4543"/>
        <v>0</v>
      </c>
      <c r="W1630" s="17">
        <f t="shared" si="4544"/>
        <v>0</v>
      </c>
      <c r="X1630" s="17">
        <f t="shared" si="4545"/>
        <v>0</v>
      </c>
      <c r="Y1630" s="17">
        <f t="shared" si="4456"/>
        <v>1427.2</v>
      </c>
      <c r="Z1630" s="17">
        <f t="shared" si="4457"/>
        <v>1427.2</v>
      </c>
      <c r="AA1630" s="17">
        <f t="shared" si="4458"/>
        <v>1427.2</v>
      </c>
      <c r="AB1630" s="17">
        <f t="shared" si="4546"/>
        <v>0</v>
      </c>
      <c r="AC1630" s="17">
        <f t="shared" si="4547"/>
        <v>0</v>
      </c>
      <c r="AD1630" s="17">
        <f t="shared" si="4548"/>
        <v>0</v>
      </c>
      <c r="AE1630" s="17">
        <f t="shared" si="4459"/>
        <v>1427.2</v>
      </c>
      <c r="AF1630" s="17">
        <f t="shared" si="4460"/>
        <v>1427.2</v>
      </c>
      <c r="AG1630" s="17">
        <f t="shared" si="4461"/>
        <v>1427.2</v>
      </c>
      <c r="AH1630" s="17">
        <f t="shared" si="4549"/>
        <v>0</v>
      </c>
      <c r="AI1630" s="17">
        <f t="shared" si="4550"/>
        <v>0</v>
      </c>
      <c r="AJ1630" s="17">
        <f t="shared" si="4551"/>
        <v>0</v>
      </c>
      <c r="AK1630" s="17">
        <f t="shared" si="4552"/>
        <v>0</v>
      </c>
      <c r="AL1630" s="17">
        <f t="shared" si="4553"/>
        <v>0</v>
      </c>
      <c r="AM1630" s="17">
        <f t="shared" si="4554"/>
        <v>0</v>
      </c>
      <c r="AN1630" s="17">
        <f t="shared" si="4555"/>
        <v>0</v>
      </c>
      <c r="AO1630" s="17">
        <f t="shared" si="4556"/>
        <v>0</v>
      </c>
      <c r="AP1630" s="17">
        <f t="shared" si="4557"/>
        <v>0</v>
      </c>
      <c r="AQ1630" s="17">
        <f t="shared" si="4558"/>
        <v>0</v>
      </c>
      <c r="AR1630" s="17">
        <f t="shared" si="4559"/>
        <v>0</v>
      </c>
      <c r="AS1630" s="17">
        <f t="shared" si="4560"/>
        <v>0</v>
      </c>
      <c r="AT1630" s="17">
        <f t="shared" si="4561"/>
        <v>0</v>
      </c>
      <c r="AU1630" s="17">
        <f t="shared" si="4562"/>
        <v>0</v>
      </c>
      <c r="AV1630" s="17">
        <f t="shared" si="4563"/>
        <v>0</v>
      </c>
      <c r="AW1630" s="17">
        <f t="shared" si="4462"/>
        <v>1427.2</v>
      </c>
      <c r="AX1630" s="17">
        <f t="shared" si="4463"/>
        <v>1427.2</v>
      </c>
      <c r="AY1630" s="17">
        <f t="shared" si="4464"/>
        <v>1427.2</v>
      </c>
      <c r="AZ1630" s="17">
        <f t="shared" si="4564"/>
        <v>0</v>
      </c>
      <c r="BA1630" s="32"/>
      <c r="BB1630" s="32"/>
      <c r="BC1630" s="1"/>
      <c r="BD1630" s="1"/>
      <c r="BE1630" s="1"/>
      <c r="BF1630" s="1"/>
      <c r="BG1630" s="1"/>
      <c r="BH1630" s="1"/>
      <c r="BI1630" s="1"/>
    </row>
    <row r="1631" s="1" customFormat="1">
      <c r="A1631" s="30" t="s">
        <v>508</v>
      </c>
      <c r="B1631" s="30" t="s">
        <v>74</v>
      </c>
      <c r="C1631" s="30" t="s">
        <v>29</v>
      </c>
      <c r="D1631" s="30" t="s">
        <v>149</v>
      </c>
      <c r="E1631" s="30" t="s">
        <v>41</v>
      </c>
      <c r="F1631" s="31" t="s">
        <v>42</v>
      </c>
      <c r="G1631" s="17">
        <v>1427.2</v>
      </c>
      <c r="H1631" s="17">
        <v>1427.2</v>
      </c>
      <c r="I1631" s="17">
        <v>1427.2</v>
      </c>
      <c r="J1631" s="17"/>
      <c r="K1631" s="17"/>
      <c r="L1631" s="17"/>
      <c r="M1631" s="17">
        <f t="shared" si="4565"/>
        <v>1427.2</v>
      </c>
      <c r="N1631" s="17">
        <f t="shared" si="4566"/>
        <v>1427.2</v>
      </c>
      <c r="O1631" s="17">
        <f t="shared" si="4567"/>
        <v>1427.2</v>
      </c>
      <c r="P1631" s="17"/>
      <c r="Q1631" s="17"/>
      <c r="R1631" s="17"/>
      <c r="S1631" s="17"/>
      <c r="T1631" s="17"/>
      <c r="U1631" s="17"/>
      <c r="V1631" s="17"/>
      <c r="W1631" s="17"/>
      <c r="X1631" s="17"/>
      <c r="Y1631" s="17">
        <f t="shared" si="4456"/>
        <v>1427.2</v>
      </c>
      <c r="Z1631" s="17">
        <f t="shared" si="4457"/>
        <v>1427.2</v>
      </c>
      <c r="AA1631" s="17">
        <f t="shared" si="4458"/>
        <v>1427.2</v>
      </c>
      <c r="AB1631" s="17"/>
      <c r="AC1631" s="17"/>
      <c r="AD1631" s="17"/>
      <c r="AE1631" s="17">
        <f t="shared" si="4459"/>
        <v>1427.2</v>
      </c>
      <c r="AF1631" s="17">
        <f t="shared" si="4460"/>
        <v>1427.2</v>
      </c>
      <c r="AG1631" s="17">
        <f t="shared" si="4461"/>
        <v>1427.2</v>
      </c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/>
      <c r="AS1631" s="17"/>
      <c r="AT1631" s="17"/>
      <c r="AU1631" s="17"/>
      <c r="AV1631" s="17"/>
      <c r="AW1631" s="17">
        <f t="shared" si="4462"/>
        <v>1427.2</v>
      </c>
      <c r="AX1631" s="17">
        <f t="shared" si="4463"/>
        <v>1427.2</v>
      </c>
      <c r="AY1631" s="17">
        <f t="shared" si="4464"/>
        <v>1427.2</v>
      </c>
      <c r="AZ1631" s="17"/>
      <c r="BA1631" s="32"/>
      <c r="BB1631" s="32"/>
      <c r="BC1631" s="1"/>
      <c r="BD1631" s="1"/>
      <c r="BE1631" s="1"/>
      <c r="BF1631" s="1"/>
      <c r="BG1631" s="1"/>
      <c r="BH1631" s="1"/>
      <c r="BI1631" s="1"/>
    </row>
    <row r="1632" s="20" customFormat="1">
      <c r="A1632" s="21" t="s">
        <v>508</v>
      </c>
      <c r="B1632" s="21" t="s">
        <v>96</v>
      </c>
      <c r="C1632" s="21"/>
      <c r="D1632" s="21"/>
      <c r="E1632" s="33"/>
      <c r="F1632" s="22" t="s">
        <v>402</v>
      </c>
      <c r="G1632" s="23">
        <f t="shared" si="4499"/>
        <v>332.80000000000001</v>
      </c>
      <c r="H1632" s="23">
        <f t="shared" si="4500"/>
        <v>332.80000000000001</v>
      </c>
      <c r="I1632" s="23">
        <f t="shared" si="4533"/>
        <v>332.80000000000001</v>
      </c>
      <c r="J1632" s="23">
        <f t="shared" si="4534"/>
        <v>0</v>
      </c>
      <c r="K1632" s="23">
        <f t="shared" si="4535"/>
        <v>0</v>
      </c>
      <c r="L1632" s="23">
        <f t="shared" si="4536"/>
        <v>0</v>
      </c>
      <c r="M1632" s="23">
        <f t="shared" si="4565"/>
        <v>332.80000000000001</v>
      </c>
      <c r="N1632" s="23">
        <f t="shared" si="4566"/>
        <v>332.80000000000001</v>
      </c>
      <c r="O1632" s="23">
        <f t="shared" si="4567"/>
        <v>332.80000000000001</v>
      </c>
      <c r="P1632" s="23">
        <f t="shared" si="4537"/>
        <v>0</v>
      </c>
      <c r="Q1632" s="23">
        <f t="shared" si="4538"/>
        <v>0</v>
      </c>
      <c r="R1632" s="23">
        <f t="shared" si="4539"/>
        <v>0</v>
      </c>
      <c r="S1632" s="23">
        <f t="shared" si="4540"/>
        <v>0</v>
      </c>
      <c r="T1632" s="23">
        <f t="shared" si="4541"/>
        <v>0</v>
      </c>
      <c r="U1632" s="23">
        <f t="shared" si="4542"/>
        <v>0</v>
      </c>
      <c r="V1632" s="23">
        <f t="shared" si="4543"/>
        <v>0</v>
      </c>
      <c r="W1632" s="23">
        <f t="shared" si="4544"/>
        <v>0</v>
      </c>
      <c r="X1632" s="23">
        <f t="shared" si="4545"/>
        <v>0</v>
      </c>
      <c r="Y1632" s="23">
        <f t="shared" si="4456"/>
        <v>332.80000000000001</v>
      </c>
      <c r="Z1632" s="23">
        <f t="shared" si="4457"/>
        <v>332.80000000000001</v>
      </c>
      <c r="AA1632" s="23">
        <f t="shared" si="4458"/>
        <v>332.80000000000001</v>
      </c>
      <c r="AB1632" s="23">
        <f t="shared" si="4546"/>
        <v>0</v>
      </c>
      <c r="AC1632" s="23">
        <f t="shared" si="4547"/>
        <v>0</v>
      </c>
      <c r="AD1632" s="23">
        <f t="shared" si="4548"/>
        <v>0</v>
      </c>
      <c r="AE1632" s="23">
        <f t="shared" si="4459"/>
        <v>332.80000000000001</v>
      </c>
      <c r="AF1632" s="23">
        <f t="shared" si="4460"/>
        <v>332.80000000000001</v>
      </c>
      <c r="AG1632" s="23">
        <f t="shared" si="4461"/>
        <v>332.80000000000001</v>
      </c>
      <c r="AH1632" s="23">
        <f t="shared" si="4549"/>
        <v>0</v>
      </c>
      <c r="AI1632" s="23">
        <f t="shared" si="4550"/>
        <v>0</v>
      </c>
      <c r="AJ1632" s="23">
        <f t="shared" si="4551"/>
        <v>0</v>
      </c>
      <c r="AK1632" s="23">
        <f t="shared" si="4552"/>
        <v>0</v>
      </c>
      <c r="AL1632" s="23">
        <f t="shared" si="4553"/>
        <v>0</v>
      </c>
      <c r="AM1632" s="23">
        <f t="shared" si="4554"/>
        <v>0</v>
      </c>
      <c r="AN1632" s="23">
        <f t="shared" si="4555"/>
        <v>0</v>
      </c>
      <c r="AO1632" s="23">
        <f t="shared" si="4556"/>
        <v>0</v>
      </c>
      <c r="AP1632" s="23">
        <f t="shared" si="4557"/>
        <v>0</v>
      </c>
      <c r="AQ1632" s="23">
        <f t="shared" si="4558"/>
        <v>0</v>
      </c>
      <c r="AR1632" s="23">
        <f t="shared" si="4559"/>
        <v>0</v>
      </c>
      <c r="AS1632" s="23">
        <f t="shared" si="4560"/>
        <v>0</v>
      </c>
      <c r="AT1632" s="23">
        <f t="shared" si="4561"/>
        <v>0</v>
      </c>
      <c r="AU1632" s="23">
        <f t="shared" si="4562"/>
        <v>0</v>
      </c>
      <c r="AV1632" s="23">
        <f t="shared" si="4563"/>
        <v>0</v>
      </c>
      <c r="AW1632" s="23">
        <f t="shared" si="4462"/>
        <v>332.80000000000001</v>
      </c>
      <c r="AX1632" s="23">
        <f t="shared" si="4463"/>
        <v>332.80000000000001</v>
      </c>
      <c r="AY1632" s="23">
        <f t="shared" si="4464"/>
        <v>332.80000000000001</v>
      </c>
      <c r="AZ1632" s="23">
        <f t="shared" si="4564"/>
        <v>0</v>
      </c>
      <c r="BA1632" s="24"/>
      <c r="BB1632" s="24"/>
      <c r="BC1632" s="20"/>
      <c r="BD1632" s="20"/>
      <c r="BE1632" s="20"/>
      <c r="BF1632" s="20"/>
      <c r="BG1632" s="20"/>
      <c r="BH1632" s="20"/>
      <c r="BI1632" s="20"/>
    </row>
    <row r="1633" s="25" customFormat="1">
      <c r="A1633" s="26" t="s">
        <v>508</v>
      </c>
      <c r="B1633" s="26" t="s">
        <v>96</v>
      </c>
      <c r="C1633" s="26" t="s">
        <v>29</v>
      </c>
      <c r="D1633" s="26"/>
      <c r="E1633" s="34"/>
      <c r="F1633" s="27" t="s">
        <v>472</v>
      </c>
      <c r="G1633" s="28">
        <f t="shared" si="4499"/>
        <v>332.80000000000001</v>
      </c>
      <c r="H1633" s="28">
        <f t="shared" si="4500"/>
        <v>332.80000000000001</v>
      </c>
      <c r="I1633" s="28">
        <f t="shared" si="4533"/>
        <v>332.80000000000001</v>
      </c>
      <c r="J1633" s="28">
        <f t="shared" si="4534"/>
        <v>0</v>
      </c>
      <c r="K1633" s="28">
        <f t="shared" si="4535"/>
        <v>0</v>
      </c>
      <c r="L1633" s="28">
        <f t="shared" si="4536"/>
        <v>0</v>
      </c>
      <c r="M1633" s="28">
        <f t="shared" si="4565"/>
        <v>332.80000000000001</v>
      </c>
      <c r="N1633" s="28">
        <f t="shared" si="4566"/>
        <v>332.80000000000001</v>
      </c>
      <c r="O1633" s="28">
        <f t="shared" si="4567"/>
        <v>332.80000000000001</v>
      </c>
      <c r="P1633" s="28">
        <f t="shared" si="4537"/>
        <v>0</v>
      </c>
      <c r="Q1633" s="28">
        <f t="shared" si="4538"/>
        <v>0</v>
      </c>
      <c r="R1633" s="28">
        <f t="shared" si="4539"/>
        <v>0</v>
      </c>
      <c r="S1633" s="28">
        <f t="shared" si="4540"/>
        <v>0</v>
      </c>
      <c r="T1633" s="28">
        <f t="shared" si="4541"/>
        <v>0</v>
      </c>
      <c r="U1633" s="28">
        <f t="shared" si="4542"/>
        <v>0</v>
      </c>
      <c r="V1633" s="28">
        <f t="shared" si="4543"/>
        <v>0</v>
      </c>
      <c r="W1633" s="28">
        <f t="shared" si="4544"/>
        <v>0</v>
      </c>
      <c r="X1633" s="28">
        <f t="shared" si="4545"/>
        <v>0</v>
      </c>
      <c r="Y1633" s="28">
        <f t="shared" si="4456"/>
        <v>332.80000000000001</v>
      </c>
      <c r="Z1633" s="28">
        <f t="shared" si="4457"/>
        <v>332.80000000000001</v>
      </c>
      <c r="AA1633" s="28">
        <f t="shared" si="4458"/>
        <v>332.80000000000001</v>
      </c>
      <c r="AB1633" s="28">
        <f t="shared" si="4546"/>
        <v>0</v>
      </c>
      <c r="AC1633" s="28">
        <f t="shared" si="4547"/>
        <v>0</v>
      </c>
      <c r="AD1633" s="28">
        <f t="shared" si="4548"/>
        <v>0</v>
      </c>
      <c r="AE1633" s="28">
        <f t="shared" si="4459"/>
        <v>332.80000000000001</v>
      </c>
      <c r="AF1633" s="28">
        <f t="shared" si="4460"/>
        <v>332.80000000000001</v>
      </c>
      <c r="AG1633" s="28">
        <f t="shared" si="4461"/>
        <v>332.80000000000001</v>
      </c>
      <c r="AH1633" s="28">
        <f t="shared" si="4549"/>
        <v>0</v>
      </c>
      <c r="AI1633" s="28">
        <f t="shared" si="4550"/>
        <v>0</v>
      </c>
      <c r="AJ1633" s="28">
        <f t="shared" si="4551"/>
        <v>0</v>
      </c>
      <c r="AK1633" s="28">
        <f t="shared" si="4552"/>
        <v>0</v>
      </c>
      <c r="AL1633" s="28">
        <f t="shared" si="4553"/>
        <v>0</v>
      </c>
      <c r="AM1633" s="28">
        <f t="shared" si="4554"/>
        <v>0</v>
      </c>
      <c r="AN1633" s="28">
        <f t="shared" si="4555"/>
        <v>0</v>
      </c>
      <c r="AO1633" s="28">
        <f t="shared" si="4556"/>
        <v>0</v>
      </c>
      <c r="AP1633" s="28">
        <f t="shared" si="4557"/>
        <v>0</v>
      </c>
      <c r="AQ1633" s="28">
        <f t="shared" si="4558"/>
        <v>0</v>
      </c>
      <c r="AR1633" s="28">
        <f t="shared" si="4559"/>
        <v>0</v>
      </c>
      <c r="AS1633" s="28">
        <f t="shared" si="4560"/>
        <v>0</v>
      </c>
      <c r="AT1633" s="28">
        <f t="shared" si="4561"/>
        <v>0</v>
      </c>
      <c r="AU1633" s="28">
        <f t="shared" si="4562"/>
        <v>0</v>
      </c>
      <c r="AV1633" s="28">
        <f t="shared" si="4563"/>
        <v>0</v>
      </c>
      <c r="AW1633" s="28">
        <f t="shared" si="4462"/>
        <v>332.80000000000001</v>
      </c>
      <c r="AX1633" s="28">
        <f t="shared" si="4463"/>
        <v>332.80000000000001</v>
      </c>
      <c r="AY1633" s="28">
        <f t="shared" si="4464"/>
        <v>332.80000000000001</v>
      </c>
      <c r="AZ1633" s="28">
        <f t="shared" si="4564"/>
        <v>0</v>
      </c>
      <c r="BA1633" s="29"/>
      <c r="BB1633" s="29"/>
      <c r="BC1633" s="25"/>
      <c r="BD1633" s="25"/>
      <c r="BE1633" s="25"/>
      <c r="BF1633" s="25"/>
      <c r="BG1633" s="25"/>
      <c r="BH1633" s="25"/>
      <c r="BI1633" s="25"/>
    </row>
    <row r="1634" s="1" customFormat="1">
      <c r="A1634" s="30" t="s">
        <v>508</v>
      </c>
      <c r="B1634" s="30" t="s">
        <v>96</v>
      </c>
      <c r="C1634" s="30" t="s">
        <v>29</v>
      </c>
      <c r="D1634" s="30" t="s">
        <v>404</v>
      </c>
      <c r="E1634" s="35"/>
      <c r="F1634" s="31" t="s">
        <v>405</v>
      </c>
      <c r="G1634" s="17">
        <f t="shared" si="4499"/>
        <v>332.80000000000001</v>
      </c>
      <c r="H1634" s="17">
        <f t="shared" si="4500"/>
        <v>332.80000000000001</v>
      </c>
      <c r="I1634" s="17">
        <f t="shared" si="4533"/>
        <v>332.80000000000001</v>
      </c>
      <c r="J1634" s="17">
        <f t="shared" si="4534"/>
        <v>0</v>
      </c>
      <c r="K1634" s="17">
        <f t="shared" si="4535"/>
        <v>0</v>
      </c>
      <c r="L1634" s="17">
        <f t="shared" si="4536"/>
        <v>0</v>
      </c>
      <c r="M1634" s="17">
        <f t="shared" si="4565"/>
        <v>332.80000000000001</v>
      </c>
      <c r="N1634" s="17">
        <f t="shared" si="4566"/>
        <v>332.80000000000001</v>
      </c>
      <c r="O1634" s="17">
        <f t="shared" si="4567"/>
        <v>332.80000000000001</v>
      </c>
      <c r="P1634" s="17">
        <f t="shared" si="4537"/>
        <v>0</v>
      </c>
      <c r="Q1634" s="17">
        <f t="shared" si="4538"/>
        <v>0</v>
      </c>
      <c r="R1634" s="17">
        <f t="shared" si="4539"/>
        <v>0</v>
      </c>
      <c r="S1634" s="17">
        <f t="shared" si="4540"/>
        <v>0</v>
      </c>
      <c r="T1634" s="17">
        <f t="shared" si="4541"/>
        <v>0</v>
      </c>
      <c r="U1634" s="17">
        <f t="shared" si="4542"/>
        <v>0</v>
      </c>
      <c r="V1634" s="17">
        <f t="shared" si="4543"/>
        <v>0</v>
      </c>
      <c r="W1634" s="17">
        <f t="shared" si="4544"/>
        <v>0</v>
      </c>
      <c r="X1634" s="17">
        <f t="shared" si="4545"/>
        <v>0</v>
      </c>
      <c r="Y1634" s="17">
        <f t="shared" si="4456"/>
        <v>332.80000000000001</v>
      </c>
      <c r="Z1634" s="17">
        <f t="shared" si="4457"/>
        <v>332.80000000000001</v>
      </c>
      <c r="AA1634" s="17">
        <f t="shared" si="4458"/>
        <v>332.80000000000001</v>
      </c>
      <c r="AB1634" s="17">
        <f t="shared" si="4546"/>
        <v>0</v>
      </c>
      <c r="AC1634" s="17">
        <f t="shared" si="4547"/>
        <v>0</v>
      </c>
      <c r="AD1634" s="17">
        <f t="shared" si="4548"/>
        <v>0</v>
      </c>
      <c r="AE1634" s="17">
        <f t="shared" si="4459"/>
        <v>332.80000000000001</v>
      </c>
      <c r="AF1634" s="17">
        <f t="shared" si="4460"/>
        <v>332.80000000000001</v>
      </c>
      <c r="AG1634" s="17">
        <f t="shared" si="4461"/>
        <v>332.80000000000001</v>
      </c>
      <c r="AH1634" s="17">
        <f t="shared" si="4549"/>
        <v>0</v>
      </c>
      <c r="AI1634" s="17">
        <f t="shared" si="4550"/>
        <v>0</v>
      </c>
      <c r="AJ1634" s="17">
        <f t="shared" si="4551"/>
        <v>0</v>
      </c>
      <c r="AK1634" s="17">
        <f t="shared" si="4552"/>
        <v>0</v>
      </c>
      <c r="AL1634" s="17">
        <f t="shared" si="4553"/>
        <v>0</v>
      </c>
      <c r="AM1634" s="17">
        <f t="shared" si="4554"/>
        <v>0</v>
      </c>
      <c r="AN1634" s="17">
        <f t="shared" si="4555"/>
        <v>0</v>
      </c>
      <c r="AO1634" s="17">
        <f t="shared" si="4556"/>
        <v>0</v>
      </c>
      <c r="AP1634" s="17">
        <f t="shared" si="4557"/>
        <v>0</v>
      </c>
      <c r="AQ1634" s="17">
        <f t="shared" si="4558"/>
        <v>0</v>
      </c>
      <c r="AR1634" s="17">
        <f t="shared" si="4559"/>
        <v>0</v>
      </c>
      <c r="AS1634" s="17">
        <f t="shared" si="4560"/>
        <v>0</v>
      </c>
      <c r="AT1634" s="17">
        <f t="shared" si="4561"/>
        <v>0</v>
      </c>
      <c r="AU1634" s="17">
        <f t="shared" si="4562"/>
        <v>0</v>
      </c>
      <c r="AV1634" s="17">
        <f t="shared" si="4563"/>
        <v>0</v>
      </c>
      <c r="AW1634" s="17">
        <f t="shared" si="4462"/>
        <v>332.80000000000001</v>
      </c>
      <c r="AX1634" s="17">
        <f t="shared" si="4463"/>
        <v>332.80000000000001</v>
      </c>
      <c r="AY1634" s="17">
        <f t="shared" si="4464"/>
        <v>332.80000000000001</v>
      </c>
      <c r="AZ1634" s="17">
        <f t="shared" si="4564"/>
        <v>0</v>
      </c>
      <c r="BA1634" s="32"/>
      <c r="BB1634" s="32"/>
      <c r="BC1634" s="1"/>
      <c r="BD1634" s="1"/>
      <c r="BE1634" s="1"/>
      <c r="BF1634" s="1"/>
      <c r="BG1634" s="1"/>
      <c r="BH1634" s="1"/>
      <c r="BI1634" s="1"/>
    </row>
    <row r="1635" s="1" customFormat="1" hidden="1">
      <c r="A1635" s="30" t="s">
        <v>508</v>
      </c>
      <c r="B1635" s="30" t="s">
        <v>96</v>
      </c>
      <c r="C1635" s="30" t="s">
        <v>29</v>
      </c>
      <c r="D1635" s="30" t="s">
        <v>406</v>
      </c>
      <c r="E1635" s="35"/>
      <c r="F1635" s="31" t="s">
        <v>36</v>
      </c>
      <c r="G1635" s="17">
        <f t="shared" si="4499"/>
        <v>332.80000000000001</v>
      </c>
      <c r="H1635" s="17">
        <f t="shared" si="4500"/>
        <v>332.80000000000001</v>
      </c>
      <c r="I1635" s="17">
        <f t="shared" si="4533"/>
        <v>332.80000000000001</v>
      </c>
      <c r="J1635" s="17">
        <f t="shared" si="4534"/>
        <v>0</v>
      </c>
      <c r="K1635" s="17">
        <f t="shared" si="4535"/>
        <v>0</v>
      </c>
      <c r="L1635" s="17">
        <f t="shared" si="4536"/>
        <v>0</v>
      </c>
      <c r="M1635" s="17">
        <f t="shared" si="4565"/>
        <v>332.80000000000001</v>
      </c>
      <c r="N1635" s="17">
        <f t="shared" si="4566"/>
        <v>332.80000000000001</v>
      </c>
      <c r="O1635" s="17">
        <f t="shared" si="4567"/>
        <v>332.80000000000001</v>
      </c>
      <c r="P1635" s="17">
        <f t="shared" si="4537"/>
        <v>0</v>
      </c>
      <c r="Q1635" s="17">
        <f t="shared" si="4538"/>
        <v>0</v>
      </c>
      <c r="R1635" s="17">
        <f t="shared" si="4539"/>
        <v>0</v>
      </c>
      <c r="S1635" s="17">
        <f t="shared" si="4540"/>
        <v>0</v>
      </c>
      <c r="T1635" s="17">
        <f t="shared" si="4541"/>
        <v>0</v>
      </c>
      <c r="U1635" s="17">
        <f t="shared" si="4542"/>
        <v>0</v>
      </c>
      <c r="V1635" s="17">
        <f t="shared" si="4543"/>
        <v>0</v>
      </c>
      <c r="W1635" s="17">
        <f t="shared" si="4544"/>
        <v>0</v>
      </c>
      <c r="X1635" s="17">
        <f t="shared" si="4545"/>
        <v>0</v>
      </c>
      <c r="Y1635" s="17">
        <f t="shared" si="4456"/>
        <v>332.80000000000001</v>
      </c>
      <c r="Z1635" s="17">
        <f t="shared" si="4457"/>
        <v>332.80000000000001</v>
      </c>
      <c r="AA1635" s="17">
        <f t="shared" si="4458"/>
        <v>332.80000000000001</v>
      </c>
      <c r="AB1635" s="17">
        <f t="shared" si="4546"/>
        <v>0</v>
      </c>
      <c r="AC1635" s="17">
        <f t="shared" si="4547"/>
        <v>0</v>
      </c>
      <c r="AD1635" s="17">
        <f t="shared" si="4548"/>
        <v>0</v>
      </c>
      <c r="AE1635" s="17">
        <f t="shared" si="4459"/>
        <v>332.80000000000001</v>
      </c>
      <c r="AF1635" s="17">
        <f t="shared" si="4460"/>
        <v>332.80000000000001</v>
      </c>
      <c r="AG1635" s="17">
        <f t="shared" si="4461"/>
        <v>332.80000000000001</v>
      </c>
      <c r="AH1635" s="17">
        <f t="shared" si="4549"/>
        <v>0</v>
      </c>
      <c r="AI1635" s="17">
        <f t="shared" si="4550"/>
        <v>0</v>
      </c>
      <c r="AJ1635" s="17">
        <f t="shared" si="4551"/>
        <v>0</v>
      </c>
      <c r="AK1635" s="17">
        <f t="shared" si="4552"/>
        <v>0</v>
      </c>
      <c r="AL1635" s="17">
        <f t="shared" si="4553"/>
        <v>0</v>
      </c>
      <c r="AM1635" s="17">
        <f t="shared" si="4554"/>
        <v>0</v>
      </c>
      <c r="AN1635" s="17">
        <f t="shared" si="4555"/>
        <v>0</v>
      </c>
      <c r="AO1635" s="17">
        <f t="shared" si="4556"/>
        <v>0</v>
      </c>
      <c r="AP1635" s="17">
        <f t="shared" si="4557"/>
        <v>0</v>
      </c>
      <c r="AQ1635" s="17">
        <f t="shared" si="4558"/>
        <v>0</v>
      </c>
      <c r="AR1635" s="17">
        <f t="shared" si="4559"/>
        <v>0</v>
      </c>
      <c r="AS1635" s="17">
        <f t="shared" si="4560"/>
        <v>0</v>
      </c>
      <c r="AT1635" s="17">
        <f t="shared" si="4561"/>
        <v>0</v>
      </c>
      <c r="AU1635" s="17">
        <f t="shared" si="4562"/>
        <v>0</v>
      </c>
      <c r="AV1635" s="17">
        <f t="shared" si="4563"/>
        <v>0</v>
      </c>
      <c r="AW1635" s="17">
        <f t="shared" si="4462"/>
        <v>332.80000000000001</v>
      </c>
      <c r="AX1635" s="17">
        <f t="shared" si="4463"/>
        <v>332.80000000000001</v>
      </c>
      <c r="AY1635" s="17">
        <f t="shared" si="4464"/>
        <v>332.80000000000001</v>
      </c>
      <c r="AZ1635" s="17">
        <f t="shared" si="4564"/>
        <v>0</v>
      </c>
      <c r="BA1635" s="32">
        <v>0</v>
      </c>
      <c r="BB1635" s="32"/>
      <c r="BC1635" s="1"/>
      <c r="BD1635" s="1"/>
      <c r="BE1635" s="1"/>
      <c r="BF1635" s="1"/>
      <c r="BG1635" s="1"/>
      <c r="BH1635" s="1"/>
      <c r="BI1635" s="1"/>
    </row>
    <row r="1636" s="1" customFormat="1">
      <c r="A1636" s="30" t="s">
        <v>508</v>
      </c>
      <c r="B1636" s="30" t="s">
        <v>96</v>
      </c>
      <c r="C1636" s="30" t="s">
        <v>29</v>
      </c>
      <c r="D1636" s="30" t="s">
        <v>473</v>
      </c>
      <c r="E1636" s="35"/>
      <c r="F1636" s="31" t="s">
        <v>474</v>
      </c>
      <c r="G1636" s="17">
        <f t="shared" si="4499"/>
        <v>332.80000000000001</v>
      </c>
      <c r="H1636" s="17">
        <f t="shared" si="4500"/>
        <v>332.80000000000001</v>
      </c>
      <c r="I1636" s="17">
        <f t="shared" si="4533"/>
        <v>332.80000000000001</v>
      </c>
      <c r="J1636" s="17">
        <f t="shared" si="4534"/>
        <v>0</v>
      </c>
      <c r="K1636" s="17">
        <f t="shared" si="4535"/>
        <v>0</v>
      </c>
      <c r="L1636" s="17">
        <f t="shared" si="4536"/>
        <v>0</v>
      </c>
      <c r="M1636" s="17">
        <f t="shared" si="4565"/>
        <v>332.80000000000001</v>
      </c>
      <c r="N1636" s="17">
        <f t="shared" si="4566"/>
        <v>332.80000000000001</v>
      </c>
      <c r="O1636" s="17">
        <f t="shared" si="4567"/>
        <v>332.80000000000001</v>
      </c>
      <c r="P1636" s="17">
        <f t="shared" si="4537"/>
        <v>0</v>
      </c>
      <c r="Q1636" s="17">
        <f t="shared" si="4538"/>
        <v>0</v>
      </c>
      <c r="R1636" s="17">
        <f t="shared" si="4539"/>
        <v>0</v>
      </c>
      <c r="S1636" s="17">
        <f t="shared" si="4540"/>
        <v>0</v>
      </c>
      <c r="T1636" s="17">
        <f t="shared" si="4541"/>
        <v>0</v>
      </c>
      <c r="U1636" s="17">
        <f t="shared" si="4542"/>
        <v>0</v>
      </c>
      <c r="V1636" s="17">
        <f t="shared" si="4543"/>
        <v>0</v>
      </c>
      <c r="W1636" s="17">
        <f t="shared" si="4544"/>
        <v>0</v>
      </c>
      <c r="X1636" s="17">
        <f t="shared" si="4545"/>
        <v>0</v>
      </c>
      <c r="Y1636" s="17">
        <f t="shared" si="4456"/>
        <v>332.80000000000001</v>
      </c>
      <c r="Z1636" s="17">
        <f t="shared" si="4457"/>
        <v>332.80000000000001</v>
      </c>
      <c r="AA1636" s="17">
        <f t="shared" si="4458"/>
        <v>332.80000000000001</v>
      </c>
      <c r="AB1636" s="17">
        <f t="shared" si="4546"/>
        <v>0</v>
      </c>
      <c r="AC1636" s="17">
        <f t="shared" si="4547"/>
        <v>0</v>
      </c>
      <c r="AD1636" s="17">
        <f t="shared" si="4548"/>
        <v>0</v>
      </c>
      <c r="AE1636" s="17">
        <f t="shared" si="4459"/>
        <v>332.80000000000001</v>
      </c>
      <c r="AF1636" s="17">
        <f t="shared" si="4460"/>
        <v>332.80000000000001</v>
      </c>
      <c r="AG1636" s="17">
        <f t="shared" si="4461"/>
        <v>332.80000000000001</v>
      </c>
      <c r="AH1636" s="17">
        <f t="shared" si="4549"/>
        <v>0</v>
      </c>
      <c r="AI1636" s="17">
        <f t="shared" si="4550"/>
        <v>0</v>
      </c>
      <c r="AJ1636" s="17">
        <f t="shared" si="4551"/>
        <v>0</v>
      </c>
      <c r="AK1636" s="17">
        <f t="shared" si="4552"/>
        <v>0</v>
      </c>
      <c r="AL1636" s="17">
        <f t="shared" si="4553"/>
        <v>0</v>
      </c>
      <c r="AM1636" s="17">
        <f t="shared" si="4554"/>
        <v>0</v>
      </c>
      <c r="AN1636" s="17">
        <f t="shared" si="4555"/>
        <v>0</v>
      </c>
      <c r="AO1636" s="17">
        <f t="shared" si="4556"/>
        <v>0</v>
      </c>
      <c r="AP1636" s="17">
        <f t="shared" si="4557"/>
        <v>0</v>
      </c>
      <c r="AQ1636" s="17">
        <f t="shared" si="4558"/>
        <v>0</v>
      </c>
      <c r="AR1636" s="17">
        <f t="shared" si="4559"/>
        <v>0</v>
      </c>
      <c r="AS1636" s="17">
        <f t="shared" si="4560"/>
        <v>0</v>
      </c>
      <c r="AT1636" s="17">
        <f t="shared" si="4561"/>
        <v>0</v>
      </c>
      <c r="AU1636" s="17">
        <f t="shared" si="4562"/>
        <v>0</v>
      </c>
      <c r="AV1636" s="17">
        <f t="shared" si="4563"/>
        <v>0</v>
      </c>
      <c r="AW1636" s="17">
        <f t="shared" si="4462"/>
        <v>332.80000000000001</v>
      </c>
      <c r="AX1636" s="17">
        <f t="shared" si="4463"/>
        <v>332.80000000000001</v>
      </c>
      <c r="AY1636" s="17">
        <f t="shared" si="4464"/>
        <v>332.80000000000001</v>
      </c>
      <c r="AZ1636" s="17">
        <f t="shared" si="4564"/>
        <v>0</v>
      </c>
      <c r="BA1636" s="32"/>
      <c r="BB1636" s="32"/>
      <c r="BC1636" s="1"/>
      <c r="BD1636" s="1"/>
      <c r="BE1636" s="1"/>
      <c r="BF1636" s="1"/>
      <c r="BG1636" s="1"/>
      <c r="BH1636" s="1"/>
      <c r="BI1636" s="1"/>
    </row>
    <row r="1637" s="1" customFormat="1">
      <c r="A1637" s="30" t="s">
        <v>508</v>
      </c>
      <c r="B1637" s="30" t="s">
        <v>96</v>
      </c>
      <c r="C1637" s="30" t="s">
        <v>29</v>
      </c>
      <c r="D1637" s="30" t="s">
        <v>475</v>
      </c>
      <c r="E1637" s="35"/>
      <c r="F1637" s="31" t="s">
        <v>476</v>
      </c>
      <c r="G1637" s="17">
        <f t="shared" si="4499"/>
        <v>332.80000000000001</v>
      </c>
      <c r="H1637" s="17">
        <f t="shared" si="4500"/>
        <v>332.80000000000001</v>
      </c>
      <c r="I1637" s="17">
        <f t="shared" si="4533"/>
        <v>332.80000000000001</v>
      </c>
      <c r="J1637" s="17">
        <f t="shared" si="4534"/>
        <v>0</v>
      </c>
      <c r="K1637" s="17">
        <f t="shared" si="4535"/>
        <v>0</v>
      </c>
      <c r="L1637" s="17">
        <f t="shared" si="4536"/>
        <v>0</v>
      </c>
      <c r="M1637" s="17">
        <f t="shared" si="4565"/>
        <v>332.80000000000001</v>
      </c>
      <c r="N1637" s="17">
        <f t="shared" si="4566"/>
        <v>332.80000000000001</v>
      </c>
      <c r="O1637" s="17">
        <f t="shared" si="4567"/>
        <v>332.80000000000001</v>
      </c>
      <c r="P1637" s="17">
        <f t="shared" si="4537"/>
        <v>0</v>
      </c>
      <c r="Q1637" s="17">
        <f t="shared" si="4538"/>
        <v>0</v>
      </c>
      <c r="R1637" s="17">
        <f t="shared" si="4539"/>
        <v>0</v>
      </c>
      <c r="S1637" s="17">
        <f t="shared" si="4540"/>
        <v>0</v>
      </c>
      <c r="T1637" s="17">
        <f t="shared" si="4541"/>
        <v>0</v>
      </c>
      <c r="U1637" s="17">
        <f t="shared" si="4542"/>
        <v>0</v>
      </c>
      <c r="V1637" s="17">
        <f t="shared" si="4543"/>
        <v>0</v>
      </c>
      <c r="W1637" s="17">
        <f t="shared" si="4544"/>
        <v>0</v>
      </c>
      <c r="X1637" s="17">
        <f t="shared" si="4545"/>
        <v>0</v>
      </c>
      <c r="Y1637" s="17">
        <f t="shared" si="4456"/>
        <v>332.80000000000001</v>
      </c>
      <c r="Z1637" s="17">
        <f t="shared" si="4457"/>
        <v>332.80000000000001</v>
      </c>
      <c r="AA1637" s="17">
        <f t="shared" si="4458"/>
        <v>332.80000000000001</v>
      </c>
      <c r="AB1637" s="17">
        <f t="shared" si="4546"/>
        <v>0</v>
      </c>
      <c r="AC1637" s="17">
        <f t="shared" si="4547"/>
        <v>0</v>
      </c>
      <c r="AD1637" s="17">
        <f t="shared" si="4548"/>
        <v>0</v>
      </c>
      <c r="AE1637" s="17">
        <f t="shared" si="4459"/>
        <v>332.80000000000001</v>
      </c>
      <c r="AF1637" s="17">
        <f t="shared" si="4460"/>
        <v>332.80000000000001</v>
      </c>
      <c r="AG1637" s="17">
        <f t="shared" si="4461"/>
        <v>332.80000000000001</v>
      </c>
      <c r="AH1637" s="17">
        <f t="shared" si="4549"/>
        <v>0</v>
      </c>
      <c r="AI1637" s="17">
        <f t="shared" si="4550"/>
        <v>0</v>
      </c>
      <c r="AJ1637" s="17">
        <f t="shared" si="4551"/>
        <v>0</v>
      </c>
      <c r="AK1637" s="17">
        <f t="shared" si="4552"/>
        <v>0</v>
      </c>
      <c r="AL1637" s="17">
        <f t="shared" si="4553"/>
        <v>0</v>
      </c>
      <c r="AM1637" s="17">
        <f t="shared" si="4554"/>
        <v>0</v>
      </c>
      <c r="AN1637" s="17">
        <f t="shared" si="4555"/>
        <v>0</v>
      </c>
      <c r="AO1637" s="17">
        <f t="shared" si="4556"/>
        <v>0</v>
      </c>
      <c r="AP1637" s="17">
        <f t="shared" si="4557"/>
        <v>0</v>
      </c>
      <c r="AQ1637" s="17">
        <f t="shared" si="4558"/>
        <v>0</v>
      </c>
      <c r="AR1637" s="17">
        <f t="shared" si="4559"/>
        <v>0</v>
      </c>
      <c r="AS1637" s="17">
        <f t="shared" si="4560"/>
        <v>0</v>
      </c>
      <c r="AT1637" s="17">
        <f t="shared" si="4561"/>
        <v>0</v>
      </c>
      <c r="AU1637" s="17">
        <f t="shared" si="4562"/>
        <v>0</v>
      </c>
      <c r="AV1637" s="17">
        <f t="shared" si="4563"/>
        <v>0</v>
      </c>
      <c r="AW1637" s="17">
        <f t="shared" si="4462"/>
        <v>332.80000000000001</v>
      </c>
      <c r="AX1637" s="17">
        <f t="shared" si="4463"/>
        <v>332.80000000000001</v>
      </c>
      <c r="AY1637" s="17">
        <f t="shared" si="4464"/>
        <v>332.80000000000001</v>
      </c>
      <c r="AZ1637" s="17">
        <f t="shared" si="4564"/>
        <v>0</v>
      </c>
      <c r="BA1637" s="32"/>
      <c r="BB1637" s="32"/>
      <c r="BC1637" s="1"/>
      <c r="BD1637" s="1"/>
      <c r="BE1637" s="1"/>
      <c r="BF1637" s="1"/>
      <c r="BG1637" s="1"/>
      <c r="BH1637" s="1"/>
      <c r="BI1637" s="1"/>
    </row>
    <row r="1638" s="1" customFormat="1">
      <c r="A1638" s="30" t="s">
        <v>508</v>
      </c>
      <c r="B1638" s="30" t="s">
        <v>96</v>
      </c>
      <c r="C1638" s="30" t="s">
        <v>29</v>
      </c>
      <c r="D1638" s="30" t="s">
        <v>475</v>
      </c>
      <c r="E1638" s="30" t="s">
        <v>41</v>
      </c>
      <c r="F1638" s="31" t="s">
        <v>42</v>
      </c>
      <c r="G1638" s="17">
        <v>332.80000000000001</v>
      </c>
      <c r="H1638" s="17">
        <v>332.80000000000001</v>
      </c>
      <c r="I1638" s="17">
        <v>332.80000000000001</v>
      </c>
      <c r="J1638" s="17"/>
      <c r="K1638" s="17"/>
      <c r="L1638" s="17"/>
      <c r="M1638" s="17">
        <f t="shared" si="4565"/>
        <v>332.80000000000001</v>
      </c>
      <c r="N1638" s="17">
        <f t="shared" si="4566"/>
        <v>332.80000000000001</v>
      </c>
      <c r="O1638" s="17">
        <f t="shared" si="4567"/>
        <v>332.80000000000001</v>
      </c>
      <c r="P1638" s="17"/>
      <c r="Q1638" s="17"/>
      <c r="R1638" s="17"/>
      <c r="S1638" s="17"/>
      <c r="T1638" s="17"/>
      <c r="U1638" s="17"/>
      <c r="V1638" s="17"/>
      <c r="W1638" s="17"/>
      <c r="X1638" s="17"/>
      <c r="Y1638" s="17">
        <f t="shared" si="4456"/>
        <v>332.80000000000001</v>
      </c>
      <c r="Z1638" s="17">
        <f t="shared" si="4457"/>
        <v>332.80000000000001</v>
      </c>
      <c r="AA1638" s="17">
        <f t="shared" si="4458"/>
        <v>332.80000000000001</v>
      </c>
      <c r="AB1638" s="17"/>
      <c r="AC1638" s="17"/>
      <c r="AD1638" s="17"/>
      <c r="AE1638" s="17">
        <f t="shared" si="4459"/>
        <v>332.80000000000001</v>
      </c>
      <c r="AF1638" s="17">
        <f t="shared" si="4460"/>
        <v>332.80000000000001</v>
      </c>
      <c r="AG1638" s="17">
        <f t="shared" si="4461"/>
        <v>332.80000000000001</v>
      </c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/>
      <c r="AS1638" s="17"/>
      <c r="AT1638" s="17"/>
      <c r="AU1638" s="17"/>
      <c r="AV1638" s="17"/>
      <c r="AW1638" s="17">
        <f t="shared" si="4462"/>
        <v>332.80000000000001</v>
      </c>
      <c r="AX1638" s="17">
        <f t="shared" si="4463"/>
        <v>332.80000000000001</v>
      </c>
      <c r="AY1638" s="17">
        <f t="shared" si="4464"/>
        <v>332.80000000000001</v>
      </c>
      <c r="AZ1638" s="17"/>
      <c r="BA1638" s="32"/>
      <c r="BB1638" s="32"/>
      <c r="BC1638" s="1"/>
      <c r="BD1638" s="1"/>
      <c r="BE1638" s="1"/>
      <c r="BF1638" s="1"/>
      <c r="BG1638" s="1"/>
      <c r="BH1638" s="1"/>
      <c r="BI1638" s="1"/>
    </row>
    <row r="1639" s="20" customFormat="1">
      <c r="A1639" s="21" t="s">
        <v>512</v>
      </c>
      <c r="B1639" s="21"/>
      <c r="C1639" s="21"/>
      <c r="D1639" s="21"/>
      <c r="E1639" s="21"/>
      <c r="F1639" s="22" t="s">
        <v>513</v>
      </c>
      <c r="G1639" s="23">
        <f>G1731+G1640+G1653</f>
        <v>1477359.7</v>
      </c>
      <c r="H1639" s="23">
        <f>H1731+H1640+H1653</f>
        <v>1375320.2</v>
      </c>
      <c r="I1639" s="23">
        <f>I1731+I1640+I1653</f>
        <v>1193543.8</v>
      </c>
      <c r="J1639" s="23">
        <f>J1731+J1640+J1653</f>
        <v>46272.099999999999</v>
      </c>
      <c r="K1639" s="23">
        <f>K1731+K1640+K1653</f>
        <v>55697.800000000003</v>
      </c>
      <c r="L1639" s="23">
        <f>L1731+L1640+L1653</f>
        <v>58416.5</v>
      </c>
      <c r="M1639" s="23">
        <f t="shared" si="4565"/>
        <v>1523631.8</v>
      </c>
      <c r="N1639" s="23">
        <f t="shared" si="4566"/>
        <v>1431018</v>
      </c>
      <c r="O1639" s="23">
        <f t="shared" si="4567"/>
        <v>1251960.3</v>
      </c>
      <c r="P1639" s="23">
        <f>P1731+P1640+P1653</f>
        <v>16313.6</v>
      </c>
      <c r="Q1639" s="23">
        <f>Q1731+Q1640+Q1653</f>
        <v>0</v>
      </c>
      <c r="R1639" s="23">
        <f>R1731+R1640+R1653</f>
        <v>0</v>
      </c>
      <c r="S1639" s="23">
        <f>S1731+S1640+S1653</f>
        <v>438108.14163000003</v>
      </c>
      <c r="T1639" s="23">
        <f>T1731+T1640+T1653</f>
        <v>17371.899999999998</v>
      </c>
      <c r="U1639" s="23">
        <f>U1731+U1640+U1653</f>
        <v>0</v>
      </c>
      <c r="V1639" s="23">
        <f>V1731+V1640+V1653</f>
        <v>17371.899999999998</v>
      </c>
      <c r="W1639" s="23">
        <f>W1731+W1640+W1653</f>
        <v>0</v>
      </c>
      <c r="X1639" s="23">
        <f>X1731+X1640+X1653</f>
        <v>0</v>
      </c>
      <c r="Y1639" s="23">
        <f t="shared" si="4456"/>
        <v>1978053.5416300001</v>
      </c>
      <c r="Z1639" s="23">
        <f t="shared" si="4457"/>
        <v>1448389.8999999999</v>
      </c>
      <c r="AA1639" s="23">
        <f t="shared" si="4458"/>
        <v>1269332.2</v>
      </c>
      <c r="AB1639" s="23">
        <f>AB1731+AB1640+AB1653</f>
        <v>-36702.372000000003</v>
      </c>
      <c r="AC1639" s="23">
        <f>AC1731+AC1640+AC1653</f>
        <v>0</v>
      </c>
      <c r="AD1639" s="23">
        <f>AD1731+AD1640+AD1653</f>
        <v>0</v>
      </c>
      <c r="AE1639" s="23">
        <f t="shared" si="4459"/>
        <v>1941351.1696300001</v>
      </c>
      <c r="AF1639" s="23">
        <f t="shared" si="4460"/>
        <v>1448389.8999999999</v>
      </c>
      <c r="AG1639" s="23">
        <f t="shared" si="4461"/>
        <v>1269332.2</v>
      </c>
      <c r="AH1639" s="23">
        <f>AH1731+AH1640+AH1653</f>
        <v>0</v>
      </c>
      <c r="AI1639" s="23">
        <f>AI1731+AI1640+AI1653</f>
        <v>0</v>
      </c>
      <c r="AJ1639" s="23">
        <f>AJ1731+AJ1640+AJ1653</f>
        <v>34679.34072</v>
      </c>
      <c r="AK1639" s="23">
        <f>AK1731+AK1640+AK1653</f>
        <v>0</v>
      </c>
      <c r="AL1639" s="23">
        <f>AL1731+AL1640+AL1653</f>
        <v>0</v>
      </c>
      <c r="AM1639" s="23">
        <f>AM1731+AM1640+AM1653</f>
        <v>0</v>
      </c>
      <c r="AN1639" s="23">
        <f>AN1731+AN1640+AN1653</f>
        <v>0</v>
      </c>
      <c r="AO1639" s="23">
        <f>AO1731+AO1640+AO1653</f>
        <v>0</v>
      </c>
      <c r="AP1639" s="23">
        <f>AP1731+AP1640+AP1653</f>
        <v>0</v>
      </c>
      <c r="AQ1639" s="23">
        <f>AQ1731+AQ1640+AQ1653</f>
        <v>0</v>
      </c>
      <c r="AR1639" s="23">
        <f>AR1731+AR1640+AR1653</f>
        <v>0</v>
      </c>
      <c r="AS1639" s="23">
        <f>AS1731+AS1640+AS1653</f>
        <v>0</v>
      </c>
      <c r="AT1639" s="23">
        <f>AT1731+AT1640+AT1653</f>
        <v>65320.65928</v>
      </c>
      <c r="AU1639" s="23">
        <f>AU1731+AU1640+AU1653</f>
        <v>0</v>
      </c>
      <c r="AV1639" s="23">
        <f>AV1731+AV1640+AV1653</f>
        <v>0</v>
      </c>
      <c r="AW1639" s="23">
        <f t="shared" si="4462"/>
        <v>1976030.5103500001</v>
      </c>
      <c r="AX1639" s="23">
        <f t="shared" si="4463"/>
        <v>1448389.8999999999</v>
      </c>
      <c r="AY1639" s="23">
        <f t="shared" si="4464"/>
        <v>1334652.85928</v>
      </c>
      <c r="AZ1639" s="23">
        <f>AZ1731+AZ1640+AZ1653</f>
        <v>0</v>
      </c>
      <c r="BA1639" s="24"/>
      <c r="BB1639" s="24"/>
      <c r="BC1639" s="20"/>
      <c r="BD1639" s="20"/>
      <c r="BE1639" s="20"/>
      <c r="BF1639" s="20"/>
      <c r="BG1639" s="20"/>
      <c r="BH1639" s="20"/>
      <c r="BI1639" s="20"/>
    </row>
    <row r="1640" s="20" customFormat="1">
      <c r="A1640" s="21" t="s">
        <v>512</v>
      </c>
      <c r="B1640" s="21" t="s">
        <v>121</v>
      </c>
      <c r="C1640" s="21"/>
      <c r="D1640" s="21"/>
      <c r="E1640" s="21"/>
      <c r="F1640" s="22" t="s">
        <v>122</v>
      </c>
      <c r="G1640" s="23">
        <f t="shared" ref="G1640:G1647" si="4568">G1641</f>
        <v>100039.3</v>
      </c>
      <c r="H1640" s="23">
        <f t="shared" ref="H1640:H1647" si="4569">H1641</f>
        <v>100213.39999999999</v>
      </c>
      <c r="I1640" s="23">
        <f t="shared" ref="I1640:I1647" si="4570">I1641</f>
        <v>100213.39999999999</v>
      </c>
      <c r="J1640" s="23">
        <f t="shared" ref="J1640:J1647" si="4571">J1641</f>
        <v>0</v>
      </c>
      <c r="K1640" s="23">
        <f t="shared" ref="K1640:K1647" si="4572">K1641</f>
        <v>0</v>
      </c>
      <c r="L1640" s="23">
        <f t="shared" ref="L1640:L1647" si="4573">L1641</f>
        <v>0</v>
      </c>
      <c r="M1640" s="23">
        <f t="shared" si="4565"/>
        <v>100039.3</v>
      </c>
      <c r="N1640" s="23">
        <f t="shared" si="4566"/>
        <v>100213.39999999999</v>
      </c>
      <c r="O1640" s="23">
        <f t="shared" si="4567"/>
        <v>100213.39999999999</v>
      </c>
      <c r="P1640" s="23">
        <f t="shared" ref="P1640:P1647" si="4574">P1641</f>
        <v>225.09999999999999</v>
      </c>
      <c r="Q1640" s="23">
        <f t="shared" ref="Q1640:Q1647" si="4575">Q1641</f>
        <v>0</v>
      </c>
      <c r="R1640" s="23">
        <f t="shared" ref="R1640:R1647" si="4576">R1641</f>
        <v>0</v>
      </c>
      <c r="S1640" s="23">
        <f t="shared" ref="S1640:S1647" si="4577">S1641</f>
        <v>0</v>
      </c>
      <c r="T1640" s="23">
        <f t="shared" ref="T1640:T1647" si="4578">T1641</f>
        <v>0</v>
      </c>
      <c r="U1640" s="23">
        <f t="shared" ref="U1640:U1647" si="4579">U1641</f>
        <v>0</v>
      </c>
      <c r="V1640" s="23">
        <f t="shared" ref="V1640:V1647" si="4580">V1641</f>
        <v>0</v>
      </c>
      <c r="W1640" s="23">
        <f t="shared" ref="W1640:W1647" si="4581">W1641</f>
        <v>0</v>
      </c>
      <c r="X1640" s="23">
        <f t="shared" ref="X1640:X1647" si="4582">X1641</f>
        <v>0</v>
      </c>
      <c r="Y1640" s="23">
        <f t="shared" ref="Y1640:Y1703" si="4583">M1640+P1640+Q1640+R1640+S1640</f>
        <v>100264.40000000001</v>
      </c>
      <c r="Z1640" s="23">
        <f t="shared" ref="Z1640:Z1703" si="4584">N1640+T1640+U1640</f>
        <v>100213.39999999999</v>
      </c>
      <c r="AA1640" s="23">
        <f t="shared" ref="AA1640:AA1703" si="4585">O1640+V1640+X1640+W1640</f>
        <v>100213.39999999999</v>
      </c>
      <c r="AB1640" s="23">
        <f t="shared" ref="AB1640:AB1647" si="4586">AB1641</f>
        <v>0</v>
      </c>
      <c r="AC1640" s="23">
        <f t="shared" ref="AC1640:AC1647" si="4587">AC1641</f>
        <v>0</v>
      </c>
      <c r="AD1640" s="23">
        <f t="shared" ref="AD1640:AD1647" si="4588">AD1641</f>
        <v>0</v>
      </c>
      <c r="AE1640" s="23">
        <f t="shared" ref="AE1640:AE1703" si="4589">Y1640+AB1640</f>
        <v>100264.40000000001</v>
      </c>
      <c r="AF1640" s="23">
        <f t="shared" ref="AF1640:AF1703" si="4590">Z1640+AC1640</f>
        <v>100213.39999999999</v>
      </c>
      <c r="AG1640" s="23">
        <f t="shared" ref="AG1640:AG1703" si="4591">AA1640+AD1640</f>
        <v>100213.39999999999</v>
      </c>
      <c r="AH1640" s="23">
        <f t="shared" ref="AH1640:AH1647" si="4592">AH1641</f>
        <v>0</v>
      </c>
      <c r="AI1640" s="23">
        <f t="shared" ref="AI1640:AI1647" si="4593">AI1641</f>
        <v>0</v>
      </c>
      <c r="AJ1640" s="23">
        <f t="shared" ref="AJ1640:AJ1647" si="4594">AJ1641</f>
        <v>100000</v>
      </c>
      <c r="AK1640" s="23">
        <f t="shared" ref="AK1640:AK1647" si="4595">AK1641</f>
        <v>0</v>
      </c>
      <c r="AL1640" s="23">
        <f t="shared" ref="AL1640:AL1647" si="4596">AL1641</f>
        <v>0</v>
      </c>
      <c r="AM1640" s="23">
        <f t="shared" ref="AM1640:AM1647" si="4597">AM1641</f>
        <v>0</v>
      </c>
      <c r="AN1640" s="23">
        <f t="shared" ref="AN1640:AN1647" si="4598">AN1641</f>
        <v>0</v>
      </c>
      <c r="AO1640" s="23">
        <f t="shared" ref="AO1640:AO1647" si="4599">AO1641</f>
        <v>0</v>
      </c>
      <c r="AP1640" s="23">
        <f t="shared" ref="AP1640:AP1647" si="4600">AP1641</f>
        <v>0</v>
      </c>
      <c r="AQ1640" s="23">
        <f t="shared" ref="AQ1640:AQ1641" si="4601">AQ1641</f>
        <v>0</v>
      </c>
      <c r="AR1640" s="23">
        <f t="shared" ref="AR1640:AR1641" si="4602">AR1641</f>
        <v>0</v>
      </c>
      <c r="AS1640" s="23">
        <f t="shared" ref="AS1640:AS1641" si="4603">AS1641</f>
        <v>0</v>
      </c>
      <c r="AT1640" s="23">
        <f t="shared" ref="AT1640:AT1641" si="4604">AT1641</f>
        <v>0</v>
      </c>
      <c r="AU1640" s="23">
        <f t="shared" ref="AU1640:AU1641" si="4605">AU1641</f>
        <v>0</v>
      </c>
      <c r="AV1640" s="23">
        <f t="shared" ref="AV1640:AV1641" si="4606">AV1641</f>
        <v>0</v>
      </c>
      <c r="AW1640" s="23">
        <f t="shared" ref="AW1640:AW1703" si="4607">AE1640+AH1640+AI1640+AJ1640+AK1640+AL1640</f>
        <v>200264.40000000002</v>
      </c>
      <c r="AX1640" s="23">
        <f t="shared" ref="AX1640:AX1703" si="4608">AF1640+AM1640+AN1640+AO1640+AP1640+AQ1640</f>
        <v>100213.39999999999</v>
      </c>
      <c r="AY1640" s="23">
        <f t="shared" ref="AY1640:AY1703" si="4609">AG1640+AR1640+AS1640+AT1640+AU1640+AV1640</f>
        <v>100213.39999999999</v>
      </c>
      <c r="AZ1640" s="23">
        <f t="shared" ref="AZ1640:AZ1641" si="4610">AZ1641</f>
        <v>0</v>
      </c>
      <c r="BA1640" s="24"/>
      <c r="BB1640" s="24"/>
      <c r="BC1640" s="20"/>
      <c r="BD1640" s="20"/>
      <c r="BE1640" s="20"/>
      <c r="BF1640" s="20"/>
      <c r="BG1640" s="20"/>
      <c r="BH1640" s="20"/>
      <c r="BI1640" s="20"/>
    </row>
    <row r="1641" s="25" customFormat="1">
      <c r="A1641" s="26" t="s">
        <v>512</v>
      </c>
      <c r="B1641" s="26" t="s">
        <v>121</v>
      </c>
      <c r="C1641" s="26" t="s">
        <v>267</v>
      </c>
      <c r="D1641" s="26"/>
      <c r="E1641" s="26"/>
      <c r="F1641" s="27" t="s">
        <v>443</v>
      </c>
      <c r="G1641" s="28">
        <f t="shared" si="4568"/>
        <v>100039.3</v>
      </c>
      <c r="H1641" s="28">
        <f t="shared" si="4569"/>
        <v>100213.39999999999</v>
      </c>
      <c r="I1641" s="28">
        <f t="shared" si="4570"/>
        <v>100213.39999999999</v>
      </c>
      <c r="J1641" s="28">
        <f t="shared" si="4571"/>
        <v>0</v>
      </c>
      <c r="K1641" s="28">
        <f t="shared" si="4572"/>
        <v>0</v>
      </c>
      <c r="L1641" s="28">
        <f t="shared" si="4573"/>
        <v>0</v>
      </c>
      <c r="M1641" s="28">
        <f t="shared" si="4565"/>
        <v>100039.3</v>
      </c>
      <c r="N1641" s="28">
        <f t="shared" si="4566"/>
        <v>100213.39999999999</v>
      </c>
      <c r="O1641" s="28">
        <f t="shared" si="4567"/>
        <v>100213.39999999999</v>
      </c>
      <c r="P1641" s="28">
        <f t="shared" si="4574"/>
        <v>225.09999999999999</v>
      </c>
      <c r="Q1641" s="28">
        <f t="shared" si="4575"/>
        <v>0</v>
      </c>
      <c r="R1641" s="28">
        <f t="shared" si="4576"/>
        <v>0</v>
      </c>
      <c r="S1641" s="28">
        <f t="shared" si="4577"/>
        <v>0</v>
      </c>
      <c r="T1641" s="28">
        <f t="shared" si="4578"/>
        <v>0</v>
      </c>
      <c r="U1641" s="28">
        <f t="shared" si="4579"/>
        <v>0</v>
      </c>
      <c r="V1641" s="28">
        <f t="shared" si="4580"/>
        <v>0</v>
      </c>
      <c r="W1641" s="28">
        <f t="shared" si="4581"/>
        <v>0</v>
      </c>
      <c r="X1641" s="28">
        <f t="shared" si="4582"/>
        <v>0</v>
      </c>
      <c r="Y1641" s="28">
        <f t="shared" si="4583"/>
        <v>100264.40000000001</v>
      </c>
      <c r="Z1641" s="28">
        <f t="shared" si="4584"/>
        <v>100213.39999999999</v>
      </c>
      <c r="AA1641" s="28">
        <f t="shared" si="4585"/>
        <v>100213.39999999999</v>
      </c>
      <c r="AB1641" s="28">
        <f t="shared" si="4586"/>
        <v>0</v>
      </c>
      <c r="AC1641" s="28">
        <f t="shared" si="4587"/>
        <v>0</v>
      </c>
      <c r="AD1641" s="28">
        <f t="shared" si="4588"/>
        <v>0</v>
      </c>
      <c r="AE1641" s="28">
        <f t="shared" si="4589"/>
        <v>100264.40000000001</v>
      </c>
      <c r="AF1641" s="28">
        <f t="shared" si="4590"/>
        <v>100213.39999999999</v>
      </c>
      <c r="AG1641" s="28">
        <f t="shared" si="4591"/>
        <v>100213.39999999999</v>
      </c>
      <c r="AH1641" s="28">
        <f t="shared" si="4592"/>
        <v>0</v>
      </c>
      <c r="AI1641" s="28">
        <f t="shared" si="4593"/>
        <v>0</v>
      </c>
      <c r="AJ1641" s="28">
        <f t="shared" si="4594"/>
        <v>100000</v>
      </c>
      <c r="AK1641" s="28">
        <f t="shared" si="4595"/>
        <v>0</v>
      </c>
      <c r="AL1641" s="28">
        <f t="shared" si="4596"/>
        <v>0</v>
      </c>
      <c r="AM1641" s="28">
        <f t="shared" si="4597"/>
        <v>0</v>
      </c>
      <c r="AN1641" s="28">
        <f t="shared" si="4598"/>
        <v>0</v>
      </c>
      <c r="AO1641" s="28">
        <f t="shared" si="4599"/>
        <v>0</v>
      </c>
      <c r="AP1641" s="28">
        <f t="shared" si="4600"/>
        <v>0</v>
      </c>
      <c r="AQ1641" s="28">
        <f t="shared" si="4601"/>
        <v>0</v>
      </c>
      <c r="AR1641" s="28">
        <f t="shared" si="4602"/>
        <v>0</v>
      </c>
      <c r="AS1641" s="28">
        <f t="shared" si="4603"/>
        <v>0</v>
      </c>
      <c r="AT1641" s="28">
        <f t="shared" si="4604"/>
        <v>0</v>
      </c>
      <c r="AU1641" s="28">
        <f t="shared" si="4605"/>
        <v>0</v>
      </c>
      <c r="AV1641" s="28">
        <f t="shared" si="4606"/>
        <v>0</v>
      </c>
      <c r="AW1641" s="28">
        <f t="shared" si="4607"/>
        <v>200264.40000000002</v>
      </c>
      <c r="AX1641" s="28">
        <f t="shared" si="4608"/>
        <v>100213.39999999999</v>
      </c>
      <c r="AY1641" s="28">
        <f t="shared" si="4609"/>
        <v>100213.39999999999</v>
      </c>
      <c r="AZ1641" s="28">
        <f t="shared" si="4610"/>
        <v>0</v>
      </c>
      <c r="BA1641" s="29"/>
      <c r="BB1641" s="29"/>
      <c r="BC1641" s="25"/>
      <c r="BD1641" s="25"/>
      <c r="BE1641" s="25"/>
      <c r="BF1641" s="25"/>
      <c r="BG1641" s="25"/>
      <c r="BH1641" s="25"/>
      <c r="BI1641" s="25"/>
    </row>
    <row r="1642" s="1" customFormat="1">
      <c r="A1642" s="30" t="s">
        <v>512</v>
      </c>
      <c r="B1642" s="30" t="s">
        <v>121</v>
      </c>
      <c r="C1642" s="30" t="s">
        <v>267</v>
      </c>
      <c r="D1642" s="30" t="s">
        <v>448</v>
      </c>
      <c r="E1642" s="30"/>
      <c r="F1642" s="31" t="s">
        <v>449</v>
      </c>
      <c r="G1642" s="17">
        <f>G1647</f>
        <v>100039.3</v>
      </c>
      <c r="H1642" s="17">
        <f>H1647</f>
        <v>100213.39999999999</v>
      </c>
      <c r="I1642" s="17">
        <f>I1647</f>
        <v>100213.39999999999</v>
      </c>
      <c r="J1642" s="17">
        <f>J1647</f>
        <v>0</v>
      </c>
      <c r="K1642" s="17">
        <f>K1647</f>
        <v>0</v>
      </c>
      <c r="L1642" s="17">
        <f>L1647</f>
        <v>0</v>
      </c>
      <c r="M1642" s="17">
        <f t="shared" si="4565"/>
        <v>100039.3</v>
      </c>
      <c r="N1642" s="17">
        <f t="shared" si="4566"/>
        <v>100213.39999999999</v>
      </c>
      <c r="O1642" s="17">
        <f t="shared" si="4567"/>
        <v>100213.39999999999</v>
      </c>
      <c r="P1642" s="17">
        <f>P1647</f>
        <v>225.09999999999999</v>
      </c>
      <c r="Q1642" s="17">
        <f>Q1647</f>
        <v>0</v>
      </c>
      <c r="R1642" s="17">
        <f>R1647</f>
        <v>0</v>
      </c>
      <c r="S1642" s="17">
        <f>S1647</f>
        <v>0</v>
      </c>
      <c r="T1642" s="17">
        <f>T1647</f>
        <v>0</v>
      </c>
      <c r="U1642" s="17">
        <f>U1647</f>
        <v>0</v>
      </c>
      <c r="V1642" s="17">
        <f>V1647</f>
        <v>0</v>
      </c>
      <c r="W1642" s="17">
        <f>W1647</f>
        <v>0</v>
      </c>
      <c r="X1642" s="17">
        <f>X1647</f>
        <v>0</v>
      </c>
      <c r="Y1642" s="17">
        <f t="shared" si="4583"/>
        <v>100264.40000000001</v>
      </c>
      <c r="Z1642" s="17">
        <f t="shared" si="4584"/>
        <v>100213.39999999999</v>
      </c>
      <c r="AA1642" s="17">
        <f t="shared" si="4585"/>
        <v>100213.39999999999</v>
      </c>
      <c r="AB1642" s="17">
        <f>AB1647</f>
        <v>0</v>
      </c>
      <c r="AC1642" s="17">
        <f>AC1647</f>
        <v>0</v>
      </c>
      <c r="AD1642" s="17">
        <f>AD1647</f>
        <v>0</v>
      </c>
      <c r="AE1642" s="17">
        <f t="shared" si="4589"/>
        <v>100264.40000000001</v>
      </c>
      <c r="AF1642" s="17">
        <f t="shared" si="4590"/>
        <v>100213.39999999999</v>
      </c>
      <c r="AG1642" s="17">
        <f t="shared" si="4591"/>
        <v>100213.39999999999</v>
      </c>
      <c r="AH1642" s="17">
        <f>AH1647+AH1643</f>
        <v>0</v>
      </c>
      <c r="AI1642" s="17">
        <f>AI1647+AI1643</f>
        <v>0</v>
      </c>
      <c r="AJ1642" s="17">
        <f>AJ1647+AJ1643</f>
        <v>100000</v>
      </c>
      <c r="AK1642" s="17">
        <f>AK1647+AK1643</f>
        <v>0</v>
      </c>
      <c r="AL1642" s="17">
        <f>AL1647+AL1643</f>
        <v>0</v>
      </c>
      <c r="AM1642" s="17">
        <f>AM1647+AM1643</f>
        <v>0</v>
      </c>
      <c r="AN1642" s="17">
        <f>AN1647+AN1643</f>
        <v>0</v>
      </c>
      <c r="AO1642" s="17">
        <f>AO1647+AO1643</f>
        <v>0</v>
      </c>
      <c r="AP1642" s="17">
        <f>AP1647+AP1643</f>
        <v>0</v>
      </c>
      <c r="AQ1642" s="17">
        <f>AQ1647+AQ1643</f>
        <v>0</v>
      </c>
      <c r="AR1642" s="17">
        <f>AR1647+AR1643</f>
        <v>0</v>
      </c>
      <c r="AS1642" s="17">
        <f>AS1647+AS1643</f>
        <v>0</v>
      </c>
      <c r="AT1642" s="17">
        <f>AT1647+AT1643</f>
        <v>0</v>
      </c>
      <c r="AU1642" s="17">
        <f>AU1647+AU1643</f>
        <v>0</v>
      </c>
      <c r="AV1642" s="17">
        <f>AV1647+AV1643</f>
        <v>0</v>
      </c>
      <c r="AW1642" s="17">
        <f t="shared" si="4607"/>
        <v>200264.40000000002</v>
      </c>
      <c r="AX1642" s="17">
        <f t="shared" si="4608"/>
        <v>100213.39999999999</v>
      </c>
      <c r="AY1642" s="17">
        <f t="shared" si="4609"/>
        <v>100213.39999999999</v>
      </c>
      <c r="AZ1642" s="17">
        <f>AZ1647+AZ1643</f>
        <v>0</v>
      </c>
      <c r="BA1642" s="32"/>
      <c r="BB1642" s="32"/>
      <c r="BC1642" s="1"/>
      <c r="BD1642" s="1"/>
      <c r="BE1642" s="1"/>
      <c r="BF1642" s="1"/>
      <c r="BG1642" s="1"/>
      <c r="BH1642" s="1"/>
      <c r="BI1642" s="1"/>
    </row>
    <row r="1643" s="1" customFormat="1">
      <c r="A1643" s="30" t="s">
        <v>512</v>
      </c>
      <c r="B1643" s="30" t="s">
        <v>121</v>
      </c>
      <c r="C1643" s="30" t="s">
        <v>267</v>
      </c>
      <c r="D1643" s="30" t="s">
        <v>514</v>
      </c>
      <c r="E1643" s="30"/>
      <c r="F1643" s="31" t="s">
        <v>179</v>
      </c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>
        <f t="shared" ref="AH1643:AH1645" si="4611">AH1644</f>
        <v>0</v>
      </c>
      <c r="AI1643" s="17">
        <f t="shared" ref="AI1643:AI1645" si="4612">AI1644</f>
        <v>0</v>
      </c>
      <c r="AJ1643" s="17">
        <f t="shared" ref="AJ1643:AJ1645" si="4613">AJ1644</f>
        <v>100000</v>
      </c>
      <c r="AK1643" s="17">
        <f t="shared" ref="AK1643:AK1645" si="4614">AK1644</f>
        <v>0</v>
      </c>
      <c r="AL1643" s="17">
        <f t="shared" ref="AL1643:AL1645" si="4615">AL1644</f>
        <v>0</v>
      </c>
      <c r="AM1643" s="17">
        <f t="shared" ref="AM1643:AM1645" si="4616">AM1644</f>
        <v>0</v>
      </c>
      <c r="AN1643" s="17">
        <f t="shared" ref="AN1643:AN1645" si="4617">AN1644</f>
        <v>0</v>
      </c>
      <c r="AO1643" s="17">
        <f t="shared" ref="AO1643:AO1645" si="4618">AO1644</f>
        <v>0</v>
      </c>
      <c r="AP1643" s="17">
        <f t="shared" ref="AP1643:AP1645" si="4619">AP1644</f>
        <v>0</v>
      </c>
      <c r="AQ1643" s="17">
        <f t="shared" ref="AQ1643:AQ1647" si="4620">AQ1644</f>
        <v>0</v>
      </c>
      <c r="AR1643" s="17">
        <f t="shared" ref="AR1643:AR1647" si="4621">AR1644</f>
        <v>0</v>
      </c>
      <c r="AS1643" s="17">
        <f t="shared" ref="AS1643:AS1647" si="4622">AS1644</f>
        <v>0</v>
      </c>
      <c r="AT1643" s="17">
        <f t="shared" ref="AT1643:AT1647" si="4623">AT1644</f>
        <v>0</v>
      </c>
      <c r="AU1643" s="17">
        <f t="shared" ref="AU1643:AU1647" si="4624">AU1644</f>
        <v>0</v>
      </c>
      <c r="AV1643" s="17">
        <f t="shared" ref="AV1643:AV1647" si="4625">AV1644</f>
        <v>0</v>
      </c>
      <c r="AW1643" s="17">
        <f t="shared" si="4607"/>
        <v>100000</v>
      </c>
      <c r="AX1643" s="17">
        <f t="shared" si="4608"/>
        <v>0</v>
      </c>
      <c r="AY1643" s="17">
        <f t="shared" si="4609"/>
        <v>0</v>
      </c>
      <c r="AZ1643" s="17">
        <f t="shared" ref="AZ1643:AZ1647" si="4626">AZ1644</f>
        <v>0</v>
      </c>
      <c r="BA1643" s="32"/>
      <c r="BB1643" s="32"/>
      <c r="BC1643" s="1"/>
      <c r="BD1643" s="1"/>
      <c r="BE1643" s="1"/>
      <c r="BF1643" s="1"/>
      <c r="BG1643" s="1"/>
      <c r="BH1643" s="1"/>
      <c r="BI1643" s="1"/>
    </row>
    <row r="1644" s="1" customFormat="1">
      <c r="A1644" s="30" t="s">
        <v>512</v>
      </c>
      <c r="B1644" s="30" t="s">
        <v>121</v>
      </c>
      <c r="C1644" s="30" t="s">
        <v>267</v>
      </c>
      <c r="D1644" s="30" t="s">
        <v>515</v>
      </c>
      <c r="E1644" s="30"/>
      <c r="F1644" s="31" t="s">
        <v>516</v>
      </c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>
        <f t="shared" si="4611"/>
        <v>0</v>
      </c>
      <c r="AI1644" s="17">
        <f t="shared" si="4612"/>
        <v>0</v>
      </c>
      <c r="AJ1644" s="17">
        <f t="shared" si="4613"/>
        <v>100000</v>
      </c>
      <c r="AK1644" s="17">
        <f t="shared" si="4614"/>
        <v>0</v>
      </c>
      <c r="AL1644" s="17">
        <f t="shared" si="4615"/>
        <v>0</v>
      </c>
      <c r="AM1644" s="17">
        <f t="shared" si="4616"/>
        <v>0</v>
      </c>
      <c r="AN1644" s="17">
        <f t="shared" si="4617"/>
        <v>0</v>
      </c>
      <c r="AO1644" s="17">
        <f t="shared" si="4618"/>
        <v>0</v>
      </c>
      <c r="AP1644" s="17">
        <f t="shared" si="4619"/>
        <v>0</v>
      </c>
      <c r="AQ1644" s="17">
        <f t="shared" si="4620"/>
        <v>0</v>
      </c>
      <c r="AR1644" s="17">
        <f t="shared" si="4621"/>
        <v>0</v>
      </c>
      <c r="AS1644" s="17">
        <f t="shared" si="4622"/>
        <v>0</v>
      </c>
      <c r="AT1644" s="17">
        <f t="shared" si="4623"/>
        <v>0</v>
      </c>
      <c r="AU1644" s="17">
        <f t="shared" si="4624"/>
        <v>0</v>
      </c>
      <c r="AV1644" s="17">
        <f t="shared" si="4625"/>
        <v>0</v>
      </c>
      <c r="AW1644" s="17">
        <f t="shared" si="4607"/>
        <v>100000</v>
      </c>
      <c r="AX1644" s="17">
        <f t="shared" si="4608"/>
        <v>0</v>
      </c>
      <c r="AY1644" s="17">
        <f t="shared" si="4609"/>
        <v>0</v>
      </c>
      <c r="AZ1644" s="17">
        <f t="shared" si="4626"/>
        <v>0</v>
      </c>
      <c r="BA1644" s="32"/>
      <c r="BB1644" s="32"/>
      <c r="BC1644" s="1"/>
      <c r="BD1644" s="1"/>
      <c r="BE1644" s="1"/>
      <c r="BF1644" s="1"/>
      <c r="BG1644" s="1"/>
      <c r="BH1644" s="1"/>
      <c r="BI1644" s="1"/>
    </row>
    <row r="1645" s="1" customFormat="1">
      <c r="A1645" s="30" t="s">
        <v>512</v>
      </c>
      <c r="B1645" s="30" t="s">
        <v>121</v>
      </c>
      <c r="C1645" s="30" t="s">
        <v>267</v>
      </c>
      <c r="D1645" s="30" t="s">
        <v>517</v>
      </c>
      <c r="E1645" s="30"/>
      <c r="F1645" s="31" t="s">
        <v>518</v>
      </c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>
        <f t="shared" si="4611"/>
        <v>0</v>
      </c>
      <c r="AI1645" s="17">
        <f t="shared" si="4612"/>
        <v>0</v>
      </c>
      <c r="AJ1645" s="17">
        <f t="shared" si="4613"/>
        <v>100000</v>
      </c>
      <c r="AK1645" s="17">
        <f t="shared" si="4614"/>
        <v>0</v>
      </c>
      <c r="AL1645" s="17">
        <f t="shared" si="4615"/>
        <v>0</v>
      </c>
      <c r="AM1645" s="17">
        <f t="shared" si="4616"/>
        <v>0</v>
      </c>
      <c r="AN1645" s="17">
        <f t="shared" si="4617"/>
        <v>0</v>
      </c>
      <c r="AO1645" s="17">
        <f t="shared" si="4618"/>
        <v>0</v>
      </c>
      <c r="AP1645" s="17">
        <f t="shared" si="4619"/>
        <v>0</v>
      </c>
      <c r="AQ1645" s="17">
        <f t="shared" si="4620"/>
        <v>0</v>
      </c>
      <c r="AR1645" s="17">
        <f t="shared" si="4621"/>
        <v>0</v>
      </c>
      <c r="AS1645" s="17">
        <f t="shared" si="4622"/>
        <v>0</v>
      </c>
      <c r="AT1645" s="17">
        <f t="shared" si="4623"/>
        <v>0</v>
      </c>
      <c r="AU1645" s="17">
        <f t="shared" si="4624"/>
        <v>0</v>
      </c>
      <c r="AV1645" s="17">
        <f t="shared" si="4625"/>
        <v>0</v>
      </c>
      <c r="AW1645" s="17">
        <f t="shared" si="4607"/>
        <v>100000</v>
      </c>
      <c r="AX1645" s="17">
        <f t="shared" si="4608"/>
        <v>0</v>
      </c>
      <c r="AY1645" s="17">
        <f t="shared" si="4609"/>
        <v>0</v>
      </c>
      <c r="AZ1645" s="17">
        <f t="shared" si="4626"/>
        <v>0</v>
      </c>
      <c r="BA1645" s="32"/>
      <c r="BB1645" s="32"/>
      <c r="BC1645" s="1"/>
      <c r="BD1645" s="1"/>
      <c r="BE1645" s="1"/>
      <c r="BF1645" s="1"/>
      <c r="BG1645" s="1"/>
      <c r="BH1645" s="1"/>
      <c r="BI1645" s="1"/>
    </row>
    <row r="1646" s="1" customFormat="1">
      <c r="A1646" s="30" t="s">
        <v>512</v>
      </c>
      <c r="B1646" s="30" t="s">
        <v>121</v>
      </c>
      <c r="C1646" s="30" t="s">
        <v>267</v>
      </c>
      <c r="D1646" s="30" t="s">
        <v>517</v>
      </c>
      <c r="E1646" s="30" t="s">
        <v>85</v>
      </c>
      <c r="F1646" s="31" t="s">
        <v>86</v>
      </c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7">
        <v>100000</v>
      </c>
      <c r="AK1646" s="17"/>
      <c r="AL1646" s="17"/>
      <c r="AM1646" s="17"/>
      <c r="AN1646" s="17"/>
      <c r="AO1646" s="17"/>
      <c r="AP1646" s="17"/>
      <c r="AQ1646" s="17"/>
      <c r="AR1646" s="17"/>
      <c r="AS1646" s="17"/>
      <c r="AT1646" s="17"/>
      <c r="AU1646" s="17"/>
      <c r="AV1646" s="17"/>
      <c r="AW1646" s="17">
        <f t="shared" si="4607"/>
        <v>100000</v>
      </c>
      <c r="AX1646" s="17">
        <f t="shared" si="4608"/>
        <v>0</v>
      </c>
      <c r="AY1646" s="17">
        <f t="shared" si="4609"/>
        <v>0</v>
      </c>
      <c r="AZ1646" s="17"/>
      <c r="BA1646" s="32"/>
      <c r="BB1646" s="32"/>
      <c r="BC1646" s="1"/>
      <c r="BD1646" s="1"/>
      <c r="BE1646" s="1"/>
      <c r="BF1646" s="1"/>
      <c r="BG1646" s="1"/>
      <c r="BH1646" s="1"/>
      <c r="BI1646" s="1"/>
    </row>
    <row r="1647" s="1" customFormat="1">
      <c r="A1647" s="30" t="s">
        <v>512</v>
      </c>
      <c r="B1647" s="30" t="s">
        <v>121</v>
      </c>
      <c r="C1647" s="30" t="s">
        <v>267</v>
      </c>
      <c r="D1647" s="30" t="s">
        <v>461</v>
      </c>
      <c r="E1647" s="30"/>
      <c r="F1647" s="31" t="s">
        <v>36</v>
      </c>
      <c r="G1647" s="17">
        <f t="shared" si="4568"/>
        <v>100039.3</v>
      </c>
      <c r="H1647" s="17">
        <f t="shared" si="4569"/>
        <v>100213.39999999999</v>
      </c>
      <c r="I1647" s="17">
        <f t="shared" si="4570"/>
        <v>100213.39999999999</v>
      </c>
      <c r="J1647" s="17">
        <f t="shared" si="4571"/>
        <v>0</v>
      </c>
      <c r="K1647" s="17">
        <f t="shared" si="4572"/>
        <v>0</v>
      </c>
      <c r="L1647" s="17">
        <f t="shared" si="4573"/>
        <v>0</v>
      </c>
      <c r="M1647" s="17">
        <f t="shared" si="4565"/>
        <v>100039.3</v>
      </c>
      <c r="N1647" s="17">
        <f t="shared" si="4566"/>
        <v>100213.39999999999</v>
      </c>
      <c r="O1647" s="17">
        <f t="shared" si="4567"/>
        <v>100213.39999999999</v>
      </c>
      <c r="P1647" s="17">
        <f t="shared" si="4574"/>
        <v>225.09999999999999</v>
      </c>
      <c r="Q1647" s="17">
        <f t="shared" si="4575"/>
        <v>0</v>
      </c>
      <c r="R1647" s="17">
        <f t="shared" si="4576"/>
        <v>0</v>
      </c>
      <c r="S1647" s="17">
        <f t="shared" si="4577"/>
        <v>0</v>
      </c>
      <c r="T1647" s="17">
        <f t="shared" si="4578"/>
        <v>0</v>
      </c>
      <c r="U1647" s="17">
        <f t="shared" si="4579"/>
        <v>0</v>
      </c>
      <c r="V1647" s="17">
        <f t="shared" si="4580"/>
        <v>0</v>
      </c>
      <c r="W1647" s="17">
        <f t="shared" si="4581"/>
        <v>0</v>
      </c>
      <c r="X1647" s="17">
        <f t="shared" si="4582"/>
        <v>0</v>
      </c>
      <c r="Y1647" s="17">
        <f t="shared" si="4583"/>
        <v>100264.40000000001</v>
      </c>
      <c r="Z1647" s="17">
        <f t="shared" si="4584"/>
        <v>100213.39999999999</v>
      </c>
      <c r="AA1647" s="17">
        <f t="shared" si="4585"/>
        <v>100213.39999999999</v>
      </c>
      <c r="AB1647" s="17">
        <f t="shared" si="4586"/>
        <v>0</v>
      </c>
      <c r="AC1647" s="17">
        <f t="shared" si="4587"/>
        <v>0</v>
      </c>
      <c r="AD1647" s="17">
        <f t="shared" si="4588"/>
        <v>0</v>
      </c>
      <c r="AE1647" s="17">
        <f t="shared" si="4589"/>
        <v>100264.40000000001</v>
      </c>
      <c r="AF1647" s="17">
        <f t="shared" si="4590"/>
        <v>100213.39999999999</v>
      </c>
      <c r="AG1647" s="17">
        <f t="shared" si="4591"/>
        <v>100213.39999999999</v>
      </c>
      <c r="AH1647" s="17">
        <f t="shared" si="4592"/>
        <v>0</v>
      </c>
      <c r="AI1647" s="17">
        <f t="shared" si="4593"/>
        <v>0</v>
      </c>
      <c r="AJ1647" s="17">
        <f t="shared" si="4594"/>
        <v>0</v>
      </c>
      <c r="AK1647" s="17">
        <f t="shared" si="4595"/>
        <v>0</v>
      </c>
      <c r="AL1647" s="17">
        <f t="shared" si="4596"/>
        <v>0</v>
      </c>
      <c r="AM1647" s="17">
        <f t="shared" si="4597"/>
        <v>0</v>
      </c>
      <c r="AN1647" s="17">
        <f t="shared" si="4598"/>
        <v>0</v>
      </c>
      <c r="AO1647" s="17">
        <f t="shared" si="4599"/>
        <v>0</v>
      </c>
      <c r="AP1647" s="17">
        <f t="shared" si="4600"/>
        <v>0</v>
      </c>
      <c r="AQ1647" s="17">
        <f t="shared" si="4620"/>
        <v>0</v>
      </c>
      <c r="AR1647" s="17">
        <f t="shared" si="4621"/>
        <v>0</v>
      </c>
      <c r="AS1647" s="17">
        <f t="shared" si="4622"/>
        <v>0</v>
      </c>
      <c r="AT1647" s="17">
        <f t="shared" si="4623"/>
        <v>0</v>
      </c>
      <c r="AU1647" s="17">
        <f t="shared" si="4624"/>
        <v>0</v>
      </c>
      <c r="AV1647" s="17">
        <f t="shared" si="4625"/>
        <v>0</v>
      </c>
      <c r="AW1647" s="17">
        <f t="shared" si="4607"/>
        <v>100264.40000000001</v>
      </c>
      <c r="AX1647" s="17">
        <f t="shared" si="4608"/>
        <v>100213.39999999999</v>
      </c>
      <c r="AY1647" s="17">
        <f t="shared" si="4609"/>
        <v>100213.39999999999</v>
      </c>
      <c r="AZ1647" s="17">
        <f t="shared" si="4626"/>
        <v>0</v>
      </c>
      <c r="BA1647" s="32"/>
      <c r="BB1647" s="32"/>
      <c r="BC1647" s="1"/>
      <c r="BD1647" s="1"/>
      <c r="BE1647" s="1"/>
      <c r="BF1647" s="1"/>
      <c r="BG1647" s="1"/>
      <c r="BH1647" s="1"/>
      <c r="BI1647" s="1"/>
    </row>
    <row r="1648" s="1" customFormat="1">
      <c r="A1648" s="30" t="s">
        <v>512</v>
      </c>
      <c r="B1648" s="30" t="s">
        <v>121</v>
      </c>
      <c r="C1648" s="30" t="s">
        <v>267</v>
      </c>
      <c r="D1648" s="30" t="s">
        <v>483</v>
      </c>
      <c r="E1648" s="30"/>
      <c r="F1648" s="31" t="s">
        <v>484</v>
      </c>
      <c r="G1648" s="17">
        <f>G1649+G1651</f>
        <v>100039.3</v>
      </c>
      <c r="H1648" s="17">
        <f>H1649+H1651</f>
        <v>100213.39999999999</v>
      </c>
      <c r="I1648" s="17">
        <f>I1649+I1651</f>
        <v>100213.39999999999</v>
      </c>
      <c r="J1648" s="17">
        <f>J1649+J1651</f>
        <v>0</v>
      </c>
      <c r="K1648" s="17">
        <f>K1649+K1651</f>
        <v>0</v>
      </c>
      <c r="L1648" s="17">
        <f>L1649+L1651</f>
        <v>0</v>
      </c>
      <c r="M1648" s="17">
        <f t="shared" si="4565"/>
        <v>100039.3</v>
      </c>
      <c r="N1648" s="17">
        <f t="shared" si="4566"/>
        <v>100213.39999999999</v>
      </c>
      <c r="O1648" s="17">
        <f t="shared" si="4567"/>
        <v>100213.39999999999</v>
      </c>
      <c r="P1648" s="17">
        <f>P1649+P1651</f>
        <v>225.09999999999999</v>
      </c>
      <c r="Q1648" s="17">
        <f>Q1649+Q1651</f>
        <v>0</v>
      </c>
      <c r="R1648" s="17">
        <f>R1649+R1651</f>
        <v>0</v>
      </c>
      <c r="S1648" s="17">
        <f>S1649+S1651</f>
        <v>0</v>
      </c>
      <c r="T1648" s="17">
        <f>T1649+T1651</f>
        <v>0</v>
      </c>
      <c r="U1648" s="17">
        <f>U1649+U1651</f>
        <v>0</v>
      </c>
      <c r="V1648" s="17">
        <f>V1649+V1651</f>
        <v>0</v>
      </c>
      <c r="W1648" s="17">
        <f>W1649+W1651</f>
        <v>0</v>
      </c>
      <c r="X1648" s="17">
        <f>X1649+X1651</f>
        <v>0</v>
      </c>
      <c r="Y1648" s="17">
        <f t="shared" si="4583"/>
        <v>100264.40000000001</v>
      </c>
      <c r="Z1648" s="17">
        <f t="shared" si="4584"/>
        <v>100213.39999999999</v>
      </c>
      <c r="AA1648" s="17">
        <f t="shared" si="4585"/>
        <v>100213.39999999999</v>
      </c>
      <c r="AB1648" s="17">
        <f>AB1649+AB1651</f>
        <v>0</v>
      </c>
      <c r="AC1648" s="17">
        <f>AC1649+AC1651</f>
        <v>0</v>
      </c>
      <c r="AD1648" s="17">
        <f>AD1649+AD1651</f>
        <v>0</v>
      </c>
      <c r="AE1648" s="17">
        <f t="shared" si="4589"/>
        <v>100264.40000000001</v>
      </c>
      <c r="AF1648" s="17">
        <f t="shared" si="4590"/>
        <v>100213.39999999999</v>
      </c>
      <c r="AG1648" s="17">
        <f t="shared" si="4591"/>
        <v>100213.39999999999</v>
      </c>
      <c r="AH1648" s="17">
        <f>AH1649+AH1651</f>
        <v>0</v>
      </c>
      <c r="AI1648" s="17">
        <f>AI1649+AI1651</f>
        <v>0</v>
      </c>
      <c r="AJ1648" s="17">
        <f>AJ1649+AJ1651</f>
        <v>0</v>
      </c>
      <c r="AK1648" s="17">
        <f>AK1649+AK1651</f>
        <v>0</v>
      </c>
      <c r="AL1648" s="17">
        <f>AL1649+AL1651</f>
        <v>0</v>
      </c>
      <c r="AM1648" s="17">
        <f>AM1649+AM1651</f>
        <v>0</v>
      </c>
      <c r="AN1648" s="17">
        <f>AN1649+AN1651</f>
        <v>0</v>
      </c>
      <c r="AO1648" s="17">
        <f>AO1649+AO1651</f>
        <v>0</v>
      </c>
      <c r="AP1648" s="17">
        <f>AP1649+AP1651</f>
        <v>0</v>
      </c>
      <c r="AQ1648" s="17">
        <f>AQ1649+AQ1651</f>
        <v>0</v>
      </c>
      <c r="AR1648" s="17">
        <f>AR1649+AR1651</f>
        <v>0</v>
      </c>
      <c r="AS1648" s="17">
        <f>AS1649+AS1651</f>
        <v>0</v>
      </c>
      <c r="AT1648" s="17">
        <f>AT1649+AT1651</f>
        <v>0</v>
      </c>
      <c r="AU1648" s="17">
        <f>AU1649+AU1651</f>
        <v>0</v>
      </c>
      <c r="AV1648" s="17">
        <f>AV1649+AV1651</f>
        <v>0</v>
      </c>
      <c r="AW1648" s="17">
        <f t="shared" si="4607"/>
        <v>100264.40000000001</v>
      </c>
      <c r="AX1648" s="17">
        <f t="shared" si="4608"/>
        <v>100213.39999999999</v>
      </c>
      <c r="AY1648" s="17">
        <f t="shared" si="4609"/>
        <v>100213.39999999999</v>
      </c>
      <c r="AZ1648" s="17">
        <f>AZ1649+AZ1651</f>
        <v>0</v>
      </c>
      <c r="BA1648" s="32"/>
      <c r="BB1648" s="32"/>
      <c r="BC1648" s="1"/>
      <c r="BD1648" s="1"/>
      <c r="BE1648" s="1"/>
      <c r="BF1648" s="1"/>
      <c r="BG1648" s="1"/>
      <c r="BH1648" s="1"/>
      <c r="BI1648" s="1"/>
    </row>
    <row r="1649" s="1" customFormat="1">
      <c r="A1649" s="30" t="s">
        <v>512</v>
      </c>
      <c r="B1649" s="30" t="s">
        <v>121</v>
      </c>
      <c r="C1649" s="30" t="s">
        <v>267</v>
      </c>
      <c r="D1649" s="30" t="s">
        <v>519</v>
      </c>
      <c r="E1649" s="30"/>
      <c r="F1649" s="31" t="s">
        <v>520</v>
      </c>
      <c r="G1649" s="17">
        <f>G1650</f>
        <v>99805.300000000003</v>
      </c>
      <c r="H1649" s="17">
        <f>H1650</f>
        <v>100213.39999999999</v>
      </c>
      <c r="I1649" s="17">
        <f>I1650</f>
        <v>100213.39999999999</v>
      </c>
      <c r="J1649" s="17">
        <f>J1650</f>
        <v>0</v>
      </c>
      <c r="K1649" s="17">
        <f>K1650</f>
        <v>0</v>
      </c>
      <c r="L1649" s="17">
        <f>L1650</f>
        <v>0</v>
      </c>
      <c r="M1649" s="17">
        <f t="shared" si="4565"/>
        <v>99805.300000000003</v>
      </c>
      <c r="N1649" s="17">
        <f t="shared" si="4566"/>
        <v>100213.39999999999</v>
      </c>
      <c r="O1649" s="17">
        <f t="shared" si="4567"/>
        <v>100213.39999999999</v>
      </c>
      <c r="P1649" s="17">
        <f>P1650</f>
        <v>0</v>
      </c>
      <c r="Q1649" s="17">
        <f>Q1650</f>
        <v>0</v>
      </c>
      <c r="R1649" s="17">
        <f>R1650</f>
        <v>0</v>
      </c>
      <c r="S1649" s="17">
        <f>S1650</f>
        <v>0</v>
      </c>
      <c r="T1649" s="17">
        <f>T1650</f>
        <v>0</v>
      </c>
      <c r="U1649" s="17">
        <f>U1650</f>
        <v>0</v>
      </c>
      <c r="V1649" s="17">
        <f>V1650</f>
        <v>0</v>
      </c>
      <c r="W1649" s="17">
        <f>W1650</f>
        <v>0</v>
      </c>
      <c r="X1649" s="17">
        <f>X1650</f>
        <v>0</v>
      </c>
      <c r="Y1649" s="17">
        <f t="shared" si="4583"/>
        <v>99805.300000000003</v>
      </c>
      <c r="Z1649" s="17">
        <f t="shared" si="4584"/>
        <v>100213.39999999999</v>
      </c>
      <c r="AA1649" s="17">
        <f t="shared" si="4585"/>
        <v>100213.39999999999</v>
      </c>
      <c r="AB1649" s="17">
        <f>AB1650</f>
        <v>0</v>
      </c>
      <c r="AC1649" s="17">
        <f>AC1650</f>
        <v>0</v>
      </c>
      <c r="AD1649" s="17">
        <f>AD1650</f>
        <v>0</v>
      </c>
      <c r="AE1649" s="17">
        <f t="shared" si="4589"/>
        <v>99805.300000000003</v>
      </c>
      <c r="AF1649" s="17">
        <f t="shared" si="4590"/>
        <v>100213.39999999999</v>
      </c>
      <c r="AG1649" s="17">
        <f t="shared" si="4591"/>
        <v>100213.39999999999</v>
      </c>
      <c r="AH1649" s="17">
        <f>AH1650</f>
        <v>0</v>
      </c>
      <c r="AI1649" s="17">
        <f>AI1650</f>
        <v>0</v>
      </c>
      <c r="AJ1649" s="17">
        <f>AJ1650</f>
        <v>0</v>
      </c>
      <c r="AK1649" s="17">
        <f>AK1650</f>
        <v>0</v>
      </c>
      <c r="AL1649" s="17">
        <f>AL1650</f>
        <v>0</v>
      </c>
      <c r="AM1649" s="17">
        <f>AM1650</f>
        <v>0</v>
      </c>
      <c r="AN1649" s="17">
        <f>AN1650</f>
        <v>0</v>
      </c>
      <c r="AO1649" s="17">
        <f>AO1650</f>
        <v>0</v>
      </c>
      <c r="AP1649" s="17">
        <f>AP1650</f>
        <v>0</v>
      </c>
      <c r="AQ1649" s="17">
        <f>AQ1650</f>
        <v>0</v>
      </c>
      <c r="AR1649" s="17">
        <f>AR1650</f>
        <v>0</v>
      </c>
      <c r="AS1649" s="17">
        <f>AS1650</f>
        <v>0</v>
      </c>
      <c r="AT1649" s="17">
        <f>AT1650</f>
        <v>0</v>
      </c>
      <c r="AU1649" s="17">
        <f>AU1650</f>
        <v>0</v>
      </c>
      <c r="AV1649" s="17">
        <f>AV1650</f>
        <v>0</v>
      </c>
      <c r="AW1649" s="17">
        <f t="shared" si="4607"/>
        <v>99805.300000000003</v>
      </c>
      <c r="AX1649" s="17">
        <f t="shared" si="4608"/>
        <v>100213.39999999999</v>
      </c>
      <c r="AY1649" s="17">
        <f t="shared" si="4609"/>
        <v>100213.39999999999</v>
      </c>
      <c r="AZ1649" s="17">
        <f>AZ1650</f>
        <v>0</v>
      </c>
      <c r="BA1649" s="32"/>
      <c r="BB1649" s="32"/>
      <c r="BC1649" s="1"/>
      <c r="BD1649" s="1"/>
      <c r="BE1649" s="1"/>
      <c r="BF1649" s="1"/>
      <c r="BG1649" s="1"/>
      <c r="BH1649" s="1"/>
      <c r="BI1649" s="1"/>
    </row>
    <row r="1650" s="1" customFormat="1">
      <c r="A1650" s="30" t="s">
        <v>512</v>
      </c>
      <c r="B1650" s="30" t="s">
        <v>121</v>
      </c>
      <c r="C1650" s="30" t="s">
        <v>267</v>
      </c>
      <c r="D1650" s="30" t="s">
        <v>519</v>
      </c>
      <c r="E1650" s="30" t="s">
        <v>134</v>
      </c>
      <c r="F1650" s="31" t="s">
        <v>135</v>
      </c>
      <c r="G1650" s="17">
        <f>98817.3+988</f>
        <v>99805.300000000003</v>
      </c>
      <c r="H1650" s="17">
        <f>99225.4+988</f>
        <v>100213.39999999999</v>
      </c>
      <c r="I1650" s="17">
        <f>99225.4+988</f>
        <v>100213.39999999999</v>
      </c>
      <c r="J1650" s="17"/>
      <c r="K1650" s="17"/>
      <c r="L1650" s="17"/>
      <c r="M1650" s="17">
        <f t="shared" si="4565"/>
        <v>99805.300000000003</v>
      </c>
      <c r="N1650" s="17">
        <f t="shared" si="4566"/>
        <v>100213.39999999999</v>
      </c>
      <c r="O1650" s="17">
        <f t="shared" si="4567"/>
        <v>100213.39999999999</v>
      </c>
      <c r="P1650" s="17"/>
      <c r="Q1650" s="17"/>
      <c r="R1650" s="17"/>
      <c r="S1650" s="17"/>
      <c r="T1650" s="17"/>
      <c r="U1650" s="17"/>
      <c r="V1650" s="17"/>
      <c r="W1650" s="17"/>
      <c r="X1650" s="17"/>
      <c r="Y1650" s="17">
        <f t="shared" si="4583"/>
        <v>99805.300000000003</v>
      </c>
      <c r="Z1650" s="17">
        <f t="shared" si="4584"/>
        <v>100213.39999999999</v>
      </c>
      <c r="AA1650" s="17">
        <f t="shared" si="4585"/>
        <v>100213.39999999999</v>
      </c>
      <c r="AB1650" s="17"/>
      <c r="AC1650" s="17"/>
      <c r="AD1650" s="17"/>
      <c r="AE1650" s="17">
        <f t="shared" si="4589"/>
        <v>99805.300000000003</v>
      </c>
      <c r="AF1650" s="17">
        <f t="shared" si="4590"/>
        <v>100213.39999999999</v>
      </c>
      <c r="AG1650" s="17">
        <f t="shared" si="4591"/>
        <v>100213.39999999999</v>
      </c>
      <c r="AH1650" s="17"/>
      <c r="AI1650" s="17"/>
      <c r="AJ1650" s="17"/>
      <c r="AK1650" s="17"/>
      <c r="AL1650" s="17"/>
      <c r="AM1650" s="17"/>
      <c r="AN1650" s="17"/>
      <c r="AO1650" s="17"/>
      <c r="AP1650" s="17"/>
      <c r="AQ1650" s="17"/>
      <c r="AR1650" s="17"/>
      <c r="AS1650" s="17"/>
      <c r="AT1650" s="17"/>
      <c r="AU1650" s="17"/>
      <c r="AV1650" s="17"/>
      <c r="AW1650" s="17">
        <f t="shared" si="4607"/>
        <v>99805.300000000003</v>
      </c>
      <c r="AX1650" s="17">
        <f t="shared" si="4608"/>
        <v>100213.39999999999</v>
      </c>
      <c r="AY1650" s="17">
        <f t="shared" si="4609"/>
        <v>100213.39999999999</v>
      </c>
      <c r="AZ1650" s="17"/>
      <c r="BA1650" s="32"/>
      <c r="BB1650" s="32"/>
      <c r="BC1650" s="1"/>
      <c r="BD1650" s="1"/>
      <c r="BE1650" s="1"/>
      <c r="BF1650" s="1"/>
      <c r="BG1650" s="1"/>
      <c r="BH1650" s="1"/>
      <c r="BI1650" s="1"/>
    </row>
    <row r="1651" s="1" customFormat="1">
      <c r="A1651" s="30" t="s">
        <v>512</v>
      </c>
      <c r="B1651" s="30" t="s">
        <v>121</v>
      </c>
      <c r="C1651" s="30" t="s">
        <v>267</v>
      </c>
      <c r="D1651" s="30" t="s">
        <v>521</v>
      </c>
      <c r="E1651" s="30"/>
      <c r="F1651" s="31" t="s">
        <v>226</v>
      </c>
      <c r="G1651" s="17">
        <f>G1652</f>
        <v>234</v>
      </c>
      <c r="H1651" s="17">
        <f>H1652</f>
        <v>0</v>
      </c>
      <c r="I1651" s="17">
        <f>I1652</f>
        <v>0</v>
      </c>
      <c r="J1651" s="17">
        <f>J1652</f>
        <v>0</v>
      </c>
      <c r="K1651" s="17">
        <f>K1652</f>
        <v>0</v>
      </c>
      <c r="L1651" s="17">
        <f>L1652</f>
        <v>0</v>
      </c>
      <c r="M1651" s="17">
        <f t="shared" si="4565"/>
        <v>234</v>
      </c>
      <c r="N1651" s="17">
        <f t="shared" si="4566"/>
        <v>0</v>
      </c>
      <c r="O1651" s="17">
        <f t="shared" si="4567"/>
        <v>0</v>
      </c>
      <c r="P1651" s="17">
        <f>P1652</f>
        <v>225.09999999999999</v>
      </c>
      <c r="Q1651" s="17">
        <f>Q1652</f>
        <v>0</v>
      </c>
      <c r="R1651" s="17">
        <f>R1652</f>
        <v>0</v>
      </c>
      <c r="S1651" s="17">
        <f>S1652</f>
        <v>0</v>
      </c>
      <c r="T1651" s="17">
        <f>T1652</f>
        <v>0</v>
      </c>
      <c r="U1651" s="17">
        <f>U1652</f>
        <v>0</v>
      </c>
      <c r="V1651" s="17">
        <f>V1652</f>
        <v>0</v>
      </c>
      <c r="W1651" s="17">
        <f>W1652</f>
        <v>0</v>
      </c>
      <c r="X1651" s="17">
        <f>X1652</f>
        <v>0</v>
      </c>
      <c r="Y1651" s="17">
        <f t="shared" si="4583"/>
        <v>459.10000000000002</v>
      </c>
      <c r="Z1651" s="17">
        <f t="shared" si="4584"/>
        <v>0</v>
      </c>
      <c r="AA1651" s="17">
        <f t="shared" si="4585"/>
        <v>0</v>
      </c>
      <c r="AB1651" s="17">
        <f>AB1652</f>
        <v>0</v>
      </c>
      <c r="AC1651" s="17">
        <f>AC1652</f>
        <v>0</v>
      </c>
      <c r="AD1651" s="17">
        <f>AD1652</f>
        <v>0</v>
      </c>
      <c r="AE1651" s="17">
        <f t="shared" si="4589"/>
        <v>459.10000000000002</v>
      </c>
      <c r="AF1651" s="17">
        <f t="shared" si="4590"/>
        <v>0</v>
      </c>
      <c r="AG1651" s="17">
        <f t="shared" si="4591"/>
        <v>0</v>
      </c>
      <c r="AH1651" s="17">
        <f>AH1652</f>
        <v>0</v>
      </c>
      <c r="AI1651" s="17">
        <f>AI1652</f>
        <v>0</v>
      </c>
      <c r="AJ1651" s="17">
        <f>AJ1652</f>
        <v>0</v>
      </c>
      <c r="AK1651" s="17">
        <f>AK1652</f>
        <v>0</v>
      </c>
      <c r="AL1651" s="17">
        <f>AL1652</f>
        <v>0</v>
      </c>
      <c r="AM1651" s="17">
        <f>AM1652</f>
        <v>0</v>
      </c>
      <c r="AN1651" s="17">
        <f>AN1652</f>
        <v>0</v>
      </c>
      <c r="AO1651" s="17">
        <f>AO1652</f>
        <v>0</v>
      </c>
      <c r="AP1651" s="17">
        <f>AP1652</f>
        <v>0</v>
      </c>
      <c r="AQ1651" s="17">
        <f>AQ1652</f>
        <v>0</v>
      </c>
      <c r="AR1651" s="17">
        <f>AR1652</f>
        <v>0</v>
      </c>
      <c r="AS1651" s="17">
        <f>AS1652</f>
        <v>0</v>
      </c>
      <c r="AT1651" s="17">
        <f>AT1652</f>
        <v>0</v>
      </c>
      <c r="AU1651" s="17">
        <f>AU1652</f>
        <v>0</v>
      </c>
      <c r="AV1651" s="17">
        <f>AV1652</f>
        <v>0</v>
      </c>
      <c r="AW1651" s="17">
        <f t="shared" si="4607"/>
        <v>459.10000000000002</v>
      </c>
      <c r="AX1651" s="17">
        <f t="shared" si="4608"/>
        <v>0</v>
      </c>
      <c r="AY1651" s="17">
        <f t="shared" si="4609"/>
        <v>0</v>
      </c>
      <c r="AZ1651" s="17">
        <f>AZ1652</f>
        <v>0</v>
      </c>
      <c r="BA1651" s="32"/>
      <c r="BB1651" s="32"/>
      <c r="BC1651" s="1"/>
      <c r="BD1651" s="1"/>
      <c r="BE1651" s="1"/>
      <c r="BF1651" s="1"/>
      <c r="BG1651" s="1"/>
      <c r="BH1651" s="1"/>
      <c r="BI1651" s="1"/>
    </row>
    <row r="1652" s="1" customFormat="1">
      <c r="A1652" s="30" t="s">
        <v>512</v>
      </c>
      <c r="B1652" s="30" t="s">
        <v>121</v>
      </c>
      <c r="C1652" s="30" t="s">
        <v>267</v>
      </c>
      <c r="D1652" s="30" t="s">
        <v>521</v>
      </c>
      <c r="E1652" s="30" t="s">
        <v>134</v>
      </c>
      <c r="F1652" s="31" t="s">
        <v>135</v>
      </c>
      <c r="G1652" s="17">
        <v>234</v>
      </c>
      <c r="H1652" s="17">
        <v>0</v>
      </c>
      <c r="I1652" s="17">
        <v>0</v>
      </c>
      <c r="J1652" s="17"/>
      <c r="K1652" s="17"/>
      <c r="L1652" s="17"/>
      <c r="M1652" s="17">
        <f t="shared" si="4565"/>
        <v>234</v>
      </c>
      <c r="N1652" s="17">
        <f t="shared" si="4566"/>
        <v>0</v>
      </c>
      <c r="O1652" s="17">
        <f t="shared" si="4567"/>
        <v>0</v>
      </c>
      <c r="P1652" s="17">
        <v>225.09999999999999</v>
      </c>
      <c r="Q1652" s="17"/>
      <c r="R1652" s="17"/>
      <c r="S1652" s="17"/>
      <c r="T1652" s="17"/>
      <c r="U1652" s="17"/>
      <c r="V1652" s="17"/>
      <c r="W1652" s="17"/>
      <c r="X1652" s="17"/>
      <c r="Y1652" s="17">
        <f t="shared" si="4583"/>
        <v>459.10000000000002</v>
      </c>
      <c r="Z1652" s="17">
        <f t="shared" si="4584"/>
        <v>0</v>
      </c>
      <c r="AA1652" s="17">
        <f t="shared" si="4585"/>
        <v>0</v>
      </c>
      <c r="AB1652" s="17"/>
      <c r="AC1652" s="17"/>
      <c r="AD1652" s="17"/>
      <c r="AE1652" s="17">
        <f t="shared" si="4589"/>
        <v>459.10000000000002</v>
      </c>
      <c r="AF1652" s="17">
        <f t="shared" si="4590"/>
        <v>0</v>
      </c>
      <c r="AG1652" s="17">
        <f t="shared" si="4591"/>
        <v>0</v>
      </c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17"/>
      <c r="AT1652" s="17"/>
      <c r="AU1652" s="17"/>
      <c r="AV1652" s="17"/>
      <c r="AW1652" s="17">
        <f t="shared" si="4607"/>
        <v>459.10000000000002</v>
      </c>
      <c r="AX1652" s="17">
        <f t="shared" si="4608"/>
        <v>0</v>
      </c>
      <c r="AY1652" s="17">
        <f t="shared" si="4609"/>
        <v>0</v>
      </c>
      <c r="AZ1652" s="17"/>
      <c r="BA1652" s="32"/>
      <c r="BB1652" s="32"/>
      <c r="BC1652" s="1"/>
      <c r="BD1652" s="1"/>
      <c r="BE1652" s="1"/>
      <c r="BF1652" s="1"/>
      <c r="BG1652" s="1"/>
      <c r="BH1652" s="1"/>
      <c r="BI1652" s="1"/>
    </row>
    <row r="1653" s="20" customFormat="1">
      <c r="A1653" s="21" t="s">
        <v>512</v>
      </c>
      <c r="B1653" s="21" t="s">
        <v>63</v>
      </c>
      <c r="C1653" s="21"/>
      <c r="D1653" s="21"/>
      <c r="E1653" s="21"/>
      <c r="F1653" s="22" t="s">
        <v>64</v>
      </c>
      <c r="G1653" s="23">
        <f>G1654+G1682+G1698+G1713+G1719</f>
        <v>1373191.2</v>
      </c>
      <c r="H1653" s="23">
        <f>H1654+H1682+H1698+H1713+H1719</f>
        <v>1269435.8999999999</v>
      </c>
      <c r="I1653" s="23">
        <f>I1654+I1682+I1698+I1713+I1719</f>
        <v>1086812</v>
      </c>
      <c r="J1653" s="23">
        <f>J1654+J1682+J1698+J1713+J1719</f>
        <v>46272.099999999999</v>
      </c>
      <c r="K1653" s="23">
        <f>K1654+K1682+K1698+K1713+K1719</f>
        <v>55697.800000000003</v>
      </c>
      <c r="L1653" s="23">
        <f>L1654+L1682+L1698+L1713+L1719</f>
        <v>58416.5</v>
      </c>
      <c r="M1653" s="23">
        <f t="shared" si="4565"/>
        <v>1419463.3</v>
      </c>
      <c r="N1653" s="23">
        <f t="shared" si="4566"/>
        <v>1325133.7</v>
      </c>
      <c r="O1653" s="23">
        <f t="shared" si="4567"/>
        <v>1145228.5</v>
      </c>
      <c r="P1653" s="23">
        <f>P1654+P1682+P1698+P1713+P1719</f>
        <v>16088.5</v>
      </c>
      <c r="Q1653" s="23">
        <f>Q1654+Q1682+Q1698+Q1713+Q1719</f>
        <v>0</v>
      </c>
      <c r="R1653" s="23">
        <f>R1654+R1682+R1698+R1713+R1719</f>
        <v>0</v>
      </c>
      <c r="S1653" s="23">
        <f>S1654+S1682+S1698+S1713+S1719</f>
        <v>438108.14163000003</v>
      </c>
      <c r="T1653" s="23">
        <f>T1654+T1682+T1698+T1713+T1719</f>
        <v>17371.899999999998</v>
      </c>
      <c r="U1653" s="23">
        <f>U1654+U1682+U1698+U1713+U1719</f>
        <v>0</v>
      </c>
      <c r="V1653" s="23">
        <f>V1654+V1682+V1698+V1713+V1719</f>
        <v>17371.899999999998</v>
      </c>
      <c r="W1653" s="23">
        <f>W1654+W1682+W1698+W1713+W1719</f>
        <v>0</v>
      </c>
      <c r="X1653" s="23">
        <f>X1654+X1682+X1698+X1713+X1719</f>
        <v>0</v>
      </c>
      <c r="Y1653" s="23">
        <f t="shared" si="4583"/>
        <v>1873659.94163</v>
      </c>
      <c r="Z1653" s="23">
        <f t="shared" si="4584"/>
        <v>1342505.5999999999</v>
      </c>
      <c r="AA1653" s="23">
        <f t="shared" si="4585"/>
        <v>1162600.3999999999</v>
      </c>
      <c r="AB1653" s="23">
        <f>AB1654+AB1682+AB1698+AB1713+AB1719</f>
        <v>-36702.372000000003</v>
      </c>
      <c r="AC1653" s="23">
        <f>AC1654+AC1682+AC1698+AC1713+AC1719</f>
        <v>0</v>
      </c>
      <c r="AD1653" s="23">
        <f>AD1654+AD1682+AD1698+AD1713+AD1719</f>
        <v>0</v>
      </c>
      <c r="AE1653" s="23">
        <f t="shared" si="4589"/>
        <v>1836957.56963</v>
      </c>
      <c r="AF1653" s="23">
        <f t="shared" si="4590"/>
        <v>1342505.5999999999</v>
      </c>
      <c r="AG1653" s="23">
        <f t="shared" si="4591"/>
        <v>1162600.3999999999</v>
      </c>
      <c r="AH1653" s="23">
        <f>AH1654+AH1682+AH1698+AH1713+AH1719</f>
        <v>0</v>
      </c>
      <c r="AI1653" s="23">
        <f>AI1654+AI1682+AI1698+AI1713+AI1719</f>
        <v>0</v>
      </c>
      <c r="AJ1653" s="23">
        <f>AJ1654+AJ1682+AJ1698+AJ1713+AJ1719</f>
        <v>-65320.65928</v>
      </c>
      <c r="AK1653" s="23">
        <f>AK1654+AK1682+AK1698+AK1713+AK1719</f>
        <v>0</v>
      </c>
      <c r="AL1653" s="23">
        <f>AL1654+AL1682+AL1698+AL1713+AL1719</f>
        <v>0</v>
      </c>
      <c r="AM1653" s="23">
        <f>AM1654+AM1682+AM1698+AM1713+AM1719</f>
        <v>0</v>
      </c>
      <c r="AN1653" s="23">
        <f>AN1654+AN1682+AN1698+AN1713+AN1719</f>
        <v>0</v>
      </c>
      <c r="AO1653" s="23">
        <f>AO1654+AO1682+AO1698+AO1713+AO1719</f>
        <v>0</v>
      </c>
      <c r="AP1653" s="23">
        <f>AP1654+AP1682+AP1698+AP1713+AP1719</f>
        <v>0</v>
      </c>
      <c r="AQ1653" s="23">
        <f>AQ1654+AQ1682+AQ1698+AQ1713+AQ1719</f>
        <v>0</v>
      </c>
      <c r="AR1653" s="23">
        <f>AR1654+AR1682+AR1698+AR1713+AR1719</f>
        <v>0</v>
      </c>
      <c r="AS1653" s="23">
        <f>AS1654+AS1682+AS1698+AS1713+AS1719</f>
        <v>0</v>
      </c>
      <c r="AT1653" s="23">
        <f>AT1654+AT1682+AT1698+AT1713+AT1719</f>
        <v>65320.65928</v>
      </c>
      <c r="AU1653" s="23">
        <f>AU1654+AU1682+AU1698+AU1713+AU1719</f>
        <v>0</v>
      </c>
      <c r="AV1653" s="23">
        <f>AV1654+AV1682+AV1698+AV1713+AV1719</f>
        <v>0</v>
      </c>
      <c r="AW1653" s="23">
        <f t="shared" si="4607"/>
        <v>1771636.91035</v>
      </c>
      <c r="AX1653" s="23">
        <f t="shared" si="4608"/>
        <v>1342505.5999999999</v>
      </c>
      <c r="AY1653" s="23">
        <f t="shared" si="4609"/>
        <v>1227921.0592799999</v>
      </c>
      <c r="AZ1653" s="23">
        <f>AZ1654+AZ1682+AZ1698+AZ1713+AZ1719</f>
        <v>0</v>
      </c>
      <c r="BA1653" s="24"/>
      <c r="BB1653" s="24"/>
      <c r="BC1653" s="20"/>
      <c r="BD1653" s="20"/>
      <c r="BE1653" s="20"/>
      <c r="BF1653" s="20"/>
      <c r="BG1653" s="20"/>
      <c r="BH1653" s="20"/>
      <c r="BI1653" s="20"/>
    </row>
    <row r="1654" s="25" customFormat="1">
      <c r="A1654" s="26" t="s">
        <v>512</v>
      </c>
      <c r="B1654" s="26" t="s">
        <v>63</v>
      </c>
      <c r="C1654" s="26" t="s">
        <v>29</v>
      </c>
      <c r="D1654" s="26"/>
      <c r="E1654" s="26"/>
      <c r="F1654" s="27" t="s">
        <v>522</v>
      </c>
      <c r="G1654" s="28">
        <f>G1655</f>
        <v>1171586.2</v>
      </c>
      <c r="H1654" s="28">
        <f>H1655</f>
        <v>1054452.3999999999</v>
      </c>
      <c r="I1654" s="28">
        <f>I1655</f>
        <v>882356.30000000005</v>
      </c>
      <c r="J1654" s="28">
        <f>J1655</f>
        <v>0</v>
      </c>
      <c r="K1654" s="28">
        <f>K1655</f>
        <v>0</v>
      </c>
      <c r="L1654" s="28">
        <f>L1655</f>
        <v>0</v>
      </c>
      <c r="M1654" s="28">
        <f t="shared" si="4565"/>
        <v>1171586.2</v>
      </c>
      <c r="N1654" s="28">
        <f t="shared" si="4566"/>
        <v>1054452.3999999999</v>
      </c>
      <c r="O1654" s="28">
        <f t="shared" si="4567"/>
        <v>882356.30000000005</v>
      </c>
      <c r="P1654" s="28">
        <f>P1655</f>
        <v>960.60000000000002</v>
      </c>
      <c r="Q1654" s="28">
        <f>Q1655</f>
        <v>0</v>
      </c>
      <c r="R1654" s="28">
        <f>R1655</f>
        <v>0</v>
      </c>
      <c r="S1654" s="28">
        <f>S1655</f>
        <v>350562.83632</v>
      </c>
      <c r="T1654" s="28">
        <f>T1655</f>
        <v>0</v>
      </c>
      <c r="U1654" s="28">
        <f>U1655</f>
        <v>0</v>
      </c>
      <c r="V1654" s="28">
        <f>V1655</f>
        <v>0</v>
      </c>
      <c r="W1654" s="28">
        <f>W1655</f>
        <v>0</v>
      </c>
      <c r="X1654" s="28">
        <f>X1655</f>
        <v>0</v>
      </c>
      <c r="Y1654" s="28">
        <f t="shared" si="4583"/>
        <v>1523109.63632</v>
      </c>
      <c r="Z1654" s="28">
        <f t="shared" si="4584"/>
        <v>1054452.3999999999</v>
      </c>
      <c r="AA1654" s="28">
        <f t="shared" si="4585"/>
        <v>882356.30000000005</v>
      </c>
      <c r="AB1654" s="28">
        <f>AB1655</f>
        <v>-19826.932000000001</v>
      </c>
      <c r="AC1654" s="28">
        <f>AC1655</f>
        <v>0</v>
      </c>
      <c r="AD1654" s="28">
        <f>AD1655</f>
        <v>0</v>
      </c>
      <c r="AE1654" s="28">
        <f t="shared" si="4589"/>
        <v>1503282.70432</v>
      </c>
      <c r="AF1654" s="28">
        <f t="shared" si="4590"/>
        <v>1054452.3999999999</v>
      </c>
      <c r="AG1654" s="28">
        <f t="shared" si="4591"/>
        <v>882356.30000000005</v>
      </c>
      <c r="AH1654" s="28">
        <f>AH1655</f>
        <v>0</v>
      </c>
      <c r="AI1654" s="28">
        <f>AI1655</f>
        <v>0</v>
      </c>
      <c r="AJ1654" s="28">
        <f>AJ1655</f>
        <v>-65320.65928</v>
      </c>
      <c r="AK1654" s="28">
        <f>AK1655</f>
        <v>0</v>
      </c>
      <c r="AL1654" s="28">
        <f>AL1655</f>
        <v>0</v>
      </c>
      <c r="AM1654" s="28">
        <f>AM1655</f>
        <v>0</v>
      </c>
      <c r="AN1654" s="28">
        <f>AN1655</f>
        <v>0</v>
      </c>
      <c r="AO1654" s="28">
        <f>AO1655</f>
        <v>0</v>
      </c>
      <c r="AP1654" s="28">
        <f>AP1655</f>
        <v>0</v>
      </c>
      <c r="AQ1654" s="28">
        <f>AQ1655</f>
        <v>0</v>
      </c>
      <c r="AR1654" s="28">
        <f>AR1655</f>
        <v>0</v>
      </c>
      <c r="AS1654" s="28">
        <f>AS1655</f>
        <v>0</v>
      </c>
      <c r="AT1654" s="28">
        <f>AT1655</f>
        <v>65320.65928</v>
      </c>
      <c r="AU1654" s="28">
        <f>AU1655</f>
        <v>0</v>
      </c>
      <c r="AV1654" s="28">
        <f>AV1655</f>
        <v>0</v>
      </c>
      <c r="AW1654" s="28">
        <f t="shared" si="4607"/>
        <v>1437962.04504</v>
      </c>
      <c r="AX1654" s="28">
        <f t="shared" si="4608"/>
        <v>1054452.3999999999</v>
      </c>
      <c r="AY1654" s="28">
        <f t="shared" si="4609"/>
        <v>947676.95928000007</v>
      </c>
      <c r="AZ1654" s="28">
        <f>AZ1655</f>
        <v>0</v>
      </c>
      <c r="BA1654" s="29"/>
      <c r="BB1654" s="29"/>
      <c r="BC1654" s="25"/>
      <c r="BD1654" s="25"/>
      <c r="BE1654" s="25"/>
      <c r="BF1654" s="25"/>
      <c r="BG1654" s="25"/>
      <c r="BH1654" s="25"/>
      <c r="BI1654" s="25"/>
    </row>
    <row r="1655" s="1" customFormat="1">
      <c r="A1655" s="30" t="s">
        <v>512</v>
      </c>
      <c r="B1655" s="30" t="s">
        <v>63</v>
      </c>
      <c r="C1655" s="30" t="s">
        <v>29</v>
      </c>
      <c r="D1655" s="30" t="s">
        <v>448</v>
      </c>
      <c r="E1655" s="30"/>
      <c r="F1655" s="31" t="s">
        <v>449</v>
      </c>
      <c r="G1655" s="17">
        <f>G1656+G1668</f>
        <v>1171586.2</v>
      </c>
      <c r="H1655" s="17">
        <f>H1656+H1668</f>
        <v>1054452.3999999999</v>
      </c>
      <c r="I1655" s="17">
        <f>I1656+I1668</f>
        <v>882356.30000000005</v>
      </c>
      <c r="J1655" s="17">
        <f>J1656+J1668</f>
        <v>0</v>
      </c>
      <c r="K1655" s="17">
        <f>K1656+K1668</f>
        <v>0</v>
      </c>
      <c r="L1655" s="17">
        <f>L1656+L1668</f>
        <v>0</v>
      </c>
      <c r="M1655" s="17">
        <f t="shared" si="4565"/>
        <v>1171586.2</v>
      </c>
      <c r="N1655" s="17">
        <f t="shared" si="4566"/>
        <v>1054452.3999999999</v>
      </c>
      <c r="O1655" s="17">
        <f t="shared" si="4567"/>
        <v>882356.30000000005</v>
      </c>
      <c r="P1655" s="17">
        <f>P1656+P1668</f>
        <v>960.60000000000002</v>
      </c>
      <c r="Q1655" s="17">
        <f>Q1656+Q1668</f>
        <v>0</v>
      </c>
      <c r="R1655" s="17">
        <f>R1656+R1668</f>
        <v>0</v>
      </c>
      <c r="S1655" s="17">
        <f>S1656+S1668</f>
        <v>350562.83632</v>
      </c>
      <c r="T1655" s="17">
        <f>T1656+T1668</f>
        <v>0</v>
      </c>
      <c r="U1655" s="17">
        <f>U1656+U1668</f>
        <v>0</v>
      </c>
      <c r="V1655" s="17">
        <f>V1656+V1668</f>
        <v>0</v>
      </c>
      <c r="W1655" s="17">
        <f>W1656+W1668</f>
        <v>0</v>
      </c>
      <c r="X1655" s="17">
        <f>X1656+X1668</f>
        <v>0</v>
      </c>
      <c r="Y1655" s="17">
        <f t="shared" si="4583"/>
        <v>1523109.63632</v>
      </c>
      <c r="Z1655" s="17">
        <f t="shared" si="4584"/>
        <v>1054452.3999999999</v>
      </c>
      <c r="AA1655" s="17">
        <f t="shared" si="4585"/>
        <v>882356.30000000005</v>
      </c>
      <c r="AB1655" s="17">
        <f>AB1656+AB1668</f>
        <v>-19826.932000000001</v>
      </c>
      <c r="AC1655" s="17">
        <f>AC1656+AC1668</f>
        <v>0</v>
      </c>
      <c r="AD1655" s="17">
        <f>AD1656+AD1668</f>
        <v>0</v>
      </c>
      <c r="AE1655" s="17">
        <f t="shared" si="4589"/>
        <v>1503282.70432</v>
      </c>
      <c r="AF1655" s="17">
        <f t="shared" si="4590"/>
        <v>1054452.3999999999</v>
      </c>
      <c r="AG1655" s="17">
        <f t="shared" si="4591"/>
        <v>882356.30000000005</v>
      </c>
      <c r="AH1655" s="17">
        <f>AH1656+AH1668</f>
        <v>0</v>
      </c>
      <c r="AI1655" s="17">
        <f>AI1656+AI1668</f>
        <v>0</v>
      </c>
      <c r="AJ1655" s="17">
        <f>AJ1656+AJ1668</f>
        <v>-65320.65928</v>
      </c>
      <c r="AK1655" s="17">
        <f>AK1656+AK1668</f>
        <v>0</v>
      </c>
      <c r="AL1655" s="17">
        <f>AL1656+AL1668</f>
        <v>0</v>
      </c>
      <c r="AM1655" s="17">
        <f>AM1656+AM1668</f>
        <v>0</v>
      </c>
      <c r="AN1655" s="17">
        <f>AN1656+AN1668</f>
        <v>0</v>
      </c>
      <c r="AO1655" s="17">
        <f>AO1656+AO1668</f>
        <v>0</v>
      </c>
      <c r="AP1655" s="17">
        <f>AP1656+AP1668</f>
        <v>0</v>
      </c>
      <c r="AQ1655" s="17">
        <f>AQ1656+AQ1668</f>
        <v>0</v>
      </c>
      <c r="AR1655" s="17">
        <f>AR1656+AR1668</f>
        <v>0</v>
      </c>
      <c r="AS1655" s="17">
        <f>AS1656+AS1668</f>
        <v>0</v>
      </c>
      <c r="AT1655" s="17">
        <f>AT1656+AT1668</f>
        <v>65320.65928</v>
      </c>
      <c r="AU1655" s="17">
        <f>AU1656+AU1668</f>
        <v>0</v>
      </c>
      <c r="AV1655" s="17">
        <f>AV1656+AV1668</f>
        <v>0</v>
      </c>
      <c r="AW1655" s="17">
        <f t="shared" si="4607"/>
        <v>1437962.04504</v>
      </c>
      <c r="AX1655" s="17">
        <f t="shared" si="4608"/>
        <v>1054452.3999999999</v>
      </c>
      <c r="AY1655" s="17">
        <f t="shared" si="4609"/>
        <v>947676.95928000007</v>
      </c>
      <c r="AZ1655" s="17">
        <f>AZ1656+AZ1668</f>
        <v>0</v>
      </c>
      <c r="BA1655" s="32"/>
      <c r="BB1655" s="32"/>
      <c r="BC1655" s="1"/>
      <c r="BD1655" s="1"/>
      <c r="BE1655" s="1"/>
      <c r="BF1655" s="1"/>
      <c r="BG1655" s="1"/>
      <c r="BH1655" s="1"/>
      <c r="BI1655" s="1"/>
    </row>
    <row r="1656" s="1" customFormat="1">
      <c r="A1656" s="30" t="s">
        <v>512</v>
      </c>
      <c r="B1656" s="30" t="s">
        <v>63</v>
      </c>
      <c r="C1656" s="30" t="s">
        <v>29</v>
      </c>
      <c r="D1656" s="30" t="s">
        <v>514</v>
      </c>
      <c r="E1656" s="30"/>
      <c r="F1656" s="31" t="s">
        <v>179</v>
      </c>
      <c r="G1656" s="17">
        <f>G1657</f>
        <v>750000</v>
      </c>
      <c r="H1656" s="17">
        <f>H1657</f>
        <v>400000</v>
      </c>
      <c r="I1656" s="17">
        <f>I1657</f>
        <v>200000</v>
      </c>
      <c r="J1656" s="17">
        <f>J1657</f>
        <v>0</v>
      </c>
      <c r="K1656" s="17">
        <f>K1657</f>
        <v>0</v>
      </c>
      <c r="L1656" s="17">
        <f>L1657</f>
        <v>0</v>
      </c>
      <c r="M1656" s="17">
        <f t="shared" si="4565"/>
        <v>750000</v>
      </c>
      <c r="N1656" s="17">
        <f t="shared" si="4566"/>
        <v>400000</v>
      </c>
      <c r="O1656" s="17">
        <f t="shared" si="4567"/>
        <v>200000</v>
      </c>
      <c r="P1656" s="17">
        <f>P1657</f>
        <v>0</v>
      </c>
      <c r="Q1656" s="17">
        <f>Q1657</f>
        <v>0</v>
      </c>
      <c r="R1656" s="17">
        <f>R1657</f>
        <v>0</v>
      </c>
      <c r="S1656" s="17">
        <f>S1657</f>
        <v>224929.18236000001</v>
      </c>
      <c r="T1656" s="17">
        <f>T1657</f>
        <v>0</v>
      </c>
      <c r="U1656" s="17">
        <f>U1657</f>
        <v>0</v>
      </c>
      <c r="V1656" s="17">
        <f>V1657</f>
        <v>0</v>
      </c>
      <c r="W1656" s="17">
        <f>W1657</f>
        <v>0</v>
      </c>
      <c r="X1656" s="17">
        <f>X1657</f>
        <v>0</v>
      </c>
      <c r="Y1656" s="17">
        <f t="shared" si="4583"/>
        <v>974929.18235999998</v>
      </c>
      <c r="Z1656" s="17">
        <f t="shared" si="4584"/>
        <v>400000</v>
      </c>
      <c r="AA1656" s="17">
        <f t="shared" si="4585"/>
        <v>200000</v>
      </c>
      <c r="AB1656" s="17">
        <f>AB1657</f>
        <v>-19826.932000000001</v>
      </c>
      <c r="AC1656" s="17">
        <f>AC1657</f>
        <v>0</v>
      </c>
      <c r="AD1656" s="17">
        <f>AD1657</f>
        <v>0</v>
      </c>
      <c r="AE1656" s="17">
        <f t="shared" si="4589"/>
        <v>955102.25035999995</v>
      </c>
      <c r="AF1656" s="17">
        <f t="shared" si="4590"/>
        <v>400000</v>
      </c>
      <c r="AG1656" s="17">
        <f t="shared" si="4591"/>
        <v>200000</v>
      </c>
      <c r="AH1656" s="17">
        <f>AH1657</f>
        <v>0</v>
      </c>
      <c r="AI1656" s="17">
        <f>AI1657</f>
        <v>0</v>
      </c>
      <c r="AJ1656" s="17">
        <f>AJ1657</f>
        <v>0</v>
      </c>
      <c r="AK1656" s="17">
        <f>AK1657</f>
        <v>0</v>
      </c>
      <c r="AL1656" s="17">
        <f>AL1657</f>
        <v>0</v>
      </c>
      <c r="AM1656" s="17">
        <f>AM1657</f>
        <v>0</v>
      </c>
      <c r="AN1656" s="17">
        <f>AN1657</f>
        <v>0</v>
      </c>
      <c r="AO1656" s="17">
        <f>AO1657</f>
        <v>0</v>
      </c>
      <c r="AP1656" s="17">
        <f>AP1657</f>
        <v>0</v>
      </c>
      <c r="AQ1656" s="17">
        <f>AQ1657</f>
        <v>0</v>
      </c>
      <c r="AR1656" s="17">
        <f>AR1657</f>
        <v>0</v>
      </c>
      <c r="AS1656" s="17">
        <f>AS1657</f>
        <v>0</v>
      </c>
      <c r="AT1656" s="17">
        <f>AT1657</f>
        <v>0</v>
      </c>
      <c r="AU1656" s="17">
        <f>AU1657</f>
        <v>0</v>
      </c>
      <c r="AV1656" s="17">
        <f>AV1657</f>
        <v>0</v>
      </c>
      <c r="AW1656" s="17">
        <f t="shared" si="4607"/>
        <v>955102.25035999995</v>
      </c>
      <c r="AX1656" s="17">
        <f t="shared" si="4608"/>
        <v>400000</v>
      </c>
      <c r="AY1656" s="17">
        <f t="shared" si="4609"/>
        <v>200000</v>
      </c>
      <c r="AZ1656" s="17">
        <f>AZ1657</f>
        <v>0</v>
      </c>
      <c r="BA1656" s="32"/>
      <c r="BB1656" s="32"/>
      <c r="BC1656" s="1"/>
      <c r="BD1656" s="1"/>
      <c r="BE1656" s="1"/>
      <c r="BF1656" s="1"/>
      <c r="BG1656" s="1"/>
      <c r="BH1656" s="1"/>
      <c r="BI1656" s="1"/>
    </row>
    <row r="1657" s="1" customFormat="1">
      <c r="A1657" s="30" t="s">
        <v>512</v>
      </c>
      <c r="B1657" s="30" t="s">
        <v>63</v>
      </c>
      <c r="C1657" s="30" t="s">
        <v>29</v>
      </c>
      <c r="D1657" s="30" t="s">
        <v>523</v>
      </c>
      <c r="E1657" s="30"/>
      <c r="F1657" s="31" t="s">
        <v>181</v>
      </c>
      <c r="G1657" s="17">
        <f>G1661+G1658</f>
        <v>750000</v>
      </c>
      <c r="H1657" s="17">
        <f>H1661+H1658</f>
        <v>400000</v>
      </c>
      <c r="I1657" s="17">
        <f>I1661+I1658</f>
        <v>200000</v>
      </c>
      <c r="J1657" s="17">
        <f>J1661+J1658</f>
        <v>0</v>
      </c>
      <c r="K1657" s="17">
        <f>K1661+K1658</f>
        <v>0</v>
      </c>
      <c r="L1657" s="17">
        <f>L1661+L1658</f>
        <v>0</v>
      </c>
      <c r="M1657" s="17">
        <f t="shared" si="4565"/>
        <v>750000</v>
      </c>
      <c r="N1657" s="17">
        <f t="shared" si="4566"/>
        <v>400000</v>
      </c>
      <c r="O1657" s="17">
        <f t="shared" si="4567"/>
        <v>200000</v>
      </c>
      <c r="P1657" s="17">
        <f>P1661+P1658+P1666+P1663</f>
        <v>0</v>
      </c>
      <c r="Q1657" s="17">
        <f>Q1661+Q1658+Q1666+Q1663</f>
        <v>0</v>
      </c>
      <c r="R1657" s="17">
        <f>R1661+R1658+R1666+R1663</f>
        <v>0</v>
      </c>
      <c r="S1657" s="17">
        <f>S1661+S1658+S1666+S1663</f>
        <v>224929.18236000001</v>
      </c>
      <c r="T1657" s="17">
        <f>T1661+T1658+T1666+T1663</f>
        <v>0</v>
      </c>
      <c r="U1657" s="17">
        <f>U1661+U1658+U1666+U1663</f>
        <v>0</v>
      </c>
      <c r="V1657" s="17">
        <f>V1661+V1658+V1666+V1663</f>
        <v>0</v>
      </c>
      <c r="W1657" s="17">
        <f>W1661+W1658+W1666+W1663</f>
        <v>0</v>
      </c>
      <c r="X1657" s="17">
        <f>X1661+X1658+X1666+X1663</f>
        <v>0</v>
      </c>
      <c r="Y1657" s="17">
        <f t="shared" si="4583"/>
        <v>974929.18235999998</v>
      </c>
      <c r="Z1657" s="17">
        <f t="shared" si="4584"/>
        <v>400000</v>
      </c>
      <c r="AA1657" s="17">
        <f t="shared" si="4585"/>
        <v>200000</v>
      </c>
      <c r="AB1657" s="17">
        <f>AB1661+AB1658+AB1666+AB1663</f>
        <v>-19826.932000000001</v>
      </c>
      <c r="AC1657" s="17">
        <f>AC1661+AC1658+AC1666+AC1663</f>
        <v>0</v>
      </c>
      <c r="AD1657" s="17">
        <f>AD1661+AD1658+AD1666+AD1663</f>
        <v>0</v>
      </c>
      <c r="AE1657" s="17">
        <f t="shared" si="4589"/>
        <v>955102.25035999995</v>
      </c>
      <c r="AF1657" s="17">
        <f t="shared" si="4590"/>
        <v>400000</v>
      </c>
      <c r="AG1657" s="17">
        <f t="shared" si="4591"/>
        <v>200000</v>
      </c>
      <c r="AH1657" s="17">
        <f>AH1661+AH1658+AH1666+AH1663</f>
        <v>0</v>
      </c>
      <c r="AI1657" s="17">
        <f>AI1661+AI1658+AI1666+AI1663</f>
        <v>0</v>
      </c>
      <c r="AJ1657" s="17">
        <f>AJ1661+AJ1658+AJ1666+AJ1663</f>
        <v>0</v>
      </c>
      <c r="AK1657" s="17">
        <f>AK1661+AK1658+AK1666+AK1663</f>
        <v>0</v>
      </c>
      <c r="AL1657" s="17">
        <f>AL1661+AL1658+AL1666+AL1663</f>
        <v>0</v>
      </c>
      <c r="AM1657" s="17">
        <f>AM1661+AM1658+AM1666+AM1663</f>
        <v>0</v>
      </c>
      <c r="AN1657" s="17">
        <f>AN1661+AN1658+AN1666+AN1663</f>
        <v>0</v>
      </c>
      <c r="AO1657" s="17">
        <f>AO1661+AO1658+AO1666+AO1663</f>
        <v>0</v>
      </c>
      <c r="AP1657" s="17">
        <f>AP1661+AP1658+AP1666+AP1663</f>
        <v>0</v>
      </c>
      <c r="AQ1657" s="17">
        <f>AQ1661+AQ1658+AQ1666+AQ1663</f>
        <v>0</v>
      </c>
      <c r="AR1657" s="17">
        <f>AR1661+AR1658+AR1666+AR1663</f>
        <v>0</v>
      </c>
      <c r="AS1657" s="17">
        <f>AS1661+AS1658+AS1666+AS1663</f>
        <v>0</v>
      </c>
      <c r="AT1657" s="17">
        <f>AT1661+AT1658+AT1666+AT1663</f>
        <v>0</v>
      </c>
      <c r="AU1657" s="17">
        <f>AU1661+AU1658+AU1666+AU1663</f>
        <v>0</v>
      </c>
      <c r="AV1657" s="17">
        <f>AV1661+AV1658+AV1666+AV1663</f>
        <v>0</v>
      </c>
      <c r="AW1657" s="17">
        <f t="shared" si="4607"/>
        <v>955102.25035999995</v>
      </c>
      <c r="AX1657" s="17">
        <f t="shared" si="4608"/>
        <v>400000</v>
      </c>
      <c r="AY1657" s="17">
        <f t="shared" si="4609"/>
        <v>200000</v>
      </c>
      <c r="AZ1657" s="17">
        <f>AZ1661+AZ1658+AZ1666+AZ1663</f>
        <v>0</v>
      </c>
      <c r="BA1657" s="32"/>
      <c r="BB1657" s="32"/>
      <c r="BC1657" s="1"/>
      <c r="BD1657" s="1"/>
      <c r="BE1657" s="1"/>
      <c r="BF1657" s="1"/>
      <c r="BG1657" s="1"/>
      <c r="BH1657" s="1"/>
      <c r="BI1657" s="1"/>
    </row>
    <row r="1658" s="1" customFormat="1">
      <c r="A1658" s="30" t="s">
        <v>512</v>
      </c>
      <c r="B1658" s="30" t="s">
        <v>63</v>
      </c>
      <c r="C1658" s="30" t="s">
        <v>29</v>
      </c>
      <c r="D1658" s="30" t="s">
        <v>524</v>
      </c>
      <c r="E1658" s="30"/>
      <c r="F1658" s="31" t="s">
        <v>525</v>
      </c>
      <c r="G1658" s="17">
        <f>G1659</f>
        <v>50000</v>
      </c>
      <c r="H1658" s="17">
        <f>H1659</f>
        <v>0</v>
      </c>
      <c r="I1658" s="17">
        <f>I1659</f>
        <v>200000</v>
      </c>
      <c r="J1658" s="17">
        <f>J1659</f>
        <v>0</v>
      </c>
      <c r="K1658" s="17">
        <f>K1659</f>
        <v>0</v>
      </c>
      <c r="L1658" s="17">
        <f>L1659</f>
        <v>0</v>
      </c>
      <c r="M1658" s="17">
        <f t="shared" si="4565"/>
        <v>50000</v>
      </c>
      <c r="N1658" s="17">
        <f t="shared" si="4566"/>
        <v>0</v>
      </c>
      <c r="O1658" s="17">
        <f t="shared" si="4567"/>
        <v>200000</v>
      </c>
      <c r="P1658" s="17">
        <f>P1659+P1660</f>
        <v>0</v>
      </c>
      <c r="Q1658" s="17">
        <f>Q1659+Q1660</f>
        <v>0</v>
      </c>
      <c r="R1658" s="17">
        <f>R1659+R1660</f>
        <v>0</v>
      </c>
      <c r="S1658" s="17">
        <f>S1659+S1660</f>
        <v>57984.566939999997</v>
      </c>
      <c r="T1658" s="17">
        <f>T1659+T1660</f>
        <v>0</v>
      </c>
      <c r="U1658" s="17">
        <f>U1659+U1660</f>
        <v>0</v>
      </c>
      <c r="V1658" s="17">
        <f>V1659+V1660</f>
        <v>0</v>
      </c>
      <c r="W1658" s="17">
        <f>W1659+W1660</f>
        <v>0</v>
      </c>
      <c r="X1658" s="17">
        <f>X1659+X1660</f>
        <v>0</v>
      </c>
      <c r="Y1658" s="17">
        <f t="shared" si="4583"/>
        <v>107984.56693999999</v>
      </c>
      <c r="Z1658" s="17">
        <f t="shared" si="4584"/>
        <v>0</v>
      </c>
      <c r="AA1658" s="17">
        <f t="shared" si="4585"/>
        <v>200000</v>
      </c>
      <c r="AB1658" s="17">
        <f>AB1659+AB1660</f>
        <v>0</v>
      </c>
      <c r="AC1658" s="17">
        <f>AC1659+AC1660</f>
        <v>0</v>
      </c>
      <c r="AD1658" s="17">
        <f>AD1659+AD1660</f>
        <v>0</v>
      </c>
      <c r="AE1658" s="17">
        <f t="shared" si="4589"/>
        <v>107984.56693999999</v>
      </c>
      <c r="AF1658" s="17">
        <f t="shared" si="4590"/>
        <v>0</v>
      </c>
      <c r="AG1658" s="17">
        <f t="shared" si="4591"/>
        <v>200000</v>
      </c>
      <c r="AH1658" s="17">
        <f>AH1659+AH1660</f>
        <v>0</v>
      </c>
      <c r="AI1658" s="17">
        <f>AI1659+AI1660</f>
        <v>0</v>
      </c>
      <c r="AJ1658" s="17">
        <f>AJ1659+AJ1660</f>
        <v>0</v>
      </c>
      <c r="AK1658" s="17">
        <f>AK1659+AK1660</f>
        <v>0</v>
      </c>
      <c r="AL1658" s="17">
        <f>AL1659+AL1660</f>
        <v>0</v>
      </c>
      <c r="AM1658" s="17">
        <f>AM1659+AM1660</f>
        <v>0</v>
      </c>
      <c r="AN1658" s="17">
        <f>AN1659+AN1660</f>
        <v>0</v>
      </c>
      <c r="AO1658" s="17">
        <f>AO1659+AO1660</f>
        <v>0</v>
      </c>
      <c r="AP1658" s="17">
        <f>AP1659+AP1660</f>
        <v>0</v>
      </c>
      <c r="AQ1658" s="17">
        <f>AQ1659+AQ1660</f>
        <v>0</v>
      </c>
      <c r="AR1658" s="17">
        <f>AR1659+AR1660</f>
        <v>0</v>
      </c>
      <c r="AS1658" s="17">
        <f>AS1659+AS1660</f>
        <v>0</v>
      </c>
      <c r="AT1658" s="17">
        <f>AT1659+AT1660</f>
        <v>0</v>
      </c>
      <c r="AU1658" s="17">
        <f>AU1659+AU1660</f>
        <v>0</v>
      </c>
      <c r="AV1658" s="17">
        <f>AV1659+AV1660</f>
        <v>0</v>
      </c>
      <c r="AW1658" s="17">
        <f t="shared" si="4607"/>
        <v>107984.56693999999</v>
      </c>
      <c r="AX1658" s="17">
        <f t="shared" si="4608"/>
        <v>0</v>
      </c>
      <c r="AY1658" s="17">
        <f t="shared" si="4609"/>
        <v>200000</v>
      </c>
      <c r="AZ1658" s="17">
        <f>AZ1659+AZ1660</f>
        <v>0</v>
      </c>
      <c r="BA1658" s="32"/>
      <c r="BB1658" s="32"/>
      <c r="BC1658" s="1"/>
      <c r="BD1658" s="1"/>
      <c r="BE1658" s="1"/>
      <c r="BF1658" s="1"/>
      <c r="BG1658" s="1"/>
      <c r="BH1658" s="1"/>
      <c r="BI1658" s="1"/>
    </row>
    <row r="1659" s="1" customFormat="1">
      <c r="A1659" s="30" t="s">
        <v>512</v>
      </c>
      <c r="B1659" s="30" t="s">
        <v>63</v>
      </c>
      <c r="C1659" s="30" t="s">
        <v>29</v>
      </c>
      <c r="D1659" s="30" t="s">
        <v>524</v>
      </c>
      <c r="E1659" s="30" t="s">
        <v>134</v>
      </c>
      <c r="F1659" s="31" t="s">
        <v>135</v>
      </c>
      <c r="G1659" s="17">
        <v>50000</v>
      </c>
      <c r="H1659" s="17">
        <v>0</v>
      </c>
      <c r="I1659" s="17">
        <v>200000</v>
      </c>
      <c r="J1659" s="17"/>
      <c r="K1659" s="17"/>
      <c r="L1659" s="17"/>
      <c r="M1659" s="17">
        <f t="shared" si="4565"/>
        <v>50000</v>
      </c>
      <c r="N1659" s="17">
        <f t="shared" si="4566"/>
        <v>0</v>
      </c>
      <c r="O1659" s="17">
        <f t="shared" si="4567"/>
        <v>200000</v>
      </c>
      <c r="P1659" s="17"/>
      <c r="Q1659" s="17"/>
      <c r="R1659" s="17"/>
      <c r="S1659" s="17">
        <v>44829.436099999999</v>
      </c>
      <c r="T1659" s="17"/>
      <c r="U1659" s="17"/>
      <c r="V1659" s="17"/>
      <c r="W1659" s="17"/>
      <c r="X1659" s="17"/>
      <c r="Y1659" s="17">
        <f t="shared" si="4583"/>
        <v>94829.436099999992</v>
      </c>
      <c r="Z1659" s="17">
        <f t="shared" si="4584"/>
        <v>0</v>
      </c>
      <c r="AA1659" s="17">
        <f t="shared" si="4585"/>
        <v>200000</v>
      </c>
      <c r="AB1659" s="17"/>
      <c r="AC1659" s="17"/>
      <c r="AD1659" s="17"/>
      <c r="AE1659" s="17">
        <f t="shared" si="4589"/>
        <v>94829.436099999992</v>
      </c>
      <c r="AF1659" s="17">
        <f t="shared" si="4590"/>
        <v>0</v>
      </c>
      <c r="AG1659" s="17">
        <f t="shared" si="4591"/>
        <v>200000</v>
      </c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>
        <f t="shared" si="4607"/>
        <v>94829.436099999992</v>
      </c>
      <c r="AX1659" s="17">
        <f t="shared" si="4608"/>
        <v>0</v>
      </c>
      <c r="AY1659" s="17">
        <f t="shared" si="4609"/>
        <v>200000</v>
      </c>
      <c r="AZ1659" s="17"/>
      <c r="BA1659" s="32"/>
      <c r="BB1659" s="32"/>
      <c r="BC1659" s="1"/>
      <c r="BD1659" s="1"/>
      <c r="BE1659" s="1"/>
      <c r="BF1659" s="1"/>
      <c r="BG1659" s="1"/>
      <c r="BH1659" s="1"/>
      <c r="BI1659" s="1"/>
    </row>
    <row r="1660" s="1" customFormat="1">
      <c r="A1660" s="30" t="s">
        <v>512</v>
      </c>
      <c r="B1660" s="30" t="s">
        <v>63</v>
      </c>
      <c r="C1660" s="30" t="s">
        <v>29</v>
      </c>
      <c r="D1660" s="30" t="s">
        <v>524</v>
      </c>
      <c r="E1660" s="30" t="s">
        <v>43</v>
      </c>
      <c r="F1660" s="31" t="s">
        <v>44</v>
      </c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>
        <v>13155.13084</v>
      </c>
      <c r="T1660" s="17"/>
      <c r="U1660" s="17"/>
      <c r="V1660" s="17"/>
      <c r="W1660" s="17"/>
      <c r="X1660" s="17"/>
      <c r="Y1660" s="17">
        <f t="shared" si="4583"/>
        <v>13155.13084</v>
      </c>
      <c r="Z1660" s="17">
        <f t="shared" si="4584"/>
        <v>0</v>
      </c>
      <c r="AA1660" s="17">
        <f t="shared" si="4585"/>
        <v>0</v>
      </c>
      <c r="AB1660" s="17"/>
      <c r="AC1660" s="17"/>
      <c r="AD1660" s="17"/>
      <c r="AE1660" s="17">
        <f t="shared" si="4589"/>
        <v>13155.13084</v>
      </c>
      <c r="AF1660" s="17">
        <f t="shared" si="4590"/>
        <v>0</v>
      </c>
      <c r="AG1660" s="17">
        <f t="shared" si="4591"/>
        <v>0</v>
      </c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17"/>
      <c r="AT1660" s="17"/>
      <c r="AU1660" s="17"/>
      <c r="AV1660" s="17"/>
      <c r="AW1660" s="17">
        <f t="shared" si="4607"/>
        <v>13155.13084</v>
      </c>
      <c r="AX1660" s="17">
        <f t="shared" si="4608"/>
        <v>0</v>
      </c>
      <c r="AY1660" s="17">
        <f t="shared" si="4609"/>
        <v>0</v>
      </c>
      <c r="AZ1660" s="17"/>
      <c r="BA1660" s="32"/>
      <c r="BB1660" s="32"/>
      <c r="BC1660" s="1"/>
      <c r="BD1660" s="1"/>
      <c r="BE1660" s="1"/>
      <c r="BF1660" s="1"/>
      <c r="BG1660" s="1"/>
      <c r="BH1660" s="1"/>
      <c r="BI1660" s="1"/>
    </row>
    <row r="1661" s="1" customFormat="1">
      <c r="A1661" s="30" t="s">
        <v>512</v>
      </c>
      <c r="B1661" s="30" t="s">
        <v>63</v>
      </c>
      <c r="C1661" s="30" t="s">
        <v>29</v>
      </c>
      <c r="D1661" s="30" t="s">
        <v>526</v>
      </c>
      <c r="E1661" s="30"/>
      <c r="F1661" s="31" t="s">
        <v>527</v>
      </c>
      <c r="G1661" s="17">
        <f>G1662</f>
        <v>700000</v>
      </c>
      <c r="H1661" s="17">
        <f>H1662</f>
        <v>400000</v>
      </c>
      <c r="I1661" s="17">
        <f>I1662</f>
        <v>0</v>
      </c>
      <c r="J1661" s="17">
        <f>J1662</f>
        <v>0</v>
      </c>
      <c r="K1661" s="17">
        <f>K1662</f>
        <v>0</v>
      </c>
      <c r="L1661" s="17">
        <f>L1662</f>
        <v>0</v>
      </c>
      <c r="M1661" s="17">
        <f t="shared" si="4565"/>
        <v>700000</v>
      </c>
      <c r="N1661" s="17">
        <f t="shared" si="4566"/>
        <v>400000</v>
      </c>
      <c r="O1661" s="17">
        <f t="shared" si="4567"/>
        <v>0</v>
      </c>
      <c r="P1661" s="17">
        <f>P1662</f>
        <v>0</v>
      </c>
      <c r="Q1661" s="17">
        <f>Q1662</f>
        <v>0</v>
      </c>
      <c r="R1661" s="17">
        <f>R1662</f>
        <v>0</v>
      </c>
      <c r="S1661" s="17">
        <f>S1662</f>
        <v>0</v>
      </c>
      <c r="T1661" s="17">
        <f>T1662</f>
        <v>0</v>
      </c>
      <c r="U1661" s="17">
        <f>U1662</f>
        <v>0</v>
      </c>
      <c r="V1661" s="17">
        <f>V1662</f>
        <v>0</v>
      </c>
      <c r="W1661" s="17">
        <f>W1662</f>
        <v>0</v>
      </c>
      <c r="X1661" s="17">
        <f>X1662</f>
        <v>0</v>
      </c>
      <c r="Y1661" s="17">
        <f t="shared" si="4583"/>
        <v>700000</v>
      </c>
      <c r="Z1661" s="17">
        <f t="shared" si="4584"/>
        <v>400000</v>
      </c>
      <c r="AA1661" s="17">
        <f t="shared" si="4585"/>
        <v>0</v>
      </c>
      <c r="AB1661" s="17">
        <f>AB1662</f>
        <v>0</v>
      </c>
      <c r="AC1661" s="17">
        <f>AC1662</f>
        <v>0</v>
      </c>
      <c r="AD1661" s="17">
        <f>AD1662</f>
        <v>0</v>
      </c>
      <c r="AE1661" s="17">
        <f t="shared" si="4589"/>
        <v>700000</v>
      </c>
      <c r="AF1661" s="17">
        <f t="shared" si="4590"/>
        <v>400000</v>
      </c>
      <c r="AG1661" s="17">
        <f t="shared" si="4591"/>
        <v>0</v>
      </c>
      <c r="AH1661" s="17">
        <f>AH1662</f>
        <v>0</v>
      </c>
      <c r="AI1661" s="17">
        <f>AI1662</f>
        <v>0</v>
      </c>
      <c r="AJ1661" s="17">
        <f>AJ1662</f>
        <v>0</v>
      </c>
      <c r="AK1661" s="17">
        <f>AK1662</f>
        <v>0</v>
      </c>
      <c r="AL1661" s="17">
        <f>AL1662</f>
        <v>0</v>
      </c>
      <c r="AM1661" s="17">
        <f>AM1662</f>
        <v>0</v>
      </c>
      <c r="AN1661" s="17">
        <f>AN1662</f>
        <v>0</v>
      </c>
      <c r="AO1661" s="17">
        <f>AO1662</f>
        <v>0</v>
      </c>
      <c r="AP1661" s="17">
        <f>AP1662</f>
        <v>0</v>
      </c>
      <c r="AQ1661" s="17">
        <f>AQ1662</f>
        <v>0</v>
      </c>
      <c r="AR1661" s="17">
        <f>AR1662</f>
        <v>0</v>
      </c>
      <c r="AS1661" s="17">
        <f>AS1662</f>
        <v>0</v>
      </c>
      <c r="AT1661" s="17">
        <f>AT1662</f>
        <v>0</v>
      </c>
      <c r="AU1661" s="17">
        <f>AU1662</f>
        <v>0</v>
      </c>
      <c r="AV1661" s="17">
        <f>AV1662</f>
        <v>0</v>
      </c>
      <c r="AW1661" s="17">
        <f t="shared" si="4607"/>
        <v>700000</v>
      </c>
      <c r="AX1661" s="17">
        <f t="shared" si="4608"/>
        <v>400000</v>
      </c>
      <c r="AY1661" s="17">
        <f t="shared" si="4609"/>
        <v>0</v>
      </c>
      <c r="AZ1661" s="17">
        <f>AZ1662</f>
        <v>0</v>
      </c>
      <c r="BA1661" s="32"/>
      <c r="BB1661" s="32"/>
      <c r="BC1661" s="1"/>
      <c r="BD1661" s="1"/>
      <c r="BE1661" s="1"/>
      <c r="BF1661" s="1"/>
      <c r="BG1661" s="1"/>
      <c r="BH1661" s="1"/>
      <c r="BI1661" s="1"/>
    </row>
    <row r="1662" s="1" customFormat="1">
      <c r="A1662" s="30" t="s">
        <v>512</v>
      </c>
      <c r="B1662" s="30" t="s">
        <v>63</v>
      </c>
      <c r="C1662" s="30" t="s">
        <v>29</v>
      </c>
      <c r="D1662" s="30" t="s">
        <v>526</v>
      </c>
      <c r="E1662" s="30" t="s">
        <v>134</v>
      </c>
      <c r="F1662" s="31" t="s">
        <v>135</v>
      </c>
      <c r="G1662" s="17">
        <v>700000</v>
      </c>
      <c r="H1662" s="17">
        <v>400000</v>
      </c>
      <c r="I1662" s="17">
        <v>0</v>
      </c>
      <c r="J1662" s="17"/>
      <c r="K1662" s="17"/>
      <c r="L1662" s="17"/>
      <c r="M1662" s="17">
        <f t="shared" si="4565"/>
        <v>700000</v>
      </c>
      <c r="N1662" s="17">
        <f t="shared" si="4566"/>
        <v>400000</v>
      </c>
      <c r="O1662" s="17">
        <f t="shared" si="4567"/>
        <v>0</v>
      </c>
      <c r="P1662" s="17"/>
      <c r="Q1662" s="17"/>
      <c r="R1662" s="17"/>
      <c r="S1662" s="17"/>
      <c r="T1662" s="17"/>
      <c r="U1662" s="17"/>
      <c r="V1662" s="17"/>
      <c r="W1662" s="17"/>
      <c r="X1662" s="17"/>
      <c r="Y1662" s="17">
        <f t="shared" si="4583"/>
        <v>700000</v>
      </c>
      <c r="Z1662" s="17">
        <f t="shared" si="4584"/>
        <v>400000</v>
      </c>
      <c r="AA1662" s="17">
        <f t="shared" si="4585"/>
        <v>0</v>
      </c>
      <c r="AB1662" s="17"/>
      <c r="AC1662" s="17"/>
      <c r="AD1662" s="17"/>
      <c r="AE1662" s="17">
        <f t="shared" si="4589"/>
        <v>700000</v>
      </c>
      <c r="AF1662" s="17">
        <f t="shared" si="4590"/>
        <v>400000</v>
      </c>
      <c r="AG1662" s="17">
        <f t="shared" si="4591"/>
        <v>0</v>
      </c>
      <c r="AH1662" s="17"/>
      <c r="AI1662" s="17"/>
      <c r="AJ1662" s="17"/>
      <c r="AK1662" s="17"/>
      <c r="AL1662" s="17"/>
      <c r="AM1662" s="17"/>
      <c r="AN1662" s="17"/>
      <c r="AO1662" s="17"/>
      <c r="AP1662" s="17"/>
      <c r="AQ1662" s="17"/>
      <c r="AR1662" s="17"/>
      <c r="AS1662" s="17"/>
      <c r="AT1662" s="17"/>
      <c r="AU1662" s="17"/>
      <c r="AV1662" s="17"/>
      <c r="AW1662" s="17">
        <f t="shared" si="4607"/>
        <v>700000</v>
      </c>
      <c r="AX1662" s="17">
        <f t="shared" si="4608"/>
        <v>400000</v>
      </c>
      <c r="AY1662" s="17">
        <f t="shared" si="4609"/>
        <v>0</v>
      </c>
      <c r="AZ1662" s="17"/>
      <c r="BA1662" s="32"/>
      <c r="BB1662" s="32"/>
      <c r="BC1662" s="1"/>
      <c r="BD1662" s="1"/>
      <c r="BE1662" s="1"/>
      <c r="BF1662" s="1"/>
      <c r="BG1662" s="1"/>
      <c r="BH1662" s="1"/>
      <c r="BI1662" s="1"/>
    </row>
    <row r="1663" s="1" customFormat="1">
      <c r="A1663" s="30" t="s">
        <v>512</v>
      </c>
      <c r="B1663" s="30" t="s">
        <v>63</v>
      </c>
      <c r="C1663" s="30" t="s">
        <v>29</v>
      </c>
      <c r="D1663" s="30" t="s">
        <v>528</v>
      </c>
      <c r="E1663" s="30"/>
      <c r="F1663" s="31" t="s">
        <v>185</v>
      </c>
      <c r="G1663" s="17"/>
      <c r="H1663" s="17"/>
      <c r="I1663" s="17"/>
      <c r="J1663" s="17"/>
      <c r="K1663" s="17"/>
      <c r="L1663" s="17"/>
      <c r="M1663" s="17"/>
      <c r="N1663" s="17"/>
      <c r="O1663" s="17"/>
      <c r="P1663" s="17">
        <f>P1664+P1665</f>
        <v>0</v>
      </c>
      <c r="Q1663" s="17">
        <f>Q1664+Q1665</f>
        <v>0</v>
      </c>
      <c r="R1663" s="17">
        <f>R1664+R1665</f>
        <v>0</v>
      </c>
      <c r="S1663" s="17">
        <f>S1664+S1665</f>
        <v>147117.68342000002</v>
      </c>
      <c r="T1663" s="17">
        <f>T1664+T1665</f>
        <v>0</v>
      </c>
      <c r="U1663" s="17">
        <f>U1664+U1665</f>
        <v>0</v>
      </c>
      <c r="V1663" s="17">
        <f>V1664+V1665</f>
        <v>0</v>
      </c>
      <c r="W1663" s="17">
        <f>W1664+W1665</f>
        <v>0</v>
      </c>
      <c r="X1663" s="17">
        <f>X1664+X1665</f>
        <v>0</v>
      </c>
      <c r="Y1663" s="17">
        <f t="shared" si="4583"/>
        <v>147117.68342000002</v>
      </c>
      <c r="Z1663" s="17">
        <f t="shared" si="4584"/>
        <v>0</v>
      </c>
      <c r="AA1663" s="17">
        <f t="shared" si="4585"/>
        <v>0</v>
      </c>
      <c r="AB1663" s="17">
        <f>AB1664+AB1665</f>
        <v>0</v>
      </c>
      <c r="AC1663" s="17">
        <f>AC1664+AC1665</f>
        <v>0</v>
      </c>
      <c r="AD1663" s="17">
        <f>AD1664+AD1665</f>
        <v>0</v>
      </c>
      <c r="AE1663" s="17">
        <f t="shared" si="4589"/>
        <v>147117.68342000002</v>
      </c>
      <c r="AF1663" s="17">
        <f t="shared" si="4590"/>
        <v>0</v>
      </c>
      <c r="AG1663" s="17">
        <f t="shared" si="4591"/>
        <v>0</v>
      </c>
      <c r="AH1663" s="17">
        <f>AH1664+AH1665</f>
        <v>0</v>
      </c>
      <c r="AI1663" s="17">
        <f>AI1664+AI1665</f>
        <v>0</v>
      </c>
      <c r="AJ1663" s="17">
        <f>AJ1664+AJ1665</f>
        <v>0</v>
      </c>
      <c r="AK1663" s="17">
        <f>AK1664+AK1665</f>
        <v>0</v>
      </c>
      <c r="AL1663" s="17">
        <f>AL1664+AL1665</f>
        <v>0</v>
      </c>
      <c r="AM1663" s="17">
        <f>AM1664+AM1665</f>
        <v>0</v>
      </c>
      <c r="AN1663" s="17">
        <f>AN1664+AN1665</f>
        <v>0</v>
      </c>
      <c r="AO1663" s="17">
        <f>AO1664+AO1665</f>
        <v>0</v>
      </c>
      <c r="AP1663" s="17">
        <f>AP1664+AP1665</f>
        <v>0</v>
      </c>
      <c r="AQ1663" s="17">
        <f>AQ1664+AQ1665</f>
        <v>0</v>
      </c>
      <c r="AR1663" s="17">
        <f>AR1664+AR1665</f>
        <v>0</v>
      </c>
      <c r="AS1663" s="17">
        <f>AS1664+AS1665</f>
        <v>0</v>
      </c>
      <c r="AT1663" s="17">
        <f>AT1664+AT1665</f>
        <v>0</v>
      </c>
      <c r="AU1663" s="17">
        <f>AU1664+AU1665</f>
        <v>0</v>
      </c>
      <c r="AV1663" s="17">
        <f>AV1664+AV1665</f>
        <v>0</v>
      </c>
      <c r="AW1663" s="17">
        <f t="shared" si="4607"/>
        <v>147117.68342000002</v>
      </c>
      <c r="AX1663" s="17">
        <f t="shared" si="4608"/>
        <v>0</v>
      </c>
      <c r="AY1663" s="17">
        <f t="shared" si="4609"/>
        <v>0</v>
      </c>
      <c r="AZ1663" s="17">
        <f>AZ1664+AZ1665</f>
        <v>0</v>
      </c>
      <c r="BA1663" s="32"/>
      <c r="BB1663" s="32"/>
      <c r="BC1663" s="1"/>
      <c r="BD1663" s="1"/>
      <c r="BE1663" s="1"/>
      <c r="BF1663" s="1"/>
      <c r="BG1663" s="1"/>
      <c r="BH1663" s="1"/>
      <c r="BI1663" s="1"/>
    </row>
    <row r="1664" s="1" customFormat="1">
      <c r="A1664" s="30" t="s">
        <v>512</v>
      </c>
      <c r="B1664" s="30" t="s">
        <v>63</v>
      </c>
      <c r="C1664" s="30" t="s">
        <v>29</v>
      </c>
      <c r="D1664" s="30" t="s">
        <v>528</v>
      </c>
      <c r="E1664" s="30" t="s">
        <v>134</v>
      </c>
      <c r="F1664" s="31" t="s">
        <v>135</v>
      </c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>
        <f>73985.75593+69470.46949</f>
        <v>143456.22542</v>
      </c>
      <c r="T1664" s="17"/>
      <c r="U1664" s="17"/>
      <c r="V1664" s="17"/>
      <c r="W1664" s="17"/>
      <c r="X1664" s="17"/>
      <c r="Y1664" s="17">
        <f t="shared" si="4583"/>
        <v>143456.22542</v>
      </c>
      <c r="Z1664" s="17">
        <f t="shared" si="4584"/>
        <v>0</v>
      </c>
      <c r="AA1664" s="17">
        <f t="shared" si="4585"/>
        <v>0</v>
      </c>
      <c r="AB1664" s="17"/>
      <c r="AC1664" s="17"/>
      <c r="AD1664" s="17"/>
      <c r="AE1664" s="17">
        <f t="shared" si="4589"/>
        <v>143456.22542</v>
      </c>
      <c r="AF1664" s="17">
        <f t="shared" si="4590"/>
        <v>0</v>
      </c>
      <c r="AG1664" s="17">
        <f t="shared" si="4591"/>
        <v>0</v>
      </c>
      <c r="AH1664" s="17"/>
      <c r="AI1664" s="17"/>
      <c r="AJ1664" s="17"/>
      <c r="AK1664" s="17"/>
      <c r="AL1664" s="17"/>
      <c r="AM1664" s="17"/>
      <c r="AN1664" s="17"/>
      <c r="AO1664" s="17"/>
      <c r="AP1664" s="17"/>
      <c r="AQ1664" s="17"/>
      <c r="AR1664" s="17"/>
      <c r="AS1664" s="17"/>
      <c r="AT1664" s="17"/>
      <c r="AU1664" s="17"/>
      <c r="AV1664" s="17"/>
      <c r="AW1664" s="17">
        <f t="shared" si="4607"/>
        <v>143456.22542</v>
      </c>
      <c r="AX1664" s="17">
        <f t="shared" si="4608"/>
        <v>0</v>
      </c>
      <c r="AY1664" s="17">
        <f t="shared" si="4609"/>
        <v>0</v>
      </c>
      <c r="AZ1664" s="17"/>
      <c r="BA1664" s="32"/>
      <c r="BB1664" s="32"/>
      <c r="BC1664" s="1"/>
      <c r="BD1664" s="1"/>
      <c r="BE1664" s="1"/>
      <c r="BF1664" s="1"/>
      <c r="BG1664" s="1"/>
      <c r="BH1664" s="1"/>
      <c r="BI1664" s="1"/>
    </row>
    <row r="1665" s="1" customFormat="1">
      <c r="A1665" s="30" t="s">
        <v>512</v>
      </c>
      <c r="B1665" s="30" t="s">
        <v>63</v>
      </c>
      <c r="C1665" s="30" t="s">
        <v>29</v>
      </c>
      <c r="D1665" s="30" t="s">
        <v>528</v>
      </c>
      <c r="E1665" s="30" t="s">
        <v>43</v>
      </c>
      <c r="F1665" s="31" t="s">
        <v>44</v>
      </c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>
        <v>3661.4580000000001</v>
      </c>
      <c r="T1665" s="17"/>
      <c r="U1665" s="17"/>
      <c r="V1665" s="17"/>
      <c r="W1665" s="17"/>
      <c r="X1665" s="17"/>
      <c r="Y1665" s="17">
        <f t="shared" si="4583"/>
        <v>3661.4580000000001</v>
      </c>
      <c r="Z1665" s="17">
        <f t="shared" si="4584"/>
        <v>0</v>
      </c>
      <c r="AA1665" s="17">
        <f t="shared" si="4585"/>
        <v>0</v>
      </c>
      <c r="AB1665" s="17"/>
      <c r="AC1665" s="17"/>
      <c r="AD1665" s="17"/>
      <c r="AE1665" s="17">
        <f t="shared" si="4589"/>
        <v>3661.4580000000001</v>
      </c>
      <c r="AF1665" s="17">
        <f t="shared" si="4590"/>
        <v>0</v>
      </c>
      <c r="AG1665" s="17">
        <f t="shared" si="4591"/>
        <v>0</v>
      </c>
      <c r="AH1665" s="17"/>
      <c r="AI1665" s="17"/>
      <c r="AJ1665" s="17"/>
      <c r="AK1665" s="17"/>
      <c r="AL1665" s="17"/>
      <c r="AM1665" s="17"/>
      <c r="AN1665" s="17"/>
      <c r="AO1665" s="17"/>
      <c r="AP1665" s="17"/>
      <c r="AQ1665" s="17"/>
      <c r="AR1665" s="17"/>
      <c r="AS1665" s="17"/>
      <c r="AT1665" s="17"/>
      <c r="AU1665" s="17"/>
      <c r="AV1665" s="17"/>
      <c r="AW1665" s="17">
        <f t="shared" si="4607"/>
        <v>3661.4580000000001</v>
      </c>
      <c r="AX1665" s="17">
        <f t="shared" si="4608"/>
        <v>0</v>
      </c>
      <c r="AY1665" s="17">
        <f t="shared" si="4609"/>
        <v>0</v>
      </c>
      <c r="AZ1665" s="17"/>
      <c r="BA1665" s="32"/>
      <c r="BB1665" s="32"/>
      <c r="BC1665" s="1"/>
      <c r="BD1665" s="1"/>
      <c r="BE1665" s="1"/>
      <c r="BF1665" s="1"/>
      <c r="BG1665" s="1"/>
      <c r="BH1665" s="1"/>
      <c r="BI1665" s="1"/>
    </row>
    <row r="1666" s="1" customFormat="1" hidden="1">
      <c r="A1666" s="30" t="s">
        <v>512</v>
      </c>
      <c r="B1666" s="30" t="s">
        <v>63</v>
      </c>
      <c r="C1666" s="30" t="s">
        <v>29</v>
      </c>
      <c r="D1666" s="30" t="s">
        <v>529</v>
      </c>
      <c r="E1666" s="30"/>
      <c r="F1666" s="31" t="s">
        <v>530</v>
      </c>
      <c r="G1666" s="17"/>
      <c r="H1666" s="17"/>
      <c r="I1666" s="17"/>
      <c r="J1666" s="17"/>
      <c r="K1666" s="17"/>
      <c r="L1666" s="17"/>
      <c r="M1666" s="17"/>
      <c r="N1666" s="17"/>
      <c r="O1666" s="17"/>
      <c r="P1666" s="17">
        <f>P1667</f>
        <v>0</v>
      </c>
      <c r="Q1666" s="17">
        <f>Q1667</f>
        <v>0</v>
      </c>
      <c r="R1666" s="17">
        <f>R1667</f>
        <v>0</v>
      </c>
      <c r="S1666" s="17">
        <f>S1667</f>
        <v>19826.932000000001</v>
      </c>
      <c r="T1666" s="17">
        <f>T1667</f>
        <v>0</v>
      </c>
      <c r="U1666" s="17">
        <f>U1667</f>
        <v>0</v>
      </c>
      <c r="V1666" s="17">
        <f>V1667</f>
        <v>0</v>
      </c>
      <c r="W1666" s="17">
        <f>W1667</f>
        <v>0</v>
      </c>
      <c r="X1666" s="17">
        <f>X1667</f>
        <v>0</v>
      </c>
      <c r="Y1666" s="17">
        <f t="shared" si="4583"/>
        <v>19826.932000000001</v>
      </c>
      <c r="Z1666" s="17">
        <f t="shared" si="4584"/>
        <v>0</v>
      </c>
      <c r="AA1666" s="17">
        <f t="shared" si="4585"/>
        <v>0</v>
      </c>
      <c r="AB1666" s="17">
        <f>AB1667</f>
        <v>-19826.932000000001</v>
      </c>
      <c r="AC1666" s="17">
        <f>AC1667</f>
        <v>0</v>
      </c>
      <c r="AD1666" s="17">
        <f>AD1667</f>
        <v>0</v>
      </c>
      <c r="AE1666" s="17">
        <f t="shared" si="4589"/>
        <v>0</v>
      </c>
      <c r="AF1666" s="17">
        <f t="shared" si="4590"/>
        <v>0</v>
      </c>
      <c r="AG1666" s="17">
        <f t="shared" si="4591"/>
        <v>0</v>
      </c>
      <c r="AH1666" s="17">
        <f>AH1667</f>
        <v>0</v>
      </c>
      <c r="AI1666" s="17">
        <f>AI1667</f>
        <v>0</v>
      </c>
      <c r="AJ1666" s="17">
        <f>AJ1667</f>
        <v>0</v>
      </c>
      <c r="AK1666" s="17">
        <f>AK1667</f>
        <v>0</v>
      </c>
      <c r="AL1666" s="17">
        <f>AL1667</f>
        <v>0</v>
      </c>
      <c r="AM1666" s="17">
        <f>AM1667</f>
        <v>0</v>
      </c>
      <c r="AN1666" s="17">
        <f>AN1667</f>
        <v>0</v>
      </c>
      <c r="AO1666" s="17">
        <f>AO1667</f>
        <v>0</v>
      </c>
      <c r="AP1666" s="17">
        <f>AP1667</f>
        <v>0</v>
      </c>
      <c r="AQ1666" s="17">
        <f>AQ1667</f>
        <v>0</v>
      </c>
      <c r="AR1666" s="17">
        <f>AR1667</f>
        <v>0</v>
      </c>
      <c r="AS1666" s="17">
        <f>AS1667</f>
        <v>0</v>
      </c>
      <c r="AT1666" s="17">
        <f>AT1667</f>
        <v>0</v>
      </c>
      <c r="AU1666" s="17">
        <f>AU1667</f>
        <v>0</v>
      </c>
      <c r="AV1666" s="17">
        <f>AV1667</f>
        <v>0</v>
      </c>
      <c r="AW1666" s="17">
        <f t="shared" si="4607"/>
        <v>0</v>
      </c>
      <c r="AX1666" s="17">
        <f t="shared" si="4608"/>
        <v>0</v>
      </c>
      <c r="AY1666" s="17">
        <f t="shared" si="4609"/>
        <v>0</v>
      </c>
      <c r="AZ1666" s="17">
        <f>AZ1667</f>
        <v>0</v>
      </c>
      <c r="BA1666" s="32">
        <v>0</v>
      </c>
      <c r="BB1666" s="32"/>
      <c r="BC1666" s="1"/>
      <c r="BD1666" s="1"/>
      <c r="BE1666" s="1"/>
      <c r="BF1666" s="1"/>
      <c r="BG1666" s="1"/>
      <c r="BH1666" s="1"/>
      <c r="BI1666" s="1"/>
    </row>
    <row r="1667" s="1" customFormat="1" hidden="1">
      <c r="A1667" s="30" t="s">
        <v>512</v>
      </c>
      <c r="B1667" s="30" t="s">
        <v>63</v>
      </c>
      <c r="C1667" s="30" t="s">
        <v>29</v>
      </c>
      <c r="D1667" s="30" t="s">
        <v>529</v>
      </c>
      <c r="E1667" s="30" t="s">
        <v>43</v>
      </c>
      <c r="F1667" s="31" t="s">
        <v>44</v>
      </c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>
        <f>26.615+19800.317</f>
        <v>19826.932000000001</v>
      </c>
      <c r="T1667" s="17"/>
      <c r="U1667" s="17"/>
      <c r="V1667" s="17"/>
      <c r="W1667" s="17"/>
      <c r="X1667" s="17"/>
      <c r="Y1667" s="17">
        <f t="shared" si="4583"/>
        <v>19826.932000000001</v>
      </c>
      <c r="Z1667" s="17">
        <f t="shared" si="4584"/>
        <v>0</v>
      </c>
      <c r="AA1667" s="17">
        <f t="shared" si="4585"/>
        <v>0</v>
      </c>
      <c r="AB1667" s="17">
        <v>-19826.932000000001</v>
      </c>
      <c r="AC1667" s="17"/>
      <c r="AD1667" s="17"/>
      <c r="AE1667" s="17">
        <f t="shared" si="4589"/>
        <v>0</v>
      </c>
      <c r="AF1667" s="17">
        <f t="shared" si="4590"/>
        <v>0</v>
      </c>
      <c r="AG1667" s="17">
        <f t="shared" si="4591"/>
        <v>0</v>
      </c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/>
      <c r="AS1667" s="17"/>
      <c r="AT1667" s="17"/>
      <c r="AU1667" s="17"/>
      <c r="AV1667" s="17"/>
      <c r="AW1667" s="17">
        <f t="shared" si="4607"/>
        <v>0</v>
      </c>
      <c r="AX1667" s="17">
        <f t="shared" si="4608"/>
        <v>0</v>
      </c>
      <c r="AY1667" s="17">
        <f t="shared" si="4609"/>
        <v>0</v>
      </c>
      <c r="AZ1667" s="17"/>
      <c r="BA1667" s="32">
        <v>0</v>
      </c>
      <c r="BB1667" s="32"/>
      <c r="BC1667" s="1"/>
      <c r="BD1667" s="1"/>
      <c r="BE1667" s="1"/>
      <c r="BF1667" s="1"/>
      <c r="BG1667" s="1"/>
      <c r="BH1667" s="1"/>
      <c r="BI1667" s="1"/>
    </row>
    <row r="1668" s="1" customFormat="1">
      <c r="A1668" s="30" t="s">
        <v>512</v>
      </c>
      <c r="B1668" s="30" t="s">
        <v>63</v>
      </c>
      <c r="C1668" s="30" t="s">
        <v>29</v>
      </c>
      <c r="D1668" s="30" t="s">
        <v>461</v>
      </c>
      <c r="E1668" s="30"/>
      <c r="F1668" s="31" t="s">
        <v>36</v>
      </c>
      <c r="G1668" s="17">
        <f>G1669+G1675</f>
        <v>421586.20000000001</v>
      </c>
      <c r="H1668" s="17">
        <f>H1669+H1675</f>
        <v>654452.40000000002</v>
      </c>
      <c r="I1668" s="17">
        <f>I1669+I1675</f>
        <v>682356.30000000005</v>
      </c>
      <c r="J1668" s="17">
        <f>J1669+J1675</f>
        <v>0</v>
      </c>
      <c r="K1668" s="17">
        <f>K1669+K1675</f>
        <v>0</v>
      </c>
      <c r="L1668" s="17">
        <f>L1669+L1675</f>
        <v>0</v>
      </c>
      <c r="M1668" s="17">
        <f t="shared" si="4565"/>
        <v>421586.20000000001</v>
      </c>
      <c r="N1668" s="17">
        <f t="shared" si="4566"/>
        <v>654452.40000000002</v>
      </c>
      <c r="O1668" s="17">
        <f t="shared" si="4567"/>
        <v>682356.30000000005</v>
      </c>
      <c r="P1668" s="17">
        <f>P1669+P1675</f>
        <v>960.60000000000002</v>
      </c>
      <c r="Q1668" s="17">
        <f>Q1669+Q1675</f>
        <v>0</v>
      </c>
      <c r="R1668" s="17">
        <f>R1669+R1675</f>
        <v>0</v>
      </c>
      <c r="S1668" s="17">
        <f>S1669+S1675</f>
        <v>125633.65396</v>
      </c>
      <c r="T1668" s="17">
        <f>T1669+T1675</f>
        <v>0</v>
      </c>
      <c r="U1668" s="17">
        <f>U1669+U1675</f>
        <v>0</v>
      </c>
      <c r="V1668" s="17">
        <f>V1669+V1675</f>
        <v>0</v>
      </c>
      <c r="W1668" s="17">
        <f>W1669+W1675</f>
        <v>0</v>
      </c>
      <c r="X1668" s="17">
        <f>X1669+X1675</f>
        <v>0</v>
      </c>
      <c r="Y1668" s="17">
        <f t="shared" si="4583"/>
        <v>548180.45395999996</v>
      </c>
      <c r="Z1668" s="17">
        <f t="shared" si="4584"/>
        <v>654452.40000000002</v>
      </c>
      <c r="AA1668" s="17">
        <f t="shared" si="4585"/>
        <v>682356.30000000005</v>
      </c>
      <c r="AB1668" s="17">
        <f>AB1669+AB1675</f>
        <v>0</v>
      </c>
      <c r="AC1668" s="17">
        <f>AC1669+AC1675</f>
        <v>0</v>
      </c>
      <c r="AD1668" s="17">
        <f>AD1669+AD1675</f>
        <v>0</v>
      </c>
      <c r="AE1668" s="17">
        <f t="shared" si="4589"/>
        <v>548180.45395999996</v>
      </c>
      <c r="AF1668" s="17">
        <f t="shared" si="4590"/>
        <v>654452.40000000002</v>
      </c>
      <c r="AG1668" s="17">
        <f t="shared" si="4591"/>
        <v>682356.30000000005</v>
      </c>
      <c r="AH1668" s="17">
        <f>AH1669+AH1675</f>
        <v>0</v>
      </c>
      <c r="AI1668" s="17">
        <f>AI1669+AI1675</f>
        <v>0</v>
      </c>
      <c r="AJ1668" s="17">
        <f>AJ1669+AJ1675</f>
        <v>-65320.65928</v>
      </c>
      <c r="AK1668" s="17">
        <f>AK1669+AK1675</f>
        <v>0</v>
      </c>
      <c r="AL1668" s="17">
        <f>AL1669+AL1675</f>
        <v>0</v>
      </c>
      <c r="AM1668" s="17">
        <f>AM1669+AM1675</f>
        <v>0</v>
      </c>
      <c r="AN1668" s="17">
        <f>AN1669+AN1675</f>
        <v>0</v>
      </c>
      <c r="AO1668" s="17">
        <f>AO1669+AO1675</f>
        <v>0</v>
      </c>
      <c r="AP1668" s="17">
        <f>AP1669+AP1675</f>
        <v>0</v>
      </c>
      <c r="AQ1668" s="17">
        <f>AQ1669+AQ1675</f>
        <v>0</v>
      </c>
      <c r="AR1668" s="17">
        <f>AR1669+AR1675</f>
        <v>0</v>
      </c>
      <c r="AS1668" s="17">
        <f>AS1669+AS1675</f>
        <v>0</v>
      </c>
      <c r="AT1668" s="17">
        <f>AT1669+AT1675</f>
        <v>65320.65928</v>
      </c>
      <c r="AU1668" s="17">
        <f>AU1669+AU1675</f>
        <v>0</v>
      </c>
      <c r="AV1668" s="17">
        <f>AV1669+AV1675</f>
        <v>0</v>
      </c>
      <c r="AW1668" s="17">
        <f t="shared" si="4607"/>
        <v>482859.79467999993</v>
      </c>
      <c r="AX1668" s="17">
        <f t="shared" si="4608"/>
        <v>654452.40000000002</v>
      </c>
      <c r="AY1668" s="17">
        <f t="shared" si="4609"/>
        <v>747676.95928000007</v>
      </c>
      <c r="AZ1668" s="17">
        <f>AZ1669+AZ1675</f>
        <v>0</v>
      </c>
      <c r="BA1668" s="32"/>
      <c r="BB1668" s="32"/>
      <c r="BC1668" s="1"/>
      <c r="BD1668" s="1"/>
      <c r="BE1668" s="1"/>
      <c r="BF1668" s="1"/>
      <c r="BG1668" s="1"/>
      <c r="BH1668" s="1"/>
      <c r="BI1668" s="1"/>
    </row>
    <row r="1669" s="1" customFormat="1">
      <c r="A1669" s="30" t="s">
        <v>512</v>
      </c>
      <c r="B1669" s="30" t="s">
        <v>63</v>
      </c>
      <c r="C1669" s="30" t="s">
        <v>29</v>
      </c>
      <c r="D1669" s="30" t="s">
        <v>531</v>
      </c>
      <c r="E1669" s="30"/>
      <c r="F1669" s="31" t="s">
        <v>532</v>
      </c>
      <c r="G1669" s="17">
        <f>G1670+G1672</f>
        <v>340138.40000000002</v>
      </c>
      <c r="H1669" s="17">
        <f>H1670+H1672</f>
        <v>572602</v>
      </c>
      <c r="I1669" s="17">
        <f>I1670+I1672</f>
        <v>600505.90000000002</v>
      </c>
      <c r="J1669" s="17">
        <f>J1670+J1672</f>
        <v>0</v>
      </c>
      <c r="K1669" s="17">
        <f>K1670+K1672</f>
        <v>0</v>
      </c>
      <c r="L1669" s="17">
        <f>L1670+L1672</f>
        <v>0</v>
      </c>
      <c r="M1669" s="17">
        <f t="shared" si="4565"/>
        <v>340138.40000000002</v>
      </c>
      <c r="N1669" s="17">
        <f t="shared" si="4566"/>
        <v>572602</v>
      </c>
      <c r="O1669" s="17">
        <f t="shared" si="4567"/>
        <v>600505.90000000002</v>
      </c>
      <c r="P1669" s="17">
        <f>P1670+P1672</f>
        <v>0</v>
      </c>
      <c r="Q1669" s="17">
        <f>Q1670+Q1672</f>
        <v>0</v>
      </c>
      <c r="R1669" s="17">
        <f>R1670+R1672</f>
        <v>0</v>
      </c>
      <c r="S1669" s="17">
        <f>S1670+S1672</f>
        <v>125633.65396</v>
      </c>
      <c r="T1669" s="17">
        <f>T1670+T1672</f>
        <v>0</v>
      </c>
      <c r="U1669" s="17">
        <f>U1670+U1672</f>
        <v>0</v>
      </c>
      <c r="V1669" s="17">
        <f>V1670+V1672</f>
        <v>0</v>
      </c>
      <c r="W1669" s="17">
        <f>W1670+W1672</f>
        <v>0</v>
      </c>
      <c r="X1669" s="17">
        <f>X1670+X1672</f>
        <v>0</v>
      </c>
      <c r="Y1669" s="17">
        <f t="shared" si="4583"/>
        <v>465772.05396000005</v>
      </c>
      <c r="Z1669" s="17">
        <f t="shared" si="4584"/>
        <v>572602</v>
      </c>
      <c r="AA1669" s="17">
        <f t="shared" si="4585"/>
        <v>600505.90000000002</v>
      </c>
      <c r="AB1669" s="17">
        <f>AB1670+AB1672</f>
        <v>0</v>
      </c>
      <c r="AC1669" s="17">
        <f>AC1670+AC1672</f>
        <v>0</v>
      </c>
      <c r="AD1669" s="17">
        <f>AD1670+AD1672</f>
        <v>0</v>
      </c>
      <c r="AE1669" s="17">
        <f t="shared" si="4589"/>
        <v>465772.05396000005</v>
      </c>
      <c r="AF1669" s="17">
        <f t="shared" si="4590"/>
        <v>572602</v>
      </c>
      <c r="AG1669" s="17">
        <f t="shared" si="4591"/>
        <v>600505.90000000002</v>
      </c>
      <c r="AH1669" s="17">
        <f>AH1670+AH1672</f>
        <v>0</v>
      </c>
      <c r="AI1669" s="17">
        <f>AI1670+AI1672</f>
        <v>0</v>
      </c>
      <c r="AJ1669" s="17">
        <f>AJ1670+AJ1672</f>
        <v>-65320.65928</v>
      </c>
      <c r="AK1669" s="17">
        <f>AK1670+AK1672</f>
        <v>0</v>
      </c>
      <c r="AL1669" s="17">
        <f>AL1670+AL1672</f>
        <v>0</v>
      </c>
      <c r="AM1669" s="17">
        <f>AM1670+AM1672</f>
        <v>0</v>
      </c>
      <c r="AN1669" s="17">
        <f>AN1670+AN1672</f>
        <v>0</v>
      </c>
      <c r="AO1669" s="17">
        <f>AO1670+AO1672</f>
        <v>0</v>
      </c>
      <c r="AP1669" s="17">
        <f>AP1670+AP1672</f>
        <v>0</v>
      </c>
      <c r="AQ1669" s="17">
        <f>AQ1670+AQ1672</f>
        <v>0</v>
      </c>
      <c r="AR1669" s="17">
        <f>AR1670+AR1672</f>
        <v>0</v>
      </c>
      <c r="AS1669" s="17">
        <f>AS1670+AS1672</f>
        <v>0</v>
      </c>
      <c r="AT1669" s="17">
        <f>AT1670+AT1672</f>
        <v>65320.65928</v>
      </c>
      <c r="AU1669" s="17">
        <f>AU1670+AU1672</f>
        <v>0</v>
      </c>
      <c r="AV1669" s="17">
        <f>AV1670+AV1672</f>
        <v>0</v>
      </c>
      <c r="AW1669" s="17">
        <f t="shared" si="4607"/>
        <v>400451.39468000003</v>
      </c>
      <c r="AX1669" s="17">
        <f t="shared" si="4608"/>
        <v>572602</v>
      </c>
      <c r="AY1669" s="17">
        <f t="shared" si="4609"/>
        <v>665826.55928000004</v>
      </c>
      <c r="AZ1669" s="17">
        <f>AZ1670+AZ1672</f>
        <v>0</v>
      </c>
      <c r="BA1669" s="32"/>
      <c r="BB1669" s="32"/>
      <c r="BC1669" s="1"/>
      <c r="BD1669" s="1"/>
      <c r="BE1669" s="1"/>
      <c r="BF1669" s="1"/>
      <c r="BG1669" s="1"/>
      <c r="BH1669" s="1"/>
      <c r="BI1669" s="1"/>
    </row>
    <row r="1670" s="1" customFormat="1">
      <c r="A1670" s="30" t="s">
        <v>512</v>
      </c>
      <c r="B1670" s="30" t="s">
        <v>63</v>
      </c>
      <c r="C1670" s="30" t="s">
        <v>29</v>
      </c>
      <c r="D1670" s="30" t="s">
        <v>533</v>
      </c>
      <c r="E1670" s="30"/>
      <c r="F1670" s="31" t="s">
        <v>534</v>
      </c>
      <c r="G1670" s="17">
        <f>G1671</f>
        <v>59090.5</v>
      </c>
      <c r="H1670" s="17">
        <f>H1671</f>
        <v>505.89999999999998</v>
      </c>
      <c r="I1670" s="17">
        <f>I1671</f>
        <v>505.89999999999998</v>
      </c>
      <c r="J1670" s="17">
        <f>J1671</f>
        <v>0</v>
      </c>
      <c r="K1670" s="17">
        <f>K1671</f>
        <v>0</v>
      </c>
      <c r="L1670" s="17">
        <f>L1671</f>
        <v>0</v>
      </c>
      <c r="M1670" s="17">
        <f t="shared" si="4565"/>
        <v>59090.5</v>
      </c>
      <c r="N1670" s="17">
        <f t="shared" si="4566"/>
        <v>505.89999999999998</v>
      </c>
      <c r="O1670" s="17">
        <f t="shared" si="4567"/>
        <v>505.89999999999998</v>
      </c>
      <c r="P1670" s="17">
        <f>P1671</f>
        <v>0</v>
      </c>
      <c r="Q1670" s="17">
        <f>Q1671</f>
        <v>0</v>
      </c>
      <c r="R1670" s="17">
        <f>R1671</f>
        <v>0</v>
      </c>
      <c r="S1670" s="17">
        <f>S1671</f>
        <v>0</v>
      </c>
      <c r="T1670" s="17">
        <f>T1671</f>
        <v>0</v>
      </c>
      <c r="U1670" s="17">
        <f>U1671</f>
        <v>0</v>
      </c>
      <c r="V1670" s="17">
        <f>V1671</f>
        <v>0</v>
      </c>
      <c r="W1670" s="17">
        <f>W1671</f>
        <v>0</v>
      </c>
      <c r="X1670" s="17">
        <f>X1671</f>
        <v>0</v>
      </c>
      <c r="Y1670" s="17">
        <f t="shared" si="4583"/>
        <v>59090.5</v>
      </c>
      <c r="Z1670" s="17">
        <f t="shared" si="4584"/>
        <v>505.89999999999998</v>
      </c>
      <c r="AA1670" s="17">
        <f t="shared" si="4585"/>
        <v>505.89999999999998</v>
      </c>
      <c r="AB1670" s="17">
        <f>AB1671</f>
        <v>0</v>
      </c>
      <c r="AC1670" s="17">
        <f>AC1671</f>
        <v>0</v>
      </c>
      <c r="AD1670" s="17">
        <f>AD1671</f>
        <v>0</v>
      </c>
      <c r="AE1670" s="17">
        <f t="shared" si="4589"/>
        <v>59090.5</v>
      </c>
      <c r="AF1670" s="17">
        <f t="shared" si="4590"/>
        <v>505.89999999999998</v>
      </c>
      <c r="AG1670" s="17">
        <f t="shared" si="4591"/>
        <v>505.89999999999998</v>
      </c>
      <c r="AH1670" s="17">
        <f>AH1671</f>
        <v>0</v>
      </c>
      <c r="AI1670" s="17">
        <f>AI1671</f>
        <v>0</v>
      </c>
      <c r="AJ1670" s="17">
        <f>AJ1671</f>
        <v>0</v>
      </c>
      <c r="AK1670" s="17">
        <f>AK1671</f>
        <v>0</v>
      </c>
      <c r="AL1670" s="17">
        <f>AL1671</f>
        <v>0</v>
      </c>
      <c r="AM1670" s="17">
        <f>AM1671</f>
        <v>0</v>
      </c>
      <c r="AN1670" s="17">
        <f>AN1671</f>
        <v>0</v>
      </c>
      <c r="AO1670" s="17">
        <f>AO1671</f>
        <v>0</v>
      </c>
      <c r="AP1670" s="17">
        <f>AP1671</f>
        <v>0</v>
      </c>
      <c r="AQ1670" s="17">
        <f>AQ1671</f>
        <v>0</v>
      </c>
      <c r="AR1670" s="17">
        <f>AR1671</f>
        <v>0</v>
      </c>
      <c r="AS1670" s="17">
        <f>AS1671</f>
        <v>0</v>
      </c>
      <c r="AT1670" s="17">
        <f>AT1671</f>
        <v>0</v>
      </c>
      <c r="AU1670" s="17">
        <f>AU1671</f>
        <v>0</v>
      </c>
      <c r="AV1670" s="17">
        <f>AV1671</f>
        <v>0</v>
      </c>
      <c r="AW1670" s="17">
        <f t="shared" si="4607"/>
        <v>59090.5</v>
      </c>
      <c r="AX1670" s="17">
        <f t="shared" si="4608"/>
        <v>505.89999999999998</v>
      </c>
      <c r="AY1670" s="17">
        <f t="shared" si="4609"/>
        <v>505.89999999999998</v>
      </c>
      <c r="AZ1670" s="17">
        <f>AZ1671</f>
        <v>0</v>
      </c>
      <c r="BA1670" s="32"/>
      <c r="BB1670" s="32"/>
      <c r="BC1670" s="1"/>
      <c r="BD1670" s="1"/>
      <c r="BE1670" s="1"/>
      <c r="BF1670" s="1"/>
      <c r="BG1670" s="1"/>
      <c r="BH1670" s="1"/>
      <c r="BI1670" s="1"/>
    </row>
    <row r="1671" s="1" customFormat="1">
      <c r="A1671" s="30" t="s">
        <v>512</v>
      </c>
      <c r="B1671" s="30" t="s">
        <v>63</v>
      </c>
      <c r="C1671" s="30" t="s">
        <v>29</v>
      </c>
      <c r="D1671" s="30" t="s">
        <v>533</v>
      </c>
      <c r="E1671" s="30" t="s">
        <v>41</v>
      </c>
      <c r="F1671" s="31" t="s">
        <v>42</v>
      </c>
      <c r="G1671" s="17">
        <f>58584.6+505.9</f>
        <v>59090.5</v>
      </c>
      <c r="H1671" s="17">
        <v>505.89999999999998</v>
      </c>
      <c r="I1671" s="17">
        <v>505.89999999999998</v>
      </c>
      <c r="J1671" s="17"/>
      <c r="K1671" s="17"/>
      <c r="L1671" s="17"/>
      <c r="M1671" s="17">
        <f t="shared" si="4565"/>
        <v>59090.5</v>
      </c>
      <c r="N1671" s="17">
        <f t="shared" si="4566"/>
        <v>505.89999999999998</v>
      </c>
      <c r="O1671" s="17">
        <f t="shared" si="4567"/>
        <v>505.89999999999998</v>
      </c>
      <c r="P1671" s="17"/>
      <c r="Q1671" s="17"/>
      <c r="R1671" s="17"/>
      <c r="S1671" s="17"/>
      <c r="T1671" s="17"/>
      <c r="U1671" s="17"/>
      <c r="V1671" s="17"/>
      <c r="W1671" s="17"/>
      <c r="X1671" s="17"/>
      <c r="Y1671" s="17">
        <f t="shared" si="4583"/>
        <v>59090.5</v>
      </c>
      <c r="Z1671" s="17">
        <f t="shared" si="4584"/>
        <v>505.89999999999998</v>
      </c>
      <c r="AA1671" s="17">
        <f t="shared" si="4585"/>
        <v>505.89999999999998</v>
      </c>
      <c r="AB1671" s="17"/>
      <c r="AC1671" s="17"/>
      <c r="AD1671" s="17"/>
      <c r="AE1671" s="17">
        <f t="shared" si="4589"/>
        <v>59090.5</v>
      </c>
      <c r="AF1671" s="17">
        <f t="shared" si="4590"/>
        <v>505.89999999999998</v>
      </c>
      <c r="AG1671" s="17">
        <f t="shared" si="4591"/>
        <v>505.89999999999998</v>
      </c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>
        <f t="shared" si="4607"/>
        <v>59090.5</v>
      </c>
      <c r="AX1671" s="17">
        <f t="shared" si="4608"/>
        <v>505.89999999999998</v>
      </c>
      <c r="AY1671" s="17">
        <f t="shared" si="4609"/>
        <v>505.89999999999998</v>
      </c>
      <c r="AZ1671" s="17"/>
      <c r="BA1671" s="32"/>
      <c r="BB1671" s="32"/>
      <c r="BC1671" s="1"/>
      <c r="BD1671" s="1"/>
      <c r="BE1671" s="1"/>
      <c r="BF1671" s="1"/>
      <c r="BG1671" s="1"/>
      <c r="BH1671" s="1"/>
      <c r="BI1671" s="1"/>
    </row>
    <row r="1672" s="1" customFormat="1">
      <c r="A1672" s="30" t="s">
        <v>512</v>
      </c>
      <c r="B1672" s="30" t="s">
        <v>63</v>
      </c>
      <c r="C1672" s="30" t="s">
        <v>29</v>
      </c>
      <c r="D1672" s="30" t="s">
        <v>535</v>
      </c>
      <c r="E1672" s="30"/>
      <c r="F1672" s="31" t="s">
        <v>536</v>
      </c>
      <c r="G1672" s="17">
        <f>G1673</f>
        <v>281047.90000000002</v>
      </c>
      <c r="H1672" s="17">
        <f>H1673</f>
        <v>572096.09999999998</v>
      </c>
      <c r="I1672" s="17">
        <f>I1673</f>
        <v>600000</v>
      </c>
      <c r="J1672" s="17">
        <f>J1673</f>
        <v>0</v>
      </c>
      <c r="K1672" s="17">
        <f>K1673</f>
        <v>0</v>
      </c>
      <c r="L1672" s="17">
        <f>L1673</f>
        <v>0</v>
      </c>
      <c r="M1672" s="17">
        <f t="shared" si="4565"/>
        <v>281047.90000000002</v>
      </c>
      <c r="N1672" s="17">
        <f t="shared" si="4566"/>
        <v>572096.09999999998</v>
      </c>
      <c r="O1672" s="17">
        <f t="shared" si="4567"/>
        <v>600000</v>
      </c>
      <c r="P1672" s="17">
        <f>P1673+P1674</f>
        <v>0</v>
      </c>
      <c r="Q1672" s="17">
        <f>Q1673+Q1674</f>
        <v>0</v>
      </c>
      <c r="R1672" s="17">
        <f>R1673+R1674</f>
        <v>0</v>
      </c>
      <c r="S1672" s="17">
        <f>S1673+S1674</f>
        <v>125633.65396</v>
      </c>
      <c r="T1672" s="17">
        <f>T1673+T1674</f>
        <v>0</v>
      </c>
      <c r="U1672" s="17">
        <f>U1673+U1674</f>
        <v>0</v>
      </c>
      <c r="V1672" s="17">
        <f>V1673+V1674</f>
        <v>0</v>
      </c>
      <c r="W1672" s="17">
        <f>W1673+W1674</f>
        <v>0</v>
      </c>
      <c r="X1672" s="17">
        <f>X1673+X1674</f>
        <v>0</v>
      </c>
      <c r="Y1672" s="17">
        <f t="shared" si="4583"/>
        <v>406681.55396000005</v>
      </c>
      <c r="Z1672" s="17">
        <f t="shared" si="4584"/>
        <v>572096.09999999998</v>
      </c>
      <c r="AA1672" s="17">
        <f t="shared" si="4585"/>
        <v>600000</v>
      </c>
      <c r="AB1672" s="17">
        <f>AB1673+AB1674</f>
        <v>0</v>
      </c>
      <c r="AC1672" s="17">
        <f>AC1673+AC1674</f>
        <v>0</v>
      </c>
      <c r="AD1672" s="17">
        <f>AD1673+AD1674</f>
        <v>0</v>
      </c>
      <c r="AE1672" s="17">
        <f t="shared" si="4589"/>
        <v>406681.55396000005</v>
      </c>
      <c r="AF1672" s="17">
        <f t="shared" si="4590"/>
        <v>572096.09999999998</v>
      </c>
      <c r="AG1672" s="17">
        <f t="shared" si="4591"/>
        <v>600000</v>
      </c>
      <c r="AH1672" s="17">
        <f>AH1673+AH1674</f>
        <v>0</v>
      </c>
      <c r="AI1672" s="17">
        <f>AI1673+AI1674</f>
        <v>0</v>
      </c>
      <c r="AJ1672" s="17">
        <f>AJ1673+AJ1674</f>
        <v>-65320.65928</v>
      </c>
      <c r="AK1672" s="17">
        <f>AK1673+AK1674</f>
        <v>0</v>
      </c>
      <c r="AL1672" s="17">
        <f>AL1673+AL1674</f>
        <v>0</v>
      </c>
      <c r="AM1672" s="17">
        <f>AM1673+AM1674</f>
        <v>0</v>
      </c>
      <c r="AN1672" s="17">
        <f>AN1673+AN1674</f>
        <v>0</v>
      </c>
      <c r="AO1672" s="17">
        <f>AO1673+AO1674</f>
        <v>0</v>
      </c>
      <c r="AP1672" s="17">
        <f>AP1673+AP1674</f>
        <v>0</v>
      </c>
      <c r="AQ1672" s="17">
        <f>AQ1673+AQ1674</f>
        <v>0</v>
      </c>
      <c r="AR1672" s="17">
        <f>AR1673+AR1674</f>
        <v>0</v>
      </c>
      <c r="AS1672" s="17">
        <f>AS1673+AS1674</f>
        <v>0</v>
      </c>
      <c r="AT1672" s="17">
        <f>AT1673+AT1674</f>
        <v>65320.65928</v>
      </c>
      <c r="AU1672" s="17">
        <f>AU1673+AU1674</f>
        <v>0</v>
      </c>
      <c r="AV1672" s="17">
        <f>AV1673+AV1674</f>
        <v>0</v>
      </c>
      <c r="AW1672" s="17">
        <f t="shared" si="4607"/>
        <v>341360.89468000003</v>
      </c>
      <c r="AX1672" s="17">
        <f t="shared" si="4608"/>
        <v>572096.09999999998</v>
      </c>
      <c r="AY1672" s="17">
        <f t="shared" si="4609"/>
        <v>665320.65928000002</v>
      </c>
      <c r="AZ1672" s="17">
        <f>AZ1673+AZ1674</f>
        <v>0</v>
      </c>
      <c r="BA1672" s="32"/>
      <c r="BB1672" s="32"/>
      <c r="BC1672" s="1"/>
      <c r="BD1672" s="1"/>
      <c r="BE1672" s="1"/>
      <c r="BF1672" s="1"/>
      <c r="BG1672" s="1"/>
      <c r="BH1672" s="1"/>
      <c r="BI1672" s="1"/>
    </row>
    <row r="1673" s="1" customFormat="1">
      <c r="A1673" s="30" t="s">
        <v>512</v>
      </c>
      <c r="B1673" s="30" t="s">
        <v>63</v>
      </c>
      <c r="C1673" s="30" t="s">
        <v>29</v>
      </c>
      <c r="D1673" s="30" t="s">
        <v>535</v>
      </c>
      <c r="E1673" s="30" t="s">
        <v>41</v>
      </c>
      <c r="F1673" s="31" t="s">
        <v>42</v>
      </c>
      <c r="G1673" s="17">
        <v>281047.90000000002</v>
      </c>
      <c r="H1673" s="17">
        <v>572096.09999999998</v>
      </c>
      <c r="I1673" s="17">
        <v>600000</v>
      </c>
      <c r="J1673" s="17"/>
      <c r="K1673" s="17"/>
      <c r="L1673" s="17"/>
      <c r="M1673" s="17">
        <f t="shared" si="4565"/>
        <v>281047.90000000002</v>
      </c>
      <c r="N1673" s="17">
        <f t="shared" si="4566"/>
        <v>572096.09999999998</v>
      </c>
      <c r="O1673" s="17">
        <f t="shared" si="4567"/>
        <v>600000</v>
      </c>
      <c r="P1673" s="17"/>
      <c r="Q1673" s="17"/>
      <c r="R1673" s="17"/>
      <c r="S1673" s="17">
        <v>116272.37897999999</v>
      </c>
      <c r="T1673" s="17"/>
      <c r="U1673" s="17"/>
      <c r="V1673" s="17"/>
      <c r="W1673" s="17"/>
      <c r="X1673" s="17"/>
      <c r="Y1673" s="17">
        <f t="shared" si="4583"/>
        <v>397320.27898</v>
      </c>
      <c r="Z1673" s="17">
        <f t="shared" si="4584"/>
        <v>572096.09999999998</v>
      </c>
      <c r="AA1673" s="17">
        <f t="shared" si="4585"/>
        <v>600000</v>
      </c>
      <c r="AB1673" s="17"/>
      <c r="AC1673" s="17"/>
      <c r="AD1673" s="17"/>
      <c r="AE1673" s="17">
        <f t="shared" si="4589"/>
        <v>397320.27898</v>
      </c>
      <c r="AF1673" s="17">
        <f t="shared" si="4590"/>
        <v>572096.09999999998</v>
      </c>
      <c r="AG1673" s="17">
        <f t="shared" si="4591"/>
        <v>600000</v>
      </c>
      <c r="AH1673" s="17"/>
      <c r="AI1673" s="17"/>
      <c r="AJ1673" s="17">
        <v>-65320.65928</v>
      </c>
      <c r="AK1673" s="17"/>
      <c r="AL1673" s="17"/>
      <c r="AM1673" s="17"/>
      <c r="AN1673" s="17"/>
      <c r="AO1673" s="17"/>
      <c r="AP1673" s="17"/>
      <c r="AQ1673" s="17"/>
      <c r="AR1673" s="17"/>
      <c r="AS1673" s="17"/>
      <c r="AT1673" s="17">
        <v>65320.65928</v>
      </c>
      <c r="AU1673" s="17"/>
      <c r="AV1673" s="17"/>
      <c r="AW1673" s="17">
        <f t="shared" si="4607"/>
        <v>331999.61969999998</v>
      </c>
      <c r="AX1673" s="17">
        <f t="shared" si="4608"/>
        <v>572096.09999999998</v>
      </c>
      <c r="AY1673" s="17">
        <f t="shared" si="4609"/>
        <v>665320.65928000002</v>
      </c>
      <c r="AZ1673" s="17"/>
      <c r="BA1673" s="32"/>
      <c r="BB1673" s="32"/>
      <c r="BC1673" s="1"/>
      <c r="BD1673" s="1"/>
      <c r="BE1673" s="1"/>
      <c r="BF1673" s="1"/>
      <c r="BG1673" s="1"/>
      <c r="BH1673" s="1"/>
      <c r="BI1673" s="1"/>
    </row>
    <row r="1674" s="1" customFormat="1">
      <c r="A1674" s="30" t="s">
        <v>512</v>
      </c>
      <c r="B1674" s="30" t="s">
        <v>63</v>
      </c>
      <c r="C1674" s="30" t="s">
        <v>29</v>
      </c>
      <c r="D1674" s="30" t="s">
        <v>535</v>
      </c>
      <c r="E1674" s="30" t="s">
        <v>43</v>
      </c>
      <c r="F1674" s="31" t="s">
        <v>44</v>
      </c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>
        <v>9361.2749800000001</v>
      </c>
      <c r="T1674" s="17"/>
      <c r="U1674" s="17"/>
      <c r="V1674" s="17"/>
      <c r="W1674" s="17"/>
      <c r="X1674" s="17"/>
      <c r="Y1674" s="17">
        <f t="shared" si="4583"/>
        <v>9361.2749800000001</v>
      </c>
      <c r="Z1674" s="17">
        <f t="shared" si="4584"/>
        <v>0</v>
      </c>
      <c r="AA1674" s="17">
        <f t="shared" si="4585"/>
        <v>0</v>
      </c>
      <c r="AB1674" s="17"/>
      <c r="AC1674" s="17"/>
      <c r="AD1674" s="17"/>
      <c r="AE1674" s="17">
        <f t="shared" si="4589"/>
        <v>9361.2749800000001</v>
      </c>
      <c r="AF1674" s="17">
        <f t="shared" si="4590"/>
        <v>0</v>
      </c>
      <c r="AG1674" s="17">
        <f t="shared" si="4591"/>
        <v>0</v>
      </c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/>
      <c r="AS1674" s="17"/>
      <c r="AT1674" s="17"/>
      <c r="AU1674" s="17"/>
      <c r="AV1674" s="17"/>
      <c r="AW1674" s="17">
        <f t="shared" si="4607"/>
        <v>9361.2749800000001</v>
      </c>
      <c r="AX1674" s="17">
        <f t="shared" si="4608"/>
        <v>0</v>
      </c>
      <c r="AY1674" s="17">
        <f t="shared" si="4609"/>
        <v>0</v>
      </c>
      <c r="AZ1674" s="17"/>
      <c r="BA1674" s="32"/>
      <c r="BB1674" s="32"/>
      <c r="BC1674" s="1"/>
      <c r="BD1674" s="1"/>
      <c r="BE1674" s="1"/>
      <c r="BF1674" s="1"/>
      <c r="BG1674" s="1"/>
      <c r="BH1674" s="1"/>
      <c r="BI1674" s="1"/>
    </row>
    <row r="1675" s="1" customFormat="1">
      <c r="A1675" s="30" t="s">
        <v>512</v>
      </c>
      <c r="B1675" s="30" t="s">
        <v>63</v>
      </c>
      <c r="C1675" s="30" t="s">
        <v>29</v>
      </c>
      <c r="D1675" s="30" t="s">
        <v>537</v>
      </c>
      <c r="E1675" s="30"/>
      <c r="F1675" s="31" t="s">
        <v>538</v>
      </c>
      <c r="G1675" s="17">
        <f>G1680+G1676+G1678</f>
        <v>81447.800000000003</v>
      </c>
      <c r="H1675" s="17">
        <f>H1680+H1676+H1678</f>
        <v>81850.399999999994</v>
      </c>
      <c r="I1675" s="17">
        <f>I1680+I1676+I1678</f>
        <v>81850.399999999994</v>
      </c>
      <c r="J1675" s="17">
        <f>J1680+J1676+J1678</f>
        <v>0</v>
      </c>
      <c r="K1675" s="17">
        <f>K1680+K1676+K1678</f>
        <v>0</v>
      </c>
      <c r="L1675" s="17">
        <f>L1680+L1676+L1678</f>
        <v>0</v>
      </c>
      <c r="M1675" s="17">
        <f t="shared" si="4565"/>
        <v>81447.800000000003</v>
      </c>
      <c r="N1675" s="17">
        <f t="shared" si="4566"/>
        <v>81850.399999999994</v>
      </c>
      <c r="O1675" s="17">
        <f t="shared" si="4567"/>
        <v>81850.399999999994</v>
      </c>
      <c r="P1675" s="17">
        <f>P1680+P1676+P1678</f>
        <v>960.60000000000002</v>
      </c>
      <c r="Q1675" s="17">
        <f>Q1680+Q1676+Q1678</f>
        <v>0</v>
      </c>
      <c r="R1675" s="17">
        <f>R1680+R1676+R1678</f>
        <v>0</v>
      </c>
      <c r="S1675" s="17">
        <f>S1680+S1676+S1678</f>
        <v>0</v>
      </c>
      <c r="T1675" s="17">
        <f>T1680+T1676+T1678</f>
        <v>0</v>
      </c>
      <c r="U1675" s="17">
        <f>U1680+U1676+U1678</f>
        <v>0</v>
      </c>
      <c r="V1675" s="17">
        <f>V1680+V1676+V1678</f>
        <v>0</v>
      </c>
      <c r="W1675" s="17">
        <f>W1680+W1676+W1678</f>
        <v>0</v>
      </c>
      <c r="X1675" s="17">
        <f>X1680+X1676+X1678</f>
        <v>0</v>
      </c>
      <c r="Y1675" s="17">
        <f t="shared" si="4583"/>
        <v>82408.400000000009</v>
      </c>
      <c r="Z1675" s="17">
        <f t="shared" si="4584"/>
        <v>81850.399999999994</v>
      </c>
      <c r="AA1675" s="17">
        <f t="shared" si="4585"/>
        <v>81850.399999999994</v>
      </c>
      <c r="AB1675" s="17">
        <f>AB1680+AB1676+AB1678</f>
        <v>0</v>
      </c>
      <c r="AC1675" s="17">
        <f>AC1680+AC1676+AC1678</f>
        <v>0</v>
      </c>
      <c r="AD1675" s="17">
        <f>AD1680+AD1676+AD1678</f>
        <v>0</v>
      </c>
      <c r="AE1675" s="17">
        <f t="shared" si="4589"/>
        <v>82408.400000000009</v>
      </c>
      <c r="AF1675" s="17">
        <f t="shared" si="4590"/>
        <v>81850.399999999994</v>
      </c>
      <c r="AG1675" s="17">
        <f t="shared" si="4591"/>
        <v>81850.399999999994</v>
      </c>
      <c r="AH1675" s="17">
        <f>AH1680+AH1676+AH1678</f>
        <v>0</v>
      </c>
      <c r="AI1675" s="17">
        <f>AI1680+AI1676+AI1678</f>
        <v>0</v>
      </c>
      <c r="AJ1675" s="17">
        <f>AJ1680+AJ1676+AJ1678</f>
        <v>0</v>
      </c>
      <c r="AK1675" s="17">
        <f>AK1680+AK1676+AK1678</f>
        <v>0</v>
      </c>
      <c r="AL1675" s="17">
        <f>AL1680+AL1676+AL1678</f>
        <v>0</v>
      </c>
      <c r="AM1675" s="17">
        <f>AM1680+AM1676+AM1678</f>
        <v>0</v>
      </c>
      <c r="AN1675" s="17">
        <f>AN1680+AN1676+AN1678</f>
        <v>0</v>
      </c>
      <c r="AO1675" s="17">
        <f>AO1680+AO1676+AO1678</f>
        <v>0</v>
      </c>
      <c r="AP1675" s="17">
        <f>AP1680+AP1676+AP1678</f>
        <v>0</v>
      </c>
      <c r="AQ1675" s="17">
        <f>AQ1680+AQ1676+AQ1678</f>
        <v>0</v>
      </c>
      <c r="AR1675" s="17">
        <f>AR1680+AR1676+AR1678</f>
        <v>0</v>
      </c>
      <c r="AS1675" s="17">
        <f>AS1680+AS1676+AS1678</f>
        <v>0</v>
      </c>
      <c r="AT1675" s="17">
        <f>AT1680+AT1676+AT1678</f>
        <v>0</v>
      </c>
      <c r="AU1675" s="17">
        <f>AU1680+AU1676+AU1678</f>
        <v>0</v>
      </c>
      <c r="AV1675" s="17">
        <f>AV1680+AV1676+AV1678</f>
        <v>0</v>
      </c>
      <c r="AW1675" s="17">
        <f t="shared" si="4607"/>
        <v>82408.400000000009</v>
      </c>
      <c r="AX1675" s="17">
        <f t="shared" si="4608"/>
        <v>81850.399999999994</v>
      </c>
      <c r="AY1675" s="17">
        <f t="shared" si="4609"/>
        <v>81850.399999999994</v>
      </c>
      <c r="AZ1675" s="17">
        <f>AZ1680+AZ1676+AZ1678</f>
        <v>0</v>
      </c>
      <c r="BA1675" s="32"/>
      <c r="BB1675" s="32"/>
      <c r="BC1675" s="1"/>
      <c r="BD1675" s="1"/>
      <c r="BE1675" s="1"/>
      <c r="BF1675" s="1"/>
      <c r="BG1675" s="1"/>
      <c r="BH1675" s="1"/>
      <c r="BI1675" s="1"/>
    </row>
    <row r="1676" s="1" customFormat="1">
      <c r="A1676" s="30" t="s">
        <v>512</v>
      </c>
      <c r="B1676" s="30" t="s">
        <v>63</v>
      </c>
      <c r="C1676" s="30" t="s">
        <v>29</v>
      </c>
      <c r="D1676" s="30" t="s">
        <v>539</v>
      </c>
      <c r="E1676" s="30"/>
      <c r="F1676" s="31" t="s">
        <v>226</v>
      </c>
      <c r="G1676" s="17">
        <f>G1677</f>
        <v>540.70000000000005</v>
      </c>
      <c r="H1676" s="17">
        <f>H1677</f>
        <v>0</v>
      </c>
      <c r="I1676" s="17">
        <f>I1677</f>
        <v>0</v>
      </c>
      <c r="J1676" s="17">
        <f>J1677</f>
        <v>0</v>
      </c>
      <c r="K1676" s="17">
        <f>K1677</f>
        <v>0</v>
      </c>
      <c r="L1676" s="17">
        <f>L1677</f>
        <v>0</v>
      </c>
      <c r="M1676" s="17">
        <f t="shared" si="4565"/>
        <v>540.70000000000005</v>
      </c>
      <c r="N1676" s="17">
        <f t="shared" si="4566"/>
        <v>0</v>
      </c>
      <c r="O1676" s="17">
        <f t="shared" si="4567"/>
        <v>0</v>
      </c>
      <c r="P1676" s="17">
        <f>P1677</f>
        <v>960.60000000000002</v>
      </c>
      <c r="Q1676" s="17">
        <f>Q1677</f>
        <v>0</v>
      </c>
      <c r="R1676" s="17">
        <f>R1677</f>
        <v>0</v>
      </c>
      <c r="S1676" s="17">
        <f>S1677</f>
        <v>0</v>
      </c>
      <c r="T1676" s="17">
        <f>T1677</f>
        <v>0</v>
      </c>
      <c r="U1676" s="17">
        <f>U1677</f>
        <v>0</v>
      </c>
      <c r="V1676" s="17">
        <f>V1677</f>
        <v>0</v>
      </c>
      <c r="W1676" s="17">
        <f>W1677</f>
        <v>0</v>
      </c>
      <c r="X1676" s="17">
        <f>X1677</f>
        <v>0</v>
      </c>
      <c r="Y1676" s="17">
        <f t="shared" si="4583"/>
        <v>1501.3000000000002</v>
      </c>
      <c r="Z1676" s="17">
        <f t="shared" si="4584"/>
        <v>0</v>
      </c>
      <c r="AA1676" s="17">
        <f t="shared" si="4585"/>
        <v>0</v>
      </c>
      <c r="AB1676" s="17">
        <f>AB1677</f>
        <v>0</v>
      </c>
      <c r="AC1676" s="17">
        <f>AC1677</f>
        <v>0</v>
      </c>
      <c r="AD1676" s="17">
        <f>AD1677</f>
        <v>0</v>
      </c>
      <c r="AE1676" s="17">
        <f t="shared" si="4589"/>
        <v>1501.3000000000002</v>
      </c>
      <c r="AF1676" s="17">
        <f t="shared" si="4590"/>
        <v>0</v>
      </c>
      <c r="AG1676" s="17">
        <f t="shared" si="4591"/>
        <v>0</v>
      </c>
      <c r="AH1676" s="17">
        <f>AH1677</f>
        <v>0</v>
      </c>
      <c r="AI1676" s="17">
        <f>AI1677</f>
        <v>0</v>
      </c>
      <c r="AJ1676" s="17">
        <f>AJ1677</f>
        <v>0</v>
      </c>
      <c r="AK1676" s="17">
        <f>AK1677</f>
        <v>0</v>
      </c>
      <c r="AL1676" s="17">
        <f>AL1677</f>
        <v>0</v>
      </c>
      <c r="AM1676" s="17">
        <f>AM1677</f>
        <v>0</v>
      </c>
      <c r="AN1676" s="17">
        <f>AN1677</f>
        <v>0</v>
      </c>
      <c r="AO1676" s="17">
        <f>AO1677</f>
        <v>0</v>
      </c>
      <c r="AP1676" s="17">
        <f>AP1677</f>
        <v>0</v>
      </c>
      <c r="AQ1676" s="17">
        <f>AQ1677</f>
        <v>0</v>
      </c>
      <c r="AR1676" s="17">
        <f>AR1677</f>
        <v>0</v>
      </c>
      <c r="AS1676" s="17">
        <f>AS1677</f>
        <v>0</v>
      </c>
      <c r="AT1676" s="17">
        <f>AT1677</f>
        <v>0</v>
      </c>
      <c r="AU1676" s="17">
        <f>AU1677</f>
        <v>0</v>
      </c>
      <c r="AV1676" s="17">
        <f>AV1677</f>
        <v>0</v>
      </c>
      <c r="AW1676" s="17">
        <f t="shared" si="4607"/>
        <v>1501.3000000000002</v>
      </c>
      <c r="AX1676" s="17">
        <f t="shared" si="4608"/>
        <v>0</v>
      </c>
      <c r="AY1676" s="17">
        <f t="shared" si="4609"/>
        <v>0</v>
      </c>
      <c r="AZ1676" s="17">
        <f>AZ1677</f>
        <v>0</v>
      </c>
      <c r="BA1676" s="32"/>
      <c r="BB1676" s="32"/>
      <c r="BC1676" s="1"/>
      <c r="BD1676" s="1"/>
      <c r="BE1676" s="1"/>
      <c r="BF1676" s="1"/>
      <c r="BG1676" s="1"/>
      <c r="BH1676" s="1"/>
      <c r="BI1676" s="1"/>
    </row>
    <row r="1677" s="1" customFormat="1">
      <c r="A1677" s="30" t="s">
        <v>512</v>
      </c>
      <c r="B1677" s="30" t="s">
        <v>63</v>
      </c>
      <c r="C1677" s="30" t="s">
        <v>29</v>
      </c>
      <c r="D1677" s="30" t="s">
        <v>539</v>
      </c>
      <c r="E1677" s="30" t="s">
        <v>134</v>
      </c>
      <c r="F1677" s="31" t="s">
        <v>135</v>
      </c>
      <c r="G1677" s="17">
        <v>540.70000000000005</v>
      </c>
      <c r="H1677" s="17">
        <v>0</v>
      </c>
      <c r="I1677" s="17">
        <v>0</v>
      </c>
      <c r="J1677" s="17"/>
      <c r="K1677" s="17"/>
      <c r="L1677" s="17"/>
      <c r="M1677" s="17">
        <f t="shared" si="4565"/>
        <v>540.70000000000005</v>
      </c>
      <c r="N1677" s="17">
        <f t="shared" si="4566"/>
        <v>0</v>
      </c>
      <c r="O1677" s="17">
        <f t="shared" si="4567"/>
        <v>0</v>
      </c>
      <c r="P1677" s="17">
        <v>960.60000000000002</v>
      </c>
      <c r="Q1677" s="17"/>
      <c r="R1677" s="17"/>
      <c r="S1677" s="17"/>
      <c r="T1677" s="17"/>
      <c r="U1677" s="17"/>
      <c r="V1677" s="17"/>
      <c r="W1677" s="17"/>
      <c r="X1677" s="17"/>
      <c r="Y1677" s="17">
        <f t="shared" si="4583"/>
        <v>1501.3000000000002</v>
      </c>
      <c r="Z1677" s="17">
        <f t="shared" si="4584"/>
        <v>0</v>
      </c>
      <c r="AA1677" s="17">
        <f t="shared" si="4585"/>
        <v>0</v>
      </c>
      <c r="AB1677" s="17"/>
      <c r="AC1677" s="17"/>
      <c r="AD1677" s="17"/>
      <c r="AE1677" s="17">
        <f t="shared" si="4589"/>
        <v>1501.3000000000002</v>
      </c>
      <c r="AF1677" s="17">
        <f t="shared" si="4590"/>
        <v>0</v>
      </c>
      <c r="AG1677" s="17">
        <f t="shared" si="4591"/>
        <v>0</v>
      </c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/>
      <c r="AS1677" s="17"/>
      <c r="AT1677" s="17"/>
      <c r="AU1677" s="17"/>
      <c r="AV1677" s="17"/>
      <c r="AW1677" s="17">
        <f t="shared" si="4607"/>
        <v>1501.3000000000002</v>
      </c>
      <c r="AX1677" s="17">
        <f t="shared" si="4608"/>
        <v>0</v>
      </c>
      <c r="AY1677" s="17">
        <f t="shared" si="4609"/>
        <v>0</v>
      </c>
      <c r="AZ1677" s="17"/>
      <c r="BA1677" s="32"/>
      <c r="BB1677" s="32"/>
      <c r="BC1677" s="1"/>
      <c r="BD1677" s="1"/>
      <c r="BE1677" s="1"/>
      <c r="BF1677" s="1"/>
      <c r="BG1677" s="1"/>
      <c r="BH1677" s="1"/>
      <c r="BI1677" s="1"/>
    </row>
    <row r="1678" s="1" customFormat="1">
      <c r="A1678" s="30" t="s">
        <v>512</v>
      </c>
      <c r="B1678" s="30" t="s">
        <v>63</v>
      </c>
      <c r="C1678" s="30" t="s">
        <v>29</v>
      </c>
      <c r="D1678" s="30" t="s">
        <v>540</v>
      </c>
      <c r="E1678" s="30"/>
      <c r="F1678" s="31" t="s">
        <v>541</v>
      </c>
      <c r="G1678" s="17">
        <f>G1679</f>
        <v>1248</v>
      </c>
      <c r="H1678" s="17">
        <f>H1679</f>
        <v>1248</v>
      </c>
      <c r="I1678" s="17">
        <f>I1679</f>
        <v>1248</v>
      </c>
      <c r="J1678" s="17">
        <f>J1679</f>
        <v>0</v>
      </c>
      <c r="K1678" s="17">
        <f>K1679</f>
        <v>0</v>
      </c>
      <c r="L1678" s="17">
        <f>L1679</f>
        <v>0</v>
      </c>
      <c r="M1678" s="17">
        <f t="shared" si="4565"/>
        <v>1248</v>
      </c>
      <c r="N1678" s="17">
        <f t="shared" si="4566"/>
        <v>1248</v>
      </c>
      <c r="O1678" s="17">
        <f t="shared" si="4567"/>
        <v>1248</v>
      </c>
      <c r="P1678" s="17">
        <f>P1679</f>
        <v>0</v>
      </c>
      <c r="Q1678" s="17">
        <f>Q1679</f>
        <v>0</v>
      </c>
      <c r="R1678" s="17">
        <f>R1679</f>
        <v>0</v>
      </c>
      <c r="S1678" s="17">
        <f>S1679</f>
        <v>0</v>
      </c>
      <c r="T1678" s="17">
        <f>T1679</f>
        <v>0</v>
      </c>
      <c r="U1678" s="17">
        <f>U1679</f>
        <v>0</v>
      </c>
      <c r="V1678" s="17">
        <f>V1679</f>
        <v>0</v>
      </c>
      <c r="W1678" s="17">
        <f>W1679</f>
        <v>0</v>
      </c>
      <c r="X1678" s="17">
        <f>X1679</f>
        <v>0</v>
      </c>
      <c r="Y1678" s="17">
        <f t="shared" si="4583"/>
        <v>1248</v>
      </c>
      <c r="Z1678" s="17">
        <f t="shared" si="4584"/>
        <v>1248</v>
      </c>
      <c r="AA1678" s="17">
        <f t="shared" si="4585"/>
        <v>1248</v>
      </c>
      <c r="AB1678" s="17">
        <f>AB1679</f>
        <v>0</v>
      </c>
      <c r="AC1678" s="17">
        <f>AC1679</f>
        <v>0</v>
      </c>
      <c r="AD1678" s="17">
        <f>AD1679</f>
        <v>0</v>
      </c>
      <c r="AE1678" s="17">
        <f t="shared" si="4589"/>
        <v>1248</v>
      </c>
      <c r="AF1678" s="17">
        <f t="shared" si="4590"/>
        <v>1248</v>
      </c>
      <c r="AG1678" s="17">
        <f t="shared" si="4591"/>
        <v>1248</v>
      </c>
      <c r="AH1678" s="17">
        <f>AH1679</f>
        <v>0</v>
      </c>
      <c r="AI1678" s="17">
        <f>AI1679</f>
        <v>0</v>
      </c>
      <c r="AJ1678" s="17">
        <f>AJ1679</f>
        <v>0</v>
      </c>
      <c r="AK1678" s="17">
        <f>AK1679</f>
        <v>0</v>
      </c>
      <c r="AL1678" s="17">
        <f>AL1679</f>
        <v>0</v>
      </c>
      <c r="AM1678" s="17">
        <f>AM1679</f>
        <v>0</v>
      </c>
      <c r="AN1678" s="17">
        <f>AN1679</f>
        <v>0</v>
      </c>
      <c r="AO1678" s="17">
        <f>AO1679</f>
        <v>0</v>
      </c>
      <c r="AP1678" s="17">
        <f>AP1679</f>
        <v>0</v>
      </c>
      <c r="AQ1678" s="17">
        <f>AQ1679</f>
        <v>0</v>
      </c>
      <c r="AR1678" s="17">
        <f>AR1679</f>
        <v>0</v>
      </c>
      <c r="AS1678" s="17">
        <f>AS1679</f>
        <v>0</v>
      </c>
      <c r="AT1678" s="17">
        <f>AT1679</f>
        <v>0</v>
      </c>
      <c r="AU1678" s="17">
        <f>AU1679</f>
        <v>0</v>
      </c>
      <c r="AV1678" s="17">
        <f>AV1679</f>
        <v>0</v>
      </c>
      <c r="AW1678" s="17">
        <f t="shared" si="4607"/>
        <v>1248</v>
      </c>
      <c r="AX1678" s="17">
        <f t="shared" si="4608"/>
        <v>1248</v>
      </c>
      <c r="AY1678" s="17">
        <f t="shared" si="4609"/>
        <v>1248</v>
      </c>
      <c r="AZ1678" s="17">
        <f>AZ1679</f>
        <v>0</v>
      </c>
      <c r="BA1678" s="32"/>
      <c r="BB1678" s="32"/>
      <c r="BC1678" s="1"/>
      <c r="BD1678" s="1"/>
      <c r="BE1678" s="1"/>
      <c r="BF1678" s="1"/>
      <c r="BG1678" s="1"/>
      <c r="BH1678" s="1"/>
      <c r="BI1678" s="1"/>
    </row>
    <row r="1679" s="1" customFormat="1">
      <c r="A1679" s="30" t="s">
        <v>512</v>
      </c>
      <c r="B1679" s="30" t="s">
        <v>63</v>
      </c>
      <c r="C1679" s="30" t="s">
        <v>29</v>
      </c>
      <c r="D1679" s="30" t="s">
        <v>540</v>
      </c>
      <c r="E1679" s="30" t="s">
        <v>41</v>
      </c>
      <c r="F1679" s="31" t="s">
        <v>42</v>
      </c>
      <c r="G1679" s="17">
        <v>1248</v>
      </c>
      <c r="H1679" s="17">
        <v>1248</v>
      </c>
      <c r="I1679" s="17">
        <v>1248</v>
      </c>
      <c r="J1679" s="17"/>
      <c r="K1679" s="17"/>
      <c r="L1679" s="17"/>
      <c r="M1679" s="17">
        <f t="shared" si="4565"/>
        <v>1248</v>
      </c>
      <c r="N1679" s="17">
        <f t="shared" si="4566"/>
        <v>1248</v>
      </c>
      <c r="O1679" s="17">
        <f t="shared" si="4567"/>
        <v>1248</v>
      </c>
      <c r="P1679" s="17"/>
      <c r="Q1679" s="17"/>
      <c r="R1679" s="17"/>
      <c r="S1679" s="17"/>
      <c r="T1679" s="17"/>
      <c r="U1679" s="17"/>
      <c r="V1679" s="17"/>
      <c r="W1679" s="17"/>
      <c r="X1679" s="17"/>
      <c r="Y1679" s="17">
        <f t="shared" si="4583"/>
        <v>1248</v>
      </c>
      <c r="Z1679" s="17">
        <f t="shared" si="4584"/>
        <v>1248</v>
      </c>
      <c r="AA1679" s="17">
        <f t="shared" si="4585"/>
        <v>1248</v>
      </c>
      <c r="AB1679" s="17"/>
      <c r="AC1679" s="17"/>
      <c r="AD1679" s="17"/>
      <c r="AE1679" s="17">
        <f t="shared" si="4589"/>
        <v>1248</v>
      </c>
      <c r="AF1679" s="17">
        <f t="shared" si="4590"/>
        <v>1248</v>
      </c>
      <c r="AG1679" s="17">
        <f t="shared" si="4591"/>
        <v>1248</v>
      </c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17"/>
      <c r="AT1679" s="17"/>
      <c r="AU1679" s="17"/>
      <c r="AV1679" s="17"/>
      <c r="AW1679" s="17">
        <f t="shared" si="4607"/>
        <v>1248</v>
      </c>
      <c r="AX1679" s="17">
        <f t="shared" si="4608"/>
        <v>1248</v>
      </c>
      <c r="AY1679" s="17">
        <f t="shared" si="4609"/>
        <v>1248</v>
      </c>
      <c r="AZ1679" s="17"/>
      <c r="BA1679" s="32"/>
      <c r="BB1679" s="32"/>
      <c r="BC1679" s="1"/>
      <c r="BD1679" s="1"/>
      <c r="BE1679" s="1"/>
      <c r="BF1679" s="1"/>
      <c r="BG1679" s="1"/>
      <c r="BH1679" s="1"/>
      <c r="BI1679" s="1"/>
    </row>
    <row r="1680" s="1" customFormat="1">
      <c r="A1680" s="30" t="s">
        <v>512</v>
      </c>
      <c r="B1680" s="30" t="s">
        <v>63</v>
      </c>
      <c r="C1680" s="30" t="s">
        <v>29</v>
      </c>
      <c r="D1680" s="30" t="s">
        <v>542</v>
      </c>
      <c r="E1680" s="30"/>
      <c r="F1680" s="31" t="s">
        <v>543</v>
      </c>
      <c r="G1680" s="17">
        <f>G1681</f>
        <v>79659.100000000006</v>
      </c>
      <c r="H1680" s="17">
        <f>H1681</f>
        <v>80602.399999999994</v>
      </c>
      <c r="I1680" s="17">
        <f>I1681</f>
        <v>80602.399999999994</v>
      </c>
      <c r="J1680" s="17">
        <f>J1681</f>
        <v>0</v>
      </c>
      <c r="K1680" s="17">
        <f>K1681</f>
        <v>0</v>
      </c>
      <c r="L1680" s="17">
        <f>L1681</f>
        <v>0</v>
      </c>
      <c r="M1680" s="17">
        <f t="shared" si="4565"/>
        <v>79659.100000000006</v>
      </c>
      <c r="N1680" s="17">
        <f t="shared" si="4566"/>
        <v>80602.399999999994</v>
      </c>
      <c r="O1680" s="17">
        <f t="shared" si="4567"/>
        <v>80602.399999999994</v>
      </c>
      <c r="P1680" s="17">
        <f>P1681</f>
        <v>0</v>
      </c>
      <c r="Q1680" s="17">
        <f>Q1681</f>
        <v>0</v>
      </c>
      <c r="R1680" s="17">
        <f>R1681</f>
        <v>0</v>
      </c>
      <c r="S1680" s="17">
        <f>S1681</f>
        <v>0</v>
      </c>
      <c r="T1680" s="17">
        <f>T1681</f>
        <v>0</v>
      </c>
      <c r="U1680" s="17">
        <f>U1681</f>
        <v>0</v>
      </c>
      <c r="V1680" s="17">
        <f>V1681</f>
        <v>0</v>
      </c>
      <c r="W1680" s="17">
        <f>W1681</f>
        <v>0</v>
      </c>
      <c r="X1680" s="17">
        <f>X1681</f>
        <v>0</v>
      </c>
      <c r="Y1680" s="17">
        <f t="shared" si="4583"/>
        <v>79659.100000000006</v>
      </c>
      <c r="Z1680" s="17">
        <f t="shared" si="4584"/>
        <v>80602.399999999994</v>
      </c>
      <c r="AA1680" s="17">
        <f t="shared" si="4585"/>
        <v>80602.399999999994</v>
      </c>
      <c r="AB1680" s="17">
        <f>AB1681</f>
        <v>0</v>
      </c>
      <c r="AC1680" s="17">
        <f>AC1681</f>
        <v>0</v>
      </c>
      <c r="AD1680" s="17">
        <f>AD1681</f>
        <v>0</v>
      </c>
      <c r="AE1680" s="17">
        <f t="shared" si="4589"/>
        <v>79659.100000000006</v>
      </c>
      <c r="AF1680" s="17">
        <f t="shared" si="4590"/>
        <v>80602.399999999994</v>
      </c>
      <c r="AG1680" s="17">
        <f t="shared" si="4591"/>
        <v>80602.399999999994</v>
      </c>
      <c r="AH1680" s="17">
        <f>AH1681</f>
        <v>0</v>
      </c>
      <c r="AI1680" s="17">
        <f>AI1681</f>
        <v>0</v>
      </c>
      <c r="AJ1680" s="17">
        <f>AJ1681</f>
        <v>0</v>
      </c>
      <c r="AK1680" s="17">
        <f>AK1681</f>
        <v>0</v>
      </c>
      <c r="AL1680" s="17">
        <f>AL1681</f>
        <v>0</v>
      </c>
      <c r="AM1680" s="17">
        <f>AM1681</f>
        <v>0</v>
      </c>
      <c r="AN1680" s="17">
        <f>AN1681</f>
        <v>0</v>
      </c>
      <c r="AO1680" s="17">
        <f>AO1681</f>
        <v>0</v>
      </c>
      <c r="AP1680" s="17">
        <f>AP1681</f>
        <v>0</v>
      </c>
      <c r="AQ1680" s="17">
        <f>AQ1681</f>
        <v>0</v>
      </c>
      <c r="AR1680" s="17">
        <f>AR1681</f>
        <v>0</v>
      </c>
      <c r="AS1680" s="17">
        <f>AS1681</f>
        <v>0</v>
      </c>
      <c r="AT1680" s="17">
        <f>AT1681</f>
        <v>0</v>
      </c>
      <c r="AU1680" s="17">
        <f>AU1681</f>
        <v>0</v>
      </c>
      <c r="AV1680" s="17">
        <f>AV1681</f>
        <v>0</v>
      </c>
      <c r="AW1680" s="17">
        <f t="shared" si="4607"/>
        <v>79659.100000000006</v>
      </c>
      <c r="AX1680" s="17">
        <f t="shared" si="4608"/>
        <v>80602.399999999994</v>
      </c>
      <c r="AY1680" s="17">
        <f t="shared" si="4609"/>
        <v>80602.399999999994</v>
      </c>
      <c r="AZ1680" s="17">
        <f>AZ1681</f>
        <v>0</v>
      </c>
      <c r="BA1680" s="32"/>
      <c r="BB1680" s="32"/>
      <c r="BC1680" s="1"/>
      <c r="BD1680" s="1"/>
      <c r="BE1680" s="1"/>
      <c r="BF1680" s="1"/>
      <c r="BG1680" s="1"/>
      <c r="BH1680" s="1"/>
      <c r="BI1680" s="1"/>
    </row>
    <row r="1681" s="1" customFormat="1">
      <c r="A1681" s="30" t="s">
        <v>512</v>
      </c>
      <c r="B1681" s="30" t="s">
        <v>63</v>
      </c>
      <c r="C1681" s="30" t="s">
        <v>29</v>
      </c>
      <c r="D1681" s="30" t="s">
        <v>542</v>
      </c>
      <c r="E1681" s="30" t="s">
        <v>134</v>
      </c>
      <c r="F1681" s="31" t="s">
        <v>135</v>
      </c>
      <c r="G1681" s="17">
        <v>79659.100000000006</v>
      </c>
      <c r="H1681" s="17">
        <v>80602.399999999994</v>
      </c>
      <c r="I1681" s="17">
        <v>80602.399999999994</v>
      </c>
      <c r="J1681" s="17"/>
      <c r="K1681" s="17"/>
      <c r="L1681" s="17"/>
      <c r="M1681" s="17">
        <f t="shared" si="4565"/>
        <v>79659.100000000006</v>
      </c>
      <c r="N1681" s="17">
        <f t="shared" si="4566"/>
        <v>80602.399999999994</v>
      </c>
      <c r="O1681" s="17">
        <f t="shared" si="4567"/>
        <v>80602.399999999994</v>
      </c>
      <c r="P1681" s="17"/>
      <c r="Q1681" s="17"/>
      <c r="R1681" s="17"/>
      <c r="S1681" s="17"/>
      <c r="T1681" s="17"/>
      <c r="U1681" s="17"/>
      <c r="V1681" s="17"/>
      <c r="W1681" s="17"/>
      <c r="X1681" s="17"/>
      <c r="Y1681" s="17">
        <f t="shared" si="4583"/>
        <v>79659.100000000006</v>
      </c>
      <c r="Z1681" s="17">
        <f t="shared" si="4584"/>
        <v>80602.399999999994</v>
      </c>
      <c r="AA1681" s="17">
        <f t="shared" si="4585"/>
        <v>80602.399999999994</v>
      </c>
      <c r="AB1681" s="17"/>
      <c r="AC1681" s="17"/>
      <c r="AD1681" s="17"/>
      <c r="AE1681" s="17">
        <f t="shared" si="4589"/>
        <v>79659.100000000006</v>
      </c>
      <c r="AF1681" s="17">
        <f t="shared" si="4590"/>
        <v>80602.399999999994</v>
      </c>
      <c r="AG1681" s="17">
        <f t="shared" si="4591"/>
        <v>80602.399999999994</v>
      </c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/>
      <c r="AS1681" s="17"/>
      <c r="AT1681" s="17"/>
      <c r="AU1681" s="17"/>
      <c r="AV1681" s="17"/>
      <c r="AW1681" s="17">
        <f t="shared" si="4607"/>
        <v>79659.100000000006</v>
      </c>
      <c r="AX1681" s="17">
        <f t="shared" si="4608"/>
        <v>80602.399999999994</v>
      </c>
      <c r="AY1681" s="17">
        <f t="shared" si="4609"/>
        <v>80602.399999999994</v>
      </c>
      <c r="AZ1681" s="17"/>
      <c r="BA1681" s="32"/>
      <c r="BB1681" s="32"/>
      <c r="BC1681" s="1"/>
      <c r="BD1681" s="1"/>
      <c r="BE1681" s="1"/>
      <c r="BF1681" s="1"/>
      <c r="BG1681" s="1"/>
      <c r="BH1681" s="1"/>
      <c r="BI1681" s="1"/>
    </row>
    <row r="1682" s="25" customFormat="1">
      <c r="A1682" s="26" t="s">
        <v>512</v>
      </c>
      <c r="B1682" s="26" t="s">
        <v>63</v>
      </c>
      <c r="C1682" s="26" t="s">
        <v>325</v>
      </c>
      <c r="D1682" s="26"/>
      <c r="E1682" s="26"/>
      <c r="F1682" s="27" t="s">
        <v>487</v>
      </c>
      <c r="G1682" s="28">
        <f>G1683</f>
        <v>74133.300000000003</v>
      </c>
      <c r="H1682" s="28">
        <f>H1683</f>
        <v>56592.099999999999</v>
      </c>
      <c r="I1682" s="28">
        <f>I1683</f>
        <v>72597.699999999997</v>
      </c>
      <c r="J1682" s="28">
        <f>J1683</f>
        <v>0</v>
      </c>
      <c r="K1682" s="28">
        <f>K1683</f>
        <v>0</v>
      </c>
      <c r="L1682" s="28">
        <f>L1683</f>
        <v>0</v>
      </c>
      <c r="M1682" s="28">
        <f t="shared" si="4565"/>
        <v>74133.300000000003</v>
      </c>
      <c r="N1682" s="28">
        <f t="shared" si="4566"/>
        <v>56592.099999999999</v>
      </c>
      <c r="O1682" s="28">
        <f t="shared" si="4567"/>
        <v>72597.699999999997</v>
      </c>
      <c r="P1682" s="28">
        <f>P1683</f>
        <v>0</v>
      </c>
      <c r="Q1682" s="28">
        <f>Q1683</f>
        <v>0</v>
      </c>
      <c r="R1682" s="28">
        <f>R1683</f>
        <v>0</v>
      </c>
      <c r="S1682" s="28">
        <f>S1683</f>
        <v>549.66530999999998</v>
      </c>
      <c r="T1682" s="28">
        <f>T1683</f>
        <v>0</v>
      </c>
      <c r="U1682" s="28">
        <f>U1683</f>
        <v>0</v>
      </c>
      <c r="V1682" s="28">
        <f>V1683</f>
        <v>0</v>
      </c>
      <c r="W1682" s="28">
        <f>W1683</f>
        <v>0</v>
      </c>
      <c r="X1682" s="28">
        <f>X1683</f>
        <v>0</v>
      </c>
      <c r="Y1682" s="28">
        <f t="shared" si="4583"/>
        <v>74682.96531</v>
      </c>
      <c r="Z1682" s="28">
        <f t="shared" si="4584"/>
        <v>56592.099999999999</v>
      </c>
      <c r="AA1682" s="28">
        <f t="shared" si="4585"/>
        <v>72597.699999999997</v>
      </c>
      <c r="AB1682" s="28">
        <f>AB1683</f>
        <v>0</v>
      </c>
      <c r="AC1682" s="28">
        <f>AC1683</f>
        <v>0</v>
      </c>
      <c r="AD1682" s="28">
        <f>AD1683</f>
        <v>0</v>
      </c>
      <c r="AE1682" s="28">
        <f t="shared" si="4589"/>
        <v>74682.96531</v>
      </c>
      <c r="AF1682" s="28">
        <f t="shared" si="4590"/>
        <v>56592.099999999999</v>
      </c>
      <c r="AG1682" s="28">
        <f t="shared" si="4591"/>
        <v>72597.699999999997</v>
      </c>
      <c r="AH1682" s="28">
        <f>AH1683</f>
        <v>0</v>
      </c>
      <c r="AI1682" s="28">
        <f>AI1683</f>
        <v>0</v>
      </c>
      <c r="AJ1682" s="28">
        <f>AJ1683</f>
        <v>0</v>
      </c>
      <c r="AK1682" s="28">
        <f>AK1683</f>
        <v>0</v>
      </c>
      <c r="AL1682" s="28">
        <f>AL1683</f>
        <v>0</v>
      </c>
      <c r="AM1682" s="28">
        <f>AM1683</f>
        <v>0</v>
      </c>
      <c r="AN1682" s="28">
        <f>AN1683</f>
        <v>0</v>
      </c>
      <c r="AO1682" s="28">
        <f>AO1683</f>
        <v>0</v>
      </c>
      <c r="AP1682" s="28">
        <f>AP1683</f>
        <v>0</v>
      </c>
      <c r="AQ1682" s="28">
        <f>AQ1683</f>
        <v>0</v>
      </c>
      <c r="AR1682" s="28">
        <f>AR1683</f>
        <v>0</v>
      </c>
      <c r="AS1682" s="28">
        <f>AS1683</f>
        <v>0</v>
      </c>
      <c r="AT1682" s="28">
        <f>AT1683</f>
        <v>0</v>
      </c>
      <c r="AU1682" s="28">
        <f>AU1683</f>
        <v>0</v>
      </c>
      <c r="AV1682" s="28">
        <f>AV1683</f>
        <v>0</v>
      </c>
      <c r="AW1682" s="28">
        <f t="shared" si="4607"/>
        <v>74682.96531</v>
      </c>
      <c r="AX1682" s="28">
        <f t="shared" si="4608"/>
        <v>56592.099999999999</v>
      </c>
      <c r="AY1682" s="28">
        <f t="shared" si="4609"/>
        <v>72597.699999999997</v>
      </c>
      <c r="AZ1682" s="28">
        <f>AZ1683</f>
        <v>0</v>
      </c>
      <c r="BA1682" s="29"/>
      <c r="BB1682" s="29"/>
      <c r="BC1682" s="25"/>
      <c r="BD1682" s="25"/>
      <c r="BE1682" s="25"/>
      <c r="BF1682" s="25"/>
      <c r="BG1682" s="25"/>
      <c r="BH1682" s="25"/>
      <c r="BI1682" s="25"/>
    </row>
    <row r="1683" s="1" customFormat="1">
      <c r="A1683" s="30" t="s">
        <v>512</v>
      </c>
      <c r="B1683" s="30" t="s">
        <v>63</v>
      </c>
      <c r="C1683" s="30" t="s">
        <v>325</v>
      </c>
      <c r="D1683" s="30" t="s">
        <v>448</v>
      </c>
      <c r="E1683" s="30"/>
      <c r="F1683" s="31" t="s">
        <v>449</v>
      </c>
      <c r="G1683" s="17">
        <f>G1684+G1690</f>
        <v>74133.300000000003</v>
      </c>
      <c r="H1683" s="17">
        <f>H1684+H1690</f>
        <v>56592.099999999999</v>
      </c>
      <c r="I1683" s="17">
        <f>I1684+I1690</f>
        <v>72597.699999999997</v>
      </c>
      <c r="J1683" s="17">
        <f>J1684+J1690</f>
        <v>0</v>
      </c>
      <c r="K1683" s="17">
        <f>K1684+K1690</f>
        <v>0</v>
      </c>
      <c r="L1683" s="17">
        <f>L1684+L1690</f>
        <v>0</v>
      </c>
      <c r="M1683" s="17">
        <f t="shared" si="4565"/>
        <v>74133.300000000003</v>
      </c>
      <c r="N1683" s="17">
        <f t="shared" si="4566"/>
        <v>56592.099999999999</v>
      </c>
      <c r="O1683" s="17">
        <f t="shared" si="4567"/>
        <v>72597.699999999997</v>
      </c>
      <c r="P1683" s="17">
        <f>P1684+P1690</f>
        <v>0</v>
      </c>
      <c r="Q1683" s="17">
        <f>Q1684+Q1690</f>
        <v>0</v>
      </c>
      <c r="R1683" s="17">
        <f>R1684+R1690</f>
        <v>0</v>
      </c>
      <c r="S1683" s="17">
        <f>S1684+S1690</f>
        <v>549.66530999999998</v>
      </c>
      <c r="T1683" s="17">
        <f>T1684+T1690</f>
        <v>0</v>
      </c>
      <c r="U1683" s="17">
        <f>U1684+U1690</f>
        <v>0</v>
      </c>
      <c r="V1683" s="17">
        <f>V1684+V1690</f>
        <v>0</v>
      </c>
      <c r="W1683" s="17">
        <f>W1684+W1690</f>
        <v>0</v>
      </c>
      <c r="X1683" s="17">
        <f>X1684+X1690</f>
        <v>0</v>
      </c>
      <c r="Y1683" s="17">
        <f t="shared" si="4583"/>
        <v>74682.96531</v>
      </c>
      <c r="Z1683" s="17">
        <f t="shared" si="4584"/>
        <v>56592.099999999999</v>
      </c>
      <c r="AA1683" s="17">
        <f t="shared" si="4585"/>
        <v>72597.699999999997</v>
      </c>
      <c r="AB1683" s="17">
        <f>AB1684+AB1690</f>
        <v>0</v>
      </c>
      <c r="AC1683" s="17">
        <f>AC1684+AC1690</f>
        <v>0</v>
      </c>
      <c r="AD1683" s="17">
        <f>AD1684+AD1690</f>
        <v>0</v>
      </c>
      <c r="AE1683" s="17">
        <f t="shared" si="4589"/>
        <v>74682.96531</v>
      </c>
      <c r="AF1683" s="17">
        <f t="shared" si="4590"/>
        <v>56592.099999999999</v>
      </c>
      <c r="AG1683" s="17">
        <f t="shared" si="4591"/>
        <v>72597.699999999997</v>
      </c>
      <c r="AH1683" s="17">
        <f>AH1684+AH1690</f>
        <v>0</v>
      </c>
      <c r="AI1683" s="17">
        <f>AI1684+AI1690</f>
        <v>0</v>
      </c>
      <c r="AJ1683" s="17">
        <f>AJ1684+AJ1690</f>
        <v>0</v>
      </c>
      <c r="AK1683" s="17">
        <f>AK1684+AK1690</f>
        <v>0</v>
      </c>
      <c r="AL1683" s="17">
        <f>AL1684+AL1690</f>
        <v>0</v>
      </c>
      <c r="AM1683" s="17">
        <f>AM1684+AM1690</f>
        <v>0</v>
      </c>
      <c r="AN1683" s="17">
        <f>AN1684+AN1690</f>
        <v>0</v>
      </c>
      <c r="AO1683" s="17">
        <f>AO1684+AO1690</f>
        <v>0</v>
      </c>
      <c r="AP1683" s="17">
        <f>AP1684+AP1690</f>
        <v>0</v>
      </c>
      <c r="AQ1683" s="17">
        <f>AQ1684+AQ1690</f>
        <v>0</v>
      </c>
      <c r="AR1683" s="17">
        <f>AR1684+AR1690</f>
        <v>0</v>
      </c>
      <c r="AS1683" s="17">
        <f>AS1684+AS1690</f>
        <v>0</v>
      </c>
      <c r="AT1683" s="17">
        <f>AT1684+AT1690</f>
        <v>0</v>
      </c>
      <c r="AU1683" s="17">
        <f>AU1684+AU1690</f>
        <v>0</v>
      </c>
      <c r="AV1683" s="17">
        <f>AV1684+AV1690</f>
        <v>0</v>
      </c>
      <c r="AW1683" s="17">
        <f t="shared" si="4607"/>
        <v>74682.96531</v>
      </c>
      <c r="AX1683" s="17">
        <f t="shared" si="4608"/>
        <v>56592.099999999999</v>
      </c>
      <c r="AY1683" s="17">
        <f t="shared" si="4609"/>
        <v>72597.699999999997</v>
      </c>
      <c r="AZ1683" s="17">
        <f>AZ1684+AZ1690</f>
        <v>0</v>
      </c>
      <c r="BA1683" s="32"/>
      <c r="BB1683" s="32"/>
      <c r="BC1683" s="1"/>
      <c r="BD1683" s="1"/>
      <c r="BE1683" s="1"/>
      <c r="BF1683" s="1"/>
      <c r="BG1683" s="1"/>
      <c r="BH1683" s="1"/>
      <c r="BI1683" s="1"/>
    </row>
    <row r="1684" s="1" customFormat="1">
      <c r="A1684" s="30" t="s">
        <v>512</v>
      </c>
      <c r="B1684" s="30" t="s">
        <v>63</v>
      </c>
      <c r="C1684" s="30" t="s">
        <v>325</v>
      </c>
      <c r="D1684" s="30" t="s">
        <v>450</v>
      </c>
      <c r="E1684" s="30"/>
      <c r="F1684" s="31" t="s">
        <v>80</v>
      </c>
      <c r="G1684" s="17">
        <f>G1685</f>
        <v>18191</v>
      </c>
      <c r="H1684" s="17">
        <f>H1685</f>
        <v>0</v>
      </c>
      <c r="I1684" s="17">
        <f>I1685</f>
        <v>0</v>
      </c>
      <c r="J1684" s="17">
        <f>J1685</f>
        <v>0</v>
      </c>
      <c r="K1684" s="17">
        <f>K1685</f>
        <v>0</v>
      </c>
      <c r="L1684" s="17">
        <f>L1685</f>
        <v>0</v>
      </c>
      <c r="M1684" s="17">
        <f t="shared" si="4565"/>
        <v>18191</v>
      </c>
      <c r="N1684" s="17">
        <f t="shared" si="4566"/>
        <v>0</v>
      </c>
      <c r="O1684" s="17">
        <f t="shared" si="4567"/>
        <v>0</v>
      </c>
      <c r="P1684" s="17">
        <f>P1685</f>
        <v>0</v>
      </c>
      <c r="Q1684" s="17">
        <f>Q1685</f>
        <v>0</v>
      </c>
      <c r="R1684" s="17">
        <f>R1685</f>
        <v>0</v>
      </c>
      <c r="S1684" s="17">
        <f>S1685</f>
        <v>0</v>
      </c>
      <c r="T1684" s="17">
        <f>T1685</f>
        <v>0</v>
      </c>
      <c r="U1684" s="17">
        <f>U1685</f>
        <v>0</v>
      </c>
      <c r="V1684" s="17">
        <f>V1685</f>
        <v>0</v>
      </c>
      <c r="W1684" s="17">
        <f>W1685</f>
        <v>0</v>
      </c>
      <c r="X1684" s="17">
        <f>X1685</f>
        <v>0</v>
      </c>
      <c r="Y1684" s="17">
        <f t="shared" si="4583"/>
        <v>18191</v>
      </c>
      <c r="Z1684" s="17">
        <f t="shared" si="4584"/>
        <v>0</v>
      </c>
      <c r="AA1684" s="17">
        <f t="shared" si="4585"/>
        <v>0</v>
      </c>
      <c r="AB1684" s="17">
        <f>AB1685</f>
        <v>0</v>
      </c>
      <c r="AC1684" s="17">
        <f>AC1685</f>
        <v>0</v>
      </c>
      <c r="AD1684" s="17">
        <f>AD1685</f>
        <v>0</v>
      </c>
      <c r="AE1684" s="17">
        <f t="shared" si="4589"/>
        <v>18191</v>
      </c>
      <c r="AF1684" s="17">
        <f t="shared" si="4590"/>
        <v>0</v>
      </c>
      <c r="AG1684" s="17">
        <f t="shared" si="4591"/>
        <v>0</v>
      </c>
      <c r="AH1684" s="17">
        <f>AH1685</f>
        <v>0</v>
      </c>
      <c r="AI1684" s="17">
        <f>AI1685</f>
        <v>0</v>
      </c>
      <c r="AJ1684" s="17">
        <f>AJ1685</f>
        <v>0</v>
      </c>
      <c r="AK1684" s="17">
        <f>AK1685</f>
        <v>0</v>
      </c>
      <c r="AL1684" s="17">
        <f>AL1685</f>
        <v>0</v>
      </c>
      <c r="AM1684" s="17">
        <f>AM1685</f>
        <v>0</v>
      </c>
      <c r="AN1684" s="17">
        <f>AN1685</f>
        <v>0</v>
      </c>
      <c r="AO1684" s="17">
        <f>AO1685</f>
        <v>0</v>
      </c>
      <c r="AP1684" s="17">
        <f>AP1685</f>
        <v>0</v>
      </c>
      <c r="AQ1684" s="17">
        <f>AQ1685</f>
        <v>0</v>
      </c>
      <c r="AR1684" s="17">
        <f>AR1685</f>
        <v>0</v>
      </c>
      <c r="AS1684" s="17">
        <f>AS1685</f>
        <v>0</v>
      </c>
      <c r="AT1684" s="17">
        <f>AT1685</f>
        <v>0</v>
      </c>
      <c r="AU1684" s="17">
        <f>AU1685</f>
        <v>0</v>
      </c>
      <c r="AV1684" s="17">
        <f>AV1685</f>
        <v>0</v>
      </c>
      <c r="AW1684" s="17">
        <f t="shared" si="4607"/>
        <v>18191</v>
      </c>
      <c r="AX1684" s="17">
        <f t="shared" si="4608"/>
        <v>0</v>
      </c>
      <c r="AY1684" s="17">
        <f t="shared" si="4609"/>
        <v>0</v>
      </c>
      <c r="AZ1684" s="17">
        <f>AZ1685</f>
        <v>0</v>
      </c>
      <c r="BA1684" s="32"/>
      <c r="BB1684" s="32"/>
      <c r="BC1684" s="1"/>
      <c r="BD1684" s="1"/>
      <c r="BE1684" s="1"/>
      <c r="BF1684" s="1"/>
      <c r="BG1684" s="1"/>
      <c r="BH1684" s="1"/>
      <c r="BI1684" s="1"/>
    </row>
    <row r="1685" s="1" customFormat="1">
      <c r="A1685" s="30" t="s">
        <v>512</v>
      </c>
      <c r="B1685" s="30" t="s">
        <v>63</v>
      </c>
      <c r="C1685" s="30" t="s">
        <v>325</v>
      </c>
      <c r="D1685" s="30" t="s">
        <v>544</v>
      </c>
      <c r="E1685" s="30"/>
      <c r="F1685" s="31" t="s">
        <v>545</v>
      </c>
      <c r="G1685" s="17">
        <f>G1686+G1688</f>
        <v>18191</v>
      </c>
      <c r="H1685" s="17">
        <f>H1686+H1688</f>
        <v>0</v>
      </c>
      <c r="I1685" s="17">
        <f>I1686+I1688</f>
        <v>0</v>
      </c>
      <c r="J1685" s="17">
        <f>J1686+J1688</f>
        <v>0</v>
      </c>
      <c r="K1685" s="17">
        <f>K1686+K1688</f>
        <v>0</v>
      </c>
      <c r="L1685" s="17">
        <f>L1686+L1688</f>
        <v>0</v>
      </c>
      <c r="M1685" s="17">
        <f t="shared" si="4565"/>
        <v>18191</v>
      </c>
      <c r="N1685" s="17">
        <f t="shared" si="4566"/>
        <v>0</v>
      </c>
      <c r="O1685" s="17">
        <f t="shared" si="4567"/>
        <v>0</v>
      </c>
      <c r="P1685" s="17">
        <f>P1686+P1688</f>
        <v>0</v>
      </c>
      <c r="Q1685" s="17">
        <f>Q1686+Q1688</f>
        <v>0</v>
      </c>
      <c r="R1685" s="17">
        <f>R1686+R1688</f>
        <v>0</v>
      </c>
      <c r="S1685" s="17">
        <f>S1686+S1688</f>
        <v>0</v>
      </c>
      <c r="T1685" s="17">
        <f>T1686+T1688</f>
        <v>0</v>
      </c>
      <c r="U1685" s="17">
        <f>U1686+U1688</f>
        <v>0</v>
      </c>
      <c r="V1685" s="17">
        <f>V1686+V1688</f>
        <v>0</v>
      </c>
      <c r="W1685" s="17">
        <f>W1686+W1688</f>
        <v>0</v>
      </c>
      <c r="X1685" s="17">
        <f>X1686+X1688</f>
        <v>0</v>
      </c>
      <c r="Y1685" s="17">
        <f t="shared" si="4583"/>
        <v>18191</v>
      </c>
      <c r="Z1685" s="17">
        <f t="shared" si="4584"/>
        <v>0</v>
      </c>
      <c r="AA1685" s="17">
        <f t="shared" si="4585"/>
        <v>0</v>
      </c>
      <c r="AB1685" s="17">
        <f>AB1686+AB1688</f>
        <v>0</v>
      </c>
      <c r="AC1685" s="17">
        <f>AC1686+AC1688</f>
        <v>0</v>
      </c>
      <c r="AD1685" s="17">
        <f>AD1686+AD1688</f>
        <v>0</v>
      </c>
      <c r="AE1685" s="17">
        <f t="shared" si="4589"/>
        <v>18191</v>
      </c>
      <c r="AF1685" s="17">
        <f t="shared" si="4590"/>
        <v>0</v>
      </c>
      <c r="AG1685" s="17">
        <f t="shared" si="4591"/>
        <v>0</v>
      </c>
      <c r="AH1685" s="17">
        <f>AH1686+AH1688</f>
        <v>0</v>
      </c>
      <c r="AI1685" s="17">
        <f>AI1686+AI1688</f>
        <v>0</v>
      </c>
      <c r="AJ1685" s="17">
        <f>AJ1686+AJ1688</f>
        <v>0</v>
      </c>
      <c r="AK1685" s="17">
        <f>AK1686+AK1688</f>
        <v>0</v>
      </c>
      <c r="AL1685" s="17">
        <f>AL1686+AL1688</f>
        <v>0</v>
      </c>
      <c r="AM1685" s="17">
        <f>AM1686+AM1688</f>
        <v>0</v>
      </c>
      <c r="AN1685" s="17">
        <f>AN1686+AN1688</f>
        <v>0</v>
      </c>
      <c r="AO1685" s="17">
        <f>AO1686+AO1688</f>
        <v>0</v>
      </c>
      <c r="AP1685" s="17">
        <f>AP1686+AP1688</f>
        <v>0</v>
      </c>
      <c r="AQ1685" s="17">
        <f>AQ1686+AQ1688</f>
        <v>0</v>
      </c>
      <c r="AR1685" s="17">
        <f>AR1686+AR1688</f>
        <v>0</v>
      </c>
      <c r="AS1685" s="17">
        <f>AS1686+AS1688</f>
        <v>0</v>
      </c>
      <c r="AT1685" s="17">
        <f>AT1686+AT1688</f>
        <v>0</v>
      </c>
      <c r="AU1685" s="17">
        <f>AU1686+AU1688</f>
        <v>0</v>
      </c>
      <c r="AV1685" s="17">
        <f>AV1686+AV1688</f>
        <v>0</v>
      </c>
      <c r="AW1685" s="17">
        <f t="shared" si="4607"/>
        <v>18191</v>
      </c>
      <c r="AX1685" s="17">
        <f t="shared" si="4608"/>
        <v>0</v>
      </c>
      <c r="AY1685" s="17">
        <f t="shared" si="4609"/>
        <v>0</v>
      </c>
      <c r="AZ1685" s="17">
        <f>AZ1686+AZ1688</f>
        <v>0</v>
      </c>
      <c r="BA1685" s="32"/>
      <c r="BB1685" s="32"/>
      <c r="BC1685" s="1"/>
      <c r="BD1685" s="1"/>
      <c r="BE1685" s="1"/>
      <c r="BF1685" s="1"/>
      <c r="BG1685" s="1"/>
      <c r="BH1685" s="1"/>
      <c r="BI1685" s="1"/>
    </row>
    <row r="1686" s="1" customFormat="1">
      <c r="A1686" s="30" t="s">
        <v>512</v>
      </c>
      <c r="B1686" s="30" t="s">
        <v>63</v>
      </c>
      <c r="C1686" s="30" t="s">
        <v>325</v>
      </c>
      <c r="D1686" s="30" t="s">
        <v>546</v>
      </c>
      <c r="E1686" s="30"/>
      <c r="F1686" s="31" t="s">
        <v>547</v>
      </c>
      <c r="G1686" s="17">
        <f>G1687</f>
        <v>8990</v>
      </c>
      <c r="H1686" s="17">
        <f>H1687</f>
        <v>0</v>
      </c>
      <c r="I1686" s="17">
        <f>I1687</f>
        <v>0</v>
      </c>
      <c r="J1686" s="17">
        <f>J1687</f>
        <v>0</v>
      </c>
      <c r="K1686" s="17">
        <f>K1687</f>
        <v>0</v>
      </c>
      <c r="L1686" s="17">
        <f>L1687</f>
        <v>0</v>
      </c>
      <c r="M1686" s="17">
        <f t="shared" si="4565"/>
        <v>8990</v>
      </c>
      <c r="N1686" s="17">
        <f t="shared" si="4566"/>
        <v>0</v>
      </c>
      <c r="O1686" s="17">
        <f t="shared" si="4567"/>
        <v>0</v>
      </c>
      <c r="P1686" s="17">
        <f>P1687</f>
        <v>0</v>
      </c>
      <c r="Q1686" s="17">
        <f>Q1687</f>
        <v>0</v>
      </c>
      <c r="R1686" s="17">
        <f>R1687</f>
        <v>0</v>
      </c>
      <c r="S1686" s="17">
        <f>S1687</f>
        <v>0</v>
      </c>
      <c r="T1686" s="17">
        <f>T1687</f>
        <v>0</v>
      </c>
      <c r="U1686" s="17">
        <f>U1687</f>
        <v>0</v>
      </c>
      <c r="V1686" s="17">
        <f>V1687</f>
        <v>0</v>
      </c>
      <c r="W1686" s="17">
        <f>W1687</f>
        <v>0</v>
      </c>
      <c r="X1686" s="17">
        <f>X1687</f>
        <v>0</v>
      </c>
      <c r="Y1686" s="17">
        <f t="shared" si="4583"/>
        <v>8990</v>
      </c>
      <c r="Z1686" s="17">
        <f t="shared" si="4584"/>
        <v>0</v>
      </c>
      <c r="AA1686" s="17">
        <f t="shared" si="4585"/>
        <v>0</v>
      </c>
      <c r="AB1686" s="17">
        <f>AB1687</f>
        <v>0</v>
      </c>
      <c r="AC1686" s="17">
        <f>AC1687</f>
        <v>0</v>
      </c>
      <c r="AD1686" s="17">
        <f>AD1687</f>
        <v>0</v>
      </c>
      <c r="AE1686" s="17">
        <f t="shared" si="4589"/>
        <v>8990</v>
      </c>
      <c r="AF1686" s="17">
        <f t="shared" si="4590"/>
        <v>0</v>
      </c>
      <c r="AG1686" s="17">
        <f t="shared" si="4591"/>
        <v>0</v>
      </c>
      <c r="AH1686" s="17">
        <f>AH1687</f>
        <v>0</v>
      </c>
      <c r="AI1686" s="17">
        <f>AI1687</f>
        <v>0</v>
      </c>
      <c r="AJ1686" s="17">
        <f>AJ1687</f>
        <v>0</v>
      </c>
      <c r="AK1686" s="17">
        <f>AK1687</f>
        <v>0</v>
      </c>
      <c r="AL1686" s="17">
        <f>AL1687</f>
        <v>0</v>
      </c>
      <c r="AM1686" s="17">
        <f>AM1687</f>
        <v>0</v>
      </c>
      <c r="AN1686" s="17">
        <f>AN1687</f>
        <v>0</v>
      </c>
      <c r="AO1686" s="17">
        <f>AO1687</f>
        <v>0</v>
      </c>
      <c r="AP1686" s="17">
        <f>AP1687</f>
        <v>0</v>
      </c>
      <c r="AQ1686" s="17">
        <f>AQ1687</f>
        <v>0</v>
      </c>
      <c r="AR1686" s="17">
        <f>AR1687</f>
        <v>0</v>
      </c>
      <c r="AS1686" s="17">
        <f>AS1687</f>
        <v>0</v>
      </c>
      <c r="AT1686" s="17">
        <f>AT1687</f>
        <v>0</v>
      </c>
      <c r="AU1686" s="17">
        <f>AU1687</f>
        <v>0</v>
      </c>
      <c r="AV1686" s="17">
        <f>AV1687</f>
        <v>0</v>
      </c>
      <c r="AW1686" s="17">
        <f t="shared" si="4607"/>
        <v>8990</v>
      </c>
      <c r="AX1686" s="17">
        <f t="shared" si="4608"/>
        <v>0</v>
      </c>
      <c r="AY1686" s="17">
        <f t="shared" si="4609"/>
        <v>0</v>
      </c>
      <c r="AZ1686" s="17">
        <f>AZ1687</f>
        <v>0</v>
      </c>
      <c r="BA1686" s="32"/>
      <c r="BB1686" s="32"/>
      <c r="BC1686" s="1"/>
      <c r="BD1686" s="1"/>
      <c r="BE1686" s="1"/>
      <c r="BF1686" s="1"/>
      <c r="BG1686" s="1"/>
      <c r="BH1686" s="1"/>
      <c r="BI1686" s="1"/>
    </row>
    <row r="1687" s="1" customFormat="1">
      <c r="A1687" s="30" t="s">
        <v>512</v>
      </c>
      <c r="B1687" s="30" t="s">
        <v>63</v>
      </c>
      <c r="C1687" s="30" t="s">
        <v>325</v>
      </c>
      <c r="D1687" s="30" t="s">
        <v>546</v>
      </c>
      <c r="E1687" s="30" t="s">
        <v>85</v>
      </c>
      <c r="F1687" s="31" t="s">
        <v>86</v>
      </c>
      <c r="G1687" s="17">
        <v>8990</v>
      </c>
      <c r="H1687" s="17">
        <v>0</v>
      </c>
      <c r="I1687" s="17">
        <v>0</v>
      </c>
      <c r="J1687" s="17"/>
      <c r="K1687" s="17"/>
      <c r="L1687" s="17"/>
      <c r="M1687" s="17">
        <f t="shared" si="4565"/>
        <v>8990</v>
      </c>
      <c r="N1687" s="17">
        <f t="shared" si="4566"/>
        <v>0</v>
      </c>
      <c r="O1687" s="17">
        <f t="shared" si="4567"/>
        <v>0</v>
      </c>
      <c r="P1687" s="17"/>
      <c r="Q1687" s="17"/>
      <c r="R1687" s="17"/>
      <c r="S1687" s="17"/>
      <c r="T1687" s="17"/>
      <c r="U1687" s="17"/>
      <c r="V1687" s="17"/>
      <c r="W1687" s="17"/>
      <c r="X1687" s="17"/>
      <c r="Y1687" s="17">
        <f t="shared" si="4583"/>
        <v>8990</v>
      </c>
      <c r="Z1687" s="17">
        <f t="shared" si="4584"/>
        <v>0</v>
      </c>
      <c r="AA1687" s="17">
        <f t="shared" si="4585"/>
        <v>0</v>
      </c>
      <c r="AB1687" s="17"/>
      <c r="AC1687" s="17"/>
      <c r="AD1687" s="17"/>
      <c r="AE1687" s="17">
        <f t="shared" si="4589"/>
        <v>8990</v>
      </c>
      <c r="AF1687" s="17">
        <f t="shared" si="4590"/>
        <v>0</v>
      </c>
      <c r="AG1687" s="17">
        <f t="shared" si="4591"/>
        <v>0</v>
      </c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/>
      <c r="AS1687" s="17"/>
      <c r="AT1687" s="17"/>
      <c r="AU1687" s="17"/>
      <c r="AV1687" s="17"/>
      <c r="AW1687" s="17">
        <f t="shared" si="4607"/>
        <v>8990</v>
      </c>
      <c r="AX1687" s="17">
        <f t="shared" si="4608"/>
        <v>0</v>
      </c>
      <c r="AY1687" s="17">
        <f t="shared" si="4609"/>
        <v>0</v>
      </c>
      <c r="AZ1687" s="17"/>
      <c r="BA1687" s="32"/>
      <c r="BB1687" s="32"/>
      <c r="BC1687" s="1"/>
      <c r="BD1687" s="1"/>
      <c r="BE1687" s="1"/>
      <c r="BF1687" s="1"/>
      <c r="BG1687" s="1"/>
      <c r="BH1687" s="1"/>
      <c r="BI1687" s="1"/>
    </row>
    <row r="1688" s="1" customFormat="1">
      <c r="A1688" s="30" t="s">
        <v>512</v>
      </c>
      <c r="B1688" s="30" t="s">
        <v>63</v>
      </c>
      <c r="C1688" s="30" t="s">
        <v>325</v>
      </c>
      <c r="D1688" s="30" t="s">
        <v>548</v>
      </c>
      <c r="E1688" s="30"/>
      <c r="F1688" s="31" t="s">
        <v>549</v>
      </c>
      <c r="G1688" s="17">
        <f>G1689</f>
        <v>9201</v>
      </c>
      <c r="H1688" s="17">
        <f>H1689</f>
        <v>0</v>
      </c>
      <c r="I1688" s="17">
        <f>I1689</f>
        <v>0</v>
      </c>
      <c r="J1688" s="17">
        <f>J1689</f>
        <v>0</v>
      </c>
      <c r="K1688" s="17">
        <f>K1689</f>
        <v>0</v>
      </c>
      <c r="L1688" s="17">
        <f>L1689</f>
        <v>0</v>
      </c>
      <c r="M1688" s="17">
        <f t="shared" ref="M1688:M1751" si="4627">G1688+J1688</f>
        <v>9201</v>
      </c>
      <c r="N1688" s="17">
        <f t="shared" ref="N1688:N1751" si="4628">H1688+K1688</f>
        <v>0</v>
      </c>
      <c r="O1688" s="17">
        <f t="shared" ref="O1688:O1751" si="4629">I1688+L1688</f>
        <v>0</v>
      </c>
      <c r="P1688" s="17">
        <f>P1689</f>
        <v>0</v>
      </c>
      <c r="Q1688" s="17">
        <f>Q1689</f>
        <v>0</v>
      </c>
      <c r="R1688" s="17">
        <f>R1689</f>
        <v>0</v>
      </c>
      <c r="S1688" s="17">
        <f>S1689</f>
        <v>0</v>
      </c>
      <c r="T1688" s="17">
        <f>T1689</f>
        <v>0</v>
      </c>
      <c r="U1688" s="17">
        <f>U1689</f>
        <v>0</v>
      </c>
      <c r="V1688" s="17">
        <f>V1689</f>
        <v>0</v>
      </c>
      <c r="W1688" s="17">
        <f>W1689</f>
        <v>0</v>
      </c>
      <c r="X1688" s="17">
        <f>X1689</f>
        <v>0</v>
      </c>
      <c r="Y1688" s="17">
        <f t="shared" si="4583"/>
        <v>9201</v>
      </c>
      <c r="Z1688" s="17">
        <f t="shared" si="4584"/>
        <v>0</v>
      </c>
      <c r="AA1688" s="17">
        <f t="shared" si="4585"/>
        <v>0</v>
      </c>
      <c r="AB1688" s="17">
        <f>AB1689</f>
        <v>0</v>
      </c>
      <c r="AC1688" s="17">
        <f>AC1689</f>
        <v>0</v>
      </c>
      <c r="AD1688" s="17">
        <f>AD1689</f>
        <v>0</v>
      </c>
      <c r="AE1688" s="17">
        <f t="shared" si="4589"/>
        <v>9201</v>
      </c>
      <c r="AF1688" s="17">
        <f t="shared" si="4590"/>
        <v>0</v>
      </c>
      <c r="AG1688" s="17">
        <f t="shared" si="4591"/>
        <v>0</v>
      </c>
      <c r="AH1688" s="17">
        <f>AH1689</f>
        <v>0</v>
      </c>
      <c r="AI1688" s="17">
        <f>AI1689</f>
        <v>0</v>
      </c>
      <c r="AJ1688" s="17">
        <f>AJ1689</f>
        <v>0</v>
      </c>
      <c r="AK1688" s="17">
        <f>AK1689</f>
        <v>0</v>
      </c>
      <c r="AL1688" s="17">
        <f>AL1689</f>
        <v>0</v>
      </c>
      <c r="AM1688" s="17">
        <f>AM1689</f>
        <v>0</v>
      </c>
      <c r="AN1688" s="17">
        <f>AN1689</f>
        <v>0</v>
      </c>
      <c r="AO1688" s="17">
        <f>AO1689</f>
        <v>0</v>
      </c>
      <c r="AP1688" s="17">
        <f>AP1689</f>
        <v>0</v>
      </c>
      <c r="AQ1688" s="17">
        <f>AQ1689</f>
        <v>0</v>
      </c>
      <c r="AR1688" s="17">
        <f>AR1689</f>
        <v>0</v>
      </c>
      <c r="AS1688" s="17">
        <f>AS1689</f>
        <v>0</v>
      </c>
      <c r="AT1688" s="17">
        <f>AT1689</f>
        <v>0</v>
      </c>
      <c r="AU1688" s="17">
        <f>AU1689</f>
        <v>0</v>
      </c>
      <c r="AV1688" s="17">
        <f>AV1689</f>
        <v>0</v>
      </c>
      <c r="AW1688" s="17">
        <f t="shared" si="4607"/>
        <v>9201</v>
      </c>
      <c r="AX1688" s="17">
        <f t="shared" si="4608"/>
        <v>0</v>
      </c>
      <c r="AY1688" s="17">
        <f t="shared" si="4609"/>
        <v>0</v>
      </c>
      <c r="AZ1688" s="17">
        <f>AZ1689</f>
        <v>0</v>
      </c>
      <c r="BA1688" s="32"/>
      <c r="BB1688" s="32"/>
      <c r="BC1688" s="1"/>
      <c r="BD1688" s="1"/>
      <c r="BE1688" s="1"/>
      <c r="BF1688" s="1"/>
      <c r="BG1688" s="1"/>
      <c r="BH1688" s="1"/>
      <c r="BI1688" s="1"/>
    </row>
    <row r="1689" s="1" customFormat="1">
      <c r="A1689" s="30" t="s">
        <v>512</v>
      </c>
      <c r="B1689" s="30" t="s">
        <v>63</v>
      </c>
      <c r="C1689" s="30" t="s">
        <v>325</v>
      </c>
      <c r="D1689" s="30" t="s">
        <v>548</v>
      </c>
      <c r="E1689" s="30" t="s">
        <v>85</v>
      </c>
      <c r="F1689" s="31" t="s">
        <v>86</v>
      </c>
      <c r="G1689" s="17">
        <v>9201</v>
      </c>
      <c r="H1689" s="17">
        <v>0</v>
      </c>
      <c r="I1689" s="17">
        <v>0</v>
      </c>
      <c r="J1689" s="17"/>
      <c r="K1689" s="17"/>
      <c r="L1689" s="17"/>
      <c r="M1689" s="17">
        <f t="shared" si="4627"/>
        <v>9201</v>
      </c>
      <c r="N1689" s="17">
        <f t="shared" si="4628"/>
        <v>0</v>
      </c>
      <c r="O1689" s="17">
        <f t="shared" si="4629"/>
        <v>0</v>
      </c>
      <c r="P1689" s="17"/>
      <c r="Q1689" s="17"/>
      <c r="R1689" s="17"/>
      <c r="S1689" s="17"/>
      <c r="T1689" s="17"/>
      <c r="U1689" s="17"/>
      <c r="V1689" s="17"/>
      <c r="W1689" s="17"/>
      <c r="X1689" s="17"/>
      <c r="Y1689" s="17">
        <f t="shared" si="4583"/>
        <v>9201</v>
      </c>
      <c r="Z1689" s="17">
        <f t="shared" si="4584"/>
        <v>0</v>
      </c>
      <c r="AA1689" s="17">
        <f t="shared" si="4585"/>
        <v>0</v>
      </c>
      <c r="AB1689" s="17"/>
      <c r="AC1689" s="17"/>
      <c r="AD1689" s="17"/>
      <c r="AE1689" s="17">
        <f t="shared" si="4589"/>
        <v>9201</v>
      </c>
      <c r="AF1689" s="17">
        <f t="shared" si="4590"/>
        <v>0</v>
      </c>
      <c r="AG1689" s="17">
        <f t="shared" si="4591"/>
        <v>0</v>
      </c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/>
      <c r="AS1689" s="17"/>
      <c r="AT1689" s="17"/>
      <c r="AU1689" s="17"/>
      <c r="AV1689" s="17"/>
      <c r="AW1689" s="17">
        <f t="shared" si="4607"/>
        <v>9201</v>
      </c>
      <c r="AX1689" s="17">
        <f t="shared" si="4608"/>
        <v>0</v>
      </c>
      <c r="AY1689" s="17">
        <f t="shared" si="4609"/>
        <v>0</v>
      </c>
      <c r="AZ1689" s="17"/>
      <c r="BA1689" s="32"/>
      <c r="BB1689" s="32"/>
      <c r="BC1689" s="1"/>
      <c r="BD1689" s="1"/>
      <c r="BE1689" s="1"/>
      <c r="BF1689" s="1"/>
      <c r="BG1689" s="1"/>
      <c r="BH1689" s="1"/>
      <c r="BI1689" s="1"/>
    </row>
    <row r="1690" s="1" customFormat="1">
      <c r="A1690" s="30" t="s">
        <v>512</v>
      </c>
      <c r="B1690" s="30" t="s">
        <v>63</v>
      </c>
      <c r="C1690" s="30" t="s">
        <v>325</v>
      </c>
      <c r="D1690" s="30" t="s">
        <v>461</v>
      </c>
      <c r="E1690" s="30"/>
      <c r="F1690" s="31" t="s">
        <v>36</v>
      </c>
      <c r="G1690" s="17">
        <f>G1691</f>
        <v>55942.300000000003</v>
      </c>
      <c r="H1690" s="17">
        <f>H1691</f>
        <v>56592.099999999999</v>
      </c>
      <c r="I1690" s="17">
        <f>I1691</f>
        <v>72597.699999999997</v>
      </c>
      <c r="J1690" s="17">
        <f>J1691</f>
        <v>0</v>
      </c>
      <c r="K1690" s="17">
        <f>K1691</f>
        <v>0</v>
      </c>
      <c r="L1690" s="17">
        <f>L1691</f>
        <v>0</v>
      </c>
      <c r="M1690" s="17">
        <f t="shared" si="4627"/>
        <v>55942.300000000003</v>
      </c>
      <c r="N1690" s="17">
        <f t="shared" si="4628"/>
        <v>56592.099999999999</v>
      </c>
      <c r="O1690" s="17">
        <f t="shared" si="4629"/>
        <v>72597.699999999997</v>
      </c>
      <c r="P1690" s="17">
        <f>P1691</f>
        <v>0</v>
      </c>
      <c r="Q1690" s="17">
        <f>Q1691</f>
        <v>0</v>
      </c>
      <c r="R1690" s="17">
        <f>R1691</f>
        <v>0</v>
      </c>
      <c r="S1690" s="17">
        <f>S1691</f>
        <v>549.66530999999998</v>
      </c>
      <c r="T1690" s="17">
        <f>T1691</f>
        <v>0</v>
      </c>
      <c r="U1690" s="17">
        <f>U1691</f>
        <v>0</v>
      </c>
      <c r="V1690" s="17">
        <f>V1691</f>
        <v>0</v>
      </c>
      <c r="W1690" s="17">
        <f>W1691</f>
        <v>0</v>
      </c>
      <c r="X1690" s="17">
        <f>X1691</f>
        <v>0</v>
      </c>
      <c r="Y1690" s="17">
        <f t="shared" si="4583"/>
        <v>56491.96531</v>
      </c>
      <c r="Z1690" s="17">
        <f t="shared" si="4584"/>
        <v>56592.099999999999</v>
      </c>
      <c r="AA1690" s="17">
        <f t="shared" si="4585"/>
        <v>72597.699999999997</v>
      </c>
      <c r="AB1690" s="17">
        <f>AB1691</f>
        <v>0</v>
      </c>
      <c r="AC1690" s="17">
        <f>AC1691</f>
        <v>0</v>
      </c>
      <c r="AD1690" s="17">
        <f>AD1691</f>
        <v>0</v>
      </c>
      <c r="AE1690" s="17">
        <f t="shared" si="4589"/>
        <v>56491.96531</v>
      </c>
      <c r="AF1690" s="17">
        <f t="shared" si="4590"/>
        <v>56592.099999999999</v>
      </c>
      <c r="AG1690" s="17">
        <f t="shared" si="4591"/>
        <v>72597.699999999997</v>
      </c>
      <c r="AH1690" s="17">
        <f>AH1691</f>
        <v>0</v>
      </c>
      <c r="AI1690" s="17">
        <f>AI1691</f>
        <v>0</v>
      </c>
      <c r="AJ1690" s="17">
        <f>AJ1691</f>
        <v>0</v>
      </c>
      <c r="AK1690" s="17">
        <f>AK1691</f>
        <v>0</v>
      </c>
      <c r="AL1690" s="17">
        <f>AL1691</f>
        <v>0</v>
      </c>
      <c r="AM1690" s="17">
        <f>AM1691</f>
        <v>0</v>
      </c>
      <c r="AN1690" s="17">
        <f>AN1691</f>
        <v>0</v>
      </c>
      <c r="AO1690" s="17">
        <f>AO1691</f>
        <v>0</v>
      </c>
      <c r="AP1690" s="17">
        <f>AP1691</f>
        <v>0</v>
      </c>
      <c r="AQ1690" s="17">
        <f>AQ1691</f>
        <v>0</v>
      </c>
      <c r="AR1690" s="17">
        <f>AR1691</f>
        <v>0</v>
      </c>
      <c r="AS1690" s="17">
        <f>AS1691</f>
        <v>0</v>
      </c>
      <c r="AT1690" s="17">
        <f>AT1691</f>
        <v>0</v>
      </c>
      <c r="AU1690" s="17">
        <f>AU1691</f>
        <v>0</v>
      </c>
      <c r="AV1690" s="17">
        <f>AV1691</f>
        <v>0</v>
      </c>
      <c r="AW1690" s="17">
        <f t="shared" si="4607"/>
        <v>56491.96531</v>
      </c>
      <c r="AX1690" s="17">
        <f t="shared" si="4608"/>
        <v>56592.099999999999</v>
      </c>
      <c r="AY1690" s="17">
        <f t="shared" si="4609"/>
        <v>72597.699999999997</v>
      </c>
      <c r="AZ1690" s="17">
        <f>AZ1691</f>
        <v>0</v>
      </c>
      <c r="BA1690" s="32"/>
      <c r="BB1690" s="32"/>
      <c r="BC1690" s="1"/>
      <c r="BD1690" s="1"/>
      <c r="BE1690" s="1"/>
      <c r="BF1690" s="1"/>
      <c r="BG1690" s="1"/>
      <c r="BH1690" s="1"/>
      <c r="BI1690" s="1"/>
    </row>
    <row r="1691" s="1" customFormat="1">
      <c r="A1691" s="30" t="s">
        <v>512</v>
      </c>
      <c r="B1691" s="30" t="s">
        <v>63</v>
      </c>
      <c r="C1691" s="30" t="s">
        <v>325</v>
      </c>
      <c r="D1691" s="30" t="s">
        <v>483</v>
      </c>
      <c r="E1691" s="30"/>
      <c r="F1691" s="31" t="s">
        <v>484</v>
      </c>
      <c r="G1691" s="17">
        <f>G1692+G1694+G1696</f>
        <v>55942.300000000003</v>
      </c>
      <c r="H1691" s="17">
        <f>H1692+H1694+H1696</f>
        <v>56592.099999999999</v>
      </c>
      <c r="I1691" s="17">
        <f>I1692+I1694+I1696</f>
        <v>72597.699999999997</v>
      </c>
      <c r="J1691" s="17">
        <f>J1692+J1694+J1696</f>
        <v>0</v>
      </c>
      <c r="K1691" s="17">
        <f>K1692+K1694+K1696</f>
        <v>0</v>
      </c>
      <c r="L1691" s="17">
        <f>L1692+L1694+L1696</f>
        <v>0</v>
      </c>
      <c r="M1691" s="17">
        <f t="shared" si="4627"/>
        <v>55942.300000000003</v>
      </c>
      <c r="N1691" s="17">
        <f t="shared" si="4628"/>
        <v>56592.099999999999</v>
      </c>
      <c r="O1691" s="17">
        <f t="shared" si="4629"/>
        <v>72597.699999999997</v>
      </c>
      <c r="P1691" s="17">
        <f>P1692+P1694+P1696</f>
        <v>0</v>
      </c>
      <c r="Q1691" s="17">
        <f>Q1692+Q1694+Q1696</f>
        <v>0</v>
      </c>
      <c r="R1691" s="17">
        <f>R1692+R1694+R1696</f>
        <v>0</v>
      </c>
      <c r="S1691" s="17">
        <f>S1692+S1694+S1696</f>
        <v>549.66530999999998</v>
      </c>
      <c r="T1691" s="17">
        <f>T1692+T1694+T1696</f>
        <v>0</v>
      </c>
      <c r="U1691" s="17">
        <f>U1692+U1694+U1696</f>
        <v>0</v>
      </c>
      <c r="V1691" s="17">
        <f>V1692+V1694+V1696</f>
        <v>0</v>
      </c>
      <c r="W1691" s="17">
        <f>W1692+W1694+W1696</f>
        <v>0</v>
      </c>
      <c r="X1691" s="17">
        <f>X1692+X1694+X1696</f>
        <v>0</v>
      </c>
      <c r="Y1691" s="17">
        <f t="shared" si="4583"/>
        <v>56491.96531</v>
      </c>
      <c r="Z1691" s="17">
        <f t="shared" si="4584"/>
        <v>56592.099999999999</v>
      </c>
      <c r="AA1691" s="17">
        <f t="shared" si="4585"/>
        <v>72597.699999999997</v>
      </c>
      <c r="AB1691" s="17">
        <f>AB1692+AB1694+AB1696</f>
        <v>0</v>
      </c>
      <c r="AC1691" s="17">
        <f>AC1692+AC1694+AC1696</f>
        <v>0</v>
      </c>
      <c r="AD1691" s="17">
        <f>AD1692+AD1694+AD1696</f>
        <v>0</v>
      </c>
      <c r="AE1691" s="17">
        <f t="shared" si="4589"/>
        <v>56491.96531</v>
      </c>
      <c r="AF1691" s="17">
        <f t="shared" si="4590"/>
        <v>56592.099999999999</v>
      </c>
      <c r="AG1691" s="17">
        <f t="shared" si="4591"/>
        <v>72597.699999999997</v>
      </c>
      <c r="AH1691" s="17">
        <f>AH1692+AH1694+AH1696</f>
        <v>0</v>
      </c>
      <c r="AI1691" s="17">
        <f>AI1692+AI1694+AI1696</f>
        <v>0</v>
      </c>
      <c r="AJ1691" s="17">
        <f>AJ1692+AJ1694+AJ1696</f>
        <v>0</v>
      </c>
      <c r="AK1691" s="17">
        <f>AK1692+AK1694+AK1696</f>
        <v>0</v>
      </c>
      <c r="AL1691" s="17">
        <f>AL1692+AL1694+AL1696</f>
        <v>0</v>
      </c>
      <c r="AM1691" s="17">
        <f>AM1692+AM1694+AM1696</f>
        <v>0</v>
      </c>
      <c r="AN1691" s="17">
        <f>AN1692+AN1694+AN1696</f>
        <v>0</v>
      </c>
      <c r="AO1691" s="17">
        <f>AO1692+AO1694+AO1696</f>
        <v>0</v>
      </c>
      <c r="AP1691" s="17">
        <f>AP1692+AP1694+AP1696</f>
        <v>0</v>
      </c>
      <c r="AQ1691" s="17">
        <f>AQ1692+AQ1694+AQ1696</f>
        <v>0</v>
      </c>
      <c r="AR1691" s="17">
        <f>AR1692+AR1694+AR1696</f>
        <v>0</v>
      </c>
      <c r="AS1691" s="17">
        <f>AS1692+AS1694+AS1696</f>
        <v>0</v>
      </c>
      <c r="AT1691" s="17">
        <f>AT1692+AT1694+AT1696</f>
        <v>0</v>
      </c>
      <c r="AU1691" s="17">
        <f>AU1692+AU1694+AU1696</f>
        <v>0</v>
      </c>
      <c r="AV1691" s="17">
        <f>AV1692+AV1694+AV1696</f>
        <v>0</v>
      </c>
      <c r="AW1691" s="17">
        <f t="shared" si="4607"/>
        <v>56491.96531</v>
      </c>
      <c r="AX1691" s="17">
        <f t="shared" si="4608"/>
        <v>56592.099999999999</v>
      </c>
      <c r="AY1691" s="17">
        <f t="shared" si="4609"/>
        <v>72597.699999999997</v>
      </c>
      <c r="AZ1691" s="17">
        <f>AZ1692+AZ1694+AZ1696</f>
        <v>0</v>
      </c>
      <c r="BA1691" s="32"/>
      <c r="BB1691" s="32"/>
      <c r="BC1691" s="1"/>
      <c r="BD1691" s="1"/>
      <c r="BE1691" s="1"/>
      <c r="BF1691" s="1"/>
      <c r="BG1691" s="1"/>
      <c r="BH1691" s="1"/>
      <c r="BI1691" s="1"/>
    </row>
    <row r="1692" s="1" customFormat="1">
      <c r="A1692" s="30" t="s">
        <v>512</v>
      </c>
      <c r="B1692" s="30" t="s">
        <v>63</v>
      </c>
      <c r="C1692" s="30" t="s">
        <v>325</v>
      </c>
      <c r="D1692" s="30" t="s">
        <v>550</v>
      </c>
      <c r="E1692" s="30"/>
      <c r="F1692" s="31" t="s">
        <v>551</v>
      </c>
      <c r="G1692" s="17">
        <f>G1693</f>
        <v>1045.5</v>
      </c>
      <c r="H1692" s="17">
        <f>H1693</f>
        <v>1045.5</v>
      </c>
      <c r="I1692" s="17">
        <f>I1693</f>
        <v>1045.5</v>
      </c>
      <c r="J1692" s="17">
        <f>J1693</f>
        <v>0</v>
      </c>
      <c r="K1692" s="17">
        <f>K1693</f>
        <v>0</v>
      </c>
      <c r="L1692" s="17">
        <f>L1693</f>
        <v>0</v>
      </c>
      <c r="M1692" s="17">
        <f t="shared" si="4627"/>
        <v>1045.5</v>
      </c>
      <c r="N1692" s="17">
        <f t="shared" si="4628"/>
        <v>1045.5</v>
      </c>
      <c r="O1692" s="17">
        <f t="shared" si="4629"/>
        <v>1045.5</v>
      </c>
      <c r="P1692" s="17">
        <f>P1693</f>
        <v>0</v>
      </c>
      <c r="Q1692" s="17">
        <f>Q1693</f>
        <v>0</v>
      </c>
      <c r="R1692" s="17">
        <f>R1693</f>
        <v>0</v>
      </c>
      <c r="S1692" s="17">
        <f>S1693</f>
        <v>0</v>
      </c>
      <c r="T1692" s="17">
        <f>T1693</f>
        <v>0</v>
      </c>
      <c r="U1692" s="17">
        <f>U1693</f>
        <v>0</v>
      </c>
      <c r="V1692" s="17">
        <f>V1693</f>
        <v>0</v>
      </c>
      <c r="W1692" s="17">
        <f>W1693</f>
        <v>0</v>
      </c>
      <c r="X1692" s="17">
        <f>X1693</f>
        <v>0</v>
      </c>
      <c r="Y1692" s="17">
        <f t="shared" si="4583"/>
        <v>1045.5</v>
      </c>
      <c r="Z1692" s="17">
        <f t="shared" si="4584"/>
        <v>1045.5</v>
      </c>
      <c r="AA1692" s="17">
        <f t="shared" si="4585"/>
        <v>1045.5</v>
      </c>
      <c r="AB1692" s="17">
        <f>AB1693</f>
        <v>0</v>
      </c>
      <c r="AC1692" s="17">
        <f>AC1693</f>
        <v>0</v>
      </c>
      <c r="AD1692" s="17">
        <f>AD1693</f>
        <v>0</v>
      </c>
      <c r="AE1692" s="17">
        <f t="shared" si="4589"/>
        <v>1045.5</v>
      </c>
      <c r="AF1692" s="17">
        <f t="shared" si="4590"/>
        <v>1045.5</v>
      </c>
      <c r="AG1692" s="17">
        <f t="shared" si="4591"/>
        <v>1045.5</v>
      </c>
      <c r="AH1692" s="17">
        <f>AH1693</f>
        <v>0</v>
      </c>
      <c r="AI1692" s="17">
        <f>AI1693</f>
        <v>0</v>
      </c>
      <c r="AJ1692" s="17">
        <f>AJ1693</f>
        <v>0</v>
      </c>
      <c r="AK1692" s="17">
        <f>AK1693</f>
        <v>0</v>
      </c>
      <c r="AL1692" s="17">
        <f>AL1693</f>
        <v>0</v>
      </c>
      <c r="AM1692" s="17">
        <f>AM1693</f>
        <v>0</v>
      </c>
      <c r="AN1692" s="17">
        <f>AN1693</f>
        <v>0</v>
      </c>
      <c r="AO1692" s="17">
        <f>AO1693</f>
        <v>0</v>
      </c>
      <c r="AP1692" s="17">
        <f>AP1693</f>
        <v>0</v>
      </c>
      <c r="AQ1692" s="17">
        <f>AQ1693</f>
        <v>0</v>
      </c>
      <c r="AR1692" s="17">
        <f>AR1693</f>
        <v>0</v>
      </c>
      <c r="AS1692" s="17">
        <f>AS1693</f>
        <v>0</v>
      </c>
      <c r="AT1692" s="17">
        <f>AT1693</f>
        <v>0</v>
      </c>
      <c r="AU1692" s="17">
        <f>AU1693</f>
        <v>0</v>
      </c>
      <c r="AV1692" s="17">
        <f>AV1693</f>
        <v>0</v>
      </c>
      <c r="AW1692" s="17">
        <f t="shared" si="4607"/>
        <v>1045.5</v>
      </c>
      <c r="AX1692" s="17">
        <f t="shared" si="4608"/>
        <v>1045.5</v>
      </c>
      <c r="AY1692" s="17">
        <f t="shared" si="4609"/>
        <v>1045.5</v>
      </c>
      <c r="AZ1692" s="17">
        <f>AZ1693</f>
        <v>0</v>
      </c>
      <c r="BA1692" s="32"/>
      <c r="BB1692" s="32"/>
      <c r="BC1692" s="1"/>
      <c r="BD1692" s="1"/>
      <c r="BE1692" s="1"/>
      <c r="BF1692" s="1"/>
      <c r="BG1692" s="1"/>
      <c r="BH1692" s="1"/>
      <c r="BI1692" s="1"/>
    </row>
    <row r="1693" s="1" customFormat="1">
      <c r="A1693" s="30" t="s">
        <v>512</v>
      </c>
      <c r="B1693" s="30" t="s">
        <v>63</v>
      </c>
      <c r="C1693" s="30" t="s">
        <v>325</v>
      </c>
      <c r="D1693" s="30" t="s">
        <v>550</v>
      </c>
      <c r="E1693" s="30" t="s">
        <v>43</v>
      </c>
      <c r="F1693" s="31" t="s">
        <v>44</v>
      </c>
      <c r="G1693" s="17">
        <f>1551.4-505.9</f>
        <v>1045.5</v>
      </c>
      <c r="H1693" s="17">
        <f>1551.4-505.9</f>
        <v>1045.5</v>
      </c>
      <c r="I1693" s="17">
        <f>1551.4-505.9</f>
        <v>1045.5</v>
      </c>
      <c r="J1693" s="17"/>
      <c r="K1693" s="17"/>
      <c r="L1693" s="17"/>
      <c r="M1693" s="17">
        <f t="shared" si="4627"/>
        <v>1045.5</v>
      </c>
      <c r="N1693" s="17">
        <f t="shared" si="4628"/>
        <v>1045.5</v>
      </c>
      <c r="O1693" s="17">
        <f t="shared" si="4629"/>
        <v>1045.5</v>
      </c>
      <c r="P1693" s="17"/>
      <c r="Q1693" s="17"/>
      <c r="R1693" s="17"/>
      <c r="S1693" s="17"/>
      <c r="T1693" s="17"/>
      <c r="U1693" s="17"/>
      <c r="V1693" s="17"/>
      <c r="W1693" s="17"/>
      <c r="X1693" s="17"/>
      <c r="Y1693" s="17">
        <f t="shared" si="4583"/>
        <v>1045.5</v>
      </c>
      <c r="Z1693" s="17">
        <f t="shared" si="4584"/>
        <v>1045.5</v>
      </c>
      <c r="AA1693" s="17">
        <f t="shared" si="4585"/>
        <v>1045.5</v>
      </c>
      <c r="AB1693" s="17"/>
      <c r="AC1693" s="17"/>
      <c r="AD1693" s="17"/>
      <c r="AE1693" s="17">
        <f t="shared" si="4589"/>
        <v>1045.5</v>
      </c>
      <c r="AF1693" s="17">
        <f t="shared" si="4590"/>
        <v>1045.5</v>
      </c>
      <c r="AG1693" s="17">
        <f t="shared" si="4591"/>
        <v>1045.5</v>
      </c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17"/>
      <c r="AT1693" s="17"/>
      <c r="AU1693" s="17"/>
      <c r="AV1693" s="17"/>
      <c r="AW1693" s="17">
        <f t="shared" si="4607"/>
        <v>1045.5</v>
      </c>
      <c r="AX1693" s="17">
        <f t="shared" si="4608"/>
        <v>1045.5</v>
      </c>
      <c r="AY1693" s="17">
        <f t="shared" si="4609"/>
        <v>1045.5</v>
      </c>
      <c r="AZ1693" s="17"/>
      <c r="BA1693" s="32"/>
      <c r="BB1693" s="32"/>
      <c r="BC1693" s="1"/>
      <c r="BD1693" s="1"/>
      <c r="BE1693" s="1"/>
      <c r="BF1693" s="1"/>
      <c r="BG1693" s="1"/>
      <c r="BH1693" s="1"/>
      <c r="BI1693" s="1"/>
    </row>
    <row r="1694" s="1" customFormat="1">
      <c r="A1694" s="30" t="s">
        <v>512</v>
      </c>
      <c r="B1694" s="30" t="s">
        <v>63</v>
      </c>
      <c r="C1694" s="30" t="s">
        <v>325</v>
      </c>
      <c r="D1694" s="30" t="s">
        <v>485</v>
      </c>
      <c r="E1694" s="30"/>
      <c r="F1694" s="31" t="s">
        <v>486</v>
      </c>
      <c r="G1694" s="17">
        <f>G1695</f>
        <v>35702.599999999999</v>
      </c>
      <c r="H1694" s="17">
        <f>H1695</f>
        <v>35702.599999999999</v>
      </c>
      <c r="I1694" s="17">
        <f>I1695</f>
        <v>35702.599999999999</v>
      </c>
      <c r="J1694" s="17">
        <f>J1695</f>
        <v>0</v>
      </c>
      <c r="K1694" s="17">
        <f>K1695</f>
        <v>0</v>
      </c>
      <c r="L1694" s="17">
        <f>L1695</f>
        <v>0</v>
      </c>
      <c r="M1694" s="17">
        <f t="shared" si="4627"/>
        <v>35702.599999999999</v>
      </c>
      <c r="N1694" s="17">
        <f t="shared" si="4628"/>
        <v>35702.599999999999</v>
      </c>
      <c r="O1694" s="17">
        <f t="shared" si="4629"/>
        <v>35702.599999999999</v>
      </c>
      <c r="P1694" s="17">
        <f>P1695</f>
        <v>0</v>
      </c>
      <c r="Q1694" s="17">
        <f>Q1695</f>
        <v>0</v>
      </c>
      <c r="R1694" s="17">
        <f>R1695</f>
        <v>0</v>
      </c>
      <c r="S1694" s="17">
        <f>S1695</f>
        <v>549.66530999999998</v>
      </c>
      <c r="T1694" s="17">
        <f>T1695</f>
        <v>0</v>
      </c>
      <c r="U1694" s="17">
        <f>U1695</f>
        <v>0</v>
      </c>
      <c r="V1694" s="17">
        <f>V1695</f>
        <v>0</v>
      </c>
      <c r="W1694" s="17">
        <f>W1695</f>
        <v>0</v>
      </c>
      <c r="X1694" s="17">
        <f>X1695</f>
        <v>0</v>
      </c>
      <c r="Y1694" s="17">
        <f t="shared" si="4583"/>
        <v>36252.265309999995</v>
      </c>
      <c r="Z1694" s="17">
        <f t="shared" si="4584"/>
        <v>35702.599999999999</v>
      </c>
      <c r="AA1694" s="17">
        <f t="shared" si="4585"/>
        <v>35702.599999999999</v>
      </c>
      <c r="AB1694" s="17">
        <f>AB1695</f>
        <v>0</v>
      </c>
      <c r="AC1694" s="17">
        <f>AC1695</f>
        <v>0</v>
      </c>
      <c r="AD1694" s="17">
        <f>AD1695</f>
        <v>0</v>
      </c>
      <c r="AE1694" s="17">
        <f t="shared" si="4589"/>
        <v>36252.265309999995</v>
      </c>
      <c r="AF1694" s="17">
        <f t="shared" si="4590"/>
        <v>35702.599999999999</v>
      </c>
      <c r="AG1694" s="17">
        <f t="shared" si="4591"/>
        <v>35702.599999999999</v>
      </c>
      <c r="AH1694" s="17">
        <f>AH1695</f>
        <v>0</v>
      </c>
      <c r="AI1694" s="17">
        <f>AI1695</f>
        <v>0</v>
      </c>
      <c r="AJ1694" s="17">
        <f>AJ1695</f>
        <v>0</v>
      </c>
      <c r="AK1694" s="17">
        <f>AK1695</f>
        <v>0</v>
      </c>
      <c r="AL1694" s="17">
        <f>AL1695</f>
        <v>0</v>
      </c>
      <c r="AM1694" s="17">
        <f>AM1695</f>
        <v>0</v>
      </c>
      <c r="AN1694" s="17">
        <f>AN1695</f>
        <v>0</v>
      </c>
      <c r="AO1694" s="17">
        <f>AO1695</f>
        <v>0</v>
      </c>
      <c r="AP1694" s="17">
        <f>AP1695</f>
        <v>0</v>
      </c>
      <c r="AQ1694" s="17">
        <f>AQ1695</f>
        <v>0</v>
      </c>
      <c r="AR1694" s="17">
        <f>AR1695</f>
        <v>0</v>
      </c>
      <c r="AS1694" s="17">
        <f>AS1695</f>
        <v>0</v>
      </c>
      <c r="AT1694" s="17">
        <f>AT1695</f>
        <v>0</v>
      </c>
      <c r="AU1694" s="17">
        <f>AU1695</f>
        <v>0</v>
      </c>
      <c r="AV1694" s="17">
        <f>AV1695</f>
        <v>0</v>
      </c>
      <c r="AW1694" s="17">
        <f t="shared" si="4607"/>
        <v>36252.265309999995</v>
      </c>
      <c r="AX1694" s="17">
        <f t="shared" si="4608"/>
        <v>35702.599999999999</v>
      </c>
      <c r="AY1694" s="17">
        <f t="shared" si="4609"/>
        <v>35702.599999999999</v>
      </c>
      <c r="AZ1694" s="17">
        <f>AZ1695</f>
        <v>0</v>
      </c>
      <c r="BA1694" s="32"/>
      <c r="BB1694" s="32"/>
      <c r="BC1694" s="1"/>
      <c r="BD1694" s="1"/>
      <c r="BE1694" s="1"/>
      <c r="BF1694" s="1"/>
      <c r="BG1694" s="1"/>
      <c r="BH1694" s="1"/>
      <c r="BI1694" s="1"/>
    </row>
    <row r="1695" s="1" customFormat="1">
      <c r="A1695" s="30" t="s">
        <v>512</v>
      </c>
      <c r="B1695" s="30" t="s">
        <v>63</v>
      </c>
      <c r="C1695" s="30" t="s">
        <v>325</v>
      </c>
      <c r="D1695" s="30" t="s">
        <v>485</v>
      </c>
      <c r="E1695" s="30" t="s">
        <v>41</v>
      </c>
      <c r="F1695" s="31" t="s">
        <v>42</v>
      </c>
      <c r="G1695" s="17">
        <v>35702.599999999999</v>
      </c>
      <c r="H1695" s="17">
        <v>35702.599999999999</v>
      </c>
      <c r="I1695" s="17">
        <v>35702.599999999999</v>
      </c>
      <c r="J1695" s="17"/>
      <c r="K1695" s="17"/>
      <c r="L1695" s="17"/>
      <c r="M1695" s="17">
        <f t="shared" si="4627"/>
        <v>35702.599999999999</v>
      </c>
      <c r="N1695" s="17">
        <f t="shared" si="4628"/>
        <v>35702.599999999999</v>
      </c>
      <c r="O1695" s="17">
        <f t="shared" si="4629"/>
        <v>35702.599999999999</v>
      </c>
      <c r="P1695" s="17"/>
      <c r="Q1695" s="17"/>
      <c r="R1695" s="17"/>
      <c r="S1695" s="17">
        <f>279.66531+270</f>
        <v>549.66530999999998</v>
      </c>
      <c r="T1695" s="17"/>
      <c r="U1695" s="17"/>
      <c r="V1695" s="17"/>
      <c r="W1695" s="17"/>
      <c r="X1695" s="17"/>
      <c r="Y1695" s="17">
        <f t="shared" si="4583"/>
        <v>36252.265309999995</v>
      </c>
      <c r="Z1695" s="17">
        <f t="shared" si="4584"/>
        <v>35702.599999999999</v>
      </c>
      <c r="AA1695" s="17">
        <f t="shared" si="4585"/>
        <v>35702.599999999999</v>
      </c>
      <c r="AB1695" s="17"/>
      <c r="AC1695" s="17"/>
      <c r="AD1695" s="17"/>
      <c r="AE1695" s="17">
        <f t="shared" si="4589"/>
        <v>36252.265309999995</v>
      </c>
      <c r="AF1695" s="17">
        <f t="shared" si="4590"/>
        <v>35702.599999999999</v>
      </c>
      <c r="AG1695" s="17">
        <f t="shared" si="4591"/>
        <v>35702.599999999999</v>
      </c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  <c r="AV1695" s="17"/>
      <c r="AW1695" s="17">
        <f t="shared" si="4607"/>
        <v>36252.265309999995</v>
      </c>
      <c r="AX1695" s="17">
        <f t="shared" si="4608"/>
        <v>35702.599999999999</v>
      </c>
      <c r="AY1695" s="17">
        <f t="shared" si="4609"/>
        <v>35702.599999999999</v>
      </c>
      <c r="AZ1695" s="17"/>
      <c r="BA1695" s="32"/>
      <c r="BB1695" s="32"/>
      <c r="BC1695" s="1"/>
      <c r="BD1695" s="1"/>
      <c r="BE1695" s="1"/>
      <c r="BF1695" s="1"/>
      <c r="BG1695" s="1"/>
      <c r="BH1695" s="1"/>
      <c r="BI1695" s="1"/>
    </row>
    <row r="1696" s="1" customFormat="1">
      <c r="A1696" s="30" t="s">
        <v>512</v>
      </c>
      <c r="B1696" s="30" t="s">
        <v>63</v>
      </c>
      <c r="C1696" s="30" t="s">
        <v>325</v>
      </c>
      <c r="D1696" s="30" t="s">
        <v>552</v>
      </c>
      <c r="E1696" s="30"/>
      <c r="F1696" s="31" t="s">
        <v>553</v>
      </c>
      <c r="G1696" s="17">
        <f>G1697</f>
        <v>19194.200000000001</v>
      </c>
      <c r="H1696" s="17">
        <f>H1697</f>
        <v>19844</v>
      </c>
      <c r="I1696" s="17">
        <f>I1697</f>
        <v>35849.599999999999</v>
      </c>
      <c r="J1696" s="17">
        <f>J1697</f>
        <v>0</v>
      </c>
      <c r="K1696" s="17">
        <f>K1697</f>
        <v>0</v>
      </c>
      <c r="L1696" s="17">
        <f>L1697</f>
        <v>0</v>
      </c>
      <c r="M1696" s="17">
        <f t="shared" si="4627"/>
        <v>19194.200000000001</v>
      </c>
      <c r="N1696" s="17">
        <f t="shared" si="4628"/>
        <v>19844</v>
      </c>
      <c r="O1696" s="17">
        <f t="shared" si="4629"/>
        <v>35849.599999999999</v>
      </c>
      <c r="P1696" s="17">
        <f>P1697</f>
        <v>0</v>
      </c>
      <c r="Q1696" s="17">
        <f>Q1697</f>
        <v>0</v>
      </c>
      <c r="R1696" s="17">
        <f>R1697</f>
        <v>0</v>
      </c>
      <c r="S1696" s="17">
        <f>S1697</f>
        <v>0</v>
      </c>
      <c r="T1696" s="17">
        <f>T1697</f>
        <v>0</v>
      </c>
      <c r="U1696" s="17">
        <f>U1697</f>
        <v>0</v>
      </c>
      <c r="V1696" s="17">
        <f>V1697</f>
        <v>0</v>
      </c>
      <c r="W1696" s="17">
        <f>W1697</f>
        <v>0</v>
      </c>
      <c r="X1696" s="17">
        <f>X1697</f>
        <v>0</v>
      </c>
      <c r="Y1696" s="17">
        <f t="shared" si="4583"/>
        <v>19194.200000000001</v>
      </c>
      <c r="Z1696" s="17">
        <f t="shared" si="4584"/>
        <v>19844</v>
      </c>
      <c r="AA1696" s="17">
        <f t="shared" si="4585"/>
        <v>35849.599999999999</v>
      </c>
      <c r="AB1696" s="17">
        <f>AB1697</f>
        <v>0</v>
      </c>
      <c r="AC1696" s="17">
        <f>AC1697</f>
        <v>0</v>
      </c>
      <c r="AD1696" s="17">
        <f>AD1697</f>
        <v>0</v>
      </c>
      <c r="AE1696" s="17">
        <f t="shared" si="4589"/>
        <v>19194.200000000001</v>
      </c>
      <c r="AF1696" s="17">
        <f t="shared" si="4590"/>
        <v>19844</v>
      </c>
      <c r="AG1696" s="17">
        <f t="shared" si="4591"/>
        <v>35849.599999999999</v>
      </c>
      <c r="AH1696" s="17">
        <f>AH1697</f>
        <v>0</v>
      </c>
      <c r="AI1696" s="17">
        <f>AI1697</f>
        <v>0</v>
      </c>
      <c r="AJ1696" s="17">
        <f>AJ1697</f>
        <v>0</v>
      </c>
      <c r="AK1696" s="17">
        <f>AK1697</f>
        <v>0</v>
      </c>
      <c r="AL1696" s="17">
        <f>AL1697</f>
        <v>0</v>
      </c>
      <c r="AM1696" s="17">
        <f>AM1697</f>
        <v>0</v>
      </c>
      <c r="AN1696" s="17">
        <f>AN1697</f>
        <v>0</v>
      </c>
      <c r="AO1696" s="17">
        <f>AO1697</f>
        <v>0</v>
      </c>
      <c r="AP1696" s="17">
        <f>AP1697</f>
        <v>0</v>
      </c>
      <c r="AQ1696" s="17">
        <f>AQ1697</f>
        <v>0</v>
      </c>
      <c r="AR1696" s="17">
        <f>AR1697</f>
        <v>0</v>
      </c>
      <c r="AS1696" s="17">
        <f>AS1697</f>
        <v>0</v>
      </c>
      <c r="AT1696" s="17">
        <f>AT1697</f>
        <v>0</v>
      </c>
      <c r="AU1696" s="17">
        <f>AU1697</f>
        <v>0</v>
      </c>
      <c r="AV1696" s="17">
        <f>AV1697</f>
        <v>0</v>
      </c>
      <c r="AW1696" s="17">
        <f t="shared" si="4607"/>
        <v>19194.200000000001</v>
      </c>
      <c r="AX1696" s="17">
        <f t="shared" si="4608"/>
        <v>19844</v>
      </c>
      <c r="AY1696" s="17">
        <f t="shared" si="4609"/>
        <v>35849.599999999999</v>
      </c>
      <c r="AZ1696" s="17">
        <f>AZ1697</f>
        <v>0</v>
      </c>
      <c r="BA1696" s="32"/>
      <c r="BB1696" s="32"/>
      <c r="BC1696" s="1"/>
      <c r="BD1696" s="1"/>
      <c r="BE1696" s="1"/>
      <c r="BF1696" s="1"/>
      <c r="BG1696" s="1"/>
      <c r="BH1696" s="1"/>
      <c r="BI1696" s="1"/>
    </row>
    <row r="1697" s="1" customFormat="1">
      <c r="A1697" s="30" t="s">
        <v>512</v>
      </c>
      <c r="B1697" s="30" t="s">
        <v>63</v>
      </c>
      <c r="C1697" s="30" t="s">
        <v>325</v>
      </c>
      <c r="D1697" s="30" t="s">
        <v>552</v>
      </c>
      <c r="E1697" s="30" t="s">
        <v>43</v>
      </c>
      <c r="F1697" s="31" t="s">
        <v>44</v>
      </c>
      <c r="G1697" s="17">
        <v>19194.200000000001</v>
      </c>
      <c r="H1697" s="17">
        <v>19844</v>
      </c>
      <c r="I1697" s="17">
        <v>35849.599999999999</v>
      </c>
      <c r="J1697" s="17"/>
      <c r="K1697" s="17"/>
      <c r="L1697" s="17"/>
      <c r="M1697" s="17">
        <f t="shared" si="4627"/>
        <v>19194.200000000001</v>
      </c>
      <c r="N1697" s="17">
        <f t="shared" si="4628"/>
        <v>19844</v>
      </c>
      <c r="O1697" s="17">
        <f t="shared" si="4629"/>
        <v>35849.599999999999</v>
      </c>
      <c r="P1697" s="17"/>
      <c r="Q1697" s="17"/>
      <c r="R1697" s="17"/>
      <c r="S1697" s="17"/>
      <c r="T1697" s="17"/>
      <c r="U1697" s="17"/>
      <c r="V1697" s="17"/>
      <c r="W1697" s="17"/>
      <c r="X1697" s="17"/>
      <c r="Y1697" s="17">
        <f t="shared" si="4583"/>
        <v>19194.200000000001</v>
      </c>
      <c r="Z1697" s="17">
        <f t="shared" si="4584"/>
        <v>19844</v>
      </c>
      <c r="AA1697" s="17">
        <f t="shared" si="4585"/>
        <v>35849.599999999999</v>
      </c>
      <c r="AB1697" s="17"/>
      <c r="AC1697" s="17"/>
      <c r="AD1697" s="17"/>
      <c r="AE1697" s="17">
        <f t="shared" si="4589"/>
        <v>19194.200000000001</v>
      </c>
      <c r="AF1697" s="17">
        <f t="shared" si="4590"/>
        <v>19844</v>
      </c>
      <c r="AG1697" s="17">
        <f t="shared" si="4591"/>
        <v>35849.599999999999</v>
      </c>
      <c r="AH1697" s="17"/>
      <c r="AI1697" s="17"/>
      <c r="AJ1697" s="17"/>
      <c r="AK1697" s="17"/>
      <c r="AL1697" s="17"/>
      <c r="AM1697" s="17"/>
      <c r="AN1697" s="17"/>
      <c r="AO1697" s="17"/>
      <c r="AP1697" s="17"/>
      <c r="AQ1697" s="17"/>
      <c r="AR1697" s="17"/>
      <c r="AS1697" s="17"/>
      <c r="AT1697" s="17"/>
      <c r="AU1697" s="17"/>
      <c r="AV1697" s="17"/>
      <c r="AW1697" s="17">
        <f t="shared" si="4607"/>
        <v>19194.200000000001</v>
      </c>
      <c r="AX1697" s="17">
        <f t="shared" si="4608"/>
        <v>19844</v>
      </c>
      <c r="AY1697" s="17">
        <f t="shared" si="4609"/>
        <v>35849.599999999999</v>
      </c>
      <c r="AZ1697" s="17"/>
      <c r="BA1697" s="32"/>
      <c r="BB1697" s="32"/>
      <c r="BC1697" s="1"/>
      <c r="BD1697" s="1"/>
      <c r="BE1697" s="1"/>
      <c r="BF1697" s="1"/>
      <c r="BG1697" s="1"/>
      <c r="BH1697" s="1"/>
      <c r="BI1697" s="1"/>
    </row>
    <row r="1698" s="25" customFormat="1">
      <c r="A1698" s="26" t="s">
        <v>512</v>
      </c>
      <c r="B1698" s="26" t="s">
        <v>63</v>
      </c>
      <c r="C1698" s="26" t="s">
        <v>65</v>
      </c>
      <c r="D1698" s="26"/>
      <c r="E1698" s="26"/>
      <c r="F1698" s="27" t="s">
        <v>66</v>
      </c>
      <c r="G1698" s="28">
        <f>G1699</f>
        <v>10626.300000000001</v>
      </c>
      <c r="H1698" s="28">
        <f>H1699</f>
        <v>10729.799999999999</v>
      </c>
      <c r="I1698" s="28">
        <f>I1699</f>
        <v>10729.799999999999</v>
      </c>
      <c r="J1698" s="28">
        <f>J1699</f>
        <v>46272.099999999999</v>
      </c>
      <c r="K1698" s="28">
        <f>K1699</f>
        <v>55697.800000000003</v>
      </c>
      <c r="L1698" s="28">
        <f>L1699</f>
        <v>58416.5</v>
      </c>
      <c r="M1698" s="28">
        <f t="shared" si="4627"/>
        <v>56898.400000000001</v>
      </c>
      <c r="N1698" s="28">
        <f t="shared" si="4628"/>
        <v>66427.600000000006</v>
      </c>
      <c r="O1698" s="28">
        <f t="shared" si="4629"/>
        <v>69146.300000000003</v>
      </c>
      <c r="P1698" s="28">
        <f>P1699</f>
        <v>0</v>
      </c>
      <c r="Q1698" s="28">
        <f>Q1699</f>
        <v>0</v>
      </c>
      <c r="R1698" s="28">
        <f>R1699</f>
        <v>0</v>
      </c>
      <c r="S1698" s="28">
        <f>S1699</f>
        <v>86995.639999999999</v>
      </c>
      <c r="T1698" s="28">
        <f>T1699</f>
        <v>0</v>
      </c>
      <c r="U1698" s="28">
        <f>U1699</f>
        <v>0</v>
      </c>
      <c r="V1698" s="28">
        <f>V1699</f>
        <v>0</v>
      </c>
      <c r="W1698" s="28">
        <f>W1699</f>
        <v>0</v>
      </c>
      <c r="X1698" s="28">
        <f>X1699</f>
        <v>0</v>
      </c>
      <c r="Y1698" s="28">
        <f t="shared" si="4583"/>
        <v>143894.04000000001</v>
      </c>
      <c r="Z1698" s="28">
        <f t="shared" si="4584"/>
        <v>66427.600000000006</v>
      </c>
      <c r="AA1698" s="28">
        <f t="shared" si="4585"/>
        <v>69146.300000000003</v>
      </c>
      <c r="AB1698" s="28">
        <f>AB1699</f>
        <v>-16875.439999999999</v>
      </c>
      <c r="AC1698" s="28">
        <f>AC1699</f>
        <v>0</v>
      </c>
      <c r="AD1698" s="28">
        <f>AD1699</f>
        <v>0</v>
      </c>
      <c r="AE1698" s="28">
        <f t="shared" si="4589"/>
        <v>127018.60000000001</v>
      </c>
      <c r="AF1698" s="28">
        <f t="shared" si="4590"/>
        <v>66427.600000000006</v>
      </c>
      <c r="AG1698" s="28">
        <f t="shared" si="4591"/>
        <v>69146.300000000003</v>
      </c>
      <c r="AH1698" s="28">
        <f>AH1699</f>
        <v>0</v>
      </c>
      <c r="AI1698" s="28">
        <f>AI1699</f>
        <v>0</v>
      </c>
      <c r="AJ1698" s="28">
        <f>AJ1699</f>
        <v>0</v>
      </c>
      <c r="AK1698" s="28">
        <f>AK1699</f>
        <v>0</v>
      </c>
      <c r="AL1698" s="28">
        <f>AL1699</f>
        <v>0</v>
      </c>
      <c r="AM1698" s="28">
        <f>AM1699</f>
        <v>0</v>
      </c>
      <c r="AN1698" s="28">
        <f>AN1699</f>
        <v>0</v>
      </c>
      <c r="AO1698" s="28">
        <f>AO1699</f>
        <v>0</v>
      </c>
      <c r="AP1698" s="28">
        <f>AP1699</f>
        <v>0</v>
      </c>
      <c r="AQ1698" s="28">
        <f>AQ1699</f>
        <v>0</v>
      </c>
      <c r="AR1698" s="28">
        <f>AR1699</f>
        <v>0</v>
      </c>
      <c r="AS1698" s="28">
        <f>AS1699</f>
        <v>0</v>
      </c>
      <c r="AT1698" s="28">
        <f>AT1699</f>
        <v>0</v>
      </c>
      <c r="AU1698" s="28">
        <f>AU1699</f>
        <v>0</v>
      </c>
      <c r="AV1698" s="28">
        <f>AV1699</f>
        <v>0</v>
      </c>
      <c r="AW1698" s="28">
        <f t="shared" si="4607"/>
        <v>127018.60000000001</v>
      </c>
      <c r="AX1698" s="28">
        <f t="shared" si="4608"/>
        <v>66427.600000000006</v>
      </c>
      <c r="AY1698" s="28">
        <f t="shared" si="4609"/>
        <v>69146.300000000003</v>
      </c>
      <c r="AZ1698" s="28">
        <f>AZ1699</f>
        <v>0</v>
      </c>
      <c r="BA1698" s="29"/>
      <c r="BB1698" s="29"/>
      <c r="BC1698" s="25"/>
      <c r="BD1698" s="25"/>
      <c r="BE1698" s="25"/>
      <c r="BF1698" s="25"/>
      <c r="BG1698" s="25"/>
      <c r="BH1698" s="25"/>
      <c r="BI1698" s="25"/>
    </row>
    <row r="1699" s="1" customFormat="1" ht="30">
      <c r="A1699" s="30" t="s">
        <v>512</v>
      </c>
      <c r="B1699" s="30" t="s">
        <v>63</v>
      </c>
      <c r="C1699" s="30" t="s">
        <v>65</v>
      </c>
      <c r="D1699" s="30" t="s">
        <v>448</v>
      </c>
      <c r="E1699" s="30"/>
      <c r="F1699" s="31" t="s">
        <v>449</v>
      </c>
      <c r="G1699" s="17">
        <f>G1704</f>
        <v>10626.300000000001</v>
      </c>
      <c r="H1699" s="17">
        <f>H1704</f>
        <v>10729.799999999999</v>
      </c>
      <c r="I1699" s="17">
        <f>I1704</f>
        <v>10729.799999999999</v>
      </c>
      <c r="J1699" s="17">
        <f>J1704</f>
        <v>46272.099999999999</v>
      </c>
      <c r="K1699" s="17">
        <f>K1704</f>
        <v>55697.800000000003</v>
      </c>
      <c r="L1699" s="17">
        <f>L1704</f>
        <v>58416.5</v>
      </c>
      <c r="M1699" s="17">
        <f t="shared" si="4627"/>
        <v>56898.400000000001</v>
      </c>
      <c r="N1699" s="17">
        <f t="shared" si="4628"/>
        <v>66427.600000000006</v>
      </c>
      <c r="O1699" s="17">
        <f t="shared" si="4629"/>
        <v>69146.300000000003</v>
      </c>
      <c r="P1699" s="17">
        <f>P1704+P1700</f>
        <v>0</v>
      </c>
      <c r="Q1699" s="17">
        <f>Q1704+Q1700</f>
        <v>0</v>
      </c>
      <c r="R1699" s="17">
        <f>R1704+R1700</f>
        <v>0</v>
      </c>
      <c r="S1699" s="17">
        <f>S1704+S1700</f>
        <v>86995.639999999999</v>
      </c>
      <c r="T1699" s="17">
        <f>T1704+T1700</f>
        <v>0</v>
      </c>
      <c r="U1699" s="17">
        <f>U1704+U1700</f>
        <v>0</v>
      </c>
      <c r="V1699" s="17">
        <f>V1704+V1700</f>
        <v>0</v>
      </c>
      <c r="W1699" s="17">
        <f>W1704+W1700</f>
        <v>0</v>
      </c>
      <c r="X1699" s="17">
        <f>X1704+X1700</f>
        <v>0</v>
      </c>
      <c r="Y1699" s="17">
        <f t="shared" si="4583"/>
        <v>143894.04000000001</v>
      </c>
      <c r="Z1699" s="17">
        <f t="shared" si="4584"/>
        <v>66427.600000000006</v>
      </c>
      <c r="AA1699" s="17">
        <f t="shared" si="4585"/>
        <v>69146.300000000003</v>
      </c>
      <c r="AB1699" s="17">
        <f>AB1704+AB1700</f>
        <v>-16875.439999999999</v>
      </c>
      <c r="AC1699" s="17">
        <f>AC1704+AC1700</f>
        <v>0</v>
      </c>
      <c r="AD1699" s="17">
        <f>AD1704+AD1700</f>
        <v>0</v>
      </c>
      <c r="AE1699" s="17">
        <f t="shared" si="4589"/>
        <v>127018.60000000001</v>
      </c>
      <c r="AF1699" s="17">
        <f t="shared" si="4590"/>
        <v>66427.600000000006</v>
      </c>
      <c r="AG1699" s="17">
        <f t="shared" si="4591"/>
        <v>69146.300000000003</v>
      </c>
      <c r="AH1699" s="17">
        <f>AH1704+AH1700</f>
        <v>0</v>
      </c>
      <c r="AI1699" s="17">
        <f>AI1704+AI1700</f>
        <v>0</v>
      </c>
      <c r="AJ1699" s="17">
        <f>AJ1704+AJ1700</f>
        <v>0</v>
      </c>
      <c r="AK1699" s="17">
        <f>AK1704+AK1700</f>
        <v>0</v>
      </c>
      <c r="AL1699" s="17">
        <f>AL1704+AL1700</f>
        <v>0</v>
      </c>
      <c r="AM1699" s="17">
        <f>AM1704+AM1700</f>
        <v>0</v>
      </c>
      <c r="AN1699" s="17">
        <f>AN1704+AN1700</f>
        <v>0</v>
      </c>
      <c r="AO1699" s="17">
        <f>AO1704+AO1700</f>
        <v>0</v>
      </c>
      <c r="AP1699" s="17">
        <f>AP1704+AP1700</f>
        <v>0</v>
      </c>
      <c r="AQ1699" s="17">
        <f>AQ1704+AQ1700</f>
        <v>0</v>
      </c>
      <c r="AR1699" s="17">
        <f>AR1704+AR1700</f>
        <v>0</v>
      </c>
      <c r="AS1699" s="17">
        <f>AS1704+AS1700</f>
        <v>0</v>
      </c>
      <c r="AT1699" s="17">
        <f>AT1704+AT1700</f>
        <v>0</v>
      </c>
      <c r="AU1699" s="17">
        <f>AU1704+AU1700</f>
        <v>0</v>
      </c>
      <c r="AV1699" s="17">
        <f>AV1704+AV1700</f>
        <v>0</v>
      </c>
      <c r="AW1699" s="17">
        <f t="shared" si="4607"/>
        <v>127018.60000000001</v>
      </c>
      <c r="AX1699" s="17">
        <f t="shared" si="4608"/>
        <v>66427.600000000006</v>
      </c>
      <c r="AY1699" s="17">
        <f t="shared" si="4609"/>
        <v>69146.300000000003</v>
      </c>
      <c r="AZ1699" s="17">
        <f>AZ1704+AZ1700</f>
        <v>0</v>
      </c>
      <c r="BA1699" s="32"/>
      <c r="BB1699" s="32"/>
      <c r="BC1699" s="1"/>
      <c r="BD1699" s="1"/>
      <c r="BE1699" s="1"/>
      <c r="BF1699" s="1"/>
      <c r="BG1699" s="1"/>
      <c r="BH1699" s="1"/>
      <c r="BI1699" s="1"/>
    </row>
    <row r="1700" s="1" customFormat="1" ht="30">
      <c r="A1700" s="30" t="s">
        <v>512</v>
      </c>
      <c r="B1700" s="30" t="s">
        <v>63</v>
      </c>
      <c r="C1700" s="30" t="s">
        <v>65</v>
      </c>
      <c r="D1700" s="30" t="s">
        <v>450</v>
      </c>
      <c r="E1700" s="30"/>
      <c r="F1700" s="31" t="s">
        <v>80</v>
      </c>
      <c r="G1700" s="17"/>
      <c r="H1700" s="17"/>
      <c r="I1700" s="17"/>
      <c r="J1700" s="17"/>
      <c r="K1700" s="17"/>
      <c r="L1700" s="17"/>
      <c r="M1700" s="17"/>
      <c r="N1700" s="17"/>
      <c r="O1700" s="17"/>
      <c r="P1700" s="17">
        <f t="shared" ref="P1700:P1702" si="4630">P1701</f>
        <v>0</v>
      </c>
      <c r="Q1700" s="17">
        <f t="shared" ref="Q1700:Q1702" si="4631">Q1701</f>
        <v>0</v>
      </c>
      <c r="R1700" s="17">
        <f t="shared" ref="R1700:R1702" si="4632">R1701</f>
        <v>0</v>
      </c>
      <c r="S1700" s="17">
        <f t="shared" ref="S1700:S1702" si="4633">S1701</f>
        <v>13660</v>
      </c>
      <c r="T1700" s="17">
        <f t="shared" ref="T1700:T1702" si="4634">T1701</f>
        <v>0</v>
      </c>
      <c r="U1700" s="17">
        <f t="shared" ref="U1700:U1702" si="4635">U1701</f>
        <v>0</v>
      </c>
      <c r="V1700" s="17">
        <f t="shared" ref="V1700:V1702" si="4636">V1701</f>
        <v>0</v>
      </c>
      <c r="W1700" s="17">
        <f t="shared" ref="W1700:W1702" si="4637">W1701</f>
        <v>0</v>
      </c>
      <c r="X1700" s="17">
        <f t="shared" ref="X1700:X1702" si="4638">X1701</f>
        <v>0</v>
      </c>
      <c r="Y1700" s="17">
        <f t="shared" si="4583"/>
        <v>13660</v>
      </c>
      <c r="Z1700" s="17">
        <f t="shared" si="4584"/>
        <v>0</v>
      </c>
      <c r="AA1700" s="17">
        <f t="shared" si="4585"/>
        <v>0</v>
      </c>
      <c r="AB1700" s="17">
        <f t="shared" ref="AB1700:AB1702" si="4639">AB1701</f>
        <v>0</v>
      </c>
      <c r="AC1700" s="17">
        <f t="shared" ref="AC1700:AC1702" si="4640">AC1701</f>
        <v>0</v>
      </c>
      <c r="AD1700" s="17">
        <f t="shared" ref="AD1700:AD1702" si="4641">AD1701</f>
        <v>0</v>
      </c>
      <c r="AE1700" s="17">
        <f t="shared" si="4589"/>
        <v>13660</v>
      </c>
      <c r="AF1700" s="17">
        <f t="shared" si="4590"/>
        <v>0</v>
      </c>
      <c r="AG1700" s="17">
        <f t="shared" si="4591"/>
        <v>0</v>
      </c>
      <c r="AH1700" s="17">
        <f t="shared" ref="AH1700:AH1702" si="4642">AH1701</f>
        <v>0</v>
      </c>
      <c r="AI1700" s="17">
        <f t="shared" ref="AI1700:AI1702" si="4643">AI1701</f>
        <v>0</v>
      </c>
      <c r="AJ1700" s="17">
        <f t="shared" ref="AJ1700:AJ1702" si="4644">AJ1701</f>
        <v>0</v>
      </c>
      <c r="AK1700" s="17">
        <f t="shared" ref="AK1700:AK1702" si="4645">AK1701</f>
        <v>0</v>
      </c>
      <c r="AL1700" s="17">
        <f t="shared" ref="AL1700:AL1702" si="4646">AL1701</f>
        <v>0</v>
      </c>
      <c r="AM1700" s="17">
        <f t="shared" ref="AM1700:AM1702" si="4647">AM1701</f>
        <v>0</v>
      </c>
      <c r="AN1700" s="17">
        <f t="shared" ref="AN1700:AN1702" si="4648">AN1701</f>
        <v>0</v>
      </c>
      <c r="AO1700" s="17">
        <f t="shared" ref="AO1700:AO1702" si="4649">AO1701</f>
        <v>0</v>
      </c>
      <c r="AP1700" s="17">
        <f t="shared" ref="AP1700:AP1702" si="4650">AP1701</f>
        <v>0</v>
      </c>
      <c r="AQ1700" s="17">
        <f t="shared" ref="AQ1700:AQ1702" si="4651">AQ1701</f>
        <v>0</v>
      </c>
      <c r="AR1700" s="17">
        <f t="shared" ref="AR1700:AR1702" si="4652">AR1701</f>
        <v>0</v>
      </c>
      <c r="AS1700" s="17">
        <f t="shared" ref="AS1700:AS1702" si="4653">AS1701</f>
        <v>0</v>
      </c>
      <c r="AT1700" s="17">
        <f t="shared" ref="AT1700:AT1702" si="4654">AT1701</f>
        <v>0</v>
      </c>
      <c r="AU1700" s="17">
        <f t="shared" ref="AU1700:AU1702" si="4655">AU1701</f>
        <v>0</v>
      </c>
      <c r="AV1700" s="17">
        <f t="shared" ref="AV1700:AV1702" si="4656">AV1701</f>
        <v>0</v>
      </c>
      <c r="AW1700" s="17">
        <f t="shared" si="4607"/>
        <v>13660</v>
      </c>
      <c r="AX1700" s="17">
        <f t="shared" si="4608"/>
        <v>0</v>
      </c>
      <c r="AY1700" s="17">
        <f t="shared" si="4609"/>
        <v>0</v>
      </c>
      <c r="AZ1700" s="17">
        <f t="shared" ref="AZ1700:AZ1702" si="4657">AZ1701</f>
        <v>0</v>
      </c>
      <c r="BA1700" s="32"/>
      <c r="BB1700" s="32"/>
      <c r="BC1700" s="1"/>
      <c r="BD1700" s="1"/>
      <c r="BE1700" s="1"/>
      <c r="BF1700" s="1"/>
      <c r="BG1700" s="1"/>
      <c r="BH1700" s="1"/>
      <c r="BI1700" s="1"/>
    </row>
    <row r="1701" s="1" customFormat="1" ht="30">
      <c r="A1701" s="30" t="s">
        <v>512</v>
      </c>
      <c r="B1701" s="30" t="s">
        <v>63</v>
      </c>
      <c r="C1701" s="30" t="s">
        <v>65</v>
      </c>
      <c r="D1701" s="30" t="s">
        <v>544</v>
      </c>
      <c r="E1701" s="30"/>
      <c r="F1701" s="31" t="s">
        <v>545</v>
      </c>
      <c r="G1701" s="17"/>
      <c r="H1701" s="17"/>
      <c r="I1701" s="17"/>
      <c r="J1701" s="17"/>
      <c r="K1701" s="17"/>
      <c r="L1701" s="17"/>
      <c r="M1701" s="17"/>
      <c r="N1701" s="17"/>
      <c r="O1701" s="17"/>
      <c r="P1701" s="17">
        <f t="shared" si="4630"/>
        <v>0</v>
      </c>
      <c r="Q1701" s="17">
        <f t="shared" si="4631"/>
        <v>0</v>
      </c>
      <c r="R1701" s="17">
        <f t="shared" si="4632"/>
        <v>0</v>
      </c>
      <c r="S1701" s="17">
        <f t="shared" si="4633"/>
        <v>13660</v>
      </c>
      <c r="T1701" s="17">
        <f t="shared" si="4634"/>
        <v>0</v>
      </c>
      <c r="U1701" s="17">
        <f t="shared" si="4635"/>
        <v>0</v>
      </c>
      <c r="V1701" s="17">
        <f t="shared" si="4636"/>
        <v>0</v>
      </c>
      <c r="W1701" s="17">
        <f t="shared" si="4637"/>
        <v>0</v>
      </c>
      <c r="X1701" s="17">
        <f t="shared" si="4638"/>
        <v>0</v>
      </c>
      <c r="Y1701" s="17">
        <f t="shared" si="4583"/>
        <v>13660</v>
      </c>
      <c r="Z1701" s="17">
        <f t="shared" si="4584"/>
        <v>0</v>
      </c>
      <c r="AA1701" s="17">
        <f t="shared" si="4585"/>
        <v>0</v>
      </c>
      <c r="AB1701" s="17">
        <f t="shared" si="4639"/>
        <v>0</v>
      </c>
      <c r="AC1701" s="17">
        <f t="shared" si="4640"/>
        <v>0</v>
      </c>
      <c r="AD1701" s="17">
        <f t="shared" si="4641"/>
        <v>0</v>
      </c>
      <c r="AE1701" s="17">
        <f t="shared" si="4589"/>
        <v>13660</v>
      </c>
      <c r="AF1701" s="17">
        <f t="shared" si="4590"/>
        <v>0</v>
      </c>
      <c r="AG1701" s="17">
        <f t="shared" si="4591"/>
        <v>0</v>
      </c>
      <c r="AH1701" s="17">
        <f t="shared" si="4642"/>
        <v>0</v>
      </c>
      <c r="AI1701" s="17">
        <f t="shared" si="4643"/>
        <v>0</v>
      </c>
      <c r="AJ1701" s="17">
        <f t="shared" si="4644"/>
        <v>0</v>
      </c>
      <c r="AK1701" s="17">
        <f t="shared" si="4645"/>
        <v>0</v>
      </c>
      <c r="AL1701" s="17">
        <f t="shared" si="4646"/>
        <v>0</v>
      </c>
      <c r="AM1701" s="17">
        <f t="shared" si="4647"/>
        <v>0</v>
      </c>
      <c r="AN1701" s="17">
        <f t="shared" si="4648"/>
        <v>0</v>
      </c>
      <c r="AO1701" s="17">
        <f t="shared" si="4649"/>
        <v>0</v>
      </c>
      <c r="AP1701" s="17">
        <f t="shared" si="4650"/>
        <v>0</v>
      </c>
      <c r="AQ1701" s="17">
        <f t="shared" si="4651"/>
        <v>0</v>
      </c>
      <c r="AR1701" s="17">
        <f t="shared" si="4652"/>
        <v>0</v>
      </c>
      <c r="AS1701" s="17">
        <f t="shared" si="4653"/>
        <v>0</v>
      </c>
      <c r="AT1701" s="17">
        <f t="shared" si="4654"/>
        <v>0</v>
      </c>
      <c r="AU1701" s="17">
        <f t="shared" si="4655"/>
        <v>0</v>
      </c>
      <c r="AV1701" s="17">
        <f t="shared" si="4656"/>
        <v>0</v>
      </c>
      <c r="AW1701" s="17">
        <f t="shared" si="4607"/>
        <v>13660</v>
      </c>
      <c r="AX1701" s="17">
        <f t="shared" si="4608"/>
        <v>0</v>
      </c>
      <c r="AY1701" s="17">
        <f t="shared" si="4609"/>
        <v>0</v>
      </c>
      <c r="AZ1701" s="17">
        <f t="shared" si="4657"/>
        <v>0</v>
      </c>
      <c r="BA1701" s="32"/>
      <c r="BB1701" s="32"/>
      <c r="BC1701" s="1"/>
      <c r="BD1701" s="1"/>
      <c r="BE1701" s="1"/>
      <c r="BF1701" s="1"/>
      <c r="BG1701" s="1"/>
      <c r="BH1701" s="1"/>
      <c r="BI1701" s="1"/>
    </row>
    <row r="1702" s="1" customFormat="1" ht="30">
      <c r="A1702" s="30" t="s">
        <v>512</v>
      </c>
      <c r="B1702" s="30" t="s">
        <v>63</v>
      </c>
      <c r="C1702" s="30" t="s">
        <v>65</v>
      </c>
      <c r="D1702" s="30" t="s">
        <v>554</v>
      </c>
      <c r="E1702" s="30"/>
      <c r="F1702" s="31" t="s">
        <v>555</v>
      </c>
      <c r="G1702" s="17"/>
      <c r="H1702" s="17"/>
      <c r="I1702" s="17"/>
      <c r="J1702" s="17"/>
      <c r="K1702" s="17"/>
      <c r="L1702" s="17"/>
      <c r="M1702" s="17"/>
      <c r="N1702" s="17"/>
      <c r="O1702" s="17"/>
      <c r="P1702" s="17">
        <f t="shared" si="4630"/>
        <v>0</v>
      </c>
      <c r="Q1702" s="17">
        <f t="shared" si="4631"/>
        <v>0</v>
      </c>
      <c r="R1702" s="17">
        <f t="shared" si="4632"/>
        <v>0</v>
      </c>
      <c r="S1702" s="17">
        <f t="shared" si="4633"/>
        <v>13660</v>
      </c>
      <c r="T1702" s="17">
        <f t="shared" si="4634"/>
        <v>0</v>
      </c>
      <c r="U1702" s="17">
        <f t="shared" si="4635"/>
        <v>0</v>
      </c>
      <c r="V1702" s="17">
        <f t="shared" si="4636"/>
        <v>0</v>
      </c>
      <c r="W1702" s="17">
        <f t="shared" si="4637"/>
        <v>0</v>
      </c>
      <c r="X1702" s="17">
        <f t="shared" si="4638"/>
        <v>0</v>
      </c>
      <c r="Y1702" s="17">
        <f t="shared" si="4583"/>
        <v>13660</v>
      </c>
      <c r="Z1702" s="17">
        <f t="shared" si="4584"/>
        <v>0</v>
      </c>
      <c r="AA1702" s="17">
        <f t="shared" si="4585"/>
        <v>0</v>
      </c>
      <c r="AB1702" s="17">
        <f t="shared" si="4639"/>
        <v>0</v>
      </c>
      <c r="AC1702" s="17">
        <f t="shared" si="4640"/>
        <v>0</v>
      </c>
      <c r="AD1702" s="17">
        <f t="shared" si="4641"/>
        <v>0</v>
      </c>
      <c r="AE1702" s="17">
        <f t="shared" si="4589"/>
        <v>13660</v>
      </c>
      <c r="AF1702" s="17">
        <f t="shared" si="4590"/>
        <v>0</v>
      </c>
      <c r="AG1702" s="17">
        <f t="shared" si="4591"/>
        <v>0</v>
      </c>
      <c r="AH1702" s="17">
        <f t="shared" si="4642"/>
        <v>0</v>
      </c>
      <c r="AI1702" s="17">
        <f t="shared" si="4643"/>
        <v>0</v>
      </c>
      <c r="AJ1702" s="17">
        <f t="shared" si="4644"/>
        <v>0</v>
      </c>
      <c r="AK1702" s="17">
        <f t="shared" si="4645"/>
        <v>0</v>
      </c>
      <c r="AL1702" s="17">
        <f t="shared" si="4646"/>
        <v>0</v>
      </c>
      <c r="AM1702" s="17">
        <f t="shared" si="4647"/>
        <v>0</v>
      </c>
      <c r="AN1702" s="17">
        <f t="shared" si="4648"/>
        <v>0</v>
      </c>
      <c r="AO1702" s="17">
        <f t="shared" si="4649"/>
        <v>0</v>
      </c>
      <c r="AP1702" s="17">
        <f t="shared" si="4650"/>
        <v>0</v>
      </c>
      <c r="AQ1702" s="17">
        <f t="shared" si="4651"/>
        <v>0</v>
      </c>
      <c r="AR1702" s="17">
        <f t="shared" si="4652"/>
        <v>0</v>
      </c>
      <c r="AS1702" s="17">
        <f t="shared" si="4653"/>
        <v>0</v>
      </c>
      <c r="AT1702" s="17">
        <f t="shared" si="4654"/>
        <v>0</v>
      </c>
      <c r="AU1702" s="17">
        <f t="shared" si="4655"/>
        <v>0</v>
      </c>
      <c r="AV1702" s="17">
        <f t="shared" si="4656"/>
        <v>0</v>
      </c>
      <c r="AW1702" s="17">
        <f t="shared" si="4607"/>
        <v>13660</v>
      </c>
      <c r="AX1702" s="17">
        <f t="shared" si="4608"/>
        <v>0</v>
      </c>
      <c r="AY1702" s="17">
        <f t="shared" si="4609"/>
        <v>0</v>
      </c>
      <c r="AZ1702" s="17">
        <f t="shared" si="4657"/>
        <v>0</v>
      </c>
      <c r="BA1702" s="32"/>
      <c r="BB1702" s="32"/>
      <c r="BC1702" s="1"/>
      <c r="BD1702" s="1"/>
      <c r="BE1702" s="1"/>
      <c r="BF1702" s="1"/>
      <c r="BG1702" s="1"/>
      <c r="BH1702" s="1"/>
      <c r="BI1702" s="1"/>
    </row>
    <row r="1703" s="1" customFormat="1" ht="30">
      <c r="A1703" s="30" t="s">
        <v>512</v>
      </c>
      <c r="B1703" s="30" t="s">
        <v>63</v>
      </c>
      <c r="C1703" s="30" t="s">
        <v>65</v>
      </c>
      <c r="D1703" s="30" t="s">
        <v>554</v>
      </c>
      <c r="E1703" s="30" t="s">
        <v>85</v>
      </c>
      <c r="F1703" s="31" t="s">
        <v>86</v>
      </c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>
        <v>13660</v>
      </c>
      <c r="T1703" s="17"/>
      <c r="U1703" s="17"/>
      <c r="V1703" s="17"/>
      <c r="W1703" s="17"/>
      <c r="X1703" s="17"/>
      <c r="Y1703" s="17">
        <f t="shared" si="4583"/>
        <v>13660</v>
      </c>
      <c r="Z1703" s="17">
        <f t="shared" si="4584"/>
        <v>0</v>
      </c>
      <c r="AA1703" s="17">
        <f t="shared" si="4585"/>
        <v>0</v>
      </c>
      <c r="AB1703" s="17"/>
      <c r="AC1703" s="17"/>
      <c r="AD1703" s="17"/>
      <c r="AE1703" s="17">
        <f t="shared" si="4589"/>
        <v>13660</v>
      </c>
      <c r="AF1703" s="17">
        <f t="shared" si="4590"/>
        <v>0</v>
      </c>
      <c r="AG1703" s="17">
        <f t="shared" si="4591"/>
        <v>0</v>
      </c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17"/>
      <c r="AT1703" s="17"/>
      <c r="AU1703" s="17"/>
      <c r="AV1703" s="17"/>
      <c r="AW1703" s="17">
        <f t="shared" si="4607"/>
        <v>13660</v>
      </c>
      <c r="AX1703" s="17">
        <f t="shared" si="4608"/>
        <v>0</v>
      </c>
      <c r="AY1703" s="17">
        <f t="shared" si="4609"/>
        <v>0</v>
      </c>
      <c r="AZ1703" s="17"/>
      <c r="BA1703" s="32"/>
      <c r="BB1703" s="32"/>
      <c r="BC1703" s="1"/>
      <c r="BD1703" s="1"/>
      <c r="BE1703" s="1"/>
      <c r="BF1703" s="1"/>
      <c r="BG1703" s="1"/>
      <c r="BH1703" s="1"/>
      <c r="BI1703" s="1"/>
    </row>
    <row r="1704" s="1" customFormat="1" ht="15" hidden="1">
      <c r="A1704" s="30" t="s">
        <v>512</v>
      </c>
      <c r="B1704" s="30" t="s">
        <v>63</v>
      </c>
      <c r="C1704" s="30" t="s">
        <v>65</v>
      </c>
      <c r="D1704" s="30" t="s">
        <v>461</v>
      </c>
      <c r="E1704" s="30"/>
      <c r="F1704" s="31" t="s">
        <v>36</v>
      </c>
      <c r="G1704" s="17">
        <f>G1708</f>
        <v>10626.300000000001</v>
      </c>
      <c r="H1704" s="17">
        <f>H1708</f>
        <v>10729.799999999999</v>
      </c>
      <c r="I1704" s="17">
        <f>I1708</f>
        <v>10729.799999999999</v>
      </c>
      <c r="J1704" s="17">
        <f>J1708+J1705</f>
        <v>46272.099999999999</v>
      </c>
      <c r="K1704" s="17">
        <f>K1708+K1705</f>
        <v>55697.800000000003</v>
      </c>
      <c r="L1704" s="17">
        <f>L1708+L1705</f>
        <v>58416.5</v>
      </c>
      <c r="M1704" s="17">
        <f t="shared" si="4627"/>
        <v>56898.400000000001</v>
      </c>
      <c r="N1704" s="17">
        <f t="shared" si="4628"/>
        <v>66427.600000000006</v>
      </c>
      <c r="O1704" s="17">
        <f t="shared" si="4629"/>
        <v>69146.300000000003</v>
      </c>
      <c r="P1704" s="17">
        <f>P1708+P1705</f>
        <v>0</v>
      </c>
      <c r="Q1704" s="17">
        <f>Q1708+Q1705</f>
        <v>0</v>
      </c>
      <c r="R1704" s="17">
        <f>R1708+R1705</f>
        <v>0</v>
      </c>
      <c r="S1704" s="17">
        <f>S1708+S1705</f>
        <v>73335.639999999999</v>
      </c>
      <c r="T1704" s="17">
        <f>T1708+T1705</f>
        <v>0</v>
      </c>
      <c r="U1704" s="17">
        <f>U1708+U1705</f>
        <v>0</v>
      </c>
      <c r="V1704" s="17">
        <f>V1708+V1705</f>
        <v>0</v>
      </c>
      <c r="W1704" s="17">
        <f>W1708+W1705</f>
        <v>0</v>
      </c>
      <c r="X1704" s="17">
        <f>X1708+X1705</f>
        <v>0</v>
      </c>
      <c r="Y1704" s="17">
        <f t="shared" ref="Y1704:Y1767" si="4658">M1704+P1704+Q1704+R1704+S1704</f>
        <v>130234.04000000001</v>
      </c>
      <c r="Z1704" s="17">
        <f t="shared" ref="Z1704:Z1767" si="4659">N1704+T1704+U1704</f>
        <v>66427.600000000006</v>
      </c>
      <c r="AA1704" s="17">
        <f t="shared" ref="AA1704:AA1767" si="4660">O1704+V1704+X1704+W1704</f>
        <v>69146.300000000003</v>
      </c>
      <c r="AB1704" s="17">
        <f>AB1708+AB1705</f>
        <v>-16875.439999999999</v>
      </c>
      <c r="AC1704" s="17">
        <f>AC1708+AC1705</f>
        <v>0</v>
      </c>
      <c r="AD1704" s="17">
        <f>AD1708+AD1705</f>
        <v>0</v>
      </c>
      <c r="AE1704" s="17">
        <f t="shared" ref="AE1704:AE1767" si="4661">Y1704+AB1704</f>
        <v>113358.60000000001</v>
      </c>
      <c r="AF1704" s="17">
        <f t="shared" ref="AF1704:AF1767" si="4662">Z1704+AC1704</f>
        <v>66427.600000000006</v>
      </c>
      <c r="AG1704" s="17">
        <f t="shared" ref="AG1704:AG1767" si="4663">AA1704+AD1704</f>
        <v>69146.300000000003</v>
      </c>
      <c r="AH1704" s="17">
        <f>AH1708+AH1705</f>
        <v>0</v>
      </c>
      <c r="AI1704" s="17">
        <f>AI1708+AI1705</f>
        <v>0</v>
      </c>
      <c r="AJ1704" s="17">
        <f>AJ1708+AJ1705</f>
        <v>0</v>
      </c>
      <c r="AK1704" s="17">
        <f>AK1708+AK1705</f>
        <v>0</v>
      </c>
      <c r="AL1704" s="17">
        <f>AL1708+AL1705</f>
        <v>0</v>
      </c>
      <c r="AM1704" s="17">
        <f>AM1708+AM1705</f>
        <v>0</v>
      </c>
      <c r="AN1704" s="17">
        <f>AN1708+AN1705</f>
        <v>0</v>
      </c>
      <c r="AO1704" s="17">
        <f>AO1708+AO1705</f>
        <v>0</v>
      </c>
      <c r="AP1704" s="17">
        <f>AP1708+AP1705</f>
        <v>0</v>
      </c>
      <c r="AQ1704" s="17">
        <f>AQ1708+AQ1705</f>
        <v>0</v>
      </c>
      <c r="AR1704" s="17">
        <f>AR1708+AR1705</f>
        <v>0</v>
      </c>
      <c r="AS1704" s="17">
        <f>AS1708+AS1705</f>
        <v>0</v>
      </c>
      <c r="AT1704" s="17">
        <f>AT1708+AT1705</f>
        <v>0</v>
      </c>
      <c r="AU1704" s="17">
        <f>AU1708+AU1705</f>
        <v>0</v>
      </c>
      <c r="AV1704" s="17">
        <f>AV1708+AV1705</f>
        <v>0</v>
      </c>
      <c r="AW1704" s="17">
        <f t="shared" ref="AW1704:AW1767" si="4664">AE1704+AH1704+AI1704+AJ1704+AK1704+AL1704</f>
        <v>113358.60000000001</v>
      </c>
      <c r="AX1704" s="17">
        <f t="shared" ref="AX1704:AX1767" si="4665">AF1704+AM1704+AN1704+AO1704+AP1704+AQ1704</f>
        <v>66427.600000000006</v>
      </c>
      <c r="AY1704" s="17">
        <f t="shared" ref="AY1704:AY1767" si="4666">AG1704+AR1704+AS1704+AT1704+AU1704+AV1704</f>
        <v>69146.300000000003</v>
      </c>
      <c r="AZ1704" s="17">
        <f>AZ1708+AZ1705</f>
        <v>0</v>
      </c>
      <c r="BA1704" s="32">
        <v>0</v>
      </c>
      <c r="BB1704" s="32"/>
      <c r="BC1704" s="1"/>
      <c r="BD1704" s="1"/>
      <c r="BE1704" s="1"/>
      <c r="BF1704" s="1"/>
      <c r="BG1704" s="1"/>
      <c r="BH1704" s="1"/>
      <c r="BI1704" s="1"/>
    </row>
    <row r="1705" s="1" customFormat="1" ht="15">
      <c r="A1705" s="30" t="s">
        <v>512</v>
      </c>
      <c r="B1705" s="30" t="s">
        <v>63</v>
      </c>
      <c r="C1705" s="30" t="s">
        <v>65</v>
      </c>
      <c r="D1705" s="30" t="s">
        <v>483</v>
      </c>
      <c r="E1705" s="30"/>
      <c r="F1705" s="31" t="s">
        <v>484</v>
      </c>
      <c r="G1705" s="17"/>
      <c r="H1705" s="17"/>
      <c r="I1705" s="17"/>
      <c r="J1705" s="17">
        <f t="shared" ref="J1705:J1706" si="4667">J1706</f>
        <v>46272.099999999999</v>
      </c>
      <c r="K1705" s="17">
        <f t="shared" ref="K1705:K1706" si="4668">K1706</f>
        <v>55697.800000000003</v>
      </c>
      <c r="L1705" s="17">
        <f t="shared" ref="L1705:L1706" si="4669">L1706</f>
        <v>58416.5</v>
      </c>
      <c r="M1705" s="17">
        <f t="shared" si="4627"/>
        <v>46272.099999999999</v>
      </c>
      <c r="N1705" s="17">
        <f t="shared" si="4628"/>
        <v>55697.800000000003</v>
      </c>
      <c r="O1705" s="17">
        <f t="shared" si="4629"/>
        <v>58416.5</v>
      </c>
      <c r="P1705" s="17">
        <f t="shared" ref="P1705:P1706" si="4670">P1706</f>
        <v>0</v>
      </c>
      <c r="Q1705" s="17">
        <f t="shared" ref="Q1705:Q1706" si="4671">Q1706</f>
        <v>0</v>
      </c>
      <c r="R1705" s="17">
        <f t="shared" ref="R1705:R1706" si="4672">R1706</f>
        <v>0</v>
      </c>
      <c r="S1705" s="17">
        <f t="shared" ref="S1705:S1706" si="4673">S1706</f>
        <v>0</v>
      </c>
      <c r="T1705" s="17">
        <f t="shared" ref="T1705:T1706" si="4674">T1706</f>
        <v>0</v>
      </c>
      <c r="U1705" s="17">
        <f t="shared" ref="U1705:U1706" si="4675">U1706</f>
        <v>0</v>
      </c>
      <c r="V1705" s="17">
        <f t="shared" ref="V1705:V1706" si="4676">V1706</f>
        <v>0</v>
      </c>
      <c r="W1705" s="17">
        <f t="shared" ref="W1705:W1706" si="4677">W1706</f>
        <v>0</v>
      </c>
      <c r="X1705" s="17">
        <f t="shared" ref="X1705:X1706" si="4678">X1706</f>
        <v>0</v>
      </c>
      <c r="Y1705" s="17">
        <f t="shared" si="4658"/>
        <v>46272.099999999999</v>
      </c>
      <c r="Z1705" s="17">
        <f t="shared" si="4659"/>
        <v>55697.800000000003</v>
      </c>
      <c r="AA1705" s="17">
        <f t="shared" si="4660"/>
        <v>58416.5</v>
      </c>
      <c r="AB1705" s="17">
        <f t="shared" ref="AB1705:AB1706" si="4679">AB1706</f>
        <v>0</v>
      </c>
      <c r="AC1705" s="17">
        <f t="shared" ref="AC1705:AC1706" si="4680">AC1706</f>
        <v>0</v>
      </c>
      <c r="AD1705" s="17">
        <f t="shared" ref="AD1705:AD1706" si="4681">AD1706</f>
        <v>0</v>
      </c>
      <c r="AE1705" s="17">
        <f t="shared" si="4661"/>
        <v>46272.099999999999</v>
      </c>
      <c r="AF1705" s="17">
        <f t="shared" si="4662"/>
        <v>55697.800000000003</v>
      </c>
      <c r="AG1705" s="17">
        <f t="shared" si="4663"/>
        <v>58416.5</v>
      </c>
      <c r="AH1705" s="17">
        <f t="shared" ref="AH1705:AH1706" si="4682">AH1706</f>
        <v>0</v>
      </c>
      <c r="AI1705" s="17">
        <f t="shared" ref="AI1705:AI1706" si="4683">AI1706</f>
        <v>0</v>
      </c>
      <c r="AJ1705" s="17">
        <f t="shared" ref="AJ1705:AJ1706" si="4684">AJ1706</f>
        <v>0</v>
      </c>
      <c r="AK1705" s="17">
        <f t="shared" ref="AK1705:AK1706" si="4685">AK1706</f>
        <v>0</v>
      </c>
      <c r="AL1705" s="17">
        <f t="shared" ref="AL1705:AL1706" si="4686">AL1706</f>
        <v>0</v>
      </c>
      <c r="AM1705" s="17">
        <f t="shared" ref="AM1705:AM1706" si="4687">AM1706</f>
        <v>0</v>
      </c>
      <c r="AN1705" s="17">
        <f t="shared" ref="AN1705:AN1706" si="4688">AN1706</f>
        <v>0</v>
      </c>
      <c r="AO1705" s="17">
        <f t="shared" ref="AO1705:AO1706" si="4689">AO1706</f>
        <v>0</v>
      </c>
      <c r="AP1705" s="17">
        <f t="shared" ref="AP1705:AP1706" si="4690">AP1706</f>
        <v>0</v>
      </c>
      <c r="AQ1705" s="17">
        <f t="shared" ref="AQ1705:AQ1706" si="4691">AQ1706</f>
        <v>0</v>
      </c>
      <c r="AR1705" s="17">
        <f t="shared" ref="AR1705:AR1706" si="4692">AR1706</f>
        <v>0</v>
      </c>
      <c r="AS1705" s="17">
        <f t="shared" ref="AS1705:AS1706" si="4693">AS1706</f>
        <v>0</v>
      </c>
      <c r="AT1705" s="17">
        <f t="shared" ref="AT1705:AT1706" si="4694">AT1706</f>
        <v>0</v>
      </c>
      <c r="AU1705" s="17">
        <f t="shared" ref="AU1705:AU1706" si="4695">AU1706</f>
        <v>0</v>
      </c>
      <c r="AV1705" s="17">
        <f t="shared" ref="AV1705:AV1706" si="4696">AV1706</f>
        <v>0</v>
      </c>
      <c r="AW1705" s="17">
        <f t="shared" si="4664"/>
        <v>46272.099999999999</v>
      </c>
      <c r="AX1705" s="17">
        <f t="shared" si="4665"/>
        <v>55697.800000000003</v>
      </c>
      <c r="AY1705" s="17">
        <f t="shared" si="4666"/>
        <v>58416.5</v>
      </c>
      <c r="AZ1705" s="17">
        <f t="shared" ref="AZ1705:AZ1706" si="4697">AZ1706</f>
        <v>0</v>
      </c>
      <c r="BA1705" s="32"/>
      <c r="BB1705" s="32"/>
      <c r="BC1705" s="1"/>
      <c r="BD1705" s="1"/>
      <c r="BE1705" s="1"/>
      <c r="BF1705" s="1"/>
      <c r="BG1705" s="1"/>
      <c r="BH1705" s="1"/>
      <c r="BI1705" s="1"/>
    </row>
    <row r="1706" s="1" customFormat="1" ht="15">
      <c r="A1706" s="30" t="s">
        <v>512</v>
      </c>
      <c r="B1706" s="30" t="s">
        <v>63</v>
      </c>
      <c r="C1706" s="30" t="s">
        <v>65</v>
      </c>
      <c r="D1706" s="30" t="s">
        <v>556</v>
      </c>
      <c r="E1706" s="30"/>
      <c r="F1706" s="31" t="s">
        <v>557</v>
      </c>
      <c r="G1706" s="17"/>
      <c r="H1706" s="17"/>
      <c r="I1706" s="17"/>
      <c r="J1706" s="17">
        <f t="shared" si="4667"/>
        <v>46272.099999999999</v>
      </c>
      <c r="K1706" s="17">
        <f t="shared" si="4668"/>
        <v>55697.800000000003</v>
      </c>
      <c r="L1706" s="17">
        <f t="shared" si="4669"/>
        <v>58416.5</v>
      </c>
      <c r="M1706" s="17">
        <f t="shared" si="4627"/>
        <v>46272.099999999999</v>
      </c>
      <c r="N1706" s="17">
        <f t="shared" si="4628"/>
        <v>55697.800000000003</v>
      </c>
      <c r="O1706" s="17">
        <f t="shared" si="4629"/>
        <v>58416.5</v>
      </c>
      <c r="P1706" s="17">
        <f t="shared" si="4670"/>
        <v>0</v>
      </c>
      <c r="Q1706" s="17">
        <f t="shared" si="4671"/>
        <v>0</v>
      </c>
      <c r="R1706" s="17">
        <f t="shared" si="4672"/>
        <v>0</v>
      </c>
      <c r="S1706" s="17">
        <f t="shared" si="4673"/>
        <v>0</v>
      </c>
      <c r="T1706" s="17">
        <f t="shared" si="4674"/>
        <v>0</v>
      </c>
      <c r="U1706" s="17">
        <f t="shared" si="4675"/>
        <v>0</v>
      </c>
      <c r="V1706" s="17">
        <f t="shared" si="4676"/>
        <v>0</v>
      </c>
      <c r="W1706" s="17">
        <f t="shared" si="4677"/>
        <v>0</v>
      </c>
      <c r="X1706" s="17">
        <f t="shared" si="4678"/>
        <v>0</v>
      </c>
      <c r="Y1706" s="17">
        <f t="shared" si="4658"/>
        <v>46272.099999999999</v>
      </c>
      <c r="Z1706" s="17">
        <f t="shared" si="4659"/>
        <v>55697.800000000003</v>
      </c>
      <c r="AA1706" s="17">
        <f t="shared" si="4660"/>
        <v>58416.5</v>
      </c>
      <c r="AB1706" s="17">
        <f t="shared" si="4679"/>
        <v>0</v>
      </c>
      <c r="AC1706" s="17">
        <f t="shared" si="4680"/>
        <v>0</v>
      </c>
      <c r="AD1706" s="17">
        <f t="shared" si="4681"/>
        <v>0</v>
      </c>
      <c r="AE1706" s="17">
        <f t="shared" si="4661"/>
        <v>46272.099999999999</v>
      </c>
      <c r="AF1706" s="17">
        <f t="shared" si="4662"/>
        <v>55697.800000000003</v>
      </c>
      <c r="AG1706" s="17">
        <f t="shared" si="4663"/>
        <v>58416.5</v>
      </c>
      <c r="AH1706" s="17">
        <f t="shared" si="4682"/>
        <v>0</v>
      </c>
      <c r="AI1706" s="17">
        <f t="shared" si="4683"/>
        <v>0</v>
      </c>
      <c r="AJ1706" s="17">
        <f t="shared" si="4684"/>
        <v>0</v>
      </c>
      <c r="AK1706" s="17">
        <f t="shared" si="4685"/>
        <v>0</v>
      </c>
      <c r="AL1706" s="17">
        <f t="shared" si="4686"/>
        <v>0</v>
      </c>
      <c r="AM1706" s="17">
        <f t="shared" si="4687"/>
        <v>0</v>
      </c>
      <c r="AN1706" s="17">
        <f t="shared" si="4688"/>
        <v>0</v>
      </c>
      <c r="AO1706" s="17">
        <f t="shared" si="4689"/>
        <v>0</v>
      </c>
      <c r="AP1706" s="17">
        <f t="shared" si="4690"/>
        <v>0</v>
      </c>
      <c r="AQ1706" s="17">
        <f t="shared" si="4691"/>
        <v>0</v>
      </c>
      <c r="AR1706" s="17">
        <f t="shared" si="4692"/>
        <v>0</v>
      </c>
      <c r="AS1706" s="17">
        <f t="shared" si="4693"/>
        <v>0</v>
      </c>
      <c r="AT1706" s="17">
        <f t="shared" si="4694"/>
        <v>0</v>
      </c>
      <c r="AU1706" s="17">
        <f t="shared" si="4695"/>
        <v>0</v>
      </c>
      <c r="AV1706" s="17">
        <f t="shared" si="4696"/>
        <v>0</v>
      </c>
      <c r="AW1706" s="17">
        <f t="shared" si="4664"/>
        <v>46272.099999999999</v>
      </c>
      <c r="AX1706" s="17">
        <f t="shared" si="4665"/>
        <v>55697.800000000003</v>
      </c>
      <c r="AY1706" s="17">
        <f t="shared" si="4666"/>
        <v>58416.5</v>
      </c>
      <c r="AZ1706" s="17">
        <f t="shared" si="4697"/>
        <v>0</v>
      </c>
      <c r="BA1706" s="32"/>
      <c r="BB1706" s="32"/>
      <c r="BC1706" s="1"/>
      <c r="BD1706" s="1"/>
      <c r="BE1706" s="1"/>
      <c r="BF1706" s="1"/>
      <c r="BG1706" s="1"/>
      <c r="BH1706" s="1"/>
      <c r="BI1706" s="1"/>
    </row>
    <row r="1707" s="1" customFormat="1" ht="15">
      <c r="A1707" s="30" t="s">
        <v>512</v>
      </c>
      <c r="B1707" s="30" t="s">
        <v>63</v>
      </c>
      <c r="C1707" s="30" t="s">
        <v>65</v>
      </c>
      <c r="D1707" s="30" t="s">
        <v>556</v>
      </c>
      <c r="E1707" s="30" t="s">
        <v>43</v>
      </c>
      <c r="F1707" s="31" t="s">
        <v>44</v>
      </c>
      <c r="G1707" s="17"/>
      <c r="H1707" s="17"/>
      <c r="I1707" s="17"/>
      <c r="J1707" s="17">
        <v>46272.099999999999</v>
      </c>
      <c r="K1707" s="17">
        <v>55697.800000000003</v>
      </c>
      <c r="L1707" s="17">
        <v>58416.5</v>
      </c>
      <c r="M1707" s="17">
        <f t="shared" si="4627"/>
        <v>46272.099999999999</v>
      </c>
      <c r="N1707" s="17">
        <f t="shared" si="4628"/>
        <v>55697.800000000003</v>
      </c>
      <c r="O1707" s="17">
        <f t="shared" si="4629"/>
        <v>58416.5</v>
      </c>
      <c r="P1707" s="17"/>
      <c r="Q1707" s="17"/>
      <c r="R1707" s="17"/>
      <c r="S1707" s="17"/>
      <c r="T1707" s="17"/>
      <c r="U1707" s="17"/>
      <c r="V1707" s="17"/>
      <c r="W1707" s="17"/>
      <c r="X1707" s="17"/>
      <c r="Y1707" s="17">
        <f t="shared" si="4658"/>
        <v>46272.099999999999</v>
      </c>
      <c r="Z1707" s="17">
        <f t="shared" si="4659"/>
        <v>55697.800000000003</v>
      </c>
      <c r="AA1707" s="17">
        <f t="shared" si="4660"/>
        <v>58416.5</v>
      </c>
      <c r="AB1707" s="17"/>
      <c r="AC1707" s="17"/>
      <c r="AD1707" s="17"/>
      <c r="AE1707" s="17">
        <f t="shared" si="4661"/>
        <v>46272.099999999999</v>
      </c>
      <c r="AF1707" s="17">
        <f t="shared" si="4662"/>
        <v>55697.800000000003</v>
      </c>
      <c r="AG1707" s="17">
        <f t="shared" si="4663"/>
        <v>58416.5</v>
      </c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>
        <f t="shared" si="4664"/>
        <v>46272.099999999999</v>
      </c>
      <c r="AX1707" s="17">
        <f t="shared" si="4665"/>
        <v>55697.800000000003</v>
      </c>
      <c r="AY1707" s="17">
        <f t="shared" si="4666"/>
        <v>58416.5</v>
      </c>
      <c r="AZ1707" s="17"/>
      <c r="BA1707" s="32"/>
      <c r="BB1707" s="32">
        <v>106</v>
      </c>
      <c r="BC1707" s="1"/>
      <c r="BD1707" s="1"/>
      <c r="BE1707" s="1"/>
      <c r="BF1707" s="1"/>
      <c r="BG1707" s="1"/>
      <c r="BH1707" s="1"/>
      <c r="BI1707" s="1"/>
    </row>
    <row r="1708" s="1" customFormat="1" ht="45">
      <c r="A1708" s="30" t="s">
        <v>512</v>
      </c>
      <c r="B1708" s="30" t="s">
        <v>63</v>
      </c>
      <c r="C1708" s="30" t="s">
        <v>65</v>
      </c>
      <c r="D1708" s="30" t="s">
        <v>462</v>
      </c>
      <c r="E1708" s="30"/>
      <c r="F1708" s="31" t="s">
        <v>463</v>
      </c>
      <c r="G1708" s="17">
        <f>G1711+G1709</f>
        <v>10626.300000000001</v>
      </c>
      <c r="H1708" s="17">
        <f>H1711+H1709</f>
        <v>10729.799999999999</v>
      </c>
      <c r="I1708" s="17">
        <f>I1711+I1709</f>
        <v>10729.799999999999</v>
      </c>
      <c r="J1708" s="17">
        <f>J1711+J1709</f>
        <v>0</v>
      </c>
      <c r="K1708" s="17">
        <f>K1711+K1709</f>
        <v>0</v>
      </c>
      <c r="L1708" s="17">
        <f>L1711+L1709</f>
        <v>0</v>
      </c>
      <c r="M1708" s="17">
        <f t="shared" si="4627"/>
        <v>10626.300000000001</v>
      </c>
      <c r="N1708" s="17">
        <f t="shared" si="4628"/>
        <v>10729.799999999999</v>
      </c>
      <c r="O1708" s="17">
        <f t="shared" si="4629"/>
        <v>10729.799999999999</v>
      </c>
      <c r="P1708" s="17">
        <f>P1711+P1709</f>
        <v>0</v>
      </c>
      <c r="Q1708" s="17">
        <f>Q1711+Q1709</f>
        <v>0</v>
      </c>
      <c r="R1708" s="17">
        <f>R1711+R1709</f>
        <v>0</v>
      </c>
      <c r="S1708" s="17">
        <f>S1711+S1709</f>
        <v>73335.639999999999</v>
      </c>
      <c r="T1708" s="17">
        <f>T1711+T1709</f>
        <v>0</v>
      </c>
      <c r="U1708" s="17">
        <f>U1711+U1709</f>
        <v>0</v>
      </c>
      <c r="V1708" s="17">
        <f>V1711+V1709</f>
        <v>0</v>
      </c>
      <c r="W1708" s="17">
        <f>W1711+W1709</f>
        <v>0</v>
      </c>
      <c r="X1708" s="17">
        <f>X1711+X1709</f>
        <v>0</v>
      </c>
      <c r="Y1708" s="17">
        <f t="shared" si="4658"/>
        <v>83961.940000000002</v>
      </c>
      <c r="Z1708" s="17">
        <f t="shared" si="4659"/>
        <v>10729.799999999999</v>
      </c>
      <c r="AA1708" s="17">
        <f t="shared" si="4660"/>
        <v>10729.799999999999</v>
      </c>
      <c r="AB1708" s="17">
        <f>AB1711+AB1709</f>
        <v>-16875.439999999999</v>
      </c>
      <c r="AC1708" s="17">
        <f>AC1711+AC1709</f>
        <v>0</v>
      </c>
      <c r="AD1708" s="17">
        <f>AD1711+AD1709</f>
        <v>0</v>
      </c>
      <c r="AE1708" s="17">
        <f t="shared" si="4661"/>
        <v>67086.5</v>
      </c>
      <c r="AF1708" s="17">
        <f t="shared" si="4662"/>
        <v>10729.799999999999</v>
      </c>
      <c r="AG1708" s="17">
        <f t="shared" si="4663"/>
        <v>10729.799999999999</v>
      </c>
      <c r="AH1708" s="17">
        <f>AH1711+AH1709</f>
        <v>0</v>
      </c>
      <c r="AI1708" s="17">
        <f>AI1711+AI1709</f>
        <v>0</v>
      </c>
      <c r="AJ1708" s="17">
        <f>AJ1711+AJ1709</f>
        <v>0</v>
      </c>
      <c r="AK1708" s="17">
        <f>AK1711+AK1709</f>
        <v>0</v>
      </c>
      <c r="AL1708" s="17">
        <f>AL1711+AL1709</f>
        <v>0</v>
      </c>
      <c r="AM1708" s="17">
        <f>AM1711+AM1709</f>
        <v>0</v>
      </c>
      <c r="AN1708" s="17">
        <f>AN1711+AN1709</f>
        <v>0</v>
      </c>
      <c r="AO1708" s="17">
        <f>AO1711+AO1709</f>
        <v>0</v>
      </c>
      <c r="AP1708" s="17">
        <f>AP1711+AP1709</f>
        <v>0</v>
      </c>
      <c r="AQ1708" s="17">
        <f>AQ1711+AQ1709</f>
        <v>0</v>
      </c>
      <c r="AR1708" s="17">
        <f>AR1711+AR1709</f>
        <v>0</v>
      </c>
      <c r="AS1708" s="17">
        <f>AS1711+AS1709</f>
        <v>0</v>
      </c>
      <c r="AT1708" s="17">
        <f>AT1711+AT1709</f>
        <v>0</v>
      </c>
      <c r="AU1708" s="17">
        <f>AU1711+AU1709</f>
        <v>0</v>
      </c>
      <c r="AV1708" s="17">
        <f>AV1711+AV1709</f>
        <v>0</v>
      </c>
      <c r="AW1708" s="17">
        <f t="shared" si="4664"/>
        <v>67086.5</v>
      </c>
      <c r="AX1708" s="17">
        <f t="shared" si="4665"/>
        <v>10729.799999999999</v>
      </c>
      <c r="AY1708" s="17">
        <f t="shared" si="4666"/>
        <v>10729.799999999999</v>
      </c>
      <c r="AZ1708" s="17">
        <f>AZ1711+AZ1709</f>
        <v>0</v>
      </c>
      <c r="BA1708" s="32"/>
      <c r="BB1708" s="32"/>
      <c r="BC1708" s="1"/>
      <c r="BD1708" s="1"/>
      <c r="BE1708" s="1"/>
      <c r="BF1708" s="1"/>
      <c r="BG1708" s="1"/>
      <c r="BH1708" s="1"/>
      <c r="BI1708" s="1"/>
    </row>
    <row r="1709" s="1" customFormat="1" ht="15">
      <c r="A1709" s="30" t="s">
        <v>512</v>
      </c>
      <c r="B1709" s="30" t="s">
        <v>63</v>
      </c>
      <c r="C1709" s="30" t="s">
        <v>65</v>
      </c>
      <c r="D1709" s="30" t="s">
        <v>558</v>
      </c>
      <c r="E1709" s="30"/>
      <c r="F1709" s="31" t="s">
        <v>226</v>
      </c>
      <c r="G1709" s="17">
        <f>G1710</f>
        <v>139.19999999999999</v>
      </c>
      <c r="H1709" s="17">
        <f>H1710</f>
        <v>0</v>
      </c>
      <c r="I1709" s="17">
        <f>I1710</f>
        <v>0</v>
      </c>
      <c r="J1709" s="17">
        <f>J1710</f>
        <v>0</v>
      </c>
      <c r="K1709" s="17">
        <f>K1710</f>
        <v>0</v>
      </c>
      <c r="L1709" s="17">
        <f>L1710</f>
        <v>0</v>
      </c>
      <c r="M1709" s="17">
        <f t="shared" si="4627"/>
        <v>139.19999999999999</v>
      </c>
      <c r="N1709" s="17">
        <f t="shared" si="4628"/>
        <v>0</v>
      </c>
      <c r="O1709" s="17">
        <f t="shared" si="4629"/>
        <v>0</v>
      </c>
      <c r="P1709" s="17">
        <f>P1710</f>
        <v>0</v>
      </c>
      <c r="Q1709" s="17">
        <f>Q1710</f>
        <v>0</v>
      </c>
      <c r="R1709" s="17">
        <f>R1710</f>
        <v>0</v>
      </c>
      <c r="S1709" s="17">
        <f>S1710</f>
        <v>175.09999999999999</v>
      </c>
      <c r="T1709" s="17">
        <f>T1710</f>
        <v>0</v>
      </c>
      <c r="U1709" s="17">
        <f>U1710</f>
        <v>0</v>
      </c>
      <c r="V1709" s="17">
        <f>V1710</f>
        <v>0</v>
      </c>
      <c r="W1709" s="17">
        <f>W1710</f>
        <v>0</v>
      </c>
      <c r="X1709" s="17">
        <f>X1710</f>
        <v>0</v>
      </c>
      <c r="Y1709" s="17">
        <f t="shared" si="4658"/>
        <v>314.29999999999995</v>
      </c>
      <c r="Z1709" s="17">
        <f t="shared" si="4659"/>
        <v>0</v>
      </c>
      <c r="AA1709" s="17">
        <f t="shared" si="4660"/>
        <v>0</v>
      </c>
      <c r="AB1709" s="17">
        <f>AB1710</f>
        <v>0</v>
      </c>
      <c r="AC1709" s="17">
        <f>AC1710</f>
        <v>0</v>
      </c>
      <c r="AD1709" s="17">
        <f>AD1710</f>
        <v>0</v>
      </c>
      <c r="AE1709" s="17">
        <f t="shared" si="4661"/>
        <v>314.29999999999995</v>
      </c>
      <c r="AF1709" s="17">
        <f t="shared" si="4662"/>
        <v>0</v>
      </c>
      <c r="AG1709" s="17">
        <f t="shared" si="4663"/>
        <v>0</v>
      </c>
      <c r="AH1709" s="17">
        <f>AH1710</f>
        <v>0</v>
      </c>
      <c r="AI1709" s="17">
        <f>AI1710</f>
        <v>0</v>
      </c>
      <c r="AJ1709" s="17">
        <f>AJ1710</f>
        <v>0</v>
      </c>
      <c r="AK1709" s="17">
        <f>AK1710</f>
        <v>0</v>
      </c>
      <c r="AL1709" s="17">
        <f>AL1710</f>
        <v>0</v>
      </c>
      <c r="AM1709" s="17">
        <f>AM1710</f>
        <v>0</v>
      </c>
      <c r="AN1709" s="17">
        <f>AN1710</f>
        <v>0</v>
      </c>
      <c r="AO1709" s="17">
        <f>AO1710</f>
        <v>0</v>
      </c>
      <c r="AP1709" s="17">
        <f>AP1710</f>
        <v>0</v>
      </c>
      <c r="AQ1709" s="17">
        <f>AQ1710</f>
        <v>0</v>
      </c>
      <c r="AR1709" s="17">
        <f>AR1710</f>
        <v>0</v>
      </c>
      <c r="AS1709" s="17">
        <f>AS1710</f>
        <v>0</v>
      </c>
      <c r="AT1709" s="17">
        <f>AT1710</f>
        <v>0</v>
      </c>
      <c r="AU1709" s="17">
        <f>AU1710</f>
        <v>0</v>
      </c>
      <c r="AV1709" s="17">
        <f>AV1710</f>
        <v>0</v>
      </c>
      <c r="AW1709" s="17">
        <f t="shared" si="4664"/>
        <v>314.29999999999995</v>
      </c>
      <c r="AX1709" s="17">
        <f t="shared" si="4665"/>
        <v>0</v>
      </c>
      <c r="AY1709" s="17">
        <f t="shared" si="4666"/>
        <v>0</v>
      </c>
      <c r="AZ1709" s="17">
        <f>AZ1710</f>
        <v>0</v>
      </c>
      <c r="BA1709" s="32"/>
      <c r="BB1709" s="32"/>
      <c r="BC1709" s="1"/>
      <c r="BD1709" s="1"/>
      <c r="BE1709" s="1"/>
      <c r="BF1709" s="1"/>
      <c r="BG1709" s="1"/>
      <c r="BH1709" s="1"/>
      <c r="BI1709" s="1"/>
    </row>
    <row r="1710" s="1" customFormat="1" ht="30">
      <c r="A1710" s="30" t="s">
        <v>512</v>
      </c>
      <c r="B1710" s="30" t="s">
        <v>63</v>
      </c>
      <c r="C1710" s="30" t="s">
        <v>65</v>
      </c>
      <c r="D1710" s="30" t="s">
        <v>558</v>
      </c>
      <c r="E1710" s="30" t="s">
        <v>134</v>
      </c>
      <c r="F1710" s="31" t="s">
        <v>135</v>
      </c>
      <c r="G1710" s="17">
        <v>139.19999999999999</v>
      </c>
      <c r="H1710" s="17">
        <v>0</v>
      </c>
      <c r="I1710" s="17">
        <v>0</v>
      </c>
      <c r="J1710" s="17"/>
      <c r="K1710" s="17"/>
      <c r="L1710" s="17"/>
      <c r="M1710" s="17">
        <f t="shared" si="4627"/>
        <v>139.19999999999999</v>
      </c>
      <c r="N1710" s="17">
        <f t="shared" si="4628"/>
        <v>0</v>
      </c>
      <c r="O1710" s="17">
        <f t="shared" si="4629"/>
        <v>0</v>
      </c>
      <c r="P1710" s="17"/>
      <c r="Q1710" s="17"/>
      <c r="R1710" s="17"/>
      <c r="S1710" s="17">
        <v>175.09999999999999</v>
      </c>
      <c r="T1710" s="17"/>
      <c r="U1710" s="17"/>
      <c r="V1710" s="17"/>
      <c r="W1710" s="17"/>
      <c r="X1710" s="17"/>
      <c r="Y1710" s="17">
        <f t="shared" si="4658"/>
        <v>314.29999999999995</v>
      </c>
      <c r="Z1710" s="17">
        <f t="shared" si="4659"/>
        <v>0</v>
      </c>
      <c r="AA1710" s="17">
        <f t="shared" si="4660"/>
        <v>0</v>
      </c>
      <c r="AB1710" s="17"/>
      <c r="AC1710" s="17"/>
      <c r="AD1710" s="17"/>
      <c r="AE1710" s="17">
        <f t="shared" si="4661"/>
        <v>314.29999999999995</v>
      </c>
      <c r="AF1710" s="17">
        <f t="shared" si="4662"/>
        <v>0</v>
      </c>
      <c r="AG1710" s="17">
        <f t="shared" si="4663"/>
        <v>0</v>
      </c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/>
      <c r="AS1710" s="17"/>
      <c r="AT1710" s="17"/>
      <c r="AU1710" s="17"/>
      <c r="AV1710" s="17"/>
      <c r="AW1710" s="17">
        <f t="shared" si="4664"/>
        <v>314.29999999999995</v>
      </c>
      <c r="AX1710" s="17">
        <f t="shared" si="4665"/>
        <v>0</v>
      </c>
      <c r="AY1710" s="17">
        <f t="shared" si="4666"/>
        <v>0</v>
      </c>
      <c r="AZ1710" s="17"/>
      <c r="BA1710" s="32"/>
      <c r="BB1710" s="32"/>
      <c r="BC1710" s="1"/>
      <c r="BD1710" s="1"/>
      <c r="BE1710" s="1"/>
      <c r="BF1710" s="1"/>
      <c r="BG1710" s="1"/>
      <c r="BH1710" s="1"/>
      <c r="BI1710" s="1"/>
    </row>
    <row r="1711" s="1" customFormat="1" ht="15">
      <c r="A1711" s="30" t="s">
        <v>512</v>
      </c>
      <c r="B1711" s="30" t="s">
        <v>63</v>
      </c>
      <c r="C1711" s="30" t="s">
        <v>65</v>
      </c>
      <c r="D1711" s="30" t="s">
        <v>559</v>
      </c>
      <c r="E1711" s="30"/>
      <c r="F1711" s="31" t="s">
        <v>560</v>
      </c>
      <c r="G1711" s="17">
        <f>G1712</f>
        <v>10487.1</v>
      </c>
      <c r="H1711" s="17">
        <f>H1712</f>
        <v>10729.799999999999</v>
      </c>
      <c r="I1711" s="17">
        <f>I1712</f>
        <v>10729.799999999999</v>
      </c>
      <c r="J1711" s="17">
        <f>J1712</f>
        <v>0</v>
      </c>
      <c r="K1711" s="17">
        <f>K1712</f>
        <v>0</v>
      </c>
      <c r="L1711" s="17">
        <f>L1712</f>
        <v>0</v>
      </c>
      <c r="M1711" s="17">
        <f t="shared" si="4627"/>
        <v>10487.1</v>
      </c>
      <c r="N1711" s="17">
        <f t="shared" si="4628"/>
        <v>10729.799999999999</v>
      </c>
      <c r="O1711" s="17">
        <f t="shared" si="4629"/>
        <v>10729.799999999999</v>
      </c>
      <c r="P1711" s="17">
        <f>P1712</f>
        <v>0</v>
      </c>
      <c r="Q1711" s="17">
        <f>Q1712</f>
        <v>0</v>
      </c>
      <c r="R1711" s="17">
        <f>R1712</f>
        <v>0</v>
      </c>
      <c r="S1711" s="17">
        <f>S1712</f>
        <v>73160.539999999994</v>
      </c>
      <c r="T1711" s="17">
        <f>T1712</f>
        <v>0</v>
      </c>
      <c r="U1711" s="17">
        <f>U1712</f>
        <v>0</v>
      </c>
      <c r="V1711" s="17">
        <f>V1712</f>
        <v>0</v>
      </c>
      <c r="W1711" s="17">
        <f>W1712</f>
        <v>0</v>
      </c>
      <c r="X1711" s="17">
        <f>X1712</f>
        <v>0</v>
      </c>
      <c r="Y1711" s="17">
        <f t="shared" si="4658"/>
        <v>83647.639999999999</v>
      </c>
      <c r="Z1711" s="17">
        <f t="shared" si="4659"/>
        <v>10729.799999999999</v>
      </c>
      <c r="AA1711" s="17">
        <f t="shared" si="4660"/>
        <v>10729.799999999999</v>
      </c>
      <c r="AB1711" s="17">
        <f>AB1712</f>
        <v>-16875.439999999999</v>
      </c>
      <c r="AC1711" s="17">
        <f>AC1712</f>
        <v>0</v>
      </c>
      <c r="AD1711" s="17">
        <f>AD1712</f>
        <v>0</v>
      </c>
      <c r="AE1711" s="17">
        <f t="shared" si="4661"/>
        <v>66772.199999999997</v>
      </c>
      <c r="AF1711" s="17">
        <f t="shared" si="4662"/>
        <v>10729.799999999999</v>
      </c>
      <c r="AG1711" s="17">
        <f t="shared" si="4663"/>
        <v>10729.799999999999</v>
      </c>
      <c r="AH1711" s="17">
        <f>AH1712</f>
        <v>0</v>
      </c>
      <c r="AI1711" s="17">
        <f>AI1712</f>
        <v>0</v>
      </c>
      <c r="AJ1711" s="17">
        <f>AJ1712</f>
        <v>0</v>
      </c>
      <c r="AK1711" s="17">
        <f>AK1712</f>
        <v>0</v>
      </c>
      <c r="AL1711" s="17">
        <f>AL1712</f>
        <v>0</v>
      </c>
      <c r="AM1711" s="17">
        <f>AM1712</f>
        <v>0</v>
      </c>
      <c r="AN1711" s="17">
        <f>AN1712</f>
        <v>0</v>
      </c>
      <c r="AO1711" s="17">
        <f>AO1712</f>
        <v>0</v>
      </c>
      <c r="AP1711" s="17">
        <f>AP1712</f>
        <v>0</v>
      </c>
      <c r="AQ1711" s="17">
        <f>AQ1712</f>
        <v>0</v>
      </c>
      <c r="AR1711" s="17">
        <f>AR1712</f>
        <v>0</v>
      </c>
      <c r="AS1711" s="17">
        <f>AS1712</f>
        <v>0</v>
      </c>
      <c r="AT1711" s="17">
        <f>AT1712</f>
        <v>0</v>
      </c>
      <c r="AU1711" s="17">
        <f>AU1712</f>
        <v>0</v>
      </c>
      <c r="AV1711" s="17">
        <f>AV1712</f>
        <v>0</v>
      </c>
      <c r="AW1711" s="17">
        <f t="shared" si="4664"/>
        <v>66772.199999999997</v>
      </c>
      <c r="AX1711" s="17">
        <f t="shared" si="4665"/>
        <v>10729.799999999999</v>
      </c>
      <c r="AY1711" s="17">
        <f t="shared" si="4666"/>
        <v>10729.799999999999</v>
      </c>
      <c r="AZ1711" s="17">
        <f>AZ1712</f>
        <v>0</v>
      </c>
      <c r="BA1711" s="32"/>
      <c r="BB1711" s="32"/>
      <c r="BC1711" s="1"/>
      <c r="BD1711" s="1"/>
      <c r="BE1711" s="1"/>
      <c r="BF1711" s="1"/>
      <c r="BG1711" s="1"/>
      <c r="BH1711" s="1"/>
      <c r="BI1711" s="1"/>
    </row>
    <row r="1712" s="1" customFormat="1" ht="30">
      <c r="A1712" s="30" t="s">
        <v>512</v>
      </c>
      <c r="B1712" s="30" t="s">
        <v>63</v>
      </c>
      <c r="C1712" s="30" t="s">
        <v>65</v>
      </c>
      <c r="D1712" s="30" t="s">
        <v>559</v>
      </c>
      <c r="E1712" s="30" t="s">
        <v>134</v>
      </c>
      <c r="F1712" s="31" t="s">
        <v>135</v>
      </c>
      <c r="G1712" s="17">
        <v>10487.1</v>
      </c>
      <c r="H1712" s="17">
        <v>10729.799999999999</v>
      </c>
      <c r="I1712" s="17">
        <v>10729.799999999999</v>
      </c>
      <c r="J1712" s="17"/>
      <c r="K1712" s="17"/>
      <c r="L1712" s="17"/>
      <c r="M1712" s="17">
        <f t="shared" si="4627"/>
        <v>10487.1</v>
      </c>
      <c r="N1712" s="17">
        <f t="shared" si="4628"/>
        <v>10729.799999999999</v>
      </c>
      <c r="O1712" s="17">
        <f t="shared" si="4629"/>
        <v>10729.799999999999</v>
      </c>
      <c r="P1712" s="17"/>
      <c r="Q1712" s="17"/>
      <c r="R1712" s="17"/>
      <c r="S1712" s="17">
        <v>73160.539999999994</v>
      </c>
      <c r="T1712" s="17"/>
      <c r="U1712" s="17"/>
      <c r="V1712" s="17"/>
      <c r="W1712" s="17"/>
      <c r="X1712" s="17"/>
      <c r="Y1712" s="17">
        <f t="shared" si="4658"/>
        <v>83647.639999999999</v>
      </c>
      <c r="Z1712" s="17">
        <f t="shared" si="4659"/>
        <v>10729.799999999999</v>
      </c>
      <c r="AA1712" s="17">
        <f t="shared" si="4660"/>
        <v>10729.799999999999</v>
      </c>
      <c r="AB1712" s="17">
        <v>-16875.439999999999</v>
      </c>
      <c r="AC1712" s="17"/>
      <c r="AD1712" s="17"/>
      <c r="AE1712" s="17">
        <f t="shared" si="4661"/>
        <v>66772.199999999997</v>
      </c>
      <c r="AF1712" s="17">
        <f t="shared" si="4662"/>
        <v>10729.799999999999</v>
      </c>
      <c r="AG1712" s="17">
        <f t="shared" si="4663"/>
        <v>10729.799999999999</v>
      </c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/>
      <c r="AS1712" s="17"/>
      <c r="AT1712" s="17"/>
      <c r="AU1712" s="17"/>
      <c r="AV1712" s="17"/>
      <c r="AW1712" s="17">
        <f t="shared" si="4664"/>
        <v>66772.199999999997</v>
      </c>
      <c r="AX1712" s="17">
        <f t="shared" si="4665"/>
        <v>10729.799999999999</v>
      </c>
      <c r="AY1712" s="17">
        <f t="shared" si="4666"/>
        <v>10729.799999999999</v>
      </c>
      <c r="AZ1712" s="17"/>
      <c r="BA1712" s="32"/>
      <c r="BB1712" s="32"/>
      <c r="BC1712" s="1"/>
      <c r="BD1712" s="1"/>
      <c r="BE1712" s="1"/>
      <c r="BF1712" s="1"/>
      <c r="BG1712" s="1"/>
      <c r="BH1712" s="1"/>
      <c r="BI1712" s="1"/>
    </row>
    <row r="1713" s="25" customFormat="1" ht="30">
      <c r="A1713" s="26" t="s">
        <v>512</v>
      </c>
      <c r="B1713" s="26" t="s">
        <v>63</v>
      </c>
      <c r="C1713" s="26" t="s">
        <v>121</v>
      </c>
      <c r="D1713" s="26"/>
      <c r="E1713" s="26"/>
      <c r="F1713" s="27" t="s">
        <v>561</v>
      </c>
      <c r="G1713" s="28">
        <f t="shared" ref="G1713:G1722" si="4698">G1714</f>
        <v>0</v>
      </c>
      <c r="H1713" s="28">
        <f t="shared" ref="H1713:H1722" si="4699">H1714</f>
        <v>26533.400000000001</v>
      </c>
      <c r="I1713" s="28">
        <f t="shared" ref="I1713:I1720" si="4700">I1714</f>
        <v>0</v>
      </c>
      <c r="J1713" s="28">
        <f t="shared" ref="J1713:J1720" si="4701">J1714</f>
        <v>0</v>
      </c>
      <c r="K1713" s="28">
        <f t="shared" ref="K1713:K1720" si="4702">K1714</f>
        <v>0</v>
      </c>
      <c r="L1713" s="28">
        <f t="shared" ref="L1713:L1720" si="4703">L1714</f>
        <v>0</v>
      </c>
      <c r="M1713" s="28">
        <f t="shared" si="4627"/>
        <v>0</v>
      </c>
      <c r="N1713" s="28">
        <f t="shared" si="4628"/>
        <v>26533.400000000001</v>
      </c>
      <c r="O1713" s="28">
        <f t="shared" si="4629"/>
        <v>0</v>
      </c>
      <c r="P1713" s="28">
        <f t="shared" ref="P1713:P1720" si="4704">P1714</f>
        <v>0</v>
      </c>
      <c r="Q1713" s="28">
        <f t="shared" ref="Q1713:Q1720" si="4705">Q1714</f>
        <v>0</v>
      </c>
      <c r="R1713" s="28">
        <f t="shared" ref="R1713:R1720" si="4706">R1714</f>
        <v>0</v>
      </c>
      <c r="S1713" s="28">
        <f t="shared" ref="S1713:S1720" si="4707">S1714</f>
        <v>0</v>
      </c>
      <c r="T1713" s="28">
        <f t="shared" ref="T1713:T1720" si="4708">T1714</f>
        <v>0</v>
      </c>
      <c r="U1713" s="28">
        <f t="shared" ref="U1713:U1720" si="4709">U1714</f>
        <v>0</v>
      </c>
      <c r="V1713" s="28">
        <f t="shared" ref="V1713:V1720" si="4710">V1714</f>
        <v>0</v>
      </c>
      <c r="W1713" s="28">
        <f t="shared" ref="W1713:W1720" si="4711">W1714</f>
        <v>0</v>
      </c>
      <c r="X1713" s="28">
        <f t="shared" ref="X1713:X1720" si="4712">X1714</f>
        <v>0</v>
      </c>
      <c r="Y1713" s="28">
        <f t="shared" si="4658"/>
        <v>0</v>
      </c>
      <c r="Z1713" s="28">
        <f t="shared" si="4659"/>
        <v>26533.400000000001</v>
      </c>
      <c r="AA1713" s="28">
        <f t="shared" si="4660"/>
        <v>0</v>
      </c>
      <c r="AB1713" s="28">
        <f t="shared" ref="AB1713:AB1720" si="4713">AB1714</f>
        <v>0</v>
      </c>
      <c r="AC1713" s="28">
        <f t="shared" ref="AC1713:AC1720" si="4714">AC1714</f>
        <v>0</v>
      </c>
      <c r="AD1713" s="28">
        <f t="shared" ref="AD1713:AD1720" si="4715">AD1714</f>
        <v>0</v>
      </c>
      <c r="AE1713" s="28">
        <f t="shared" si="4661"/>
        <v>0</v>
      </c>
      <c r="AF1713" s="28">
        <f t="shared" si="4662"/>
        <v>26533.400000000001</v>
      </c>
      <c r="AG1713" s="28">
        <f t="shared" si="4663"/>
        <v>0</v>
      </c>
      <c r="AH1713" s="28">
        <f t="shared" ref="AH1713:AH1720" si="4716">AH1714</f>
        <v>0</v>
      </c>
      <c r="AI1713" s="28">
        <f t="shared" ref="AI1713:AI1720" si="4717">AI1714</f>
        <v>0</v>
      </c>
      <c r="AJ1713" s="28">
        <f t="shared" ref="AJ1713:AJ1720" si="4718">AJ1714</f>
        <v>0</v>
      </c>
      <c r="AK1713" s="28">
        <f t="shared" ref="AK1713:AK1720" si="4719">AK1714</f>
        <v>0</v>
      </c>
      <c r="AL1713" s="28">
        <f t="shared" ref="AL1713:AL1720" si="4720">AL1714</f>
        <v>0</v>
      </c>
      <c r="AM1713" s="28">
        <f t="shared" ref="AM1713:AM1720" si="4721">AM1714</f>
        <v>0</v>
      </c>
      <c r="AN1713" s="28">
        <f t="shared" ref="AN1713:AN1720" si="4722">AN1714</f>
        <v>0</v>
      </c>
      <c r="AO1713" s="28">
        <f t="shared" ref="AO1713:AO1720" si="4723">AO1714</f>
        <v>0</v>
      </c>
      <c r="AP1713" s="28">
        <f t="shared" ref="AP1713:AP1720" si="4724">AP1714</f>
        <v>0</v>
      </c>
      <c r="AQ1713" s="28">
        <f t="shared" ref="AQ1713:AQ1720" si="4725">AQ1714</f>
        <v>0</v>
      </c>
      <c r="AR1713" s="28">
        <f t="shared" ref="AR1713:AR1720" si="4726">AR1714</f>
        <v>0</v>
      </c>
      <c r="AS1713" s="28">
        <f t="shared" ref="AS1713:AS1720" si="4727">AS1714</f>
        <v>0</v>
      </c>
      <c r="AT1713" s="28">
        <f t="shared" ref="AT1713:AT1720" si="4728">AT1714</f>
        <v>0</v>
      </c>
      <c r="AU1713" s="28">
        <f t="shared" ref="AU1713:AU1720" si="4729">AU1714</f>
        <v>0</v>
      </c>
      <c r="AV1713" s="28">
        <f t="shared" ref="AV1713:AV1720" si="4730">AV1714</f>
        <v>0</v>
      </c>
      <c r="AW1713" s="28">
        <f t="shared" si="4664"/>
        <v>0</v>
      </c>
      <c r="AX1713" s="28">
        <f t="shared" si="4665"/>
        <v>26533.400000000001</v>
      </c>
      <c r="AY1713" s="28">
        <f t="shared" si="4666"/>
        <v>0</v>
      </c>
      <c r="AZ1713" s="28">
        <f t="shared" ref="AZ1713:AZ1720" si="4731">AZ1714</f>
        <v>0</v>
      </c>
      <c r="BA1713" s="29"/>
      <c r="BB1713" s="29"/>
      <c r="BC1713" s="25"/>
      <c r="BD1713" s="25"/>
      <c r="BE1713" s="25"/>
      <c r="BF1713" s="25"/>
      <c r="BG1713" s="25"/>
      <c r="BH1713" s="25"/>
      <c r="BI1713" s="25"/>
    </row>
    <row r="1714" s="1" customFormat="1" ht="30">
      <c r="A1714" s="30" t="s">
        <v>512</v>
      </c>
      <c r="B1714" s="30" t="s">
        <v>63</v>
      </c>
      <c r="C1714" s="30" t="s">
        <v>121</v>
      </c>
      <c r="D1714" s="30" t="s">
        <v>448</v>
      </c>
      <c r="E1714" s="30"/>
      <c r="F1714" s="31" t="s">
        <v>449</v>
      </c>
      <c r="G1714" s="17">
        <f t="shared" si="4698"/>
        <v>0</v>
      </c>
      <c r="H1714" s="17">
        <f t="shared" si="4699"/>
        <v>26533.400000000001</v>
      </c>
      <c r="I1714" s="17">
        <f t="shared" si="4700"/>
        <v>0</v>
      </c>
      <c r="J1714" s="17">
        <f t="shared" si="4701"/>
        <v>0</v>
      </c>
      <c r="K1714" s="17">
        <f t="shared" si="4702"/>
        <v>0</v>
      </c>
      <c r="L1714" s="17">
        <f t="shared" si="4703"/>
        <v>0</v>
      </c>
      <c r="M1714" s="17">
        <f t="shared" si="4627"/>
        <v>0</v>
      </c>
      <c r="N1714" s="17">
        <f t="shared" si="4628"/>
        <v>26533.400000000001</v>
      </c>
      <c r="O1714" s="17">
        <f t="shared" si="4629"/>
        <v>0</v>
      </c>
      <c r="P1714" s="17">
        <f t="shared" si="4704"/>
        <v>0</v>
      </c>
      <c r="Q1714" s="17">
        <f t="shared" si="4705"/>
        <v>0</v>
      </c>
      <c r="R1714" s="17">
        <f t="shared" si="4706"/>
        <v>0</v>
      </c>
      <c r="S1714" s="17">
        <f t="shared" si="4707"/>
        <v>0</v>
      </c>
      <c r="T1714" s="17">
        <f t="shared" si="4708"/>
        <v>0</v>
      </c>
      <c r="U1714" s="17">
        <f t="shared" si="4709"/>
        <v>0</v>
      </c>
      <c r="V1714" s="17">
        <f t="shared" si="4710"/>
        <v>0</v>
      </c>
      <c r="W1714" s="17">
        <f t="shared" si="4711"/>
        <v>0</v>
      </c>
      <c r="X1714" s="17">
        <f t="shared" si="4712"/>
        <v>0</v>
      </c>
      <c r="Y1714" s="17">
        <f t="shared" si="4658"/>
        <v>0</v>
      </c>
      <c r="Z1714" s="17">
        <f t="shared" si="4659"/>
        <v>26533.400000000001</v>
      </c>
      <c r="AA1714" s="17">
        <f t="shared" si="4660"/>
        <v>0</v>
      </c>
      <c r="AB1714" s="17">
        <f t="shared" si="4713"/>
        <v>0</v>
      </c>
      <c r="AC1714" s="17">
        <f t="shared" si="4714"/>
        <v>0</v>
      </c>
      <c r="AD1714" s="17">
        <f t="shared" si="4715"/>
        <v>0</v>
      </c>
      <c r="AE1714" s="17">
        <f t="shared" si="4661"/>
        <v>0</v>
      </c>
      <c r="AF1714" s="17">
        <f t="shared" si="4662"/>
        <v>26533.400000000001</v>
      </c>
      <c r="AG1714" s="17">
        <f t="shared" si="4663"/>
        <v>0</v>
      </c>
      <c r="AH1714" s="17">
        <f t="shared" si="4716"/>
        <v>0</v>
      </c>
      <c r="AI1714" s="17">
        <f t="shared" si="4717"/>
        <v>0</v>
      </c>
      <c r="AJ1714" s="17">
        <f t="shared" si="4718"/>
        <v>0</v>
      </c>
      <c r="AK1714" s="17">
        <f t="shared" si="4719"/>
        <v>0</v>
      </c>
      <c r="AL1714" s="17">
        <f t="shared" si="4720"/>
        <v>0</v>
      </c>
      <c r="AM1714" s="17">
        <f t="shared" si="4721"/>
        <v>0</v>
      </c>
      <c r="AN1714" s="17">
        <f t="shared" si="4722"/>
        <v>0</v>
      </c>
      <c r="AO1714" s="17">
        <f t="shared" si="4723"/>
        <v>0</v>
      </c>
      <c r="AP1714" s="17">
        <f t="shared" si="4724"/>
        <v>0</v>
      </c>
      <c r="AQ1714" s="17">
        <f t="shared" si="4725"/>
        <v>0</v>
      </c>
      <c r="AR1714" s="17">
        <f t="shared" si="4726"/>
        <v>0</v>
      </c>
      <c r="AS1714" s="17">
        <f t="shared" si="4727"/>
        <v>0</v>
      </c>
      <c r="AT1714" s="17">
        <f t="shared" si="4728"/>
        <v>0</v>
      </c>
      <c r="AU1714" s="17">
        <f t="shared" si="4729"/>
        <v>0</v>
      </c>
      <c r="AV1714" s="17">
        <f t="shared" si="4730"/>
        <v>0</v>
      </c>
      <c r="AW1714" s="17">
        <f t="shared" si="4664"/>
        <v>0</v>
      </c>
      <c r="AX1714" s="17">
        <f t="shared" si="4665"/>
        <v>26533.400000000001</v>
      </c>
      <c r="AY1714" s="17">
        <f t="shared" si="4666"/>
        <v>0</v>
      </c>
      <c r="AZ1714" s="17">
        <f t="shared" si="4731"/>
        <v>0</v>
      </c>
      <c r="BA1714" s="32"/>
      <c r="BB1714" s="32"/>
      <c r="BC1714" s="1"/>
      <c r="BD1714" s="1"/>
      <c r="BE1714" s="1"/>
      <c r="BF1714" s="1"/>
      <c r="BG1714" s="1"/>
      <c r="BH1714" s="1"/>
      <c r="BI1714" s="1"/>
    </row>
    <row r="1715" s="1" customFormat="1" ht="15">
      <c r="A1715" s="30" t="s">
        <v>512</v>
      </c>
      <c r="B1715" s="30" t="s">
        <v>63</v>
      </c>
      <c r="C1715" s="30" t="s">
        <v>121</v>
      </c>
      <c r="D1715" s="30" t="s">
        <v>461</v>
      </c>
      <c r="E1715" s="30"/>
      <c r="F1715" s="31" t="s">
        <v>36</v>
      </c>
      <c r="G1715" s="17">
        <f t="shared" si="4698"/>
        <v>0</v>
      </c>
      <c r="H1715" s="17">
        <f t="shared" si="4699"/>
        <v>26533.400000000001</v>
      </c>
      <c r="I1715" s="17">
        <f t="shared" si="4700"/>
        <v>0</v>
      </c>
      <c r="J1715" s="17">
        <f t="shared" si="4701"/>
        <v>0</v>
      </c>
      <c r="K1715" s="17">
        <f t="shared" si="4702"/>
        <v>0</v>
      </c>
      <c r="L1715" s="17">
        <f t="shared" si="4703"/>
        <v>0</v>
      </c>
      <c r="M1715" s="17">
        <f t="shared" si="4627"/>
        <v>0</v>
      </c>
      <c r="N1715" s="17">
        <f t="shared" si="4628"/>
        <v>26533.400000000001</v>
      </c>
      <c r="O1715" s="17">
        <f t="shared" si="4629"/>
        <v>0</v>
      </c>
      <c r="P1715" s="17">
        <f t="shared" si="4704"/>
        <v>0</v>
      </c>
      <c r="Q1715" s="17">
        <f t="shared" si="4705"/>
        <v>0</v>
      </c>
      <c r="R1715" s="17">
        <f t="shared" si="4706"/>
        <v>0</v>
      </c>
      <c r="S1715" s="17">
        <f t="shared" si="4707"/>
        <v>0</v>
      </c>
      <c r="T1715" s="17">
        <f t="shared" si="4708"/>
        <v>0</v>
      </c>
      <c r="U1715" s="17">
        <f t="shared" si="4709"/>
        <v>0</v>
      </c>
      <c r="V1715" s="17">
        <f t="shared" si="4710"/>
        <v>0</v>
      </c>
      <c r="W1715" s="17">
        <f t="shared" si="4711"/>
        <v>0</v>
      </c>
      <c r="X1715" s="17">
        <f t="shared" si="4712"/>
        <v>0</v>
      </c>
      <c r="Y1715" s="17">
        <f t="shared" si="4658"/>
        <v>0</v>
      </c>
      <c r="Z1715" s="17">
        <f t="shared" si="4659"/>
        <v>26533.400000000001</v>
      </c>
      <c r="AA1715" s="17">
        <f t="shared" si="4660"/>
        <v>0</v>
      </c>
      <c r="AB1715" s="17">
        <f t="shared" si="4713"/>
        <v>0</v>
      </c>
      <c r="AC1715" s="17">
        <f t="shared" si="4714"/>
        <v>0</v>
      </c>
      <c r="AD1715" s="17">
        <f t="shared" si="4715"/>
        <v>0</v>
      </c>
      <c r="AE1715" s="17">
        <f t="shared" si="4661"/>
        <v>0</v>
      </c>
      <c r="AF1715" s="17">
        <f t="shared" si="4662"/>
        <v>26533.400000000001</v>
      </c>
      <c r="AG1715" s="17">
        <f t="shared" si="4663"/>
        <v>0</v>
      </c>
      <c r="AH1715" s="17">
        <f t="shared" si="4716"/>
        <v>0</v>
      </c>
      <c r="AI1715" s="17">
        <f t="shared" si="4717"/>
        <v>0</v>
      </c>
      <c r="AJ1715" s="17">
        <f t="shared" si="4718"/>
        <v>0</v>
      </c>
      <c r="AK1715" s="17">
        <f t="shared" si="4719"/>
        <v>0</v>
      </c>
      <c r="AL1715" s="17">
        <f t="shared" si="4720"/>
        <v>0</v>
      </c>
      <c r="AM1715" s="17">
        <f t="shared" si="4721"/>
        <v>0</v>
      </c>
      <c r="AN1715" s="17">
        <f t="shared" si="4722"/>
        <v>0</v>
      </c>
      <c r="AO1715" s="17">
        <f t="shared" si="4723"/>
        <v>0</v>
      </c>
      <c r="AP1715" s="17">
        <f t="shared" si="4724"/>
        <v>0</v>
      </c>
      <c r="AQ1715" s="17">
        <f t="shared" si="4725"/>
        <v>0</v>
      </c>
      <c r="AR1715" s="17">
        <f t="shared" si="4726"/>
        <v>0</v>
      </c>
      <c r="AS1715" s="17">
        <f t="shared" si="4727"/>
        <v>0</v>
      </c>
      <c r="AT1715" s="17">
        <f t="shared" si="4728"/>
        <v>0</v>
      </c>
      <c r="AU1715" s="17">
        <f t="shared" si="4729"/>
        <v>0</v>
      </c>
      <c r="AV1715" s="17">
        <f t="shared" si="4730"/>
        <v>0</v>
      </c>
      <c r="AW1715" s="17">
        <f t="shared" si="4664"/>
        <v>0</v>
      </c>
      <c r="AX1715" s="17">
        <f t="shared" si="4665"/>
        <v>26533.400000000001</v>
      </c>
      <c r="AY1715" s="17">
        <f t="shared" si="4666"/>
        <v>0</v>
      </c>
      <c r="AZ1715" s="17">
        <f t="shared" si="4731"/>
        <v>0</v>
      </c>
      <c r="BA1715" s="32"/>
      <c r="BB1715" s="32"/>
      <c r="BC1715" s="1"/>
      <c r="BD1715" s="1"/>
      <c r="BE1715" s="1"/>
      <c r="BF1715" s="1"/>
      <c r="BG1715" s="1"/>
      <c r="BH1715" s="1"/>
      <c r="BI1715" s="1"/>
    </row>
    <row r="1716" s="1" customFormat="1" ht="30">
      <c r="A1716" s="30" t="s">
        <v>512</v>
      </c>
      <c r="B1716" s="30" t="s">
        <v>63</v>
      </c>
      <c r="C1716" s="30" t="s">
        <v>121</v>
      </c>
      <c r="D1716" s="30" t="s">
        <v>483</v>
      </c>
      <c r="E1716" s="30"/>
      <c r="F1716" s="31" t="s">
        <v>484</v>
      </c>
      <c r="G1716" s="17">
        <f t="shared" si="4698"/>
        <v>0</v>
      </c>
      <c r="H1716" s="17">
        <f t="shared" si="4699"/>
        <v>26533.400000000001</v>
      </c>
      <c r="I1716" s="17">
        <f t="shared" si="4700"/>
        <v>0</v>
      </c>
      <c r="J1716" s="17">
        <f t="shared" si="4701"/>
        <v>0</v>
      </c>
      <c r="K1716" s="17">
        <f t="shared" si="4702"/>
        <v>0</v>
      </c>
      <c r="L1716" s="17">
        <f t="shared" si="4703"/>
        <v>0</v>
      </c>
      <c r="M1716" s="17">
        <f t="shared" si="4627"/>
        <v>0</v>
      </c>
      <c r="N1716" s="17">
        <f t="shared" si="4628"/>
        <v>26533.400000000001</v>
      </c>
      <c r="O1716" s="17">
        <f t="shared" si="4629"/>
        <v>0</v>
      </c>
      <c r="P1716" s="17">
        <f t="shared" si="4704"/>
        <v>0</v>
      </c>
      <c r="Q1716" s="17">
        <f t="shared" si="4705"/>
        <v>0</v>
      </c>
      <c r="R1716" s="17">
        <f t="shared" si="4706"/>
        <v>0</v>
      </c>
      <c r="S1716" s="17">
        <f t="shared" si="4707"/>
        <v>0</v>
      </c>
      <c r="T1716" s="17">
        <f t="shared" si="4708"/>
        <v>0</v>
      </c>
      <c r="U1716" s="17">
        <f t="shared" si="4709"/>
        <v>0</v>
      </c>
      <c r="V1716" s="17">
        <f t="shared" si="4710"/>
        <v>0</v>
      </c>
      <c r="W1716" s="17">
        <f t="shared" si="4711"/>
        <v>0</v>
      </c>
      <c r="X1716" s="17">
        <f t="shared" si="4712"/>
        <v>0</v>
      </c>
      <c r="Y1716" s="17">
        <f t="shared" si="4658"/>
        <v>0</v>
      </c>
      <c r="Z1716" s="17">
        <f t="shared" si="4659"/>
        <v>26533.400000000001</v>
      </c>
      <c r="AA1716" s="17">
        <f t="shared" si="4660"/>
        <v>0</v>
      </c>
      <c r="AB1716" s="17">
        <f t="shared" si="4713"/>
        <v>0</v>
      </c>
      <c r="AC1716" s="17">
        <f t="shared" si="4714"/>
        <v>0</v>
      </c>
      <c r="AD1716" s="17">
        <f t="shared" si="4715"/>
        <v>0</v>
      </c>
      <c r="AE1716" s="17">
        <f t="shared" si="4661"/>
        <v>0</v>
      </c>
      <c r="AF1716" s="17">
        <f t="shared" si="4662"/>
        <v>26533.400000000001</v>
      </c>
      <c r="AG1716" s="17">
        <f t="shared" si="4663"/>
        <v>0</v>
      </c>
      <c r="AH1716" s="17">
        <f t="shared" si="4716"/>
        <v>0</v>
      </c>
      <c r="AI1716" s="17">
        <f t="shared" si="4717"/>
        <v>0</v>
      </c>
      <c r="AJ1716" s="17">
        <f t="shared" si="4718"/>
        <v>0</v>
      </c>
      <c r="AK1716" s="17">
        <f t="shared" si="4719"/>
        <v>0</v>
      </c>
      <c r="AL1716" s="17">
        <f t="shared" si="4720"/>
        <v>0</v>
      </c>
      <c r="AM1716" s="17">
        <f t="shared" si="4721"/>
        <v>0</v>
      </c>
      <c r="AN1716" s="17">
        <f t="shared" si="4722"/>
        <v>0</v>
      </c>
      <c r="AO1716" s="17">
        <f t="shared" si="4723"/>
        <v>0</v>
      </c>
      <c r="AP1716" s="17">
        <f t="shared" si="4724"/>
        <v>0</v>
      </c>
      <c r="AQ1716" s="17">
        <f t="shared" si="4725"/>
        <v>0</v>
      </c>
      <c r="AR1716" s="17">
        <f t="shared" si="4726"/>
        <v>0</v>
      </c>
      <c r="AS1716" s="17">
        <f t="shared" si="4727"/>
        <v>0</v>
      </c>
      <c r="AT1716" s="17">
        <f t="shared" si="4728"/>
        <v>0</v>
      </c>
      <c r="AU1716" s="17">
        <f t="shared" si="4729"/>
        <v>0</v>
      </c>
      <c r="AV1716" s="17">
        <f t="shared" si="4730"/>
        <v>0</v>
      </c>
      <c r="AW1716" s="17">
        <f t="shared" si="4664"/>
        <v>0</v>
      </c>
      <c r="AX1716" s="17">
        <f t="shared" si="4665"/>
        <v>26533.400000000001</v>
      </c>
      <c r="AY1716" s="17">
        <f t="shared" si="4666"/>
        <v>0</v>
      </c>
      <c r="AZ1716" s="17">
        <f t="shared" si="4731"/>
        <v>0</v>
      </c>
      <c r="BA1716" s="32"/>
      <c r="BB1716" s="32"/>
      <c r="BC1716" s="1"/>
      <c r="BD1716" s="1"/>
      <c r="BE1716" s="1"/>
      <c r="BF1716" s="1"/>
      <c r="BG1716" s="1"/>
      <c r="BH1716" s="1"/>
      <c r="BI1716" s="1"/>
    </row>
    <row r="1717" s="1" customFormat="1" ht="15">
      <c r="A1717" s="30" t="s">
        <v>512</v>
      </c>
      <c r="B1717" s="30" t="s">
        <v>63</v>
      </c>
      <c r="C1717" s="30" t="s">
        <v>121</v>
      </c>
      <c r="D1717" s="30" t="s">
        <v>550</v>
      </c>
      <c r="E1717" s="30"/>
      <c r="F1717" s="31" t="s">
        <v>551</v>
      </c>
      <c r="G1717" s="17">
        <f t="shared" si="4698"/>
        <v>0</v>
      </c>
      <c r="H1717" s="17">
        <f t="shared" si="4699"/>
        <v>26533.400000000001</v>
      </c>
      <c r="I1717" s="17">
        <f t="shared" si="4700"/>
        <v>0</v>
      </c>
      <c r="J1717" s="17">
        <f t="shared" si="4701"/>
        <v>0</v>
      </c>
      <c r="K1717" s="17">
        <f t="shared" si="4702"/>
        <v>0</v>
      </c>
      <c r="L1717" s="17">
        <f t="shared" si="4703"/>
        <v>0</v>
      </c>
      <c r="M1717" s="17">
        <f t="shared" si="4627"/>
        <v>0</v>
      </c>
      <c r="N1717" s="17">
        <f t="shared" si="4628"/>
        <v>26533.400000000001</v>
      </c>
      <c r="O1717" s="17">
        <f t="shared" si="4629"/>
        <v>0</v>
      </c>
      <c r="P1717" s="17">
        <f t="shared" si="4704"/>
        <v>0</v>
      </c>
      <c r="Q1717" s="17">
        <f t="shared" si="4705"/>
        <v>0</v>
      </c>
      <c r="R1717" s="17">
        <f t="shared" si="4706"/>
        <v>0</v>
      </c>
      <c r="S1717" s="17">
        <f t="shared" si="4707"/>
        <v>0</v>
      </c>
      <c r="T1717" s="17">
        <f t="shared" si="4708"/>
        <v>0</v>
      </c>
      <c r="U1717" s="17">
        <f t="shared" si="4709"/>
        <v>0</v>
      </c>
      <c r="V1717" s="17">
        <f t="shared" si="4710"/>
        <v>0</v>
      </c>
      <c r="W1717" s="17">
        <f t="shared" si="4711"/>
        <v>0</v>
      </c>
      <c r="X1717" s="17">
        <f t="shared" si="4712"/>
        <v>0</v>
      </c>
      <c r="Y1717" s="17">
        <f t="shared" si="4658"/>
        <v>0</v>
      </c>
      <c r="Z1717" s="17">
        <f t="shared" si="4659"/>
        <v>26533.400000000001</v>
      </c>
      <c r="AA1717" s="17">
        <f t="shared" si="4660"/>
        <v>0</v>
      </c>
      <c r="AB1717" s="17">
        <f t="shared" si="4713"/>
        <v>0</v>
      </c>
      <c r="AC1717" s="17">
        <f t="shared" si="4714"/>
        <v>0</v>
      </c>
      <c r="AD1717" s="17">
        <f t="shared" si="4715"/>
        <v>0</v>
      </c>
      <c r="AE1717" s="17">
        <f t="shared" si="4661"/>
        <v>0</v>
      </c>
      <c r="AF1717" s="17">
        <f t="shared" si="4662"/>
        <v>26533.400000000001</v>
      </c>
      <c r="AG1717" s="17">
        <f t="shared" si="4663"/>
        <v>0</v>
      </c>
      <c r="AH1717" s="17">
        <f t="shared" si="4716"/>
        <v>0</v>
      </c>
      <c r="AI1717" s="17">
        <f t="shared" si="4717"/>
        <v>0</v>
      </c>
      <c r="AJ1717" s="17">
        <f t="shared" si="4718"/>
        <v>0</v>
      </c>
      <c r="AK1717" s="17">
        <f t="shared" si="4719"/>
        <v>0</v>
      </c>
      <c r="AL1717" s="17">
        <f t="shared" si="4720"/>
        <v>0</v>
      </c>
      <c r="AM1717" s="17">
        <f t="shared" si="4721"/>
        <v>0</v>
      </c>
      <c r="AN1717" s="17">
        <f t="shared" si="4722"/>
        <v>0</v>
      </c>
      <c r="AO1717" s="17">
        <f t="shared" si="4723"/>
        <v>0</v>
      </c>
      <c r="AP1717" s="17">
        <f t="shared" si="4724"/>
        <v>0</v>
      </c>
      <c r="AQ1717" s="17">
        <f t="shared" si="4725"/>
        <v>0</v>
      </c>
      <c r="AR1717" s="17">
        <f t="shared" si="4726"/>
        <v>0</v>
      </c>
      <c r="AS1717" s="17">
        <f t="shared" si="4727"/>
        <v>0</v>
      </c>
      <c r="AT1717" s="17">
        <f t="shared" si="4728"/>
        <v>0</v>
      </c>
      <c r="AU1717" s="17">
        <f t="shared" si="4729"/>
        <v>0</v>
      </c>
      <c r="AV1717" s="17">
        <f t="shared" si="4730"/>
        <v>0</v>
      </c>
      <c r="AW1717" s="17">
        <f t="shared" si="4664"/>
        <v>0</v>
      </c>
      <c r="AX1717" s="17">
        <f t="shared" si="4665"/>
        <v>26533.400000000001</v>
      </c>
      <c r="AY1717" s="17">
        <f t="shared" si="4666"/>
        <v>0</v>
      </c>
      <c r="AZ1717" s="17">
        <f t="shared" si="4731"/>
        <v>0</v>
      </c>
      <c r="BA1717" s="32"/>
      <c r="BB1717" s="32"/>
      <c r="BC1717" s="1"/>
      <c r="BD1717" s="1"/>
      <c r="BE1717" s="1"/>
      <c r="BF1717" s="1"/>
      <c r="BG1717" s="1"/>
      <c r="BH1717" s="1"/>
      <c r="BI1717" s="1"/>
    </row>
    <row r="1718" s="1" customFormat="1" ht="30">
      <c r="A1718" s="30" t="s">
        <v>512</v>
      </c>
      <c r="B1718" s="30" t="s">
        <v>63</v>
      </c>
      <c r="C1718" s="30" t="s">
        <v>121</v>
      </c>
      <c r="D1718" s="30" t="s">
        <v>550</v>
      </c>
      <c r="E1718" s="30" t="s">
        <v>41</v>
      </c>
      <c r="F1718" s="31" t="s">
        <v>42</v>
      </c>
      <c r="G1718" s="17">
        <v>0</v>
      </c>
      <c r="H1718" s="17">
        <v>26533.400000000001</v>
      </c>
      <c r="I1718" s="17">
        <v>0</v>
      </c>
      <c r="J1718" s="17"/>
      <c r="K1718" s="17"/>
      <c r="L1718" s="17"/>
      <c r="M1718" s="17">
        <f t="shared" si="4627"/>
        <v>0</v>
      </c>
      <c r="N1718" s="17">
        <f t="shared" si="4628"/>
        <v>26533.400000000001</v>
      </c>
      <c r="O1718" s="17">
        <f t="shared" si="4629"/>
        <v>0</v>
      </c>
      <c r="P1718" s="17"/>
      <c r="Q1718" s="17"/>
      <c r="R1718" s="17"/>
      <c r="S1718" s="17"/>
      <c r="T1718" s="17"/>
      <c r="U1718" s="17"/>
      <c r="V1718" s="17"/>
      <c r="W1718" s="17"/>
      <c r="X1718" s="17"/>
      <c r="Y1718" s="17">
        <f t="shared" si="4658"/>
        <v>0</v>
      </c>
      <c r="Z1718" s="17">
        <f t="shared" si="4659"/>
        <v>26533.400000000001</v>
      </c>
      <c r="AA1718" s="17">
        <f t="shared" si="4660"/>
        <v>0</v>
      </c>
      <c r="AB1718" s="17"/>
      <c r="AC1718" s="17"/>
      <c r="AD1718" s="17"/>
      <c r="AE1718" s="17">
        <f t="shared" si="4661"/>
        <v>0</v>
      </c>
      <c r="AF1718" s="17">
        <f t="shared" si="4662"/>
        <v>26533.400000000001</v>
      </c>
      <c r="AG1718" s="17">
        <f t="shared" si="4663"/>
        <v>0</v>
      </c>
      <c r="AH1718" s="17"/>
      <c r="AI1718" s="17"/>
      <c r="AJ1718" s="17"/>
      <c r="AK1718" s="17"/>
      <c r="AL1718" s="17"/>
      <c r="AM1718" s="17"/>
      <c r="AN1718" s="17"/>
      <c r="AO1718" s="17"/>
      <c r="AP1718" s="17"/>
      <c r="AQ1718" s="17"/>
      <c r="AR1718" s="17"/>
      <c r="AS1718" s="17"/>
      <c r="AT1718" s="17"/>
      <c r="AU1718" s="17"/>
      <c r="AV1718" s="17"/>
      <c r="AW1718" s="17">
        <f t="shared" si="4664"/>
        <v>0</v>
      </c>
      <c r="AX1718" s="17">
        <f t="shared" si="4665"/>
        <v>26533.400000000001</v>
      </c>
      <c r="AY1718" s="17">
        <f t="shared" si="4666"/>
        <v>0</v>
      </c>
      <c r="AZ1718" s="17"/>
      <c r="BA1718" s="32"/>
      <c r="BB1718" s="32"/>
      <c r="BC1718" s="1"/>
      <c r="BD1718" s="1"/>
      <c r="BE1718" s="1"/>
      <c r="BF1718" s="1"/>
      <c r="BG1718" s="1"/>
      <c r="BH1718" s="1"/>
      <c r="BI1718" s="1"/>
    </row>
    <row r="1719" s="25" customFormat="1" ht="30">
      <c r="A1719" s="26" t="s">
        <v>512</v>
      </c>
      <c r="B1719" s="26" t="s">
        <v>63</v>
      </c>
      <c r="C1719" s="26" t="s">
        <v>63</v>
      </c>
      <c r="D1719" s="26"/>
      <c r="E1719" s="26"/>
      <c r="F1719" s="27" t="s">
        <v>198</v>
      </c>
      <c r="G1719" s="28">
        <f t="shared" si="4698"/>
        <v>116845.40000000001</v>
      </c>
      <c r="H1719" s="28">
        <f t="shared" si="4699"/>
        <v>121128.2</v>
      </c>
      <c r="I1719" s="28">
        <f t="shared" si="4700"/>
        <v>121128.2</v>
      </c>
      <c r="J1719" s="28">
        <f t="shared" si="4701"/>
        <v>0</v>
      </c>
      <c r="K1719" s="28">
        <f t="shared" si="4702"/>
        <v>0</v>
      </c>
      <c r="L1719" s="28">
        <f t="shared" si="4703"/>
        <v>0</v>
      </c>
      <c r="M1719" s="28">
        <f t="shared" si="4627"/>
        <v>116845.40000000001</v>
      </c>
      <c r="N1719" s="28">
        <f t="shared" si="4628"/>
        <v>121128.2</v>
      </c>
      <c r="O1719" s="28">
        <f t="shared" si="4629"/>
        <v>121128.2</v>
      </c>
      <c r="P1719" s="28">
        <f t="shared" si="4704"/>
        <v>15127.9</v>
      </c>
      <c r="Q1719" s="28">
        <f t="shared" si="4705"/>
        <v>0</v>
      </c>
      <c r="R1719" s="28">
        <f t="shared" si="4706"/>
        <v>0</v>
      </c>
      <c r="S1719" s="28">
        <f t="shared" si="4707"/>
        <v>0</v>
      </c>
      <c r="T1719" s="28">
        <f t="shared" si="4708"/>
        <v>17371.899999999998</v>
      </c>
      <c r="U1719" s="28">
        <f t="shared" si="4709"/>
        <v>0</v>
      </c>
      <c r="V1719" s="28">
        <f t="shared" si="4710"/>
        <v>17371.899999999998</v>
      </c>
      <c r="W1719" s="28">
        <f t="shared" si="4711"/>
        <v>0</v>
      </c>
      <c r="X1719" s="28">
        <f t="shared" si="4712"/>
        <v>0</v>
      </c>
      <c r="Y1719" s="28">
        <f t="shared" si="4658"/>
        <v>131973.30000000002</v>
      </c>
      <c r="Z1719" s="28">
        <f t="shared" si="4659"/>
        <v>138500.10000000001</v>
      </c>
      <c r="AA1719" s="28">
        <f t="shared" si="4660"/>
        <v>138500.10000000001</v>
      </c>
      <c r="AB1719" s="28">
        <f t="shared" si="4713"/>
        <v>0</v>
      </c>
      <c r="AC1719" s="28">
        <f t="shared" si="4714"/>
        <v>0</v>
      </c>
      <c r="AD1719" s="28">
        <f t="shared" si="4715"/>
        <v>0</v>
      </c>
      <c r="AE1719" s="28">
        <f t="shared" si="4661"/>
        <v>131973.30000000002</v>
      </c>
      <c r="AF1719" s="28">
        <f t="shared" si="4662"/>
        <v>138500.10000000001</v>
      </c>
      <c r="AG1719" s="28">
        <f t="shared" si="4663"/>
        <v>138500.10000000001</v>
      </c>
      <c r="AH1719" s="28">
        <f t="shared" si="4716"/>
        <v>0</v>
      </c>
      <c r="AI1719" s="28">
        <f t="shared" si="4717"/>
        <v>0</v>
      </c>
      <c r="AJ1719" s="28">
        <f t="shared" si="4718"/>
        <v>0</v>
      </c>
      <c r="AK1719" s="28">
        <f t="shared" si="4719"/>
        <v>0</v>
      </c>
      <c r="AL1719" s="28">
        <f t="shared" si="4720"/>
        <v>0</v>
      </c>
      <c r="AM1719" s="28">
        <f t="shared" si="4721"/>
        <v>0</v>
      </c>
      <c r="AN1719" s="28">
        <f t="shared" si="4722"/>
        <v>0</v>
      </c>
      <c r="AO1719" s="28">
        <f t="shared" si="4723"/>
        <v>0</v>
      </c>
      <c r="AP1719" s="28">
        <f t="shared" si="4724"/>
        <v>0</v>
      </c>
      <c r="AQ1719" s="28">
        <f t="shared" si="4725"/>
        <v>0</v>
      </c>
      <c r="AR1719" s="28">
        <f t="shared" si="4726"/>
        <v>0</v>
      </c>
      <c r="AS1719" s="28">
        <f t="shared" si="4727"/>
        <v>0</v>
      </c>
      <c r="AT1719" s="28">
        <f t="shared" si="4728"/>
        <v>0</v>
      </c>
      <c r="AU1719" s="28">
        <f t="shared" si="4729"/>
        <v>0</v>
      </c>
      <c r="AV1719" s="28">
        <f t="shared" si="4730"/>
        <v>0</v>
      </c>
      <c r="AW1719" s="28">
        <f t="shared" si="4664"/>
        <v>131973.30000000002</v>
      </c>
      <c r="AX1719" s="28">
        <f t="shared" si="4665"/>
        <v>138500.10000000001</v>
      </c>
      <c r="AY1719" s="28">
        <f t="shared" si="4666"/>
        <v>138500.10000000001</v>
      </c>
      <c r="AZ1719" s="28">
        <f t="shared" si="4731"/>
        <v>0</v>
      </c>
      <c r="BA1719" s="29"/>
      <c r="BB1719" s="29"/>
      <c r="BC1719" s="25"/>
      <c r="BD1719" s="25"/>
      <c r="BE1719" s="25"/>
      <c r="BF1719" s="25"/>
      <c r="BG1719" s="25"/>
      <c r="BH1719" s="25"/>
      <c r="BI1719" s="25"/>
    </row>
    <row r="1720" s="1" customFormat="1" ht="30">
      <c r="A1720" s="30" t="s">
        <v>512</v>
      </c>
      <c r="B1720" s="30" t="s">
        <v>63</v>
      </c>
      <c r="C1720" s="30" t="s">
        <v>63</v>
      </c>
      <c r="D1720" s="30" t="s">
        <v>448</v>
      </c>
      <c r="E1720" s="30"/>
      <c r="F1720" s="31" t="s">
        <v>449</v>
      </c>
      <c r="G1720" s="17">
        <f t="shared" si="4698"/>
        <v>116845.40000000001</v>
      </c>
      <c r="H1720" s="17">
        <f t="shared" si="4699"/>
        <v>121128.2</v>
      </c>
      <c r="I1720" s="17">
        <f t="shared" si="4700"/>
        <v>121128.2</v>
      </c>
      <c r="J1720" s="17">
        <f t="shared" si="4701"/>
        <v>0</v>
      </c>
      <c r="K1720" s="17">
        <f t="shared" si="4702"/>
        <v>0</v>
      </c>
      <c r="L1720" s="17">
        <f t="shared" si="4703"/>
        <v>0</v>
      </c>
      <c r="M1720" s="17">
        <f t="shared" si="4627"/>
        <v>116845.40000000001</v>
      </c>
      <c r="N1720" s="17">
        <f t="shared" si="4628"/>
        <v>121128.2</v>
      </c>
      <c r="O1720" s="17">
        <f t="shared" si="4629"/>
        <v>121128.2</v>
      </c>
      <c r="P1720" s="17">
        <f t="shared" si="4704"/>
        <v>15127.9</v>
      </c>
      <c r="Q1720" s="17">
        <f t="shared" si="4705"/>
        <v>0</v>
      </c>
      <c r="R1720" s="17">
        <f t="shared" si="4706"/>
        <v>0</v>
      </c>
      <c r="S1720" s="17">
        <f t="shared" si="4707"/>
        <v>0</v>
      </c>
      <c r="T1720" s="17">
        <f t="shared" si="4708"/>
        <v>17371.899999999998</v>
      </c>
      <c r="U1720" s="17">
        <f t="shared" si="4709"/>
        <v>0</v>
      </c>
      <c r="V1720" s="17">
        <f t="shared" si="4710"/>
        <v>17371.899999999998</v>
      </c>
      <c r="W1720" s="17">
        <f t="shared" si="4711"/>
        <v>0</v>
      </c>
      <c r="X1720" s="17">
        <f t="shared" si="4712"/>
        <v>0</v>
      </c>
      <c r="Y1720" s="17">
        <f t="shared" si="4658"/>
        <v>131973.30000000002</v>
      </c>
      <c r="Z1720" s="17">
        <f t="shared" si="4659"/>
        <v>138500.10000000001</v>
      </c>
      <c r="AA1720" s="17">
        <f t="shared" si="4660"/>
        <v>138500.10000000001</v>
      </c>
      <c r="AB1720" s="17">
        <f t="shared" si="4713"/>
        <v>0</v>
      </c>
      <c r="AC1720" s="17">
        <f t="shared" si="4714"/>
        <v>0</v>
      </c>
      <c r="AD1720" s="17">
        <f t="shared" si="4715"/>
        <v>0</v>
      </c>
      <c r="AE1720" s="17">
        <f t="shared" si="4661"/>
        <v>131973.30000000002</v>
      </c>
      <c r="AF1720" s="17">
        <f t="shared" si="4662"/>
        <v>138500.10000000001</v>
      </c>
      <c r="AG1720" s="17">
        <f t="shared" si="4663"/>
        <v>138500.10000000001</v>
      </c>
      <c r="AH1720" s="17">
        <f t="shared" si="4716"/>
        <v>0</v>
      </c>
      <c r="AI1720" s="17">
        <f t="shared" si="4717"/>
        <v>0</v>
      </c>
      <c r="AJ1720" s="17">
        <f t="shared" si="4718"/>
        <v>0</v>
      </c>
      <c r="AK1720" s="17">
        <f t="shared" si="4719"/>
        <v>0</v>
      </c>
      <c r="AL1720" s="17">
        <f t="shared" si="4720"/>
        <v>0</v>
      </c>
      <c r="AM1720" s="17">
        <f t="shared" si="4721"/>
        <v>0</v>
      </c>
      <c r="AN1720" s="17">
        <f t="shared" si="4722"/>
        <v>0</v>
      </c>
      <c r="AO1720" s="17">
        <f t="shared" si="4723"/>
        <v>0</v>
      </c>
      <c r="AP1720" s="17">
        <f t="shared" si="4724"/>
        <v>0</v>
      </c>
      <c r="AQ1720" s="17">
        <f t="shared" si="4725"/>
        <v>0</v>
      </c>
      <c r="AR1720" s="17">
        <f t="shared" si="4726"/>
        <v>0</v>
      </c>
      <c r="AS1720" s="17">
        <f t="shared" si="4727"/>
        <v>0</v>
      </c>
      <c r="AT1720" s="17">
        <f t="shared" si="4728"/>
        <v>0</v>
      </c>
      <c r="AU1720" s="17">
        <f t="shared" si="4729"/>
        <v>0</v>
      </c>
      <c r="AV1720" s="17">
        <f t="shared" si="4730"/>
        <v>0</v>
      </c>
      <c r="AW1720" s="17">
        <f t="shared" si="4664"/>
        <v>131973.30000000002</v>
      </c>
      <c r="AX1720" s="17">
        <f t="shared" si="4665"/>
        <v>138500.10000000001</v>
      </c>
      <c r="AY1720" s="17">
        <f t="shared" si="4666"/>
        <v>138500.10000000001</v>
      </c>
      <c r="AZ1720" s="17">
        <f t="shared" si="4731"/>
        <v>0</v>
      </c>
      <c r="BA1720" s="32"/>
      <c r="BB1720" s="32"/>
      <c r="BC1720" s="1"/>
      <c r="BD1720" s="1"/>
      <c r="BE1720" s="1"/>
      <c r="BF1720" s="1"/>
      <c r="BG1720" s="1"/>
      <c r="BH1720" s="1"/>
      <c r="BI1720" s="1"/>
    </row>
    <row r="1721" s="1" customFormat="1" ht="15">
      <c r="A1721" s="30" t="s">
        <v>512</v>
      </c>
      <c r="B1721" s="30" t="s">
        <v>63</v>
      </c>
      <c r="C1721" s="30" t="s">
        <v>63</v>
      </c>
      <c r="D1721" s="30" t="s">
        <v>461</v>
      </c>
      <c r="E1721" s="30"/>
      <c r="F1721" s="31" t="s">
        <v>36</v>
      </c>
      <c r="G1721" s="17">
        <f>G1722+G1727</f>
        <v>116845.40000000001</v>
      </c>
      <c r="H1721" s="17">
        <f>H1722+H1727</f>
        <v>121128.2</v>
      </c>
      <c r="I1721" s="17">
        <f>I1722+I1727</f>
        <v>121128.2</v>
      </c>
      <c r="J1721" s="17">
        <f>J1722+J1727</f>
        <v>0</v>
      </c>
      <c r="K1721" s="17">
        <f>K1722+K1727</f>
        <v>0</v>
      </c>
      <c r="L1721" s="17">
        <f>L1722+L1727</f>
        <v>0</v>
      </c>
      <c r="M1721" s="17">
        <f t="shared" si="4627"/>
        <v>116845.40000000001</v>
      </c>
      <c r="N1721" s="17">
        <f t="shared" si="4628"/>
        <v>121128.2</v>
      </c>
      <c r="O1721" s="17">
        <f t="shared" si="4629"/>
        <v>121128.2</v>
      </c>
      <c r="P1721" s="17">
        <f>P1722+P1727</f>
        <v>15127.9</v>
      </c>
      <c r="Q1721" s="17">
        <f>Q1722+Q1727</f>
        <v>0</v>
      </c>
      <c r="R1721" s="17">
        <f>R1722+R1727</f>
        <v>0</v>
      </c>
      <c r="S1721" s="17">
        <f>S1722+S1727</f>
        <v>0</v>
      </c>
      <c r="T1721" s="17">
        <f>T1722+T1727</f>
        <v>17371.899999999998</v>
      </c>
      <c r="U1721" s="17">
        <f>U1722+U1727</f>
        <v>0</v>
      </c>
      <c r="V1721" s="17">
        <f>V1722+V1727</f>
        <v>17371.899999999998</v>
      </c>
      <c r="W1721" s="17">
        <f>W1722+W1727</f>
        <v>0</v>
      </c>
      <c r="X1721" s="17">
        <f>X1722+X1727</f>
        <v>0</v>
      </c>
      <c r="Y1721" s="17">
        <f t="shared" si="4658"/>
        <v>131973.30000000002</v>
      </c>
      <c r="Z1721" s="17">
        <f t="shared" si="4659"/>
        <v>138500.10000000001</v>
      </c>
      <c r="AA1721" s="17">
        <f t="shared" si="4660"/>
        <v>138500.10000000001</v>
      </c>
      <c r="AB1721" s="17">
        <f>AB1722+AB1727</f>
        <v>0</v>
      </c>
      <c r="AC1721" s="17">
        <f>AC1722+AC1727</f>
        <v>0</v>
      </c>
      <c r="AD1721" s="17">
        <f>AD1722+AD1727</f>
        <v>0</v>
      </c>
      <c r="AE1721" s="17">
        <f t="shared" si="4661"/>
        <v>131973.30000000002</v>
      </c>
      <c r="AF1721" s="17">
        <f t="shared" si="4662"/>
        <v>138500.10000000001</v>
      </c>
      <c r="AG1721" s="17">
        <f t="shared" si="4663"/>
        <v>138500.10000000001</v>
      </c>
      <c r="AH1721" s="17">
        <f>AH1722+AH1727</f>
        <v>0</v>
      </c>
      <c r="AI1721" s="17">
        <f>AI1722+AI1727</f>
        <v>0</v>
      </c>
      <c r="AJ1721" s="17">
        <f>AJ1722+AJ1727</f>
        <v>0</v>
      </c>
      <c r="AK1721" s="17">
        <f>AK1722+AK1727</f>
        <v>0</v>
      </c>
      <c r="AL1721" s="17">
        <f>AL1722+AL1727</f>
        <v>0</v>
      </c>
      <c r="AM1721" s="17">
        <f>AM1722+AM1727</f>
        <v>0</v>
      </c>
      <c r="AN1721" s="17">
        <f>AN1722+AN1727</f>
        <v>0</v>
      </c>
      <c r="AO1721" s="17">
        <f>AO1722+AO1727</f>
        <v>0</v>
      </c>
      <c r="AP1721" s="17">
        <f>AP1722+AP1727</f>
        <v>0</v>
      </c>
      <c r="AQ1721" s="17">
        <f>AQ1722+AQ1727</f>
        <v>0</v>
      </c>
      <c r="AR1721" s="17">
        <f>AR1722+AR1727</f>
        <v>0</v>
      </c>
      <c r="AS1721" s="17">
        <f>AS1722+AS1727</f>
        <v>0</v>
      </c>
      <c r="AT1721" s="17">
        <f>AT1722+AT1727</f>
        <v>0</v>
      </c>
      <c r="AU1721" s="17">
        <f>AU1722+AU1727</f>
        <v>0</v>
      </c>
      <c r="AV1721" s="17">
        <f>AV1722+AV1727</f>
        <v>0</v>
      </c>
      <c r="AW1721" s="17">
        <f t="shared" si="4664"/>
        <v>131973.30000000002</v>
      </c>
      <c r="AX1721" s="17">
        <f t="shared" si="4665"/>
        <v>138500.10000000001</v>
      </c>
      <c r="AY1721" s="17">
        <f t="shared" si="4666"/>
        <v>138500.10000000001</v>
      </c>
      <c r="AZ1721" s="17">
        <f>AZ1722+AZ1727</f>
        <v>0</v>
      </c>
      <c r="BA1721" s="32"/>
      <c r="BB1721" s="32"/>
      <c r="BC1721" s="1"/>
      <c r="BD1721" s="1"/>
      <c r="BE1721" s="1"/>
      <c r="BF1721" s="1"/>
      <c r="BG1721" s="1"/>
      <c r="BH1721" s="1"/>
      <c r="BI1721" s="1"/>
    </row>
    <row r="1722" s="1" customFormat="1" ht="30">
      <c r="A1722" s="30" t="s">
        <v>512</v>
      </c>
      <c r="B1722" s="30" t="s">
        <v>63</v>
      </c>
      <c r="C1722" s="30" t="s">
        <v>63</v>
      </c>
      <c r="D1722" s="30" t="s">
        <v>483</v>
      </c>
      <c r="E1722" s="30"/>
      <c r="F1722" s="31" t="s">
        <v>484</v>
      </c>
      <c r="G1722" s="17">
        <f t="shared" si="4698"/>
        <v>28214.900000000005</v>
      </c>
      <c r="H1722" s="17">
        <f t="shared" si="4699"/>
        <v>29895.199999999997</v>
      </c>
      <c r="I1722" s="17">
        <f>I1723</f>
        <v>29895.199999999997</v>
      </c>
      <c r="J1722" s="17">
        <f>J1723</f>
        <v>0</v>
      </c>
      <c r="K1722" s="17">
        <f>K1723</f>
        <v>0</v>
      </c>
      <c r="L1722" s="17">
        <f>L1723</f>
        <v>0</v>
      </c>
      <c r="M1722" s="17">
        <f t="shared" si="4627"/>
        <v>28214.900000000005</v>
      </c>
      <c r="N1722" s="17">
        <f t="shared" si="4628"/>
        <v>29895.199999999997</v>
      </c>
      <c r="O1722" s="17">
        <f t="shared" si="4629"/>
        <v>29895.199999999997</v>
      </c>
      <c r="P1722" s="17">
        <f>P1723</f>
        <v>2378.4000000000001</v>
      </c>
      <c r="Q1722" s="17">
        <f>Q1723</f>
        <v>0</v>
      </c>
      <c r="R1722" s="17">
        <f>R1723</f>
        <v>0</v>
      </c>
      <c r="S1722" s="17">
        <f>S1723</f>
        <v>0</v>
      </c>
      <c r="T1722" s="17">
        <f>T1723</f>
        <v>1835.0999999999999</v>
      </c>
      <c r="U1722" s="17">
        <f>U1723</f>
        <v>0</v>
      </c>
      <c r="V1722" s="17">
        <f>V1723</f>
        <v>1835.0999999999999</v>
      </c>
      <c r="W1722" s="17">
        <f>W1723</f>
        <v>0</v>
      </c>
      <c r="X1722" s="17">
        <f>X1723</f>
        <v>0</v>
      </c>
      <c r="Y1722" s="17">
        <f t="shared" si="4658"/>
        <v>30593.300000000007</v>
      </c>
      <c r="Z1722" s="17">
        <f t="shared" si="4659"/>
        <v>31730.299999999996</v>
      </c>
      <c r="AA1722" s="17">
        <f t="shared" si="4660"/>
        <v>31730.299999999996</v>
      </c>
      <c r="AB1722" s="17">
        <f>AB1723</f>
        <v>0</v>
      </c>
      <c r="AC1722" s="17">
        <f>AC1723</f>
        <v>0</v>
      </c>
      <c r="AD1722" s="17">
        <f>AD1723</f>
        <v>0</v>
      </c>
      <c r="AE1722" s="17">
        <f t="shared" si="4661"/>
        <v>30593.300000000007</v>
      </c>
      <c r="AF1722" s="17">
        <f t="shared" si="4662"/>
        <v>31730.299999999996</v>
      </c>
      <c r="AG1722" s="17">
        <f t="shared" si="4663"/>
        <v>31730.299999999996</v>
      </c>
      <c r="AH1722" s="17">
        <f>AH1723</f>
        <v>0</v>
      </c>
      <c r="AI1722" s="17">
        <f>AI1723</f>
        <v>0</v>
      </c>
      <c r="AJ1722" s="17">
        <f>AJ1723</f>
        <v>0</v>
      </c>
      <c r="AK1722" s="17">
        <f>AK1723</f>
        <v>0</v>
      </c>
      <c r="AL1722" s="17">
        <f>AL1723</f>
        <v>0</v>
      </c>
      <c r="AM1722" s="17">
        <f>AM1723</f>
        <v>0</v>
      </c>
      <c r="AN1722" s="17">
        <f>AN1723</f>
        <v>0</v>
      </c>
      <c r="AO1722" s="17">
        <f>AO1723</f>
        <v>0</v>
      </c>
      <c r="AP1722" s="17">
        <f>AP1723</f>
        <v>0</v>
      </c>
      <c r="AQ1722" s="17">
        <f>AQ1723</f>
        <v>0</v>
      </c>
      <c r="AR1722" s="17">
        <f>AR1723</f>
        <v>0</v>
      </c>
      <c r="AS1722" s="17">
        <f>AS1723</f>
        <v>0</v>
      </c>
      <c r="AT1722" s="17">
        <f>AT1723</f>
        <v>0</v>
      </c>
      <c r="AU1722" s="17">
        <f>AU1723</f>
        <v>0</v>
      </c>
      <c r="AV1722" s="17">
        <f>AV1723</f>
        <v>0</v>
      </c>
      <c r="AW1722" s="17">
        <f t="shared" si="4664"/>
        <v>30593.300000000007</v>
      </c>
      <c r="AX1722" s="17">
        <f t="shared" si="4665"/>
        <v>31730.299999999996</v>
      </c>
      <c r="AY1722" s="17">
        <f t="shared" si="4666"/>
        <v>31730.299999999996</v>
      </c>
      <c r="AZ1722" s="17">
        <f>AZ1723</f>
        <v>0</v>
      </c>
      <c r="BA1722" s="32"/>
      <c r="BB1722" s="32"/>
      <c r="BC1722" s="1"/>
      <c r="BD1722" s="1"/>
      <c r="BE1722" s="1"/>
      <c r="BF1722" s="1"/>
      <c r="BG1722" s="1"/>
      <c r="BH1722" s="1"/>
      <c r="BI1722" s="1"/>
    </row>
    <row r="1723" s="1" customFormat="1" ht="45">
      <c r="A1723" s="30" t="s">
        <v>512</v>
      </c>
      <c r="B1723" s="30" t="s">
        <v>63</v>
      </c>
      <c r="C1723" s="30" t="s">
        <v>63</v>
      </c>
      <c r="D1723" s="30" t="s">
        <v>562</v>
      </c>
      <c r="E1723" s="30"/>
      <c r="F1723" s="31" t="s">
        <v>56</v>
      </c>
      <c r="G1723" s="17">
        <f>G1724+G1725+G1726</f>
        <v>28214.900000000005</v>
      </c>
      <c r="H1723" s="17">
        <f>H1724+H1725+H1726</f>
        <v>29895.199999999997</v>
      </c>
      <c r="I1723" s="17">
        <f>I1724+I1725+I1726</f>
        <v>29895.199999999997</v>
      </c>
      <c r="J1723" s="17">
        <f>J1724+J1725+J1726</f>
        <v>0</v>
      </c>
      <c r="K1723" s="17">
        <f>K1724+K1725+K1726</f>
        <v>0</v>
      </c>
      <c r="L1723" s="17">
        <f>L1724+L1725+L1726</f>
        <v>0</v>
      </c>
      <c r="M1723" s="17">
        <f t="shared" si="4627"/>
        <v>28214.900000000005</v>
      </c>
      <c r="N1723" s="17">
        <f t="shared" si="4628"/>
        <v>29895.199999999997</v>
      </c>
      <c r="O1723" s="17">
        <f t="shared" si="4629"/>
        <v>29895.199999999997</v>
      </c>
      <c r="P1723" s="17">
        <f>P1724+P1725+P1726</f>
        <v>2378.4000000000001</v>
      </c>
      <c r="Q1723" s="17">
        <f>Q1724+Q1725+Q1726</f>
        <v>0</v>
      </c>
      <c r="R1723" s="17">
        <f>R1724+R1725+R1726</f>
        <v>0</v>
      </c>
      <c r="S1723" s="17">
        <f>S1724+S1725+S1726</f>
        <v>0</v>
      </c>
      <c r="T1723" s="17">
        <f>T1724+T1725+T1726</f>
        <v>1835.0999999999999</v>
      </c>
      <c r="U1723" s="17">
        <f>U1724+U1725+U1726</f>
        <v>0</v>
      </c>
      <c r="V1723" s="17">
        <f>V1724+V1725+V1726</f>
        <v>1835.0999999999999</v>
      </c>
      <c r="W1723" s="17">
        <f>W1724+W1725+W1726</f>
        <v>0</v>
      </c>
      <c r="X1723" s="17">
        <f>X1724+X1725+X1726</f>
        <v>0</v>
      </c>
      <c r="Y1723" s="17">
        <f t="shared" si="4658"/>
        <v>30593.300000000007</v>
      </c>
      <c r="Z1723" s="17">
        <f t="shared" si="4659"/>
        <v>31730.299999999996</v>
      </c>
      <c r="AA1723" s="17">
        <f t="shared" si="4660"/>
        <v>31730.299999999996</v>
      </c>
      <c r="AB1723" s="17">
        <f>AB1724+AB1725+AB1726</f>
        <v>0</v>
      </c>
      <c r="AC1723" s="17">
        <f>AC1724+AC1725+AC1726</f>
        <v>0</v>
      </c>
      <c r="AD1723" s="17">
        <f>AD1724+AD1725+AD1726</f>
        <v>0</v>
      </c>
      <c r="AE1723" s="17">
        <f t="shared" si="4661"/>
        <v>30593.300000000007</v>
      </c>
      <c r="AF1723" s="17">
        <f t="shared" si="4662"/>
        <v>31730.299999999996</v>
      </c>
      <c r="AG1723" s="17">
        <f t="shared" si="4663"/>
        <v>31730.299999999996</v>
      </c>
      <c r="AH1723" s="17">
        <f>AH1724+AH1725+AH1726</f>
        <v>0</v>
      </c>
      <c r="AI1723" s="17">
        <f>AI1724+AI1725+AI1726</f>
        <v>0</v>
      </c>
      <c r="AJ1723" s="17">
        <f>AJ1724+AJ1725+AJ1726</f>
        <v>0</v>
      </c>
      <c r="AK1723" s="17">
        <f>AK1724+AK1725+AK1726</f>
        <v>0</v>
      </c>
      <c r="AL1723" s="17">
        <f>AL1724+AL1725+AL1726</f>
        <v>0</v>
      </c>
      <c r="AM1723" s="17">
        <f>AM1724+AM1725+AM1726</f>
        <v>0</v>
      </c>
      <c r="AN1723" s="17">
        <f>AN1724+AN1725+AN1726</f>
        <v>0</v>
      </c>
      <c r="AO1723" s="17">
        <f>AO1724+AO1725+AO1726</f>
        <v>0</v>
      </c>
      <c r="AP1723" s="17">
        <f>AP1724+AP1725+AP1726</f>
        <v>0</v>
      </c>
      <c r="AQ1723" s="17">
        <f>AQ1724+AQ1725+AQ1726</f>
        <v>0</v>
      </c>
      <c r="AR1723" s="17">
        <f>AR1724+AR1725+AR1726</f>
        <v>0</v>
      </c>
      <c r="AS1723" s="17">
        <f>AS1724+AS1725+AS1726</f>
        <v>0</v>
      </c>
      <c r="AT1723" s="17">
        <f>AT1724+AT1725+AT1726</f>
        <v>0</v>
      </c>
      <c r="AU1723" s="17">
        <f>AU1724+AU1725+AU1726</f>
        <v>0</v>
      </c>
      <c r="AV1723" s="17">
        <f>AV1724+AV1725+AV1726</f>
        <v>0</v>
      </c>
      <c r="AW1723" s="17">
        <f t="shared" si="4664"/>
        <v>30593.300000000007</v>
      </c>
      <c r="AX1723" s="17">
        <f t="shared" si="4665"/>
        <v>31730.299999999996</v>
      </c>
      <c r="AY1723" s="17">
        <f t="shared" si="4666"/>
        <v>31730.299999999996</v>
      </c>
      <c r="AZ1723" s="17">
        <f>AZ1724+AZ1725+AZ1726</f>
        <v>0</v>
      </c>
      <c r="BA1723" s="32"/>
      <c r="BB1723" s="32"/>
      <c r="BC1723" s="1"/>
      <c r="BD1723" s="1"/>
      <c r="BE1723" s="1"/>
      <c r="BF1723" s="1"/>
      <c r="BG1723" s="1"/>
      <c r="BH1723" s="1"/>
      <c r="BI1723" s="1"/>
    </row>
    <row r="1724" s="1" customFormat="1" ht="75">
      <c r="A1724" s="30" t="s">
        <v>512</v>
      </c>
      <c r="B1724" s="30" t="s">
        <v>63</v>
      </c>
      <c r="C1724" s="30" t="s">
        <v>63</v>
      </c>
      <c r="D1724" s="30" t="s">
        <v>562</v>
      </c>
      <c r="E1724" s="30" t="s">
        <v>53</v>
      </c>
      <c r="F1724" s="31" t="s">
        <v>54</v>
      </c>
      <c r="G1724" s="17">
        <v>24600.300000000003</v>
      </c>
      <c r="H1724" s="17">
        <v>26280.599999999999</v>
      </c>
      <c r="I1724" s="17">
        <v>26280.599999999999</v>
      </c>
      <c r="J1724" s="17"/>
      <c r="K1724" s="17"/>
      <c r="L1724" s="17"/>
      <c r="M1724" s="17">
        <f t="shared" si="4627"/>
        <v>24600.300000000003</v>
      </c>
      <c r="N1724" s="17">
        <f t="shared" si="4628"/>
        <v>26280.599999999999</v>
      </c>
      <c r="O1724" s="17">
        <f t="shared" si="4629"/>
        <v>26280.599999999999</v>
      </c>
      <c r="P1724" s="17">
        <v>2378.4000000000001</v>
      </c>
      <c r="Q1724" s="17"/>
      <c r="R1724" s="17"/>
      <c r="S1724" s="17"/>
      <c r="T1724" s="17">
        <v>1835.0999999999999</v>
      </c>
      <c r="U1724" s="17"/>
      <c r="V1724" s="17">
        <v>1835.0999999999999</v>
      </c>
      <c r="W1724" s="17"/>
      <c r="X1724" s="17"/>
      <c r="Y1724" s="17">
        <f t="shared" si="4658"/>
        <v>26978.700000000004</v>
      </c>
      <c r="Z1724" s="17">
        <f t="shared" si="4659"/>
        <v>28115.699999999997</v>
      </c>
      <c r="AA1724" s="17">
        <f t="shared" si="4660"/>
        <v>28115.699999999997</v>
      </c>
      <c r="AB1724" s="17"/>
      <c r="AC1724" s="17"/>
      <c r="AD1724" s="17"/>
      <c r="AE1724" s="17">
        <f t="shared" si="4661"/>
        <v>26978.700000000004</v>
      </c>
      <c r="AF1724" s="17">
        <f t="shared" si="4662"/>
        <v>28115.699999999997</v>
      </c>
      <c r="AG1724" s="17">
        <f t="shared" si="4663"/>
        <v>28115.699999999997</v>
      </c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/>
      <c r="AS1724" s="17"/>
      <c r="AT1724" s="17"/>
      <c r="AU1724" s="17"/>
      <c r="AV1724" s="17"/>
      <c r="AW1724" s="17">
        <f t="shared" si="4664"/>
        <v>26978.700000000004</v>
      </c>
      <c r="AX1724" s="17">
        <f t="shared" si="4665"/>
        <v>28115.699999999997</v>
      </c>
      <c r="AY1724" s="17">
        <f t="shared" si="4666"/>
        <v>28115.699999999997</v>
      </c>
      <c r="AZ1724" s="17"/>
      <c r="BA1724" s="32"/>
      <c r="BB1724" s="32"/>
      <c r="BC1724" s="1"/>
      <c r="BD1724" s="1"/>
      <c r="BE1724" s="1"/>
      <c r="BF1724" s="1"/>
      <c r="BG1724" s="1"/>
      <c r="BH1724" s="1"/>
      <c r="BI1724" s="1"/>
    </row>
    <row r="1725" s="1" customFormat="1" ht="30">
      <c r="A1725" s="30" t="s">
        <v>512</v>
      </c>
      <c r="B1725" s="30" t="s">
        <v>63</v>
      </c>
      <c r="C1725" s="30" t="s">
        <v>63</v>
      </c>
      <c r="D1725" s="30" t="s">
        <v>562</v>
      </c>
      <c r="E1725" s="30" t="s">
        <v>41</v>
      </c>
      <c r="F1725" s="31" t="s">
        <v>42</v>
      </c>
      <c r="G1725" s="17">
        <v>3600.7000000000003</v>
      </c>
      <c r="H1725" s="17">
        <v>3600.7999999999997</v>
      </c>
      <c r="I1725" s="17">
        <v>3600.7999999999997</v>
      </c>
      <c r="J1725" s="17"/>
      <c r="K1725" s="17"/>
      <c r="L1725" s="17"/>
      <c r="M1725" s="17">
        <f t="shared" si="4627"/>
        <v>3600.7000000000003</v>
      </c>
      <c r="N1725" s="17">
        <f t="shared" si="4628"/>
        <v>3600.7999999999997</v>
      </c>
      <c r="O1725" s="17">
        <f t="shared" si="4629"/>
        <v>3600.7999999999997</v>
      </c>
      <c r="P1725" s="17"/>
      <c r="Q1725" s="17"/>
      <c r="R1725" s="17"/>
      <c r="S1725" s="17"/>
      <c r="T1725" s="17"/>
      <c r="U1725" s="17"/>
      <c r="V1725" s="17"/>
      <c r="W1725" s="17"/>
      <c r="X1725" s="17"/>
      <c r="Y1725" s="17">
        <f t="shared" si="4658"/>
        <v>3600.7000000000003</v>
      </c>
      <c r="Z1725" s="17">
        <f t="shared" si="4659"/>
        <v>3600.7999999999997</v>
      </c>
      <c r="AA1725" s="17">
        <f t="shared" si="4660"/>
        <v>3600.7999999999997</v>
      </c>
      <c r="AB1725" s="17"/>
      <c r="AC1725" s="17"/>
      <c r="AD1725" s="17"/>
      <c r="AE1725" s="17">
        <f t="shared" si="4661"/>
        <v>3600.7000000000003</v>
      </c>
      <c r="AF1725" s="17">
        <f t="shared" si="4662"/>
        <v>3600.7999999999997</v>
      </c>
      <c r="AG1725" s="17">
        <f t="shared" si="4663"/>
        <v>3600.7999999999997</v>
      </c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17"/>
      <c r="AT1725" s="17"/>
      <c r="AU1725" s="17"/>
      <c r="AV1725" s="17"/>
      <c r="AW1725" s="17">
        <f t="shared" si="4664"/>
        <v>3600.7000000000003</v>
      </c>
      <c r="AX1725" s="17">
        <f t="shared" si="4665"/>
        <v>3600.7999999999997</v>
      </c>
      <c r="AY1725" s="17">
        <f t="shared" si="4666"/>
        <v>3600.7999999999997</v>
      </c>
      <c r="AZ1725" s="17"/>
      <c r="BA1725" s="32"/>
      <c r="BB1725" s="32"/>
      <c r="BC1725" s="1"/>
      <c r="BD1725" s="1"/>
      <c r="BE1725" s="1"/>
      <c r="BF1725" s="1"/>
      <c r="BG1725" s="1"/>
      <c r="BH1725" s="1"/>
      <c r="BI1725" s="1"/>
    </row>
    <row r="1726" s="1" customFormat="1" ht="15">
      <c r="A1726" s="30" t="s">
        <v>512</v>
      </c>
      <c r="B1726" s="30" t="s">
        <v>63</v>
      </c>
      <c r="C1726" s="30" t="s">
        <v>63</v>
      </c>
      <c r="D1726" s="30" t="s">
        <v>562</v>
      </c>
      <c r="E1726" s="30" t="s">
        <v>43</v>
      </c>
      <c r="F1726" s="31" t="s">
        <v>44</v>
      </c>
      <c r="G1726" s="17">
        <v>13.9</v>
      </c>
      <c r="H1726" s="17">
        <v>13.800000000000001</v>
      </c>
      <c r="I1726" s="17">
        <v>13.800000000000001</v>
      </c>
      <c r="J1726" s="17"/>
      <c r="K1726" s="17"/>
      <c r="L1726" s="17"/>
      <c r="M1726" s="17">
        <f t="shared" si="4627"/>
        <v>13.9</v>
      </c>
      <c r="N1726" s="17">
        <f t="shared" si="4628"/>
        <v>13.800000000000001</v>
      </c>
      <c r="O1726" s="17">
        <f t="shared" si="4629"/>
        <v>13.800000000000001</v>
      </c>
      <c r="P1726" s="17"/>
      <c r="Q1726" s="17"/>
      <c r="R1726" s="17"/>
      <c r="S1726" s="17"/>
      <c r="T1726" s="17"/>
      <c r="U1726" s="17"/>
      <c r="V1726" s="17"/>
      <c r="W1726" s="17"/>
      <c r="X1726" s="17"/>
      <c r="Y1726" s="17">
        <f t="shared" si="4658"/>
        <v>13.9</v>
      </c>
      <c r="Z1726" s="17">
        <f t="shared" si="4659"/>
        <v>13.800000000000001</v>
      </c>
      <c r="AA1726" s="17">
        <f t="shared" si="4660"/>
        <v>13.800000000000001</v>
      </c>
      <c r="AB1726" s="17"/>
      <c r="AC1726" s="17"/>
      <c r="AD1726" s="17"/>
      <c r="AE1726" s="17">
        <f t="shared" si="4661"/>
        <v>13.9</v>
      </c>
      <c r="AF1726" s="17">
        <f t="shared" si="4662"/>
        <v>13.800000000000001</v>
      </c>
      <c r="AG1726" s="17">
        <f t="shared" si="4663"/>
        <v>13.800000000000001</v>
      </c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/>
      <c r="AS1726" s="17"/>
      <c r="AT1726" s="17"/>
      <c r="AU1726" s="17"/>
      <c r="AV1726" s="17"/>
      <c r="AW1726" s="17">
        <f t="shared" si="4664"/>
        <v>13.9</v>
      </c>
      <c r="AX1726" s="17">
        <f t="shared" si="4665"/>
        <v>13.800000000000001</v>
      </c>
      <c r="AY1726" s="17">
        <f t="shared" si="4666"/>
        <v>13.800000000000001</v>
      </c>
      <c r="AZ1726" s="17"/>
      <c r="BA1726" s="32"/>
      <c r="BB1726" s="32"/>
      <c r="BC1726" s="1"/>
      <c r="BD1726" s="1"/>
      <c r="BE1726" s="1"/>
      <c r="BF1726" s="1"/>
      <c r="BG1726" s="1"/>
      <c r="BH1726" s="1"/>
      <c r="BI1726" s="1"/>
    </row>
    <row r="1727" s="1" customFormat="1" ht="45">
      <c r="A1727" s="30" t="s">
        <v>512</v>
      </c>
      <c r="B1727" s="30" t="s">
        <v>63</v>
      </c>
      <c r="C1727" s="30" t="s">
        <v>63</v>
      </c>
      <c r="D1727" s="30" t="s">
        <v>563</v>
      </c>
      <c r="E1727" s="30"/>
      <c r="F1727" s="31" t="s">
        <v>564</v>
      </c>
      <c r="G1727" s="17">
        <f>G1728</f>
        <v>88630.5</v>
      </c>
      <c r="H1727" s="17">
        <f>H1728</f>
        <v>91233</v>
      </c>
      <c r="I1727" s="17">
        <f>I1728</f>
        <v>91233</v>
      </c>
      <c r="J1727" s="17">
        <f>J1728</f>
        <v>0</v>
      </c>
      <c r="K1727" s="17">
        <f>K1728</f>
        <v>0</v>
      </c>
      <c r="L1727" s="17">
        <f>L1728</f>
        <v>0</v>
      </c>
      <c r="M1727" s="17">
        <f t="shared" si="4627"/>
        <v>88630.5</v>
      </c>
      <c r="N1727" s="17">
        <f t="shared" si="4628"/>
        <v>91233</v>
      </c>
      <c r="O1727" s="17">
        <f t="shared" si="4629"/>
        <v>91233</v>
      </c>
      <c r="P1727" s="17">
        <f>P1728</f>
        <v>12749.5</v>
      </c>
      <c r="Q1727" s="17">
        <f>Q1728</f>
        <v>0</v>
      </c>
      <c r="R1727" s="17">
        <f>R1728</f>
        <v>0</v>
      </c>
      <c r="S1727" s="17">
        <f>S1728</f>
        <v>0</v>
      </c>
      <c r="T1727" s="17">
        <f>T1728</f>
        <v>15536.799999999999</v>
      </c>
      <c r="U1727" s="17">
        <f>U1728</f>
        <v>0</v>
      </c>
      <c r="V1727" s="17">
        <f>V1728</f>
        <v>15536.799999999999</v>
      </c>
      <c r="W1727" s="17">
        <f>W1728</f>
        <v>0</v>
      </c>
      <c r="X1727" s="17">
        <f>X1728</f>
        <v>0</v>
      </c>
      <c r="Y1727" s="17">
        <f t="shared" si="4658"/>
        <v>101380</v>
      </c>
      <c r="Z1727" s="17">
        <f t="shared" si="4659"/>
        <v>106769.8</v>
      </c>
      <c r="AA1727" s="17">
        <f t="shared" si="4660"/>
        <v>106769.8</v>
      </c>
      <c r="AB1727" s="17">
        <f>AB1728</f>
        <v>0</v>
      </c>
      <c r="AC1727" s="17">
        <f>AC1728</f>
        <v>0</v>
      </c>
      <c r="AD1727" s="17">
        <f>AD1728</f>
        <v>0</v>
      </c>
      <c r="AE1727" s="17">
        <f t="shared" si="4661"/>
        <v>101380</v>
      </c>
      <c r="AF1727" s="17">
        <f t="shared" si="4662"/>
        <v>106769.8</v>
      </c>
      <c r="AG1727" s="17">
        <f t="shared" si="4663"/>
        <v>106769.8</v>
      </c>
      <c r="AH1727" s="17">
        <f>AH1728</f>
        <v>0</v>
      </c>
      <c r="AI1727" s="17">
        <f>AI1728</f>
        <v>0</v>
      </c>
      <c r="AJ1727" s="17">
        <f>AJ1728</f>
        <v>0</v>
      </c>
      <c r="AK1727" s="17">
        <f>AK1728</f>
        <v>0</v>
      </c>
      <c r="AL1727" s="17">
        <f>AL1728</f>
        <v>0</v>
      </c>
      <c r="AM1727" s="17">
        <f>AM1728</f>
        <v>0</v>
      </c>
      <c r="AN1727" s="17">
        <f>AN1728</f>
        <v>0</v>
      </c>
      <c r="AO1727" s="17">
        <f>AO1728</f>
        <v>0</v>
      </c>
      <c r="AP1727" s="17">
        <f>AP1728</f>
        <v>0</v>
      </c>
      <c r="AQ1727" s="17">
        <f>AQ1728</f>
        <v>0</v>
      </c>
      <c r="AR1727" s="17">
        <f>AR1728</f>
        <v>0</v>
      </c>
      <c r="AS1727" s="17">
        <f>AS1728</f>
        <v>0</v>
      </c>
      <c r="AT1727" s="17">
        <f>AT1728</f>
        <v>0</v>
      </c>
      <c r="AU1727" s="17">
        <f>AU1728</f>
        <v>0</v>
      </c>
      <c r="AV1727" s="17">
        <f>AV1728</f>
        <v>0</v>
      </c>
      <c r="AW1727" s="17">
        <f t="shared" si="4664"/>
        <v>101380</v>
      </c>
      <c r="AX1727" s="17">
        <f t="shared" si="4665"/>
        <v>106769.8</v>
      </c>
      <c r="AY1727" s="17">
        <f t="shared" si="4666"/>
        <v>106769.8</v>
      </c>
      <c r="AZ1727" s="17">
        <f>AZ1728</f>
        <v>0</v>
      </c>
      <c r="BA1727" s="32"/>
      <c r="BB1727" s="32"/>
      <c r="BC1727" s="1"/>
      <c r="BD1727" s="1"/>
      <c r="BE1727" s="1"/>
      <c r="BF1727" s="1"/>
      <c r="BG1727" s="1"/>
      <c r="BH1727" s="1"/>
      <c r="BI1727" s="1"/>
    </row>
    <row r="1728" s="1" customFormat="1" ht="15">
      <c r="A1728" s="30" t="s">
        <v>512</v>
      </c>
      <c r="B1728" s="30" t="s">
        <v>63</v>
      </c>
      <c r="C1728" s="30" t="s">
        <v>63</v>
      </c>
      <c r="D1728" s="30" t="s">
        <v>565</v>
      </c>
      <c r="E1728" s="30"/>
      <c r="F1728" s="31" t="s">
        <v>52</v>
      </c>
      <c r="G1728" s="17">
        <f>G1729+G1730</f>
        <v>88630.5</v>
      </c>
      <c r="H1728" s="17">
        <f>H1729+H1730</f>
        <v>91233</v>
      </c>
      <c r="I1728" s="17">
        <f>I1729+I1730</f>
        <v>91233</v>
      </c>
      <c r="J1728" s="17">
        <f>J1729+J1730</f>
        <v>0</v>
      </c>
      <c r="K1728" s="17">
        <f>K1729+K1730</f>
        <v>0</v>
      </c>
      <c r="L1728" s="17">
        <f>L1729+L1730</f>
        <v>0</v>
      </c>
      <c r="M1728" s="17">
        <f t="shared" si="4627"/>
        <v>88630.5</v>
      </c>
      <c r="N1728" s="17">
        <f t="shared" si="4628"/>
        <v>91233</v>
      </c>
      <c r="O1728" s="17">
        <f t="shared" si="4629"/>
        <v>91233</v>
      </c>
      <c r="P1728" s="17">
        <f>P1729+P1730</f>
        <v>12749.5</v>
      </c>
      <c r="Q1728" s="17">
        <f>Q1729+Q1730</f>
        <v>0</v>
      </c>
      <c r="R1728" s="17">
        <f>R1729+R1730</f>
        <v>0</v>
      </c>
      <c r="S1728" s="17">
        <f>S1729+S1730</f>
        <v>0</v>
      </c>
      <c r="T1728" s="17">
        <f>T1729+T1730</f>
        <v>15536.799999999999</v>
      </c>
      <c r="U1728" s="17">
        <f>U1729+U1730</f>
        <v>0</v>
      </c>
      <c r="V1728" s="17">
        <f>V1729+V1730</f>
        <v>15536.799999999999</v>
      </c>
      <c r="W1728" s="17">
        <f>W1729+W1730</f>
        <v>0</v>
      </c>
      <c r="X1728" s="17">
        <f>X1729+X1730</f>
        <v>0</v>
      </c>
      <c r="Y1728" s="17">
        <f t="shared" si="4658"/>
        <v>101380</v>
      </c>
      <c r="Z1728" s="17">
        <f t="shared" si="4659"/>
        <v>106769.8</v>
      </c>
      <c r="AA1728" s="17">
        <f t="shared" si="4660"/>
        <v>106769.8</v>
      </c>
      <c r="AB1728" s="17">
        <f>AB1729+AB1730</f>
        <v>0</v>
      </c>
      <c r="AC1728" s="17">
        <f>AC1729+AC1730</f>
        <v>0</v>
      </c>
      <c r="AD1728" s="17">
        <f>AD1729+AD1730</f>
        <v>0</v>
      </c>
      <c r="AE1728" s="17">
        <f t="shared" si="4661"/>
        <v>101380</v>
      </c>
      <c r="AF1728" s="17">
        <f t="shared" si="4662"/>
        <v>106769.8</v>
      </c>
      <c r="AG1728" s="17">
        <f t="shared" si="4663"/>
        <v>106769.8</v>
      </c>
      <c r="AH1728" s="17">
        <f>AH1729+AH1730</f>
        <v>0</v>
      </c>
      <c r="AI1728" s="17">
        <f>AI1729+AI1730</f>
        <v>0</v>
      </c>
      <c r="AJ1728" s="17">
        <f>AJ1729+AJ1730</f>
        <v>0</v>
      </c>
      <c r="AK1728" s="17">
        <f>AK1729+AK1730</f>
        <v>0</v>
      </c>
      <c r="AL1728" s="17">
        <f>AL1729+AL1730</f>
        <v>0</v>
      </c>
      <c r="AM1728" s="17">
        <f>AM1729+AM1730</f>
        <v>0</v>
      </c>
      <c r="AN1728" s="17">
        <f>AN1729+AN1730</f>
        <v>0</v>
      </c>
      <c r="AO1728" s="17">
        <f>AO1729+AO1730</f>
        <v>0</v>
      </c>
      <c r="AP1728" s="17">
        <f>AP1729+AP1730</f>
        <v>0</v>
      </c>
      <c r="AQ1728" s="17">
        <f>AQ1729+AQ1730</f>
        <v>0</v>
      </c>
      <c r="AR1728" s="17">
        <f>AR1729+AR1730</f>
        <v>0</v>
      </c>
      <c r="AS1728" s="17">
        <f>AS1729+AS1730</f>
        <v>0</v>
      </c>
      <c r="AT1728" s="17">
        <f>AT1729+AT1730</f>
        <v>0</v>
      </c>
      <c r="AU1728" s="17">
        <f>AU1729+AU1730</f>
        <v>0</v>
      </c>
      <c r="AV1728" s="17">
        <f>AV1729+AV1730</f>
        <v>0</v>
      </c>
      <c r="AW1728" s="17">
        <f t="shared" si="4664"/>
        <v>101380</v>
      </c>
      <c r="AX1728" s="17">
        <f t="shared" si="4665"/>
        <v>106769.8</v>
      </c>
      <c r="AY1728" s="17">
        <f t="shared" si="4666"/>
        <v>106769.8</v>
      </c>
      <c r="AZ1728" s="17">
        <f>AZ1729+AZ1730</f>
        <v>0</v>
      </c>
      <c r="BA1728" s="32"/>
      <c r="BB1728" s="32"/>
      <c r="BC1728" s="1"/>
      <c r="BD1728" s="1"/>
      <c r="BE1728" s="1"/>
      <c r="BF1728" s="1"/>
      <c r="BG1728" s="1"/>
      <c r="BH1728" s="1"/>
      <c r="BI1728" s="1"/>
    </row>
    <row r="1729" s="1" customFormat="1" ht="75">
      <c r="A1729" s="30" t="s">
        <v>512</v>
      </c>
      <c r="B1729" s="30" t="s">
        <v>63</v>
      </c>
      <c r="C1729" s="30" t="s">
        <v>63</v>
      </c>
      <c r="D1729" s="30" t="s">
        <v>565</v>
      </c>
      <c r="E1729" s="30" t="s">
        <v>53</v>
      </c>
      <c r="F1729" s="31" t="s">
        <v>54</v>
      </c>
      <c r="G1729" s="17">
        <v>84660.399999999994</v>
      </c>
      <c r="H1729" s="17">
        <v>87262.899999999994</v>
      </c>
      <c r="I1729" s="17">
        <v>87262.899999999994</v>
      </c>
      <c r="J1729" s="17"/>
      <c r="K1729" s="17"/>
      <c r="L1729" s="17"/>
      <c r="M1729" s="17">
        <f t="shared" si="4627"/>
        <v>84660.399999999994</v>
      </c>
      <c r="N1729" s="17">
        <f t="shared" si="4628"/>
        <v>87262.899999999994</v>
      </c>
      <c r="O1729" s="17">
        <f t="shared" si="4629"/>
        <v>87262.899999999994</v>
      </c>
      <c r="P1729" s="17">
        <v>12749.5</v>
      </c>
      <c r="Q1729" s="17"/>
      <c r="R1729" s="17"/>
      <c r="S1729" s="17"/>
      <c r="T1729" s="17">
        <v>15536.799999999999</v>
      </c>
      <c r="U1729" s="17"/>
      <c r="V1729" s="17">
        <v>15536.799999999999</v>
      </c>
      <c r="W1729" s="17"/>
      <c r="X1729" s="17"/>
      <c r="Y1729" s="17">
        <f t="shared" si="4658"/>
        <v>97409.899999999994</v>
      </c>
      <c r="Z1729" s="17">
        <f t="shared" si="4659"/>
        <v>102799.7</v>
      </c>
      <c r="AA1729" s="17">
        <f t="shared" si="4660"/>
        <v>102799.7</v>
      </c>
      <c r="AB1729" s="17"/>
      <c r="AC1729" s="17"/>
      <c r="AD1729" s="17"/>
      <c r="AE1729" s="17">
        <f t="shared" si="4661"/>
        <v>97409.899999999994</v>
      </c>
      <c r="AF1729" s="17">
        <f t="shared" si="4662"/>
        <v>102799.7</v>
      </c>
      <c r="AG1729" s="17">
        <f t="shared" si="4663"/>
        <v>102799.7</v>
      </c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>
        <f t="shared" si="4664"/>
        <v>97409.899999999994</v>
      </c>
      <c r="AX1729" s="17">
        <f t="shared" si="4665"/>
        <v>102799.7</v>
      </c>
      <c r="AY1729" s="17">
        <f t="shared" si="4666"/>
        <v>102799.7</v>
      </c>
      <c r="AZ1729" s="17"/>
      <c r="BA1729" s="32"/>
      <c r="BB1729" s="32"/>
      <c r="BC1729" s="1"/>
      <c r="BD1729" s="1"/>
      <c r="BE1729" s="1"/>
      <c r="BF1729" s="1"/>
      <c r="BG1729" s="1"/>
      <c r="BH1729" s="1"/>
      <c r="BI1729" s="1"/>
    </row>
    <row r="1730" s="1" customFormat="1" ht="30">
      <c r="A1730" s="30" t="s">
        <v>512</v>
      </c>
      <c r="B1730" s="30" t="s">
        <v>63</v>
      </c>
      <c r="C1730" s="30" t="s">
        <v>63</v>
      </c>
      <c r="D1730" s="30" t="s">
        <v>565</v>
      </c>
      <c r="E1730" s="30" t="s">
        <v>41</v>
      </c>
      <c r="F1730" s="31" t="s">
        <v>42</v>
      </c>
      <c r="G1730" s="17">
        <v>3970.0999999999999</v>
      </c>
      <c r="H1730" s="17">
        <v>3970.0999999999999</v>
      </c>
      <c r="I1730" s="17">
        <v>3970.0999999999999</v>
      </c>
      <c r="J1730" s="17"/>
      <c r="K1730" s="17"/>
      <c r="L1730" s="17"/>
      <c r="M1730" s="17">
        <f t="shared" si="4627"/>
        <v>3970.0999999999999</v>
      </c>
      <c r="N1730" s="17">
        <f t="shared" si="4628"/>
        <v>3970.0999999999999</v>
      </c>
      <c r="O1730" s="17">
        <f t="shared" si="4629"/>
        <v>3970.0999999999999</v>
      </c>
      <c r="P1730" s="17"/>
      <c r="Q1730" s="17"/>
      <c r="R1730" s="17"/>
      <c r="S1730" s="17"/>
      <c r="T1730" s="17"/>
      <c r="U1730" s="17"/>
      <c r="V1730" s="17"/>
      <c r="W1730" s="17"/>
      <c r="X1730" s="17"/>
      <c r="Y1730" s="17">
        <f t="shared" si="4658"/>
        <v>3970.0999999999999</v>
      </c>
      <c r="Z1730" s="17">
        <f t="shared" si="4659"/>
        <v>3970.0999999999999</v>
      </c>
      <c r="AA1730" s="17">
        <f t="shared" si="4660"/>
        <v>3970.0999999999999</v>
      </c>
      <c r="AB1730" s="17"/>
      <c r="AC1730" s="17"/>
      <c r="AD1730" s="17"/>
      <c r="AE1730" s="17">
        <f t="shared" si="4661"/>
        <v>3970.0999999999999</v>
      </c>
      <c r="AF1730" s="17">
        <f t="shared" si="4662"/>
        <v>3970.0999999999999</v>
      </c>
      <c r="AG1730" s="17">
        <f t="shared" si="4663"/>
        <v>3970.0999999999999</v>
      </c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>
        <f t="shared" si="4664"/>
        <v>3970.0999999999999</v>
      </c>
      <c r="AX1730" s="17">
        <f t="shared" si="4665"/>
        <v>3970.0999999999999</v>
      </c>
      <c r="AY1730" s="17">
        <f t="shared" si="4666"/>
        <v>3970.0999999999999</v>
      </c>
      <c r="AZ1730" s="17"/>
      <c r="BA1730" s="32"/>
      <c r="BB1730" s="32"/>
      <c r="BC1730" s="1"/>
      <c r="BD1730" s="1"/>
      <c r="BE1730" s="1"/>
      <c r="BF1730" s="1"/>
      <c r="BG1730" s="1"/>
      <c r="BH1730" s="1"/>
      <c r="BI1730" s="1"/>
    </row>
    <row r="1731" s="20" customFormat="1" ht="15">
      <c r="A1731" s="21" t="s">
        <v>512</v>
      </c>
      <c r="B1731" s="21" t="s">
        <v>297</v>
      </c>
      <c r="C1731" s="21"/>
      <c r="D1731" s="21"/>
      <c r="E1731" s="21"/>
      <c r="F1731" s="22" t="s">
        <v>298</v>
      </c>
      <c r="G1731" s="23">
        <f t="shared" ref="G1731:G1736" si="4732">G1732</f>
        <v>4129.1999999999998</v>
      </c>
      <c r="H1731" s="23">
        <f t="shared" ref="H1731:H1736" si="4733">H1732</f>
        <v>5670.8999999999996</v>
      </c>
      <c r="I1731" s="23">
        <f t="shared" ref="I1731:I1736" si="4734">I1732</f>
        <v>6518.3999999999996</v>
      </c>
      <c r="J1731" s="23">
        <f t="shared" ref="J1731:J1736" si="4735">J1732</f>
        <v>0</v>
      </c>
      <c r="K1731" s="23">
        <f t="shared" ref="K1731:K1736" si="4736">K1732</f>
        <v>0</v>
      </c>
      <c r="L1731" s="23">
        <f t="shared" ref="L1731:L1736" si="4737">L1732</f>
        <v>0</v>
      </c>
      <c r="M1731" s="23">
        <f t="shared" si="4627"/>
        <v>4129.1999999999998</v>
      </c>
      <c r="N1731" s="23">
        <f t="shared" si="4628"/>
        <v>5670.8999999999996</v>
      </c>
      <c r="O1731" s="23">
        <f t="shared" si="4629"/>
        <v>6518.3999999999996</v>
      </c>
      <c r="P1731" s="23">
        <f t="shared" ref="P1731:P1736" si="4738">P1732</f>
        <v>0</v>
      </c>
      <c r="Q1731" s="23">
        <f t="shared" ref="Q1731:Q1736" si="4739">Q1732</f>
        <v>0</v>
      </c>
      <c r="R1731" s="23">
        <f t="shared" ref="R1731:R1736" si="4740">R1732</f>
        <v>0</v>
      </c>
      <c r="S1731" s="23">
        <f t="shared" ref="S1731:S1736" si="4741">S1732</f>
        <v>0</v>
      </c>
      <c r="T1731" s="23">
        <f t="shared" ref="T1731:T1736" si="4742">T1732</f>
        <v>0</v>
      </c>
      <c r="U1731" s="23">
        <f t="shared" ref="U1731:U1736" si="4743">U1732</f>
        <v>0</v>
      </c>
      <c r="V1731" s="23">
        <f t="shared" ref="V1731:V1736" si="4744">V1732</f>
        <v>0</v>
      </c>
      <c r="W1731" s="23">
        <f t="shared" ref="W1731:W1736" si="4745">W1732</f>
        <v>0</v>
      </c>
      <c r="X1731" s="23">
        <f t="shared" ref="X1731:X1736" si="4746">X1732</f>
        <v>0</v>
      </c>
      <c r="Y1731" s="23">
        <f t="shared" si="4658"/>
        <v>4129.1999999999998</v>
      </c>
      <c r="Z1731" s="23">
        <f t="shared" si="4659"/>
        <v>5670.8999999999996</v>
      </c>
      <c r="AA1731" s="23">
        <f t="shared" si="4660"/>
        <v>6518.3999999999996</v>
      </c>
      <c r="AB1731" s="23">
        <f t="shared" ref="AB1731:AB1736" si="4747">AB1732</f>
        <v>0</v>
      </c>
      <c r="AC1731" s="23">
        <f t="shared" ref="AC1731:AC1736" si="4748">AC1732</f>
        <v>0</v>
      </c>
      <c r="AD1731" s="23">
        <f t="shared" ref="AD1731:AD1736" si="4749">AD1732</f>
        <v>0</v>
      </c>
      <c r="AE1731" s="23">
        <f t="shared" si="4661"/>
        <v>4129.1999999999998</v>
      </c>
      <c r="AF1731" s="23">
        <f t="shared" si="4662"/>
        <v>5670.8999999999996</v>
      </c>
      <c r="AG1731" s="23">
        <f t="shared" si="4663"/>
        <v>6518.3999999999996</v>
      </c>
      <c r="AH1731" s="23">
        <f t="shared" ref="AH1731:AH1736" si="4750">AH1732</f>
        <v>0</v>
      </c>
      <c r="AI1731" s="23">
        <f t="shared" ref="AI1731:AI1736" si="4751">AI1732</f>
        <v>0</v>
      </c>
      <c r="AJ1731" s="23">
        <f t="shared" ref="AJ1731:AJ1736" si="4752">AJ1732</f>
        <v>0</v>
      </c>
      <c r="AK1731" s="23">
        <f t="shared" ref="AK1731:AK1736" si="4753">AK1732</f>
        <v>0</v>
      </c>
      <c r="AL1731" s="23">
        <f t="shared" ref="AL1731:AL1736" si="4754">AL1732</f>
        <v>0</v>
      </c>
      <c r="AM1731" s="23">
        <f t="shared" ref="AM1731:AM1736" si="4755">AM1732</f>
        <v>0</v>
      </c>
      <c r="AN1731" s="23">
        <f t="shared" ref="AN1731:AN1736" si="4756">AN1732</f>
        <v>0</v>
      </c>
      <c r="AO1731" s="23">
        <f t="shared" ref="AO1731:AO1736" si="4757">AO1732</f>
        <v>0</v>
      </c>
      <c r="AP1731" s="23">
        <f t="shared" ref="AP1731:AP1736" si="4758">AP1732</f>
        <v>0</v>
      </c>
      <c r="AQ1731" s="23">
        <f t="shared" ref="AQ1731:AQ1736" si="4759">AQ1732</f>
        <v>0</v>
      </c>
      <c r="AR1731" s="23">
        <f t="shared" ref="AR1731:AR1736" si="4760">AR1732</f>
        <v>0</v>
      </c>
      <c r="AS1731" s="23">
        <f t="shared" ref="AS1731:AS1736" si="4761">AS1732</f>
        <v>0</v>
      </c>
      <c r="AT1731" s="23">
        <f t="shared" ref="AT1731:AT1736" si="4762">AT1732</f>
        <v>0</v>
      </c>
      <c r="AU1731" s="23">
        <f t="shared" ref="AU1731:AU1736" si="4763">AU1732</f>
        <v>0</v>
      </c>
      <c r="AV1731" s="23">
        <f t="shared" ref="AV1731:AV1736" si="4764">AV1732</f>
        <v>0</v>
      </c>
      <c r="AW1731" s="23">
        <f t="shared" si="4664"/>
        <v>4129.1999999999998</v>
      </c>
      <c r="AX1731" s="23">
        <f t="shared" si="4665"/>
        <v>5670.8999999999996</v>
      </c>
      <c r="AY1731" s="23">
        <f t="shared" si="4666"/>
        <v>6518.3999999999996</v>
      </c>
      <c r="AZ1731" s="23">
        <f t="shared" ref="AZ1731:AZ1736" si="4765">AZ1732</f>
        <v>0</v>
      </c>
      <c r="BA1731" s="24"/>
      <c r="BB1731" s="24"/>
      <c r="BC1731" s="20"/>
      <c r="BD1731" s="20"/>
      <c r="BE1731" s="20"/>
      <c r="BF1731" s="20"/>
      <c r="BG1731" s="20"/>
      <c r="BH1731" s="20"/>
      <c r="BI1731" s="20"/>
    </row>
    <row r="1732" s="25" customFormat="1" ht="15">
      <c r="A1732" s="26" t="s">
        <v>512</v>
      </c>
      <c r="B1732" s="26" t="s">
        <v>297</v>
      </c>
      <c r="C1732" s="26" t="s">
        <v>89</v>
      </c>
      <c r="D1732" s="26"/>
      <c r="E1732" s="26"/>
      <c r="F1732" s="27" t="s">
        <v>391</v>
      </c>
      <c r="G1732" s="28">
        <f t="shared" si="4732"/>
        <v>4129.1999999999998</v>
      </c>
      <c r="H1732" s="28">
        <f t="shared" si="4733"/>
        <v>5670.8999999999996</v>
      </c>
      <c r="I1732" s="28">
        <f t="shared" si="4734"/>
        <v>6518.3999999999996</v>
      </c>
      <c r="J1732" s="28">
        <f t="shared" si="4735"/>
        <v>0</v>
      </c>
      <c r="K1732" s="28">
        <f t="shared" si="4736"/>
        <v>0</v>
      </c>
      <c r="L1732" s="28">
        <f t="shared" si="4737"/>
        <v>0</v>
      </c>
      <c r="M1732" s="28">
        <f t="shared" si="4627"/>
        <v>4129.1999999999998</v>
      </c>
      <c r="N1732" s="28">
        <f t="shared" si="4628"/>
        <v>5670.8999999999996</v>
      </c>
      <c r="O1732" s="28">
        <f t="shared" si="4629"/>
        <v>6518.3999999999996</v>
      </c>
      <c r="P1732" s="28">
        <f t="shared" si="4738"/>
        <v>0</v>
      </c>
      <c r="Q1732" s="28">
        <f t="shared" si="4739"/>
        <v>0</v>
      </c>
      <c r="R1732" s="28">
        <f t="shared" si="4740"/>
        <v>0</v>
      </c>
      <c r="S1732" s="28">
        <f t="shared" si="4741"/>
        <v>0</v>
      </c>
      <c r="T1732" s="28">
        <f t="shared" si="4742"/>
        <v>0</v>
      </c>
      <c r="U1732" s="28">
        <f t="shared" si="4743"/>
        <v>0</v>
      </c>
      <c r="V1732" s="28">
        <f t="shared" si="4744"/>
        <v>0</v>
      </c>
      <c r="W1732" s="28">
        <f t="shared" si="4745"/>
        <v>0</v>
      </c>
      <c r="X1732" s="28">
        <f t="shared" si="4746"/>
        <v>0</v>
      </c>
      <c r="Y1732" s="28">
        <f t="shared" si="4658"/>
        <v>4129.1999999999998</v>
      </c>
      <c r="Z1732" s="28">
        <f t="shared" si="4659"/>
        <v>5670.8999999999996</v>
      </c>
      <c r="AA1732" s="28">
        <f t="shared" si="4660"/>
        <v>6518.3999999999996</v>
      </c>
      <c r="AB1732" s="28">
        <f t="shared" si="4747"/>
        <v>0</v>
      </c>
      <c r="AC1732" s="28">
        <f t="shared" si="4748"/>
        <v>0</v>
      </c>
      <c r="AD1732" s="28">
        <f t="shared" si="4749"/>
        <v>0</v>
      </c>
      <c r="AE1732" s="28">
        <f t="shared" si="4661"/>
        <v>4129.1999999999998</v>
      </c>
      <c r="AF1732" s="28">
        <f t="shared" si="4662"/>
        <v>5670.8999999999996</v>
      </c>
      <c r="AG1732" s="28">
        <f t="shared" si="4663"/>
        <v>6518.3999999999996</v>
      </c>
      <c r="AH1732" s="28">
        <f t="shared" si="4750"/>
        <v>0</v>
      </c>
      <c r="AI1732" s="28">
        <f t="shared" si="4751"/>
        <v>0</v>
      </c>
      <c r="AJ1732" s="28">
        <f t="shared" si="4752"/>
        <v>0</v>
      </c>
      <c r="AK1732" s="28">
        <f t="shared" si="4753"/>
        <v>0</v>
      </c>
      <c r="AL1732" s="28">
        <f t="shared" si="4754"/>
        <v>0</v>
      </c>
      <c r="AM1732" s="28">
        <f t="shared" si="4755"/>
        <v>0</v>
      </c>
      <c r="AN1732" s="28">
        <f t="shared" si="4756"/>
        <v>0</v>
      </c>
      <c r="AO1732" s="28">
        <f t="shared" si="4757"/>
        <v>0</v>
      </c>
      <c r="AP1732" s="28">
        <f t="shared" si="4758"/>
        <v>0</v>
      </c>
      <c r="AQ1732" s="28">
        <f t="shared" si="4759"/>
        <v>0</v>
      </c>
      <c r="AR1732" s="28">
        <f t="shared" si="4760"/>
        <v>0</v>
      </c>
      <c r="AS1732" s="28">
        <f t="shared" si="4761"/>
        <v>0</v>
      </c>
      <c r="AT1732" s="28">
        <f t="shared" si="4762"/>
        <v>0</v>
      </c>
      <c r="AU1732" s="28">
        <f t="shared" si="4763"/>
        <v>0</v>
      </c>
      <c r="AV1732" s="28">
        <f t="shared" si="4764"/>
        <v>0</v>
      </c>
      <c r="AW1732" s="28">
        <f t="shared" si="4664"/>
        <v>4129.1999999999998</v>
      </c>
      <c r="AX1732" s="28">
        <f t="shared" si="4665"/>
        <v>5670.8999999999996</v>
      </c>
      <c r="AY1732" s="28">
        <f t="shared" si="4666"/>
        <v>6518.3999999999996</v>
      </c>
      <c r="AZ1732" s="28">
        <f t="shared" si="4765"/>
        <v>0</v>
      </c>
      <c r="BA1732" s="29"/>
      <c r="BB1732" s="29"/>
      <c r="BC1732" s="25"/>
      <c r="BD1732" s="25"/>
      <c r="BE1732" s="25"/>
      <c r="BF1732" s="25"/>
      <c r="BG1732" s="25"/>
      <c r="BH1732" s="25"/>
      <c r="BI1732" s="25"/>
    </row>
    <row r="1733" s="1" customFormat="1" ht="30">
      <c r="A1733" s="30" t="s">
        <v>512</v>
      </c>
      <c r="B1733" s="30" t="s">
        <v>297</v>
      </c>
      <c r="C1733" s="30" t="s">
        <v>89</v>
      </c>
      <c r="D1733" s="30" t="s">
        <v>566</v>
      </c>
      <c r="E1733" s="35"/>
      <c r="F1733" s="31" t="s">
        <v>567</v>
      </c>
      <c r="G1733" s="17">
        <f t="shared" si="4732"/>
        <v>4129.1999999999998</v>
      </c>
      <c r="H1733" s="17">
        <f t="shared" si="4733"/>
        <v>5670.8999999999996</v>
      </c>
      <c r="I1733" s="17">
        <f t="shared" si="4734"/>
        <v>6518.3999999999996</v>
      </c>
      <c r="J1733" s="17">
        <f t="shared" si="4735"/>
        <v>0</v>
      </c>
      <c r="K1733" s="17">
        <f t="shared" si="4736"/>
        <v>0</v>
      </c>
      <c r="L1733" s="17">
        <f t="shared" si="4737"/>
        <v>0</v>
      </c>
      <c r="M1733" s="17">
        <f t="shared" si="4627"/>
        <v>4129.1999999999998</v>
      </c>
      <c r="N1733" s="17">
        <f t="shared" si="4628"/>
        <v>5670.8999999999996</v>
      </c>
      <c r="O1733" s="17">
        <f t="shared" si="4629"/>
        <v>6518.3999999999996</v>
      </c>
      <c r="P1733" s="17">
        <f t="shared" si="4738"/>
        <v>0</v>
      </c>
      <c r="Q1733" s="17">
        <f t="shared" si="4739"/>
        <v>0</v>
      </c>
      <c r="R1733" s="17">
        <f t="shared" si="4740"/>
        <v>0</v>
      </c>
      <c r="S1733" s="17">
        <f t="shared" si="4741"/>
        <v>0</v>
      </c>
      <c r="T1733" s="17">
        <f t="shared" si="4742"/>
        <v>0</v>
      </c>
      <c r="U1733" s="17">
        <f t="shared" si="4743"/>
        <v>0</v>
      </c>
      <c r="V1733" s="17">
        <f t="shared" si="4744"/>
        <v>0</v>
      </c>
      <c r="W1733" s="17">
        <f t="shared" si="4745"/>
        <v>0</v>
      </c>
      <c r="X1733" s="17">
        <f t="shared" si="4746"/>
        <v>0</v>
      </c>
      <c r="Y1733" s="17">
        <f t="shared" si="4658"/>
        <v>4129.1999999999998</v>
      </c>
      <c r="Z1733" s="17">
        <f t="shared" si="4659"/>
        <v>5670.8999999999996</v>
      </c>
      <c r="AA1733" s="17">
        <f t="shared" si="4660"/>
        <v>6518.3999999999996</v>
      </c>
      <c r="AB1733" s="17">
        <f t="shared" si="4747"/>
        <v>0</v>
      </c>
      <c r="AC1733" s="17">
        <f t="shared" si="4748"/>
        <v>0</v>
      </c>
      <c r="AD1733" s="17">
        <f t="shared" si="4749"/>
        <v>0</v>
      </c>
      <c r="AE1733" s="17">
        <f t="shared" si="4661"/>
        <v>4129.1999999999998</v>
      </c>
      <c r="AF1733" s="17">
        <f t="shared" si="4662"/>
        <v>5670.8999999999996</v>
      </c>
      <c r="AG1733" s="17">
        <f t="shared" si="4663"/>
        <v>6518.3999999999996</v>
      </c>
      <c r="AH1733" s="17">
        <f t="shared" si="4750"/>
        <v>0</v>
      </c>
      <c r="AI1733" s="17">
        <f t="shared" si="4751"/>
        <v>0</v>
      </c>
      <c r="AJ1733" s="17">
        <f t="shared" si="4752"/>
        <v>0</v>
      </c>
      <c r="AK1733" s="17">
        <f t="shared" si="4753"/>
        <v>0</v>
      </c>
      <c r="AL1733" s="17">
        <f t="shared" si="4754"/>
        <v>0</v>
      </c>
      <c r="AM1733" s="17">
        <f t="shared" si="4755"/>
        <v>0</v>
      </c>
      <c r="AN1733" s="17">
        <f t="shared" si="4756"/>
        <v>0</v>
      </c>
      <c r="AO1733" s="17">
        <f t="shared" si="4757"/>
        <v>0</v>
      </c>
      <c r="AP1733" s="17">
        <f t="shared" si="4758"/>
        <v>0</v>
      </c>
      <c r="AQ1733" s="17">
        <f t="shared" si="4759"/>
        <v>0</v>
      </c>
      <c r="AR1733" s="17">
        <f t="shared" si="4760"/>
        <v>0</v>
      </c>
      <c r="AS1733" s="17">
        <f t="shared" si="4761"/>
        <v>0</v>
      </c>
      <c r="AT1733" s="17">
        <f t="shared" si="4762"/>
        <v>0</v>
      </c>
      <c r="AU1733" s="17">
        <f t="shared" si="4763"/>
        <v>0</v>
      </c>
      <c r="AV1733" s="17">
        <f t="shared" si="4764"/>
        <v>0</v>
      </c>
      <c r="AW1733" s="17">
        <f t="shared" si="4664"/>
        <v>4129.1999999999998</v>
      </c>
      <c r="AX1733" s="17">
        <f t="shared" si="4665"/>
        <v>5670.8999999999996</v>
      </c>
      <c r="AY1733" s="17">
        <f t="shared" si="4666"/>
        <v>6518.3999999999996</v>
      </c>
      <c r="AZ1733" s="17">
        <f t="shared" si="4765"/>
        <v>0</v>
      </c>
      <c r="BA1733" s="32"/>
      <c r="BB1733" s="32"/>
      <c r="BC1733" s="1"/>
      <c r="BD1733" s="1"/>
      <c r="BE1733" s="1"/>
      <c r="BF1733" s="1"/>
      <c r="BG1733" s="1"/>
      <c r="BH1733" s="1"/>
      <c r="BI1733" s="1"/>
    </row>
    <row r="1734" s="1" customFormat="1" ht="15">
      <c r="A1734" s="30" t="s">
        <v>512</v>
      </c>
      <c r="B1734" s="30" t="s">
        <v>297</v>
      </c>
      <c r="C1734" s="30" t="s">
        <v>89</v>
      </c>
      <c r="D1734" s="30" t="s">
        <v>568</v>
      </c>
      <c r="E1734" s="35"/>
      <c r="F1734" s="31" t="s">
        <v>80</v>
      </c>
      <c r="G1734" s="17">
        <f t="shared" si="4732"/>
        <v>4129.1999999999998</v>
      </c>
      <c r="H1734" s="17">
        <f t="shared" si="4733"/>
        <v>5670.8999999999996</v>
      </c>
      <c r="I1734" s="17">
        <f t="shared" si="4734"/>
        <v>6518.3999999999996</v>
      </c>
      <c r="J1734" s="17">
        <f t="shared" si="4735"/>
        <v>0</v>
      </c>
      <c r="K1734" s="17">
        <f t="shared" si="4736"/>
        <v>0</v>
      </c>
      <c r="L1734" s="17">
        <f t="shared" si="4737"/>
        <v>0</v>
      </c>
      <c r="M1734" s="17">
        <f t="shared" si="4627"/>
        <v>4129.1999999999998</v>
      </c>
      <c r="N1734" s="17">
        <f t="shared" si="4628"/>
        <v>5670.8999999999996</v>
      </c>
      <c r="O1734" s="17">
        <f t="shared" si="4629"/>
        <v>6518.3999999999996</v>
      </c>
      <c r="P1734" s="17">
        <f t="shared" si="4738"/>
        <v>0</v>
      </c>
      <c r="Q1734" s="17">
        <f t="shared" si="4739"/>
        <v>0</v>
      </c>
      <c r="R1734" s="17">
        <f t="shared" si="4740"/>
        <v>0</v>
      </c>
      <c r="S1734" s="17">
        <f t="shared" si="4741"/>
        <v>0</v>
      </c>
      <c r="T1734" s="17">
        <f t="shared" si="4742"/>
        <v>0</v>
      </c>
      <c r="U1734" s="17">
        <f t="shared" si="4743"/>
        <v>0</v>
      </c>
      <c r="V1734" s="17">
        <f t="shared" si="4744"/>
        <v>0</v>
      </c>
      <c r="W1734" s="17">
        <f t="shared" si="4745"/>
        <v>0</v>
      </c>
      <c r="X1734" s="17">
        <f t="shared" si="4746"/>
        <v>0</v>
      </c>
      <c r="Y1734" s="17">
        <f t="shared" si="4658"/>
        <v>4129.1999999999998</v>
      </c>
      <c r="Z1734" s="17">
        <f t="shared" si="4659"/>
        <v>5670.8999999999996</v>
      </c>
      <c r="AA1734" s="17">
        <f t="shared" si="4660"/>
        <v>6518.3999999999996</v>
      </c>
      <c r="AB1734" s="17">
        <f t="shared" si="4747"/>
        <v>0</v>
      </c>
      <c r="AC1734" s="17">
        <f t="shared" si="4748"/>
        <v>0</v>
      </c>
      <c r="AD1734" s="17">
        <f t="shared" si="4749"/>
        <v>0</v>
      </c>
      <c r="AE1734" s="17">
        <f t="shared" si="4661"/>
        <v>4129.1999999999998</v>
      </c>
      <c r="AF1734" s="17">
        <f t="shared" si="4662"/>
        <v>5670.8999999999996</v>
      </c>
      <c r="AG1734" s="17">
        <f t="shared" si="4663"/>
        <v>6518.3999999999996</v>
      </c>
      <c r="AH1734" s="17">
        <f t="shared" si="4750"/>
        <v>0</v>
      </c>
      <c r="AI1734" s="17">
        <f t="shared" si="4751"/>
        <v>0</v>
      </c>
      <c r="AJ1734" s="17">
        <f t="shared" si="4752"/>
        <v>0</v>
      </c>
      <c r="AK1734" s="17">
        <f t="shared" si="4753"/>
        <v>0</v>
      </c>
      <c r="AL1734" s="17">
        <f t="shared" si="4754"/>
        <v>0</v>
      </c>
      <c r="AM1734" s="17">
        <f t="shared" si="4755"/>
        <v>0</v>
      </c>
      <c r="AN1734" s="17">
        <f t="shared" si="4756"/>
        <v>0</v>
      </c>
      <c r="AO1734" s="17">
        <f t="shared" si="4757"/>
        <v>0</v>
      </c>
      <c r="AP1734" s="17">
        <f t="shared" si="4758"/>
        <v>0</v>
      </c>
      <c r="AQ1734" s="17">
        <f t="shared" si="4759"/>
        <v>0</v>
      </c>
      <c r="AR1734" s="17">
        <f t="shared" si="4760"/>
        <v>0</v>
      </c>
      <c r="AS1734" s="17">
        <f t="shared" si="4761"/>
        <v>0</v>
      </c>
      <c r="AT1734" s="17">
        <f t="shared" si="4762"/>
        <v>0</v>
      </c>
      <c r="AU1734" s="17">
        <f t="shared" si="4763"/>
        <v>0</v>
      </c>
      <c r="AV1734" s="17">
        <f t="shared" si="4764"/>
        <v>0</v>
      </c>
      <c r="AW1734" s="17">
        <f t="shared" si="4664"/>
        <v>4129.1999999999998</v>
      </c>
      <c r="AX1734" s="17">
        <f t="shared" si="4665"/>
        <v>5670.8999999999996</v>
      </c>
      <c r="AY1734" s="17">
        <f t="shared" si="4666"/>
        <v>6518.3999999999996</v>
      </c>
      <c r="AZ1734" s="17">
        <f t="shared" si="4765"/>
        <v>0</v>
      </c>
      <c r="BA1734" s="32"/>
      <c r="BB1734" s="32"/>
      <c r="BC1734" s="1"/>
      <c r="BD1734" s="1"/>
      <c r="BE1734" s="1"/>
      <c r="BF1734" s="1"/>
      <c r="BG1734" s="1"/>
      <c r="BH1734" s="1"/>
      <c r="BI1734" s="1"/>
    </row>
    <row r="1735" s="1" customFormat="1" ht="45">
      <c r="A1735" s="30" t="s">
        <v>512</v>
      </c>
      <c r="B1735" s="30" t="s">
        <v>297</v>
      </c>
      <c r="C1735" s="30" t="s">
        <v>89</v>
      </c>
      <c r="D1735" s="30" t="s">
        <v>569</v>
      </c>
      <c r="E1735" s="35"/>
      <c r="F1735" s="31" t="s">
        <v>570</v>
      </c>
      <c r="G1735" s="17">
        <f t="shared" si="4732"/>
        <v>4129.1999999999998</v>
      </c>
      <c r="H1735" s="17">
        <f t="shared" si="4733"/>
        <v>5670.8999999999996</v>
      </c>
      <c r="I1735" s="17">
        <f t="shared" si="4734"/>
        <v>6518.3999999999996</v>
      </c>
      <c r="J1735" s="17">
        <f t="shared" si="4735"/>
        <v>0</v>
      </c>
      <c r="K1735" s="17">
        <f t="shared" si="4736"/>
        <v>0</v>
      </c>
      <c r="L1735" s="17">
        <f t="shared" si="4737"/>
        <v>0</v>
      </c>
      <c r="M1735" s="17">
        <f t="shared" si="4627"/>
        <v>4129.1999999999998</v>
      </c>
      <c r="N1735" s="17">
        <f t="shared" si="4628"/>
        <v>5670.8999999999996</v>
      </c>
      <c r="O1735" s="17">
        <f t="shared" si="4629"/>
        <v>6518.3999999999996</v>
      </c>
      <c r="P1735" s="17">
        <f t="shared" si="4738"/>
        <v>0</v>
      </c>
      <c r="Q1735" s="17">
        <f t="shared" si="4739"/>
        <v>0</v>
      </c>
      <c r="R1735" s="17">
        <f t="shared" si="4740"/>
        <v>0</v>
      </c>
      <c r="S1735" s="17">
        <f t="shared" si="4741"/>
        <v>0</v>
      </c>
      <c r="T1735" s="17">
        <f t="shared" si="4742"/>
        <v>0</v>
      </c>
      <c r="U1735" s="17">
        <f t="shared" si="4743"/>
        <v>0</v>
      </c>
      <c r="V1735" s="17">
        <f t="shared" si="4744"/>
        <v>0</v>
      </c>
      <c r="W1735" s="17">
        <f t="shared" si="4745"/>
        <v>0</v>
      </c>
      <c r="X1735" s="17">
        <f t="shared" si="4746"/>
        <v>0</v>
      </c>
      <c r="Y1735" s="17">
        <f t="shared" si="4658"/>
        <v>4129.1999999999998</v>
      </c>
      <c r="Z1735" s="17">
        <f t="shared" si="4659"/>
        <v>5670.8999999999996</v>
      </c>
      <c r="AA1735" s="17">
        <f t="shared" si="4660"/>
        <v>6518.3999999999996</v>
      </c>
      <c r="AB1735" s="17">
        <f t="shared" si="4747"/>
        <v>0</v>
      </c>
      <c r="AC1735" s="17">
        <f t="shared" si="4748"/>
        <v>0</v>
      </c>
      <c r="AD1735" s="17">
        <f t="shared" si="4749"/>
        <v>0</v>
      </c>
      <c r="AE1735" s="17">
        <f t="shared" si="4661"/>
        <v>4129.1999999999998</v>
      </c>
      <c r="AF1735" s="17">
        <f t="shared" si="4662"/>
        <v>5670.8999999999996</v>
      </c>
      <c r="AG1735" s="17">
        <f t="shared" si="4663"/>
        <v>6518.3999999999996</v>
      </c>
      <c r="AH1735" s="17">
        <f t="shared" si="4750"/>
        <v>0</v>
      </c>
      <c r="AI1735" s="17">
        <f t="shared" si="4751"/>
        <v>0</v>
      </c>
      <c r="AJ1735" s="17">
        <f t="shared" si="4752"/>
        <v>0</v>
      </c>
      <c r="AK1735" s="17">
        <f t="shared" si="4753"/>
        <v>0</v>
      </c>
      <c r="AL1735" s="17">
        <f t="shared" si="4754"/>
        <v>0</v>
      </c>
      <c r="AM1735" s="17">
        <f t="shared" si="4755"/>
        <v>0</v>
      </c>
      <c r="AN1735" s="17">
        <f t="shared" si="4756"/>
        <v>0</v>
      </c>
      <c r="AO1735" s="17">
        <f t="shared" si="4757"/>
        <v>0</v>
      </c>
      <c r="AP1735" s="17">
        <f t="shared" si="4758"/>
        <v>0</v>
      </c>
      <c r="AQ1735" s="17">
        <f t="shared" si="4759"/>
        <v>0</v>
      </c>
      <c r="AR1735" s="17">
        <f t="shared" si="4760"/>
        <v>0</v>
      </c>
      <c r="AS1735" s="17">
        <f t="shared" si="4761"/>
        <v>0</v>
      </c>
      <c r="AT1735" s="17">
        <f t="shared" si="4762"/>
        <v>0</v>
      </c>
      <c r="AU1735" s="17">
        <f t="shared" si="4763"/>
        <v>0</v>
      </c>
      <c r="AV1735" s="17">
        <f t="shared" si="4764"/>
        <v>0</v>
      </c>
      <c r="AW1735" s="17">
        <f t="shared" si="4664"/>
        <v>4129.1999999999998</v>
      </c>
      <c r="AX1735" s="17">
        <f t="shared" si="4665"/>
        <v>5670.8999999999996</v>
      </c>
      <c r="AY1735" s="17">
        <f t="shared" si="4666"/>
        <v>6518.3999999999996</v>
      </c>
      <c r="AZ1735" s="17">
        <f t="shared" si="4765"/>
        <v>0</v>
      </c>
      <c r="BA1735" s="32"/>
      <c r="BB1735" s="32"/>
      <c r="BC1735" s="1"/>
      <c r="BD1735" s="1"/>
      <c r="BE1735" s="1"/>
      <c r="BF1735" s="1"/>
      <c r="BG1735" s="1"/>
      <c r="BH1735" s="1"/>
      <c r="BI1735" s="1"/>
    </row>
    <row r="1736" s="1" customFormat="1" ht="45">
      <c r="A1736" s="30" t="s">
        <v>512</v>
      </c>
      <c r="B1736" s="30" t="s">
        <v>297</v>
      </c>
      <c r="C1736" s="30" t="s">
        <v>89</v>
      </c>
      <c r="D1736" s="30" t="s">
        <v>571</v>
      </c>
      <c r="E1736" s="35"/>
      <c r="F1736" s="31" t="s">
        <v>572</v>
      </c>
      <c r="G1736" s="17">
        <f t="shared" si="4732"/>
        <v>4129.1999999999998</v>
      </c>
      <c r="H1736" s="17">
        <f t="shared" si="4733"/>
        <v>5670.8999999999996</v>
      </c>
      <c r="I1736" s="17">
        <f t="shared" si="4734"/>
        <v>6518.3999999999996</v>
      </c>
      <c r="J1736" s="17">
        <f t="shared" si="4735"/>
        <v>0</v>
      </c>
      <c r="K1736" s="17">
        <f t="shared" si="4736"/>
        <v>0</v>
      </c>
      <c r="L1736" s="17">
        <f t="shared" si="4737"/>
        <v>0</v>
      </c>
      <c r="M1736" s="17">
        <f t="shared" si="4627"/>
        <v>4129.1999999999998</v>
      </c>
      <c r="N1736" s="17">
        <f t="shared" si="4628"/>
        <v>5670.8999999999996</v>
      </c>
      <c r="O1736" s="17">
        <f t="shared" si="4629"/>
        <v>6518.3999999999996</v>
      </c>
      <c r="P1736" s="17">
        <f t="shared" si="4738"/>
        <v>0</v>
      </c>
      <c r="Q1736" s="17">
        <f t="shared" si="4739"/>
        <v>0</v>
      </c>
      <c r="R1736" s="17">
        <f t="shared" si="4740"/>
        <v>0</v>
      </c>
      <c r="S1736" s="17">
        <f t="shared" si="4741"/>
        <v>0</v>
      </c>
      <c r="T1736" s="17">
        <f t="shared" si="4742"/>
        <v>0</v>
      </c>
      <c r="U1736" s="17">
        <f t="shared" si="4743"/>
        <v>0</v>
      </c>
      <c r="V1736" s="17">
        <f t="shared" si="4744"/>
        <v>0</v>
      </c>
      <c r="W1736" s="17">
        <f t="shared" si="4745"/>
        <v>0</v>
      </c>
      <c r="X1736" s="17">
        <f t="shared" si="4746"/>
        <v>0</v>
      </c>
      <c r="Y1736" s="17">
        <f t="shared" si="4658"/>
        <v>4129.1999999999998</v>
      </c>
      <c r="Z1736" s="17">
        <f t="shared" si="4659"/>
        <v>5670.8999999999996</v>
      </c>
      <c r="AA1736" s="17">
        <f t="shared" si="4660"/>
        <v>6518.3999999999996</v>
      </c>
      <c r="AB1736" s="17">
        <f t="shared" si="4747"/>
        <v>0</v>
      </c>
      <c r="AC1736" s="17">
        <f t="shared" si="4748"/>
        <v>0</v>
      </c>
      <c r="AD1736" s="17">
        <f t="shared" si="4749"/>
        <v>0</v>
      </c>
      <c r="AE1736" s="17">
        <f t="shared" si="4661"/>
        <v>4129.1999999999998</v>
      </c>
      <c r="AF1736" s="17">
        <f t="shared" si="4662"/>
        <v>5670.8999999999996</v>
      </c>
      <c r="AG1736" s="17">
        <f t="shared" si="4663"/>
        <v>6518.3999999999996</v>
      </c>
      <c r="AH1736" s="17">
        <f t="shared" si="4750"/>
        <v>0</v>
      </c>
      <c r="AI1736" s="17">
        <f t="shared" si="4751"/>
        <v>0</v>
      </c>
      <c r="AJ1736" s="17">
        <f t="shared" si="4752"/>
        <v>0</v>
      </c>
      <c r="AK1736" s="17">
        <f t="shared" si="4753"/>
        <v>0</v>
      </c>
      <c r="AL1736" s="17">
        <f t="shared" si="4754"/>
        <v>0</v>
      </c>
      <c r="AM1736" s="17">
        <f t="shared" si="4755"/>
        <v>0</v>
      </c>
      <c r="AN1736" s="17">
        <f t="shared" si="4756"/>
        <v>0</v>
      </c>
      <c r="AO1736" s="17">
        <f t="shared" si="4757"/>
        <v>0</v>
      </c>
      <c r="AP1736" s="17">
        <f t="shared" si="4758"/>
        <v>0</v>
      </c>
      <c r="AQ1736" s="17">
        <f t="shared" si="4759"/>
        <v>0</v>
      </c>
      <c r="AR1736" s="17">
        <f t="shared" si="4760"/>
        <v>0</v>
      </c>
      <c r="AS1736" s="17">
        <f t="shared" si="4761"/>
        <v>0</v>
      </c>
      <c r="AT1736" s="17">
        <f t="shared" si="4762"/>
        <v>0</v>
      </c>
      <c r="AU1736" s="17">
        <f t="shared" si="4763"/>
        <v>0</v>
      </c>
      <c r="AV1736" s="17">
        <f t="shared" si="4764"/>
        <v>0</v>
      </c>
      <c r="AW1736" s="17">
        <f t="shared" si="4664"/>
        <v>4129.1999999999998</v>
      </c>
      <c r="AX1736" s="17">
        <f t="shared" si="4665"/>
        <v>5670.8999999999996</v>
      </c>
      <c r="AY1736" s="17">
        <f t="shared" si="4666"/>
        <v>6518.3999999999996</v>
      </c>
      <c r="AZ1736" s="17">
        <f t="shared" si="4765"/>
        <v>0</v>
      </c>
      <c r="BA1736" s="32"/>
      <c r="BB1736" s="32"/>
      <c r="BC1736" s="1"/>
      <c r="BD1736" s="1"/>
      <c r="BE1736" s="1"/>
      <c r="BF1736" s="1"/>
      <c r="BG1736" s="1"/>
      <c r="BH1736" s="1"/>
      <c r="BI1736" s="1"/>
    </row>
    <row r="1737" s="1" customFormat="1" ht="30">
      <c r="A1737" s="30" t="s">
        <v>512</v>
      </c>
      <c r="B1737" s="30" t="s">
        <v>297</v>
      </c>
      <c r="C1737" s="30" t="s">
        <v>89</v>
      </c>
      <c r="D1737" s="30" t="s">
        <v>571</v>
      </c>
      <c r="E1737" s="30" t="s">
        <v>41</v>
      </c>
      <c r="F1737" s="31" t="s">
        <v>42</v>
      </c>
      <c r="G1737" s="17">
        <v>4129.1999999999998</v>
      </c>
      <c r="H1737" s="17">
        <v>5670.8999999999996</v>
      </c>
      <c r="I1737" s="17">
        <v>6518.3999999999996</v>
      </c>
      <c r="J1737" s="17"/>
      <c r="K1737" s="17"/>
      <c r="L1737" s="17"/>
      <c r="M1737" s="17">
        <f t="shared" si="4627"/>
        <v>4129.1999999999998</v>
      </c>
      <c r="N1737" s="17">
        <f t="shared" si="4628"/>
        <v>5670.8999999999996</v>
      </c>
      <c r="O1737" s="17">
        <f t="shared" si="4629"/>
        <v>6518.3999999999996</v>
      </c>
      <c r="P1737" s="17"/>
      <c r="Q1737" s="17"/>
      <c r="R1737" s="17"/>
      <c r="S1737" s="17"/>
      <c r="T1737" s="17"/>
      <c r="U1737" s="17"/>
      <c r="V1737" s="17"/>
      <c r="W1737" s="17"/>
      <c r="X1737" s="17"/>
      <c r="Y1737" s="17">
        <f t="shared" si="4658"/>
        <v>4129.1999999999998</v>
      </c>
      <c r="Z1737" s="17">
        <f t="shared" si="4659"/>
        <v>5670.8999999999996</v>
      </c>
      <c r="AA1737" s="17">
        <f t="shared" si="4660"/>
        <v>6518.3999999999996</v>
      </c>
      <c r="AB1737" s="17"/>
      <c r="AC1737" s="17"/>
      <c r="AD1737" s="17"/>
      <c r="AE1737" s="17">
        <f t="shared" si="4661"/>
        <v>4129.1999999999998</v>
      </c>
      <c r="AF1737" s="17">
        <f t="shared" si="4662"/>
        <v>5670.8999999999996</v>
      </c>
      <c r="AG1737" s="17">
        <f t="shared" si="4663"/>
        <v>6518.3999999999996</v>
      </c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/>
      <c r="AS1737" s="17"/>
      <c r="AT1737" s="17"/>
      <c r="AU1737" s="17"/>
      <c r="AV1737" s="17"/>
      <c r="AW1737" s="17">
        <f t="shared" si="4664"/>
        <v>4129.1999999999998</v>
      </c>
      <c r="AX1737" s="17">
        <f t="shared" si="4665"/>
        <v>5670.8999999999996</v>
      </c>
      <c r="AY1737" s="17">
        <f t="shared" si="4666"/>
        <v>6518.3999999999996</v>
      </c>
      <c r="AZ1737" s="17"/>
      <c r="BA1737" s="32"/>
      <c r="BB1737" s="32"/>
      <c r="BC1737" s="1"/>
      <c r="BD1737" s="1"/>
      <c r="BE1737" s="1"/>
      <c r="BF1737" s="1"/>
      <c r="BG1737" s="1"/>
      <c r="BH1737" s="1"/>
      <c r="BI1737" s="1"/>
    </row>
    <row r="1738" s="20" customFormat="1" ht="30">
      <c r="A1738" s="21" t="s">
        <v>573</v>
      </c>
      <c r="B1738" s="21"/>
      <c r="C1738" s="21"/>
      <c r="D1738" s="21"/>
      <c r="E1738" s="21"/>
      <c r="F1738" s="22" t="s">
        <v>574</v>
      </c>
      <c r="G1738" s="23">
        <f>G1739+G1811+G1771+G1887+G1848</f>
        <v>2847186.0999999996</v>
      </c>
      <c r="H1738" s="23">
        <f>H1739+H1811+H1771+H1887+H1848</f>
        <v>2927147.6999999997</v>
      </c>
      <c r="I1738" s="23">
        <f>I1739+I1811+I1771+I1887+I1848</f>
        <v>1751176.3999999999</v>
      </c>
      <c r="J1738" s="23">
        <f>J1739+J1811+J1771+J1887+J1848</f>
        <v>0</v>
      </c>
      <c r="K1738" s="23">
        <f>K1739+K1811+K1771+K1887+K1848</f>
        <v>0</v>
      </c>
      <c r="L1738" s="23">
        <f>L1739+L1811+L1771+L1887+L1848</f>
        <v>0</v>
      </c>
      <c r="M1738" s="23">
        <f t="shared" si="4627"/>
        <v>2847186.0999999996</v>
      </c>
      <c r="N1738" s="23">
        <f t="shared" si="4628"/>
        <v>2927147.6999999997</v>
      </c>
      <c r="O1738" s="23">
        <f t="shared" si="4629"/>
        <v>1751176.3999999999</v>
      </c>
      <c r="P1738" s="23">
        <f>P1739+P1811+P1771+P1887+P1848</f>
        <v>7948.8000000000002</v>
      </c>
      <c r="Q1738" s="23">
        <f>Q1739+Q1811+Q1771+Q1887+Q1848</f>
        <v>0</v>
      </c>
      <c r="R1738" s="23">
        <f>R1739+R1811+R1771+R1887+R1848</f>
        <v>-345489.09999999998</v>
      </c>
      <c r="S1738" s="23">
        <f>S1739+S1811+S1771+S1887+S1848</f>
        <v>566239.65675999993</v>
      </c>
      <c r="T1738" s="23">
        <f>T1739+T1811+T1771+T1887+T1848</f>
        <v>9155.8999999999996</v>
      </c>
      <c r="U1738" s="23">
        <f>U1739+U1811+U1771+U1887+U1848</f>
        <v>-313169.79999999999</v>
      </c>
      <c r="V1738" s="23">
        <f>V1739+V1811+V1771+V1887+V1848</f>
        <v>9155.8999999999996</v>
      </c>
      <c r="W1738" s="23">
        <f>W1739+W1811+W1771+W1887+W1848</f>
        <v>0.035999999999999997</v>
      </c>
      <c r="X1738" s="23">
        <f>X1739+X1811+X1771+X1887+X1848</f>
        <v>0</v>
      </c>
      <c r="Y1738" s="23">
        <f t="shared" si="4658"/>
        <v>3075885.4567599995</v>
      </c>
      <c r="Z1738" s="23">
        <f t="shared" si="4659"/>
        <v>2623133.7999999998</v>
      </c>
      <c r="AA1738" s="23">
        <f t="shared" si="4660"/>
        <v>1760332.3359999999</v>
      </c>
      <c r="AB1738" s="23">
        <f>AB1739+AB1811+AB1771+AB1887+AB1848</f>
        <v>0</v>
      </c>
      <c r="AC1738" s="23">
        <f>AC1739+AC1811+AC1771+AC1887+AC1848</f>
        <v>0</v>
      </c>
      <c r="AD1738" s="23">
        <f>AD1739+AD1811+AD1771+AD1887+AD1848</f>
        <v>0</v>
      </c>
      <c r="AE1738" s="23">
        <f t="shared" si="4661"/>
        <v>3075885.4567599995</v>
      </c>
      <c r="AF1738" s="23">
        <f t="shared" si="4662"/>
        <v>2623133.7999999998</v>
      </c>
      <c r="AG1738" s="23">
        <f t="shared" si="4663"/>
        <v>1760332.3359999999</v>
      </c>
      <c r="AH1738" s="23">
        <f>AH1739+AH1811+AH1771+AH1887+AH1848</f>
        <v>0</v>
      </c>
      <c r="AI1738" s="23">
        <f>AI1739+AI1811+AI1771+AI1887+AI1848</f>
        <v>0</v>
      </c>
      <c r="AJ1738" s="23">
        <f>AJ1739+AJ1811+AJ1771+AJ1887+AJ1848</f>
        <v>-319775.39772000001</v>
      </c>
      <c r="AK1738" s="23">
        <f>AK1739+AK1811+AK1771+AK1887+AK1848</f>
        <v>5.8207660913467407e-11</v>
      </c>
      <c r="AL1738" s="23">
        <f>AL1739+AL1811+AL1771+AL1887+AL1848</f>
        <v>24573.59599999999</v>
      </c>
      <c r="AM1738" s="23">
        <f>AM1739+AM1811+AM1771+AM1887+AM1848</f>
        <v>104188.8</v>
      </c>
      <c r="AN1738" s="23">
        <f>AN1739+AN1811+AN1771+AN1887+AN1848</f>
        <v>0</v>
      </c>
      <c r="AO1738" s="23">
        <f>AO1739+AO1811+AO1771+AO1887+AO1848</f>
        <v>165060.11599999998</v>
      </c>
      <c r="AP1738" s="23">
        <f>AP1739+AP1811+AP1771+AP1887+AP1848</f>
        <v>0</v>
      </c>
      <c r="AQ1738" s="23">
        <f>AQ1739+AQ1811+AQ1771+AQ1887+AQ1848</f>
        <v>-98090.078999999998</v>
      </c>
      <c r="AR1738" s="23">
        <f>AR1739+AR1811+AR1771+AR1887+AR1848</f>
        <v>0</v>
      </c>
      <c r="AS1738" s="23">
        <f>AS1739+AS1811+AS1771+AS1887+AS1848</f>
        <v>0</v>
      </c>
      <c r="AT1738" s="23">
        <f>AT1739+AT1811+AT1771+AT1887+AT1848</f>
        <v>443.52699999999999</v>
      </c>
      <c r="AU1738" s="23">
        <f>AU1739+AU1811+AU1771+AU1887+AU1848</f>
        <v>0</v>
      </c>
      <c r="AV1738" s="23">
        <f>AV1739+AV1811+AV1771+AV1887+AV1848</f>
        <v>443083.43800000002</v>
      </c>
      <c r="AW1738" s="23">
        <f t="shared" si="4664"/>
        <v>2780683.6550399996</v>
      </c>
      <c r="AX1738" s="23">
        <f t="shared" si="4665"/>
        <v>2794292.6369999996</v>
      </c>
      <c r="AY1738" s="23">
        <f t="shared" si="4666"/>
        <v>2203859.301</v>
      </c>
      <c r="AZ1738" s="23">
        <f>AZ1739+AZ1811+AZ1771+AZ1887+AZ1848</f>
        <v>0</v>
      </c>
      <c r="BA1738" s="24"/>
      <c r="BB1738" s="24"/>
      <c r="BC1738" s="20"/>
      <c r="BD1738" s="20"/>
      <c r="BE1738" s="20"/>
      <c r="BF1738" s="20"/>
      <c r="BG1738" s="20"/>
      <c r="BH1738" s="20"/>
      <c r="BI1738" s="20"/>
    </row>
    <row r="1739" s="20" customFormat="1" ht="15">
      <c r="A1739" s="21" t="s">
        <v>573</v>
      </c>
      <c r="B1739" s="21" t="s">
        <v>29</v>
      </c>
      <c r="C1739" s="21"/>
      <c r="D1739" s="21"/>
      <c r="E1739" s="21"/>
      <c r="F1739" s="22" t="s">
        <v>30</v>
      </c>
      <c r="G1739" s="23">
        <f>G1740</f>
        <v>360249.60000000009</v>
      </c>
      <c r="H1739" s="23">
        <f>H1740</f>
        <v>130171.3</v>
      </c>
      <c r="I1739" s="23">
        <f>I1740</f>
        <v>97462.699999999997</v>
      </c>
      <c r="J1739" s="23">
        <f>J1740</f>
        <v>0</v>
      </c>
      <c r="K1739" s="23">
        <f>K1740</f>
        <v>0</v>
      </c>
      <c r="L1739" s="23">
        <f>L1740</f>
        <v>0</v>
      </c>
      <c r="M1739" s="23">
        <f t="shared" si="4627"/>
        <v>360249.60000000009</v>
      </c>
      <c r="N1739" s="23">
        <f t="shared" si="4628"/>
        <v>130171.3</v>
      </c>
      <c r="O1739" s="23">
        <f t="shared" si="4629"/>
        <v>97462.699999999997</v>
      </c>
      <c r="P1739" s="23">
        <f>P1740</f>
        <v>7948.8000000000002</v>
      </c>
      <c r="Q1739" s="23">
        <f>Q1740</f>
        <v>0</v>
      </c>
      <c r="R1739" s="23">
        <f>R1740</f>
        <v>0</v>
      </c>
      <c r="S1739" s="23">
        <f>S1740</f>
        <v>65445.083729999998</v>
      </c>
      <c r="T1739" s="23">
        <f>T1740</f>
        <v>9155.8999999999996</v>
      </c>
      <c r="U1739" s="23">
        <f>U1740</f>
        <v>0</v>
      </c>
      <c r="V1739" s="23">
        <f>V1740</f>
        <v>9155.8999999999996</v>
      </c>
      <c r="W1739" s="23">
        <f>W1740</f>
        <v>0</v>
      </c>
      <c r="X1739" s="23">
        <f>X1740</f>
        <v>0</v>
      </c>
      <c r="Y1739" s="23">
        <f t="shared" si="4658"/>
        <v>433643.48373000009</v>
      </c>
      <c r="Z1739" s="23">
        <f t="shared" si="4659"/>
        <v>139327.20000000001</v>
      </c>
      <c r="AA1739" s="23">
        <f t="shared" si="4660"/>
        <v>106618.59999999999</v>
      </c>
      <c r="AB1739" s="23">
        <f>AB1740</f>
        <v>0</v>
      </c>
      <c r="AC1739" s="23">
        <f>AC1740</f>
        <v>0</v>
      </c>
      <c r="AD1739" s="23">
        <f>AD1740</f>
        <v>0</v>
      </c>
      <c r="AE1739" s="23">
        <f t="shared" si="4661"/>
        <v>433643.48373000009</v>
      </c>
      <c r="AF1739" s="23">
        <f t="shared" si="4662"/>
        <v>139327.20000000001</v>
      </c>
      <c r="AG1739" s="23">
        <f t="shared" si="4663"/>
        <v>106618.59999999999</v>
      </c>
      <c r="AH1739" s="23">
        <f>AH1740</f>
        <v>0</v>
      </c>
      <c r="AI1739" s="23">
        <f>AI1740</f>
        <v>0</v>
      </c>
      <c r="AJ1739" s="23">
        <f>AJ1740</f>
        <v>-20284.093000000001</v>
      </c>
      <c r="AK1739" s="23">
        <f>AK1740</f>
        <v>0</v>
      </c>
      <c r="AL1739" s="23">
        <f>AL1740</f>
        <v>0</v>
      </c>
      <c r="AM1739" s="23">
        <f>AM1740</f>
        <v>0</v>
      </c>
      <c r="AN1739" s="23">
        <f>AN1740</f>
        <v>0</v>
      </c>
      <c r="AO1739" s="23">
        <f>AO1740</f>
        <v>20284.093000000001</v>
      </c>
      <c r="AP1739" s="23">
        <f>AP1740</f>
        <v>0</v>
      </c>
      <c r="AQ1739" s="23">
        <f>AQ1740</f>
        <v>0</v>
      </c>
      <c r="AR1739" s="23">
        <f>AR1740</f>
        <v>0</v>
      </c>
      <c r="AS1739" s="23">
        <f>AS1740</f>
        <v>0</v>
      </c>
      <c r="AT1739" s="23">
        <f>AT1740</f>
        <v>0</v>
      </c>
      <c r="AU1739" s="23">
        <f>AU1740</f>
        <v>0</v>
      </c>
      <c r="AV1739" s="23">
        <f>AV1740</f>
        <v>0</v>
      </c>
      <c r="AW1739" s="23">
        <f t="shared" si="4664"/>
        <v>413359.3907300001</v>
      </c>
      <c r="AX1739" s="23">
        <f t="shared" si="4665"/>
        <v>159611.29300000001</v>
      </c>
      <c r="AY1739" s="23">
        <f t="shared" si="4666"/>
        <v>106618.59999999999</v>
      </c>
      <c r="AZ1739" s="23">
        <f>AZ1740</f>
        <v>0</v>
      </c>
      <c r="BA1739" s="24"/>
      <c r="BB1739" s="24"/>
      <c r="BC1739" s="20"/>
      <c r="BD1739" s="20"/>
      <c r="BE1739" s="20"/>
      <c r="BF1739" s="20"/>
      <c r="BG1739" s="20"/>
      <c r="BH1739" s="20"/>
      <c r="BI1739" s="20"/>
    </row>
    <row r="1740" s="25" customFormat="1" ht="15">
      <c r="A1740" s="26" t="s">
        <v>573</v>
      </c>
      <c r="B1740" s="26" t="s">
        <v>29</v>
      </c>
      <c r="C1740" s="26" t="s">
        <v>31</v>
      </c>
      <c r="D1740" s="26"/>
      <c r="E1740" s="26"/>
      <c r="F1740" s="27" t="s">
        <v>32</v>
      </c>
      <c r="G1740" s="28">
        <f>G1741+G1754+G1765+G1760</f>
        <v>360249.60000000009</v>
      </c>
      <c r="H1740" s="28">
        <f>H1741+H1754+H1765+H1760</f>
        <v>130171.3</v>
      </c>
      <c r="I1740" s="28">
        <f>I1741+I1754+I1765+I1760</f>
        <v>97462.699999999997</v>
      </c>
      <c r="J1740" s="28">
        <f>J1741+J1754+J1765+J1760</f>
        <v>0</v>
      </c>
      <c r="K1740" s="28">
        <f>K1741+K1754+K1765+K1760</f>
        <v>0</v>
      </c>
      <c r="L1740" s="28">
        <f>L1741+L1754+L1765+L1760</f>
        <v>0</v>
      </c>
      <c r="M1740" s="28">
        <f t="shared" si="4627"/>
        <v>360249.60000000009</v>
      </c>
      <c r="N1740" s="28">
        <f t="shared" si="4628"/>
        <v>130171.3</v>
      </c>
      <c r="O1740" s="28">
        <f t="shared" si="4629"/>
        <v>97462.699999999997</v>
      </c>
      <c r="P1740" s="28">
        <f>P1741+P1754+P1765+P1760</f>
        <v>7948.8000000000002</v>
      </c>
      <c r="Q1740" s="28">
        <f>Q1741+Q1754+Q1765+Q1760</f>
        <v>0</v>
      </c>
      <c r="R1740" s="28">
        <f>R1741+R1754+R1765+R1760</f>
        <v>0</v>
      </c>
      <c r="S1740" s="28">
        <f>S1741+S1754+S1765+S1760</f>
        <v>65445.083729999998</v>
      </c>
      <c r="T1740" s="28">
        <f>T1741+T1754+T1765+T1760</f>
        <v>9155.8999999999996</v>
      </c>
      <c r="U1740" s="28">
        <f>U1741+U1754+U1765+U1760</f>
        <v>0</v>
      </c>
      <c r="V1740" s="28">
        <f>V1741+V1754+V1765+V1760</f>
        <v>9155.8999999999996</v>
      </c>
      <c r="W1740" s="28">
        <f>W1741+W1754+W1765+W1760</f>
        <v>0</v>
      </c>
      <c r="X1740" s="28">
        <f>X1741+X1754+X1765+X1760</f>
        <v>0</v>
      </c>
      <c r="Y1740" s="28">
        <f t="shared" si="4658"/>
        <v>433643.48373000009</v>
      </c>
      <c r="Z1740" s="28">
        <f t="shared" si="4659"/>
        <v>139327.20000000001</v>
      </c>
      <c r="AA1740" s="28">
        <f t="shared" si="4660"/>
        <v>106618.59999999999</v>
      </c>
      <c r="AB1740" s="28">
        <f>AB1741+AB1754+AB1765+AB1760</f>
        <v>0</v>
      </c>
      <c r="AC1740" s="28">
        <f>AC1741+AC1754+AC1765+AC1760</f>
        <v>0</v>
      </c>
      <c r="AD1740" s="28">
        <f>AD1741+AD1754+AD1765+AD1760</f>
        <v>0</v>
      </c>
      <c r="AE1740" s="28">
        <f t="shared" si="4661"/>
        <v>433643.48373000009</v>
      </c>
      <c r="AF1740" s="28">
        <f t="shared" si="4662"/>
        <v>139327.20000000001</v>
      </c>
      <c r="AG1740" s="28">
        <f t="shared" si="4663"/>
        <v>106618.59999999999</v>
      </c>
      <c r="AH1740" s="28">
        <f>AH1741+AH1754+AH1765+AH1760</f>
        <v>0</v>
      </c>
      <c r="AI1740" s="28">
        <f>AI1741+AI1754+AI1765+AI1760</f>
        <v>0</v>
      </c>
      <c r="AJ1740" s="28">
        <f>AJ1741+AJ1754+AJ1765+AJ1760</f>
        <v>-20284.093000000001</v>
      </c>
      <c r="AK1740" s="28">
        <f>AK1741+AK1754+AK1765+AK1760</f>
        <v>0</v>
      </c>
      <c r="AL1740" s="28">
        <f>AL1741+AL1754+AL1765+AL1760</f>
        <v>0</v>
      </c>
      <c r="AM1740" s="28">
        <f>AM1741+AM1754+AM1765+AM1760</f>
        <v>0</v>
      </c>
      <c r="AN1740" s="28">
        <f>AN1741+AN1754+AN1765+AN1760</f>
        <v>0</v>
      </c>
      <c r="AO1740" s="28">
        <f>AO1741+AO1754+AO1765+AO1760</f>
        <v>20284.093000000001</v>
      </c>
      <c r="AP1740" s="28">
        <f>AP1741+AP1754+AP1765+AP1760</f>
        <v>0</v>
      </c>
      <c r="AQ1740" s="28">
        <f>AQ1741+AQ1754+AQ1765+AQ1760</f>
        <v>0</v>
      </c>
      <c r="AR1740" s="28">
        <f>AR1741+AR1754+AR1765+AR1760</f>
        <v>0</v>
      </c>
      <c r="AS1740" s="28">
        <f>AS1741+AS1754+AS1765+AS1760</f>
        <v>0</v>
      </c>
      <c r="AT1740" s="28">
        <f>AT1741+AT1754+AT1765+AT1760</f>
        <v>0</v>
      </c>
      <c r="AU1740" s="28">
        <f>AU1741+AU1754+AU1765+AU1760</f>
        <v>0</v>
      </c>
      <c r="AV1740" s="28">
        <f>AV1741+AV1754+AV1765+AV1760</f>
        <v>0</v>
      </c>
      <c r="AW1740" s="28">
        <f t="shared" si="4664"/>
        <v>413359.3907300001</v>
      </c>
      <c r="AX1740" s="28">
        <f t="shared" si="4665"/>
        <v>159611.29300000001</v>
      </c>
      <c r="AY1740" s="28">
        <f t="shared" si="4666"/>
        <v>106618.59999999999</v>
      </c>
      <c r="AZ1740" s="28">
        <f>AZ1741+AZ1754+AZ1765+AZ1760</f>
        <v>0</v>
      </c>
      <c r="BA1740" s="29"/>
      <c r="BB1740" s="29"/>
      <c r="BC1740" s="25"/>
      <c r="BD1740" s="25"/>
      <c r="BE1740" s="25"/>
      <c r="BF1740" s="25"/>
      <c r="BG1740" s="25"/>
      <c r="BH1740" s="25"/>
      <c r="BI1740" s="25"/>
    </row>
    <row r="1741" s="1" customFormat="1" ht="15">
      <c r="A1741" s="30" t="s">
        <v>573</v>
      </c>
      <c r="B1741" s="30" t="s">
        <v>29</v>
      </c>
      <c r="C1741" s="30" t="s">
        <v>31</v>
      </c>
      <c r="D1741" s="30" t="s">
        <v>237</v>
      </c>
      <c r="E1741" s="35"/>
      <c r="F1741" s="31" t="s">
        <v>238</v>
      </c>
      <c r="G1741" s="17">
        <f t="shared" ref="G1741:G1742" si="4766">G1742</f>
        <v>64748</v>
      </c>
      <c r="H1741" s="17">
        <f t="shared" ref="H1741:H1742" si="4767">H1742</f>
        <v>32708.599999999999</v>
      </c>
      <c r="I1741" s="17">
        <f t="shared" ref="I1741:I1742" si="4768">I1742</f>
        <v>0</v>
      </c>
      <c r="J1741" s="17">
        <f t="shared" ref="J1741:J1742" si="4769">J1742</f>
        <v>0</v>
      </c>
      <c r="K1741" s="17">
        <f t="shared" ref="K1741:K1742" si="4770">K1742</f>
        <v>0</v>
      </c>
      <c r="L1741" s="17">
        <f t="shared" ref="L1741:L1742" si="4771">L1742</f>
        <v>0</v>
      </c>
      <c r="M1741" s="17">
        <f t="shared" si="4627"/>
        <v>64748</v>
      </c>
      <c r="N1741" s="17">
        <f t="shared" si="4628"/>
        <v>32708.599999999999</v>
      </c>
      <c r="O1741" s="17">
        <f t="shared" si="4629"/>
        <v>0</v>
      </c>
      <c r="P1741" s="17">
        <f t="shared" ref="P1741:P1742" si="4772">P1742</f>
        <v>0</v>
      </c>
      <c r="Q1741" s="17">
        <f t="shared" ref="Q1741:Q1742" si="4773">Q1742</f>
        <v>0</v>
      </c>
      <c r="R1741" s="17">
        <f t="shared" ref="R1741:R1742" si="4774">R1742</f>
        <v>0</v>
      </c>
      <c r="S1741" s="17">
        <f t="shared" ref="S1741:S1742" si="4775">S1742</f>
        <v>65434.583729999998</v>
      </c>
      <c r="T1741" s="17">
        <f t="shared" ref="T1741:T1742" si="4776">T1742</f>
        <v>0</v>
      </c>
      <c r="U1741" s="17">
        <f t="shared" ref="U1741:U1742" si="4777">U1742</f>
        <v>0</v>
      </c>
      <c r="V1741" s="17">
        <f t="shared" ref="V1741:V1742" si="4778">V1742</f>
        <v>0</v>
      </c>
      <c r="W1741" s="17">
        <f t="shared" ref="W1741:W1742" si="4779">W1742</f>
        <v>0</v>
      </c>
      <c r="X1741" s="17">
        <f t="shared" ref="X1741:X1742" si="4780">X1742</f>
        <v>0</v>
      </c>
      <c r="Y1741" s="17">
        <f t="shared" si="4658"/>
        <v>130182.58373</v>
      </c>
      <c r="Z1741" s="17">
        <f t="shared" si="4659"/>
        <v>32708.599999999999</v>
      </c>
      <c r="AA1741" s="17">
        <f t="shared" si="4660"/>
        <v>0</v>
      </c>
      <c r="AB1741" s="17">
        <f t="shared" ref="AB1741:AB1742" si="4781">AB1742</f>
        <v>0</v>
      </c>
      <c r="AC1741" s="17">
        <f t="shared" ref="AC1741:AC1742" si="4782">AC1742</f>
        <v>0</v>
      </c>
      <c r="AD1741" s="17">
        <f t="shared" ref="AD1741:AD1742" si="4783">AD1742</f>
        <v>0</v>
      </c>
      <c r="AE1741" s="17">
        <f t="shared" si="4661"/>
        <v>130182.58373</v>
      </c>
      <c r="AF1741" s="17">
        <f t="shared" si="4662"/>
        <v>32708.599999999999</v>
      </c>
      <c r="AG1741" s="17">
        <f t="shared" si="4663"/>
        <v>0</v>
      </c>
      <c r="AH1741" s="17">
        <f t="shared" ref="AH1741:AH1742" si="4784">AH1742</f>
        <v>0</v>
      </c>
      <c r="AI1741" s="17">
        <f t="shared" ref="AI1741:AI1742" si="4785">AI1742</f>
        <v>0</v>
      </c>
      <c r="AJ1741" s="17">
        <f t="shared" ref="AJ1741:AJ1742" si="4786">AJ1742</f>
        <v>-20284.093000000001</v>
      </c>
      <c r="AK1741" s="17">
        <f t="shared" ref="AK1741:AK1742" si="4787">AK1742</f>
        <v>0</v>
      </c>
      <c r="AL1741" s="17">
        <f t="shared" ref="AL1741:AL1742" si="4788">AL1742</f>
        <v>0</v>
      </c>
      <c r="AM1741" s="17">
        <f t="shared" ref="AM1741:AM1742" si="4789">AM1742</f>
        <v>0</v>
      </c>
      <c r="AN1741" s="17">
        <f t="shared" ref="AN1741:AN1742" si="4790">AN1742</f>
        <v>0</v>
      </c>
      <c r="AO1741" s="17">
        <f t="shared" ref="AO1741:AO1742" si="4791">AO1742</f>
        <v>20284.093000000001</v>
      </c>
      <c r="AP1741" s="17">
        <f t="shared" ref="AP1741:AP1742" si="4792">AP1742</f>
        <v>0</v>
      </c>
      <c r="AQ1741" s="17">
        <f t="shared" ref="AQ1741:AQ1742" si="4793">AQ1742</f>
        <v>0</v>
      </c>
      <c r="AR1741" s="17">
        <f t="shared" ref="AR1741:AR1742" si="4794">AR1742</f>
        <v>0</v>
      </c>
      <c r="AS1741" s="17">
        <f t="shared" ref="AS1741:AS1742" si="4795">AS1742</f>
        <v>0</v>
      </c>
      <c r="AT1741" s="17">
        <f t="shared" ref="AT1741:AT1742" si="4796">AT1742</f>
        <v>0</v>
      </c>
      <c r="AU1741" s="17">
        <f t="shared" ref="AU1741:AU1742" si="4797">AU1742</f>
        <v>0</v>
      </c>
      <c r="AV1741" s="17">
        <f t="shared" ref="AV1741:AV1742" si="4798">AV1742</f>
        <v>0</v>
      </c>
      <c r="AW1741" s="17">
        <f t="shared" si="4664"/>
        <v>109898.49072999999</v>
      </c>
      <c r="AX1741" s="17">
        <f t="shared" si="4665"/>
        <v>52992.692999999999</v>
      </c>
      <c r="AY1741" s="17">
        <f t="shared" si="4666"/>
        <v>0</v>
      </c>
      <c r="AZ1741" s="17">
        <f t="shared" ref="AZ1741:AZ1742" si="4799">AZ1742</f>
        <v>0</v>
      </c>
      <c r="BA1741" s="32"/>
      <c r="BB1741" s="32"/>
      <c r="BC1741" s="1"/>
      <c r="BD1741" s="1"/>
      <c r="BE1741" s="1"/>
      <c r="BF1741" s="1"/>
      <c r="BG1741" s="1"/>
      <c r="BH1741" s="1"/>
      <c r="BI1741" s="1"/>
    </row>
    <row r="1742" s="1" customFormat="1" ht="15">
      <c r="A1742" s="30" t="s">
        <v>573</v>
      </c>
      <c r="B1742" s="30" t="s">
        <v>29</v>
      </c>
      <c r="C1742" s="30" t="s">
        <v>31</v>
      </c>
      <c r="D1742" s="30" t="s">
        <v>421</v>
      </c>
      <c r="E1742" s="35"/>
      <c r="F1742" s="31" t="s">
        <v>80</v>
      </c>
      <c r="G1742" s="17">
        <f t="shared" si="4766"/>
        <v>64748</v>
      </c>
      <c r="H1742" s="17">
        <f t="shared" si="4767"/>
        <v>32708.599999999999</v>
      </c>
      <c r="I1742" s="17">
        <f t="shared" si="4768"/>
        <v>0</v>
      </c>
      <c r="J1742" s="17">
        <f t="shared" si="4769"/>
        <v>0</v>
      </c>
      <c r="K1742" s="17">
        <f t="shared" si="4770"/>
        <v>0</v>
      </c>
      <c r="L1742" s="17">
        <f t="shared" si="4771"/>
        <v>0</v>
      </c>
      <c r="M1742" s="17">
        <f t="shared" si="4627"/>
        <v>64748</v>
      </c>
      <c r="N1742" s="17">
        <f t="shared" si="4628"/>
        <v>32708.599999999999</v>
      </c>
      <c r="O1742" s="17">
        <f t="shared" si="4629"/>
        <v>0</v>
      </c>
      <c r="P1742" s="17">
        <f t="shared" si="4772"/>
        <v>0</v>
      </c>
      <c r="Q1742" s="17">
        <f t="shared" si="4773"/>
        <v>0</v>
      </c>
      <c r="R1742" s="17">
        <f t="shared" si="4774"/>
        <v>0</v>
      </c>
      <c r="S1742" s="17">
        <f t="shared" si="4775"/>
        <v>65434.583729999998</v>
      </c>
      <c r="T1742" s="17">
        <f t="shared" si="4776"/>
        <v>0</v>
      </c>
      <c r="U1742" s="17">
        <f t="shared" si="4777"/>
        <v>0</v>
      </c>
      <c r="V1742" s="17">
        <f t="shared" si="4778"/>
        <v>0</v>
      </c>
      <c r="W1742" s="17">
        <f t="shared" si="4779"/>
        <v>0</v>
      </c>
      <c r="X1742" s="17">
        <f t="shared" si="4780"/>
        <v>0</v>
      </c>
      <c r="Y1742" s="17">
        <f t="shared" si="4658"/>
        <v>130182.58373</v>
      </c>
      <c r="Z1742" s="17">
        <f t="shared" si="4659"/>
        <v>32708.599999999999</v>
      </c>
      <c r="AA1742" s="17">
        <f t="shared" si="4660"/>
        <v>0</v>
      </c>
      <c r="AB1742" s="17">
        <f t="shared" si="4781"/>
        <v>0</v>
      </c>
      <c r="AC1742" s="17">
        <f t="shared" si="4782"/>
        <v>0</v>
      </c>
      <c r="AD1742" s="17">
        <f t="shared" si="4783"/>
        <v>0</v>
      </c>
      <c r="AE1742" s="17">
        <f t="shared" si="4661"/>
        <v>130182.58373</v>
      </c>
      <c r="AF1742" s="17">
        <f t="shared" si="4662"/>
        <v>32708.599999999999</v>
      </c>
      <c r="AG1742" s="17">
        <f t="shared" si="4663"/>
        <v>0</v>
      </c>
      <c r="AH1742" s="17">
        <f t="shared" si="4784"/>
        <v>0</v>
      </c>
      <c r="AI1742" s="17">
        <f t="shared" si="4785"/>
        <v>0</v>
      </c>
      <c r="AJ1742" s="17">
        <f t="shared" si="4786"/>
        <v>-20284.093000000001</v>
      </c>
      <c r="AK1742" s="17">
        <f t="shared" si="4787"/>
        <v>0</v>
      </c>
      <c r="AL1742" s="17">
        <f t="shared" si="4788"/>
        <v>0</v>
      </c>
      <c r="AM1742" s="17">
        <f t="shared" si="4789"/>
        <v>0</v>
      </c>
      <c r="AN1742" s="17">
        <f t="shared" si="4790"/>
        <v>0</v>
      </c>
      <c r="AO1742" s="17">
        <f t="shared" si="4791"/>
        <v>20284.093000000001</v>
      </c>
      <c r="AP1742" s="17">
        <f t="shared" si="4792"/>
        <v>0</v>
      </c>
      <c r="AQ1742" s="17">
        <f t="shared" si="4793"/>
        <v>0</v>
      </c>
      <c r="AR1742" s="17">
        <f t="shared" si="4794"/>
        <v>0</v>
      </c>
      <c r="AS1742" s="17">
        <f t="shared" si="4795"/>
        <v>0</v>
      </c>
      <c r="AT1742" s="17">
        <f t="shared" si="4796"/>
        <v>0</v>
      </c>
      <c r="AU1742" s="17">
        <f t="shared" si="4797"/>
        <v>0</v>
      </c>
      <c r="AV1742" s="17">
        <f t="shared" si="4798"/>
        <v>0</v>
      </c>
      <c r="AW1742" s="17">
        <f t="shared" si="4664"/>
        <v>109898.49072999999</v>
      </c>
      <c r="AX1742" s="17">
        <f t="shared" si="4665"/>
        <v>52992.692999999999</v>
      </c>
      <c r="AY1742" s="17">
        <f t="shared" si="4666"/>
        <v>0</v>
      </c>
      <c r="AZ1742" s="17">
        <f t="shared" si="4799"/>
        <v>0</v>
      </c>
      <c r="BA1742" s="32"/>
      <c r="BB1742" s="32"/>
      <c r="BC1742" s="1"/>
      <c r="BD1742" s="1"/>
      <c r="BE1742" s="1"/>
      <c r="BF1742" s="1"/>
      <c r="BG1742" s="1"/>
      <c r="BH1742" s="1"/>
      <c r="BI1742" s="1"/>
    </row>
    <row r="1743" s="1" customFormat="1" ht="30">
      <c r="A1743" s="30" t="s">
        <v>573</v>
      </c>
      <c r="B1743" s="30" t="s">
        <v>29</v>
      </c>
      <c r="C1743" s="30" t="s">
        <v>31</v>
      </c>
      <c r="D1743" s="30" t="s">
        <v>575</v>
      </c>
      <c r="E1743" s="35"/>
      <c r="F1743" s="31" t="s">
        <v>576</v>
      </c>
      <c r="G1743" s="17">
        <f>G1744+G1746+G1748+G1750+G1752</f>
        <v>64748</v>
      </c>
      <c r="H1743" s="17">
        <f>H1744+H1746+H1748+H1750+H1752</f>
        <v>32708.599999999999</v>
      </c>
      <c r="I1743" s="17">
        <f>I1744+I1746+I1748+I1750+I1752</f>
        <v>0</v>
      </c>
      <c r="J1743" s="17">
        <f>J1744+J1746+J1748+J1750+J1752</f>
        <v>0</v>
      </c>
      <c r="K1743" s="17">
        <f>K1744+K1746+K1748+K1750+K1752</f>
        <v>0</v>
      </c>
      <c r="L1743" s="17">
        <f>L1744+L1746+L1748+L1750+L1752</f>
        <v>0</v>
      </c>
      <c r="M1743" s="17">
        <f t="shared" si="4627"/>
        <v>64748</v>
      </c>
      <c r="N1743" s="17">
        <f t="shared" si="4628"/>
        <v>32708.599999999999</v>
      </c>
      <c r="O1743" s="17">
        <f t="shared" si="4629"/>
        <v>0</v>
      </c>
      <c r="P1743" s="17">
        <f>P1744+P1746+P1748+P1750+P1752</f>
        <v>0</v>
      </c>
      <c r="Q1743" s="17">
        <f>Q1744+Q1746+Q1748+Q1750+Q1752</f>
        <v>0</v>
      </c>
      <c r="R1743" s="17">
        <f>R1744+R1746+R1748+R1750+R1752</f>
        <v>0</v>
      </c>
      <c r="S1743" s="17">
        <f>S1744+S1746+S1748+S1750+S1752</f>
        <v>65434.583729999998</v>
      </c>
      <c r="T1743" s="17">
        <f>T1744+T1746+T1748+T1750+T1752</f>
        <v>0</v>
      </c>
      <c r="U1743" s="17">
        <f>U1744+U1746+U1748+U1750+U1752</f>
        <v>0</v>
      </c>
      <c r="V1743" s="17">
        <f>V1744+V1746+V1748+V1750+V1752</f>
        <v>0</v>
      </c>
      <c r="W1743" s="17">
        <f>W1744+W1746+W1748+W1750+W1752</f>
        <v>0</v>
      </c>
      <c r="X1743" s="17">
        <f>X1744+X1746+X1748+X1750+X1752</f>
        <v>0</v>
      </c>
      <c r="Y1743" s="17">
        <f t="shared" si="4658"/>
        <v>130182.58373</v>
      </c>
      <c r="Z1743" s="17">
        <f t="shared" si="4659"/>
        <v>32708.599999999999</v>
      </c>
      <c r="AA1743" s="17">
        <f t="shared" si="4660"/>
        <v>0</v>
      </c>
      <c r="AB1743" s="17">
        <f>AB1744+AB1746+AB1748+AB1750+AB1752</f>
        <v>0</v>
      </c>
      <c r="AC1743" s="17">
        <f>AC1744+AC1746+AC1748+AC1750+AC1752</f>
        <v>0</v>
      </c>
      <c r="AD1743" s="17">
        <f>AD1744+AD1746+AD1748+AD1750+AD1752</f>
        <v>0</v>
      </c>
      <c r="AE1743" s="17">
        <f t="shared" si="4661"/>
        <v>130182.58373</v>
      </c>
      <c r="AF1743" s="17">
        <f t="shared" si="4662"/>
        <v>32708.599999999999</v>
      </c>
      <c r="AG1743" s="17">
        <f t="shared" si="4663"/>
        <v>0</v>
      </c>
      <c r="AH1743" s="17">
        <f>AH1744+AH1746+AH1748+AH1750+AH1752</f>
        <v>0</v>
      </c>
      <c r="AI1743" s="17">
        <f>AI1744+AI1746+AI1748+AI1750+AI1752</f>
        <v>0</v>
      </c>
      <c r="AJ1743" s="17">
        <f>AJ1744+AJ1746+AJ1748+AJ1750+AJ1752</f>
        <v>-20284.093000000001</v>
      </c>
      <c r="AK1743" s="17">
        <f>AK1744+AK1746+AK1748+AK1750+AK1752</f>
        <v>0</v>
      </c>
      <c r="AL1743" s="17">
        <f>AL1744+AL1746+AL1748+AL1750+AL1752</f>
        <v>0</v>
      </c>
      <c r="AM1743" s="17">
        <f>AM1744+AM1746+AM1748+AM1750+AM1752</f>
        <v>0</v>
      </c>
      <c r="AN1743" s="17">
        <f>AN1744+AN1746+AN1748+AN1750+AN1752</f>
        <v>0</v>
      </c>
      <c r="AO1743" s="17">
        <f>AO1744+AO1746+AO1748+AO1750+AO1752</f>
        <v>20284.093000000001</v>
      </c>
      <c r="AP1743" s="17">
        <f>AP1744+AP1746+AP1748+AP1750+AP1752</f>
        <v>0</v>
      </c>
      <c r="AQ1743" s="17">
        <f>AQ1744+AQ1746+AQ1748+AQ1750+AQ1752</f>
        <v>0</v>
      </c>
      <c r="AR1743" s="17">
        <f>AR1744+AR1746+AR1748+AR1750+AR1752</f>
        <v>0</v>
      </c>
      <c r="AS1743" s="17">
        <f>AS1744+AS1746+AS1748+AS1750+AS1752</f>
        <v>0</v>
      </c>
      <c r="AT1743" s="17">
        <f>AT1744+AT1746+AT1748+AT1750+AT1752</f>
        <v>0</v>
      </c>
      <c r="AU1743" s="17">
        <f>AU1744+AU1746+AU1748+AU1750+AU1752</f>
        <v>0</v>
      </c>
      <c r="AV1743" s="17">
        <f>AV1744+AV1746+AV1748+AV1750+AV1752</f>
        <v>0</v>
      </c>
      <c r="AW1743" s="17">
        <f t="shared" si="4664"/>
        <v>109898.49072999999</v>
      </c>
      <c r="AX1743" s="17">
        <f t="shared" si="4665"/>
        <v>52992.692999999999</v>
      </c>
      <c r="AY1743" s="17">
        <f t="shared" si="4666"/>
        <v>0</v>
      </c>
      <c r="AZ1743" s="17">
        <f>AZ1744+AZ1746+AZ1748+AZ1750+AZ1752</f>
        <v>0</v>
      </c>
      <c r="BA1743" s="32"/>
      <c r="BB1743" s="32"/>
      <c r="BC1743" s="1"/>
      <c r="BD1743" s="1"/>
      <c r="BE1743" s="1"/>
      <c r="BF1743" s="1"/>
      <c r="BG1743" s="1"/>
      <c r="BH1743" s="1"/>
      <c r="BI1743" s="1"/>
    </row>
    <row r="1744" s="1" customFormat="1" ht="45">
      <c r="A1744" s="30" t="s">
        <v>573</v>
      </c>
      <c r="B1744" s="30" t="s">
        <v>29</v>
      </c>
      <c r="C1744" s="30" t="s">
        <v>31</v>
      </c>
      <c r="D1744" s="30" t="s">
        <v>577</v>
      </c>
      <c r="E1744" s="35"/>
      <c r="F1744" s="31" t="s">
        <v>578</v>
      </c>
      <c r="G1744" s="17">
        <f>G1745</f>
        <v>5965.3000000000002</v>
      </c>
      <c r="H1744" s="17">
        <f>H1745</f>
        <v>0</v>
      </c>
      <c r="I1744" s="17">
        <f>I1745</f>
        <v>0</v>
      </c>
      <c r="J1744" s="17">
        <f>J1745</f>
        <v>0</v>
      </c>
      <c r="K1744" s="17">
        <f>K1745</f>
        <v>0</v>
      </c>
      <c r="L1744" s="17">
        <f>L1745</f>
        <v>0</v>
      </c>
      <c r="M1744" s="17">
        <f t="shared" si="4627"/>
        <v>5965.3000000000002</v>
      </c>
      <c r="N1744" s="17">
        <f t="shared" si="4628"/>
        <v>0</v>
      </c>
      <c r="O1744" s="17">
        <f t="shared" si="4629"/>
        <v>0</v>
      </c>
      <c r="P1744" s="17">
        <f>P1745</f>
        <v>0</v>
      </c>
      <c r="Q1744" s="17">
        <f>Q1745</f>
        <v>0</v>
      </c>
      <c r="R1744" s="17">
        <f>R1745</f>
        <v>0</v>
      </c>
      <c r="S1744" s="17">
        <f>S1745</f>
        <v>6034.6826300000002</v>
      </c>
      <c r="T1744" s="17">
        <f>T1745</f>
        <v>0</v>
      </c>
      <c r="U1744" s="17">
        <f>U1745</f>
        <v>0</v>
      </c>
      <c r="V1744" s="17">
        <f>V1745</f>
        <v>0</v>
      </c>
      <c r="W1744" s="17">
        <f>W1745</f>
        <v>0</v>
      </c>
      <c r="X1744" s="17">
        <f>X1745</f>
        <v>0</v>
      </c>
      <c r="Y1744" s="17">
        <f t="shared" si="4658"/>
        <v>11999.98263</v>
      </c>
      <c r="Z1744" s="17">
        <f t="shared" si="4659"/>
        <v>0</v>
      </c>
      <c r="AA1744" s="17">
        <f t="shared" si="4660"/>
        <v>0</v>
      </c>
      <c r="AB1744" s="17">
        <f>AB1745</f>
        <v>0</v>
      </c>
      <c r="AC1744" s="17">
        <f>AC1745</f>
        <v>0</v>
      </c>
      <c r="AD1744" s="17">
        <f>AD1745</f>
        <v>0</v>
      </c>
      <c r="AE1744" s="17">
        <f t="shared" si="4661"/>
        <v>11999.98263</v>
      </c>
      <c r="AF1744" s="17">
        <f t="shared" si="4662"/>
        <v>0</v>
      </c>
      <c r="AG1744" s="17">
        <f t="shared" si="4663"/>
        <v>0</v>
      </c>
      <c r="AH1744" s="17">
        <f>AH1745</f>
        <v>0</v>
      </c>
      <c r="AI1744" s="17">
        <f>AI1745</f>
        <v>0</v>
      </c>
      <c r="AJ1744" s="17">
        <f>AJ1745</f>
        <v>0</v>
      </c>
      <c r="AK1744" s="17">
        <f>AK1745</f>
        <v>0</v>
      </c>
      <c r="AL1744" s="17">
        <f>AL1745</f>
        <v>0</v>
      </c>
      <c r="AM1744" s="17">
        <f>AM1745</f>
        <v>0</v>
      </c>
      <c r="AN1744" s="17">
        <f>AN1745</f>
        <v>0</v>
      </c>
      <c r="AO1744" s="17">
        <f>AO1745</f>
        <v>0</v>
      </c>
      <c r="AP1744" s="17">
        <f>AP1745</f>
        <v>0</v>
      </c>
      <c r="AQ1744" s="17">
        <f>AQ1745</f>
        <v>0</v>
      </c>
      <c r="AR1744" s="17">
        <f>AR1745</f>
        <v>0</v>
      </c>
      <c r="AS1744" s="17">
        <f>AS1745</f>
        <v>0</v>
      </c>
      <c r="AT1744" s="17">
        <f>AT1745</f>
        <v>0</v>
      </c>
      <c r="AU1744" s="17">
        <f>AU1745</f>
        <v>0</v>
      </c>
      <c r="AV1744" s="17">
        <f>AV1745</f>
        <v>0</v>
      </c>
      <c r="AW1744" s="17">
        <f t="shared" si="4664"/>
        <v>11999.98263</v>
      </c>
      <c r="AX1744" s="17">
        <f t="shared" si="4665"/>
        <v>0</v>
      </c>
      <c r="AY1744" s="17">
        <f t="shared" si="4666"/>
        <v>0</v>
      </c>
      <c r="AZ1744" s="17">
        <f>AZ1745</f>
        <v>0</v>
      </c>
      <c r="BA1744" s="32"/>
      <c r="BB1744" s="32"/>
      <c r="BC1744" s="1"/>
      <c r="BD1744" s="1"/>
      <c r="BE1744" s="1"/>
      <c r="BF1744" s="1"/>
      <c r="BG1744" s="1"/>
      <c r="BH1744" s="1"/>
      <c r="BI1744" s="1"/>
    </row>
    <row r="1745" s="1" customFormat="1" ht="30">
      <c r="A1745" s="30" t="s">
        <v>573</v>
      </c>
      <c r="B1745" s="30" t="s">
        <v>29</v>
      </c>
      <c r="C1745" s="30" t="s">
        <v>31</v>
      </c>
      <c r="D1745" s="30" t="s">
        <v>577</v>
      </c>
      <c r="E1745" s="30" t="s">
        <v>85</v>
      </c>
      <c r="F1745" s="31" t="s">
        <v>86</v>
      </c>
      <c r="G1745" s="17">
        <f>5844.6+120.7</f>
        <v>5965.3000000000002</v>
      </c>
      <c r="H1745" s="17">
        <v>0</v>
      </c>
      <c r="I1745" s="17">
        <v>0</v>
      </c>
      <c r="J1745" s="17"/>
      <c r="K1745" s="17"/>
      <c r="L1745" s="17"/>
      <c r="M1745" s="17">
        <f t="shared" si="4627"/>
        <v>5965.3000000000002</v>
      </c>
      <c r="N1745" s="17">
        <f t="shared" si="4628"/>
        <v>0</v>
      </c>
      <c r="O1745" s="17">
        <f t="shared" si="4629"/>
        <v>0</v>
      </c>
      <c r="P1745" s="17"/>
      <c r="Q1745" s="17"/>
      <c r="R1745" s="17"/>
      <c r="S1745" s="17">
        <v>6034.6826300000002</v>
      </c>
      <c r="T1745" s="17"/>
      <c r="U1745" s="17"/>
      <c r="V1745" s="17"/>
      <c r="W1745" s="17"/>
      <c r="X1745" s="17"/>
      <c r="Y1745" s="17">
        <f t="shared" si="4658"/>
        <v>11999.98263</v>
      </c>
      <c r="Z1745" s="17">
        <f t="shared" si="4659"/>
        <v>0</v>
      </c>
      <c r="AA1745" s="17">
        <f t="shared" si="4660"/>
        <v>0</v>
      </c>
      <c r="AB1745" s="17"/>
      <c r="AC1745" s="17"/>
      <c r="AD1745" s="17"/>
      <c r="AE1745" s="17">
        <f t="shared" si="4661"/>
        <v>11999.98263</v>
      </c>
      <c r="AF1745" s="17">
        <f t="shared" si="4662"/>
        <v>0</v>
      </c>
      <c r="AG1745" s="17">
        <f t="shared" si="4663"/>
        <v>0</v>
      </c>
      <c r="AH1745" s="17"/>
      <c r="AI1745" s="17"/>
      <c r="AJ1745" s="17"/>
      <c r="AK1745" s="17"/>
      <c r="AL1745" s="17"/>
      <c r="AM1745" s="17"/>
      <c r="AN1745" s="17"/>
      <c r="AO1745" s="17"/>
      <c r="AP1745" s="17"/>
      <c r="AQ1745" s="17"/>
      <c r="AR1745" s="17"/>
      <c r="AS1745" s="17"/>
      <c r="AT1745" s="17"/>
      <c r="AU1745" s="17"/>
      <c r="AV1745" s="17"/>
      <c r="AW1745" s="17">
        <f t="shared" si="4664"/>
        <v>11999.98263</v>
      </c>
      <c r="AX1745" s="17">
        <f t="shared" si="4665"/>
        <v>0</v>
      </c>
      <c r="AY1745" s="17">
        <f t="shared" si="4666"/>
        <v>0</v>
      </c>
      <c r="AZ1745" s="17"/>
      <c r="BA1745" s="32"/>
      <c r="BB1745" s="32"/>
      <c r="BC1745" s="1"/>
      <c r="BD1745" s="1"/>
      <c r="BE1745" s="1"/>
      <c r="BF1745" s="1"/>
      <c r="BG1745" s="1"/>
      <c r="BH1745" s="1"/>
      <c r="BI1745" s="1"/>
    </row>
    <row r="1746" s="1" customFormat="1" ht="60">
      <c r="A1746" s="30" t="s">
        <v>573</v>
      </c>
      <c r="B1746" s="30" t="s">
        <v>29</v>
      </c>
      <c r="C1746" s="30" t="s">
        <v>31</v>
      </c>
      <c r="D1746" s="30" t="s">
        <v>579</v>
      </c>
      <c r="E1746" s="35"/>
      <c r="F1746" s="31" t="s">
        <v>580</v>
      </c>
      <c r="G1746" s="17">
        <f>G1747</f>
        <v>17596.900000000001</v>
      </c>
      <c r="H1746" s="17">
        <f>H1747</f>
        <v>0</v>
      </c>
      <c r="I1746" s="17">
        <f>I1747</f>
        <v>0</v>
      </c>
      <c r="J1746" s="17">
        <f>J1747</f>
        <v>0</v>
      </c>
      <c r="K1746" s="17">
        <f>K1747</f>
        <v>0</v>
      </c>
      <c r="L1746" s="17">
        <f>L1747</f>
        <v>0</v>
      </c>
      <c r="M1746" s="17">
        <f t="shared" si="4627"/>
        <v>17596.900000000001</v>
      </c>
      <c r="N1746" s="17">
        <f t="shared" si="4628"/>
        <v>0</v>
      </c>
      <c r="O1746" s="17">
        <f t="shared" si="4629"/>
        <v>0</v>
      </c>
      <c r="P1746" s="17">
        <f>P1747</f>
        <v>0</v>
      </c>
      <c r="Q1746" s="17">
        <f>Q1747</f>
        <v>0</v>
      </c>
      <c r="R1746" s="17">
        <f>R1747</f>
        <v>0</v>
      </c>
      <c r="S1746" s="17">
        <f>S1747</f>
        <v>29707.4503</v>
      </c>
      <c r="T1746" s="17">
        <f>T1747</f>
        <v>0</v>
      </c>
      <c r="U1746" s="17">
        <f>U1747</f>
        <v>0</v>
      </c>
      <c r="V1746" s="17">
        <f>V1747</f>
        <v>0</v>
      </c>
      <c r="W1746" s="17">
        <f>W1747</f>
        <v>0</v>
      </c>
      <c r="X1746" s="17">
        <f>X1747</f>
        <v>0</v>
      </c>
      <c r="Y1746" s="17">
        <f t="shared" si="4658"/>
        <v>47304.350300000006</v>
      </c>
      <c r="Z1746" s="17">
        <f t="shared" si="4659"/>
        <v>0</v>
      </c>
      <c r="AA1746" s="17">
        <f t="shared" si="4660"/>
        <v>0</v>
      </c>
      <c r="AB1746" s="17">
        <f>AB1747</f>
        <v>0</v>
      </c>
      <c r="AC1746" s="17">
        <f>AC1747</f>
        <v>0</v>
      </c>
      <c r="AD1746" s="17">
        <f>AD1747</f>
        <v>0</v>
      </c>
      <c r="AE1746" s="17">
        <f t="shared" si="4661"/>
        <v>47304.350300000006</v>
      </c>
      <c r="AF1746" s="17">
        <f t="shared" si="4662"/>
        <v>0</v>
      </c>
      <c r="AG1746" s="17">
        <f t="shared" si="4663"/>
        <v>0</v>
      </c>
      <c r="AH1746" s="17">
        <f>AH1747</f>
        <v>0</v>
      </c>
      <c r="AI1746" s="17">
        <f>AI1747</f>
        <v>0</v>
      </c>
      <c r="AJ1746" s="17">
        <f>AJ1747</f>
        <v>-20284.093000000001</v>
      </c>
      <c r="AK1746" s="17">
        <f>AK1747</f>
        <v>0</v>
      </c>
      <c r="AL1746" s="17">
        <f>AL1747</f>
        <v>0</v>
      </c>
      <c r="AM1746" s="17">
        <f>AM1747</f>
        <v>0</v>
      </c>
      <c r="AN1746" s="17">
        <f>AN1747</f>
        <v>0</v>
      </c>
      <c r="AO1746" s="17">
        <f>AO1747</f>
        <v>20284.093000000001</v>
      </c>
      <c r="AP1746" s="17">
        <f>AP1747</f>
        <v>0</v>
      </c>
      <c r="AQ1746" s="17">
        <f>AQ1747</f>
        <v>0</v>
      </c>
      <c r="AR1746" s="17">
        <f>AR1747</f>
        <v>0</v>
      </c>
      <c r="AS1746" s="17">
        <f>AS1747</f>
        <v>0</v>
      </c>
      <c r="AT1746" s="17">
        <f>AT1747</f>
        <v>0</v>
      </c>
      <c r="AU1746" s="17">
        <f>AU1747</f>
        <v>0</v>
      </c>
      <c r="AV1746" s="17">
        <f>AV1747</f>
        <v>0</v>
      </c>
      <c r="AW1746" s="17">
        <f t="shared" si="4664"/>
        <v>27020.257300000005</v>
      </c>
      <c r="AX1746" s="17">
        <f t="shared" si="4665"/>
        <v>20284.093000000001</v>
      </c>
      <c r="AY1746" s="17">
        <f t="shared" si="4666"/>
        <v>0</v>
      </c>
      <c r="AZ1746" s="17">
        <f>AZ1747</f>
        <v>0</v>
      </c>
      <c r="BA1746" s="32"/>
      <c r="BB1746" s="32"/>
      <c r="BC1746" s="1"/>
      <c r="BD1746" s="1"/>
      <c r="BE1746" s="1"/>
      <c r="BF1746" s="1"/>
      <c r="BG1746" s="1"/>
      <c r="BH1746" s="1"/>
      <c r="BI1746" s="1"/>
    </row>
    <row r="1747" s="1" customFormat="1" ht="30">
      <c r="A1747" s="30" t="s">
        <v>573</v>
      </c>
      <c r="B1747" s="30" t="s">
        <v>29</v>
      </c>
      <c r="C1747" s="30" t="s">
        <v>31</v>
      </c>
      <c r="D1747" s="30" t="s">
        <v>579</v>
      </c>
      <c r="E1747" s="30" t="s">
        <v>85</v>
      </c>
      <c r="F1747" s="31" t="s">
        <v>86</v>
      </c>
      <c r="G1747" s="17">
        <f>17964-367.1</f>
        <v>17596.900000000001</v>
      </c>
      <c r="H1747" s="17">
        <v>0</v>
      </c>
      <c r="I1747" s="17">
        <v>0</v>
      </c>
      <c r="J1747" s="17"/>
      <c r="K1747" s="17"/>
      <c r="L1747" s="17"/>
      <c r="M1747" s="17">
        <f t="shared" si="4627"/>
        <v>17596.900000000001</v>
      </c>
      <c r="N1747" s="17">
        <f t="shared" si="4628"/>
        <v>0</v>
      </c>
      <c r="O1747" s="17">
        <f t="shared" si="4629"/>
        <v>0</v>
      </c>
      <c r="P1747" s="17"/>
      <c r="Q1747" s="17"/>
      <c r="R1747" s="17"/>
      <c r="S1747" s="17">
        <f>25700.58505+4006.86525</f>
        <v>29707.4503</v>
      </c>
      <c r="T1747" s="17"/>
      <c r="U1747" s="17"/>
      <c r="V1747" s="17"/>
      <c r="W1747" s="17"/>
      <c r="X1747" s="17"/>
      <c r="Y1747" s="17">
        <f t="shared" si="4658"/>
        <v>47304.350300000006</v>
      </c>
      <c r="Z1747" s="17">
        <f t="shared" si="4659"/>
        <v>0</v>
      </c>
      <c r="AA1747" s="17">
        <f t="shared" si="4660"/>
        <v>0</v>
      </c>
      <c r="AB1747" s="17"/>
      <c r="AC1747" s="17"/>
      <c r="AD1747" s="17"/>
      <c r="AE1747" s="17">
        <f t="shared" si="4661"/>
        <v>47304.350300000006</v>
      </c>
      <c r="AF1747" s="17">
        <f t="shared" si="4662"/>
        <v>0</v>
      </c>
      <c r="AG1747" s="17">
        <f t="shared" si="4663"/>
        <v>0</v>
      </c>
      <c r="AH1747" s="17"/>
      <c r="AI1747" s="17"/>
      <c r="AJ1747" s="17">
        <v>-20284.093000000001</v>
      </c>
      <c r="AK1747" s="17"/>
      <c r="AL1747" s="17"/>
      <c r="AM1747" s="17"/>
      <c r="AN1747" s="17"/>
      <c r="AO1747" s="17">
        <v>20284.093000000001</v>
      </c>
      <c r="AP1747" s="17"/>
      <c r="AQ1747" s="17"/>
      <c r="AR1747" s="17"/>
      <c r="AS1747" s="17"/>
      <c r="AT1747" s="17"/>
      <c r="AU1747" s="17"/>
      <c r="AV1747" s="17"/>
      <c r="AW1747" s="17">
        <f t="shared" si="4664"/>
        <v>27020.257300000005</v>
      </c>
      <c r="AX1747" s="17">
        <f t="shared" si="4665"/>
        <v>20284.093000000001</v>
      </c>
      <c r="AY1747" s="17">
        <f t="shared" si="4666"/>
        <v>0</v>
      </c>
      <c r="AZ1747" s="17"/>
      <c r="BA1747" s="32"/>
      <c r="BB1747" s="32"/>
      <c r="BC1747" s="1"/>
      <c r="BD1747" s="1"/>
      <c r="BE1747" s="1"/>
      <c r="BF1747" s="1"/>
      <c r="BG1747" s="1"/>
      <c r="BH1747" s="1"/>
      <c r="BI1747" s="1"/>
    </row>
    <row r="1748" s="1" customFormat="1" ht="45">
      <c r="A1748" s="30" t="s">
        <v>573</v>
      </c>
      <c r="B1748" s="30" t="s">
        <v>29</v>
      </c>
      <c r="C1748" s="30" t="s">
        <v>31</v>
      </c>
      <c r="D1748" s="30" t="s">
        <v>581</v>
      </c>
      <c r="E1748" s="35"/>
      <c r="F1748" s="31" t="s">
        <v>582</v>
      </c>
      <c r="G1748" s="17">
        <f>G1749</f>
        <v>9975.2999999999993</v>
      </c>
      <c r="H1748" s="17">
        <f>H1749</f>
        <v>0</v>
      </c>
      <c r="I1748" s="17">
        <f>I1749</f>
        <v>0</v>
      </c>
      <c r="J1748" s="17">
        <f>J1749</f>
        <v>0</v>
      </c>
      <c r="K1748" s="17">
        <f>K1749</f>
        <v>0</v>
      </c>
      <c r="L1748" s="17">
        <f>L1749</f>
        <v>0</v>
      </c>
      <c r="M1748" s="17">
        <f t="shared" si="4627"/>
        <v>9975.2999999999993</v>
      </c>
      <c r="N1748" s="17">
        <f t="shared" si="4628"/>
        <v>0</v>
      </c>
      <c r="O1748" s="17">
        <f t="shared" si="4629"/>
        <v>0</v>
      </c>
      <c r="P1748" s="17">
        <f>P1749</f>
        <v>0</v>
      </c>
      <c r="Q1748" s="17">
        <f>Q1749</f>
        <v>0</v>
      </c>
      <c r="R1748" s="17">
        <f>R1749</f>
        <v>0</v>
      </c>
      <c r="S1748" s="17">
        <f>S1749</f>
        <v>29692.450799999999</v>
      </c>
      <c r="T1748" s="17">
        <f>T1749</f>
        <v>0</v>
      </c>
      <c r="U1748" s="17">
        <f>U1749</f>
        <v>0</v>
      </c>
      <c r="V1748" s="17">
        <f>V1749</f>
        <v>0</v>
      </c>
      <c r="W1748" s="17">
        <f>W1749</f>
        <v>0</v>
      </c>
      <c r="X1748" s="17">
        <f>X1749</f>
        <v>0</v>
      </c>
      <c r="Y1748" s="17">
        <f t="shared" si="4658"/>
        <v>39667.750799999994</v>
      </c>
      <c r="Z1748" s="17">
        <f t="shared" si="4659"/>
        <v>0</v>
      </c>
      <c r="AA1748" s="17">
        <f t="shared" si="4660"/>
        <v>0</v>
      </c>
      <c r="AB1748" s="17">
        <f>AB1749</f>
        <v>0</v>
      </c>
      <c r="AC1748" s="17">
        <f>AC1749</f>
        <v>0</v>
      </c>
      <c r="AD1748" s="17">
        <f>AD1749</f>
        <v>0</v>
      </c>
      <c r="AE1748" s="17">
        <f t="shared" si="4661"/>
        <v>39667.750799999994</v>
      </c>
      <c r="AF1748" s="17">
        <f t="shared" si="4662"/>
        <v>0</v>
      </c>
      <c r="AG1748" s="17">
        <f t="shared" si="4663"/>
        <v>0</v>
      </c>
      <c r="AH1748" s="17">
        <f>AH1749</f>
        <v>0</v>
      </c>
      <c r="AI1748" s="17">
        <f>AI1749</f>
        <v>0</v>
      </c>
      <c r="AJ1748" s="17">
        <f>AJ1749</f>
        <v>0</v>
      </c>
      <c r="AK1748" s="17">
        <f>AK1749</f>
        <v>0</v>
      </c>
      <c r="AL1748" s="17">
        <f>AL1749</f>
        <v>0</v>
      </c>
      <c r="AM1748" s="17">
        <f>AM1749</f>
        <v>0</v>
      </c>
      <c r="AN1748" s="17">
        <f>AN1749</f>
        <v>0</v>
      </c>
      <c r="AO1748" s="17">
        <f>AO1749</f>
        <v>0</v>
      </c>
      <c r="AP1748" s="17">
        <f>AP1749</f>
        <v>0</v>
      </c>
      <c r="AQ1748" s="17">
        <f>AQ1749</f>
        <v>0</v>
      </c>
      <c r="AR1748" s="17">
        <f>AR1749</f>
        <v>0</v>
      </c>
      <c r="AS1748" s="17">
        <f>AS1749</f>
        <v>0</v>
      </c>
      <c r="AT1748" s="17">
        <f>AT1749</f>
        <v>0</v>
      </c>
      <c r="AU1748" s="17">
        <f>AU1749</f>
        <v>0</v>
      </c>
      <c r="AV1748" s="17">
        <f>AV1749</f>
        <v>0</v>
      </c>
      <c r="AW1748" s="17">
        <f t="shared" si="4664"/>
        <v>39667.750799999994</v>
      </c>
      <c r="AX1748" s="17">
        <f t="shared" si="4665"/>
        <v>0</v>
      </c>
      <c r="AY1748" s="17">
        <f t="shared" si="4666"/>
        <v>0</v>
      </c>
      <c r="AZ1748" s="17">
        <f>AZ1749</f>
        <v>0</v>
      </c>
      <c r="BA1748" s="32"/>
      <c r="BB1748" s="32"/>
      <c r="BC1748" s="1"/>
      <c r="BD1748" s="1"/>
      <c r="BE1748" s="1"/>
      <c r="BF1748" s="1"/>
      <c r="BG1748" s="1"/>
      <c r="BH1748" s="1"/>
      <c r="BI1748" s="1"/>
    </row>
    <row r="1749" s="1" customFormat="1" ht="30">
      <c r="A1749" s="30" t="s">
        <v>573</v>
      </c>
      <c r="B1749" s="30" t="s">
        <v>29</v>
      </c>
      <c r="C1749" s="30" t="s">
        <v>31</v>
      </c>
      <c r="D1749" s="30" t="s">
        <v>581</v>
      </c>
      <c r="E1749" s="30" t="s">
        <v>85</v>
      </c>
      <c r="F1749" s="31" t="s">
        <v>86</v>
      </c>
      <c r="G1749" s="17">
        <v>9975.2999999999993</v>
      </c>
      <c r="H1749" s="17">
        <v>0</v>
      </c>
      <c r="I1749" s="17">
        <v>0</v>
      </c>
      <c r="J1749" s="17"/>
      <c r="K1749" s="17"/>
      <c r="L1749" s="17"/>
      <c r="M1749" s="17">
        <f t="shared" si="4627"/>
        <v>9975.2999999999993</v>
      </c>
      <c r="N1749" s="17">
        <f t="shared" si="4628"/>
        <v>0</v>
      </c>
      <c r="O1749" s="17">
        <f t="shared" si="4629"/>
        <v>0</v>
      </c>
      <c r="P1749" s="17"/>
      <c r="Q1749" s="17"/>
      <c r="R1749" s="17"/>
      <c r="S1749" s="17">
        <f>25721.09692+3971.35388</f>
        <v>29692.450799999999</v>
      </c>
      <c r="T1749" s="17"/>
      <c r="U1749" s="17"/>
      <c r="V1749" s="17"/>
      <c r="W1749" s="17"/>
      <c r="X1749" s="17"/>
      <c r="Y1749" s="17">
        <f t="shared" si="4658"/>
        <v>39667.750799999994</v>
      </c>
      <c r="Z1749" s="17">
        <f t="shared" si="4659"/>
        <v>0</v>
      </c>
      <c r="AA1749" s="17">
        <f t="shared" si="4660"/>
        <v>0</v>
      </c>
      <c r="AB1749" s="17"/>
      <c r="AC1749" s="17"/>
      <c r="AD1749" s="17"/>
      <c r="AE1749" s="17">
        <f t="shared" si="4661"/>
        <v>39667.750799999994</v>
      </c>
      <c r="AF1749" s="17">
        <f t="shared" si="4662"/>
        <v>0</v>
      </c>
      <c r="AG1749" s="17">
        <f t="shared" si="4663"/>
        <v>0</v>
      </c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/>
      <c r="AS1749" s="17"/>
      <c r="AT1749" s="17"/>
      <c r="AU1749" s="17"/>
      <c r="AV1749" s="17"/>
      <c r="AW1749" s="17">
        <f t="shared" si="4664"/>
        <v>39667.750799999994</v>
      </c>
      <c r="AX1749" s="17">
        <f t="shared" si="4665"/>
        <v>0</v>
      </c>
      <c r="AY1749" s="17">
        <f t="shared" si="4666"/>
        <v>0</v>
      </c>
      <c r="AZ1749" s="17"/>
      <c r="BA1749" s="32"/>
      <c r="BB1749" s="32"/>
      <c r="BC1749" s="1"/>
      <c r="BD1749" s="1"/>
      <c r="BE1749" s="1"/>
      <c r="BF1749" s="1"/>
      <c r="BG1749" s="1"/>
      <c r="BH1749" s="1"/>
      <c r="BI1749" s="1"/>
    </row>
    <row r="1750" s="1" customFormat="1" ht="60">
      <c r="A1750" s="30" t="s">
        <v>573</v>
      </c>
      <c r="B1750" s="30" t="s">
        <v>29</v>
      </c>
      <c r="C1750" s="30" t="s">
        <v>31</v>
      </c>
      <c r="D1750" s="30" t="s">
        <v>583</v>
      </c>
      <c r="E1750" s="35"/>
      <c r="F1750" s="31" t="s">
        <v>584</v>
      </c>
      <c r="G1750" s="17">
        <f>G1751</f>
        <v>31210.5</v>
      </c>
      <c r="H1750" s="17">
        <f>H1751</f>
        <v>0</v>
      </c>
      <c r="I1750" s="17">
        <f>I1751</f>
        <v>0</v>
      </c>
      <c r="J1750" s="17">
        <f>J1751</f>
        <v>0</v>
      </c>
      <c r="K1750" s="17">
        <f>K1751</f>
        <v>0</v>
      </c>
      <c r="L1750" s="17">
        <f>L1751</f>
        <v>0</v>
      </c>
      <c r="M1750" s="17">
        <f t="shared" si="4627"/>
        <v>31210.5</v>
      </c>
      <c r="N1750" s="17">
        <f t="shared" si="4628"/>
        <v>0</v>
      </c>
      <c r="O1750" s="17">
        <f t="shared" si="4629"/>
        <v>0</v>
      </c>
      <c r="P1750" s="17">
        <f>P1751</f>
        <v>0</v>
      </c>
      <c r="Q1750" s="17">
        <f>Q1751</f>
        <v>0</v>
      </c>
      <c r="R1750" s="17">
        <f>R1751</f>
        <v>0</v>
      </c>
      <c r="S1750" s="17">
        <f>S1751</f>
        <v>0</v>
      </c>
      <c r="T1750" s="17">
        <f>T1751</f>
        <v>0</v>
      </c>
      <c r="U1750" s="17">
        <f>U1751</f>
        <v>0</v>
      </c>
      <c r="V1750" s="17">
        <f>V1751</f>
        <v>0</v>
      </c>
      <c r="W1750" s="17">
        <f>W1751</f>
        <v>0</v>
      </c>
      <c r="X1750" s="17">
        <f>X1751</f>
        <v>0</v>
      </c>
      <c r="Y1750" s="17">
        <f t="shared" si="4658"/>
        <v>31210.5</v>
      </c>
      <c r="Z1750" s="17">
        <f t="shared" si="4659"/>
        <v>0</v>
      </c>
      <c r="AA1750" s="17">
        <f t="shared" si="4660"/>
        <v>0</v>
      </c>
      <c r="AB1750" s="17">
        <f>AB1751</f>
        <v>0</v>
      </c>
      <c r="AC1750" s="17">
        <f>AC1751</f>
        <v>0</v>
      </c>
      <c r="AD1750" s="17">
        <f>AD1751</f>
        <v>0</v>
      </c>
      <c r="AE1750" s="17">
        <f t="shared" si="4661"/>
        <v>31210.5</v>
      </c>
      <c r="AF1750" s="17">
        <f t="shared" si="4662"/>
        <v>0</v>
      </c>
      <c r="AG1750" s="17">
        <f t="shared" si="4663"/>
        <v>0</v>
      </c>
      <c r="AH1750" s="17">
        <f>AH1751</f>
        <v>0</v>
      </c>
      <c r="AI1750" s="17">
        <f>AI1751</f>
        <v>0</v>
      </c>
      <c r="AJ1750" s="17">
        <f>AJ1751</f>
        <v>0</v>
      </c>
      <c r="AK1750" s="17">
        <f>AK1751</f>
        <v>0</v>
      </c>
      <c r="AL1750" s="17">
        <f>AL1751</f>
        <v>0</v>
      </c>
      <c r="AM1750" s="17">
        <f>AM1751</f>
        <v>0</v>
      </c>
      <c r="AN1750" s="17">
        <f>AN1751</f>
        <v>0</v>
      </c>
      <c r="AO1750" s="17">
        <f>AO1751</f>
        <v>0</v>
      </c>
      <c r="AP1750" s="17">
        <f>AP1751</f>
        <v>0</v>
      </c>
      <c r="AQ1750" s="17">
        <f>AQ1751</f>
        <v>0</v>
      </c>
      <c r="AR1750" s="17">
        <f>AR1751</f>
        <v>0</v>
      </c>
      <c r="AS1750" s="17">
        <f>AS1751</f>
        <v>0</v>
      </c>
      <c r="AT1750" s="17">
        <f>AT1751</f>
        <v>0</v>
      </c>
      <c r="AU1750" s="17">
        <f>AU1751</f>
        <v>0</v>
      </c>
      <c r="AV1750" s="17">
        <f>AV1751</f>
        <v>0</v>
      </c>
      <c r="AW1750" s="17">
        <f t="shared" si="4664"/>
        <v>31210.5</v>
      </c>
      <c r="AX1750" s="17">
        <f t="shared" si="4665"/>
        <v>0</v>
      </c>
      <c r="AY1750" s="17">
        <f t="shared" si="4666"/>
        <v>0</v>
      </c>
      <c r="AZ1750" s="17">
        <f>AZ1751</f>
        <v>0</v>
      </c>
      <c r="BA1750" s="32"/>
      <c r="BB1750" s="32"/>
      <c r="BC1750" s="1"/>
      <c r="BD1750" s="1"/>
      <c r="BE1750" s="1"/>
      <c r="BF1750" s="1"/>
      <c r="BG1750" s="1"/>
      <c r="BH1750" s="1"/>
      <c r="BI1750" s="1"/>
    </row>
    <row r="1751" s="1" customFormat="1" ht="30">
      <c r="A1751" s="30" t="s">
        <v>573</v>
      </c>
      <c r="B1751" s="30" t="s">
        <v>29</v>
      </c>
      <c r="C1751" s="30" t="s">
        <v>31</v>
      </c>
      <c r="D1751" s="30" t="s">
        <v>583</v>
      </c>
      <c r="E1751" s="30" t="s">
        <v>85</v>
      </c>
      <c r="F1751" s="31" t="s">
        <v>86</v>
      </c>
      <c r="G1751" s="17">
        <v>31210.5</v>
      </c>
      <c r="H1751" s="17">
        <v>0</v>
      </c>
      <c r="I1751" s="17">
        <v>0</v>
      </c>
      <c r="J1751" s="17"/>
      <c r="K1751" s="17"/>
      <c r="L1751" s="17"/>
      <c r="M1751" s="17">
        <f t="shared" si="4627"/>
        <v>31210.5</v>
      </c>
      <c r="N1751" s="17">
        <f t="shared" si="4628"/>
        <v>0</v>
      </c>
      <c r="O1751" s="17">
        <f t="shared" si="4629"/>
        <v>0</v>
      </c>
      <c r="P1751" s="17"/>
      <c r="Q1751" s="17"/>
      <c r="R1751" s="17"/>
      <c r="S1751" s="17"/>
      <c r="T1751" s="17"/>
      <c r="U1751" s="17"/>
      <c r="V1751" s="17"/>
      <c r="W1751" s="17"/>
      <c r="X1751" s="17"/>
      <c r="Y1751" s="17">
        <f t="shared" si="4658"/>
        <v>31210.5</v>
      </c>
      <c r="Z1751" s="17">
        <f t="shared" si="4659"/>
        <v>0</v>
      </c>
      <c r="AA1751" s="17">
        <f t="shared" si="4660"/>
        <v>0</v>
      </c>
      <c r="AB1751" s="17"/>
      <c r="AC1751" s="17"/>
      <c r="AD1751" s="17"/>
      <c r="AE1751" s="17">
        <f t="shared" si="4661"/>
        <v>31210.5</v>
      </c>
      <c r="AF1751" s="17">
        <f t="shared" si="4662"/>
        <v>0</v>
      </c>
      <c r="AG1751" s="17">
        <f t="shared" si="4663"/>
        <v>0</v>
      </c>
      <c r="AH1751" s="17"/>
      <c r="AI1751" s="17"/>
      <c r="AJ1751" s="17"/>
      <c r="AK1751" s="17"/>
      <c r="AL1751" s="17"/>
      <c r="AM1751" s="17"/>
      <c r="AN1751" s="17"/>
      <c r="AO1751" s="17"/>
      <c r="AP1751" s="17"/>
      <c r="AQ1751" s="17"/>
      <c r="AR1751" s="17"/>
      <c r="AS1751" s="17"/>
      <c r="AT1751" s="17"/>
      <c r="AU1751" s="17"/>
      <c r="AV1751" s="17"/>
      <c r="AW1751" s="17">
        <f t="shared" si="4664"/>
        <v>31210.5</v>
      </c>
      <c r="AX1751" s="17">
        <f t="shared" si="4665"/>
        <v>0</v>
      </c>
      <c r="AY1751" s="17">
        <f t="shared" si="4666"/>
        <v>0</v>
      </c>
      <c r="AZ1751" s="17"/>
      <c r="BA1751" s="32"/>
      <c r="BB1751" s="32"/>
      <c r="BC1751" s="1"/>
      <c r="BD1751" s="1"/>
      <c r="BE1751" s="1"/>
      <c r="BF1751" s="1"/>
      <c r="BG1751" s="1"/>
      <c r="BH1751" s="1"/>
      <c r="BI1751" s="1"/>
    </row>
    <row r="1752" s="1" customFormat="1" ht="60">
      <c r="A1752" s="30" t="s">
        <v>573</v>
      </c>
      <c r="B1752" s="30" t="s">
        <v>29</v>
      </c>
      <c r="C1752" s="30" t="s">
        <v>31</v>
      </c>
      <c r="D1752" s="30" t="s">
        <v>585</v>
      </c>
      <c r="E1752" s="35"/>
      <c r="F1752" s="31" t="s">
        <v>586</v>
      </c>
      <c r="G1752" s="17">
        <f>G1753</f>
        <v>0</v>
      </c>
      <c r="H1752" s="17">
        <f>H1753</f>
        <v>32708.599999999999</v>
      </c>
      <c r="I1752" s="17">
        <f>I1753</f>
        <v>0</v>
      </c>
      <c r="J1752" s="17">
        <f>J1753</f>
        <v>0</v>
      </c>
      <c r="K1752" s="17">
        <f>K1753</f>
        <v>0</v>
      </c>
      <c r="L1752" s="17">
        <f>L1753</f>
        <v>0</v>
      </c>
      <c r="M1752" s="17">
        <f t="shared" ref="M1752:M1815" si="4800">G1752+J1752</f>
        <v>0</v>
      </c>
      <c r="N1752" s="17">
        <f t="shared" ref="N1752:N1815" si="4801">H1752+K1752</f>
        <v>32708.599999999999</v>
      </c>
      <c r="O1752" s="17">
        <f t="shared" ref="O1752:O1815" si="4802">I1752+L1752</f>
        <v>0</v>
      </c>
      <c r="P1752" s="17">
        <f>P1753</f>
        <v>0</v>
      </c>
      <c r="Q1752" s="17">
        <f>Q1753</f>
        <v>0</v>
      </c>
      <c r="R1752" s="17">
        <f>R1753</f>
        <v>0</v>
      </c>
      <c r="S1752" s="17">
        <f>S1753</f>
        <v>0</v>
      </c>
      <c r="T1752" s="17">
        <f>T1753</f>
        <v>0</v>
      </c>
      <c r="U1752" s="17">
        <f>U1753</f>
        <v>0</v>
      </c>
      <c r="V1752" s="17">
        <f>V1753</f>
        <v>0</v>
      </c>
      <c r="W1752" s="17">
        <f>W1753</f>
        <v>0</v>
      </c>
      <c r="X1752" s="17">
        <f>X1753</f>
        <v>0</v>
      </c>
      <c r="Y1752" s="17">
        <f t="shared" si="4658"/>
        <v>0</v>
      </c>
      <c r="Z1752" s="17">
        <f t="shared" si="4659"/>
        <v>32708.599999999999</v>
      </c>
      <c r="AA1752" s="17">
        <f t="shared" si="4660"/>
        <v>0</v>
      </c>
      <c r="AB1752" s="17">
        <f>AB1753</f>
        <v>0</v>
      </c>
      <c r="AC1752" s="17">
        <f>AC1753</f>
        <v>0</v>
      </c>
      <c r="AD1752" s="17">
        <f>AD1753</f>
        <v>0</v>
      </c>
      <c r="AE1752" s="17">
        <f t="shared" si="4661"/>
        <v>0</v>
      </c>
      <c r="AF1752" s="17">
        <f t="shared" si="4662"/>
        <v>32708.599999999999</v>
      </c>
      <c r="AG1752" s="17">
        <f t="shared" si="4663"/>
        <v>0</v>
      </c>
      <c r="AH1752" s="17">
        <f>AH1753</f>
        <v>0</v>
      </c>
      <c r="AI1752" s="17">
        <f>AI1753</f>
        <v>0</v>
      </c>
      <c r="AJ1752" s="17">
        <f>AJ1753</f>
        <v>0</v>
      </c>
      <c r="AK1752" s="17">
        <f>AK1753</f>
        <v>0</v>
      </c>
      <c r="AL1752" s="17">
        <f>AL1753</f>
        <v>0</v>
      </c>
      <c r="AM1752" s="17">
        <f>AM1753</f>
        <v>0</v>
      </c>
      <c r="AN1752" s="17">
        <f>AN1753</f>
        <v>0</v>
      </c>
      <c r="AO1752" s="17">
        <f>AO1753</f>
        <v>0</v>
      </c>
      <c r="AP1752" s="17">
        <f>AP1753</f>
        <v>0</v>
      </c>
      <c r="AQ1752" s="17">
        <f>AQ1753</f>
        <v>0</v>
      </c>
      <c r="AR1752" s="17">
        <f>AR1753</f>
        <v>0</v>
      </c>
      <c r="AS1752" s="17">
        <f>AS1753</f>
        <v>0</v>
      </c>
      <c r="AT1752" s="17">
        <f>AT1753</f>
        <v>0</v>
      </c>
      <c r="AU1752" s="17">
        <f>AU1753</f>
        <v>0</v>
      </c>
      <c r="AV1752" s="17">
        <f>AV1753</f>
        <v>0</v>
      </c>
      <c r="AW1752" s="17">
        <f t="shared" si="4664"/>
        <v>0</v>
      </c>
      <c r="AX1752" s="17">
        <f t="shared" si="4665"/>
        <v>32708.599999999999</v>
      </c>
      <c r="AY1752" s="17">
        <f t="shared" si="4666"/>
        <v>0</v>
      </c>
      <c r="AZ1752" s="17">
        <f>AZ1753</f>
        <v>0</v>
      </c>
      <c r="BA1752" s="32"/>
      <c r="BB1752" s="32"/>
      <c r="BC1752" s="1"/>
      <c r="BD1752" s="1"/>
      <c r="BE1752" s="1"/>
      <c r="BF1752" s="1"/>
      <c r="BG1752" s="1"/>
      <c r="BH1752" s="1"/>
      <c r="BI1752" s="1"/>
    </row>
    <row r="1753" s="1" customFormat="1" ht="30">
      <c r="A1753" s="30" t="s">
        <v>573</v>
      </c>
      <c r="B1753" s="30" t="s">
        <v>29</v>
      </c>
      <c r="C1753" s="30" t="s">
        <v>31</v>
      </c>
      <c r="D1753" s="30" t="s">
        <v>585</v>
      </c>
      <c r="E1753" s="30" t="s">
        <v>85</v>
      </c>
      <c r="F1753" s="31" t="s">
        <v>86</v>
      </c>
      <c r="G1753" s="17">
        <v>0</v>
      </c>
      <c r="H1753" s="17">
        <v>32708.599999999999</v>
      </c>
      <c r="I1753" s="17">
        <v>0</v>
      </c>
      <c r="J1753" s="17"/>
      <c r="K1753" s="17"/>
      <c r="L1753" s="17"/>
      <c r="M1753" s="17">
        <f t="shared" si="4800"/>
        <v>0</v>
      </c>
      <c r="N1753" s="17">
        <f t="shared" si="4801"/>
        <v>32708.599999999999</v>
      </c>
      <c r="O1753" s="17">
        <f t="shared" si="4802"/>
        <v>0</v>
      </c>
      <c r="P1753" s="17"/>
      <c r="Q1753" s="17"/>
      <c r="R1753" s="17"/>
      <c r="S1753" s="17"/>
      <c r="T1753" s="17"/>
      <c r="U1753" s="17"/>
      <c r="V1753" s="17"/>
      <c r="W1753" s="17"/>
      <c r="X1753" s="17"/>
      <c r="Y1753" s="17">
        <f t="shared" si="4658"/>
        <v>0</v>
      </c>
      <c r="Z1753" s="17">
        <f t="shared" si="4659"/>
        <v>32708.599999999999</v>
      </c>
      <c r="AA1753" s="17">
        <f t="shared" si="4660"/>
        <v>0</v>
      </c>
      <c r="AB1753" s="17"/>
      <c r="AC1753" s="17"/>
      <c r="AD1753" s="17"/>
      <c r="AE1753" s="17">
        <f t="shared" si="4661"/>
        <v>0</v>
      </c>
      <c r="AF1753" s="17">
        <f t="shared" si="4662"/>
        <v>32708.599999999999</v>
      </c>
      <c r="AG1753" s="17">
        <f t="shared" si="4663"/>
        <v>0</v>
      </c>
      <c r="AH1753" s="17"/>
      <c r="AI1753" s="17"/>
      <c r="AJ1753" s="17"/>
      <c r="AK1753" s="17"/>
      <c r="AL1753" s="17"/>
      <c r="AM1753" s="17"/>
      <c r="AN1753" s="17"/>
      <c r="AO1753" s="17"/>
      <c r="AP1753" s="17"/>
      <c r="AQ1753" s="17"/>
      <c r="AR1753" s="17"/>
      <c r="AS1753" s="17"/>
      <c r="AT1753" s="17"/>
      <c r="AU1753" s="17"/>
      <c r="AV1753" s="17"/>
      <c r="AW1753" s="17">
        <f t="shared" si="4664"/>
        <v>0</v>
      </c>
      <c r="AX1753" s="17">
        <f t="shared" si="4665"/>
        <v>32708.599999999999</v>
      </c>
      <c r="AY1753" s="17">
        <f t="shared" si="4666"/>
        <v>0</v>
      </c>
      <c r="AZ1753" s="17"/>
      <c r="BA1753" s="32"/>
      <c r="BB1753" s="32"/>
      <c r="BC1753" s="1"/>
      <c r="BD1753" s="1"/>
      <c r="BE1753" s="1"/>
      <c r="BF1753" s="1"/>
      <c r="BG1753" s="1"/>
      <c r="BH1753" s="1"/>
      <c r="BI1753" s="1"/>
    </row>
    <row r="1754" s="1" customFormat="1" ht="30">
      <c r="A1754" s="30" t="s">
        <v>573</v>
      </c>
      <c r="B1754" s="30" t="s">
        <v>29</v>
      </c>
      <c r="C1754" s="30" t="s">
        <v>31</v>
      </c>
      <c r="D1754" s="30" t="s">
        <v>57</v>
      </c>
      <c r="E1754" s="35"/>
      <c r="F1754" s="31" t="s">
        <v>58</v>
      </c>
      <c r="G1754" s="17">
        <f>G1755</f>
        <v>200799.89999999999</v>
      </c>
      <c r="H1754" s="17">
        <f t="shared" ref="H1754:H1755" si="4803">H1755</f>
        <v>150</v>
      </c>
      <c r="I1754" s="17">
        <f>I1755</f>
        <v>150</v>
      </c>
      <c r="J1754" s="17">
        <f>J1755</f>
        <v>0</v>
      </c>
      <c r="K1754" s="17">
        <f>K1755</f>
        <v>0</v>
      </c>
      <c r="L1754" s="17">
        <f>L1755</f>
        <v>0</v>
      </c>
      <c r="M1754" s="17">
        <f t="shared" si="4800"/>
        <v>200799.89999999999</v>
      </c>
      <c r="N1754" s="17">
        <f t="shared" si="4801"/>
        <v>150</v>
      </c>
      <c r="O1754" s="17">
        <f t="shared" si="4802"/>
        <v>150</v>
      </c>
      <c r="P1754" s="17">
        <f>P1755</f>
        <v>0</v>
      </c>
      <c r="Q1754" s="17">
        <f>Q1755</f>
        <v>0</v>
      </c>
      <c r="R1754" s="17">
        <f>R1755</f>
        <v>0</v>
      </c>
      <c r="S1754" s="17">
        <f>S1755</f>
        <v>0</v>
      </c>
      <c r="T1754" s="17">
        <f>T1755</f>
        <v>0</v>
      </c>
      <c r="U1754" s="17">
        <f>U1755</f>
        <v>0</v>
      </c>
      <c r="V1754" s="17">
        <f>V1755</f>
        <v>0</v>
      </c>
      <c r="W1754" s="17">
        <f>W1755</f>
        <v>0</v>
      </c>
      <c r="X1754" s="17">
        <f>X1755</f>
        <v>0</v>
      </c>
      <c r="Y1754" s="17">
        <f t="shared" si="4658"/>
        <v>200799.89999999999</v>
      </c>
      <c r="Z1754" s="17">
        <f t="shared" si="4659"/>
        <v>150</v>
      </c>
      <c r="AA1754" s="17">
        <f t="shared" si="4660"/>
        <v>150</v>
      </c>
      <c r="AB1754" s="17">
        <f>AB1755</f>
        <v>0</v>
      </c>
      <c r="AC1754" s="17">
        <f>AC1755</f>
        <v>0</v>
      </c>
      <c r="AD1754" s="17">
        <f>AD1755</f>
        <v>0</v>
      </c>
      <c r="AE1754" s="17">
        <f t="shared" si="4661"/>
        <v>200799.89999999999</v>
      </c>
      <c r="AF1754" s="17">
        <f t="shared" si="4662"/>
        <v>150</v>
      </c>
      <c r="AG1754" s="17">
        <f t="shared" si="4663"/>
        <v>150</v>
      </c>
      <c r="AH1754" s="17">
        <f>AH1755</f>
        <v>0</v>
      </c>
      <c r="AI1754" s="17">
        <f>AI1755</f>
        <v>0</v>
      </c>
      <c r="AJ1754" s="17">
        <f>AJ1755</f>
        <v>0</v>
      </c>
      <c r="AK1754" s="17">
        <f>AK1755</f>
        <v>0</v>
      </c>
      <c r="AL1754" s="17">
        <f>AL1755</f>
        <v>0</v>
      </c>
      <c r="AM1754" s="17">
        <f>AM1755</f>
        <v>0</v>
      </c>
      <c r="AN1754" s="17">
        <f>AN1755</f>
        <v>0</v>
      </c>
      <c r="AO1754" s="17">
        <f>AO1755</f>
        <v>0</v>
      </c>
      <c r="AP1754" s="17">
        <f>AP1755</f>
        <v>0</v>
      </c>
      <c r="AQ1754" s="17">
        <f>AQ1755</f>
        <v>0</v>
      </c>
      <c r="AR1754" s="17">
        <f>AR1755</f>
        <v>0</v>
      </c>
      <c r="AS1754" s="17">
        <f>AS1755</f>
        <v>0</v>
      </c>
      <c r="AT1754" s="17">
        <f>AT1755</f>
        <v>0</v>
      </c>
      <c r="AU1754" s="17">
        <f>AU1755</f>
        <v>0</v>
      </c>
      <c r="AV1754" s="17">
        <f>AV1755</f>
        <v>0</v>
      </c>
      <c r="AW1754" s="17">
        <f t="shared" si="4664"/>
        <v>200799.89999999999</v>
      </c>
      <c r="AX1754" s="17">
        <f t="shared" si="4665"/>
        <v>150</v>
      </c>
      <c r="AY1754" s="17">
        <f t="shared" si="4666"/>
        <v>150</v>
      </c>
      <c r="AZ1754" s="17">
        <f>AZ1755</f>
        <v>0</v>
      </c>
      <c r="BA1754" s="32"/>
      <c r="BB1754" s="32"/>
      <c r="BC1754" s="1"/>
      <c r="BD1754" s="1"/>
      <c r="BE1754" s="1"/>
      <c r="BF1754" s="1"/>
      <c r="BG1754" s="1"/>
      <c r="BH1754" s="1"/>
      <c r="BI1754" s="1"/>
    </row>
    <row r="1755" s="1" customFormat="1" ht="15">
      <c r="A1755" s="30" t="s">
        <v>573</v>
      </c>
      <c r="B1755" s="30" t="s">
        <v>29</v>
      </c>
      <c r="C1755" s="30" t="s">
        <v>31</v>
      </c>
      <c r="D1755" s="30" t="s">
        <v>59</v>
      </c>
      <c r="E1755" s="35"/>
      <c r="F1755" s="31" t="s">
        <v>60</v>
      </c>
      <c r="G1755" s="17">
        <f>G1756+G1758</f>
        <v>200799.89999999999</v>
      </c>
      <c r="H1755" s="17">
        <f>H1756+H1758</f>
        <v>150</v>
      </c>
      <c r="I1755" s="17">
        <f>I1756+I1758</f>
        <v>150</v>
      </c>
      <c r="J1755" s="17">
        <f>J1756+J1758</f>
        <v>0</v>
      </c>
      <c r="K1755" s="17">
        <f>K1756+K1758</f>
        <v>0</v>
      </c>
      <c r="L1755" s="17">
        <f>L1756+L1758</f>
        <v>0</v>
      </c>
      <c r="M1755" s="17">
        <f t="shared" si="4800"/>
        <v>200799.89999999999</v>
      </c>
      <c r="N1755" s="17">
        <f t="shared" si="4801"/>
        <v>150</v>
      </c>
      <c r="O1755" s="17">
        <f t="shared" si="4802"/>
        <v>150</v>
      </c>
      <c r="P1755" s="17">
        <f>P1756+P1758</f>
        <v>0</v>
      </c>
      <c r="Q1755" s="17">
        <f>Q1756+Q1758</f>
        <v>0</v>
      </c>
      <c r="R1755" s="17">
        <f>R1756+R1758</f>
        <v>0</v>
      </c>
      <c r="S1755" s="17">
        <f>S1756+S1758</f>
        <v>0</v>
      </c>
      <c r="T1755" s="17">
        <f>T1756+T1758</f>
        <v>0</v>
      </c>
      <c r="U1755" s="17">
        <f>U1756+U1758</f>
        <v>0</v>
      </c>
      <c r="V1755" s="17">
        <f>V1756+V1758</f>
        <v>0</v>
      </c>
      <c r="W1755" s="17">
        <f>W1756+W1758</f>
        <v>0</v>
      </c>
      <c r="X1755" s="17">
        <f>X1756+X1758</f>
        <v>0</v>
      </c>
      <c r="Y1755" s="17">
        <f t="shared" si="4658"/>
        <v>200799.89999999999</v>
      </c>
      <c r="Z1755" s="17">
        <f t="shared" si="4659"/>
        <v>150</v>
      </c>
      <c r="AA1755" s="17">
        <f t="shared" si="4660"/>
        <v>150</v>
      </c>
      <c r="AB1755" s="17">
        <f>AB1756+AB1758</f>
        <v>0</v>
      </c>
      <c r="AC1755" s="17">
        <f>AC1756+AC1758</f>
        <v>0</v>
      </c>
      <c r="AD1755" s="17">
        <f>AD1756+AD1758</f>
        <v>0</v>
      </c>
      <c r="AE1755" s="17">
        <f t="shared" si="4661"/>
        <v>200799.89999999999</v>
      </c>
      <c r="AF1755" s="17">
        <f t="shared" si="4662"/>
        <v>150</v>
      </c>
      <c r="AG1755" s="17">
        <f t="shared" si="4663"/>
        <v>150</v>
      </c>
      <c r="AH1755" s="17">
        <f>AH1756+AH1758</f>
        <v>0</v>
      </c>
      <c r="AI1755" s="17">
        <f>AI1756+AI1758</f>
        <v>0</v>
      </c>
      <c r="AJ1755" s="17">
        <f>AJ1756+AJ1758</f>
        <v>0</v>
      </c>
      <c r="AK1755" s="17">
        <f>AK1756+AK1758</f>
        <v>0</v>
      </c>
      <c r="AL1755" s="17">
        <f>AL1756+AL1758</f>
        <v>0</v>
      </c>
      <c r="AM1755" s="17">
        <f>AM1756+AM1758</f>
        <v>0</v>
      </c>
      <c r="AN1755" s="17">
        <f>AN1756+AN1758</f>
        <v>0</v>
      </c>
      <c r="AO1755" s="17">
        <f>AO1756+AO1758</f>
        <v>0</v>
      </c>
      <c r="AP1755" s="17">
        <f>AP1756+AP1758</f>
        <v>0</v>
      </c>
      <c r="AQ1755" s="17">
        <f>AQ1756+AQ1758</f>
        <v>0</v>
      </c>
      <c r="AR1755" s="17">
        <f>AR1756+AR1758</f>
        <v>0</v>
      </c>
      <c r="AS1755" s="17">
        <f>AS1756+AS1758</f>
        <v>0</v>
      </c>
      <c r="AT1755" s="17">
        <f>AT1756+AT1758</f>
        <v>0</v>
      </c>
      <c r="AU1755" s="17">
        <f>AU1756+AU1758</f>
        <v>0</v>
      </c>
      <c r="AV1755" s="17">
        <f>AV1756+AV1758</f>
        <v>0</v>
      </c>
      <c r="AW1755" s="17">
        <f t="shared" si="4664"/>
        <v>200799.89999999999</v>
      </c>
      <c r="AX1755" s="17">
        <f t="shared" si="4665"/>
        <v>150</v>
      </c>
      <c r="AY1755" s="17">
        <f t="shared" si="4666"/>
        <v>150</v>
      </c>
      <c r="AZ1755" s="17">
        <f>AZ1756+AZ1758</f>
        <v>0</v>
      </c>
      <c r="BA1755" s="32"/>
      <c r="BB1755" s="32"/>
      <c r="BC1755" s="1"/>
      <c r="BD1755" s="1"/>
      <c r="BE1755" s="1"/>
      <c r="BF1755" s="1"/>
      <c r="BG1755" s="1"/>
      <c r="BH1755" s="1"/>
      <c r="BI1755" s="1"/>
    </row>
    <row r="1756" s="1" customFormat="1" ht="30">
      <c r="A1756" s="30" t="s">
        <v>573</v>
      </c>
      <c r="B1756" s="30" t="s">
        <v>29</v>
      </c>
      <c r="C1756" s="30" t="s">
        <v>31</v>
      </c>
      <c r="D1756" s="15" t="s">
        <v>108</v>
      </c>
      <c r="E1756" s="35"/>
      <c r="F1756" s="31" t="s">
        <v>109</v>
      </c>
      <c r="G1756" s="17">
        <f>G1757</f>
        <v>150</v>
      </c>
      <c r="H1756" s="17">
        <f>H1757</f>
        <v>150</v>
      </c>
      <c r="I1756" s="17">
        <f>I1757</f>
        <v>150</v>
      </c>
      <c r="J1756" s="17">
        <f>J1757</f>
        <v>0</v>
      </c>
      <c r="K1756" s="17">
        <f>K1757</f>
        <v>0</v>
      </c>
      <c r="L1756" s="17">
        <f>L1757</f>
        <v>0</v>
      </c>
      <c r="M1756" s="17">
        <f t="shared" si="4800"/>
        <v>150</v>
      </c>
      <c r="N1756" s="17">
        <f t="shared" si="4801"/>
        <v>150</v>
      </c>
      <c r="O1756" s="17">
        <f t="shared" si="4802"/>
        <v>150</v>
      </c>
      <c r="P1756" s="17">
        <f>P1757</f>
        <v>0</v>
      </c>
      <c r="Q1756" s="17">
        <f>Q1757</f>
        <v>0</v>
      </c>
      <c r="R1756" s="17">
        <f>R1757</f>
        <v>0</v>
      </c>
      <c r="S1756" s="17">
        <f>S1757</f>
        <v>0</v>
      </c>
      <c r="T1756" s="17">
        <f>T1757</f>
        <v>0</v>
      </c>
      <c r="U1756" s="17">
        <f>U1757</f>
        <v>0</v>
      </c>
      <c r="V1756" s="17">
        <f>V1757</f>
        <v>0</v>
      </c>
      <c r="W1756" s="17">
        <f>W1757</f>
        <v>0</v>
      </c>
      <c r="X1756" s="17">
        <f>X1757</f>
        <v>0</v>
      </c>
      <c r="Y1756" s="17">
        <f t="shared" si="4658"/>
        <v>150</v>
      </c>
      <c r="Z1756" s="17">
        <f t="shared" si="4659"/>
        <v>150</v>
      </c>
      <c r="AA1756" s="17">
        <f t="shared" si="4660"/>
        <v>150</v>
      </c>
      <c r="AB1756" s="17">
        <f>AB1757</f>
        <v>0</v>
      </c>
      <c r="AC1756" s="17">
        <f>AC1757</f>
        <v>0</v>
      </c>
      <c r="AD1756" s="17">
        <f>AD1757</f>
        <v>0</v>
      </c>
      <c r="AE1756" s="17">
        <f t="shared" si="4661"/>
        <v>150</v>
      </c>
      <c r="AF1756" s="17">
        <f t="shared" si="4662"/>
        <v>150</v>
      </c>
      <c r="AG1756" s="17">
        <f t="shared" si="4663"/>
        <v>150</v>
      </c>
      <c r="AH1756" s="17">
        <f>AH1757</f>
        <v>0</v>
      </c>
      <c r="AI1756" s="17">
        <f>AI1757</f>
        <v>0</v>
      </c>
      <c r="AJ1756" s="17">
        <f>AJ1757</f>
        <v>0</v>
      </c>
      <c r="AK1756" s="17">
        <f>AK1757</f>
        <v>0</v>
      </c>
      <c r="AL1756" s="17">
        <f>AL1757</f>
        <v>0</v>
      </c>
      <c r="AM1756" s="17">
        <f>AM1757</f>
        <v>0</v>
      </c>
      <c r="AN1756" s="17">
        <f>AN1757</f>
        <v>0</v>
      </c>
      <c r="AO1756" s="17">
        <f>AO1757</f>
        <v>0</v>
      </c>
      <c r="AP1756" s="17">
        <f>AP1757</f>
        <v>0</v>
      </c>
      <c r="AQ1756" s="17">
        <f>AQ1757</f>
        <v>0</v>
      </c>
      <c r="AR1756" s="17">
        <f>AR1757</f>
        <v>0</v>
      </c>
      <c r="AS1756" s="17">
        <f>AS1757</f>
        <v>0</v>
      </c>
      <c r="AT1756" s="17">
        <f>AT1757</f>
        <v>0</v>
      </c>
      <c r="AU1756" s="17">
        <f>AU1757</f>
        <v>0</v>
      </c>
      <c r="AV1756" s="17">
        <f>AV1757</f>
        <v>0</v>
      </c>
      <c r="AW1756" s="17">
        <f t="shared" si="4664"/>
        <v>150</v>
      </c>
      <c r="AX1756" s="17">
        <f t="shared" si="4665"/>
        <v>150</v>
      </c>
      <c r="AY1756" s="17">
        <f t="shared" si="4666"/>
        <v>150</v>
      </c>
      <c r="AZ1756" s="17">
        <f>AZ1757</f>
        <v>0</v>
      </c>
      <c r="BA1756" s="32"/>
      <c r="BB1756" s="32"/>
      <c r="BC1756" s="1"/>
      <c r="BD1756" s="1"/>
      <c r="BE1756" s="1"/>
      <c r="BF1756" s="1"/>
      <c r="BG1756" s="1"/>
      <c r="BH1756" s="1"/>
      <c r="BI1756" s="1"/>
    </row>
    <row r="1757" s="1" customFormat="1" ht="30">
      <c r="A1757" s="30" t="s">
        <v>573</v>
      </c>
      <c r="B1757" s="30" t="s">
        <v>29</v>
      </c>
      <c r="C1757" s="30" t="s">
        <v>31</v>
      </c>
      <c r="D1757" s="15" t="s">
        <v>108</v>
      </c>
      <c r="E1757" s="30" t="s">
        <v>41</v>
      </c>
      <c r="F1757" s="31" t="s">
        <v>42</v>
      </c>
      <c r="G1757" s="17">
        <v>150</v>
      </c>
      <c r="H1757" s="17">
        <v>150</v>
      </c>
      <c r="I1757" s="17">
        <v>150</v>
      </c>
      <c r="J1757" s="17"/>
      <c r="K1757" s="17"/>
      <c r="L1757" s="17"/>
      <c r="M1757" s="17">
        <f t="shared" si="4800"/>
        <v>150</v>
      </c>
      <c r="N1757" s="17">
        <f t="shared" si="4801"/>
        <v>150</v>
      </c>
      <c r="O1757" s="17">
        <f t="shared" si="4802"/>
        <v>150</v>
      </c>
      <c r="P1757" s="17"/>
      <c r="Q1757" s="17"/>
      <c r="R1757" s="17"/>
      <c r="S1757" s="17"/>
      <c r="T1757" s="17"/>
      <c r="U1757" s="17"/>
      <c r="V1757" s="17"/>
      <c r="W1757" s="17"/>
      <c r="X1757" s="17"/>
      <c r="Y1757" s="17">
        <f t="shared" si="4658"/>
        <v>150</v>
      </c>
      <c r="Z1757" s="17">
        <f t="shared" si="4659"/>
        <v>150</v>
      </c>
      <c r="AA1757" s="17">
        <f t="shared" si="4660"/>
        <v>150</v>
      </c>
      <c r="AB1757" s="17"/>
      <c r="AC1757" s="17"/>
      <c r="AD1757" s="17"/>
      <c r="AE1757" s="17">
        <f t="shared" si="4661"/>
        <v>150</v>
      </c>
      <c r="AF1757" s="17">
        <f t="shared" si="4662"/>
        <v>150</v>
      </c>
      <c r="AG1757" s="17">
        <f t="shared" si="4663"/>
        <v>150</v>
      </c>
      <c r="AH1757" s="17"/>
      <c r="AI1757" s="17"/>
      <c r="AJ1757" s="17"/>
      <c r="AK1757" s="17"/>
      <c r="AL1757" s="17"/>
      <c r="AM1757" s="17"/>
      <c r="AN1757" s="17"/>
      <c r="AO1757" s="17"/>
      <c r="AP1757" s="17"/>
      <c r="AQ1757" s="17"/>
      <c r="AR1757" s="17"/>
      <c r="AS1757" s="17"/>
      <c r="AT1757" s="17"/>
      <c r="AU1757" s="17"/>
      <c r="AV1757" s="17"/>
      <c r="AW1757" s="17">
        <f t="shared" si="4664"/>
        <v>150</v>
      </c>
      <c r="AX1757" s="17">
        <f t="shared" si="4665"/>
        <v>150</v>
      </c>
      <c r="AY1757" s="17">
        <f t="shared" si="4666"/>
        <v>150</v>
      </c>
      <c r="AZ1757" s="17"/>
      <c r="BA1757" s="32"/>
      <c r="BB1757" s="32"/>
      <c r="BC1757" s="1"/>
      <c r="BD1757" s="1"/>
      <c r="BE1757" s="1"/>
      <c r="BF1757" s="1"/>
      <c r="BG1757" s="1"/>
      <c r="BH1757" s="1"/>
      <c r="BI1757" s="1"/>
    </row>
    <row r="1758" s="1" customFormat="1" ht="45">
      <c r="A1758" s="30" t="s">
        <v>573</v>
      </c>
      <c r="B1758" s="30" t="s">
        <v>29</v>
      </c>
      <c r="C1758" s="30" t="s">
        <v>31</v>
      </c>
      <c r="D1758" s="30" t="s">
        <v>587</v>
      </c>
      <c r="E1758" s="35"/>
      <c r="F1758" s="31" t="s">
        <v>588</v>
      </c>
      <c r="G1758" s="17">
        <f>G1759</f>
        <v>200649.89999999999</v>
      </c>
      <c r="H1758" s="17">
        <f>H1759</f>
        <v>0</v>
      </c>
      <c r="I1758" s="17">
        <f>I1759</f>
        <v>0</v>
      </c>
      <c r="J1758" s="17">
        <f>J1759</f>
        <v>0</v>
      </c>
      <c r="K1758" s="17">
        <f>K1759</f>
        <v>0</v>
      </c>
      <c r="L1758" s="17">
        <f>L1759</f>
        <v>0</v>
      </c>
      <c r="M1758" s="17">
        <f t="shared" si="4800"/>
        <v>200649.89999999999</v>
      </c>
      <c r="N1758" s="17">
        <f t="shared" si="4801"/>
        <v>0</v>
      </c>
      <c r="O1758" s="17">
        <f t="shared" si="4802"/>
        <v>0</v>
      </c>
      <c r="P1758" s="17">
        <f>P1759</f>
        <v>0</v>
      </c>
      <c r="Q1758" s="17">
        <f>Q1759</f>
        <v>0</v>
      </c>
      <c r="R1758" s="17">
        <f>R1759</f>
        <v>0</v>
      </c>
      <c r="S1758" s="17">
        <f>S1759</f>
        <v>0</v>
      </c>
      <c r="T1758" s="17">
        <f>T1759</f>
        <v>0</v>
      </c>
      <c r="U1758" s="17">
        <f>U1759</f>
        <v>0</v>
      </c>
      <c r="V1758" s="17">
        <f>V1759</f>
        <v>0</v>
      </c>
      <c r="W1758" s="17">
        <f>W1759</f>
        <v>0</v>
      </c>
      <c r="X1758" s="17">
        <f>X1759</f>
        <v>0</v>
      </c>
      <c r="Y1758" s="17">
        <f t="shared" si="4658"/>
        <v>200649.89999999999</v>
      </c>
      <c r="Z1758" s="17">
        <f t="shared" si="4659"/>
        <v>0</v>
      </c>
      <c r="AA1758" s="17">
        <f t="shared" si="4660"/>
        <v>0</v>
      </c>
      <c r="AB1758" s="17">
        <f>AB1759</f>
        <v>0</v>
      </c>
      <c r="AC1758" s="17">
        <f>AC1759</f>
        <v>0</v>
      </c>
      <c r="AD1758" s="17">
        <f>AD1759</f>
        <v>0</v>
      </c>
      <c r="AE1758" s="17">
        <f t="shared" si="4661"/>
        <v>200649.89999999999</v>
      </c>
      <c r="AF1758" s="17">
        <f t="shared" si="4662"/>
        <v>0</v>
      </c>
      <c r="AG1758" s="17">
        <f t="shared" si="4663"/>
        <v>0</v>
      </c>
      <c r="AH1758" s="17">
        <f>AH1759</f>
        <v>0</v>
      </c>
      <c r="AI1758" s="17">
        <f>AI1759</f>
        <v>0</v>
      </c>
      <c r="AJ1758" s="17">
        <f>AJ1759</f>
        <v>0</v>
      </c>
      <c r="AK1758" s="17">
        <f>AK1759</f>
        <v>0</v>
      </c>
      <c r="AL1758" s="17">
        <f>AL1759</f>
        <v>0</v>
      </c>
      <c r="AM1758" s="17">
        <f>AM1759</f>
        <v>0</v>
      </c>
      <c r="AN1758" s="17">
        <f>AN1759</f>
        <v>0</v>
      </c>
      <c r="AO1758" s="17">
        <f>AO1759</f>
        <v>0</v>
      </c>
      <c r="AP1758" s="17">
        <f>AP1759</f>
        <v>0</v>
      </c>
      <c r="AQ1758" s="17">
        <f>AQ1759</f>
        <v>0</v>
      </c>
      <c r="AR1758" s="17">
        <f>AR1759</f>
        <v>0</v>
      </c>
      <c r="AS1758" s="17">
        <f>AS1759</f>
        <v>0</v>
      </c>
      <c r="AT1758" s="17">
        <f>AT1759</f>
        <v>0</v>
      </c>
      <c r="AU1758" s="17">
        <f>AU1759</f>
        <v>0</v>
      </c>
      <c r="AV1758" s="17">
        <f>AV1759</f>
        <v>0</v>
      </c>
      <c r="AW1758" s="17">
        <f t="shared" si="4664"/>
        <v>200649.89999999999</v>
      </c>
      <c r="AX1758" s="17">
        <f t="shared" si="4665"/>
        <v>0</v>
      </c>
      <c r="AY1758" s="17">
        <f t="shared" si="4666"/>
        <v>0</v>
      </c>
      <c r="AZ1758" s="17">
        <f>AZ1759</f>
        <v>0</v>
      </c>
      <c r="BA1758" s="32"/>
      <c r="BB1758" s="32"/>
      <c r="BC1758" s="1"/>
      <c r="BD1758" s="1"/>
      <c r="BE1758" s="1"/>
      <c r="BF1758" s="1"/>
      <c r="BG1758" s="1"/>
      <c r="BH1758" s="1"/>
      <c r="BI1758" s="1"/>
    </row>
    <row r="1759" s="1" customFormat="1" ht="30">
      <c r="A1759" s="30" t="s">
        <v>573</v>
      </c>
      <c r="B1759" s="30" t="s">
        <v>29</v>
      </c>
      <c r="C1759" s="30" t="s">
        <v>31</v>
      </c>
      <c r="D1759" s="30" t="s">
        <v>587</v>
      </c>
      <c r="E1759" s="30" t="s">
        <v>41</v>
      </c>
      <c r="F1759" s="31" t="s">
        <v>42</v>
      </c>
      <c r="G1759" s="17">
        <v>200649.89999999999</v>
      </c>
      <c r="H1759" s="17">
        <v>0</v>
      </c>
      <c r="I1759" s="17">
        <v>0</v>
      </c>
      <c r="J1759" s="17"/>
      <c r="K1759" s="17"/>
      <c r="L1759" s="17"/>
      <c r="M1759" s="17">
        <f t="shared" si="4800"/>
        <v>200649.89999999999</v>
      </c>
      <c r="N1759" s="17">
        <f t="shared" si="4801"/>
        <v>0</v>
      </c>
      <c r="O1759" s="17">
        <f t="shared" si="4802"/>
        <v>0</v>
      </c>
      <c r="P1759" s="17"/>
      <c r="Q1759" s="17"/>
      <c r="R1759" s="17"/>
      <c r="S1759" s="17"/>
      <c r="T1759" s="17"/>
      <c r="U1759" s="17"/>
      <c r="V1759" s="17"/>
      <c r="W1759" s="17"/>
      <c r="X1759" s="17"/>
      <c r="Y1759" s="17">
        <f t="shared" si="4658"/>
        <v>200649.89999999999</v>
      </c>
      <c r="Z1759" s="17">
        <f t="shared" si="4659"/>
        <v>0</v>
      </c>
      <c r="AA1759" s="17">
        <f t="shared" si="4660"/>
        <v>0</v>
      </c>
      <c r="AB1759" s="17"/>
      <c r="AC1759" s="17"/>
      <c r="AD1759" s="17"/>
      <c r="AE1759" s="17">
        <f t="shared" si="4661"/>
        <v>200649.89999999999</v>
      </c>
      <c r="AF1759" s="17">
        <f t="shared" si="4662"/>
        <v>0</v>
      </c>
      <c r="AG1759" s="17">
        <f t="shared" si="4663"/>
        <v>0</v>
      </c>
      <c r="AH1759" s="17"/>
      <c r="AI1759" s="17"/>
      <c r="AJ1759" s="17"/>
      <c r="AK1759" s="17"/>
      <c r="AL1759" s="17"/>
      <c r="AM1759" s="17"/>
      <c r="AN1759" s="17"/>
      <c r="AO1759" s="17"/>
      <c r="AP1759" s="17"/>
      <c r="AQ1759" s="17"/>
      <c r="AR1759" s="17"/>
      <c r="AS1759" s="17"/>
      <c r="AT1759" s="17"/>
      <c r="AU1759" s="17"/>
      <c r="AV1759" s="17"/>
      <c r="AW1759" s="17">
        <f t="shared" si="4664"/>
        <v>200649.89999999999</v>
      </c>
      <c r="AX1759" s="17">
        <f t="shared" si="4665"/>
        <v>0</v>
      </c>
      <c r="AY1759" s="17">
        <f t="shared" si="4666"/>
        <v>0</v>
      </c>
      <c r="AZ1759" s="17"/>
      <c r="BA1759" s="32"/>
      <c r="BB1759" s="32"/>
      <c r="BC1759" s="1"/>
      <c r="BD1759" s="1"/>
      <c r="BE1759" s="1"/>
      <c r="BF1759" s="1"/>
      <c r="BG1759" s="1"/>
      <c r="BH1759" s="1"/>
      <c r="BI1759" s="1"/>
    </row>
    <row r="1760" s="1" customFormat="1" ht="30">
      <c r="A1760" s="30" t="s">
        <v>573</v>
      </c>
      <c r="B1760" s="30" t="s">
        <v>29</v>
      </c>
      <c r="C1760" s="30" t="s">
        <v>31</v>
      </c>
      <c r="D1760" s="30" t="s">
        <v>91</v>
      </c>
      <c r="E1760" s="35"/>
      <c r="F1760" s="31" t="s">
        <v>92</v>
      </c>
      <c r="G1760" s="17">
        <f t="shared" ref="G1760:G1761" si="4804">G1761</f>
        <v>21526.900000000001</v>
      </c>
      <c r="H1760" s="17">
        <f t="shared" ref="H1760:H1761" si="4805">H1761</f>
        <v>22150.699999999997</v>
      </c>
      <c r="I1760" s="17">
        <f t="shared" ref="I1760:I1761" si="4806">I1761</f>
        <v>22150.699999999997</v>
      </c>
      <c r="J1760" s="17">
        <f t="shared" ref="J1760:J1761" si="4807">J1761</f>
        <v>0</v>
      </c>
      <c r="K1760" s="17">
        <f t="shared" ref="K1760:K1761" si="4808">K1761</f>
        <v>0</v>
      </c>
      <c r="L1760" s="17">
        <f t="shared" ref="L1760:L1761" si="4809">L1761</f>
        <v>0</v>
      </c>
      <c r="M1760" s="17">
        <f t="shared" si="4800"/>
        <v>21526.900000000001</v>
      </c>
      <c r="N1760" s="17">
        <f t="shared" si="4801"/>
        <v>22150.699999999997</v>
      </c>
      <c r="O1760" s="17">
        <f t="shared" si="4802"/>
        <v>22150.699999999997</v>
      </c>
      <c r="P1760" s="17">
        <f t="shared" ref="P1760:P1761" si="4810">P1761</f>
        <v>3017.3000000000002</v>
      </c>
      <c r="Q1760" s="17">
        <f t="shared" ref="Q1760:Q1761" si="4811">Q1761</f>
        <v>0</v>
      </c>
      <c r="R1760" s="17">
        <f t="shared" ref="R1760:R1761" si="4812">R1761</f>
        <v>0</v>
      </c>
      <c r="S1760" s="17">
        <f t="shared" ref="S1760:S1761" si="4813">S1761</f>
        <v>0</v>
      </c>
      <c r="T1760" s="17">
        <f t="shared" ref="T1760:T1761" si="4814">T1761</f>
        <v>3678.5999999999999</v>
      </c>
      <c r="U1760" s="17">
        <f t="shared" ref="U1760:U1761" si="4815">U1761</f>
        <v>0</v>
      </c>
      <c r="V1760" s="17">
        <f t="shared" ref="V1760:V1761" si="4816">V1761</f>
        <v>3678.5999999999999</v>
      </c>
      <c r="W1760" s="17">
        <f t="shared" ref="W1760:W1761" si="4817">W1761</f>
        <v>0</v>
      </c>
      <c r="X1760" s="17">
        <f t="shared" ref="X1760:X1761" si="4818">X1761</f>
        <v>0</v>
      </c>
      <c r="Y1760" s="17">
        <f t="shared" si="4658"/>
        <v>24544.200000000001</v>
      </c>
      <c r="Z1760" s="17">
        <f t="shared" si="4659"/>
        <v>25829.299999999996</v>
      </c>
      <c r="AA1760" s="17">
        <f t="shared" si="4660"/>
        <v>25829.299999999996</v>
      </c>
      <c r="AB1760" s="17">
        <f t="shared" ref="AB1760:AB1761" si="4819">AB1761</f>
        <v>0</v>
      </c>
      <c r="AC1760" s="17">
        <f t="shared" ref="AC1760:AC1761" si="4820">AC1761</f>
        <v>0</v>
      </c>
      <c r="AD1760" s="17">
        <f t="shared" ref="AD1760:AD1761" si="4821">AD1761</f>
        <v>0</v>
      </c>
      <c r="AE1760" s="17">
        <f t="shared" si="4661"/>
        <v>24544.200000000001</v>
      </c>
      <c r="AF1760" s="17">
        <f t="shared" si="4662"/>
        <v>25829.299999999996</v>
      </c>
      <c r="AG1760" s="17">
        <f t="shared" si="4663"/>
        <v>25829.299999999996</v>
      </c>
      <c r="AH1760" s="17">
        <f t="shared" ref="AH1760:AH1761" si="4822">AH1761</f>
        <v>0</v>
      </c>
      <c r="AI1760" s="17">
        <f t="shared" ref="AI1760:AI1761" si="4823">AI1761</f>
        <v>0</v>
      </c>
      <c r="AJ1760" s="17">
        <f t="shared" ref="AJ1760:AJ1761" si="4824">AJ1761</f>
        <v>0</v>
      </c>
      <c r="AK1760" s="17">
        <f t="shared" ref="AK1760:AK1761" si="4825">AK1761</f>
        <v>0</v>
      </c>
      <c r="AL1760" s="17">
        <f t="shared" ref="AL1760:AL1761" si="4826">AL1761</f>
        <v>0</v>
      </c>
      <c r="AM1760" s="17">
        <f t="shared" ref="AM1760:AM1761" si="4827">AM1761</f>
        <v>0</v>
      </c>
      <c r="AN1760" s="17">
        <f t="shared" ref="AN1760:AN1761" si="4828">AN1761</f>
        <v>0</v>
      </c>
      <c r="AO1760" s="17">
        <f t="shared" ref="AO1760:AO1761" si="4829">AO1761</f>
        <v>0</v>
      </c>
      <c r="AP1760" s="17">
        <f t="shared" ref="AP1760:AP1761" si="4830">AP1761</f>
        <v>0</v>
      </c>
      <c r="AQ1760" s="17">
        <f t="shared" ref="AQ1760:AQ1761" si="4831">AQ1761</f>
        <v>0</v>
      </c>
      <c r="AR1760" s="17">
        <f t="shared" ref="AR1760:AR1761" si="4832">AR1761</f>
        <v>0</v>
      </c>
      <c r="AS1760" s="17">
        <f t="shared" ref="AS1760:AS1761" si="4833">AS1761</f>
        <v>0</v>
      </c>
      <c r="AT1760" s="17">
        <f t="shared" ref="AT1760:AT1761" si="4834">AT1761</f>
        <v>0</v>
      </c>
      <c r="AU1760" s="17">
        <f t="shared" ref="AU1760:AU1761" si="4835">AU1761</f>
        <v>0</v>
      </c>
      <c r="AV1760" s="17">
        <f t="shared" ref="AV1760:AV1761" si="4836">AV1761</f>
        <v>0</v>
      </c>
      <c r="AW1760" s="17">
        <f t="shared" si="4664"/>
        <v>24544.200000000001</v>
      </c>
      <c r="AX1760" s="17">
        <f t="shared" si="4665"/>
        <v>25829.299999999996</v>
      </c>
      <c r="AY1760" s="17">
        <f t="shared" si="4666"/>
        <v>25829.299999999996</v>
      </c>
      <c r="AZ1760" s="17">
        <f t="shared" ref="AZ1760:AZ1761" si="4837">AZ1761</f>
        <v>0</v>
      </c>
      <c r="BA1760" s="32"/>
      <c r="BB1760" s="32"/>
      <c r="BC1760" s="1"/>
      <c r="BD1760" s="1"/>
      <c r="BE1760" s="1"/>
      <c r="BF1760" s="1"/>
      <c r="BG1760" s="1"/>
      <c r="BH1760" s="1"/>
      <c r="BI1760" s="1"/>
    </row>
    <row r="1761" s="1" customFormat="1" ht="30">
      <c r="A1761" s="30" t="s">
        <v>573</v>
      </c>
      <c r="B1761" s="30" t="s">
        <v>29</v>
      </c>
      <c r="C1761" s="30" t="s">
        <v>31</v>
      </c>
      <c r="D1761" s="30" t="s">
        <v>93</v>
      </c>
      <c r="E1761" s="35"/>
      <c r="F1761" s="31" t="s">
        <v>94</v>
      </c>
      <c r="G1761" s="17">
        <f t="shared" si="4804"/>
        <v>21526.900000000001</v>
      </c>
      <c r="H1761" s="17">
        <f t="shared" si="4805"/>
        <v>22150.699999999997</v>
      </c>
      <c r="I1761" s="17">
        <f t="shared" si="4806"/>
        <v>22150.699999999997</v>
      </c>
      <c r="J1761" s="17">
        <f t="shared" si="4807"/>
        <v>0</v>
      </c>
      <c r="K1761" s="17">
        <f t="shared" si="4808"/>
        <v>0</v>
      </c>
      <c r="L1761" s="17">
        <f t="shared" si="4809"/>
        <v>0</v>
      </c>
      <c r="M1761" s="17">
        <f t="shared" si="4800"/>
        <v>21526.900000000001</v>
      </c>
      <c r="N1761" s="17">
        <f t="shared" si="4801"/>
        <v>22150.699999999997</v>
      </c>
      <c r="O1761" s="17">
        <f t="shared" si="4802"/>
        <v>22150.699999999997</v>
      </c>
      <c r="P1761" s="17">
        <f t="shared" si="4810"/>
        <v>3017.3000000000002</v>
      </c>
      <c r="Q1761" s="17">
        <f t="shared" si="4811"/>
        <v>0</v>
      </c>
      <c r="R1761" s="17">
        <f t="shared" si="4812"/>
        <v>0</v>
      </c>
      <c r="S1761" s="17">
        <f t="shared" si="4813"/>
        <v>0</v>
      </c>
      <c r="T1761" s="17">
        <f t="shared" si="4814"/>
        <v>3678.5999999999999</v>
      </c>
      <c r="U1761" s="17">
        <f t="shared" si="4815"/>
        <v>0</v>
      </c>
      <c r="V1761" s="17">
        <f t="shared" si="4816"/>
        <v>3678.5999999999999</v>
      </c>
      <c r="W1761" s="17">
        <f t="shared" si="4817"/>
        <v>0</v>
      </c>
      <c r="X1761" s="17">
        <f t="shared" si="4818"/>
        <v>0</v>
      </c>
      <c r="Y1761" s="17">
        <f t="shared" si="4658"/>
        <v>24544.200000000001</v>
      </c>
      <c r="Z1761" s="17">
        <f t="shared" si="4659"/>
        <v>25829.299999999996</v>
      </c>
      <c r="AA1761" s="17">
        <f t="shared" si="4660"/>
        <v>25829.299999999996</v>
      </c>
      <c r="AB1761" s="17">
        <f t="shared" si="4819"/>
        <v>0</v>
      </c>
      <c r="AC1761" s="17">
        <f t="shared" si="4820"/>
        <v>0</v>
      </c>
      <c r="AD1761" s="17">
        <f t="shared" si="4821"/>
        <v>0</v>
      </c>
      <c r="AE1761" s="17">
        <f t="shared" si="4661"/>
        <v>24544.200000000001</v>
      </c>
      <c r="AF1761" s="17">
        <f t="shared" si="4662"/>
        <v>25829.299999999996</v>
      </c>
      <c r="AG1761" s="17">
        <f t="shared" si="4663"/>
        <v>25829.299999999996</v>
      </c>
      <c r="AH1761" s="17">
        <f t="shared" si="4822"/>
        <v>0</v>
      </c>
      <c r="AI1761" s="17">
        <f t="shared" si="4823"/>
        <v>0</v>
      </c>
      <c r="AJ1761" s="17">
        <f t="shared" si="4824"/>
        <v>0</v>
      </c>
      <c r="AK1761" s="17">
        <f t="shared" si="4825"/>
        <v>0</v>
      </c>
      <c r="AL1761" s="17">
        <f t="shared" si="4826"/>
        <v>0</v>
      </c>
      <c r="AM1761" s="17">
        <f t="shared" si="4827"/>
        <v>0</v>
      </c>
      <c r="AN1761" s="17">
        <f t="shared" si="4828"/>
        <v>0</v>
      </c>
      <c r="AO1761" s="17">
        <f t="shared" si="4829"/>
        <v>0</v>
      </c>
      <c r="AP1761" s="17">
        <f t="shared" si="4830"/>
        <v>0</v>
      </c>
      <c r="AQ1761" s="17">
        <f t="shared" si="4831"/>
        <v>0</v>
      </c>
      <c r="AR1761" s="17">
        <f t="shared" si="4832"/>
        <v>0</v>
      </c>
      <c r="AS1761" s="17">
        <f t="shared" si="4833"/>
        <v>0</v>
      </c>
      <c r="AT1761" s="17">
        <f t="shared" si="4834"/>
        <v>0</v>
      </c>
      <c r="AU1761" s="17">
        <f t="shared" si="4835"/>
        <v>0</v>
      </c>
      <c r="AV1761" s="17">
        <f t="shared" si="4836"/>
        <v>0</v>
      </c>
      <c r="AW1761" s="17">
        <f t="shared" si="4664"/>
        <v>24544.200000000001</v>
      </c>
      <c r="AX1761" s="17">
        <f t="shared" si="4665"/>
        <v>25829.299999999996</v>
      </c>
      <c r="AY1761" s="17">
        <f t="shared" si="4666"/>
        <v>25829.299999999996</v>
      </c>
      <c r="AZ1761" s="17">
        <f t="shared" si="4837"/>
        <v>0</v>
      </c>
      <c r="BA1761" s="32"/>
      <c r="BB1761" s="32"/>
      <c r="BC1761" s="1"/>
      <c r="BD1761" s="1"/>
      <c r="BE1761" s="1"/>
      <c r="BF1761" s="1"/>
      <c r="BG1761" s="1"/>
      <c r="BH1761" s="1"/>
      <c r="BI1761" s="1"/>
    </row>
    <row r="1762" s="1" customFormat="1" ht="15">
      <c r="A1762" s="30" t="s">
        <v>573</v>
      </c>
      <c r="B1762" s="30" t="s">
        <v>29</v>
      </c>
      <c r="C1762" s="30" t="s">
        <v>31</v>
      </c>
      <c r="D1762" s="30" t="s">
        <v>95</v>
      </c>
      <c r="E1762" s="35"/>
      <c r="F1762" s="31" t="s">
        <v>52</v>
      </c>
      <c r="G1762" s="17">
        <f>G1763+G1764</f>
        <v>21526.900000000001</v>
      </c>
      <c r="H1762" s="17">
        <f>H1763+H1764</f>
        <v>22150.699999999997</v>
      </c>
      <c r="I1762" s="17">
        <f>I1763+I1764</f>
        <v>22150.699999999997</v>
      </c>
      <c r="J1762" s="17">
        <f>J1763+J1764</f>
        <v>0</v>
      </c>
      <c r="K1762" s="17">
        <f>K1763+K1764</f>
        <v>0</v>
      </c>
      <c r="L1762" s="17">
        <f>L1763+L1764</f>
        <v>0</v>
      </c>
      <c r="M1762" s="17">
        <f t="shared" si="4800"/>
        <v>21526.900000000001</v>
      </c>
      <c r="N1762" s="17">
        <f t="shared" si="4801"/>
        <v>22150.699999999997</v>
      </c>
      <c r="O1762" s="17">
        <f t="shared" si="4802"/>
        <v>22150.699999999997</v>
      </c>
      <c r="P1762" s="17">
        <f>P1763+P1764</f>
        <v>3017.3000000000002</v>
      </c>
      <c r="Q1762" s="17">
        <f>Q1763+Q1764</f>
        <v>0</v>
      </c>
      <c r="R1762" s="17">
        <f>R1763+R1764</f>
        <v>0</v>
      </c>
      <c r="S1762" s="17">
        <f>S1763+S1764</f>
        <v>0</v>
      </c>
      <c r="T1762" s="17">
        <f>T1763+T1764</f>
        <v>3678.5999999999999</v>
      </c>
      <c r="U1762" s="17">
        <f>U1763+U1764</f>
        <v>0</v>
      </c>
      <c r="V1762" s="17">
        <f>V1763+V1764</f>
        <v>3678.5999999999999</v>
      </c>
      <c r="W1762" s="17">
        <f>W1763+W1764</f>
        <v>0</v>
      </c>
      <c r="X1762" s="17">
        <f>X1763+X1764</f>
        <v>0</v>
      </c>
      <c r="Y1762" s="17">
        <f t="shared" si="4658"/>
        <v>24544.200000000001</v>
      </c>
      <c r="Z1762" s="17">
        <f t="shared" si="4659"/>
        <v>25829.299999999996</v>
      </c>
      <c r="AA1762" s="17">
        <f t="shared" si="4660"/>
        <v>25829.299999999996</v>
      </c>
      <c r="AB1762" s="17">
        <f>AB1763+AB1764</f>
        <v>0</v>
      </c>
      <c r="AC1762" s="17">
        <f>AC1763+AC1764</f>
        <v>0</v>
      </c>
      <c r="AD1762" s="17">
        <f>AD1763+AD1764</f>
        <v>0</v>
      </c>
      <c r="AE1762" s="17">
        <f t="shared" si="4661"/>
        <v>24544.200000000001</v>
      </c>
      <c r="AF1762" s="17">
        <f t="shared" si="4662"/>
        <v>25829.299999999996</v>
      </c>
      <c r="AG1762" s="17">
        <f t="shared" si="4663"/>
        <v>25829.299999999996</v>
      </c>
      <c r="AH1762" s="17">
        <f>AH1763+AH1764</f>
        <v>0</v>
      </c>
      <c r="AI1762" s="17">
        <f>AI1763+AI1764</f>
        <v>0</v>
      </c>
      <c r="AJ1762" s="17">
        <f>AJ1763+AJ1764</f>
        <v>0</v>
      </c>
      <c r="AK1762" s="17">
        <f>AK1763+AK1764</f>
        <v>0</v>
      </c>
      <c r="AL1762" s="17">
        <f>AL1763+AL1764</f>
        <v>0</v>
      </c>
      <c r="AM1762" s="17">
        <f>AM1763+AM1764</f>
        <v>0</v>
      </c>
      <c r="AN1762" s="17">
        <f>AN1763+AN1764</f>
        <v>0</v>
      </c>
      <c r="AO1762" s="17">
        <f>AO1763+AO1764</f>
        <v>0</v>
      </c>
      <c r="AP1762" s="17">
        <f>AP1763+AP1764</f>
        <v>0</v>
      </c>
      <c r="AQ1762" s="17">
        <f>AQ1763+AQ1764</f>
        <v>0</v>
      </c>
      <c r="AR1762" s="17">
        <f>AR1763+AR1764</f>
        <v>0</v>
      </c>
      <c r="AS1762" s="17">
        <f>AS1763+AS1764</f>
        <v>0</v>
      </c>
      <c r="AT1762" s="17">
        <f>AT1763+AT1764</f>
        <v>0</v>
      </c>
      <c r="AU1762" s="17">
        <f>AU1763+AU1764</f>
        <v>0</v>
      </c>
      <c r="AV1762" s="17">
        <f>AV1763+AV1764</f>
        <v>0</v>
      </c>
      <c r="AW1762" s="17">
        <f t="shared" si="4664"/>
        <v>24544.200000000001</v>
      </c>
      <c r="AX1762" s="17">
        <f t="shared" si="4665"/>
        <v>25829.299999999996</v>
      </c>
      <c r="AY1762" s="17">
        <f t="shared" si="4666"/>
        <v>25829.299999999996</v>
      </c>
      <c r="AZ1762" s="17">
        <f>AZ1763+AZ1764</f>
        <v>0</v>
      </c>
      <c r="BA1762" s="32"/>
      <c r="BB1762" s="32"/>
      <c r="BC1762" s="1"/>
      <c r="BD1762" s="1"/>
      <c r="BE1762" s="1"/>
      <c r="BF1762" s="1"/>
      <c r="BG1762" s="1"/>
      <c r="BH1762" s="1"/>
      <c r="BI1762" s="1"/>
    </row>
    <row r="1763" s="1" customFormat="1" ht="75">
      <c r="A1763" s="30" t="s">
        <v>573</v>
      </c>
      <c r="B1763" s="30" t="s">
        <v>29</v>
      </c>
      <c r="C1763" s="30" t="s">
        <v>31</v>
      </c>
      <c r="D1763" s="30" t="s">
        <v>95</v>
      </c>
      <c r="E1763" s="30" t="s">
        <v>53</v>
      </c>
      <c r="F1763" s="31" t="s">
        <v>54</v>
      </c>
      <c r="G1763" s="46">
        <v>20280.900000000001</v>
      </c>
      <c r="H1763" s="17">
        <v>20904.699999999997</v>
      </c>
      <c r="I1763" s="17">
        <v>20904.699999999997</v>
      </c>
      <c r="J1763" s="17"/>
      <c r="K1763" s="17"/>
      <c r="L1763" s="17"/>
      <c r="M1763" s="17">
        <f t="shared" si="4800"/>
        <v>20280.900000000001</v>
      </c>
      <c r="N1763" s="17">
        <f t="shared" si="4801"/>
        <v>20904.699999999997</v>
      </c>
      <c r="O1763" s="17">
        <f t="shared" si="4802"/>
        <v>20904.699999999997</v>
      </c>
      <c r="P1763" s="17">
        <v>3017.3000000000002</v>
      </c>
      <c r="Q1763" s="17"/>
      <c r="R1763" s="17"/>
      <c r="S1763" s="17"/>
      <c r="T1763" s="17">
        <v>3678.5999999999999</v>
      </c>
      <c r="U1763" s="17"/>
      <c r="V1763" s="17">
        <v>3678.5999999999999</v>
      </c>
      <c r="W1763" s="17"/>
      <c r="X1763" s="17"/>
      <c r="Y1763" s="17">
        <f t="shared" si="4658"/>
        <v>23298.200000000001</v>
      </c>
      <c r="Z1763" s="17">
        <f t="shared" si="4659"/>
        <v>24583.299999999996</v>
      </c>
      <c r="AA1763" s="17">
        <f t="shared" si="4660"/>
        <v>24583.299999999996</v>
      </c>
      <c r="AB1763" s="17"/>
      <c r="AC1763" s="17"/>
      <c r="AD1763" s="17"/>
      <c r="AE1763" s="17">
        <f t="shared" si="4661"/>
        <v>23298.200000000001</v>
      </c>
      <c r="AF1763" s="17">
        <f t="shared" si="4662"/>
        <v>24583.299999999996</v>
      </c>
      <c r="AG1763" s="17">
        <f t="shared" si="4663"/>
        <v>24583.299999999996</v>
      </c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/>
      <c r="AS1763" s="17"/>
      <c r="AT1763" s="17"/>
      <c r="AU1763" s="17"/>
      <c r="AV1763" s="17"/>
      <c r="AW1763" s="17">
        <f t="shared" si="4664"/>
        <v>23298.200000000001</v>
      </c>
      <c r="AX1763" s="17">
        <f t="shared" si="4665"/>
        <v>24583.299999999996</v>
      </c>
      <c r="AY1763" s="17">
        <f t="shared" si="4666"/>
        <v>24583.299999999996</v>
      </c>
      <c r="AZ1763" s="17"/>
      <c r="BA1763" s="32"/>
      <c r="BB1763" s="32"/>
      <c r="BC1763" s="1"/>
      <c r="BD1763" s="1"/>
      <c r="BE1763" s="1"/>
      <c r="BF1763" s="1"/>
      <c r="BG1763" s="1"/>
      <c r="BH1763" s="1"/>
      <c r="BI1763" s="1"/>
    </row>
    <row r="1764" s="1" customFormat="1" ht="30">
      <c r="A1764" s="30" t="s">
        <v>573</v>
      </c>
      <c r="B1764" s="30" t="s">
        <v>29</v>
      </c>
      <c r="C1764" s="30" t="s">
        <v>31</v>
      </c>
      <c r="D1764" s="30" t="s">
        <v>95</v>
      </c>
      <c r="E1764" s="30" t="s">
        <v>41</v>
      </c>
      <c r="F1764" s="31" t="s">
        <v>42</v>
      </c>
      <c r="G1764" s="46">
        <v>1246</v>
      </c>
      <c r="H1764" s="17">
        <v>1246</v>
      </c>
      <c r="I1764" s="17">
        <v>1246</v>
      </c>
      <c r="J1764" s="17"/>
      <c r="K1764" s="17"/>
      <c r="L1764" s="17"/>
      <c r="M1764" s="17">
        <f t="shared" si="4800"/>
        <v>1246</v>
      </c>
      <c r="N1764" s="17">
        <f t="shared" si="4801"/>
        <v>1246</v>
      </c>
      <c r="O1764" s="17">
        <f t="shared" si="4802"/>
        <v>1246</v>
      </c>
      <c r="P1764" s="17"/>
      <c r="Q1764" s="17"/>
      <c r="R1764" s="17"/>
      <c r="S1764" s="17"/>
      <c r="T1764" s="17"/>
      <c r="U1764" s="17"/>
      <c r="V1764" s="17"/>
      <c r="W1764" s="17"/>
      <c r="X1764" s="17"/>
      <c r="Y1764" s="17">
        <f t="shared" si="4658"/>
        <v>1246</v>
      </c>
      <c r="Z1764" s="17">
        <f t="shared" si="4659"/>
        <v>1246</v>
      </c>
      <c r="AA1764" s="17">
        <f t="shared" si="4660"/>
        <v>1246</v>
      </c>
      <c r="AB1764" s="17"/>
      <c r="AC1764" s="17"/>
      <c r="AD1764" s="17"/>
      <c r="AE1764" s="17">
        <f t="shared" si="4661"/>
        <v>1246</v>
      </c>
      <c r="AF1764" s="17">
        <f t="shared" si="4662"/>
        <v>1246</v>
      </c>
      <c r="AG1764" s="17">
        <f t="shared" si="4663"/>
        <v>1246</v>
      </c>
      <c r="AH1764" s="17"/>
      <c r="AI1764" s="17"/>
      <c r="AJ1764" s="17"/>
      <c r="AK1764" s="17"/>
      <c r="AL1764" s="17"/>
      <c r="AM1764" s="17"/>
      <c r="AN1764" s="17"/>
      <c r="AO1764" s="17"/>
      <c r="AP1764" s="17"/>
      <c r="AQ1764" s="17"/>
      <c r="AR1764" s="17"/>
      <c r="AS1764" s="17"/>
      <c r="AT1764" s="17"/>
      <c r="AU1764" s="17"/>
      <c r="AV1764" s="17"/>
      <c r="AW1764" s="17">
        <f t="shared" si="4664"/>
        <v>1246</v>
      </c>
      <c r="AX1764" s="17">
        <f t="shared" si="4665"/>
        <v>1246</v>
      </c>
      <c r="AY1764" s="17">
        <f t="shared" si="4666"/>
        <v>1246</v>
      </c>
      <c r="AZ1764" s="17"/>
      <c r="BA1764" s="32"/>
      <c r="BB1764" s="32"/>
      <c r="BC1764" s="1"/>
      <c r="BD1764" s="1"/>
      <c r="BE1764" s="1"/>
      <c r="BF1764" s="1"/>
      <c r="BG1764" s="1"/>
      <c r="BH1764" s="1"/>
      <c r="BI1764" s="1"/>
    </row>
    <row r="1765" s="1" customFormat="1" ht="45">
      <c r="A1765" s="30" t="s">
        <v>573</v>
      </c>
      <c r="B1765" s="30" t="s">
        <v>29</v>
      </c>
      <c r="C1765" s="30" t="s">
        <v>31</v>
      </c>
      <c r="D1765" s="30" t="s">
        <v>589</v>
      </c>
      <c r="E1765" s="35"/>
      <c r="F1765" s="31" t="s">
        <v>590</v>
      </c>
      <c r="G1765" s="17">
        <f t="shared" ref="G1765:G1766" si="4838">G1766</f>
        <v>73174.800000000017</v>
      </c>
      <c r="H1765" s="17">
        <f t="shared" ref="H1765:H1766" si="4839">H1766</f>
        <v>75162</v>
      </c>
      <c r="I1765" s="17">
        <f t="shared" ref="I1765:I1766" si="4840">I1766</f>
        <v>75162</v>
      </c>
      <c r="J1765" s="17">
        <f t="shared" ref="J1765:J1766" si="4841">J1766</f>
        <v>0</v>
      </c>
      <c r="K1765" s="17">
        <f t="shared" ref="K1765:K1766" si="4842">K1766</f>
        <v>0</v>
      </c>
      <c r="L1765" s="17">
        <f t="shared" ref="L1765:L1766" si="4843">L1766</f>
        <v>0</v>
      </c>
      <c r="M1765" s="17">
        <f t="shared" si="4800"/>
        <v>73174.800000000017</v>
      </c>
      <c r="N1765" s="17">
        <f t="shared" si="4801"/>
        <v>75162</v>
      </c>
      <c r="O1765" s="17">
        <f t="shared" si="4802"/>
        <v>75162</v>
      </c>
      <c r="P1765" s="17">
        <f t="shared" ref="P1765:P1766" si="4844">P1766</f>
        <v>4931.5</v>
      </c>
      <c r="Q1765" s="17">
        <f t="shared" ref="Q1765:Q1766" si="4845">Q1766</f>
        <v>0</v>
      </c>
      <c r="R1765" s="17">
        <f t="shared" ref="R1765:R1766" si="4846">R1766</f>
        <v>0</v>
      </c>
      <c r="S1765" s="17">
        <f t="shared" ref="S1765:S1766" si="4847">S1766</f>
        <v>10.5</v>
      </c>
      <c r="T1765" s="17">
        <f t="shared" ref="T1765:T1766" si="4848">T1766</f>
        <v>5477.3000000000002</v>
      </c>
      <c r="U1765" s="17">
        <f t="shared" ref="U1765:U1766" si="4849">U1766</f>
        <v>0</v>
      </c>
      <c r="V1765" s="17">
        <f t="shared" ref="V1765:V1766" si="4850">V1766</f>
        <v>5477.3000000000002</v>
      </c>
      <c r="W1765" s="17">
        <f t="shared" ref="W1765:W1766" si="4851">W1766</f>
        <v>0</v>
      </c>
      <c r="X1765" s="17">
        <f t="shared" ref="X1765:X1766" si="4852">X1766</f>
        <v>0</v>
      </c>
      <c r="Y1765" s="17">
        <f t="shared" si="4658"/>
        <v>78116.800000000017</v>
      </c>
      <c r="Z1765" s="17">
        <f t="shared" si="4659"/>
        <v>80639.300000000003</v>
      </c>
      <c r="AA1765" s="17">
        <f t="shared" si="4660"/>
        <v>80639.300000000003</v>
      </c>
      <c r="AB1765" s="17">
        <f t="shared" ref="AB1765:AB1766" si="4853">AB1766</f>
        <v>0</v>
      </c>
      <c r="AC1765" s="17">
        <f t="shared" ref="AC1765:AC1766" si="4854">AC1766</f>
        <v>0</v>
      </c>
      <c r="AD1765" s="17">
        <f t="shared" ref="AD1765:AD1766" si="4855">AD1766</f>
        <v>0</v>
      </c>
      <c r="AE1765" s="17">
        <f t="shared" si="4661"/>
        <v>78116.800000000017</v>
      </c>
      <c r="AF1765" s="17">
        <f t="shared" si="4662"/>
        <v>80639.300000000003</v>
      </c>
      <c r="AG1765" s="17">
        <f t="shared" si="4663"/>
        <v>80639.300000000003</v>
      </c>
      <c r="AH1765" s="17">
        <f t="shared" ref="AH1765:AH1766" si="4856">AH1766</f>
        <v>0</v>
      </c>
      <c r="AI1765" s="17">
        <f t="shared" ref="AI1765:AI1766" si="4857">AI1766</f>
        <v>0</v>
      </c>
      <c r="AJ1765" s="17">
        <f t="shared" ref="AJ1765:AJ1766" si="4858">AJ1766</f>
        <v>0</v>
      </c>
      <c r="AK1765" s="17">
        <f t="shared" ref="AK1765:AK1766" si="4859">AK1766</f>
        <v>0</v>
      </c>
      <c r="AL1765" s="17">
        <f t="shared" ref="AL1765:AL1766" si="4860">AL1766</f>
        <v>0</v>
      </c>
      <c r="AM1765" s="17">
        <f t="shared" ref="AM1765:AM1766" si="4861">AM1766</f>
        <v>0</v>
      </c>
      <c r="AN1765" s="17">
        <f t="shared" ref="AN1765:AN1766" si="4862">AN1766</f>
        <v>0</v>
      </c>
      <c r="AO1765" s="17">
        <f t="shared" ref="AO1765:AO1766" si="4863">AO1766</f>
        <v>0</v>
      </c>
      <c r="AP1765" s="17">
        <f t="shared" ref="AP1765:AP1766" si="4864">AP1766</f>
        <v>0</v>
      </c>
      <c r="AQ1765" s="17">
        <f t="shared" ref="AQ1765:AQ1766" si="4865">AQ1766</f>
        <v>0</v>
      </c>
      <c r="AR1765" s="17">
        <f t="shared" ref="AR1765:AR1766" si="4866">AR1766</f>
        <v>0</v>
      </c>
      <c r="AS1765" s="17">
        <f t="shared" ref="AS1765:AS1766" si="4867">AS1766</f>
        <v>0</v>
      </c>
      <c r="AT1765" s="17">
        <f t="shared" ref="AT1765:AT1766" si="4868">AT1766</f>
        <v>0</v>
      </c>
      <c r="AU1765" s="17">
        <f t="shared" ref="AU1765:AU1766" si="4869">AU1766</f>
        <v>0</v>
      </c>
      <c r="AV1765" s="17">
        <f t="shared" ref="AV1765:AV1766" si="4870">AV1766</f>
        <v>0</v>
      </c>
      <c r="AW1765" s="17">
        <f t="shared" si="4664"/>
        <v>78116.800000000017</v>
      </c>
      <c r="AX1765" s="17">
        <f t="shared" si="4665"/>
        <v>80639.300000000003</v>
      </c>
      <c r="AY1765" s="17">
        <f t="shared" si="4666"/>
        <v>80639.300000000003</v>
      </c>
      <c r="AZ1765" s="17">
        <f t="shared" ref="AZ1765:AZ1766" si="4871">AZ1766</f>
        <v>0</v>
      </c>
      <c r="BA1765" s="32"/>
      <c r="BB1765" s="32"/>
      <c r="BC1765" s="1"/>
      <c r="BD1765" s="1"/>
      <c r="BE1765" s="1"/>
      <c r="BF1765" s="1"/>
      <c r="BG1765" s="1"/>
      <c r="BH1765" s="1"/>
      <c r="BI1765" s="1"/>
    </row>
    <row r="1766" s="1" customFormat="1" ht="45">
      <c r="A1766" s="30" t="s">
        <v>573</v>
      </c>
      <c r="B1766" s="30" t="s">
        <v>29</v>
      </c>
      <c r="C1766" s="30" t="s">
        <v>31</v>
      </c>
      <c r="D1766" s="30" t="s">
        <v>591</v>
      </c>
      <c r="E1766" s="35"/>
      <c r="F1766" s="31" t="s">
        <v>592</v>
      </c>
      <c r="G1766" s="17">
        <f t="shared" si="4838"/>
        <v>73174.800000000017</v>
      </c>
      <c r="H1766" s="17">
        <f t="shared" si="4839"/>
        <v>75162</v>
      </c>
      <c r="I1766" s="17">
        <f t="shared" si="4840"/>
        <v>75162</v>
      </c>
      <c r="J1766" s="17">
        <f t="shared" si="4841"/>
        <v>0</v>
      </c>
      <c r="K1766" s="17">
        <f t="shared" si="4842"/>
        <v>0</v>
      </c>
      <c r="L1766" s="17">
        <f t="shared" si="4843"/>
        <v>0</v>
      </c>
      <c r="M1766" s="17">
        <f t="shared" si="4800"/>
        <v>73174.800000000017</v>
      </c>
      <c r="N1766" s="17">
        <f t="shared" si="4801"/>
        <v>75162</v>
      </c>
      <c r="O1766" s="17">
        <f t="shared" si="4802"/>
        <v>75162</v>
      </c>
      <c r="P1766" s="17">
        <f t="shared" si="4844"/>
        <v>4931.5</v>
      </c>
      <c r="Q1766" s="17">
        <f t="shared" si="4845"/>
        <v>0</v>
      </c>
      <c r="R1766" s="17">
        <f t="shared" si="4846"/>
        <v>0</v>
      </c>
      <c r="S1766" s="17">
        <f t="shared" si="4847"/>
        <v>10.5</v>
      </c>
      <c r="T1766" s="17">
        <f t="shared" si="4848"/>
        <v>5477.3000000000002</v>
      </c>
      <c r="U1766" s="17">
        <f t="shared" si="4849"/>
        <v>0</v>
      </c>
      <c r="V1766" s="17">
        <f t="shared" si="4850"/>
        <v>5477.3000000000002</v>
      </c>
      <c r="W1766" s="17">
        <f t="shared" si="4851"/>
        <v>0</v>
      </c>
      <c r="X1766" s="17">
        <f t="shared" si="4852"/>
        <v>0</v>
      </c>
      <c r="Y1766" s="17">
        <f t="shared" si="4658"/>
        <v>78116.800000000017</v>
      </c>
      <c r="Z1766" s="17">
        <f t="shared" si="4659"/>
        <v>80639.300000000003</v>
      </c>
      <c r="AA1766" s="17">
        <f t="shared" si="4660"/>
        <v>80639.300000000003</v>
      </c>
      <c r="AB1766" s="17">
        <f t="shared" si="4853"/>
        <v>0</v>
      </c>
      <c r="AC1766" s="17">
        <f t="shared" si="4854"/>
        <v>0</v>
      </c>
      <c r="AD1766" s="17">
        <f t="shared" si="4855"/>
        <v>0</v>
      </c>
      <c r="AE1766" s="17">
        <f t="shared" si="4661"/>
        <v>78116.800000000017</v>
      </c>
      <c r="AF1766" s="17">
        <f t="shared" si="4662"/>
        <v>80639.300000000003</v>
      </c>
      <c r="AG1766" s="17">
        <f t="shared" si="4663"/>
        <v>80639.300000000003</v>
      </c>
      <c r="AH1766" s="17">
        <f t="shared" si="4856"/>
        <v>0</v>
      </c>
      <c r="AI1766" s="17">
        <f t="shared" si="4857"/>
        <v>0</v>
      </c>
      <c r="AJ1766" s="17">
        <f t="shared" si="4858"/>
        <v>0</v>
      </c>
      <c r="AK1766" s="17">
        <f t="shared" si="4859"/>
        <v>0</v>
      </c>
      <c r="AL1766" s="17">
        <f t="shared" si="4860"/>
        <v>0</v>
      </c>
      <c r="AM1766" s="17">
        <f t="shared" si="4861"/>
        <v>0</v>
      </c>
      <c r="AN1766" s="17">
        <f t="shared" si="4862"/>
        <v>0</v>
      </c>
      <c r="AO1766" s="17">
        <f t="shared" si="4863"/>
        <v>0</v>
      </c>
      <c r="AP1766" s="17">
        <f t="shared" si="4864"/>
        <v>0</v>
      </c>
      <c r="AQ1766" s="17">
        <f t="shared" si="4865"/>
        <v>0</v>
      </c>
      <c r="AR1766" s="17">
        <f t="shared" si="4866"/>
        <v>0</v>
      </c>
      <c r="AS1766" s="17">
        <f t="shared" si="4867"/>
        <v>0</v>
      </c>
      <c r="AT1766" s="17">
        <f t="shared" si="4868"/>
        <v>0</v>
      </c>
      <c r="AU1766" s="17">
        <f t="shared" si="4869"/>
        <v>0</v>
      </c>
      <c r="AV1766" s="17">
        <f t="shared" si="4870"/>
        <v>0</v>
      </c>
      <c r="AW1766" s="17">
        <f t="shared" si="4664"/>
        <v>78116.800000000017</v>
      </c>
      <c r="AX1766" s="17">
        <f t="shared" si="4665"/>
        <v>80639.300000000003</v>
      </c>
      <c r="AY1766" s="17">
        <f t="shared" si="4666"/>
        <v>80639.300000000003</v>
      </c>
      <c r="AZ1766" s="17">
        <f t="shared" si="4871"/>
        <v>0</v>
      </c>
      <c r="BA1766" s="32"/>
      <c r="BB1766" s="32"/>
      <c r="BC1766" s="1"/>
      <c r="BD1766" s="1"/>
      <c r="BE1766" s="1"/>
      <c r="BF1766" s="1"/>
      <c r="BG1766" s="1"/>
      <c r="BH1766" s="1"/>
      <c r="BI1766" s="1"/>
    </row>
    <row r="1767" s="1" customFormat="1" ht="45">
      <c r="A1767" s="30" t="s">
        <v>573</v>
      </c>
      <c r="B1767" s="30" t="s">
        <v>29</v>
      </c>
      <c r="C1767" s="30" t="s">
        <v>31</v>
      </c>
      <c r="D1767" s="30" t="s">
        <v>593</v>
      </c>
      <c r="E1767" s="35"/>
      <c r="F1767" s="31" t="s">
        <v>56</v>
      </c>
      <c r="G1767" s="17">
        <f>G1768+G1769+G1770</f>
        <v>73174.800000000017</v>
      </c>
      <c r="H1767" s="17">
        <f>H1768+H1769+H1770</f>
        <v>75162</v>
      </c>
      <c r="I1767" s="17">
        <f>I1768+I1769+I1770</f>
        <v>75162</v>
      </c>
      <c r="J1767" s="17">
        <f>J1768+J1769+J1770</f>
        <v>0</v>
      </c>
      <c r="K1767" s="17">
        <f>K1768+K1769+K1770</f>
        <v>0</v>
      </c>
      <c r="L1767" s="17">
        <f>L1768+L1769+L1770</f>
        <v>0</v>
      </c>
      <c r="M1767" s="17">
        <f t="shared" si="4800"/>
        <v>73174.800000000017</v>
      </c>
      <c r="N1767" s="17">
        <f t="shared" si="4801"/>
        <v>75162</v>
      </c>
      <c r="O1767" s="17">
        <f t="shared" si="4802"/>
        <v>75162</v>
      </c>
      <c r="P1767" s="17">
        <f>P1768+P1769+P1770</f>
        <v>4931.5</v>
      </c>
      <c r="Q1767" s="17">
        <f>Q1768+Q1769+Q1770</f>
        <v>0</v>
      </c>
      <c r="R1767" s="17">
        <f>R1768+R1769+R1770</f>
        <v>0</v>
      </c>
      <c r="S1767" s="17">
        <f>S1768+S1769+S1770</f>
        <v>10.5</v>
      </c>
      <c r="T1767" s="17">
        <f>T1768+T1769+T1770</f>
        <v>5477.3000000000002</v>
      </c>
      <c r="U1767" s="17">
        <f>U1768+U1769+U1770</f>
        <v>0</v>
      </c>
      <c r="V1767" s="17">
        <f>V1768+V1769+V1770</f>
        <v>5477.3000000000002</v>
      </c>
      <c r="W1767" s="17">
        <f>W1768+W1769+W1770</f>
        <v>0</v>
      </c>
      <c r="X1767" s="17">
        <f>X1768+X1769+X1770</f>
        <v>0</v>
      </c>
      <c r="Y1767" s="17">
        <f t="shared" si="4658"/>
        <v>78116.800000000017</v>
      </c>
      <c r="Z1767" s="17">
        <f t="shared" si="4659"/>
        <v>80639.300000000003</v>
      </c>
      <c r="AA1767" s="17">
        <f t="shared" si="4660"/>
        <v>80639.300000000003</v>
      </c>
      <c r="AB1767" s="17">
        <f>AB1768+AB1769+AB1770</f>
        <v>0</v>
      </c>
      <c r="AC1767" s="17">
        <f>AC1768+AC1769+AC1770</f>
        <v>0</v>
      </c>
      <c r="AD1767" s="17">
        <f>AD1768+AD1769+AD1770</f>
        <v>0</v>
      </c>
      <c r="AE1767" s="17">
        <f t="shared" si="4661"/>
        <v>78116.800000000017</v>
      </c>
      <c r="AF1767" s="17">
        <f t="shared" si="4662"/>
        <v>80639.300000000003</v>
      </c>
      <c r="AG1767" s="17">
        <f t="shared" si="4663"/>
        <v>80639.300000000003</v>
      </c>
      <c r="AH1767" s="17">
        <f>AH1768+AH1769+AH1770</f>
        <v>0</v>
      </c>
      <c r="AI1767" s="17">
        <f>AI1768+AI1769+AI1770</f>
        <v>0</v>
      </c>
      <c r="AJ1767" s="17">
        <f>AJ1768+AJ1769+AJ1770</f>
        <v>0</v>
      </c>
      <c r="AK1767" s="17">
        <f>AK1768+AK1769+AK1770</f>
        <v>0</v>
      </c>
      <c r="AL1767" s="17">
        <f>AL1768+AL1769+AL1770</f>
        <v>0</v>
      </c>
      <c r="AM1767" s="17">
        <f>AM1768+AM1769+AM1770</f>
        <v>0</v>
      </c>
      <c r="AN1767" s="17">
        <f>AN1768+AN1769+AN1770</f>
        <v>0</v>
      </c>
      <c r="AO1767" s="17">
        <f>AO1768+AO1769+AO1770</f>
        <v>0</v>
      </c>
      <c r="AP1767" s="17">
        <f>AP1768+AP1769+AP1770</f>
        <v>0</v>
      </c>
      <c r="AQ1767" s="17">
        <f>AQ1768+AQ1769+AQ1770</f>
        <v>0</v>
      </c>
      <c r="AR1767" s="17">
        <f>AR1768+AR1769+AR1770</f>
        <v>0</v>
      </c>
      <c r="AS1767" s="17">
        <f>AS1768+AS1769+AS1770</f>
        <v>0</v>
      </c>
      <c r="AT1767" s="17">
        <f>AT1768+AT1769+AT1770</f>
        <v>0</v>
      </c>
      <c r="AU1767" s="17">
        <f>AU1768+AU1769+AU1770</f>
        <v>0</v>
      </c>
      <c r="AV1767" s="17">
        <f>AV1768+AV1769+AV1770</f>
        <v>0</v>
      </c>
      <c r="AW1767" s="17">
        <f t="shared" si="4664"/>
        <v>78116.800000000017</v>
      </c>
      <c r="AX1767" s="17">
        <f t="shared" si="4665"/>
        <v>80639.300000000003</v>
      </c>
      <c r="AY1767" s="17">
        <f t="shared" si="4666"/>
        <v>80639.300000000003</v>
      </c>
      <c r="AZ1767" s="17">
        <f>AZ1768+AZ1769+AZ1770</f>
        <v>0</v>
      </c>
      <c r="BA1767" s="32"/>
      <c r="BB1767" s="32"/>
      <c r="BC1767" s="1"/>
      <c r="BD1767" s="1"/>
      <c r="BE1767" s="1"/>
      <c r="BF1767" s="1"/>
      <c r="BG1767" s="1"/>
      <c r="BH1767" s="1"/>
      <c r="BI1767" s="1"/>
    </row>
    <row r="1768" s="1" customFormat="1" ht="75">
      <c r="A1768" s="30" t="s">
        <v>573</v>
      </c>
      <c r="B1768" s="30" t="s">
        <v>29</v>
      </c>
      <c r="C1768" s="30" t="s">
        <v>31</v>
      </c>
      <c r="D1768" s="30" t="s">
        <v>593</v>
      </c>
      <c r="E1768" s="30" t="s">
        <v>53</v>
      </c>
      <c r="F1768" s="31" t="s">
        <v>54</v>
      </c>
      <c r="G1768" s="17">
        <v>64630.100000000006</v>
      </c>
      <c r="H1768" s="17">
        <v>66617.300000000003</v>
      </c>
      <c r="I1768" s="17">
        <v>66617.300000000003</v>
      </c>
      <c r="J1768" s="17"/>
      <c r="K1768" s="17"/>
      <c r="L1768" s="17"/>
      <c r="M1768" s="17">
        <f t="shared" si="4800"/>
        <v>64630.100000000006</v>
      </c>
      <c r="N1768" s="17">
        <f t="shared" si="4801"/>
        <v>66617.300000000003</v>
      </c>
      <c r="O1768" s="17">
        <f t="shared" si="4802"/>
        <v>66617.300000000003</v>
      </c>
      <c r="P1768" s="17">
        <v>4931.5</v>
      </c>
      <c r="Q1768" s="17"/>
      <c r="R1768" s="17"/>
      <c r="S1768" s="17"/>
      <c r="T1768" s="17">
        <v>5477.3000000000002</v>
      </c>
      <c r="U1768" s="17"/>
      <c r="V1768" s="17">
        <v>5477.3000000000002</v>
      </c>
      <c r="W1768" s="17"/>
      <c r="X1768" s="17"/>
      <c r="Y1768" s="17">
        <f t="shared" ref="Y1768:Y1831" si="4872">M1768+P1768+Q1768+R1768+S1768</f>
        <v>69561.600000000006</v>
      </c>
      <c r="Z1768" s="17">
        <f t="shared" ref="Z1768:Z1831" si="4873">N1768+T1768+U1768</f>
        <v>72094.600000000006</v>
      </c>
      <c r="AA1768" s="17">
        <f t="shared" ref="AA1768:AA1831" si="4874">O1768+V1768+X1768+W1768</f>
        <v>72094.600000000006</v>
      </c>
      <c r="AB1768" s="17"/>
      <c r="AC1768" s="17"/>
      <c r="AD1768" s="17"/>
      <c r="AE1768" s="17">
        <f t="shared" ref="AE1768:AE1831" si="4875">Y1768+AB1768</f>
        <v>69561.600000000006</v>
      </c>
      <c r="AF1768" s="17">
        <f t="shared" ref="AF1768:AF1831" si="4876">Z1768+AC1768</f>
        <v>72094.600000000006</v>
      </c>
      <c r="AG1768" s="17">
        <f t="shared" ref="AG1768:AG1831" si="4877">AA1768+AD1768</f>
        <v>72094.600000000006</v>
      </c>
      <c r="AH1768" s="17"/>
      <c r="AI1768" s="17"/>
      <c r="AJ1768" s="17"/>
      <c r="AK1768" s="17"/>
      <c r="AL1768" s="17"/>
      <c r="AM1768" s="17"/>
      <c r="AN1768" s="17"/>
      <c r="AO1768" s="17"/>
      <c r="AP1768" s="17"/>
      <c r="AQ1768" s="17"/>
      <c r="AR1768" s="17"/>
      <c r="AS1768" s="17"/>
      <c r="AT1768" s="17"/>
      <c r="AU1768" s="17"/>
      <c r="AV1768" s="17"/>
      <c r="AW1768" s="17">
        <f t="shared" ref="AW1768:AW1831" si="4878">AE1768+AH1768+AI1768+AJ1768+AK1768+AL1768</f>
        <v>69561.600000000006</v>
      </c>
      <c r="AX1768" s="17">
        <f t="shared" ref="AX1768:AX1831" si="4879">AF1768+AM1768+AN1768+AO1768+AP1768+AQ1768</f>
        <v>72094.600000000006</v>
      </c>
      <c r="AY1768" s="17">
        <f t="shared" ref="AY1768:AY1831" si="4880">AG1768+AR1768+AS1768+AT1768+AU1768+AV1768</f>
        <v>72094.600000000006</v>
      </c>
      <c r="AZ1768" s="17"/>
      <c r="BA1768" s="32"/>
      <c r="BB1768" s="32"/>
      <c r="BC1768" s="1"/>
      <c r="BD1768" s="1"/>
      <c r="BE1768" s="1"/>
      <c r="BF1768" s="1"/>
      <c r="BG1768" s="1"/>
      <c r="BH1768" s="1"/>
      <c r="BI1768" s="1"/>
    </row>
    <row r="1769" s="1" customFormat="1" ht="30">
      <c r="A1769" s="30" t="s">
        <v>573</v>
      </c>
      <c r="B1769" s="30" t="s">
        <v>29</v>
      </c>
      <c r="C1769" s="30" t="s">
        <v>31</v>
      </c>
      <c r="D1769" s="30" t="s">
        <v>593</v>
      </c>
      <c r="E1769" s="30" t="s">
        <v>41</v>
      </c>
      <c r="F1769" s="31" t="s">
        <v>42</v>
      </c>
      <c r="G1769" s="17">
        <v>8311.6000000000004</v>
      </c>
      <c r="H1769" s="17">
        <v>8312.5</v>
      </c>
      <c r="I1769" s="17">
        <v>8312.5</v>
      </c>
      <c r="J1769" s="17"/>
      <c r="K1769" s="17"/>
      <c r="L1769" s="17"/>
      <c r="M1769" s="17">
        <f t="shared" si="4800"/>
        <v>8311.6000000000004</v>
      </c>
      <c r="N1769" s="17">
        <f t="shared" si="4801"/>
        <v>8312.5</v>
      </c>
      <c r="O1769" s="17">
        <f t="shared" si="4802"/>
        <v>8312.5</v>
      </c>
      <c r="P1769" s="17"/>
      <c r="Q1769" s="17"/>
      <c r="R1769" s="17"/>
      <c r="S1769" s="17">
        <v>10.5</v>
      </c>
      <c r="T1769" s="17"/>
      <c r="U1769" s="17"/>
      <c r="V1769" s="17"/>
      <c r="W1769" s="17"/>
      <c r="X1769" s="17"/>
      <c r="Y1769" s="17">
        <f t="shared" si="4872"/>
        <v>8322.1000000000004</v>
      </c>
      <c r="Z1769" s="17">
        <f t="shared" si="4873"/>
        <v>8312.5</v>
      </c>
      <c r="AA1769" s="17">
        <f t="shared" si="4874"/>
        <v>8312.5</v>
      </c>
      <c r="AB1769" s="17"/>
      <c r="AC1769" s="17"/>
      <c r="AD1769" s="17"/>
      <c r="AE1769" s="17">
        <f t="shared" si="4875"/>
        <v>8322.1000000000004</v>
      </c>
      <c r="AF1769" s="17">
        <f t="shared" si="4876"/>
        <v>8312.5</v>
      </c>
      <c r="AG1769" s="17">
        <f t="shared" si="4877"/>
        <v>8312.5</v>
      </c>
      <c r="AH1769" s="17"/>
      <c r="AI1769" s="17"/>
      <c r="AJ1769" s="17"/>
      <c r="AK1769" s="17"/>
      <c r="AL1769" s="17"/>
      <c r="AM1769" s="17"/>
      <c r="AN1769" s="17"/>
      <c r="AO1769" s="17"/>
      <c r="AP1769" s="17"/>
      <c r="AQ1769" s="17"/>
      <c r="AR1769" s="17"/>
      <c r="AS1769" s="17"/>
      <c r="AT1769" s="17"/>
      <c r="AU1769" s="17"/>
      <c r="AV1769" s="17"/>
      <c r="AW1769" s="17">
        <f t="shared" si="4878"/>
        <v>8322.1000000000004</v>
      </c>
      <c r="AX1769" s="17">
        <f t="shared" si="4879"/>
        <v>8312.5</v>
      </c>
      <c r="AY1769" s="17">
        <f t="shared" si="4880"/>
        <v>8312.5</v>
      </c>
      <c r="AZ1769" s="17"/>
      <c r="BA1769" s="32"/>
      <c r="BB1769" s="32"/>
      <c r="BC1769" s="1"/>
      <c r="BD1769" s="1"/>
      <c r="BE1769" s="1"/>
      <c r="BF1769" s="1"/>
      <c r="BG1769" s="1"/>
      <c r="BH1769" s="1"/>
      <c r="BI1769" s="1"/>
    </row>
    <row r="1770" s="1" customFormat="1">
      <c r="A1770" s="30" t="s">
        <v>573</v>
      </c>
      <c r="B1770" s="30" t="s">
        <v>29</v>
      </c>
      <c r="C1770" s="30" t="s">
        <v>31</v>
      </c>
      <c r="D1770" s="30" t="s">
        <v>593</v>
      </c>
      <c r="E1770" s="30" t="s">
        <v>43</v>
      </c>
      <c r="F1770" s="31" t="s">
        <v>44</v>
      </c>
      <c r="G1770" s="17">
        <v>233.09999999999999</v>
      </c>
      <c r="H1770" s="17">
        <v>232.19999999999999</v>
      </c>
      <c r="I1770" s="17">
        <v>232.19999999999999</v>
      </c>
      <c r="J1770" s="17"/>
      <c r="K1770" s="17"/>
      <c r="L1770" s="17"/>
      <c r="M1770" s="17">
        <f t="shared" si="4800"/>
        <v>233.09999999999999</v>
      </c>
      <c r="N1770" s="17">
        <f t="shared" si="4801"/>
        <v>232.19999999999999</v>
      </c>
      <c r="O1770" s="17">
        <f t="shared" si="4802"/>
        <v>232.19999999999999</v>
      </c>
      <c r="P1770" s="17"/>
      <c r="Q1770" s="17"/>
      <c r="R1770" s="17"/>
      <c r="S1770" s="17"/>
      <c r="T1770" s="17"/>
      <c r="U1770" s="17"/>
      <c r="V1770" s="17"/>
      <c r="W1770" s="17"/>
      <c r="X1770" s="17"/>
      <c r="Y1770" s="17">
        <f t="shared" si="4872"/>
        <v>233.09999999999999</v>
      </c>
      <c r="Z1770" s="17">
        <f t="shared" si="4873"/>
        <v>232.19999999999999</v>
      </c>
      <c r="AA1770" s="17">
        <f t="shared" si="4874"/>
        <v>232.19999999999999</v>
      </c>
      <c r="AB1770" s="17"/>
      <c r="AC1770" s="17"/>
      <c r="AD1770" s="17"/>
      <c r="AE1770" s="17">
        <f t="shared" si="4875"/>
        <v>233.09999999999999</v>
      </c>
      <c r="AF1770" s="17">
        <f t="shared" si="4876"/>
        <v>232.19999999999999</v>
      </c>
      <c r="AG1770" s="17">
        <f t="shared" si="4877"/>
        <v>232.19999999999999</v>
      </c>
      <c r="AH1770" s="17"/>
      <c r="AI1770" s="17"/>
      <c r="AJ1770" s="17"/>
      <c r="AK1770" s="17"/>
      <c r="AL1770" s="17"/>
      <c r="AM1770" s="17"/>
      <c r="AN1770" s="17"/>
      <c r="AO1770" s="17"/>
      <c r="AP1770" s="17"/>
      <c r="AQ1770" s="17"/>
      <c r="AR1770" s="17"/>
      <c r="AS1770" s="17"/>
      <c r="AT1770" s="17"/>
      <c r="AU1770" s="17"/>
      <c r="AV1770" s="17"/>
      <c r="AW1770" s="17">
        <f t="shared" si="4878"/>
        <v>233.09999999999999</v>
      </c>
      <c r="AX1770" s="17">
        <f t="shared" si="4879"/>
        <v>232.19999999999999</v>
      </c>
      <c r="AY1770" s="17">
        <f t="shared" si="4880"/>
        <v>232.19999999999999</v>
      </c>
      <c r="AZ1770" s="17"/>
      <c r="BA1770" s="32"/>
      <c r="BB1770" s="32"/>
      <c r="BC1770" s="1"/>
      <c r="BD1770" s="1"/>
      <c r="BE1770" s="1"/>
      <c r="BF1770" s="1"/>
      <c r="BG1770" s="1"/>
      <c r="BH1770" s="1"/>
      <c r="BI1770" s="1"/>
    </row>
    <row r="1771" s="20" customFormat="1">
      <c r="A1771" s="21" t="s">
        <v>573</v>
      </c>
      <c r="B1771" s="21" t="s">
        <v>65</v>
      </c>
      <c r="C1771" s="21"/>
      <c r="D1771" s="21"/>
      <c r="E1771" s="21"/>
      <c r="F1771" s="22" t="s">
        <v>153</v>
      </c>
      <c r="G1771" s="23">
        <f t="shared" ref="G1771:G1773" si="4881">G1772</f>
        <v>56273.300000000003</v>
      </c>
      <c r="H1771" s="23">
        <f t="shared" ref="H1771:H1773" si="4882">H1772</f>
        <v>25127.499999999993</v>
      </c>
      <c r="I1771" s="23">
        <f t="shared" ref="I1771:I1773" si="4883">I1772</f>
        <v>57799.700000000004</v>
      </c>
      <c r="J1771" s="23">
        <f t="shared" ref="J1771:J1773" si="4884">J1772</f>
        <v>0</v>
      </c>
      <c r="K1771" s="23">
        <f t="shared" ref="K1771:K1773" si="4885">K1772</f>
        <v>0</v>
      </c>
      <c r="L1771" s="23">
        <f t="shared" ref="L1771:L1773" si="4886">L1772</f>
        <v>0</v>
      </c>
      <c r="M1771" s="23">
        <f t="shared" si="4800"/>
        <v>56273.300000000003</v>
      </c>
      <c r="N1771" s="23">
        <f t="shared" si="4801"/>
        <v>25127.499999999993</v>
      </c>
      <c r="O1771" s="23">
        <f t="shared" si="4802"/>
        <v>57799.700000000004</v>
      </c>
      <c r="P1771" s="23">
        <f t="shared" ref="P1771:P1773" si="4887">P1772</f>
        <v>0</v>
      </c>
      <c r="Q1771" s="23">
        <f t="shared" ref="Q1771:Q1773" si="4888">Q1772</f>
        <v>0</v>
      </c>
      <c r="R1771" s="23">
        <f t="shared" ref="R1771:R1773" si="4889">R1772</f>
        <v>0</v>
      </c>
      <c r="S1771" s="23">
        <f t="shared" ref="S1771:S1773" si="4890">S1772</f>
        <v>11682.045770000001</v>
      </c>
      <c r="T1771" s="23">
        <f t="shared" ref="T1771:T1773" si="4891">T1772</f>
        <v>0</v>
      </c>
      <c r="U1771" s="23">
        <f t="shared" ref="U1771:U1773" si="4892">U1772</f>
        <v>0</v>
      </c>
      <c r="V1771" s="23">
        <f t="shared" ref="V1771:V1773" si="4893">V1772</f>
        <v>0</v>
      </c>
      <c r="W1771" s="23">
        <f t="shared" ref="W1771:W1773" si="4894">W1772</f>
        <v>0</v>
      </c>
      <c r="X1771" s="23">
        <f t="shared" ref="X1771:X1773" si="4895">X1772</f>
        <v>0</v>
      </c>
      <c r="Y1771" s="23">
        <f t="shared" si="4872"/>
        <v>67955.34577</v>
      </c>
      <c r="Z1771" s="23">
        <f t="shared" si="4873"/>
        <v>25127.499999999993</v>
      </c>
      <c r="AA1771" s="23">
        <f t="shared" si="4874"/>
        <v>57799.700000000004</v>
      </c>
      <c r="AB1771" s="23">
        <f t="shared" ref="AB1771:AB1773" si="4896">AB1772</f>
        <v>0</v>
      </c>
      <c r="AC1771" s="23">
        <f t="shared" ref="AC1771:AC1773" si="4897">AC1772</f>
        <v>0</v>
      </c>
      <c r="AD1771" s="23">
        <f t="shared" ref="AD1771:AD1773" si="4898">AD1772</f>
        <v>0</v>
      </c>
      <c r="AE1771" s="23">
        <f t="shared" si="4875"/>
        <v>67955.34577</v>
      </c>
      <c r="AF1771" s="23">
        <f t="shared" si="4876"/>
        <v>25127.499999999993</v>
      </c>
      <c r="AG1771" s="23">
        <f t="shared" si="4877"/>
        <v>57799.700000000004</v>
      </c>
      <c r="AH1771" s="23">
        <f t="shared" ref="AH1771:AH1773" si="4899">AH1772</f>
        <v>0</v>
      </c>
      <c r="AI1771" s="23">
        <f t="shared" ref="AI1771:AI1773" si="4900">AI1772</f>
        <v>0</v>
      </c>
      <c r="AJ1771" s="23">
        <f t="shared" ref="AJ1771:AJ1773" si="4901">AJ1772</f>
        <v>0</v>
      </c>
      <c r="AK1771" s="23">
        <f t="shared" ref="AK1771:AK1773" si="4902">AK1772</f>
        <v>0</v>
      </c>
      <c r="AL1771" s="23">
        <f t="shared" ref="AL1771:AL1773" si="4903">AL1772</f>
        <v>0</v>
      </c>
      <c r="AM1771" s="23">
        <f t="shared" ref="AM1771:AM1773" si="4904">AM1772</f>
        <v>0</v>
      </c>
      <c r="AN1771" s="23">
        <f t="shared" ref="AN1771:AN1773" si="4905">AN1772</f>
        <v>0</v>
      </c>
      <c r="AO1771" s="23">
        <f t="shared" ref="AO1771:AO1773" si="4906">AO1772</f>
        <v>0</v>
      </c>
      <c r="AP1771" s="23">
        <f t="shared" ref="AP1771:AP1773" si="4907">AP1772</f>
        <v>0</v>
      </c>
      <c r="AQ1771" s="23">
        <f t="shared" ref="AQ1771:AQ1773" si="4908">AQ1772</f>
        <v>0</v>
      </c>
      <c r="AR1771" s="23">
        <f t="shared" ref="AR1771:AR1773" si="4909">AR1772</f>
        <v>0</v>
      </c>
      <c r="AS1771" s="23">
        <f t="shared" ref="AS1771:AS1773" si="4910">AS1772</f>
        <v>0</v>
      </c>
      <c r="AT1771" s="23">
        <f t="shared" ref="AT1771:AT1773" si="4911">AT1772</f>
        <v>0</v>
      </c>
      <c r="AU1771" s="23">
        <f t="shared" ref="AU1771:AU1773" si="4912">AU1772</f>
        <v>0</v>
      </c>
      <c r="AV1771" s="23">
        <f t="shared" ref="AV1771:AV1773" si="4913">AV1772</f>
        <v>0</v>
      </c>
      <c r="AW1771" s="23">
        <f t="shared" si="4878"/>
        <v>67955.34577</v>
      </c>
      <c r="AX1771" s="23">
        <f t="shared" si="4879"/>
        <v>25127.499999999993</v>
      </c>
      <c r="AY1771" s="23">
        <f t="shared" si="4880"/>
        <v>57799.700000000004</v>
      </c>
      <c r="AZ1771" s="23">
        <f t="shared" ref="AZ1771:AZ1773" si="4914">AZ1772</f>
        <v>0</v>
      </c>
      <c r="BA1771" s="24"/>
      <c r="BB1771" s="24"/>
      <c r="BC1771" s="20"/>
      <c r="BD1771" s="20"/>
      <c r="BE1771" s="20"/>
      <c r="BF1771" s="20"/>
      <c r="BG1771" s="20"/>
      <c r="BH1771" s="20"/>
      <c r="BI1771" s="20"/>
    </row>
    <row r="1772" s="25" customFormat="1">
      <c r="A1772" s="26" t="s">
        <v>573</v>
      </c>
      <c r="B1772" s="26" t="s">
        <v>65</v>
      </c>
      <c r="C1772" s="26" t="s">
        <v>297</v>
      </c>
      <c r="D1772" s="26"/>
      <c r="E1772" s="26"/>
      <c r="F1772" s="27" t="s">
        <v>434</v>
      </c>
      <c r="G1772" s="28">
        <f t="shared" si="4881"/>
        <v>56273.300000000003</v>
      </c>
      <c r="H1772" s="28">
        <f t="shared" si="4882"/>
        <v>25127.499999999993</v>
      </c>
      <c r="I1772" s="28">
        <f t="shared" si="4883"/>
        <v>57799.700000000004</v>
      </c>
      <c r="J1772" s="28">
        <f t="shared" si="4884"/>
        <v>0</v>
      </c>
      <c r="K1772" s="28">
        <f t="shared" si="4885"/>
        <v>0</v>
      </c>
      <c r="L1772" s="28">
        <f t="shared" si="4886"/>
        <v>0</v>
      </c>
      <c r="M1772" s="28">
        <f t="shared" si="4800"/>
        <v>56273.300000000003</v>
      </c>
      <c r="N1772" s="28">
        <f t="shared" si="4801"/>
        <v>25127.499999999993</v>
      </c>
      <c r="O1772" s="28">
        <f t="shared" si="4802"/>
        <v>57799.700000000004</v>
      </c>
      <c r="P1772" s="28">
        <f t="shared" si="4887"/>
        <v>0</v>
      </c>
      <c r="Q1772" s="28">
        <f t="shared" si="4888"/>
        <v>0</v>
      </c>
      <c r="R1772" s="28">
        <f t="shared" si="4889"/>
        <v>0</v>
      </c>
      <c r="S1772" s="28">
        <f t="shared" si="4890"/>
        <v>11682.045770000001</v>
      </c>
      <c r="T1772" s="28">
        <f t="shared" si="4891"/>
        <v>0</v>
      </c>
      <c r="U1772" s="28">
        <f t="shared" si="4892"/>
        <v>0</v>
      </c>
      <c r="V1772" s="28">
        <f t="shared" si="4893"/>
        <v>0</v>
      </c>
      <c r="W1772" s="28">
        <f t="shared" si="4894"/>
        <v>0</v>
      </c>
      <c r="X1772" s="28">
        <f t="shared" si="4895"/>
        <v>0</v>
      </c>
      <c r="Y1772" s="28">
        <f t="shared" si="4872"/>
        <v>67955.34577</v>
      </c>
      <c r="Z1772" s="28">
        <f t="shared" si="4873"/>
        <v>25127.499999999993</v>
      </c>
      <c r="AA1772" s="28">
        <f t="shared" si="4874"/>
        <v>57799.700000000004</v>
      </c>
      <c r="AB1772" s="28">
        <f t="shared" si="4896"/>
        <v>0</v>
      </c>
      <c r="AC1772" s="28">
        <f t="shared" si="4897"/>
        <v>0</v>
      </c>
      <c r="AD1772" s="28">
        <f t="shared" si="4898"/>
        <v>0</v>
      </c>
      <c r="AE1772" s="28">
        <f t="shared" si="4875"/>
        <v>67955.34577</v>
      </c>
      <c r="AF1772" s="28">
        <f t="shared" si="4876"/>
        <v>25127.499999999993</v>
      </c>
      <c r="AG1772" s="28">
        <f t="shared" si="4877"/>
        <v>57799.700000000004</v>
      </c>
      <c r="AH1772" s="28">
        <f t="shared" si="4899"/>
        <v>0</v>
      </c>
      <c r="AI1772" s="28">
        <f t="shared" si="4900"/>
        <v>0</v>
      </c>
      <c r="AJ1772" s="28">
        <f t="shared" si="4901"/>
        <v>0</v>
      </c>
      <c r="AK1772" s="28">
        <f t="shared" si="4902"/>
        <v>0</v>
      </c>
      <c r="AL1772" s="28">
        <f t="shared" si="4903"/>
        <v>0</v>
      </c>
      <c r="AM1772" s="28">
        <f t="shared" si="4904"/>
        <v>0</v>
      </c>
      <c r="AN1772" s="28">
        <f t="shared" si="4905"/>
        <v>0</v>
      </c>
      <c r="AO1772" s="28">
        <f t="shared" si="4906"/>
        <v>0</v>
      </c>
      <c r="AP1772" s="28">
        <f t="shared" si="4907"/>
        <v>0</v>
      </c>
      <c r="AQ1772" s="28">
        <f t="shared" si="4908"/>
        <v>0</v>
      </c>
      <c r="AR1772" s="28">
        <f t="shared" si="4909"/>
        <v>0</v>
      </c>
      <c r="AS1772" s="28">
        <f t="shared" si="4910"/>
        <v>0</v>
      </c>
      <c r="AT1772" s="28">
        <f t="shared" si="4911"/>
        <v>0</v>
      </c>
      <c r="AU1772" s="28">
        <f t="shared" si="4912"/>
        <v>0</v>
      </c>
      <c r="AV1772" s="28">
        <f t="shared" si="4913"/>
        <v>0</v>
      </c>
      <c r="AW1772" s="28">
        <f t="shared" si="4878"/>
        <v>67955.34577</v>
      </c>
      <c r="AX1772" s="28">
        <f t="shared" si="4879"/>
        <v>25127.499999999993</v>
      </c>
      <c r="AY1772" s="28">
        <f t="shared" si="4880"/>
        <v>57799.700000000004</v>
      </c>
      <c r="AZ1772" s="28">
        <f t="shared" si="4914"/>
        <v>0</v>
      </c>
      <c r="BA1772" s="29"/>
      <c r="BB1772" s="29"/>
      <c r="BC1772" s="25"/>
      <c r="BD1772" s="25"/>
      <c r="BE1772" s="25"/>
      <c r="BF1772" s="25"/>
      <c r="BG1772" s="25"/>
      <c r="BH1772" s="25"/>
      <c r="BI1772" s="25"/>
    </row>
    <row r="1773" s="1" customFormat="1">
      <c r="A1773" s="30" t="s">
        <v>573</v>
      </c>
      <c r="B1773" s="30" t="s">
        <v>65</v>
      </c>
      <c r="C1773" s="30" t="s">
        <v>297</v>
      </c>
      <c r="D1773" s="30" t="s">
        <v>246</v>
      </c>
      <c r="E1773" s="35"/>
      <c r="F1773" s="31" t="s">
        <v>247</v>
      </c>
      <c r="G1773" s="17">
        <f t="shared" si="4881"/>
        <v>56273.300000000003</v>
      </c>
      <c r="H1773" s="17">
        <f t="shared" si="4882"/>
        <v>25127.499999999993</v>
      </c>
      <c r="I1773" s="17">
        <f t="shared" si="4883"/>
        <v>57799.700000000004</v>
      </c>
      <c r="J1773" s="17">
        <f t="shared" si="4884"/>
        <v>0</v>
      </c>
      <c r="K1773" s="17">
        <f t="shared" si="4885"/>
        <v>0</v>
      </c>
      <c r="L1773" s="17">
        <f t="shared" si="4886"/>
        <v>0</v>
      </c>
      <c r="M1773" s="17">
        <f t="shared" si="4800"/>
        <v>56273.300000000003</v>
      </c>
      <c r="N1773" s="17">
        <f t="shared" si="4801"/>
        <v>25127.499999999993</v>
      </c>
      <c r="O1773" s="17">
        <f t="shared" si="4802"/>
        <v>57799.700000000004</v>
      </c>
      <c r="P1773" s="17">
        <f t="shared" si="4887"/>
        <v>0</v>
      </c>
      <c r="Q1773" s="17">
        <f t="shared" si="4888"/>
        <v>0</v>
      </c>
      <c r="R1773" s="17">
        <f t="shared" si="4889"/>
        <v>0</v>
      </c>
      <c r="S1773" s="17">
        <f t="shared" si="4890"/>
        <v>11682.045770000001</v>
      </c>
      <c r="T1773" s="17">
        <f t="shared" si="4891"/>
        <v>0</v>
      </c>
      <c r="U1773" s="17">
        <f t="shared" si="4892"/>
        <v>0</v>
      </c>
      <c r="V1773" s="17">
        <f t="shared" si="4893"/>
        <v>0</v>
      </c>
      <c r="W1773" s="17">
        <f t="shared" si="4894"/>
        <v>0</v>
      </c>
      <c r="X1773" s="17">
        <f t="shared" si="4895"/>
        <v>0</v>
      </c>
      <c r="Y1773" s="17">
        <f t="shared" si="4872"/>
        <v>67955.34577</v>
      </c>
      <c r="Z1773" s="17">
        <f t="shared" si="4873"/>
        <v>25127.499999999993</v>
      </c>
      <c r="AA1773" s="17">
        <f t="shared" si="4874"/>
        <v>57799.700000000004</v>
      </c>
      <c r="AB1773" s="17">
        <f t="shared" si="4896"/>
        <v>0</v>
      </c>
      <c r="AC1773" s="17">
        <f t="shared" si="4897"/>
        <v>0</v>
      </c>
      <c r="AD1773" s="17">
        <f t="shared" si="4898"/>
        <v>0</v>
      </c>
      <c r="AE1773" s="17">
        <f t="shared" si="4875"/>
        <v>67955.34577</v>
      </c>
      <c r="AF1773" s="17">
        <f t="shared" si="4876"/>
        <v>25127.499999999993</v>
      </c>
      <c r="AG1773" s="17">
        <f t="shared" si="4877"/>
        <v>57799.700000000004</v>
      </c>
      <c r="AH1773" s="17">
        <f t="shared" si="4899"/>
        <v>0</v>
      </c>
      <c r="AI1773" s="17">
        <f t="shared" si="4900"/>
        <v>0</v>
      </c>
      <c r="AJ1773" s="17">
        <f t="shared" si="4901"/>
        <v>0</v>
      </c>
      <c r="AK1773" s="17">
        <f t="shared" si="4902"/>
        <v>0</v>
      </c>
      <c r="AL1773" s="17">
        <f t="shared" si="4903"/>
        <v>0</v>
      </c>
      <c r="AM1773" s="17">
        <f t="shared" si="4904"/>
        <v>0</v>
      </c>
      <c r="AN1773" s="17">
        <f t="shared" si="4905"/>
        <v>0</v>
      </c>
      <c r="AO1773" s="17">
        <f t="shared" si="4906"/>
        <v>0</v>
      </c>
      <c r="AP1773" s="17">
        <f t="shared" si="4907"/>
        <v>0</v>
      </c>
      <c r="AQ1773" s="17">
        <f t="shared" si="4908"/>
        <v>0</v>
      </c>
      <c r="AR1773" s="17">
        <f t="shared" si="4909"/>
        <v>0</v>
      </c>
      <c r="AS1773" s="17">
        <f t="shared" si="4910"/>
        <v>0</v>
      </c>
      <c r="AT1773" s="17">
        <f t="shared" si="4911"/>
        <v>0</v>
      </c>
      <c r="AU1773" s="17">
        <f t="shared" si="4912"/>
        <v>0</v>
      </c>
      <c r="AV1773" s="17">
        <f t="shared" si="4913"/>
        <v>0</v>
      </c>
      <c r="AW1773" s="17">
        <f t="shared" si="4878"/>
        <v>67955.34577</v>
      </c>
      <c r="AX1773" s="17">
        <f t="shared" si="4879"/>
        <v>25127.499999999993</v>
      </c>
      <c r="AY1773" s="17">
        <f t="shared" si="4880"/>
        <v>57799.700000000004</v>
      </c>
      <c r="AZ1773" s="17">
        <f t="shared" si="4914"/>
        <v>0</v>
      </c>
      <c r="BA1773" s="32"/>
      <c r="BB1773" s="32"/>
      <c r="BC1773" s="1"/>
      <c r="BD1773" s="1"/>
      <c r="BE1773" s="1"/>
      <c r="BF1773" s="1"/>
      <c r="BG1773" s="1"/>
      <c r="BH1773" s="1"/>
      <c r="BI1773" s="1"/>
    </row>
    <row r="1774" s="1" customFormat="1">
      <c r="A1774" s="30" t="s">
        <v>573</v>
      </c>
      <c r="B1774" s="30" t="s">
        <v>65</v>
      </c>
      <c r="C1774" s="30" t="s">
        <v>297</v>
      </c>
      <c r="D1774" s="30" t="s">
        <v>594</v>
      </c>
      <c r="E1774" s="35"/>
      <c r="F1774" s="31" t="s">
        <v>80</v>
      </c>
      <c r="G1774" s="17">
        <f>G1775+G1808</f>
        <v>56273.300000000003</v>
      </c>
      <c r="H1774" s="17">
        <f>H1775+H1808</f>
        <v>25127.499999999993</v>
      </c>
      <c r="I1774" s="17">
        <f>I1775+I1808</f>
        <v>57799.700000000004</v>
      </c>
      <c r="J1774" s="17">
        <f>J1775+J1808</f>
        <v>0</v>
      </c>
      <c r="K1774" s="17">
        <f>K1775+K1808</f>
        <v>0</v>
      </c>
      <c r="L1774" s="17">
        <f>L1775+L1808</f>
        <v>0</v>
      </c>
      <c r="M1774" s="17">
        <f t="shared" si="4800"/>
        <v>56273.300000000003</v>
      </c>
      <c r="N1774" s="17">
        <f t="shared" si="4801"/>
        <v>25127.499999999993</v>
      </c>
      <c r="O1774" s="17">
        <f t="shared" si="4802"/>
        <v>57799.700000000004</v>
      </c>
      <c r="P1774" s="17">
        <f>P1775+P1808</f>
        <v>0</v>
      </c>
      <c r="Q1774" s="17">
        <f>Q1775+Q1808</f>
        <v>0</v>
      </c>
      <c r="R1774" s="17">
        <f>R1775+R1808</f>
        <v>0</v>
      </c>
      <c r="S1774" s="17">
        <f>S1775+S1808</f>
        <v>11682.045770000001</v>
      </c>
      <c r="T1774" s="17">
        <f>T1775+T1808</f>
        <v>0</v>
      </c>
      <c r="U1774" s="17">
        <f>U1775+U1808</f>
        <v>0</v>
      </c>
      <c r="V1774" s="17">
        <f>V1775+V1808</f>
        <v>0</v>
      </c>
      <c r="W1774" s="17">
        <f>W1775+W1808</f>
        <v>0</v>
      </c>
      <c r="X1774" s="17">
        <f>X1775+X1808</f>
        <v>0</v>
      </c>
      <c r="Y1774" s="17">
        <f t="shared" si="4872"/>
        <v>67955.34577</v>
      </c>
      <c r="Z1774" s="17">
        <f t="shared" si="4873"/>
        <v>25127.499999999993</v>
      </c>
      <c r="AA1774" s="17">
        <f t="shared" si="4874"/>
        <v>57799.700000000004</v>
      </c>
      <c r="AB1774" s="17">
        <f>AB1775+AB1808</f>
        <v>0</v>
      </c>
      <c r="AC1774" s="17">
        <f>AC1775+AC1808</f>
        <v>0</v>
      </c>
      <c r="AD1774" s="17">
        <f>AD1775+AD1808</f>
        <v>0</v>
      </c>
      <c r="AE1774" s="17">
        <f t="shared" si="4875"/>
        <v>67955.34577</v>
      </c>
      <c r="AF1774" s="17">
        <f t="shared" si="4876"/>
        <v>25127.499999999993</v>
      </c>
      <c r="AG1774" s="17">
        <f t="shared" si="4877"/>
        <v>57799.700000000004</v>
      </c>
      <c r="AH1774" s="17">
        <f>AH1775+AH1808</f>
        <v>0</v>
      </c>
      <c r="AI1774" s="17">
        <f>AI1775+AI1808</f>
        <v>0</v>
      </c>
      <c r="AJ1774" s="17">
        <f>AJ1775+AJ1808</f>
        <v>0</v>
      </c>
      <c r="AK1774" s="17">
        <f>AK1775+AK1808</f>
        <v>0</v>
      </c>
      <c r="AL1774" s="17">
        <f>AL1775+AL1808</f>
        <v>0</v>
      </c>
      <c r="AM1774" s="17">
        <f>AM1775+AM1808</f>
        <v>0</v>
      </c>
      <c r="AN1774" s="17">
        <f>AN1775+AN1808</f>
        <v>0</v>
      </c>
      <c r="AO1774" s="17">
        <f>AO1775+AO1808</f>
        <v>0</v>
      </c>
      <c r="AP1774" s="17">
        <f>AP1775+AP1808</f>
        <v>0</v>
      </c>
      <c r="AQ1774" s="17">
        <f>AQ1775+AQ1808</f>
        <v>0</v>
      </c>
      <c r="AR1774" s="17">
        <f>AR1775+AR1808</f>
        <v>0</v>
      </c>
      <c r="AS1774" s="17">
        <f>AS1775+AS1808</f>
        <v>0</v>
      </c>
      <c r="AT1774" s="17">
        <f>AT1775+AT1808</f>
        <v>0</v>
      </c>
      <c r="AU1774" s="17">
        <f>AU1775+AU1808</f>
        <v>0</v>
      </c>
      <c r="AV1774" s="17">
        <f>AV1775+AV1808</f>
        <v>0</v>
      </c>
      <c r="AW1774" s="17">
        <f t="shared" si="4878"/>
        <v>67955.34577</v>
      </c>
      <c r="AX1774" s="17">
        <f t="shared" si="4879"/>
        <v>25127.499999999993</v>
      </c>
      <c r="AY1774" s="17">
        <f t="shared" si="4880"/>
        <v>57799.700000000004</v>
      </c>
      <c r="AZ1774" s="17">
        <f>AZ1775+AZ1808</f>
        <v>0</v>
      </c>
      <c r="BA1774" s="32"/>
      <c r="BB1774" s="32"/>
      <c r="BC1774" s="1"/>
      <c r="BD1774" s="1"/>
      <c r="BE1774" s="1"/>
      <c r="BF1774" s="1"/>
      <c r="BG1774" s="1"/>
      <c r="BH1774" s="1"/>
      <c r="BI1774" s="1"/>
    </row>
    <row r="1775" s="1" customFormat="1">
      <c r="A1775" s="30" t="s">
        <v>573</v>
      </c>
      <c r="B1775" s="30" t="s">
        <v>65</v>
      </c>
      <c r="C1775" s="30" t="s">
        <v>297</v>
      </c>
      <c r="D1775" s="30" t="s">
        <v>595</v>
      </c>
      <c r="E1775" s="35"/>
      <c r="F1775" s="31" t="s">
        <v>596</v>
      </c>
      <c r="G1775" s="17">
        <f>G1776+G1778+G1780+G1782+G1784+G1786+G1788+G1790+G1792+G1794+G1802+G1804+G1806</f>
        <v>20724.299999999999</v>
      </c>
      <c r="H1775" s="17">
        <f>H1776+H1778+H1780+H1782+H1784+H1786+H1788+H1790+H1792+H1794+H1802+H1804+H1806</f>
        <v>25127.499999999993</v>
      </c>
      <c r="I1775" s="17">
        <f>I1776+I1778+I1780+I1782+I1784+I1786+I1788+I1790+I1792+I1794+I1802+I1804+I1806</f>
        <v>57799.700000000004</v>
      </c>
      <c r="J1775" s="17">
        <f>J1776+J1778+J1780+J1782+J1784+J1786+J1788+J1790+J1792+J1794+J1802+J1804+J1806</f>
        <v>0</v>
      </c>
      <c r="K1775" s="17">
        <f>K1776+K1778+K1780+K1782+K1784+K1786+K1788+K1790+K1792+K1794+K1802+K1804+K1806</f>
        <v>0</v>
      </c>
      <c r="L1775" s="17">
        <f>L1776+L1778+L1780+L1782+L1784+L1786+L1788+L1790+L1792+L1794+L1802+L1804+L1806</f>
        <v>0</v>
      </c>
      <c r="M1775" s="17">
        <f t="shared" si="4800"/>
        <v>20724.299999999999</v>
      </c>
      <c r="N1775" s="17">
        <f t="shared" si="4801"/>
        <v>25127.499999999993</v>
      </c>
      <c r="O1775" s="17">
        <f t="shared" si="4802"/>
        <v>57799.700000000004</v>
      </c>
      <c r="P1775" s="17">
        <f>P1776+P1778+P1780+P1782+P1784+P1786+P1788+P1790+P1792+P1794+P1802+P1804+P1806+P1796+P1798+P1800</f>
        <v>0</v>
      </c>
      <c r="Q1775" s="17">
        <f>Q1776+Q1778+Q1780+Q1782+Q1784+Q1786+Q1788+Q1790+Q1792+Q1794+Q1802+Q1804+Q1806+Q1796+Q1798+Q1800</f>
        <v>0</v>
      </c>
      <c r="R1775" s="17">
        <f>R1776+R1778+R1780+R1782+R1784+R1786+R1788+R1790+R1792+R1794+R1802+R1804+R1806+R1796+R1798+R1800</f>
        <v>0</v>
      </c>
      <c r="S1775" s="17">
        <f>S1776+S1778+S1780+S1782+S1784+S1786+S1788+S1790+S1792+S1794+S1802+S1804+S1806+S1796+S1798+S1800</f>
        <v>11682.045770000001</v>
      </c>
      <c r="T1775" s="17">
        <f>T1776+T1778+T1780+T1782+T1784+T1786+T1788+T1790+T1792+T1794+T1802+T1804+T1806+T1796+T1798+T1800</f>
        <v>0</v>
      </c>
      <c r="U1775" s="17">
        <f>U1776+U1778+U1780+U1782+U1784+U1786+U1788+U1790+U1792+U1794+U1802+U1804+U1806+U1796+U1798+U1800</f>
        <v>0</v>
      </c>
      <c r="V1775" s="17">
        <f>V1776+V1778+V1780+V1782+V1784+V1786+V1788+V1790+V1792+V1794+V1802+V1804+V1806+V1796+V1798+V1800</f>
        <v>0</v>
      </c>
      <c r="W1775" s="17">
        <f>W1776+W1778+W1780+W1782+W1784+W1786+W1788+W1790+W1792+W1794+W1802+W1804+W1806+W1796+W1798+W1800</f>
        <v>0</v>
      </c>
      <c r="X1775" s="17">
        <f>X1776+X1778+X1780+X1782+X1784+X1786+X1788+X1790+X1792+X1794+X1802+X1804+X1806+X1796+X1798+X1800</f>
        <v>0</v>
      </c>
      <c r="Y1775" s="17">
        <f t="shared" si="4872"/>
        <v>32406.34577</v>
      </c>
      <c r="Z1775" s="17">
        <f t="shared" si="4873"/>
        <v>25127.499999999993</v>
      </c>
      <c r="AA1775" s="17">
        <f t="shared" si="4874"/>
        <v>57799.700000000004</v>
      </c>
      <c r="AB1775" s="17">
        <f>AB1776+AB1778+AB1780+AB1782+AB1784+AB1786+AB1788+AB1790+AB1792+AB1794+AB1802+AB1804+AB1806+AB1796+AB1798+AB1800</f>
        <v>0</v>
      </c>
      <c r="AC1775" s="17">
        <f>AC1776+AC1778+AC1780+AC1782+AC1784+AC1786+AC1788+AC1790+AC1792+AC1794+AC1802+AC1804+AC1806+AC1796+AC1798+AC1800</f>
        <v>0</v>
      </c>
      <c r="AD1775" s="17">
        <f>AD1776+AD1778+AD1780+AD1782+AD1784+AD1786+AD1788+AD1790+AD1792+AD1794+AD1802+AD1804+AD1806+AD1796+AD1798+AD1800</f>
        <v>0</v>
      </c>
      <c r="AE1775" s="17">
        <f t="shared" si="4875"/>
        <v>32406.34577</v>
      </c>
      <c r="AF1775" s="17">
        <f t="shared" si="4876"/>
        <v>25127.499999999993</v>
      </c>
      <c r="AG1775" s="17">
        <f t="shared" si="4877"/>
        <v>57799.700000000004</v>
      </c>
      <c r="AH1775" s="17">
        <f>AH1776+AH1778+AH1780+AH1782+AH1784+AH1786+AH1788+AH1790+AH1792+AH1794+AH1802+AH1804+AH1806+AH1796+AH1798+AH1800</f>
        <v>0</v>
      </c>
      <c r="AI1775" s="17">
        <f>AI1776+AI1778+AI1780+AI1782+AI1784+AI1786+AI1788+AI1790+AI1792+AI1794+AI1802+AI1804+AI1806+AI1796+AI1798+AI1800</f>
        <v>0</v>
      </c>
      <c r="AJ1775" s="17">
        <f>AJ1776+AJ1778+AJ1780+AJ1782+AJ1784+AJ1786+AJ1788+AJ1790+AJ1792+AJ1794+AJ1802+AJ1804+AJ1806+AJ1796+AJ1798+AJ1800</f>
        <v>0</v>
      </c>
      <c r="AK1775" s="17">
        <f>AK1776+AK1778+AK1780+AK1782+AK1784+AK1786+AK1788+AK1790+AK1792+AK1794+AK1802+AK1804+AK1806+AK1796+AK1798+AK1800</f>
        <v>0</v>
      </c>
      <c r="AL1775" s="17">
        <f>AL1776+AL1778+AL1780+AL1782+AL1784+AL1786+AL1788+AL1790+AL1792+AL1794+AL1802+AL1804+AL1806+AL1796+AL1798+AL1800</f>
        <v>0</v>
      </c>
      <c r="AM1775" s="17">
        <f>AM1776+AM1778+AM1780+AM1782+AM1784+AM1786+AM1788+AM1790+AM1792+AM1794+AM1802+AM1804+AM1806+AM1796+AM1798+AM1800</f>
        <v>0</v>
      </c>
      <c r="AN1775" s="17">
        <f>AN1776+AN1778+AN1780+AN1782+AN1784+AN1786+AN1788+AN1790+AN1792+AN1794+AN1802+AN1804+AN1806+AN1796+AN1798+AN1800</f>
        <v>0</v>
      </c>
      <c r="AO1775" s="17">
        <f>AO1776+AO1778+AO1780+AO1782+AO1784+AO1786+AO1788+AO1790+AO1792+AO1794+AO1802+AO1804+AO1806+AO1796+AO1798+AO1800</f>
        <v>0</v>
      </c>
      <c r="AP1775" s="17">
        <f>AP1776+AP1778+AP1780+AP1782+AP1784+AP1786+AP1788+AP1790+AP1792+AP1794+AP1802+AP1804+AP1806+AP1796+AP1798+AP1800</f>
        <v>0</v>
      </c>
      <c r="AQ1775" s="17">
        <f>AQ1776+AQ1778+AQ1780+AQ1782+AQ1784+AQ1786+AQ1788+AQ1790+AQ1792+AQ1794+AQ1802+AQ1804+AQ1806+AQ1796+AQ1798+AQ1800</f>
        <v>0</v>
      </c>
      <c r="AR1775" s="17">
        <f>AR1776+AR1778+AR1780+AR1782+AR1784+AR1786+AR1788+AR1790+AR1792+AR1794+AR1802+AR1804+AR1806+AR1796+AR1798+AR1800</f>
        <v>0</v>
      </c>
      <c r="AS1775" s="17">
        <f>AS1776+AS1778+AS1780+AS1782+AS1784+AS1786+AS1788+AS1790+AS1792+AS1794+AS1802+AS1804+AS1806+AS1796+AS1798+AS1800</f>
        <v>0</v>
      </c>
      <c r="AT1775" s="17">
        <f>AT1776+AT1778+AT1780+AT1782+AT1784+AT1786+AT1788+AT1790+AT1792+AT1794+AT1802+AT1804+AT1806+AT1796+AT1798+AT1800</f>
        <v>0</v>
      </c>
      <c r="AU1775" s="17">
        <f>AU1776+AU1778+AU1780+AU1782+AU1784+AU1786+AU1788+AU1790+AU1792+AU1794+AU1802+AU1804+AU1806+AU1796+AU1798+AU1800</f>
        <v>0</v>
      </c>
      <c r="AV1775" s="17">
        <f>AV1776+AV1778+AV1780+AV1782+AV1784+AV1786+AV1788+AV1790+AV1792+AV1794+AV1802+AV1804+AV1806+AV1796+AV1798+AV1800</f>
        <v>0</v>
      </c>
      <c r="AW1775" s="17">
        <f t="shared" si="4878"/>
        <v>32406.34577</v>
      </c>
      <c r="AX1775" s="17">
        <f t="shared" si="4879"/>
        <v>25127.499999999993</v>
      </c>
      <c r="AY1775" s="17">
        <f t="shared" si="4880"/>
        <v>57799.700000000004</v>
      </c>
      <c r="AZ1775" s="17">
        <f>AZ1776+AZ1778+AZ1780+AZ1782+AZ1784+AZ1786+AZ1788+AZ1790+AZ1792+AZ1794+AZ1802+AZ1804+AZ1806+AZ1796+AZ1798+AZ1800</f>
        <v>0</v>
      </c>
      <c r="BA1775" s="32"/>
      <c r="BB1775" s="32"/>
      <c r="BC1775" s="1"/>
      <c r="BD1775" s="1"/>
      <c r="BE1775" s="1"/>
      <c r="BF1775" s="1"/>
      <c r="BG1775" s="1"/>
      <c r="BH1775" s="1"/>
      <c r="BI1775" s="1"/>
    </row>
    <row r="1776" s="1" customFormat="1">
      <c r="A1776" s="30" t="s">
        <v>573</v>
      </c>
      <c r="B1776" s="30" t="s">
        <v>65</v>
      </c>
      <c r="C1776" s="30" t="s">
        <v>297</v>
      </c>
      <c r="D1776" s="30" t="s">
        <v>597</v>
      </c>
      <c r="E1776" s="35"/>
      <c r="F1776" s="31" t="s">
        <v>598</v>
      </c>
      <c r="G1776" s="17">
        <f>G1777</f>
        <v>832.89999999999998</v>
      </c>
      <c r="H1776" s="17">
        <f>H1777</f>
        <v>10371</v>
      </c>
      <c r="I1776" s="17">
        <f>I1777</f>
        <v>0</v>
      </c>
      <c r="J1776" s="17">
        <f>J1777</f>
        <v>0</v>
      </c>
      <c r="K1776" s="17">
        <f>K1777</f>
        <v>0</v>
      </c>
      <c r="L1776" s="17">
        <f>L1777</f>
        <v>0</v>
      </c>
      <c r="M1776" s="17">
        <f t="shared" si="4800"/>
        <v>832.89999999999998</v>
      </c>
      <c r="N1776" s="17">
        <f t="shared" si="4801"/>
        <v>10371</v>
      </c>
      <c r="O1776" s="17">
        <f t="shared" si="4802"/>
        <v>0</v>
      </c>
      <c r="P1776" s="17">
        <f>P1777</f>
        <v>0</v>
      </c>
      <c r="Q1776" s="17">
        <f>Q1777</f>
        <v>0</v>
      </c>
      <c r="R1776" s="17">
        <f>R1777</f>
        <v>0</v>
      </c>
      <c r="S1776" s="17">
        <f>S1777</f>
        <v>0</v>
      </c>
      <c r="T1776" s="17">
        <f>T1777</f>
        <v>0</v>
      </c>
      <c r="U1776" s="17">
        <f>U1777</f>
        <v>0</v>
      </c>
      <c r="V1776" s="17">
        <f>V1777</f>
        <v>0</v>
      </c>
      <c r="W1776" s="17">
        <f>W1777</f>
        <v>0</v>
      </c>
      <c r="X1776" s="17">
        <f>X1777</f>
        <v>0</v>
      </c>
      <c r="Y1776" s="17">
        <f t="shared" si="4872"/>
        <v>832.89999999999998</v>
      </c>
      <c r="Z1776" s="17">
        <f t="shared" si="4873"/>
        <v>10371</v>
      </c>
      <c r="AA1776" s="17">
        <f t="shared" si="4874"/>
        <v>0</v>
      </c>
      <c r="AB1776" s="17">
        <f>AB1777</f>
        <v>0</v>
      </c>
      <c r="AC1776" s="17">
        <f>AC1777</f>
        <v>0</v>
      </c>
      <c r="AD1776" s="17">
        <f>AD1777</f>
        <v>0</v>
      </c>
      <c r="AE1776" s="17">
        <f t="shared" si="4875"/>
        <v>832.89999999999998</v>
      </c>
      <c r="AF1776" s="17">
        <f t="shared" si="4876"/>
        <v>10371</v>
      </c>
      <c r="AG1776" s="17">
        <f t="shared" si="4877"/>
        <v>0</v>
      </c>
      <c r="AH1776" s="17">
        <f>AH1777</f>
        <v>0</v>
      </c>
      <c r="AI1776" s="17">
        <f>AI1777</f>
        <v>0</v>
      </c>
      <c r="AJ1776" s="17">
        <f>AJ1777</f>
        <v>0</v>
      </c>
      <c r="AK1776" s="17">
        <f>AK1777</f>
        <v>0</v>
      </c>
      <c r="AL1776" s="17">
        <f>AL1777</f>
        <v>0</v>
      </c>
      <c r="AM1776" s="17">
        <f>AM1777</f>
        <v>0</v>
      </c>
      <c r="AN1776" s="17">
        <f>AN1777</f>
        <v>0</v>
      </c>
      <c r="AO1776" s="17">
        <f>AO1777</f>
        <v>0</v>
      </c>
      <c r="AP1776" s="17">
        <f>AP1777</f>
        <v>0</v>
      </c>
      <c r="AQ1776" s="17">
        <f>AQ1777</f>
        <v>0</v>
      </c>
      <c r="AR1776" s="17">
        <f>AR1777</f>
        <v>0</v>
      </c>
      <c r="AS1776" s="17">
        <f>AS1777</f>
        <v>0</v>
      </c>
      <c r="AT1776" s="17">
        <f>AT1777</f>
        <v>0</v>
      </c>
      <c r="AU1776" s="17">
        <f>AU1777</f>
        <v>0</v>
      </c>
      <c r="AV1776" s="17">
        <f>AV1777</f>
        <v>0</v>
      </c>
      <c r="AW1776" s="17">
        <f t="shared" si="4878"/>
        <v>832.89999999999998</v>
      </c>
      <c r="AX1776" s="17">
        <f t="shared" si="4879"/>
        <v>10371</v>
      </c>
      <c r="AY1776" s="17">
        <f t="shared" si="4880"/>
        <v>0</v>
      </c>
      <c r="AZ1776" s="17">
        <f>AZ1777</f>
        <v>0</v>
      </c>
      <c r="BA1776" s="32"/>
      <c r="BB1776" s="32"/>
      <c r="BC1776" s="1"/>
      <c r="BD1776" s="1"/>
      <c r="BE1776" s="1"/>
      <c r="BF1776" s="1"/>
      <c r="BG1776" s="1"/>
      <c r="BH1776" s="1"/>
      <c r="BI1776" s="1"/>
    </row>
    <row r="1777" s="1" customFormat="1">
      <c r="A1777" s="30" t="s">
        <v>573</v>
      </c>
      <c r="B1777" s="30" t="s">
        <v>65</v>
      </c>
      <c r="C1777" s="30" t="s">
        <v>297</v>
      </c>
      <c r="D1777" s="30" t="s">
        <v>597</v>
      </c>
      <c r="E1777" s="30" t="s">
        <v>85</v>
      </c>
      <c r="F1777" s="31" t="s">
        <v>86</v>
      </c>
      <c r="G1777" s="17">
        <v>832.89999999999998</v>
      </c>
      <c r="H1777" s="17">
        <v>10371</v>
      </c>
      <c r="I1777" s="17">
        <v>0</v>
      </c>
      <c r="J1777" s="17"/>
      <c r="K1777" s="17"/>
      <c r="L1777" s="17"/>
      <c r="M1777" s="17">
        <f t="shared" si="4800"/>
        <v>832.89999999999998</v>
      </c>
      <c r="N1777" s="17">
        <f t="shared" si="4801"/>
        <v>10371</v>
      </c>
      <c r="O1777" s="17">
        <f t="shared" si="4802"/>
        <v>0</v>
      </c>
      <c r="P1777" s="17"/>
      <c r="Q1777" s="17"/>
      <c r="R1777" s="17"/>
      <c r="S1777" s="17"/>
      <c r="T1777" s="17"/>
      <c r="U1777" s="17"/>
      <c r="V1777" s="17"/>
      <c r="W1777" s="17"/>
      <c r="X1777" s="17"/>
      <c r="Y1777" s="17">
        <f t="shared" si="4872"/>
        <v>832.89999999999998</v>
      </c>
      <c r="Z1777" s="17">
        <f t="shared" si="4873"/>
        <v>10371</v>
      </c>
      <c r="AA1777" s="17">
        <f t="shared" si="4874"/>
        <v>0</v>
      </c>
      <c r="AB1777" s="17"/>
      <c r="AC1777" s="17"/>
      <c r="AD1777" s="17"/>
      <c r="AE1777" s="17">
        <f t="shared" si="4875"/>
        <v>832.89999999999998</v>
      </c>
      <c r="AF1777" s="17">
        <f t="shared" si="4876"/>
        <v>10371</v>
      </c>
      <c r="AG1777" s="17">
        <f t="shared" si="4877"/>
        <v>0</v>
      </c>
      <c r="AH1777" s="17"/>
      <c r="AI1777" s="17"/>
      <c r="AJ1777" s="17"/>
      <c r="AK1777" s="17"/>
      <c r="AL1777" s="17"/>
      <c r="AM1777" s="17"/>
      <c r="AN1777" s="17"/>
      <c r="AO1777" s="17"/>
      <c r="AP1777" s="17"/>
      <c r="AQ1777" s="17"/>
      <c r="AR1777" s="17"/>
      <c r="AS1777" s="17"/>
      <c r="AT1777" s="17"/>
      <c r="AU1777" s="17"/>
      <c r="AV1777" s="17"/>
      <c r="AW1777" s="17">
        <f t="shared" si="4878"/>
        <v>832.89999999999998</v>
      </c>
      <c r="AX1777" s="17">
        <f t="shared" si="4879"/>
        <v>10371</v>
      </c>
      <c r="AY1777" s="17">
        <f t="shared" si="4880"/>
        <v>0</v>
      </c>
      <c r="AZ1777" s="17"/>
      <c r="BA1777" s="32"/>
      <c r="BB1777" s="32"/>
      <c r="BC1777" s="1"/>
      <c r="BD1777" s="1"/>
      <c r="BE1777" s="1"/>
      <c r="BF1777" s="1"/>
      <c r="BG1777" s="1"/>
      <c r="BH1777" s="1"/>
      <c r="BI1777" s="1"/>
    </row>
    <row r="1778" s="1" customFormat="1">
      <c r="A1778" s="30" t="s">
        <v>573</v>
      </c>
      <c r="B1778" s="30" t="s">
        <v>65</v>
      </c>
      <c r="C1778" s="30" t="s">
        <v>297</v>
      </c>
      <c r="D1778" s="30" t="s">
        <v>599</v>
      </c>
      <c r="E1778" s="35"/>
      <c r="F1778" s="31" t="s">
        <v>600</v>
      </c>
      <c r="G1778" s="17">
        <f>G1779</f>
        <v>832.89999999999998</v>
      </c>
      <c r="H1778" s="17">
        <f>H1779</f>
        <v>10371</v>
      </c>
      <c r="I1778" s="17">
        <f>I1779</f>
        <v>0</v>
      </c>
      <c r="J1778" s="17">
        <f>J1779</f>
        <v>0</v>
      </c>
      <c r="K1778" s="17">
        <f>K1779</f>
        <v>0</v>
      </c>
      <c r="L1778" s="17">
        <f>L1779</f>
        <v>0</v>
      </c>
      <c r="M1778" s="17">
        <f t="shared" si="4800"/>
        <v>832.89999999999998</v>
      </c>
      <c r="N1778" s="17">
        <f t="shared" si="4801"/>
        <v>10371</v>
      </c>
      <c r="O1778" s="17">
        <f t="shared" si="4802"/>
        <v>0</v>
      </c>
      <c r="P1778" s="17">
        <f>P1779</f>
        <v>0</v>
      </c>
      <c r="Q1778" s="17">
        <f>Q1779</f>
        <v>0</v>
      </c>
      <c r="R1778" s="17">
        <f>R1779</f>
        <v>0</v>
      </c>
      <c r="S1778" s="17">
        <f>S1779</f>
        <v>0</v>
      </c>
      <c r="T1778" s="17">
        <f>T1779</f>
        <v>0</v>
      </c>
      <c r="U1778" s="17">
        <f>U1779</f>
        <v>0</v>
      </c>
      <c r="V1778" s="17">
        <f>V1779</f>
        <v>0</v>
      </c>
      <c r="W1778" s="17">
        <f>W1779</f>
        <v>0</v>
      </c>
      <c r="X1778" s="17">
        <f>X1779</f>
        <v>0</v>
      </c>
      <c r="Y1778" s="17">
        <f t="shared" si="4872"/>
        <v>832.89999999999998</v>
      </c>
      <c r="Z1778" s="17">
        <f t="shared" si="4873"/>
        <v>10371</v>
      </c>
      <c r="AA1778" s="17">
        <f t="shared" si="4874"/>
        <v>0</v>
      </c>
      <c r="AB1778" s="17">
        <f>AB1779</f>
        <v>0</v>
      </c>
      <c r="AC1778" s="17">
        <f>AC1779</f>
        <v>0</v>
      </c>
      <c r="AD1778" s="17">
        <f>AD1779</f>
        <v>0</v>
      </c>
      <c r="AE1778" s="17">
        <f t="shared" si="4875"/>
        <v>832.89999999999998</v>
      </c>
      <c r="AF1778" s="17">
        <f t="shared" si="4876"/>
        <v>10371</v>
      </c>
      <c r="AG1778" s="17">
        <f t="shared" si="4877"/>
        <v>0</v>
      </c>
      <c r="AH1778" s="17">
        <f>AH1779</f>
        <v>0</v>
      </c>
      <c r="AI1778" s="17">
        <f>AI1779</f>
        <v>0</v>
      </c>
      <c r="AJ1778" s="17">
        <f>AJ1779</f>
        <v>0</v>
      </c>
      <c r="AK1778" s="17">
        <f>AK1779</f>
        <v>0</v>
      </c>
      <c r="AL1778" s="17">
        <f>AL1779</f>
        <v>0</v>
      </c>
      <c r="AM1778" s="17">
        <f>AM1779</f>
        <v>0</v>
      </c>
      <c r="AN1778" s="17">
        <f>AN1779</f>
        <v>0</v>
      </c>
      <c r="AO1778" s="17">
        <f>AO1779</f>
        <v>0</v>
      </c>
      <c r="AP1778" s="17">
        <f>AP1779</f>
        <v>0</v>
      </c>
      <c r="AQ1778" s="17">
        <f>AQ1779</f>
        <v>0</v>
      </c>
      <c r="AR1778" s="17">
        <f>AR1779</f>
        <v>0</v>
      </c>
      <c r="AS1778" s="17">
        <f>AS1779</f>
        <v>0</v>
      </c>
      <c r="AT1778" s="17">
        <f>AT1779</f>
        <v>0</v>
      </c>
      <c r="AU1778" s="17">
        <f>AU1779</f>
        <v>0</v>
      </c>
      <c r="AV1778" s="17">
        <f>AV1779</f>
        <v>0</v>
      </c>
      <c r="AW1778" s="17">
        <f t="shared" si="4878"/>
        <v>832.89999999999998</v>
      </c>
      <c r="AX1778" s="17">
        <f t="shared" si="4879"/>
        <v>10371</v>
      </c>
      <c r="AY1778" s="17">
        <f t="shared" si="4880"/>
        <v>0</v>
      </c>
      <c r="AZ1778" s="17">
        <f>AZ1779</f>
        <v>0</v>
      </c>
      <c r="BA1778" s="32"/>
      <c r="BB1778" s="32"/>
      <c r="BC1778" s="1"/>
      <c r="BD1778" s="1"/>
      <c r="BE1778" s="1"/>
      <c r="BF1778" s="1"/>
      <c r="BG1778" s="1"/>
      <c r="BH1778" s="1"/>
      <c r="BI1778" s="1"/>
    </row>
    <row r="1779" s="1" customFormat="1">
      <c r="A1779" s="30" t="s">
        <v>573</v>
      </c>
      <c r="B1779" s="30" t="s">
        <v>65</v>
      </c>
      <c r="C1779" s="30" t="s">
        <v>297</v>
      </c>
      <c r="D1779" s="30" t="s">
        <v>599</v>
      </c>
      <c r="E1779" s="30" t="s">
        <v>85</v>
      </c>
      <c r="F1779" s="31" t="s">
        <v>86</v>
      </c>
      <c r="G1779" s="17">
        <v>832.89999999999998</v>
      </c>
      <c r="H1779" s="17">
        <v>10371</v>
      </c>
      <c r="I1779" s="17">
        <v>0</v>
      </c>
      <c r="J1779" s="17"/>
      <c r="K1779" s="17"/>
      <c r="L1779" s="17"/>
      <c r="M1779" s="17">
        <f t="shared" si="4800"/>
        <v>832.89999999999998</v>
      </c>
      <c r="N1779" s="17">
        <f t="shared" si="4801"/>
        <v>10371</v>
      </c>
      <c r="O1779" s="17">
        <f t="shared" si="4802"/>
        <v>0</v>
      </c>
      <c r="P1779" s="17"/>
      <c r="Q1779" s="17"/>
      <c r="R1779" s="17"/>
      <c r="S1779" s="17"/>
      <c r="T1779" s="17"/>
      <c r="U1779" s="17"/>
      <c r="V1779" s="17"/>
      <c r="W1779" s="17"/>
      <c r="X1779" s="17"/>
      <c r="Y1779" s="17">
        <f t="shared" si="4872"/>
        <v>832.89999999999998</v>
      </c>
      <c r="Z1779" s="17">
        <f t="shared" si="4873"/>
        <v>10371</v>
      </c>
      <c r="AA1779" s="17">
        <f t="shared" si="4874"/>
        <v>0</v>
      </c>
      <c r="AB1779" s="17"/>
      <c r="AC1779" s="17"/>
      <c r="AD1779" s="17"/>
      <c r="AE1779" s="17">
        <f t="shared" si="4875"/>
        <v>832.89999999999998</v>
      </c>
      <c r="AF1779" s="17">
        <f t="shared" si="4876"/>
        <v>10371</v>
      </c>
      <c r="AG1779" s="17">
        <f t="shared" si="4877"/>
        <v>0</v>
      </c>
      <c r="AH1779" s="17"/>
      <c r="AI1779" s="17"/>
      <c r="AJ1779" s="17"/>
      <c r="AK1779" s="17"/>
      <c r="AL1779" s="17"/>
      <c r="AM1779" s="17"/>
      <c r="AN1779" s="17"/>
      <c r="AO1779" s="17"/>
      <c r="AP1779" s="17"/>
      <c r="AQ1779" s="17"/>
      <c r="AR1779" s="17"/>
      <c r="AS1779" s="17"/>
      <c r="AT1779" s="17"/>
      <c r="AU1779" s="17"/>
      <c r="AV1779" s="17"/>
      <c r="AW1779" s="17">
        <f t="shared" si="4878"/>
        <v>832.89999999999998</v>
      </c>
      <c r="AX1779" s="17">
        <f t="shared" si="4879"/>
        <v>10371</v>
      </c>
      <c r="AY1779" s="17">
        <f t="shared" si="4880"/>
        <v>0</v>
      </c>
      <c r="AZ1779" s="17"/>
      <c r="BA1779" s="32"/>
      <c r="BB1779" s="32"/>
      <c r="BC1779" s="1"/>
      <c r="BD1779" s="1"/>
      <c r="BE1779" s="1"/>
      <c r="BF1779" s="1"/>
      <c r="BG1779" s="1"/>
      <c r="BH1779" s="1"/>
      <c r="BI1779" s="1"/>
    </row>
    <row r="1780" s="1" customFormat="1">
      <c r="A1780" s="30" t="s">
        <v>573</v>
      </c>
      <c r="B1780" s="30" t="s">
        <v>65</v>
      </c>
      <c r="C1780" s="30" t="s">
        <v>297</v>
      </c>
      <c r="D1780" s="30" t="s">
        <v>601</v>
      </c>
      <c r="E1780" s="35"/>
      <c r="F1780" s="31" t="s">
        <v>602</v>
      </c>
      <c r="G1780" s="17">
        <f>G1781</f>
        <v>0</v>
      </c>
      <c r="H1780" s="17">
        <f>H1781</f>
        <v>877.10000000000002</v>
      </c>
      <c r="I1780" s="17">
        <f>I1781</f>
        <v>10827.4</v>
      </c>
      <c r="J1780" s="17">
        <f>J1781</f>
        <v>0</v>
      </c>
      <c r="K1780" s="17">
        <f>K1781</f>
        <v>0</v>
      </c>
      <c r="L1780" s="17">
        <f>L1781</f>
        <v>0</v>
      </c>
      <c r="M1780" s="17">
        <f t="shared" si="4800"/>
        <v>0</v>
      </c>
      <c r="N1780" s="17">
        <f t="shared" si="4801"/>
        <v>877.10000000000002</v>
      </c>
      <c r="O1780" s="17">
        <f t="shared" si="4802"/>
        <v>10827.4</v>
      </c>
      <c r="P1780" s="17">
        <f>P1781</f>
        <v>0</v>
      </c>
      <c r="Q1780" s="17">
        <f>Q1781</f>
        <v>0</v>
      </c>
      <c r="R1780" s="17">
        <f>R1781</f>
        <v>0</v>
      </c>
      <c r="S1780" s="17">
        <f>S1781</f>
        <v>0</v>
      </c>
      <c r="T1780" s="17">
        <f>T1781</f>
        <v>0</v>
      </c>
      <c r="U1780" s="17">
        <f>U1781</f>
        <v>0</v>
      </c>
      <c r="V1780" s="17">
        <f>V1781</f>
        <v>0</v>
      </c>
      <c r="W1780" s="17">
        <f>W1781</f>
        <v>0</v>
      </c>
      <c r="X1780" s="17">
        <f>X1781</f>
        <v>0</v>
      </c>
      <c r="Y1780" s="17">
        <f t="shared" si="4872"/>
        <v>0</v>
      </c>
      <c r="Z1780" s="17">
        <f t="shared" si="4873"/>
        <v>877.10000000000002</v>
      </c>
      <c r="AA1780" s="17">
        <f t="shared" si="4874"/>
        <v>10827.4</v>
      </c>
      <c r="AB1780" s="17">
        <f>AB1781</f>
        <v>0</v>
      </c>
      <c r="AC1780" s="17">
        <f>AC1781</f>
        <v>0</v>
      </c>
      <c r="AD1780" s="17">
        <f>AD1781</f>
        <v>0</v>
      </c>
      <c r="AE1780" s="17">
        <f t="shared" si="4875"/>
        <v>0</v>
      </c>
      <c r="AF1780" s="17">
        <f t="shared" si="4876"/>
        <v>877.10000000000002</v>
      </c>
      <c r="AG1780" s="17">
        <f t="shared" si="4877"/>
        <v>10827.4</v>
      </c>
      <c r="AH1780" s="17">
        <f>AH1781</f>
        <v>0</v>
      </c>
      <c r="AI1780" s="17">
        <f>AI1781</f>
        <v>0</v>
      </c>
      <c r="AJ1780" s="17">
        <f>AJ1781</f>
        <v>0</v>
      </c>
      <c r="AK1780" s="17">
        <f>AK1781</f>
        <v>0</v>
      </c>
      <c r="AL1780" s="17">
        <f>AL1781</f>
        <v>0</v>
      </c>
      <c r="AM1780" s="17">
        <f>AM1781</f>
        <v>0</v>
      </c>
      <c r="AN1780" s="17">
        <f>AN1781</f>
        <v>0</v>
      </c>
      <c r="AO1780" s="17">
        <f>AO1781</f>
        <v>0</v>
      </c>
      <c r="AP1780" s="17">
        <f>AP1781</f>
        <v>0</v>
      </c>
      <c r="AQ1780" s="17">
        <f>AQ1781</f>
        <v>0</v>
      </c>
      <c r="AR1780" s="17">
        <f>AR1781</f>
        <v>0</v>
      </c>
      <c r="AS1780" s="17">
        <f>AS1781</f>
        <v>0</v>
      </c>
      <c r="AT1780" s="17">
        <f>AT1781</f>
        <v>0</v>
      </c>
      <c r="AU1780" s="17">
        <f>AU1781</f>
        <v>0</v>
      </c>
      <c r="AV1780" s="17">
        <f>AV1781</f>
        <v>0</v>
      </c>
      <c r="AW1780" s="17">
        <f t="shared" si="4878"/>
        <v>0</v>
      </c>
      <c r="AX1780" s="17">
        <f t="shared" si="4879"/>
        <v>877.10000000000002</v>
      </c>
      <c r="AY1780" s="17">
        <f t="shared" si="4880"/>
        <v>10827.4</v>
      </c>
      <c r="AZ1780" s="17">
        <f>AZ1781</f>
        <v>0</v>
      </c>
      <c r="BA1780" s="32"/>
      <c r="BB1780" s="32"/>
      <c r="BC1780" s="1"/>
      <c r="BD1780" s="1"/>
      <c r="BE1780" s="1"/>
      <c r="BF1780" s="1"/>
      <c r="BG1780" s="1"/>
      <c r="BH1780" s="1"/>
      <c r="BI1780" s="1"/>
    </row>
    <row r="1781" s="1" customFormat="1">
      <c r="A1781" s="30" t="s">
        <v>573</v>
      </c>
      <c r="B1781" s="30" t="s">
        <v>65</v>
      </c>
      <c r="C1781" s="30" t="s">
        <v>297</v>
      </c>
      <c r="D1781" s="30" t="s">
        <v>601</v>
      </c>
      <c r="E1781" s="30" t="s">
        <v>85</v>
      </c>
      <c r="F1781" s="31" t="s">
        <v>86</v>
      </c>
      <c r="G1781" s="17">
        <v>0</v>
      </c>
      <c r="H1781" s="17">
        <v>877.10000000000002</v>
      </c>
      <c r="I1781" s="17">
        <v>10827.4</v>
      </c>
      <c r="J1781" s="17"/>
      <c r="K1781" s="17"/>
      <c r="L1781" s="17"/>
      <c r="M1781" s="17">
        <f t="shared" si="4800"/>
        <v>0</v>
      </c>
      <c r="N1781" s="17">
        <f t="shared" si="4801"/>
        <v>877.10000000000002</v>
      </c>
      <c r="O1781" s="17">
        <f t="shared" si="4802"/>
        <v>10827.4</v>
      </c>
      <c r="P1781" s="17"/>
      <c r="Q1781" s="17"/>
      <c r="R1781" s="17"/>
      <c r="S1781" s="17"/>
      <c r="T1781" s="17"/>
      <c r="U1781" s="17"/>
      <c r="V1781" s="17"/>
      <c r="W1781" s="17"/>
      <c r="X1781" s="17"/>
      <c r="Y1781" s="17">
        <f t="shared" si="4872"/>
        <v>0</v>
      </c>
      <c r="Z1781" s="17">
        <f t="shared" si="4873"/>
        <v>877.10000000000002</v>
      </c>
      <c r="AA1781" s="17">
        <f t="shared" si="4874"/>
        <v>10827.4</v>
      </c>
      <c r="AB1781" s="17"/>
      <c r="AC1781" s="17"/>
      <c r="AD1781" s="17"/>
      <c r="AE1781" s="17">
        <f t="shared" si="4875"/>
        <v>0</v>
      </c>
      <c r="AF1781" s="17">
        <f t="shared" si="4876"/>
        <v>877.10000000000002</v>
      </c>
      <c r="AG1781" s="17">
        <f t="shared" si="4877"/>
        <v>10827.4</v>
      </c>
      <c r="AH1781" s="17"/>
      <c r="AI1781" s="17"/>
      <c r="AJ1781" s="17"/>
      <c r="AK1781" s="17"/>
      <c r="AL1781" s="17"/>
      <c r="AM1781" s="17"/>
      <c r="AN1781" s="17"/>
      <c r="AO1781" s="17"/>
      <c r="AP1781" s="17"/>
      <c r="AQ1781" s="17"/>
      <c r="AR1781" s="17"/>
      <c r="AS1781" s="17"/>
      <c r="AT1781" s="17"/>
      <c r="AU1781" s="17"/>
      <c r="AV1781" s="17"/>
      <c r="AW1781" s="17">
        <f t="shared" si="4878"/>
        <v>0</v>
      </c>
      <c r="AX1781" s="17">
        <f t="shared" si="4879"/>
        <v>877.10000000000002</v>
      </c>
      <c r="AY1781" s="17">
        <f t="shared" si="4880"/>
        <v>10827.4</v>
      </c>
      <c r="AZ1781" s="17"/>
      <c r="BA1781" s="32"/>
      <c r="BB1781" s="32"/>
      <c r="BC1781" s="1"/>
      <c r="BD1781" s="1"/>
      <c r="BE1781" s="1"/>
      <c r="BF1781" s="1"/>
      <c r="BG1781" s="1"/>
      <c r="BH1781" s="1"/>
      <c r="BI1781" s="1"/>
    </row>
    <row r="1782" s="1" customFormat="1">
      <c r="A1782" s="30" t="s">
        <v>573</v>
      </c>
      <c r="B1782" s="30" t="s">
        <v>65</v>
      </c>
      <c r="C1782" s="30" t="s">
        <v>297</v>
      </c>
      <c r="D1782" s="30" t="s">
        <v>603</v>
      </c>
      <c r="E1782" s="35"/>
      <c r="F1782" s="31" t="s">
        <v>604</v>
      </c>
      <c r="G1782" s="17">
        <f>G1783</f>
        <v>0</v>
      </c>
      <c r="H1782" s="17">
        <f>H1783</f>
        <v>877.10000000000002</v>
      </c>
      <c r="I1782" s="17">
        <f>I1783</f>
        <v>10827.4</v>
      </c>
      <c r="J1782" s="17">
        <f>J1783</f>
        <v>0</v>
      </c>
      <c r="K1782" s="17">
        <f>K1783</f>
        <v>0</v>
      </c>
      <c r="L1782" s="17">
        <f>L1783</f>
        <v>0</v>
      </c>
      <c r="M1782" s="17">
        <f t="shared" si="4800"/>
        <v>0</v>
      </c>
      <c r="N1782" s="17">
        <f t="shared" si="4801"/>
        <v>877.10000000000002</v>
      </c>
      <c r="O1782" s="17">
        <f t="shared" si="4802"/>
        <v>10827.4</v>
      </c>
      <c r="P1782" s="17">
        <f>P1783</f>
        <v>0</v>
      </c>
      <c r="Q1782" s="17">
        <f>Q1783</f>
        <v>0</v>
      </c>
      <c r="R1782" s="17">
        <f>R1783</f>
        <v>0</v>
      </c>
      <c r="S1782" s="17">
        <f>S1783</f>
        <v>0</v>
      </c>
      <c r="T1782" s="17">
        <f>T1783</f>
        <v>0</v>
      </c>
      <c r="U1782" s="17">
        <f>U1783</f>
        <v>0</v>
      </c>
      <c r="V1782" s="17">
        <f>V1783</f>
        <v>0</v>
      </c>
      <c r="W1782" s="17">
        <f>W1783</f>
        <v>0</v>
      </c>
      <c r="X1782" s="17">
        <f>X1783</f>
        <v>0</v>
      </c>
      <c r="Y1782" s="17">
        <f t="shared" si="4872"/>
        <v>0</v>
      </c>
      <c r="Z1782" s="17">
        <f t="shared" si="4873"/>
        <v>877.10000000000002</v>
      </c>
      <c r="AA1782" s="17">
        <f t="shared" si="4874"/>
        <v>10827.4</v>
      </c>
      <c r="AB1782" s="17">
        <f>AB1783</f>
        <v>0</v>
      </c>
      <c r="AC1782" s="17">
        <f>AC1783</f>
        <v>0</v>
      </c>
      <c r="AD1782" s="17">
        <f>AD1783</f>
        <v>0</v>
      </c>
      <c r="AE1782" s="17">
        <f t="shared" si="4875"/>
        <v>0</v>
      </c>
      <c r="AF1782" s="17">
        <f t="shared" si="4876"/>
        <v>877.10000000000002</v>
      </c>
      <c r="AG1782" s="17">
        <f t="shared" si="4877"/>
        <v>10827.4</v>
      </c>
      <c r="AH1782" s="17">
        <f>AH1783</f>
        <v>0</v>
      </c>
      <c r="AI1782" s="17">
        <f>AI1783</f>
        <v>0</v>
      </c>
      <c r="AJ1782" s="17">
        <f>AJ1783</f>
        <v>0</v>
      </c>
      <c r="AK1782" s="17">
        <f>AK1783</f>
        <v>0</v>
      </c>
      <c r="AL1782" s="17">
        <f>AL1783</f>
        <v>0</v>
      </c>
      <c r="AM1782" s="17">
        <f>AM1783</f>
        <v>0</v>
      </c>
      <c r="AN1782" s="17">
        <f>AN1783</f>
        <v>0</v>
      </c>
      <c r="AO1782" s="17">
        <f>AO1783</f>
        <v>0</v>
      </c>
      <c r="AP1782" s="17">
        <f>AP1783</f>
        <v>0</v>
      </c>
      <c r="AQ1782" s="17">
        <f>AQ1783</f>
        <v>0</v>
      </c>
      <c r="AR1782" s="17">
        <f>AR1783</f>
        <v>0</v>
      </c>
      <c r="AS1782" s="17">
        <f>AS1783</f>
        <v>0</v>
      </c>
      <c r="AT1782" s="17">
        <f>AT1783</f>
        <v>0</v>
      </c>
      <c r="AU1782" s="17">
        <f>AU1783</f>
        <v>0</v>
      </c>
      <c r="AV1782" s="17">
        <f>AV1783</f>
        <v>0</v>
      </c>
      <c r="AW1782" s="17">
        <f t="shared" si="4878"/>
        <v>0</v>
      </c>
      <c r="AX1782" s="17">
        <f t="shared" si="4879"/>
        <v>877.10000000000002</v>
      </c>
      <c r="AY1782" s="17">
        <f t="shared" si="4880"/>
        <v>10827.4</v>
      </c>
      <c r="AZ1782" s="17">
        <f>AZ1783</f>
        <v>0</v>
      </c>
      <c r="BA1782" s="32"/>
      <c r="BB1782" s="32"/>
      <c r="BC1782" s="1"/>
      <c r="BD1782" s="1"/>
      <c r="BE1782" s="1"/>
      <c r="BF1782" s="1"/>
      <c r="BG1782" s="1"/>
      <c r="BH1782" s="1"/>
      <c r="BI1782" s="1"/>
    </row>
    <row r="1783" s="1" customFormat="1">
      <c r="A1783" s="30" t="s">
        <v>573</v>
      </c>
      <c r="B1783" s="30" t="s">
        <v>65</v>
      </c>
      <c r="C1783" s="30" t="s">
        <v>297</v>
      </c>
      <c r="D1783" s="30" t="s">
        <v>603</v>
      </c>
      <c r="E1783" s="30" t="s">
        <v>85</v>
      </c>
      <c r="F1783" s="31" t="s">
        <v>86</v>
      </c>
      <c r="G1783" s="17">
        <v>0</v>
      </c>
      <c r="H1783" s="17">
        <v>877.10000000000002</v>
      </c>
      <c r="I1783" s="17">
        <v>10827.4</v>
      </c>
      <c r="J1783" s="17"/>
      <c r="K1783" s="17"/>
      <c r="L1783" s="17"/>
      <c r="M1783" s="17">
        <f t="shared" si="4800"/>
        <v>0</v>
      </c>
      <c r="N1783" s="17">
        <f t="shared" si="4801"/>
        <v>877.10000000000002</v>
      </c>
      <c r="O1783" s="17">
        <f t="shared" si="4802"/>
        <v>10827.4</v>
      </c>
      <c r="P1783" s="17"/>
      <c r="Q1783" s="17"/>
      <c r="R1783" s="17"/>
      <c r="S1783" s="17"/>
      <c r="T1783" s="17"/>
      <c r="U1783" s="17"/>
      <c r="V1783" s="17"/>
      <c r="W1783" s="17"/>
      <c r="X1783" s="17"/>
      <c r="Y1783" s="17">
        <f t="shared" si="4872"/>
        <v>0</v>
      </c>
      <c r="Z1783" s="17">
        <f t="shared" si="4873"/>
        <v>877.10000000000002</v>
      </c>
      <c r="AA1783" s="17">
        <f t="shared" si="4874"/>
        <v>10827.4</v>
      </c>
      <c r="AB1783" s="17"/>
      <c r="AC1783" s="17"/>
      <c r="AD1783" s="17"/>
      <c r="AE1783" s="17">
        <f t="shared" si="4875"/>
        <v>0</v>
      </c>
      <c r="AF1783" s="17">
        <f t="shared" si="4876"/>
        <v>877.10000000000002</v>
      </c>
      <c r="AG1783" s="17">
        <f t="shared" si="4877"/>
        <v>10827.4</v>
      </c>
      <c r="AH1783" s="17"/>
      <c r="AI1783" s="17"/>
      <c r="AJ1783" s="17"/>
      <c r="AK1783" s="17"/>
      <c r="AL1783" s="17"/>
      <c r="AM1783" s="17"/>
      <c r="AN1783" s="17"/>
      <c r="AO1783" s="17"/>
      <c r="AP1783" s="17"/>
      <c r="AQ1783" s="17"/>
      <c r="AR1783" s="17"/>
      <c r="AS1783" s="17"/>
      <c r="AT1783" s="17"/>
      <c r="AU1783" s="17"/>
      <c r="AV1783" s="17"/>
      <c r="AW1783" s="17">
        <f t="shared" si="4878"/>
        <v>0</v>
      </c>
      <c r="AX1783" s="17">
        <f t="shared" si="4879"/>
        <v>877.10000000000002</v>
      </c>
      <c r="AY1783" s="17">
        <f t="shared" si="4880"/>
        <v>10827.4</v>
      </c>
      <c r="AZ1783" s="17"/>
      <c r="BA1783" s="32"/>
      <c r="BB1783" s="32"/>
      <c r="BC1783" s="1"/>
      <c r="BD1783" s="1"/>
      <c r="BE1783" s="1"/>
      <c r="BF1783" s="1"/>
      <c r="BG1783" s="1"/>
      <c r="BH1783" s="1"/>
      <c r="BI1783" s="1"/>
    </row>
    <row r="1784" s="1" customFormat="1">
      <c r="A1784" s="30" t="s">
        <v>573</v>
      </c>
      <c r="B1784" s="30" t="s">
        <v>65</v>
      </c>
      <c r="C1784" s="30" t="s">
        <v>297</v>
      </c>
      <c r="D1784" s="30" t="s">
        <v>605</v>
      </c>
      <c r="E1784" s="35"/>
      <c r="F1784" s="31" t="s">
        <v>606</v>
      </c>
      <c r="G1784" s="17">
        <f>G1785</f>
        <v>0</v>
      </c>
      <c r="H1784" s="17">
        <f>H1785</f>
        <v>0</v>
      </c>
      <c r="I1784" s="17">
        <f>I1785</f>
        <v>915.70000000000005</v>
      </c>
      <c r="J1784" s="17">
        <f>J1785</f>
        <v>0</v>
      </c>
      <c r="K1784" s="17">
        <f>K1785</f>
        <v>0</v>
      </c>
      <c r="L1784" s="17">
        <f>L1785</f>
        <v>0</v>
      </c>
      <c r="M1784" s="17">
        <f t="shared" si="4800"/>
        <v>0</v>
      </c>
      <c r="N1784" s="17">
        <f t="shared" si="4801"/>
        <v>0</v>
      </c>
      <c r="O1784" s="17">
        <f t="shared" si="4802"/>
        <v>915.70000000000005</v>
      </c>
      <c r="P1784" s="17">
        <f>P1785</f>
        <v>0</v>
      </c>
      <c r="Q1784" s="17">
        <f>Q1785</f>
        <v>0</v>
      </c>
      <c r="R1784" s="17">
        <f>R1785</f>
        <v>0</v>
      </c>
      <c r="S1784" s="17">
        <f>S1785</f>
        <v>0</v>
      </c>
      <c r="T1784" s="17">
        <f>T1785</f>
        <v>0</v>
      </c>
      <c r="U1784" s="17">
        <f>U1785</f>
        <v>0</v>
      </c>
      <c r="V1784" s="17">
        <f>V1785</f>
        <v>0</v>
      </c>
      <c r="W1784" s="17">
        <f>W1785</f>
        <v>0</v>
      </c>
      <c r="X1784" s="17">
        <f>X1785</f>
        <v>0</v>
      </c>
      <c r="Y1784" s="17">
        <f t="shared" si="4872"/>
        <v>0</v>
      </c>
      <c r="Z1784" s="17">
        <f t="shared" si="4873"/>
        <v>0</v>
      </c>
      <c r="AA1784" s="17">
        <f t="shared" si="4874"/>
        <v>915.70000000000005</v>
      </c>
      <c r="AB1784" s="17">
        <f>AB1785</f>
        <v>0</v>
      </c>
      <c r="AC1784" s="17">
        <f>AC1785</f>
        <v>0</v>
      </c>
      <c r="AD1784" s="17">
        <f>AD1785</f>
        <v>0</v>
      </c>
      <c r="AE1784" s="17">
        <f t="shared" si="4875"/>
        <v>0</v>
      </c>
      <c r="AF1784" s="17">
        <f t="shared" si="4876"/>
        <v>0</v>
      </c>
      <c r="AG1784" s="17">
        <f t="shared" si="4877"/>
        <v>915.70000000000005</v>
      </c>
      <c r="AH1784" s="17">
        <f>AH1785</f>
        <v>0</v>
      </c>
      <c r="AI1784" s="17">
        <f>AI1785</f>
        <v>0</v>
      </c>
      <c r="AJ1784" s="17">
        <f>AJ1785</f>
        <v>0</v>
      </c>
      <c r="AK1784" s="17">
        <f>AK1785</f>
        <v>0</v>
      </c>
      <c r="AL1784" s="17">
        <f>AL1785</f>
        <v>0</v>
      </c>
      <c r="AM1784" s="17">
        <f>AM1785</f>
        <v>0</v>
      </c>
      <c r="AN1784" s="17">
        <f>AN1785</f>
        <v>0</v>
      </c>
      <c r="AO1784" s="17">
        <f>AO1785</f>
        <v>0</v>
      </c>
      <c r="AP1784" s="17">
        <f>AP1785</f>
        <v>0</v>
      </c>
      <c r="AQ1784" s="17">
        <f>AQ1785</f>
        <v>0</v>
      </c>
      <c r="AR1784" s="17">
        <f>AR1785</f>
        <v>0</v>
      </c>
      <c r="AS1784" s="17">
        <f>AS1785</f>
        <v>0</v>
      </c>
      <c r="AT1784" s="17">
        <f>AT1785</f>
        <v>0</v>
      </c>
      <c r="AU1784" s="17">
        <f>AU1785</f>
        <v>0</v>
      </c>
      <c r="AV1784" s="17">
        <f>AV1785</f>
        <v>0</v>
      </c>
      <c r="AW1784" s="17">
        <f t="shared" si="4878"/>
        <v>0</v>
      </c>
      <c r="AX1784" s="17">
        <f t="shared" si="4879"/>
        <v>0</v>
      </c>
      <c r="AY1784" s="17">
        <f t="shared" si="4880"/>
        <v>915.70000000000005</v>
      </c>
      <c r="AZ1784" s="17">
        <f>AZ1785</f>
        <v>0</v>
      </c>
      <c r="BA1784" s="32"/>
      <c r="BB1784" s="32"/>
      <c r="BC1784" s="1"/>
      <c r="BD1784" s="1"/>
      <c r="BE1784" s="1"/>
      <c r="BF1784" s="1"/>
      <c r="BG1784" s="1"/>
      <c r="BH1784" s="1"/>
      <c r="BI1784" s="1"/>
    </row>
    <row r="1785" s="1" customFormat="1">
      <c r="A1785" s="30" t="s">
        <v>573</v>
      </c>
      <c r="B1785" s="30" t="s">
        <v>65</v>
      </c>
      <c r="C1785" s="30" t="s">
        <v>297</v>
      </c>
      <c r="D1785" s="30" t="s">
        <v>605</v>
      </c>
      <c r="E1785" s="30" t="s">
        <v>85</v>
      </c>
      <c r="F1785" s="31" t="s">
        <v>86</v>
      </c>
      <c r="G1785" s="17">
        <v>0</v>
      </c>
      <c r="H1785" s="17">
        <v>0</v>
      </c>
      <c r="I1785" s="17">
        <v>915.70000000000005</v>
      </c>
      <c r="J1785" s="17"/>
      <c r="K1785" s="17"/>
      <c r="L1785" s="17"/>
      <c r="M1785" s="17">
        <f t="shared" si="4800"/>
        <v>0</v>
      </c>
      <c r="N1785" s="17">
        <f t="shared" si="4801"/>
        <v>0</v>
      </c>
      <c r="O1785" s="17">
        <f t="shared" si="4802"/>
        <v>915.70000000000005</v>
      </c>
      <c r="P1785" s="17"/>
      <c r="Q1785" s="17"/>
      <c r="R1785" s="17"/>
      <c r="S1785" s="17"/>
      <c r="T1785" s="17"/>
      <c r="U1785" s="17"/>
      <c r="V1785" s="17"/>
      <c r="W1785" s="17"/>
      <c r="X1785" s="17"/>
      <c r="Y1785" s="17">
        <f t="shared" si="4872"/>
        <v>0</v>
      </c>
      <c r="Z1785" s="17">
        <f t="shared" si="4873"/>
        <v>0</v>
      </c>
      <c r="AA1785" s="17">
        <f t="shared" si="4874"/>
        <v>915.70000000000005</v>
      </c>
      <c r="AB1785" s="17"/>
      <c r="AC1785" s="17"/>
      <c r="AD1785" s="17"/>
      <c r="AE1785" s="17">
        <f t="shared" si="4875"/>
        <v>0</v>
      </c>
      <c r="AF1785" s="17">
        <f t="shared" si="4876"/>
        <v>0</v>
      </c>
      <c r="AG1785" s="17">
        <f t="shared" si="4877"/>
        <v>915.70000000000005</v>
      </c>
      <c r="AH1785" s="17"/>
      <c r="AI1785" s="17"/>
      <c r="AJ1785" s="17"/>
      <c r="AK1785" s="17"/>
      <c r="AL1785" s="17"/>
      <c r="AM1785" s="17"/>
      <c r="AN1785" s="17"/>
      <c r="AO1785" s="17"/>
      <c r="AP1785" s="17"/>
      <c r="AQ1785" s="17"/>
      <c r="AR1785" s="17"/>
      <c r="AS1785" s="17"/>
      <c r="AT1785" s="17"/>
      <c r="AU1785" s="17"/>
      <c r="AV1785" s="17"/>
      <c r="AW1785" s="17">
        <f t="shared" si="4878"/>
        <v>0</v>
      </c>
      <c r="AX1785" s="17">
        <f t="shared" si="4879"/>
        <v>0</v>
      </c>
      <c r="AY1785" s="17">
        <f t="shared" si="4880"/>
        <v>915.70000000000005</v>
      </c>
      <c r="AZ1785" s="17"/>
      <c r="BA1785" s="32"/>
      <c r="BB1785" s="32"/>
      <c r="BC1785" s="1"/>
      <c r="BD1785" s="1"/>
      <c r="BE1785" s="1"/>
      <c r="BF1785" s="1"/>
      <c r="BG1785" s="1"/>
      <c r="BH1785" s="1"/>
      <c r="BI1785" s="1"/>
    </row>
    <row r="1786" s="1" customFormat="1">
      <c r="A1786" s="30" t="s">
        <v>573</v>
      </c>
      <c r="B1786" s="30" t="s">
        <v>65</v>
      </c>
      <c r="C1786" s="30" t="s">
        <v>297</v>
      </c>
      <c r="D1786" s="30" t="s">
        <v>607</v>
      </c>
      <c r="E1786" s="35"/>
      <c r="F1786" s="31" t="s">
        <v>608</v>
      </c>
      <c r="G1786" s="17">
        <f>G1787</f>
        <v>0</v>
      </c>
      <c r="H1786" s="17">
        <f>H1787</f>
        <v>0</v>
      </c>
      <c r="I1786" s="17">
        <f>I1787</f>
        <v>915.70000000000005</v>
      </c>
      <c r="J1786" s="17">
        <f>J1787</f>
        <v>0</v>
      </c>
      <c r="K1786" s="17">
        <f>K1787</f>
        <v>0</v>
      </c>
      <c r="L1786" s="17">
        <f>L1787</f>
        <v>0</v>
      </c>
      <c r="M1786" s="17">
        <f t="shared" si="4800"/>
        <v>0</v>
      </c>
      <c r="N1786" s="17">
        <f t="shared" si="4801"/>
        <v>0</v>
      </c>
      <c r="O1786" s="17">
        <f t="shared" si="4802"/>
        <v>915.70000000000005</v>
      </c>
      <c r="P1786" s="17">
        <f>P1787</f>
        <v>0</v>
      </c>
      <c r="Q1786" s="17">
        <f>Q1787</f>
        <v>0</v>
      </c>
      <c r="R1786" s="17">
        <f>R1787</f>
        <v>0</v>
      </c>
      <c r="S1786" s="17">
        <f>S1787</f>
        <v>0</v>
      </c>
      <c r="T1786" s="17">
        <f>T1787</f>
        <v>0</v>
      </c>
      <c r="U1786" s="17">
        <f>U1787</f>
        <v>0</v>
      </c>
      <c r="V1786" s="17">
        <f>V1787</f>
        <v>0</v>
      </c>
      <c r="W1786" s="17">
        <f>W1787</f>
        <v>0</v>
      </c>
      <c r="X1786" s="17">
        <f>X1787</f>
        <v>0</v>
      </c>
      <c r="Y1786" s="17">
        <f t="shared" si="4872"/>
        <v>0</v>
      </c>
      <c r="Z1786" s="17">
        <f t="shared" si="4873"/>
        <v>0</v>
      </c>
      <c r="AA1786" s="17">
        <f t="shared" si="4874"/>
        <v>915.70000000000005</v>
      </c>
      <c r="AB1786" s="17">
        <f>AB1787</f>
        <v>0</v>
      </c>
      <c r="AC1786" s="17">
        <f>AC1787</f>
        <v>0</v>
      </c>
      <c r="AD1786" s="17">
        <f>AD1787</f>
        <v>0</v>
      </c>
      <c r="AE1786" s="17">
        <f t="shared" si="4875"/>
        <v>0</v>
      </c>
      <c r="AF1786" s="17">
        <f t="shared" si="4876"/>
        <v>0</v>
      </c>
      <c r="AG1786" s="17">
        <f t="shared" si="4877"/>
        <v>915.70000000000005</v>
      </c>
      <c r="AH1786" s="17">
        <f>AH1787</f>
        <v>0</v>
      </c>
      <c r="AI1786" s="17">
        <f>AI1787</f>
        <v>0</v>
      </c>
      <c r="AJ1786" s="17">
        <f>AJ1787</f>
        <v>0</v>
      </c>
      <c r="AK1786" s="17">
        <f>AK1787</f>
        <v>0</v>
      </c>
      <c r="AL1786" s="17">
        <f>AL1787</f>
        <v>0</v>
      </c>
      <c r="AM1786" s="17">
        <f>AM1787</f>
        <v>0</v>
      </c>
      <c r="AN1786" s="17">
        <f>AN1787</f>
        <v>0</v>
      </c>
      <c r="AO1786" s="17">
        <f>AO1787</f>
        <v>0</v>
      </c>
      <c r="AP1786" s="17">
        <f>AP1787</f>
        <v>0</v>
      </c>
      <c r="AQ1786" s="17">
        <f>AQ1787</f>
        <v>0</v>
      </c>
      <c r="AR1786" s="17">
        <f>AR1787</f>
        <v>0</v>
      </c>
      <c r="AS1786" s="17">
        <f>AS1787</f>
        <v>0</v>
      </c>
      <c r="AT1786" s="17">
        <f>AT1787</f>
        <v>0</v>
      </c>
      <c r="AU1786" s="17">
        <f>AU1787</f>
        <v>0</v>
      </c>
      <c r="AV1786" s="17">
        <f>AV1787</f>
        <v>0</v>
      </c>
      <c r="AW1786" s="17">
        <f t="shared" si="4878"/>
        <v>0</v>
      </c>
      <c r="AX1786" s="17">
        <f t="shared" si="4879"/>
        <v>0</v>
      </c>
      <c r="AY1786" s="17">
        <f t="shared" si="4880"/>
        <v>915.70000000000005</v>
      </c>
      <c r="AZ1786" s="17">
        <f>AZ1787</f>
        <v>0</v>
      </c>
      <c r="BA1786" s="32"/>
      <c r="BB1786" s="32"/>
      <c r="BC1786" s="1"/>
      <c r="BD1786" s="1"/>
      <c r="BE1786" s="1"/>
      <c r="BF1786" s="1"/>
      <c r="BG1786" s="1"/>
      <c r="BH1786" s="1"/>
      <c r="BI1786" s="1"/>
    </row>
    <row r="1787" s="1" customFormat="1">
      <c r="A1787" s="30" t="s">
        <v>573</v>
      </c>
      <c r="B1787" s="30" t="s">
        <v>65</v>
      </c>
      <c r="C1787" s="30" t="s">
        <v>297</v>
      </c>
      <c r="D1787" s="30" t="s">
        <v>607</v>
      </c>
      <c r="E1787" s="30" t="s">
        <v>85</v>
      </c>
      <c r="F1787" s="31" t="s">
        <v>86</v>
      </c>
      <c r="G1787" s="17">
        <v>0</v>
      </c>
      <c r="H1787" s="17">
        <v>0</v>
      </c>
      <c r="I1787" s="17">
        <v>915.70000000000005</v>
      </c>
      <c r="J1787" s="17"/>
      <c r="K1787" s="17"/>
      <c r="L1787" s="17"/>
      <c r="M1787" s="17">
        <f t="shared" si="4800"/>
        <v>0</v>
      </c>
      <c r="N1787" s="17">
        <f t="shared" si="4801"/>
        <v>0</v>
      </c>
      <c r="O1787" s="17">
        <f t="shared" si="4802"/>
        <v>915.70000000000005</v>
      </c>
      <c r="P1787" s="17"/>
      <c r="Q1787" s="17"/>
      <c r="R1787" s="17"/>
      <c r="S1787" s="17"/>
      <c r="T1787" s="17"/>
      <c r="U1787" s="17"/>
      <c r="V1787" s="17"/>
      <c r="W1787" s="17"/>
      <c r="X1787" s="17"/>
      <c r="Y1787" s="17">
        <f t="shared" si="4872"/>
        <v>0</v>
      </c>
      <c r="Z1787" s="17">
        <f t="shared" si="4873"/>
        <v>0</v>
      </c>
      <c r="AA1787" s="17">
        <f t="shared" si="4874"/>
        <v>915.70000000000005</v>
      </c>
      <c r="AB1787" s="17"/>
      <c r="AC1787" s="17"/>
      <c r="AD1787" s="17"/>
      <c r="AE1787" s="17">
        <f t="shared" si="4875"/>
        <v>0</v>
      </c>
      <c r="AF1787" s="17">
        <f t="shared" si="4876"/>
        <v>0</v>
      </c>
      <c r="AG1787" s="17">
        <f t="shared" si="4877"/>
        <v>915.70000000000005</v>
      </c>
      <c r="AH1787" s="17"/>
      <c r="AI1787" s="17"/>
      <c r="AJ1787" s="17"/>
      <c r="AK1787" s="17"/>
      <c r="AL1787" s="17"/>
      <c r="AM1787" s="17"/>
      <c r="AN1787" s="17"/>
      <c r="AO1787" s="17"/>
      <c r="AP1787" s="17"/>
      <c r="AQ1787" s="17"/>
      <c r="AR1787" s="17"/>
      <c r="AS1787" s="17"/>
      <c r="AT1787" s="17"/>
      <c r="AU1787" s="17"/>
      <c r="AV1787" s="17"/>
      <c r="AW1787" s="17">
        <f t="shared" si="4878"/>
        <v>0</v>
      </c>
      <c r="AX1787" s="17">
        <f t="shared" si="4879"/>
        <v>0</v>
      </c>
      <c r="AY1787" s="17">
        <f t="shared" si="4880"/>
        <v>915.70000000000005</v>
      </c>
      <c r="AZ1787" s="17"/>
      <c r="BA1787" s="32"/>
      <c r="BB1787" s="32"/>
      <c r="BC1787" s="1"/>
      <c r="BD1787" s="1"/>
      <c r="BE1787" s="1"/>
      <c r="BF1787" s="1"/>
      <c r="BG1787" s="1"/>
      <c r="BH1787" s="1"/>
      <c r="BI1787" s="1"/>
    </row>
    <row r="1788" s="1" customFormat="1">
      <c r="A1788" s="30" t="s">
        <v>573</v>
      </c>
      <c r="B1788" s="30" t="s">
        <v>65</v>
      </c>
      <c r="C1788" s="30" t="s">
        <v>297</v>
      </c>
      <c r="D1788" s="30" t="s">
        <v>609</v>
      </c>
      <c r="E1788" s="35"/>
      <c r="F1788" s="31" t="s">
        <v>610</v>
      </c>
      <c r="G1788" s="17">
        <f>G1789</f>
        <v>0</v>
      </c>
      <c r="H1788" s="17">
        <f>H1789</f>
        <v>0</v>
      </c>
      <c r="I1788" s="17">
        <f>I1789</f>
        <v>915.60000000000002</v>
      </c>
      <c r="J1788" s="17">
        <f>J1789</f>
        <v>0</v>
      </c>
      <c r="K1788" s="17">
        <f>K1789</f>
        <v>0</v>
      </c>
      <c r="L1788" s="17">
        <f>L1789</f>
        <v>0</v>
      </c>
      <c r="M1788" s="17">
        <f t="shared" si="4800"/>
        <v>0</v>
      </c>
      <c r="N1788" s="17">
        <f t="shared" si="4801"/>
        <v>0</v>
      </c>
      <c r="O1788" s="17">
        <f t="shared" si="4802"/>
        <v>915.60000000000002</v>
      </c>
      <c r="P1788" s="17">
        <f>P1789</f>
        <v>0</v>
      </c>
      <c r="Q1788" s="17">
        <f>Q1789</f>
        <v>0</v>
      </c>
      <c r="R1788" s="17">
        <f>R1789</f>
        <v>0</v>
      </c>
      <c r="S1788" s="17">
        <f>S1789</f>
        <v>0</v>
      </c>
      <c r="T1788" s="17">
        <f>T1789</f>
        <v>0</v>
      </c>
      <c r="U1788" s="17">
        <f>U1789</f>
        <v>0</v>
      </c>
      <c r="V1788" s="17">
        <f>V1789</f>
        <v>0</v>
      </c>
      <c r="W1788" s="17">
        <f>W1789</f>
        <v>0</v>
      </c>
      <c r="X1788" s="17">
        <f>X1789</f>
        <v>0</v>
      </c>
      <c r="Y1788" s="17">
        <f t="shared" si="4872"/>
        <v>0</v>
      </c>
      <c r="Z1788" s="17">
        <f t="shared" si="4873"/>
        <v>0</v>
      </c>
      <c r="AA1788" s="17">
        <f t="shared" si="4874"/>
        <v>915.60000000000002</v>
      </c>
      <c r="AB1788" s="17">
        <f>AB1789</f>
        <v>0</v>
      </c>
      <c r="AC1788" s="17">
        <f>AC1789</f>
        <v>0</v>
      </c>
      <c r="AD1788" s="17">
        <f>AD1789</f>
        <v>0</v>
      </c>
      <c r="AE1788" s="17">
        <f t="shared" si="4875"/>
        <v>0</v>
      </c>
      <c r="AF1788" s="17">
        <f t="shared" si="4876"/>
        <v>0</v>
      </c>
      <c r="AG1788" s="17">
        <f t="shared" si="4877"/>
        <v>915.60000000000002</v>
      </c>
      <c r="AH1788" s="17">
        <f>AH1789</f>
        <v>0</v>
      </c>
      <c r="AI1788" s="17">
        <f>AI1789</f>
        <v>0</v>
      </c>
      <c r="AJ1788" s="17">
        <f>AJ1789</f>
        <v>0</v>
      </c>
      <c r="AK1788" s="17">
        <f>AK1789</f>
        <v>0</v>
      </c>
      <c r="AL1788" s="17">
        <f>AL1789</f>
        <v>0</v>
      </c>
      <c r="AM1788" s="17">
        <f>AM1789</f>
        <v>0</v>
      </c>
      <c r="AN1788" s="17">
        <f>AN1789</f>
        <v>0</v>
      </c>
      <c r="AO1788" s="17">
        <f>AO1789</f>
        <v>0</v>
      </c>
      <c r="AP1788" s="17">
        <f>AP1789</f>
        <v>0</v>
      </c>
      <c r="AQ1788" s="17">
        <f>AQ1789</f>
        <v>0</v>
      </c>
      <c r="AR1788" s="17">
        <f>AR1789</f>
        <v>0</v>
      </c>
      <c r="AS1788" s="17">
        <f>AS1789</f>
        <v>0</v>
      </c>
      <c r="AT1788" s="17">
        <f>AT1789</f>
        <v>0</v>
      </c>
      <c r="AU1788" s="17">
        <f>AU1789</f>
        <v>0</v>
      </c>
      <c r="AV1788" s="17">
        <f>AV1789</f>
        <v>0</v>
      </c>
      <c r="AW1788" s="17">
        <f t="shared" si="4878"/>
        <v>0</v>
      </c>
      <c r="AX1788" s="17">
        <f t="shared" si="4879"/>
        <v>0</v>
      </c>
      <c r="AY1788" s="17">
        <f t="shared" si="4880"/>
        <v>915.60000000000002</v>
      </c>
      <c r="AZ1788" s="17">
        <f>AZ1789</f>
        <v>0</v>
      </c>
      <c r="BA1788" s="32"/>
      <c r="BB1788" s="32"/>
      <c r="BC1788" s="1"/>
      <c r="BD1788" s="1"/>
      <c r="BE1788" s="1"/>
      <c r="BF1788" s="1"/>
      <c r="BG1788" s="1"/>
      <c r="BH1788" s="1"/>
      <c r="BI1788" s="1"/>
    </row>
    <row r="1789" s="1" customFormat="1">
      <c r="A1789" s="30" t="s">
        <v>573</v>
      </c>
      <c r="B1789" s="30" t="s">
        <v>65</v>
      </c>
      <c r="C1789" s="30" t="s">
        <v>297</v>
      </c>
      <c r="D1789" s="30" t="s">
        <v>609</v>
      </c>
      <c r="E1789" s="30" t="s">
        <v>85</v>
      </c>
      <c r="F1789" s="31" t="s">
        <v>86</v>
      </c>
      <c r="G1789" s="17">
        <v>0</v>
      </c>
      <c r="H1789" s="17">
        <v>0</v>
      </c>
      <c r="I1789" s="17">
        <v>915.60000000000002</v>
      </c>
      <c r="J1789" s="17"/>
      <c r="K1789" s="17"/>
      <c r="L1789" s="17"/>
      <c r="M1789" s="17">
        <f t="shared" si="4800"/>
        <v>0</v>
      </c>
      <c r="N1789" s="17">
        <f t="shared" si="4801"/>
        <v>0</v>
      </c>
      <c r="O1789" s="17">
        <f t="shared" si="4802"/>
        <v>915.60000000000002</v>
      </c>
      <c r="P1789" s="17"/>
      <c r="Q1789" s="17"/>
      <c r="R1789" s="17"/>
      <c r="S1789" s="17"/>
      <c r="T1789" s="17"/>
      <c r="U1789" s="17"/>
      <c r="V1789" s="17"/>
      <c r="W1789" s="17"/>
      <c r="X1789" s="17"/>
      <c r="Y1789" s="17">
        <f t="shared" si="4872"/>
        <v>0</v>
      </c>
      <c r="Z1789" s="17">
        <f t="shared" si="4873"/>
        <v>0</v>
      </c>
      <c r="AA1789" s="17">
        <f t="shared" si="4874"/>
        <v>915.60000000000002</v>
      </c>
      <c r="AB1789" s="17"/>
      <c r="AC1789" s="17"/>
      <c r="AD1789" s="17"/>
      <c r="AE1789" s="17">
        <f t="shared" si="4875"/>
        <v>0</v>
      </c>
      <c r="AF1789" s="17">
        <f t="shared" si="4876"/>
        <v>0</v>
      </c>
      <c r="AG1789" s="17">
        <f t="shared" si="4877"/>
        <v>915.60000000000002</v>
      </c>
      <c r="AH1789" s="17"/>
      <c r="AI1789" s="17"/>
      <c r="AJ1789" s="17"/>
      <c r="AK1789" s="17"/>
      <c r="AL1789" s="17"/>
      <c r="AM1789" s="17"/>
      <c r="AN1789" s="17"/>
      <c r="AO1789" s="17"/>
      <c r="AP1789" s="17"/>
      <c r="AQ1789" s="17"/>
      <c r="AR1789" s="17"/>
      <c r="AS1789" s="17"/>
      <c r="AT1789" s="17"/>
      <c r="AU1789" s="17"/>
      <c r="AV1789" s="17"/>
      <c r="AW1789" s="17">
        <f t="shared" si="4878"/>
        <v>0</v>
      </c>
      <c r="AX1789" s="17">
        <f t="shared" si="4879"/>
        <v>0</v>
      </c>
      <c r="AY1789" s="17">
        <f t="shared" si="4880"/>
        <v>915.60000000000002</v>
      </c>
      <c r="AZ1789" s="17"/>
      <c r="BA1789" s="32"/>
      <c r="BB1789" s="32"/>
      <c r="BC1789" s="1"/>
      <c r="BD1789" s="1"/>
      <c r="BE1789" s="1"/>
      <c r="BF1789" s="1"/>
      <c r="BG1789" s="1"/>
      <c r="BH1789" s="1"/>
      <c r="BI1789" s="1"/>
    </row>
    <row r="1790" s="1" customFormat="1">
      <c r="A1790" s="30" t="s">
        <v>573</v>
      </c>
      <c r="B1790" s="30" t="s">
        <v>65</v>
      </c>
      <c r="C1790" s="30" t="s">
        <v>297</v>
      </c>
      <c r="D1790" s="30" t="s">
        <v>611</v>
      </c>
      <c r="E1790" s="35"/>
      <c r="F1790" s="31" t="s">
        <v>612</v>
      </c>
      <c r="G1790" s="17">
        <f>G1791</f>
        <v>0</v>
      </c>
      <c r="H1790" s="17">
        <f>H1791</f>
        <v>0</v>
      </c>
      <c r="I1790" s="17">
        <f>I1791</f>
        <v>915.70000000000005</v>
      </c>
      <c r="J1790" s="17">
        <f>J1791</f>
        <v>0</v>
      </c>
      <c r="K1790" s="17">
        <f>K1791</f>
        <v>0</v>
      </c>
      <c r="L1790" s="17">
        <f>L1791</f>
        <v>0</v>
      </c>
      <c r="M1790" s="17">
        <f t="shared" si="4800"/>
        <v>0</v>
      </c>
      <c r="N1790" s="17">
        <f t="shared" si="4801"/>
        <v>0</v>
      </c>
      <c r="O1790" s="17">
        <f t="shared" si="4802"/>
        <v>915.70000000000005</v>
      </c>
      <c r="P1790" s="17">
        <f>P1791</f>
        <v>0</v>
      </c>
      <c r="Q1790" s="17">
        <f>Q1791</f>
        <v>0</v>
      </c>
      <c r="R1790" s="17">
        <f>R1791</f>
        <v>0</v>
      </c>
      <c r="S1790" s="17">
        <f>S1791</f>
        <v>0</v>
      </c>
      <c r="T1790" s="17">
        <f>T1791</f>
        <v>0</v>
      </c>
      <c r="U1790" s="17">
        <f>U1791</f>
        <v>0</v>
      </c>
      <c r="V1790" s="17">
        <f>V1791</f>
        <v>0</v>
      </c>
      <c r="W1790" s="17">
        <f>W1791</f>
        <v>0</v>
      </c>
      <c r="X1790" s="17">
        <f>X1791</f>
        <v>0</v>
      </c>
      <c r="Y1790" s="17">
        <f t="shared" si="4872"/>
        <v>0</v>
      </c>
      <c r="Z1790" s="17">
        <f t="shared" si="4873"/>
        <v>0</v>
      </c>
      <c r="AA1790" s="17">
        <f t="shared" si="4874"/>
        <v>915.70000000000005</v>
      </c>
      <c r="AB1790" s="17">
        <f>AB1791</f>
        <v>0</v>
      </c>
      <c r="AC1790" s="17">
        <f>AC1791</f>
        <v>0</v>
      </c>
      <c r="AD1790" s="17">
        <f>AD1791</f>
        <v>0</v>
      </c>
      <c r="AE1790" s="17">
        <f t="shared" si="4875"/>
        <v>0</v>
      </c>
      <c r="AF1790" s="17">
        <f t="shared" si="4876"/>
        <v>0</v>
      </c>
      <c r="AG1790" s="17">
        <f t="shared" si="4877"/>
        <v>915.70000000000005</v>
      </c>
      <c r="AH1790" s="17">
        <f>AH1791</f>
        <v>0</v>
      </c>
      <c r="AI1790" s="17">
        <f>AI1791</f>
        <v>0</v>
      </c>
      <c r="AJ1790" s="17">
        <f>AJ1791</f>
        <v>0</v>
      </c>
      <c r="AK1790" s="17">
        <f>AK1791</f>
        <v>0</v>
      </c>
      <c r="AL1790" s="17">
        <f>AL1791</f>
        <v>0</v>
      </c>
      <c r="AM1790" s="17">
        <f>AM1791</f>
        <v>0</v>
      </c>
      <c r="AN1790" s="17">
        <f>AN1791</f>
        <v>0</v>
      </c>
      <c r="AO1790" s="17">
        <f>AO1791</f>
        <v>0</v>
      </c>
      <c r="AP1790" s="17">
        <f>AP1791</f>
        <v>0</v>
      </c>
      <c r="AQ1790" s="17">
        <f>AQ1791</f>
        <v>0</v>
      </c>
      <c r="AR1790" s="17">
        <f>AR1791</f>
        <v>0</v>
      </c>
      <c r="AS1790" s="17">
        <f>AS1791</f>
        <v>0</v>
      </c>
      <c r="AT1790" s="17">
        <f>AT1791</f>
        <v>0</v>
      </c>
      <c r="AU1790" s="17">
        <f>AU1791</f>
        <v>0</v>
      </c>
      <c r="AV1790" s="17">
        <f>AV1791</f>
        <v>0</v>
      </c>
      <c r="AW1790" s="17">
        <f t="shared" si="4878"/>
        <v>0</v>
      </c>
      <c r="AX1790" s="17">
        <f t="shared" si="4879"/>
        <v>0</v>
      </c>
      <c r="AY1790" s="17">
        <f t="shared" si="4880"/>
        <v>915.70000000000005</v>
      </c>
      <c r="AZ1790" s="17">
        <f>AZ1791</f>
        <v>0</v>
      </c>
      <c r="BA1790" s="32"/>
      <c r="BB1790" s="32"/>
      <c r="BC1790" s="1"/>
      <c r="BD1790" s="1"/>
      <c r="BE1790" s="1"/>
      <c r="BF1790" s="1"/>
      <c r="BG1790" s="1"/>
      <c r="BH1790" s="1"/>
      <c r="BI1790" s="1"/>
    </row>
    <row r="1791" s="1" customFormat="1">
      <c r="A1791" s="30" t="s">
        <v>573</v>
      </c>
      <c r="B1791" s="30" t="s">
        <v>65</v>
      </c>
      <c r="C1791" s="30" t="s">
        <v>297</v>
      </c>
      <c r="D1791" s="30" t="s">
        <v>611</v>
      </c>
      <c r="E1791" s="30" t="s">
        <v>85</v>
      </c>
      <c r="F1791" s="31" t="s">
        <v>86</v>
      </c>
      <c r="G1791" s="17">
        <v>0</v>
      </c>
      <c r="H1791" s="17">
        <v>0</v>
      </c>
      <c r="I1791" s="17">
        <v>915.70000000000005</v>
      </c>
      <c r="J1791" s="17"/>
      <c r="K1791" s="17"/>
      <c r="L1791" s="17"/>
      <c r="M1791" s="17">
        <f t="shared" si="4800"/>
        <v>0</v>
      </c>
      <c r="N1791" s="17">
        <f t="shared" si="4801"/>
        <v>0</v>
      </c>
      <c r="O1791" s="17">
        <f t="shared" si="4802"/>
        <v>915.70000000000005</v>
      </c>
      <c r="P1791" s="17"/>
      <c r="Q1791" s="17"/>
      <c r="R1791" s="17"/>
      <c r="S1791" s="17"/>
      <c r="T1791" s="17"/>
      <c r="U1791" s="17"/>
      <c r="V1791" s="17"/>
      <c r="W1791" s="17"/>
      <c r="X1791" s="17"/>
      <c r="Y1791" s="17">
        <f t="shared" si="4872"/>
        <v>0</v>
      </c>
      <c r="Z1791" s="17">
        <f t="shared" si="4873"/>
        <v>0</v>
      </c>
      <c r="AA1791" s="17">
        <f t="shared" si="4874"/>
        <v>915.70000000000005</v>
      </c>
      <c r="AB1791" s="17"/>
      <c r="AC1791" s="17"/>
      <c r="AD1791" s="17"/>
      <c r="AE1791" s="17">
        <f t="shared" si="4875"/>
        <v>0</v>
      </c>
      <c r="AF1791" s="17">
        <f t="shared" si="4876"/>
        <v>0</v>
      </c>
      <c r="AG1791" s="17">
        <f t="shared" si="4877"/>
        <v>915.70000000000005</v>
      </c>
      <c r="AH1791" s="17"/>
      <c r="AI1791" s="17"/>
      <c r="AJ1791" s="17"/>
      <c r="AK1791" s="17"/>
      <c r="AL1791" s="17"/>
      <c r="AM1791" s="17"/>
      <c r="AN1791" s="17"/>
      <c r="AO1791" s="17"/>
      <c r="AP1791" s="17"/>
      <c r="AQ1791" s="17"/>
      <c r="AR1791" s="17"/>
      <c r="AS1791" s="17"/>
      <c r="AT1791" s="17"/>
      <c r="AU1791" s="17"/>
      <c r="AV1791" s="17"/>
      <c r="AW1791" s="17">
        <f t="shared" si="4878"/>
        <v>0</v>
      </c>
      <c r="AX1791" s="17">
        <f t="shared" si="4879"/>
        <v>0</v>
      </c>
      <c r="AY1791" s="17">
        <f t="shared" si="4880"/>
        <v>915.70000000000005</v>
      </c>
      <c r="AZ1791" s="17"/>
      <c r="BA1791" s="32"/>
      <c r="BB1791" s="32"/>
      <c r="BC1791" s="1"/>
      <c r="BD1791" s="1"/>
      <c r="BE1791" s="1"/>
      <c r="BF1791" s="1"/>
      <c r="BG1791" s="1"/>
      <c r="BH1791" s="1"/>
      <c r="BI1791" s="1"/>
    </row>
    <row r="1792" s="1" customFormat="1">
      <c r="A1792" s="30" t="s">
        <v>573</v>
      </c>
      <c r="B1792" s="30" t="s">
        <v>65</v>
      </c>
      <c r="C1792" s="30" t="s">
        <v>297</v>
      </c>
      <c r="D1792" s="30" t="s">
        <v>613</v>
      </c>
      <c r="E1792" s="35"/>
      <c r="F1792" s="31" t="s">
        <v>614</v>
      </c>
      <c r="G1792" s="17">
        <f>G1793</f>
        <v>9209.2999999999993</v>
      </c>
      <c r="H1792" s="17">
        <f>H1793</f>
        <v>0</v>
      </c>
      <c r="I1792" s="17">
        <f>I1793</f>
        <v>0</v>
      </c>
      <c r="J1792" s="17">
        <f>J1793</f>
        <v>0</v>
      </c>
      <c r="K1792" s="17">
        <f>K1793</f>
        <v>0</v>
      </c>
      <c r="L1792" s="17">
        <f>L1793</f>
        <v>0</v>
      </c>
      <c r="M1792" s="17">
        <f t="shared" si="4800"/>
        <v>9209.2999999999993</v>
      </c>
      <c r="N1792" s="17">
        <f t="shared" si="4801"/>
        <v>0</v>
      </c>
      <c r="O1792" s="17">
        <f t="shared" si="4802"/>
        <v>0</v>
      </c>
      <c r="P1792" s="17">
        <f>P1793</f>
        <v>0</v>
      </c>
      <c r="Q1792" s="17">
        <f>Q1793</f>
        <v>0</v>
      </c>
      <c r="R1792" s="17">
        <f>R1793</f>
        <v>0</v>
      </c>
      <c r="S1792" s="17">
        <f>S1793</f>
        <v>0</v>
      </c>
      <c r="T1792" s="17">
        <f>T1793</f>
        <v>0</v>
      </c>
      <c r="U1792" s="17">
        <f>U1793</f>
        <v>0</v>
      </c>
      <c r="V1792" s="17">
        <f>V1793</f>
        <v>0</v>
      </c>
      <c r="W1792" s="17">
        <f>W1793</f>
        <v>0</v>
      </c>
      <c r="X1792" s="17">
        <f>X1793</f>
        <v>0</v>
      </c>
      <c r="Y1792" s="17">
        <f t="shared" si="4872"/>
        <v>9209.2999999999993</v>
      </c>
      <c r="Z1792" s="17">
        <f t="shared" si="4873"/>
        <v>0</v>
      </c>
      <c r="AA1792" s="17">
        <f t="shared" si="4874"/>
        <v>0</v>
      </c>
      <c r="AB1792" s="17">
        <f>AB1793</f>
        <v>0</v>
      </c>
      <c r="AC1792" s="17">
        <f>AC1793</f>
        <v>0</v>
      </c>
      <c r="AD1792" s="17">
        <f>AD1793</f>
        <v>0</v>
      </c>
      <c r="AE1792" s="17">
        <f t="shared" si="4875"/>
        <v>9209.2999999999993</v>
      </c>
      <c r="AF1792" s="17">
        <f t="shared" si="4876"/>
        <v>0</v>
      </c>
      <c r="AG1792" s="17">
        <f t="shared" si="4877"/>
        <v>0</v>
      </c>
      <c r="AH1792" s="17">
        <f>AH1793</f>
        <v>0</v>
      </c>
      <c r="AI1792" s="17">
        <f>AI1793</f>
        <v>0</v>
      </c>
      <c r="AJ1792" s="17">
        <f>AJ1793</f>
        <v>0</v>
      </c>
      <c r="AK1792" s="17">
        <f>AK1793</f>
        <v>0</v>
      </c>
      <c r="AL1792" s="17">
        <f>AL1793</f>
        <v>0</v>
      </c>
      <c r="AM1792" s="17">
        <f>AM1793</f>
        <v>0</v>
      </c>
      <c r="AN1792" s="17">
        <f>AN1793</f>
        <v>0</v>
      </c>
      <c r="AO1792" s="17">
        <f>AO1793</f>
        <v>0</v>
      </c>
      <c r="AP1792" s="17">
        <f>AP1793</f>
        <v>0</v>
      </c>
      <c r="AQ1792" s="17">
        <f>AQ1793</f>
        <v>0</v>
      </c>
      <c r="AR1792" s="17">
        <f>AR1793</f>
        <v>0</v>
      </c>
      <c r="AS1792" s="17">
        <f>AS1793</f>
        <v>0</v>
      </c>
      <c r="AT1792" s="17">
        <f>AT1793</f>
        <v>0</v>
      </c>
      <c r="AU1792" s="17">
        <f>AU1793</f>
        <v>0</v>
      </c>
      <c r="AV1792" s="17">
        <f>AV1793</f>
        <v>0</v>
      </c>
      <c r="AW1792" s="17">
        <f t="shared" si="4878"/>
        <v>9209.2999999999993</v>
      </c>
      <c r="AX1792" s="17">
        <f t="shared" si="4879"/>
        <v>0</v>
      </c>
      <c r="AY1792" s="17">
        <f t="shared" si="4880"/>
        <v>0</v>
      </c>
      <c r="AZ1792" s="17">
        <f>AZ1793</f>
        <v>0</v>
      </c>
      <c r="BA1792" s="32"/>
      <c r="BB1792" s="32"/>
      <c r="BC1792" s="1"/>
      <c r="BD1792" s="1"/>
      <c r="BE1792" s="1"/>
      <c r="BF1792" s="1"/>
      <c r="BG1792" s="1"/>
      <c r="BH1792" s="1"/>
      <c r="BI1792" s="1"/>
    </row>
    <row r="1793" s="1" customFormat="1">
      <c r="A1793" s="30" t="s">
        <v>573</v>
      </c>
      <c r="B1793" s="30" t="s">
        <v>65</v>
      </c>
      <c r="C1793" s="30" t="s">
        <v>297</v>
      </c>
      <c r="D1793" s="30" t="s">
        <v>613</v>
      </c>
      <c r="E1793" s="30" t="s">
        <v>85</v>
      </c>
      <c r="F1793" s="31" t="s">
        <v>86</v>
      </c>
      <c r="G1793" s="17">
        <v>9209.2999999999993</v>
      </c>
      <c r="H1793" s="17">
        <v>0</v>
      </c>
      <c r="I1793" s="17">
        <v>0</v>
      </c>
      <c r="J1793" s="17"/>
      <c r="K1793" s="17"/>
      <c r="L1793" s="17"/>
      <c r="M1793" s="17">
        <f t="shared" si="4800"/>
        <v>9209.2999999999993</v>
      </c>
      <c r="N1793" s="17">
        <f t="shared" si="4801"/>
        <v>0</v>
      </c>
      <c r="O1793" s="17">
        <f t="shared" si="4802"/>
        <v>0</v>
      </c>
      <c r="P1793" s="17"/>
      <c r="Q1793" s="17"/>
      <c r="R1793" s="17"/>
      <c r="S1793" s="17"/>
      <c r="T1793" s="17"/>
      <c r="U1793" s="17"/>
      <c r="V1793" s="17"/>
      <c r="W1793" s="17"/>
      <c r="X1793" s="17"/>
      <c r="Y1793" s="17">
        <f t="shared" si="4872"/>
        <v>9209.2999999999993</v>
      </c>
      <c r="Z1793" s="17">
        <f t="shared" si="4873"/>
        <v>0</v>
      </c>
      <c r="AA1793" s="17">
        <f t="shared" si="4874"/>
        <v>0</v>
      </c>
      <c r="AB1793" s="17"/>
      <c r="AC1793" s="17"/>
      <c r="AD1793" s="17"/>
      <c r="AE1793" s="17">
        <f t="shared" si="4875"/>
        <v>9209.2999999999993</v>
      </c>
      <c r="AF1793" s="17">
        <f t="shared" si="4876"/>
        <v>0</v>
      </c>
      <c r="AG1793" s="17">
        <f t="shared" si="4877"/>
        <v>0</v>
      </c>
      <c r="AH1793" s="17"/>
      <c r="AI1793" s="17"/>
      <c r="AJ1793" s="17"/>
      <c r="AK1793" s="17"/>
      <c r="AL1793" s="17"/>
      <c r="AM1793" s="17"/>
      <c r="AN1793" s="17"/>
      <c r="AO1793" s="17"/>
      <c r="AP1793" s="17"/>
      <c r="AQ1793" s="17"/>
      <c r="AR1793" s="17"/>
      <c r="AS1793" s="17"/>
      <c r="AT1793" s="17"/>
      <c r="AU1793" s="17"/>
      <c r="AV1793" s="17"/>
      <c r="AW1793" s="17">
        <f t="shared" si="4878"/>
        <v>9209.2999999999993</v>
      </c>
      <c r="AX1793" s="17">
        <f t="shared" si="4879"/>
        <v>0</v>
      </c>
      <c r="AY1793" s="17">
        <f t="shared" si="4880"/>
        <v>0</v>
      </c>
      <c r="AZ1793" s="17"/>
      <c r="BA1793" s="32"/>
      <c r="BB1793" s="32"/>
      <c r="BC1793" s="1"/>
      <c r="BD1793" s="1"/>
      <c r="BE1793" s="1"/>
      <c r="BF1793" s="1"/>
      <c r="BG1793" s="1"/>
      <c r="BH1793" s="1"/>
      <c r="BI1793" s="1"/>
    </row>
    <row r="1794" s="1" customFormat="1">
      <c r="A1794" s="30" t="s">
        <v>573</v>
      </c>
      <c r="B1794" s="30" t="s">
        <v>65</v>
      </c>
      <c r="C1794" s="30" t="s">
        <v>297</v>
      </c>
      <c r="D1794" s="30" t="s">
        <v>615</v>
      </c>
      <c r="E1794" s="35"/>
      <c r="F1794" s="31" t="s">
        <v>616</v>
      </c>
      <c r="G1794" s="17">
        <f>G1795</f>
        <v>9849.2000000000007</v>
      </c>
      <c r="H1794" s="17">
        <f>H1795</f>
        <v>0</v>
      </c>
      <c r="I1794" s="17">
        <f>I1795</f>
        <v>0</v>
      </c>
      <c r="J1794" s="17">
        <f>J1795</f>
        <v>0</v>
      </c>
      <c r="K1794" s="17">
        <f>K1795</f>
        <v>0</v>
      </c>
      <c r="L1794" s="17">
        <f>L1795</f>
        <v>0</v>
      </c>
      <c r="M1794" s="17">
        <f t="shared" si="4800"/>
        <v>9849.2000000000007</v>
      </c>
      <c r="N1794" s="17">
        <f t="shared" si="4801"/>
        <v>0</v>
      </c>
      <c r="O1794" s="17">
        <f t="shared" si="4802"/>
        <v>0</v>
      </c>
      <c r="P1794" s="17">
        <f>P1795</f>
        <v>0</v>
      </c>
      <c r="Q1794" s="17">
        <f>Q1795</f>
        <v>0</v>
      </c>
      <c r="R1794" s="17">
        <f>R1795</f>
        <v>0</v>
      </c>
      <c r="S1794" s="17">
        <f>S1795</f>
        <v>333.19578000000001</v>
      </c>
      <c r="T1794" s="17">
        <f>T1795</f>
        <v>0</v>
      </c>
      <c r="U1794" s="17">
        <f>U1795</f>
        <v>0</v>
      </c>
      <c r="V1794" s="17">
        <f>V1795</f>
        <v>0</v>
      </c>
      <c r="W1794" s="17">
        <f>W1795</f>
        <v>0</v>
      </c>
      <c r="X1794" s="17">
        <f>X1795</f>
        <v>0</v>
      </c>
      <c r="Y1794" s="17">
        <f t="shared" si="4872"/>
        <v>10182.395780000001</v>
      </c>
      <c r="Z1794" s="17">
        <f t="shared" si="4873"/>
        <v>0</v>
      </c>
      <c r="AA1794" s="17">
        <f t="shared" si="4874"/>
        <v>0</v>
      </c>
      <c r="AB1794" s="17">
        <f>AB1795</f>
        <v>0</v>
      </c>
      <c r="AC1794" s="17">
        <f>AC1795</f>
        <v>0</v>
      </c>
      <c r="AD1794" s="17">
        <f>AD1795</f>
        <v>0</v>
      </c>
      <c r="AE1794" s="17">
        <f t="shared" si="4875"/>
        <v>10182.395780000001</v>
      </c>
      <c r="AF1794" s="17">
        <f t="shared" si="4876"/>
        <v>0</v>
      </c>
      <c r="AG1794" s="17">
        <f t="shared" si="4877"/>
        <v>0</v>
      </c>
      <c r="AH1794" s="17">
        <f>AH1795</f>
        <v>0</v>
      </c>
      <c r="AI1794" s="17">
        <f>AI1795</f>
        <v>0</v>
      </c>
      <c r="AJ1794" s="17">
        <f>AJ1795</f>
        <v>0</v>
      </c>
      <c r="AK1794" s="17">
        <f>AK1795</f>
        <v>0</v>
      </c>
      <c r="AL1794" s="17">
        <f>AL1795</f>
        <v>0</v>
      </c>
      <c r="AM1794" s="17">
        <f>AM1795</f>
        <v>0</v>
      </c>
      <c r="AN1794" s="17">
        <f>AN1795</f>
        <v>0</v>
      </c>
      <c r="AO1794" s="17">
        <f>AO1795</f>
        <v>0</v>
      </c>
      <c r="AP1794" s="17">
        <f>AP1795</f>
        <v>0</v>
      </c>
      <c r="AQ1794" s="17">
        <f>AQ1795</f>
        <v>0</v>
      </c>
      <c r="AR1794" s="17">
        <f>AR1795</f>
        <v>0</v>
      </c>
      <c r="AS1794" s="17">
        <f>AS1795</f>
        <v>0</v>
      </c>
      <c r="AT1794" s="17">
        <f>AT1795</f>
        <v>0</v>
      </c>
      <c r="AU1794" s="17">
        <f>AU1795</f>
        <v>0</v>
      </c>
      <c r="AV1794" s="17">
        <f>AV1795</f>
        <v>0</v>
      </c>
      <c r="AW1794" s="17">
        <f t="shared" si="4878"/>
        <v>10182.395780000001</v>
      </c>
      <c r="AX1794" s="17">
        <f t="shared" si="4879"/>
        <v>0</v>
      </c>
      <c r="AY1794" s="17">
        <f t="shared" si="4880"/>
        <v>0</v>
      </c>
      <c r="AZ1794" s="17">
        <f>AZ1795</f>
        <v>0</v>
      </c>
      <c r="BA1794" s="32"/>
      <c r="BB1794" s="32"/>
      <c r="BC1794" s="1"/>
      <c r="BD1794" s="1"/>
      <c r="BE1794" s="1"/>
      <c r="BF1794" s="1"/>
      <c r="BG1794" s="1"/>
      <c r="BH1794" s="1"/>
      <c r="BI1794" s="1"/>
    </row>
    <row r="1795" s="1" customFormat="1">
      <c r="A1795" s="30" t="s">
        <v>573</v>
      </c>
      <c r="B1795" s="30" t="s">
        <v>65</v>
      </c>
      <c r="C1795" s="30" t="s">
        <v>297</v>
      </c>
      <c r="D1795" s="30" t="s">
        <v>615</v>
      </c>
      <c r="E1795" s="30" t="s">
        <v>85</v>
      </c>
      <c r="F1795" s="31" t="s">
        <v>86</v>
      </c>
      <c r="G1795" s="17">
        <v>9849.2000000000007</v>
      </c>
      <c r="H1795" s="17">
        <v>0</v>
      </c>
      <c r="I1795" s="17">
        <v>0</v>
      </c>
      <c r="J1795" s="17"/>
      <c r="K1795" s="17"/>
      <c r="L1795" s="17"/>
      <c r="M1795" s="17">
        <f t="shared" si="4800"/>
        <v>9849.2000000000007</v>
      </c>
      <c r="N1795" s="17">
        <f t="shared" si="4801"/>
        <v>0</v>
      </c>
      <c r="O1795" s="17">
        <f t="shared" si="4802"/>
        <v>0</v>
      </c>
      <c r="P1795" s="17"/>
      <c r="Q1795" s="17"/>
      <c r="R1795" s="17"/>
      <c r="S1795" s="17">
        <v>333.19578000000001</v>
      </c>
      <c r="T1795" s="17"/>
      <c r="U1795" s="17"/>
      <c r="V1795" s="17"/>
      <c r="W1795" s="17"/>
      <c r="X1795" s="17"/>
      <c r="Y1795" s="17">
        <f t="shared" si="4872"/>
        <v>10182.395780000001</v>
      </c>
      <c r="Z1795" s="17">
        <f t="shared" si="4873"/>
        <v>0</v>
      </c>
      <c r="AA1795" s="17">
        <f t="shared" si="4874"/>
        <v>0</v>
      </c>
      <c r="AB1795" s="17"/>
      <c r="AC1795" s="17"/>
      <c r="AD1795" s="17"/>
      <c r="AE1795" s="17">
        <f t="shared" si="4875"/>
        <v>10182.395780000001</v>
      </c>
      <c r="AF1795" s="17">
        <f t="shared" si="4876"/>
        <v>0</v>
      </c>
      <c r="AG1795" s="17">
        <f t="shared" si="4877"/>
        <v>0</v>
      </c>
      <c r="AH1795" s="17"/>
      <c r="AI1795" s="17"/>
      <c r="AJ1795" s="17"/>
      <c r="AK1795" s="17"/>
      <c r="AL1795" s="17"/>
      <c r="AM1795" s="17"/>
      <c r="AN1795" s="17"/>
      <c r="AO1795" s="17"/>
      <c r="AP1795" s="17"/>
      <c r="AQ1795" s="17"/>
      <c r="AR1795" s="17"/>
      <c r="AS1795" s="17"/>
      <c r="AT1795" s="17"/>
      <c r="AU1795" s="17"/>
      <c r="AV1795" s="17"/>
      <c r="AW1795" s="17">
        <f t="shared" si="4878"/>
        <v>10182.395780000001</v>
      </c>
      <c r="AX1795" s="17">
        <f t="shared" si="4879"/>
        <v>0</v>
      </c>
      <c r="AY1795" s="17">
        <f t="shared" si="4880"/>
        <v>0</v>
      </c>
      <c r="AZ1795" s="17"/>
      <c r="BA1795" s="32"/>
      <c r="BB1795" s="32"/>
      <c r="BC1795" s="1"/>
      <c r="BD1795" s="1"/>
      <c r="BE1795" s="1"/>
      <c r="BF1795" s="1"/>
      <c r="BG1795" s="1"/>
      <c r="BH1795" s="1"/>
      <c r="BI1795" s="1"/>
    </row>
    <row r="1796" s="1" customFormat="1">
      <c r="A1796" s="30" t="s">
        <v>573</v>
      </c>
      <c r="B1796" s="30" t="s">
        <v>65</v>
      </c>
      <c r="C1796" s="30" t="s">
        <v>297</v>
      </c>
      <c r="D1796" s="30" t="s">
        <v>617</v>
      </c>
      <c r="E1796" s="30"/>
      <c r="F1796" s="31" t="s">
        <v>618</v>
      </c>
      <c r="G1796" s="17"/>
      <c r="H1796" s="17"/>
      <c r="I1796" s="17"/>
      <c r="J1796" s="17"/>
      <c r="K1796" s="17"/>
      <c r="L1796" s="17"/>
      <c r="M1796" s="17"/>
      <c r="N1796" s="17"/>
      <c r="O1796" s="17"/>
      <c r="P1796" s="17">
        <f>P1797</f>
        <v>0</v>
      </c>
      <c r="Q1796" s="17">
        <f>Q1797</f>
        <v>0</v>
      </c>
      <c r="R1796" s="17">
        <f>R1797</f>
        <v>0</v>
      </c>
      <c r="S1796" s="17">
        <f>S1797</f>
        <v>1822.9440400000001</v>
      </c>
      <c r="T1796" s="17">
        <f>T1797</f>
        <v>0</v>
      </c>
      <c r="U1796" s="17">
        <f>U1797</f>
        <v>0</v>
      </c>
      <c r="V1796" s="17">
        <f>V1797</f>
        <v>0</v>
      </c>
      <c r="W1796" s="17">
        <f>W1797</f>
        <v>0</v>
      </c>
      <c r="X1796" s="17">
        <f>X1797</f>
        <v>0</v>
      </c>
      <c r="Y1796" s="17">
        <f t="shared" si="4872"/>
        <v>1822.9440400000001</v>
      </c>
      <c r="Z1796" s="17">
        <f t="shared" si="4873"/>
        <v>0</v>
      </c>
      <c r="AA1796" s="17">
        <f t="shared" si="4874"/>
        <v>0</v>
      </c>
      <c r="AB1796" s="17">
        <f>AB1797</f>
        <v>0</v>
      </c>
      <c r="AC1796" s="17">
        <f>AC1797</f>
        <v>0</v>
      </c>
      <c r="AD1796" s="17">
        <f>AD1797</f>
        <v>0</v>
      </c>
      <c r="AE1796" s="17">
        <f t="shared" si="4875"/>
        <v>1822.9440400000001</v>
      </c>
      <c r="AF1796" s="17">
        <f t="shared" si="4876"/>
        <v>0</v>
      </c>
      <c r="AG1796" s="17">
        <f t="shared" si="4877"/>
        <v>0</v>
      </c>
      <c r="AH1796" s="17">
        <f>AH1797</f>
        <v>0</v>
      </c>
      <c r="AI1796" s="17">
        <f>AI1797</f>
        <v>0</v>
      </c>
      <c r="AJ1796" s="17">
        <f>AJ1797</f>
        <v>0</v>
      </c>
      <c r="AK1796" s="17">
        <f>AK1797</f>
        <v>0</v>
      </c>
      <c r="AL1796" s="17">
        <f>AL1797</f>
        <v>0</v>
      </c>
      <c r="AM1796" s="17">
        <f>AM1797</f>
        <v>0</v>
      </c>
      <c r="AN1796" s="17">
        <f>AN1797</f>
        <v>0</v>
      </c>
      <c r="AO1796" s="17">
        <f>AO1797</f>
        <v>0</v>
      </c>
      <c r="AP1796" s="17">
        <f>AP1797</f>
        <v>0</v>
      </c>
      <c r="AQ1796" s="17">
        <f>AQ1797</f>
        <v>0</v>
      </c>
      <c r="AR1796" s="17">
        <f>AR1797</f>
        <v>0</v>
      </c>
      <c r="AS1796" s="17">
        <f>AS1797</f>
        <v>0</v>
      </c>
      <c r="AT1796" s="17">
        <f>AT1797</f>
        <v>0</v>
      </c>
      <c r="AU1796" s="17">
        <f>AU1797</f>
        <v>0</v>
      </c>
      <c r="AV1796" s="17">
        <f>AV1797</f>
        <v>0</v>
      </c>
      <c r="AW1796" s="17">
        <f t="shared" si="4878"/>
        <v>1822.9440400000001</v>
      </c>
      <c r="AX1796" s="17">
        <f t="shared" si="4879"/>
        <v>0</v>
      </c>
      <c r="AY1796" s="17">
        <f t="shared" si="4880"/>
        <v>0</v>
      </c>
      <c r="AZ1796" s="17">
        <f>AZ1797</f>
        <v>0</v>
      </c>
      <c r="BA1796" s="32"/>
      <c r="BB1796" s="32"/>
      <c r="BC1796" s="1"/>
      <c r="BD1796" s="1"/>
      <c r="BE1796" s="1"/>
      <c r="BF1796" s="1"/>
      <c r="BG1796" s="1"/>
      <c r="BH1796" s="1"/>
      <c r="BI1796" s="1"/>
    </row>
    <row r="1797" s="1" customFormat="1">
      <c r="A1797" s="30" t="s">
        <v>573</v>
      </c>
      <c r="B1797" s="30" t="s">
        <v>65</v>
      </c>
      <c r="C1797" s="30" t="s">
        <v>297</v>
      </c>
      <c r="D1797" s="30" t="s">
        <v>617</v>
      </c>
      <c r="E1797" s="30" t="s">
        <v>85</v>
      </c>
      <c r="F1797" s="31" t="s">
        <v>86</v>
      </c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>
        <v>1822.9440400000001</v>
      </c>
      <c r="T1797" s="17"/>
      <c r="U1797" s="17"/>
      <c r="V1797" s="17"/>
      <c r="W1797" s="17"/>
      <c r="X1797" s="17"/>
      <c r="Y1797" s="17">
        <f t="shared" si="4872"/>
        <v>1822.9440400000001</v>
      </c>
      <c r="Z1797" s="17">
        <f t="shared" si="4873"/>
        <v>0</v>
      </c>
      <c r="AA1797" s="17">
        <f t="shared" si="4874"/>
        <v>0</v>
      </c>
      <c r="AB1797" s="17"/>
      <c r="AC1797" s="17"/>
      <c r="AD1797" s="17"/>
      <c r="AE1797" s="17">
        <f t="shared" si="4875"/>
        <v>1822.9440400000001</v>
      </c>
      <c r="AF1797" s="17">
        <f t="shared" si="4876"/>
        <v>0</v>
      </c>
      <c r="AG1797" s="17">
        <f t="shared" si="4877"/>
        <v>0</v>
      </c>
      <c r="AH1797" s="17"/>
      <c r="AI1797" s="17"/>
      <c r="AJ1797" s="17"/>
      <c r="AK1797" s="17"/>
      <c r="AL1797" s="17"/>
      <c r="AM1797" s="17"/>
      <c r="AN1797" s="17"/>
      <c r="AO1797" s="17"/>
      <c r="AP1797" s="17"/>
      <c r="AQ1797" s="17"/>
      <c r="AR1797" s="17"/>
      <c r="AS1797" s="17"/>
      <c r="AT1797" s="17"/>
      <c r="AU1797" s="17"/>
      <c r="AV1797" s="17"/>
      <c r="AW1797" s="17">
        <f t="shared" si="4878"/>
        <v>1822.9440400000001</v>
      </c>
      <c r="AX1797" s="17">
        <f t="shared" si="4879"/>
        <v>0</v>
      </c>
      <c r="AY1797" s="17">
        <f t="shared" si="4880"/>
        <v>0</v>
      </c>
      <c r="AZ1797" s="17"/>
      <c r="BA1797" s="32"/>
      <c r="BB1797" s="32"/>
      <c r="BC1797" s="1"/>
      <c r="BD1797" s="1"/>
      <c r="BE1797" s="1"/>
      <c r="BF1797" s="1"/>
      <c r="BG1797" s="1"/>
      <c r="BH1797" s="1"/>
      <c r="BI1797" s="1"/>
    </row>
    <row r="1798" s="1" customFormat="1">
      <c r="A1798" s="30" t="s">
        <v>573</v>
      </c>
      <c r="B1798" s="30" t="s">
        <v>65</v>
      </c>
      <c r="C1798" s="30" t="s">
        <v>297</v>
      </c>
      <c r="D1798" s="30" t="s">
        <v>619</v>
      </c>
      <c r="E1798" s="30"/>
      <c r="F1798" s="31" t="s">
        <v>620</v>
      </c>
      <c r="G1798" s="17"/>
      <c r="H1798" s="17"/>
      <c r="I1798" s="17"/>
      <c r="J1798" s="17"/>
      <c r="K1798" s="17"/>
      <c r="L1798" s="17"/>
      <c r="M1798" s="17"/>
      <c r="N1798" s="17"/>
      <c r="O1798" s="17"/>
      <c r="P1798" s="17">
        <f>P1799</f>
        <v>0</v>
      </c>
      <c r="Q1798" s="17">
        <f>Q1799</f>
        <v>0</v>
      </c>
      <c r="R1798" s="17">
        <f>R1799</f>
        <v>0</v>
      </c>
      <c r="S1798" s="17">
        <f>S1799</f>
        <v>7665.7780000000002</v>
      </c>
      <c r="T1798" s="17">
        <f>T1799</f>
        <v>0</v>
      </c>
      <c r="U1798" s="17">
        <f>U1799</f>
        <v>0</v>
      </c>
      <c r="V1798" s="17">
        <f>V1799</f>
        <v>0</v>
      </c>
      <c r="W1798" s="17">
        <f>W1799</f>
        <v>0</v>
      </c>
      <c r="X1798" s="17">
        <f>X1799</f>
        <v>0</v>
      </c>
      <c r="Y1798" s="17">
        <f t="shared" si="4872"/>
        <v>7665.7780000000002</v>
      </c>
      <c r="Z1798" s="17">
        <f t="shared" si="4873"/>
        <v>0</v>
      </c>
      <c r="AA1798" s="17">
        <f t="shared" si="4874"/>
        <v>0</v>
      </c>
      <c r="AB1798" s="17">
        <f>AB1799</f>
        <v>0</v>
      </c>
      <c r="AC1798" s="17">
        <f>AC1799</f>
        <v>0</v>
      </c>
      <c r="AD1798" s="17">
        <f>AD1799</f>
        <v>0</v>
      </c>
      <c r="AE1798" s="17">
        <f t="shared" si="4875"/>
        <v>7665.7780000000002</v>
      </c>
      <c r="AF1798" s="17">
        <f t="shared" si="4876"/>
        <v>0</v>
      </c>
      <c r="AG1798" s="17">
        <f t="shared" si="4877"/>
        <v>0</v>
      </c>
      <c r="AH1798" s="17">
        <f>AH1799</f>
        <v>0</v>
      </c>
      <c r="AI1798" s="17">
        <f>AI1799</f>
        <v>0</v>
      </c>
      <c r="AJ1798" s="17">
        <f>AJ1799</f>
        <v>0</v>
      </c>
      <c r="AK1798" s="17">
        <f>AK1799</f>
        <v>0</v>
      </c>
      <c r="AL1798" s="17">
        <f>AL1799</f>
        <v>0</v>
      </c>
      <c r="AM1798" s="17">
        <f>AM1799</f>
        <v>0</v>
      </c>
      <c r="AN1798" s="17">
        <f>AN1799</f>
        <v>0</v>
      </c>
      <c r="AO1798" s="17">
        <f>AO1799</f>
        <v>0</v>
      </c>
      <c r="AP1798" s="17">
        <f>AP1799</f>
        <v>0</v>
      </c>
      <c r="AQ1798" s="17">
        <f>AQ1799</f>
        <v>0</v>
      </c>
      <c r="AR1798" s="17">
        <f>AR1799</f>
        <v>0</v>
      </c>
      <c r="AS1798" s="17">
        <f>AS1799</f>
        <v>0</v>
      </c>
      <c r="AT1798" s="17">
        <f>AT1799</f>
        <v>0</v>
      </c>
      <c r="AU1798" s="17">
        <f>AU1799</f>
        <v>0</v>
      </c>
      <c r="AV1798" s="17">
        <f>AV1799</f>
        <v>0</v>
      </c>
      <c r="AW1798" s="17">
        <f t="shared" si="4878"/>
        <v>7665.7780000000002</v>
      </c>
      <c r="AX1798" s="17">
        <f t="shared" si="4879"/>
        <v>0</v>
      </c>
      <c r="AY1798" s="17">
        <f t="shared" si="4880"/>
        <v>0</v>
      </c>
      <c r="AZ1798" s="17">
        <f>AZ1799</f>
        <v>0</v>
      </c>
      <c r="BA1798" s="32"/>
      <c r="BB1798" s="32"/>
      <c r="BC1798" s="1"/>
      <c r="BD1798" s="1"/>
      <c r="BE1798" s="1"/>
      <c r="BF1798" s="1"/>
      <c r="BG1798" s="1"/>
      <c r="BH1798" s="1"/>
      <c r="BI1798" s="1"/>
    </row>
    <row r="1799" s="1" customFormat="1">
      <c r="A1799" s="30" t="s">
        <v>573</v>
      </c>
      <c r="B1799" s="30" t="s">
        <v>65</v>
      </c>
      <c r="C1799" s="30" t="s">
        <v>297</v>
      </c>
      <c r="D1799" s="30" t="s">
        <v>619</v>
      </c>
      <c r="E1799" s="30" t="s">
        <v>85</v>
      </c>
      <c r="F1799" s="31" t="s">
        <v>86</v>
      </c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>
        <v>7665.7780000000002</v>
      </c>
      <c r="T1799" s="17"/>
      <c r="U1799" s="17"/>
      <c r="V1799" s="17"/>
      <c r="W1799" s="17"/>
      <c r="X1799" s="17"/>
      <c r="Y1799" s="17">
        <f t="shared" si="4872"/>
        <v>7665.7780000000002</v>
      </c>
      <c r="Z1799" s="17">
        <f t="shared" si="4873"/>
        <v>0</v>
      </c>
      <c r="AA1799" s="17">
        <f t="shared" si="4874"/>
        <v>0</v>
      </c>
      <c r="AB1799" s="17"/>
      <c r="AC1799" s="17"/>
      <c r="AD1799" s="17"/>
      <c r="AE1799" s="17">
        <f t="shared" si="4875"/>
        <v>7665.7780000000002</v>
      </c>
      <c r="AF1799" s="17">
        <f t="shared" si="4876"/>
        <v>0</v>
      </c>
      <c r="AG1799" s="17">
        <f t="shared" si="4877"/>
        <v>0</v>
      </c>
      <c r="AH1799" s="17"/>
      <c r="AI1799" s="17"/>
      <c r="AJ1799" s="17"/>
      <c r="AK1799" s="17"/>
      <c r="AL1799" s="17"/>
      <c r="AM1799" s="17"/>
      <c r="AN1799" s="17"/>
      <c r="AO1799" s="17"/>
      <c r="AP1799" s="17"/>
      <c r="AQ1799" s="17"/>
      <c r="AR1799" s="17"/>
      <c r="AS1799" s="17"/>
      <c r="AT1799" s="17"/>
      <c r="AU1799" s="17"/>
      <c r="AV1799" s="17"/>
      <c r="AW1799" s="17">
        <f t="shared" si="4878"/>
        <v>7665.7780000000002</v>
      </c>
      <c r="AX1799" s="17">
        <f t="shared" si="4879"/>
        <v>0</v>
      </c>
      <c r="AY1799" s="17">
        <f t="shared" si="4880"/>
        <v>0</v>
      </c>
      <c r="AZ1799" s="17"/>
      <c r="BA1799" s="32"/>
      <c r="BB1799" s="32"/>
      <c r="BC1799" s="1"/>
      <c r="BD1799" s="1"/>
      <c r="BE1799" s="1"/>
      <c r="BF1799" s="1"/>
      <c r="BG1799" s="1"/>
      <c r="BH1799" s="1"/>
      <c r="BI1799" s="1"/>
    </row>
    <row r="1800" s="1" customFormat="1">
      <c r="A1800" s="30" t="s">
        <v>573</v>
      </c>
      <c r="B1800" s="30" t="s">
        <v>65</v>
      </c>
      <c r="C1800" s="30" t="s">
        <v>297</v>
      </c>
      <c r="D1800" s="30" t="s">
        <v>621</v>
      </c>
      <c r="E1800" s="30"/>
      <c r="F1800" s="31" t="s">
        <v>622</v>
      </c>
      <c r="G1800" s="17"/>
      <c r="H1800" s="17"/>
      <c r="I1800" s="17"/>
      <c r="J1800" s="17"/>
      <c r="K1800" s="17"/>
      <c r="L1800" s="17"/>
      <c r="M1800" s="17"/>
      <c r="N1800" s="17"/>
      <c r="O1800" s="17"/>
      <c r="P1800" s="17">
        <f>P1801</f>
        <v>0</v>
      </c>
      <c r="Q1800" s="17">
        <f>Q1801</f>
        <v>0</v>
      </c>
      <c r="R1800" s="17">
        <f>R1801</f>
        <v>0</v>
      </c>
      <c r="S1800" s="17">
        <f>S1801</f>
        <v>1860.1279500000001</v>
      </c>
      <c r="T1800" s="17">
        <f>T1801</f>
        <v>0</v>
      </c>
      <c r="U1800" s="17">
        <f>U1801</f>
        <v>0</v>
      </c>
      <c r="V1800" s="17">
        <f>V1801</f>
        <v>0</v>
      </c>
      <c r="W1800" s="17">
        <f>W1801</f>
        <v>0</v>
      </c>
      <c r="X1800" s="17">
        <f>X1801</f>
        <v>0</v>
      </c>
      <c r="Y1800" s="17">
        <f t="shared" si="4872"/>
        <v>1860.1279500000001</v>
      </c>
      <c r="Z1800" s="17">
        <f t="shared" si="4873"/>
        <v>0</v>
      </c>
      <c r="AA1800" s="17">
        <f t="shared" si="4874"/>
        <v>0</v>
      </c>
      <c r="AB1800" s="17">
        <f>AB1801</f>
        <v>0</v>
      </c>
      <c r="AC1800" s="17">
        <f>AC1801</f>
        <v>0</v>
      </c>
      <c r="AD1800" s="17">
        <f>AD1801</f>
        <v>0</v>
      </c>
      <c r="AE1800" s="17">
        <f t="shared" si="4875"/>
        <v>1860.1279500000001</v>
      </c>
      <c r="AF1800" s="17">
        <f t="shared" si="4876"/>
        <v>0</v>
      </c>
      <c r="AG1800" s="17">
        <f t="shared" si="4877"/>
        <v>0</v>
      </c>
      <c r="AH1800" s="17">
        <f>AH1801</f>
        <v>0</v>
      </c>
      <c r="AI1800" s="17">
        <f>AI1801</f>
        <v>0</v>
      </c>
      <c r="AJ1800" s="17">
        <f>AJ1801</f>
        <v>0</v>
      </c>
      <c r="AK1800" s="17">
        <f>AK1801</f>
        <v>0</v>
      </c>
      <c r="AL1800" s="17">
        <f>AL1801</f>
        <v>0</v>
      </c>
      <c r="AM1800" s="17">
        <f>AM1801</f>
        <v>0</v>
      </c>
      <c r="AN1800" s="17">
        <f>AN1801</f>
        <v>0</v>
      </c>
      <c r="AO1800" s="17">
        <f>AO1801</f>
        <v>0</v>
      </c>
      <c r="AP1800" s="17">
        <f>AP1801</f>
        <v>0</v>
      </c>
      <c r="AQ1800" s="17">
        <f>AQ1801</f>
        <v>0</v>
      </c>
      <c r="AR1800" s="17">
        <f>AR1801</f>
        <v>0</v>
      </c>
      <c r="AS1800" s="17">
        <f>AS1801</f>
        <v>0</v>
      </c>
      <c r="AT1800" s="17">
        <f>AT1801</f>
        <v>0</v>
      </c>
      <c r="AU1800" s="17">
        <f>AU1801</f>
        <v>0</v>
      </c>
      <c r="AV1800" s="17">
        <f>AV1801</f>
        <v>0</v>
      </c>
      <c r="AW1800" s="17">
        <f t="shared" si="4878"/>
        <v>1860.1279500000001</v>
      </c>
      <c r="AX1800" s="17">
        <f t="shared" si="4879"/>
        <v>0</v>
      </c>
      <c r="AY1800" s="17">
        <f t="shared" si="4880"/>
        <v>0</v>
      </c>
      <c r="AZ1800" s="17">
        <f>AZ1801</f>
        <v>0</v>
      </c>
      <c r="BA1800" s="32"/>
      <c r="BB1800" s="32"/>
      <c r="BC1800" s="1"/>
      <c r="BD1800" s="1"/>
      <c r="BE1800" s="1"/>
      <c r="BF1800" s="1"/>
      <c r="BG1800" s="1"/>
      <c r="BH1800" s="1"/>
      <c r="BI1800" s="1"/>
    </row>
    <row r="1801" s="1" customFormat="1">
      <c r="A1801" s="30" t="s">
        <v>573</v>
      </c>
      <c r="B1801" s="30" t="s">
        <v>65</v>
      </c>
      <c r="C1801" s="30" t="s">
        <v>297</v>
      </c>
      <c r="D1801" s="30" t="s">
        <v>621</v>
      </c>
      <c r="E1801" s="30" t="s">
        <v>85</v>
      </c>
      <c r="F1801" s="31" t="s">
        <v>86</v>
      </c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>
        <v>1860.1279500000001</v>
      </c>
      <c r="T1801" s="17"/>
      <c r="U1801" s="17"/>
      <c r="V1801" s="17"/>
      <c r="W1801" s="17"/>
      <c r="X1801" s="17"/>
      <c r="Y1801" s="17">
        <f t="shared" si="4872"/>
        <v>1860.1279500000001</v>
      </c>
      <c r="Z1801" s="17">
        <f t="shared" si="4873"/>
        <v>0</v>
      </c>
      <c r="AA1801" s="17">
        <f t="shared" si="4874"/>
        <v>0</v>
      </c>
      <c r="AB1801" s="17"/>
      <c r="AC1801" s="17"/>
      <c r="AD1801" s="17"/>
      <c r="AE1801" s="17">
        <f t="shared" si="4875"/>
        <v>1860.1279500000001</v>
      </c>
      <c r="AF1801" s="17">
        <f t="shared" si="4876"/>
        <v>0</v>
      </c>
      <c r="AG1801" s="17">
        <f t="shared" si="4877"/>
        <v>0</v>
      </c>
      <c r="AH1801" s="17"/>
      <c r="AI1801" s="17"/>
      <c r="AJ1801" s="17"/>
      <c r="AK1801" s="17"/>
      <c r="AL1801" s="17"/>
      <c r="AM1801" s="17"/>
      <c r="AN1801" s="17"/>
      <c r="AO1801" s="17"/>
      <c r="AP1801" s="17"/>
      <c r="AQ1801" s="17"/>
      <c r="AR1801" s="17"/>
      <c r="AS1801" s="17"/>
      <c r="AT1801" s="17"/>
      <c r="AU1801" s="17"/>
      <c r="AV1801" s="17"/>
      <c r="AW1801" s="17">
        <f t="shared" si="4878"/>
        <v>1860.1279500000001</v>
      </c>
      <c r="AX1801" s="17">
        <f t="shared" si="4879"/>
        <v>0</v>
      </c>
      <c r="AY1801" s="17">
        <f t="shared" si="4880"/>
        <v>0</v>
      </c>
      <c r="AZ1801" s="17"/>
      <c r="BA1801" s="32"/>
      <c r="BB1801" s="32"/>
      <c r="BC1801" s="1"/>
      <c r="BD1801" s="1"/>
      <c r="BE1801" s="1"/>
      <c r="BF1801" s="1"/>
      <c r="BG1801" s="1"/>
      <c r="BH1801" s="1"/>
      <c r="BI1801" s="1"/>
    </row>
    <row r="1802" s="1" customFormat="1">
      <c r="A1802" s="30" t="s">
        <v>573</v>
      </c>
      <c r="B1802" s="30" t="s">
        <v>65</v>
      </c>
      <c r="C1802" s="30" t="s">
        <v>297</v>
      </c>
      <c r="D1802" s="30" t="s">
        <v>623</v>
      </c>
      <c r="E1802" s="35"/>
      <c r="F1802" s="31" t="s">
        <v>624</v>
      </c>
      <c r="G1802" s="17">
        <f>G1803</f>
        <v>0</v>
      </c>
      <c r="H1802" s="17">
        <f>H1803</f>
        <v>877.10000000000002</v>
      </c>
      <c r="I1802" s="17">
        <f>I1803</f>
        <v>10827.4</v>
      </c>
      <c r="J1802" s="17">
        <f>J1803</f>
        <v>0</v>
      </c>
      <c r="K1802" s="17">
        <f>K1803</f>
        <v>0</v>
      </c>
      <c r="L1802" s="17">
        <f>L1803</f>
        <v>0</v>
      </c>
      <c r="M1802" s="17">
        <f t="shared" si="4800"/>
        <v>0</v>
      </c>
      <c r="N1802" s="17">
        <f t="shared" si="4801"/>
        <v>877.10000000000002</v>
      </c>
      <c r="O1802" s="17">
        <f t="shared" si="4802"/>
        <v>10827.4</v>
      </c>
      <c r="P1802" s="17">
        <f>P1803</f>
        <v>0</v>
      </c>
      <c r="Q1802" s="17">
        <f>Q1803</f>
        <v>0</v>
      </c>
      <c r="R1802" s="17">
        <f>R1803</f>
        <v>0</v>
      </c>
      <c r="S1802" s="17">
        <f>S1803</f>
        <v>0</v>
      </c>
      <c r="T1802" s="17">
        <f>T1803</f>
        <v>0</v>
      </c>
      <c r="U1802" s="17">
        <f>U1803</f>
        <v>0</v>
      </c>
      <c r="V1802" s="17">
        <f>V1803</f>
        <v>0</v>
      </c>
      <c r="W1802" s="17">
        <f>W1803</f>
        <v>0</v>
      </c>
      <c r="X1802" s="17">
        <f>X1803</f>
        <v>0</v>
      </c>
      <c r="Y1802" s="17">
        <f t="shared" si="4872"/>
        <v>0</v>
      </c>
      <c r="Z1802" s="17">
        <f t="shared" si="4873"/>
        <v>877.10000000000002</v>
      </c>
      <c r="AA1802" s="17">
        <f t="shared" si="4874"/>
        <v>10827.4</v>
      </c>
      <c r="AB1802" s="17">
        <f>AB1803</f>
        <v>0</v>
      </c>
      <c r="AC1802" s="17">
        <f>AC1803</f>
        <v>0</v>
      </c>
      <c r="AD1802" s="17">
        <f>AD1803</f>
        <v>0</v>
      </c>
      <c r="AE1802" s="17">
        <f t="shared" si="4875"/>
        <v>0</v>
      </c>
      <c r="AF1802" s="17">
        <f t="shared" si="4876"/>
        <v>877.10000000000002</v>
      </c>
      <c r="AG1802" s="17">
        <f t="shared" si="4877"/>
        <v>10827.4</v>
      </c>
      <c r="AH1802" s="17">
        <f>AH1803</f>
        <v>0</v>
      </c>
      <c r="AI1802" s="17">
        <f>AI1803</f>
        <v>0</v>
      </c>
      <c r="AJ1802" s="17">
        <f>AJ1803</f>
        <v>0</v>
      </c>
      <c r="AK1802" s="17">
        <f>AK1803</f>
        <v>0</v>
      </c>
      <c r="AL1802" s="17">
        <f>AL1803</f>
        <v>0</v>
      </c>
      <c r="AM1802" s="17">
        <f>AM1803</f>
        <v>0</v>
      </c>
      <c r="AN1802" s="17">
        <f>AN1803</f>
        <v>0</v>
      </c>
      <c r="AO1802" s="17">
        <f>AO1803</f>
        <v>0</v>
      </c>
      <c r="AP1802" s="17">
        <f>AP1803</f>
        <v>0</v>
      </c>
      <c r="AQ1802" s="17">
        <f>AQ1803</f>
        <v>0</v>
      </c>
      <c r="AR1802" s="17">
        <f>AR1803</f>
        <v>0</v>
      </c>
      <c r="AS1802" s="17">
        <f>AS1803</f>
        <v>0</v>
      </c>
      <c r="AT1802" s="17">
        <f>AT1803</f>
        <v>0</v>
      </c>
      <c r="AU1802" s="17">
        <f>AU1803</f>
        <v>0</v>
      </c>
      <c r="AV1802" s="17">
        <f>AV1803</f>
        <v>0</v>
      </c>
      <c r="AW1802" s="17">
        <f t="shared" si="4878"/>
        <v>0</v>
      </c>
      <c r="AX1802" s="17">
        <f t="shared" si="4879"/>
        <v>877.10000000000002</v>
      </c>
      <c r="AY1802" s="17">
        <f t="shared" si="4880"/>
        <v>10827.4</v>
      </c>
      <c r="AZ1802" s="17">
        <f>AZ1803</f>
        <v>0</v>
      </c>
      <c r="BA1802" s="32"/>
      <c r="BB1802" s="32"/>
      <c r="BC1802" s="1"/>
      <c r="BD1802" s="1"/>
      <c r="BE1802" s="1"/>
      <c r="BF1802" s="1"/>
      <c r="BG1802" s="1"/>
      <c r="BH1802" s="1"/>
      <c r="BI1802" s="1"/>
    </row>
    <row r="1803" s="1" customFormat="1">
      <c r="A1803" s="30" t="s">
        <v>573</v>
      </c>
      <c r="B1803" s="30" t="s">
        <v>65</v>
      </c>
      <c r="C1803" s="30" t="s">
        <v>297</v>
      </c>
      <c r="D1803" s="30" t="s">
        <v>623</v>
      </c>
      <c r="E1803" s="30" t="s">
        <v>85</v>
      </c>
      <c r="F1803" s="31" t="s">
        <v>86</v>
      </c>
      <c r="G1803" s="17">
        <v>0</v>
      </c>
      <c r="H1803" s="17">
        <v>877.10000000000002</v>
      </c>
      <c r="I1803" s="17">
        <v>10827.4</v>
      </c>
      <c r="J1803" s="17"/>
      <c r="K1803" s="17"/>
      <c r="L1803" s="17"/>
      <c r="M1803" s="17">
        <f t="shared" si="4800"/>
        <v>0</v>
      </c>
      <c r="N1803" s="17">
        <f t="shared" si="4801"/>
        <v>877.10000000000002</v>
      </c>
      <c r="O1803" s="17">
        <f t="shared" si="4802"/>
        <v>10827.4</v>
      </c>
      <c r="P1803" s="17"/>
      <c r="Q1803" s="17"/>
      <c r="R1803" s="17"/>
      <c r="S1803" s="17"/>
      <c r="T1803" s="17"/>
      <c r="U1803" s="17"/>
      <c r="V1803" s="17"/>
      <c r="W1803" s="17"/>
      <c r="X1803" s="17"/>
      <c r="Y1803" s="17">
        <f t="shared" si="4872"/>
        <v>0</v>
      </c>
      <c r="Z1803" s="17">
        <f t="shared" si="4873"/>
        <v>877.10000000000002</v>
      </c>
      <c r="AA1803" s="17">
        <f t="shared" si="4874"/>
        <v>10827.4</v>
      </c>
      <c r="AB1803" s="17"/>
      <c r="AC1803" s="17"/>
      <c r="AD1803" s="17"/>
      <c r="AE1803" s="17">
        <f t="shared" si="4875"/>
        <v>0</v>
      </c>
      <c r="AF1803" s="17">
        <f t="shared" si="4876"/>
        <v>877.10000000000002</v>
      </c>
      <c r="AG1803" s="17">
        <f t="shared" si="4877"/>
        <v>10827.4</v>
      </c>
      <c r="AH1803" s="17"/>
      <c r="AI1803" s="17"/>
      <c r="AJ1803" s="17"/>
      <c r="AK1803" s="17"/>
      <c r="AL1803" s="17"/>
      <c r="AM1803" s="17"/>
      <c r="AN1803" s="17"/>
      <c r="AO1803" s="17"/>
      <c r="AP1803" s="17"/>
      <c r="AQ1803" s="17"/>
      <c r="AR1803" s="17"/>
      <c r="AS1803" s="17"/>
      <c r="AT1803" s="17"/>
      <c r="AU1803" s="17"/>
      <c r="AV1803" s="17"/>
      <c r="AW1803" s="17">
        <f t="shared" si="4878"/>
        <v>0</v>
      </c>
      <c r="AX1803" s="17">
        <f t="shared" si="4879"/>
        <v>877.10000000000002</v>
      </c>
      <c r="AY1803" s="17">
        <f t="shared" si="4880"/>
        <v>10827.4</v>
      </c>
      <c r="AZ1803" s="17"/>
      <c r="BA1803" s="32"/>
      <c r="BB1803" s="32"/>
      <c r="BC1803" s="1"/>
      <c r="BD1803" s="1"/>
      <c r="BE1803" s="1"/>
      <c r="BF1803" s="1"/>
      <c r="BG1803" s="1"/>
      <c r="BH1803" s="1"/>
      <c r="BI1803" s="1"/>
    </row>
    <row r="1804" s="1" customFormat="1">
      <c r="A1804" s="30" t="s">
        <v>573</v>
      </c>
      <c r="B1804" s="30" t="s">
        <v>65</v>
      </c>
      <c r="C1804" s="30" t="s">
        <v>297</v>
      </c>
      <c r="D1804" s="30" t="s">
        <v>625</v>
      </c>
      <c r="E1804" s="35"/>
      <c r="F1804" s="31" t="s">
        <v>626</v>
      </c>
      <c r="G1804" s="17">
        <f>G1805</f>
        <v>0</v>
      </c>
      <c r="H1804" s="17">
        <f>H1805</f>
        <v>877.10000000000002</v>
      </c>
      <c r="I1804" s="17">
        <f>I1805</f>
        <v>10827.4</v>
      </c>
      <c r="J1804" s="17">
        <f>J1805</f>
        <v>0</v>
      </c>
      <c r="K1804" s="17">
        <f>K1805</f>
        <v>0</v>
      </c>
      <c r="L1804" s="17">
        <f>L1805</f>
        <v>0</v>
      </c>
      <c r="M1804" s="17">
        <f t="shared" si="4800"/>
        <v>0</v>
      </c>
      <c r="N1804" s="17">
        <f t="shared" si="4801"/>
        <v>877.10000000000002</v>
      </c>
      <c r="O1804" s="17">
        <f t="shared" si="4802"/>
        <v>10827.4</v>
      </c>
      <c r="P1804" s="17">
        <f>P1805</f>
        <v>0</v>
      </c>
      <c r="Q1804" s="17">
        <f>Q1805</f>
        <v>0</v>
      </c>
      <c r="R1804" s="17">
        <f>R1805</f>
        <v>0</v>
      </c>
      <c r="S1804" s="17">
        <f>S1805</f>
        <v>0</v>
      </c>
      <c r="T1804" s="17">
        <f>T1805</f>
        <v>0</v>
      </c>
      <c r="U1804" s="17">
        <f>U1805</f>
        <v>0</v>
      </c>
      <c r="V1804" s="17">
        <f>V1805</f>
        <v>0</v>
      </c>
      <c r="W1804" s="17">
        <f>W1805</f>
        <v>0</v>
      </c>
      <c r="X1804" s="17">
        <f>X1805</f>
        <v>0</v>
      </c>
      <c r="Y1804" s="17">
        <f t="shared" si="4872"/>
        <v>0</v>
      </c>
      <c r="Z1804" s="17">
        <f t="shared" si="4873"/>
        <v>877.10000000000002</v>
      </c>
      <c r="AA1804" s="17">
        <f t="shared" si="4874"/>
        <v>10827.4</v>
      </c>
      <c r="AB1804" s="17">
        <f>AB1805</f>
        <v>0</v>
      </c>
      <c r="AC1804" s="17">
        <f>AC1805</f>
        <v>0</v>
      </c>
      <c r="AD1804" s="17">
        <f>AD1805</f>
        <v>0</v>
      </c>
      <c r="AE1804" s="17">
        <f t="shared" si="4875"/>
        <v>0</v>
      </c>
      <c r="AF1804" s="17">
        <f t="shared" si="4876"/>
        <v>877.10000000000002</v>
      </c>
      <c r="AG1804" s="17">
        <f t="shared" si="4877"/>
        <v>10827.4</v>
      </c>
      <c r="AH1804" s="17">
        <f>AH1805</f>
        <v>0</v>
      </c>
      <c r="AI1804" s="17">
        <f>AI1805</f>
        <v>0</v>
      </c>
      <c r="AJ1804" s="17">
        <f>AJ1805</f>
        <v>0</v>
      </c>
      <c r="AK1804" s="17">
        <f>AK1805</f>
        <v>0</v>
      </c>
      <c r="AL1804" s="17">
        <f>AL1805</f>
        <v>0</v>
      </c>
      <c r="AM1804" s="17">
        <f>AM1805</f>
        <v>0</v>
      </c>
      <c r="AN1804" s="17">
        <f>AN1805</f>
        <v>0</v>
      </c>
      <c r="AO1804" s="17">
        <f>AO1805</f>
        <v>0</v>
      </c>
      <c r="AP1804" s="17">
        <f>AP1805</f>
        <v>0</v>
      </c>
      <c r="AQ1804" s="17">
        <f>AQ1805</f>
        <v>0</v>
      </c>
      <c r="AR1804" s="17">
        <f>AR1805</f>
        <v>0</v>
      </c>
      <c r="AS1804" s="17">
        <f>AS1805</f>
        <v>0</v>
      </c>
      <c r="AT1804" s="17">
        <f>AT1805</f>
        <v>0</v>
      </c>
      <c r="AU1804" s="17">
        <f>AU1805</f>
        <v>0</v>
      </c>
      <c r="AV1804" s="17">
        <f>AV1805</f>
        <v>0</v>
      </c>
      <c r="AW1804" s="17">
        <f t="shared" si="4878"/>
        <v>0</v>
      </c>
      <c r="AX1804" s="17">
        <f t="shared" si="4879"/>
        <v>877.10000000000002</v>
      </c>
      <c r="AY1804" s="17">
        <f t="shared" si="4880"/>
        <v>10827.4</v>
      </c>
      <c r="AZ1804" s="17">
        <f>AZ1805</f>
        <v>0</v>
      </c>
      <c r="BA1804" s="32"/>
      <c r="BB1804" s="32"/>
      <c r="BC1804" s="1"/>
      <c r="BD1804" s="1"/>
      <c r="BE1804" s="1"/>
      <c r="BF1804" s="1"/>
      <c r="BG1804" s="1"/>
      <c r="BH1804" s="1"/>
      <c r="BI1804" s="1"/>
    </row>
    <row r="1805" s="1" customFormat="1">
      <c r="A1805" s="30" t="s">
        <v>573</v>
      </c>
      <c r="B1805" s="30" t="s">
        <v>65</v>
      </c>
      <c r="C1805" s="30" t="s">
        <v>297</v>
      </c>
      <c r="D1805" s="30" t="s">
        <v>625</v>
      </c>
      <c r="E1805" s="30" t="s">
        <v>85</v>
      </c>
      <c r="F1805" s="31" t="s">
        <v>86</v>
      </c>
      <c r="G1805" s="17">
        <v>0</v>
      </c>
      <c r="H1805" s="17">
        <v>877.10000000000002</v>
      </c>
      <c r="I1805" s="17">
        <v>10827.4</v>
      </c>
      <c r="J1805" s="17"/>
      <c r="K1805" s="17"/>
      <c r="L1805" s="17"/>
      <c r="M1805" s="17">
        <f t="shared" si="4800"/>
        <v>0</v>
      </c>
      <c r="N1805" s="17">
        <f t="shared" si="4801"/>
        <v>877.10000000000002</v>
      </c>
      <c r="O1805" s="17">
        <f t="shared" si="4802"/>
        <v>10827.4</v>
      </c>
      <c r="P1805" s="17"/>
      <c r="Q1805" s="17"/>
      <c r="R1805" s="17"/>
      <c r="S1805" s="17"/>
      <c r="T1805" s="17"/>
      <c r="U1805" s="17"/>
      <c r="V1805" s="17"/>
      <c r="W1805" s="17"/>
      <c r="X1805" s="17"/>
      <c r="Y1805" s="17">
        <f t="shared" si="4872"/>
        <v>0</v>
      </c>
      <c r="Z1805" s="17">
        <f t="shared" si="4873"/>
        <v>877.10000000000002</v>
      </c>
      <c r="AA1805" s="17">
        <f t="shared" si="4874"/>
        <v>10827.4</v>
      </c>
      <c r="AB1805" s="17"/>
      <c r="AC1805" s="17"/>
      <c r="AD1805" s="17"/>
      <c r="AE1805" s="17">
        <f t="shared" si="4875"/>
        <v>0</v>
      </c>
      <c r="AF1805" s="17">
        <f t="shared" si="4876"/>
        <v>877.10000000000002</v>
      </c>
      <c r="AG1805" s="17">
        <f t="shared" si="4877"/>
        <v>10827.4</v>
      </c>
      <c r="AH1805" s="17"/>
      <c r="AI1805" s="17"/>
      <c r="AJ1805" s="17"/>
      <c r="AK1805" s="17"/>
      <c r="AL1805" s="17"/>
      <c r="AM1805" s="17"/>
      <c r="AN1805" s="17"/>
      <c r="AO1805" s="17"/>
      <c r="AP1805" s="17"/>
      <c r="AQ1805" s="17"/>
      <c r="AR1805" s="17"/>
      <c r="AS1805" s="17"/>
      <c r="AT1805" s="17"/>
      <c r="AU1805" s="17"/>
      <c r="AV1805" s="17"/>
      <c r="AW1805" s="17">
        <f t="shared" si="4878"/>
        <v>0</v>
      </c>
      <c r="AX1805" s="17">
        <f t="shared" si="4879"/>
        <v>877.10000000000002</v>
      </c>
      <c r="AY1805" s="17">
        <f t="shared" si="4880"/>
        <v>10827.4</v>
      </c>
      <c r="AZ1805" s="17"/>
      <c r="BA1805" s="32"/>
      <c r="BB1805" s="32"/>
      <c r="BC1805" s="1"/>
      <c r="BD1805" s="1"/>
      <c r="BE1805" s="1"/>
      <c r="BF1805" s="1"/>
      <c r="BG1805" s="1"/>
      <c r="BH1805" s="1"/>
      <c r="BI1805" s="1"/>
    </row>
    <row r="1806" s="1" customFormat="1">
      <c r="A1806" s="30" t="s">
        <v>573</v>
      </c>
      <c r="B1806" s="30" t="s">
        <v>65</v>
      </c>
      <c r="C1806" s="30" t="s">
        <v>297</v>
      </c>
      <c r="D1806" s="30" t="s">
        <v>627</v>
      </c>
      <c r="E1806" s="35"/>
      <c r="F1806" s="31" t="s">
        <v>628</v>
      </c>
      <c r="G1806" s="17">
        <f>G1807</f>
        <v>0</v>
      </c>
      <c r="H1806" s="17">
        <f>H1807</f>
        <v>877.10000000000002</v>
      </c>
      <c r="I1806" s="17">
        <f>I1807</f>
        <v>10827.4</v>
      </c>
      <c r="J1806" s="17">
        <f>J1807</f>
        <v>0</v>
      </c>
      <c r="K1806" s="17">
        <f>K1807</f>
        <v>0</v>
      </c>
      <c r="L1806" s="17">
        <f>L1807</f>
        <v>0</v>
      </c>
      <c r="M1806" s="17">
        <f t="shared" si="4800"/>
        <v>0</v>
      </c>
      <c r="N1806" s="17">
        <f t="shared" si="4801"/>
        <v>877.10000000000002</v>
      </c>
      <c r="O1806" s="17">
        <f t="shared" si="4802"/>
        <v>10827.4</v>
      </c>
      <c r="P1806" s="17">
        <f>P1807</f>
        <v>0</v>
      </c>
      <c r="Q1806" s="17">
        <f>Q1807</f>
        <v>0</v>
      </c>
      <c r="R1806" s="17">
        <f>R1807</f>
        <v>0</v>
      </c>
      <c r="S1806" s="17">
        <f>S1807</f>
        <v>0</v>
      </c>
      <c r="T1806" s="17">
        <f>T1807</f>
        <v>0</v>
      </c>
      <c r="U1806" s="17">
        <f>U1807</f>
        <v>0</v>
      </c>
      <c r="V1806" s="17">
        <f>V1807</f>
        <v>0</v>
      </c>
      <c r="W1806" s="17">
        <f>W1807</f>
        <v>0</v>
      </c>
      <c r="X1806" s="17">
        <f>X1807</f>
        <v>0</v>
      </c>
      <c r="Y1806" s="17">
        <f t="shared" si="4872"/>
        <v>0</v>
      </c>
      <c r="Z1806" s="17">
        <f t="shared" si="4873"/>
        <v>877.10000000000002</v>
      </c>
      <c r="AA1806" s="17">
        <f t="shared" si="4874"/>
        <v>10827.4</v>
      </c>
      <c r="AB1806" s="17">
        <f>AB1807</f>
        <v>0</v>
      </c>
      <c r="AC1806" s="17">
        <f>AC1807</f>
        <v>0</v>
      </c>
      <c r="AD1806" s="17">
        <f>AD1807</f>
        <v>0</v>
      </c>
      <c r="AE1806" s="17">
        <f t="shared" si="4875"/>
        <v>0</v>
      </c>
      <c r="AF1806" s="17">
        <f t="shared" si="4876"/>
        <v>877.10000000000002</v>
      </c>
      <c r="AG1806" s="17">
        <f t="shared" si="4877"/>
        <v>10827.4</v>
      </c>
      <c r="AH1806" s="17">
        <f>AH1807</f>
        <v>0</v>
      </c>
      <c r="AI1806" s="17">
        <f>AI1807</f>
        <v>0</v>
      </c>
      <c r="AJ1806" s="17">
        <f>AJ1807</f>
        <v>0</v>
      </c>
      <c r="AK1806" s="17">
        <f>AK1807</f>
        <v>0</v>
      </c>
      <c r="AL1806" s="17">
        <f>AL1807</f>
        <v>0</v>
      </c>
      <c r="AM1806" s="17">
        <f>AM1807</f>
        <v>0</v>
      </c>
      <c r="AN1806" s="17">
        <f>AN1807</f>
        <v>0</v>
      </c>
      <c r="AO1806" s="17">
        <f>AO1807</f>
        <v>0</v>
      </c>
      <c r="AP1806" s="17">
        <f>AP1807</f>
        <v>0</v>
      </c>
      <c r="AQ1806" s="17">
        <f>AQ1807</f>
        <v>0</v>
      </c>
      <c r="AR1806" s="17">
        <f>AR1807</f>
        <v>0</v>
      </c>
      <c r="AS1806" s="17">
        <f>AS1807</f>
        <v>0</v>
      </c>
      <c r="AT1806" s="17">
        <f>AT1807</f>
        <v>0</v>
      </c>
      <c r="AU1806" s="17">
        <f>AU1807</f>
        <v>0</v>
      </c>
      <c r="AV1806" s="17">
        <f>AV1807</f>
        <v>0</v>
      </c>
      <c r="AW1806" s="17">
        <f t="shared" si="4878"/>
        <v>0</v>
      </c>
      <c r="AX1806" s="17">
        <f t="shared" si="4879"/>
        <v>877.10000000000002</v>
      </c>
      <c r="AY1806" s="17">
        <f t="shared" si="4880"/>
        <v>10827.4</v>
      </c>
      <c r="AZ1806" s="17">
        <f>AZ1807</f>
        <v>0</v>
      </c>
      <c r="BA1806" s="32"/>
      <c r="BB1806" s="32"/>
      <c r="BC1806" s="1"/>
      <c r="BD1806" s="1"/>
      <c r="BE1806" s="1"/>
      <c r="BF1806" s="1"/>
      <c r="BG1806" s="1"/>
      <c r="BH1806" s="1"/>
      <c r="BI1806" s="1"/>
    </row>
    <row r="1807" s="1" customFormat="1">
      <c r="A1807" s="30" t="s">
        <v>573</v>
      </c>
      <c r="B1807" s="30" t="s">
        <v>65</v>
      </c>
      <c r="C1807" s="30" t="s">
        <v>297</v>
      </c>
      <c r="D1807" s="30" t="s">
        <v>627</v>
      </c>
      <c r="E1807" s="30" t="s">
        <v>85</v>
      </c>
      <c r="F1807" s="31" t="s">
        <v>86</v>
      </c>
      <c r="G1807" s="17">
        <v>0</v>
      </c>
      <c r="H1807" s="17">
        <v>877.10000000000002</v>
      </c>
      <c r="I1807" s="17">
        <v>10827.4</v>
      </c>
      <c r="J1807" s="17"/>
      <c r="K1807" s="17"/>
      <c r="L1807" s="17"/>
      <c r="M1807" s="17">
        <f t="shared" si="4800"/>
        <v>0</v>
      </c>
      <c r="N1807" s="17">
        <f t="shared" si="4801"/>
        <v>877.10000000000002</v>
      </c>
      <c r="O1807" s="17">
        <f t="shared" si="4802"/>
        <v>10827.4</v>
      </c>
      <c r="P1807" s="17"/>
      <c r="Q1807" s="17"/>
      <c r="R1807" s="17"/>
      <c r="S1807" s="17"/>
      <c r="T1807" s="17"/>
      <c r="U1807" s="17"/>
      <c r="V1807" s="17"/>
      <c r="W1807" s="17"/>
      <c r="X1807" s="17"/>
      <c r="Y1807" s="17">
        <f t="shared" si="4872"/>
        <v>0</v>
      </c>
      <c r="Z1807" s="17">
        <f t="shared" si="4873"/>
        <v>877.10000000000002</v>
      </c>
      <c r="AA1807" s="17">
        <f t="shared" si="4874"/>
        <v>10827.4</v>
      </c>
      <c r="AB1807" s="17"/>
      <c r="AC1807" s="17"/>
      <c r="AD1807" s="17"/>
      <c r="AE1807" s="17">
        <f t="shared" si="4875"/>
        <v>0</v>
      </c>
      <c r="AF1807" s="17">
        <f t="shared" si="4876"/>
        <v>877.10000000000002</v>
      </c>
      <c r="AG1807" s="17">
        <f t="shared" si="4877"/>
        <v>10827.4</v>
      </c>
      <c r="AH1807" s="17"/>
      <c r="AI1807" s="17"/>
      <c r="AJ1807" s="17"/>
      <c r="AK1807" s="17"/>
      <c r="AL1807" s="17"/>
      <c r="AM1807" s="17"/>
      <c r="AN1807" s="17"/>
      <c r="AO1807" s="17"/>
      <c r="AP1807" s="17"/>
      <c r="AQ1807" s="17"/>
      <c r="AR1807" s="17"/>
      <c r="AS1807" s="17"/>
      <c r="AT1807" s="17"/>
      <c r="AU1807" s="17"/>
      <c r="AV1807" s="17"/>
      <c r="AW1807" s="17">
        <f t="shared" si="4878"/>
        <v>0</v>
      </c>
      <c r="AX1807" s="17">
        <f t="shared" si="4879"/>
        <v>877.10000000000002</v>
      </c>
      <c r="AY1807" s="17">
        <f t="shared" si="4880"/>
        <v>10827.4</v>
      </c>
      <c r="AZ1807" s="17"/>
      <c r="BA1807" s="32"/>
      <c r="BB1807" s="32"/>
      <c r="BC1807" s="1"/>
      <c r="BD1807" s="1"/>
      <c r="BE1807" s="1"/>
      <c r="BF1807" s="1"/>
      <c r="BG1807" s="1"/>
      <c r="BH1807" s="1"/>
      <c r="BI1807" s="1"/>
    </row>
    <row r="1808" s="1" customFormat="1">
      <c r="A1808" s="30" t="s">
        <v>573</v>
      </c>
      <c r="B1808" s="30" t="s">
        <v>65</v>
      </c>
      <c r="C1808" s="30" t="s">
        <v>297</v>
      </c>
      <c r="D1808" s="30" t="s">
        <v>629</v>
      </c>
      <c r="E1808" s="35"/>
      <c r="F1808" s="31" t="s">
        <v>630</v>
      </c>
      <c r="G1808" s="17">
        <f t="shared" ref="G1808:G1820" si="4915">G1809</f>
        <v>35549</v>
      </c>
      <c r="H1808" s="17">
        <f t="shared" ref="H1808:H1820" si="4916">H1809</f>
        <v>0</v>
      </c>
      <c r="I1808" s="17">
        <f t="shared" ref="I1808:I1809" si="4917">I1809</f>
        <v>0</v>
      </c>
      <c r="J1808" s="17">
        <f t="shared" ref="J1808:J1809" si="4918">J1809</f>
        <v>0</v>
      </c>
      <c r="K1808" s="17">
        <f t="shared" ref="K1808:K1809" si="4919">K1809</f>
        <v>0</v>
      </c>
      <c r="L1808" s="17">
        <f t="shared" ref="L1808:L1809" si="4920">L1809</f>
        <v>0</v>
      </c>
      <c r="M1808" s="17">
        <f t="shared" si="4800"/>
        <v>35549</v>
      </c>
      <c r="N1808" s="17">
        <f t="shared" si="4801"/>
        <v>0</v>
      </c>
      <c r="O1808" s="17">
        <f t="shared" si="4802"/>
        <v>0</v>
      </c>
      <c r="P1808" s="17">
        <f t="shared" ref="P1808:P1809" si="4921">P1809</f>
        <v>0</v>
      </c>
      <c r="Q1808" s="17">
        <f t="shared" ref="Q1808:Q1809" si="4922">Q1809</f>
        <v>0</v>
      </c>
      <c r="R1808" s="17">
        <f t="shared" ref="R1808:R1809" si="4923">R1809</f>
        <v>0</v>
      </c>
      <c r="S1808" s="17">
        <f t="shared" ref="S1808:S1809" si="4924">S1809</f>
        <v>0</v>
      </c>
      <c r="T1808" s="17">
        <f t="shared" ref="T1808:T1809" si="4925">T1809</f>
        <v>0</v>
      </c>
      <c r="U1808" s="17">
        <f t="shared" ref="U1808:U1809" si="4926">U1809</f>
        <v>0</v>
      </c>
      <c r="V1808" s="17">
        <f t="shared" ref="V1808:V1809" si="4927">V1809</f>
        <v>0</v>
      </c>
      <c r="W1808" s="17">
        <f t="shared" ref="W1808:W1809" si="4928">W1809</f>
        <v>0</v>
      </c>
      <c r="X1808" s="17">
        <f t="shared" ref="X1808:X1809" si="4929">X1809</f>
        <v>0</v>
      </c>
      <c r="Y1808" s="17">
        <f t="shared" si="4872"/>
        <v>35549</v>
      </c>
      <c r="Z1808" s="17">
        <f t="shared" si="4873"/>
        <v>0</v>
      </c>
      <c r="AA1808" s="17">
        <f t="shared" si="4874"/>
        <v>0</v>
      </c>
      <c r="AB1808" s="17">
        <f t="shared" ref="AB1808:AB1809" si="4930">AB1809</f>
        <v>0</v>
      </c>
      <c r="AC1808" s="17">
        <f t="shared" ref="AC1808:AC1809" si="4931">AC1809</f>
        <v>0</v>
      </c>
      <c r="AD1808" s="17">
        <f t="shared" ref="AD1808:AD1809" si="4932">AD1809</f>
        <v>0</v>
      </c>
      <c r="AE1808" s="17">
        <f t="shared" si="4875"/>
        <v>35549</v>
      </c>
      <c r="AF1808" s="17">
        <f t="shared" si="4876"/>
        <v>0</v>
      </c>
      <c r="AG1808" s="17">
        <f t="shared" si="4877"/>
        <v>0</v>
      </c>
      <c r="AH1808" s="17">
        <f t="shared" ref="AH1808:AH1809" si="4933">AH1809</f>
        <v>0</v>
      </c>
      <c r="AI1808" s="17">
        <f t="shared" ref="AI1808:AI1809" si="4934">AI1809</f>
        <v>0</v>
      </c>
      <c r="AJ1808" s="17">
        <f t="shared" ref="AJ1808:AJ1809" si="4935">AJ1809</f>
        <v>0</v>
      </c>
      <c r="AK1808" s="17">
        <f t="shared" ref="AK1808:AK1809" si="4936">AK1809</f>
        <v>0</v>
      </c>
      <c r="AL1808" s="17">
        <f t="shared" ref="AL1808:AL1809" si="4937">AL1809</f>
        <v>0</v>
      </c>
      <c r="AM1808" s="17">
        <f t="shared" ref="AM1808:AM1809" si="4938">AM1809</f>
        <v>0</v>
      </c>
      <c r="AN1808" s="17">
        <f t="shared" ref="AN1808:AN1809" si="4939">AN1809</f>
        <v>0</v>
      </c>
      <c r="AO1808" s="17">
        <f t="shared" ref="AO1808:AO1809" si="4940">AO1809</f>
        <v>0</v>
      </c>
      <c r="AP1808" s="17">
        <f t="shared" ref="AP1808:AP1809" si="4941">AP1809</f>
        <v>0</v>
      </c>
      <c r="AQ1808" s="17">
        <f t="shared" ref="AQ1808:AQ1809" si="4942">AQ1809</f>
        <v>0</v>
      </c>
      <c r="AR1808" s="17">
        <f t="shared" ref="AR1808:AR1809" si="4943">AR1809</f>
        <v>0</v>
      </c>
      <c r="AS1808" s="17">
        <f t="shared" ref="AS1808:AS1809" si="4944">AS1809</f>
        <v>0</v>
      </c>
      <c r="AT1808" s="17">
        <f t="shared" ref="AT1808:AT1809" si="4945">AT1809</f>
        <v>0</v>
      </c>
      <c r="AU1808" s="17">
        <f t="shared" ref="AU1808:AU1809" si="4946">AU1809</f>
        <v>0</v>
      </c>
      <c r="AV1808" s="17">
        <f t="shared" ref="AV1808:AV1809" si="4947">AV1809</f>
        <v>0</v>
      </c>
      <c r="AW1808" s="17">
        <f t="shared" si="4878"/>
        <v>35549</v>
      </c>
      <c r="AX1808" s="17">
        <f t="shared" si="4879"/>
        <v>0</v>
      </c>
      <c r="AY1808" s="17">
        <f t="shared" si="4880"/>
        <v>0</v>
      </c>
      <c r="AZ1808" s="17">
        <f t="shared" ref="AZ1808:AZ1809" si="4948">AZ1809</f>
        <v>0</v>
      </c>
      <c r="BA1808" s="32"/>
      <c r="BB1808" s="32"/>
      <c r="BC1808" s="1"/>
      <c r="BD1808" s="1"/>
      <c r="BE1808" s="1"/>
      <c r="BF1808" s="1"/>
      <c r="BG1808" s="1"/>
      <c r="BH1808" s="1"/>
      <c r="BI1808" s="1"/>
    </row>
    <row r="1809" s="1" customFormat="1">
      <c r="A1809" s="30" t="s">
        <v>573</v>
      </c>
      <c r="B1809" s="30" t="s">
        <v>65</v>
      </c>
      <c r="C1809" s="30" t="s">
        <v>297</v>
      </c>
      <c r="D1809" s="30" t="s">
        <v>631</v>
      </c>
      <c r="E1809" s="35"/>
      <c r="F1809" s="31" t="s">
        <v>632</v>
      </c>
      <c r="G1809" s="17">
        <f t="shared" si="4915"/>
        <v>35549</v>
      </c>
      <c r="H1809" s="17">
        <f t="shared" si="4916"/>
        <v>0</v>
      </c>
      <c r="I1809" s="17">
        <f t="shared" si="4917"/>
        <v>0</v>
      </c>
      <c r="J1809" s="17">
        <f t="shared" si="4918"/>
        <v>0</v>
      </c>
      <c r="K1809" s="17">
        <f t="shared" si="4919"/>
        <v>0</v>
      </c>
      <c r="L1809" s="17">
        <f t="shared" si="4920"/>
        <v>0</v>
      </c>
      <c r="M1809" s="17">
        <f t="shared" si="4800"/>
        <v>35549</v>
      </c>
      <c r="N1809" s="17">
        <f t="shared" si="4801"/>
        <v>0</v>
      </c>
      <c r="O1809" s="17">
        <f t="shared" si="4802"/>
        <v>0</v>
      </c>
      <c r="P1809" s="17">
        <f t="shared" si="4921"/>
        <v>0</v>
      </c>
      <c r="Q1809" s="17">
        <f t="shared" si="4922"/>
        <v>0</v>
      </c>
      <c r="R1809" s="17">
        <f t="shared" si="4923"/>
        <v>0</v>
      </c>
      <c r="S1809" s="17">
        <f t="shared" si="4924"/>
        <v>0</v>
      </c>
      <c r="T1809" s="17">
        <f t="shared" si="4925"/>
        <v>0</v>
      </c>
      <c r="U1809" s="17">
        <f t="shared" si="4926"/>
        <v>0</v>
      </c>
      <c r="V1809" s="17">
        <f t="shared" si="4927"/>
        <v>0</v>
      </c>
      <c r="W1809" s="17">
        <f t="shared" si="4928"/>
        <v>0</v>
      </c>
      <c r="X1809" s="17">
        <f t="shared" si="4929"/>
        <v>0</v>
      </c>
      <c r="Y1809" s="17">
        <f t="shared" si="4872"/>
        <v>35549</v>
      </c>
      <c r="Z1809" s="17">
        <f t="shared" si="4873"/>
        <v>0</v>
      </c>
      <c r="AA1809" s="17">
        <f t="shared" si="4874"/>
        <v>0</v>
      </c>
      <c r="AB1809" s="17">
        <f t="shared" si="4930"/>
        <v>0</v>
      </c>
      <c r="AC1809" s="17">
        <f t="shared" si="4931"/>
        <v>0</v>
      </c>
      <c r="AD1809" s="17">
        <f t="shared" si="4932"/>
        <v>0</v>
      </c>
      <c r="AE1809" s="17">
        <f t="shared" si="4875"/>
        <v>35549</v>
      </c>
      <c r="AF1809" s="17">
        <f t="shared" si="4876"/>
        <v>0</v>
      </c>
      <c r="AG1809" s="17">
        <f t="shared" si="4877"/>
        <v>0</v>
      </c>
      <c r="AH1809" s="17">
        <f t="shared" si="4933"/>
        <v>0</v>
      </c>
      <c r="AI1809" s="17">
        <f t="shared" si="4934"/>
        <v>0</v>
      </c>
      <c r="AJ1809" s="17">
        <f t="shared" si="4935"/>
        <v>0</v>
      </c>
      <c r="AK1809" s="17">
        <f t="shared" si="4936"/>
        <v>0</v>
      </c>
      <c r="AL1809" s="17">
        <f t="shared" si="4937"/>
        <v>0</v>
      </c>
      <c r="AM1809" s="17">
        <f t="shared" si="4938"/>
        <v>0</v>
      </c>
      <c r="AN1809" s="17">
        <f t="shared" si="4939"/>
        <v>0</v>
      </c>
      <c r="AO1809" s="17">
        <f t="shared" si="4940"/>
        <v>0</v>
      </c>
      <c r="AP1809" s="17">
        <f t="shared" si="4941"/>
        <v>0</v>
      </c>
      <c r="AQ1809" s="17">
        <f t="shared" si="4942"/>
        <v>0</v>
      </c>
      <c r="AR1809" s="17">
        <f t="shared" si="4943"/>
        <v>0</v>
      </c>
      <c r="AS1809" s="17">
        <f t="shared" si="4944"/>
        <v>0</v>
      </c>
      <c r="AT1809" s="17">
        <f t="shared" si="4945"/>
        <v>0</v>
      </c>
      <c r="AU1809" s="17">
        <f t="shared" si="4946"/>
        <v>0</v>
      </c>
      <c r="AV1809" s="17">
        <f t="shared" si="4947"/>
        <v>0</v>
      </c>
      <c r="AW1809" s="17">
        <f t="shared" si="4878"/>
        <v>35549</v>
      </c>
      <c r="AX1809" s="17">
        <f t="shared" si="4879"/>
        <v>0</v>
      </c>
      <c r="AY1809" s="17">
        <f t="shared" si="4880"/>
        <v>0</v>
      </c>
      <c r="AZ1809" s="17">
        <f t="shared" si="4948"/>
        <v>0</v>
      </c>
      <c r="BA1809" s="32"/>
      <c r="BB1809" s="32"/>
      <c r="BC1809" s="1"/>
      <c r="BD1809" s="1"/>
      <c r="BE1809" s="1"/>
      <c r="BF1809" s="1"/>
      <c r="BG1809" s="1"/>
      <c r="BH1809" s="1"/>
      <c r="BI1809" s="1"/>
    </row>
    <row r="1810" s="1" customFormat="1">
      <c r="A1810" s="30" t="s">
        <v>573</v>
      </c>
      <c r="B1810" s="30" t="s">
        <v>65</v>
      </c>
      <c r="C1810" s="30" t="s">
        <v>297</v>
      </c>
      <c r="D1810" s="30" t="s">
        <v>631</v>
      </c>
      <c r="E1810" s="30" t="s">
        <v>85</v>
      </c>
      <c r="F1810" s="31" t="s">
        <v>86</v>
      </c>
      <c r="G1810" s="17">
        <v>35549</v>
      </c>
      <c r="H1810" s="17">
        <v>0</v>
      </c>
      <c r="I1810" s="17">
        <v>0</v>
      </c>
      <c r="J1810" s="17"/>
      <c r="K1810" s="17"/>
      <c r="L1810" s="17"/>
      <c r="M1810" s="17">
        <f t="shared" si="4800"/>
        <v>35549</v>
      </c>
      <c r="N1810" s="17">
        <f t="shared" si="4801"/>
        <v>0</v>
      </c>
      <c r="O1810" s="17">
        <f t="shared" si="4802"/>
        <v>0</v>
      </c>
      <c r="P1810" s="17"/>
      <c r="Q1810" s="17"/>
      <c r="R1810" s="17"/>
      <c r="S1810" s="17"/>
      <c r="T1810" s="17"/>
      <c r="U1810" s="17"/>
      <c r="V1810" s="17"/>
      <c r="W1810" s="17"/>
      <c r="X1810" s="17"/>
      <c r="Y1810" s="17">
        <f t="shared" si="4872"/>
        <v>35549</v>
      </c>
      <c r="Z1810" s="17">
        <f t="shared" si="4873"/>
        <v>0</v>
      </c>
      <c r="AA1810" s="17">
        <f t="shared" si="4874"/>
        <v>0</v>
      </c>
      <c r="AB1810" s="17"/>
      <c r="AC1810" s="17"/>
      <c r="AD1810" s="17"/>
      <c r="AE1810" s="17">
        <f t="shared" si="4875"/>
        <v>35549</v>
      </c>
      <c r="AF1810" s="17">
        <f t="shared" si="4876"/>
        <v>0</v>
      </c>
      <c r="AG1810" s="17">
        <f t="shared" si="4877"/>
        <v>0</v>
      </c>
      <c r="AH1810" s="17"/>
      <c r="AI1810" s="17"/>
      <c r="AJ1810" s="17"/>
      <c r="AK1810" s="17"/>
      <c r="AL1810" s="17"/>
      <c r="AM1810" s="17"/>
      <c r="AN1810" s="17"/>
      <c r="AO1810" s="17"/>
      <c r="AP1810" s="17"/>
      <c r="AQ1810" s="17"/>
      <c r="AR1810" s="17"/>
      <c r="AS1810" s="17"/>
      <c r="AT1810" s="17"/>
      <c r="AU1810" s="17"/>
      <c r="AV1810" s="17"/>
      <c r="AW1810" s="17">
        <f t="shared" si="4878"/>
        <v>35549</v>
      </c>
      <c r="AX1810" s="17">
        <f t="shared" si="4879"/>
        <v>0</v>
      </c>
      <c r="AY1810" s="17">
        <f t="shared" si="4880"/>
        <v>0</v>
      </c>
      <c r="AZ1810" s="17"/>
      <c r="BA1810" s="32"/>
      <c r="BB1810" s="32"/>
      <c r="BC1810" s="1"/>
      <c r="BD1810" s="1"/>
      <c r="BE1810" s="1"/>
      <c r="BF1810" s="1"/>
      <c r="BG1810" s="1"/>
      <c r="BH1810" s="1"/>
      <c r="BI1810" s="1"/>
    </row>
    <row r="1811" s="20" customFormat="1">
      <c r="A1811" s="21" t="s">
        <v>573</v>
      </c>
      <c r="B1811" s="21" t="s">
        <v>63</v>
      </c>
      <c r="C1811" s="21"/>
      <c r="D1811" s="21"/>
      <c r="E1811" s="21"/>
      <c r="F1811" s="22" t="s">
        <v>64</v>
      </c>
      <c r="G1811" s="23">
        <f>G1812+G1818+G1842</f>
        <v>583707.5</v>
      </c>
      <c r="H1811" s="23">
        <f>H1812+H1818+H1842</f>
        <v>523402.79999999999</v>
      </c>
      <c r="I1811" s="23">
        <f>I1812+I1818+I1842</f>
        <v>118578.5</v>
      </c>
      <c r="J1811" s="23">
        <f>J1812+J1818+J1842</f>
        <v>0</v>
      </c>
      <c r="K1811" s="23">
        <f>K1812+K1818+K1842</f>
        <v>0</v>
      </c>
      <c r="L1811" s="23">
        <f>L1812+L1818+L1842</f>
        <v>0</v>
      </c>
      <c r="M1811" s="23">
        <f t="shared" si="4800"/>
        <v>583707.5</v>
      </c>
      <c r="N1811" s="23">
        <f t="shared" si="4801"/>
        <v>523402.79999999999</v>
      </c>
      <c r="O1811" s="23">
        <f t="shared" si="4802"/>
        <v>118578.5</v>
      </c>
      <c r="P1811" s="23">
        <f>P1812+P1818+P1842</f>
        <v>0</v>
      </c>
      <c r="Q1811" s="23">
        <f>Q1812+Q1818+Q1842</f>
        <v>0</v>
      </c>
      <c r="R1811" s="23">
        <f>R1812+R1818+R1842</f>
        <v>0</v>
      </c>
      <c r="S1811" s="23">
        <f>S1812+S1818+S1842</f>
        <v>270.06099999999998</v>
      </c>
      <c r="T1811" s="23">
        <f>T1812+T1818+T1842</f>
        <v>0</v>
      </c>
      <c r="U1811" s="23">
        <f>U1812+U1818+U1842</f>
        <v>0</v>
      </c>
      <c r="V1811" s="23">
        <f>V1812+V1818+V1842</f>
        <v>0</v>
      </c>
      <c r="W1811" s="23">
        <f>W1812+W1818+W1842</f>
        <v>0</v>
      </c>
      <c r="X1811" s="23">
        <f>X1812+X1818+X1842</f>
        <v>0</v>
      </c>
      <c r="Y1811" s="23">
        <f t="shared" si="4872"/>
        <v>583977.56099999999</v>
      </c>
      <c r="Z1811" s="23">
        <f t="shared" si="4873"/>
        <v>523402.79999999999</v>
      </c>
      <c r="AA1811" s="23">
        <f t="shared" si="4874"/>
        <v>118578.5</v>
      </c>
      <c r="AB1811" s="23">
        <f>AB1812+AB1818+AB1842</f>
        <v>0</v>
      </c>
      <c r="AC1811" s="23">
        <f>AC1812+AC1818+AC1842</f>
        <v>0</v>
      </c>
      <c r="AD1811" s="23">
        <f>AD1812+AD1818+AD1842</f>
        <v>0</v>
      </c>
      <c r="AE1811" s="23">
        <f t="shared" si="4875"/>
        <v>583977.56099999999</v>
      </c>
      <c r="AF1811" s="23">
        <f t="shared" si="4876"/>
        <v>523402.79999999999</v>
      </c>
      <c r="AG1811" s="23">
        <f t="shared" si="4877"/>
        <v>118578.5</v>
      </c>
      <c r="AH1811" s="23">
        <f>AH1812+AH1818+AH1842</f>
        <v>0</v>
      </c>
      <c r="AI1811" s="23">
        <f>AI1812+AI1818+AI1842</f>
        <v>0</v>
      </c>
      <c r="AJ1811" s="23">
        <f>AJ1812+AJ1818+AJ1842</f>
        <v>-222273.51199999999</v>
      </c>
      <c r="AK1811" s="23">
        <f>AK1812+AK1818+AK1842</f>
        <v>0</v>
      </c>
      <c r="AL1811" s="23">
        <f>AL1812+AL1818+AL1842</f>
        <v>0</v>
      </c>
      <c r="AM1811" s="23">
        <f>AM1812+AM1818+AM1842</f>
        <v>104188.8</v>
      </c>
      <c r="AN1811" s="23">
        <f>AN1812+AN1818+AN1842</f>
        <v>0</v>
      </c>
      <c r="AO1811" s="23">
        <f>AO1812+AO1818+AO1842</f>
        <v>144874.212</v>
      </c>
      <c r="AP1811" s="23">
        <f>AP1812+AP1818+AP1842</f>
        <v>0</v>
      </c>
      <c r="AQ1811" s="23">
        <f>AQ1812+AQ1818+AQ1842</f>
        <v>0</v>
      </c>
      <c r="AR1811" s="23">
        <f>AR1812+AR1818+AR1842</f>
        <v>0</v>
      </c>
      <c r="AS1811" s="23">
        <f>AS1812+AS1818+AS1842</f>
        <v>0</v>
      </c>
      <c r="AT1811" s="23">
        <f>AT1812+AT1818+AT1842</f>
        <v>0</v>
      </c>
      <c r="AU1811" s="23">
        <f>AU1812+AU1818+AU1842</f>
        <v>0</v>
      </c>
      <c r="AV1811" s="23">
        <f>AV1812+AV1818+AV1842</f>
        <v>0</v>
      </c>
      <c r="AW1811" s="23">
        <f t="shared" si="4878"/>
        <v>361704.049</v>
      </c>
      <c r="AX1811" s="23">
        <f t="shared" si="4879"/>
        <v>772465.81199999992</v>
      </c>
      <c r="AY1811" s="23">
        <f t="shared" si="4880"/>
        <v>118578.5</v>
      </c>
      <c r="AZ1811" s="23">
        <f>AZ1812+AZ1818+AZ1842</f>
        <v>0</v>
      </c>
      <c r="BA1811" s="24"/>
      <c r="BB1811" s="24"/>
      <c r="BC1811" s="20"/>
      <c r="BD1811" s="20"/>
      <c r="BE1811" s="20"/>
      <c r="BF1811" s="20"/>
      <c r="BG1811" s="20"/>
      <c r="BH1811" s="20"/>
      <c r="BI1811" s="20"/>
    </row>
    <row r="1812" s="25" customFormat="1">
      <c r="A1812" s="26" t="s">
        <v>573</v>
      </c>
      <c r="B1812" s="26" t="s">
        <v>63</v>
      </c>
      <c r="C1812" s="26" t="s">
        <v>29</v>
      </c>
      <c r="D1812" s="26"/>
      <c r="E1812" s="26"/>
      <c r="F1812" s="27" t="s">
        <v>522</v>
      </c>
      <c r="G1812" s="28">
        <f t="shared" si="4915"/>
        <v>152958.39999999999</v>
      </c>
      <c r="H1812" s="28">
        <f t="shared" si="4916"/>
        <v>0</v>
      </c>
      <c r="I1812" s="28">
        <f t="shared" ref="I1812:I1820" si="4949">I1813</f>
        <v>0</v>
      </c>
      <c r="J1812" s="28">
        <f t="shared" ref="J1812:J1820" si="4950">J1813</f>
        <v>0</v>
      </c>
      <c r="K1812" s="28">
        <f t="shared" ref="K1812:K1820" si="4951">K1813</f>
        <v>0</v>
      </c>
      <c r="L1812" s="28">
        <f t="shared" ref="L1812:L1820" si="4952">L1813</f>
        <v>0</v>
      </c>
      <c r="M1812" s="28">
        <f t="shared" si="4800"/>
        <v>152958.39999999999</v>
      </c>
      <c r="N1812" s="28">
        <f t="shared" si="4801"/>
        <v>0</v>
      </c>
      <c r="O1812" s="28">
        <f t="shared" si="4802"/>
        <v>0</v>
      </c>
      <c r="P1812" s="28">
        <f t="shared" ref="P1812:P1820" si="4953">P1813</f>
        <v>0</v>
      </c>
      <c r="Q1812" s="28">
        <f t="shared" ref="Q1812:Q1820" si="4954">Q1813</f>
        <v>0</v>
      </c>
      <c r="R1812" s="28">
        <f t="shared" ref="R1812:R1820" si="4955">R1813</f>
        <v>0</v>
      </c>
      <c r="S1812" s="28">
        <f t="shared" ref="S1812:S1820" si="4956">S1813</f>
        <v>0</v>
      </c>
      <c r="T1812" s="28">
        <f t="shared" ref="T1812:T1820" si="4957">T1813</f>
        <v>0</v>
      </c>
      <c r="U1812" s="28">
        <f t="shared" ref="U1812:U1820" si="4958">U1813</f>
        <v>0</v>
      </c>
      <c r="V1812" s="28">
        <f t="shared" ref="V1812:V1820" si="4959">V1813</f>
        <v>0</v>
      </c>
      <c r="W1812" s="28">
        <f t="shared" ref="W1812:W1820" si="4960">W1813</f>
        <v>0</v>
      </c>
      <c r="X1812" s="28">
        <f t="shared" ref="X1812:X1820" si="4961">X1813</f>
        <v>0</v>
      </c>
      <c r="Y1812" s="28">
        <f t="shared" si="4872"/>
        <v>152958.39999999999</v>
      </c>
      <c r="Z1812" s="28">
        <f t="shared" si="4873"/>
        <v>0</v>
      </c>
      <c r="AA1812" s="28">
        <f t="shared" si="4874"/>
        <v>0</v>
      </c>
      <c r="AB1812" s="28">
        <f t="shared" ref="AB1812:AB1820" si="4962">AB1813</f>
        <v>0</v>
      </c>
      <c r="AC1812" s="28">
        <f t="shared" ref="AC1812:AC1820" si="4963">AC1813</f>
        <v>0</v>
      </c>
      <c r="AD1812" s="28">
        <f t="shared" ref="AD1812:AD1820" si="4964">AD1813</f>
        <v>0</v>
      </c>
      <c r="AE1812" s="28">
        <f t="shared" si="4875"/>
        <v>152958.39999999999</v>
      </c>
      <c r="AF1812" s="28">
        <f t="shared" si="4876"/>
        <v>0</v>
      </c>
      <c r="AG1812" s="28">
        <f t="shared" si="4877"/>
        <v>0</v>
      </c>
      <c r="AH1812" s="28">
        <f t="shared" ref="AH1812:AH1820" si="4965">AH1813</f>
        <v>0</v>
      </c>
      <c r="AI1812" s="28">
        <f t="shared" ref="AI1812:AI1820" si="4966">AI1813</f>
        <v>0</v>
      </c>
      <c r="AJ1812" s="28">
        <f t="shared" ref="AJ1812:AJ1820" si="4967">AJ1813</f>
        <v>0</v>
      </c>
      <c r="AK1812" s="28">
        <f t="shared" ref="AK1812:AK1820" si="4968">AK1813</f>
        <v>0</v>
      </c>
      <c r="AL1812" s="28">
        <f t="shared" ref="AL1812:AL1820" si="4969">AL1813</f>
        <v>0</v>
      </c>
      <c r="AM1812" s="28">
        <f t="shared" ref="AM1812:AM1820" si="4970">AM1813</f>
        <v>0</v>
      </c>
      <c r="AN1812" s="28">
        <f t="shared" ref="AN1812:AN1820" si="4971">AN1813</f>
        <v>0</v>
      </c>
      <c r="AO1812" s="28">
        <f t="shared" ref="AO1812:AO1820" si="4972">AO1813</f>
        <v>0</v>
      </c>
      <c r="AP1812" s="28">
        <f t="shared" ref="AP1812:AP1820" si="4973">AP1813</f>
        <v>0</v>
      </c>
      <c r="AQ1812" s="28">
        <f t="shared" ref="AQ1812:AQ1820" si="4974">AQ1813</f>
        <v>0</v>
      </c>
      <c r="AR1812" s="28">
        <f t="shared" ref="AR1812:AR1820" si="4975">AR1813</f>
        <v>0</v>
      </c>
      <c r="AS1812" s="28">
        <f t="shared" ref="AS1812:AS1820" si="4976">AS1813</f>
        <v>0</v>
      </c>
      <c r="AT1812" s="28">
        <f t="shared" ref="AT1812:AT1820" si="4977">AT1813</f>
        <v>0</v>
      </c>
      <c r="AU1812" s="28">
        <f t="shared" ref="AU1812:AU1820" si="4978">AU1813</f>
        <v>0</v>
      </c>
      <c r="AV1812" s="28">
        <f t="shared" ref="AV1812:AV1820" si="4979">AV1813</f>
        <v>0</v>
      </c>
      <c r="AW1812" s="28">
        <f t="shared" si="4878"/>
        <v>152958.39999999999</v>
      </c>
      <c r="AX1812" s="28">
        <f t="shared" si="4879"/>
        <v>0</v>
      </c>
      <c r="AY1812" s="28">
        <f t="shared" si="4880"/>
        <v>0</v>
      </c>
      <c r="AZ1812" s="28">
        <f t="shared" ref="AZ1812:AZ1820" si="4980">AZ1813</f>
        <v>0</v>
      </c>
      <c r="BA1812" s="29"/>
      <c r="BB1812" s="29"/>
      <c r="BC1812" s="25"/>
      <c r="BD1812" s="25"/>
      <c r="BE1812" s="25"/>
      <c r="BF1812" s="25"/>
      <c r="BG1812" s="25"/>
      <c r="BH1812" s="25"/>
      <c r="BI1812" s="25"/>
    </row>
    <row r="1813" s="1" customFormat="1">
      <c r="A1813" s="30" t="s">
        <v>573</v>
      </c>
      <c r="B1813" s="30" t="s">
        <v>63</v>
      </c>
      <c r="C1813" s="30" t="s">
        <v>29</v>
      </c>
      <c r="D1813" s="30" t="s">
        <v>566</v>
      </c>
      <c r="E1813" s="35"/>
      <c r="F1813" s="31" t="s">
        <v>567</v>
      </c>
      <c r="G1813" s="17">
        <f t="shared" si="4915"/>
        <v>152958.39999999999</v>
      </c>
      <c r="H1813" s="17">
        <f t="shared" si="4916"/>
        <v>0</v>
      </c>
      <c r="I1813" s="17">
        <f t="shared" si="4949"/>
        <v>0</v>
      </c>
      <c r="J1813" s="17">
        <f t="shared" si="4950"/>
        <v>0</v>
      </c>
      <c r="K1813" s="17">
        <f t="shared" si="4951"/>
        <v>0</v>
      </c>
      <c r="L1813" s="17">
        <f t="shared" si="4952"/>
        <v>0</v>
      </c>
      <c r="M1813" s="17">
        <f t="shared" si="4800"/>
        <v>152958.39999999999</v>
      </c>
      <c r="N1813" s="17">
        <f t="shared" si="4801"/>
        <v>0</v>
      </c>
      <c r="O1813" s="17">
        <f t="shared" si="4802"/>
        <v>0</v>
      </c>
      <c r="P1813" s="17">
        <f t="shared" si="4953"/>
        <v>0</v>
      </c>
      <c r="Q1813" s="17">
        <f t="shared" si="4954"/>
        <v>0</v>
      </c>
      <c r="R1813" s="17">
        <f t="shared" si="4955"/>
        <v>0</v>
      </c>
      <c r="S1813" s="17">
        <f t="shared" si="4956"/>
        <v>0</v>
      </c>
      <c r="T1813" s="17">
        <f t="shared" si="4957"/>
        <v>0</v>
      </c>
      <c r="U1813" s="17">
        <f t="shared" si="4958"/>
        <v>0</v>
      </c>
      <c r="V1813" s="17">
        <f t="shared" si="4959"/>
        <v>0</v>
      </c>
      <c r="W1813" s="17">
        <f t="shared" si="4960"/>
        <v>0</v>
      </c>
      <c r="X1813" s="17">
        <f t="shared" si="4961"/>
        <v>0</v>
      </c>
      <c r="Y1813" s="17">
        <f t="shared" si="4872"/>
        <v>152958.39999999999</v>
      </c>
      <c r="Z1813" s="17">
        <f t="shared" si="4873"/>
        <v>0</v>
      </c>
      <c r="AA1813" s="17">
        <f t="shared" si="4874"/>
        <v>0</v>
      </c>
      <c r="AB1813" s="17">
        <f t="shared" si="4962"/>
        <v>0</v>
      </c>
      <c r="AC1813" s="17">
        <f t="shared" si="4963"/>
        <v>0</v>
      </c>
      <c r="AD1813" s="17">
        <f t="shared" si="4964"/>
        <v>0</v>
      </c>
      <c r="AE1813" s="17">
        <f t="shared" si="4875"/>
        <v>152958.39999999999</v>
      </c>
      <c r="AF1813" s="17">
        <f t="shared" si="4876"/>
        <v>0</v>
      </c>
      <c r="AG1813" s="17">
        <f t="shared" si="4877"/>
        <v>0</v>
      </c>
      <c r="AH1813" s="17">
        <f t="shared" si="4965"/>
        <v>0</v>
      </c>
      <c r="AI1813" s="17">
        <f t="shared" si="4966"/>
        <v>0</v>
      </c>
      <c r="AJ1813" s="17">
        <f t="shared" si="4967"/>
        <v>0</v>
      </c>
      <c r="AK1813" s="17">
        <f t="shared" si="4968"/>
        <v>0</v>
      </c>
      <c r="AL1813" s="17">
        <f t="shared" si="4969"/>
        <v>0</v>
      </c>
      <c r="AM1813" s="17">
        <f t="shared" si="4970"/>
        <v>0</v>
      </c>
      <c r="AN1813" s="17">
        <f t="shared" si="4971"/>
        <v>0</v>
      </c>
      <c r="AO1813" s="17">
        <f t="shared" si="4972"/>
        <v>0</v>
      </c>
      <c r="AP1813" s="17">
        <f t="shared" si="4973"/>
        <v>0</v>
      </c>
      <c r="AQ1813" s="17">
        <f t="shared" si="4974"/>
        <v>0</v>
      </c>
      <c r="AR1813" s="17">
        <f t="shared" si="4975"/>
        <v>0</v>
      </c>
      <c r="AS1813" s="17">
        <f t="shared" si="4976"/>
        <v>0</v>
      </c>
      <c r="AT1813" s="17">
        <f t="shared" si="4977"/>
        <v>0</v>
      </c>
      <c r="AU1813" s="17">
        <f t="shared" si="4978"/>
        <v>0</v>
      </c>
      <c r="AV1813" s="17">
        <f t="shared" si="4979"/>
        <v>0</v>
      </c>
      <c r="AW1813" s="17">
        <f t="shared" si="4878"/>
        <v>152958.39999999999</v>
      </c>
      <c r="AX1813" s="17">
        <f t="shared" si="4879"/>
        <v>0</v>
      </c>
      <c r="AY1813" s="17">
        <f t="shared" si="4880"/>
        <v>0</v>
      </c>
      <c r="AZ1813" s="17">
        <f t="shared" si="4980"/>
        <v>0</v>
      </c>
      <c r="BA1813" s="32"/>
      <c r="BB1813" s="32"/>
      <c r="BC1813" s="1"/>
      <c r="BD1813" s="1"/>
      <c r="BE1813" s="1"/>
      <c r="BF1813" s="1"/>
      <c r="BG1813" s="1"/>
      <c r="BH1813" s="1"/>
      <c r="BI1813" s="1"/>
    </row>
    <row r="1814" s="1" customFormat="1">
      <c r="A1814" s="30" t="s">
        <v>573</v>
      </c>
      <c r="B1814" s="30" t="s">
        <v>63</v>
      </c>
      <c r="C1814" s="30" t="s">
        <v>29</v>
      </c>
      <c r="D1814" s="30" t="s">
        <v>633</v>
      </c>
      <c r="E1814" s="35"/>
      <c r="F1814" s="31" t="s">
        <v>328</v>
      </c>
      <c r="G1814" s="17">
        <f t="shared" si="4915"/>
        <v>152958.39999999999</v>
      </c>
      <c r="H1814" s="17">
        <f t="shared" si="4916"/>
        <v>0</v>
      </c>
      <c r="I1814" s="17">
        <f t="shared" si="4949"/>
        <v>0</v>
      </c>
      <c r="J1814" s="17">
        <f t="shared" si="4950"/>
        <v>0</v>
      </c>
      <c r="K1814" s="17">
        <f t="shared" si="4951"/>
        <v>0</v>
      </c>
      <c r="L1814" s="17">
        <f t="shared" si="4952"/>
        <v>0</v>
      </c>
      <c r="M1814" s="17">
        <f t="shared" si="4800"/>
        <v>152958.39999999999</v>
      </c>
      <c r="N1814" s="17">
        <f t="shared" si="4801"/>
        <v>0</v>
      </c>
      <c r="O1814" s="17">
        <f t="shared" si="4802"/>
        <v>0</v>
      </c>
      <c r="P1814" s="17">
        <f t="shared" si="4953"/>
        <v>0</v>
      </c>
      <c r="Q1814" s="17">
        <f t="shared" si="4954"/>
        <v>0</v>
      </c>
      <c r="R1814" s="17">
        <f t="shared" si="4955"/>
        <v>0</v>
      </c>
      <c r="S1814" s="17">
        <f t="shared" si="4956"/>
        <v>0</v>
      </c>
      <c r="T1814" s="17">
        <f t="shared" si="4957"/>
        <v>0</v>
      </c>
      <c r="U1814" s="17">
        <f t="shared" si="4958"/>
        <v>0</v>
      </c>
      <c r="V1814" s="17">
        <f t="shared" si="4959"/>
        <v>0</v>
      </c>
      <c r="W1814" s="17">
        <f t="shared" si="4960"/>
        <v>0</v>
      </c>
      <c r="X1814" s="17">
        <f t="shared" si="4961"/>
        <v>0</v>
      </c>
      <c r="Y1814" s="17">
        <f t="shared" si="4872"/>
        <v>152958.39999999999</v>
      </c>
      <c r="Z1814" s="17">
        <f t="shared" si="4873"/>
        <v>0</v>
      </c>
      <c r="AA1814" s="17">
        <f t="shared" si="4874"/>
        <v>0</v>
      </c>
      <c r="AB1814" s="17">
        <f t="shared" si="4962"/>
        <v>0</v>
      </c>
      <c r="AC1814" s="17">
        <f t="shared" si="4963"/>
        <v>0</v>
      </c>
      <c r="AD1814" s="17">
        <f t="shared" si="4964"/>
        <v>0</v>
      </c>
      <c r="AE1814" s="17">
        <f t="shared" si="4875"/>
        <v>152958.39999999999</v>
      </c>
      <c r="AF1814" s="17">
        <f t="shared" si="4876"/>
        <v>0</v>
      </c>
      <c r="AG1814" s="17">
        <f t="shared" si="4877"/>
        <v>0</v>
      </c>
      <c r="AH1814" s="17">
        <f t="shared" si="4965"/>
        <v>0</v>
      </c>
      <c r="AI1814" s="17">
        <f t="shared" si="4966"/>
        <v>0</v>
      </c>
      <c r="AJ1814" s="17">
        <f t="shared" si="4967"/>
        <v>0</v>
      </c>
      <c r="AK1814" s="17">
        <f t="shared" si="4968"/>
        <v>0</v>
      </c>
      <c r="AL1814" s="17">
        <f t="shared" si="4969"/>
        <v>0</v>
      </c>
      <c r="AM1814" s="17">
        <f t="shared" si="4970"/>
        <v>0</v>
      </c>
      <c r="AN1814" s="17">
        <f t="shared" si="4971"/>
        <v>0</v>
      </c>
      <c r="AO1814" s="17">
        <f t="shared" si="4972"/>
        <v>0</v>
      </c>
      <c r="AP1814" s="17">
        <f t="shared" si="4973"/>
        <v>0</v>
      </c>
      <c r="AQ1814" s="17">
        <f t="shared" si="4974"/>
        <v>0</v>
      </c>
      <c r="AR1814" s="17">
        <f t="shared" si="4975"/>
        <v>0</v>
      </c>
      <c r="AS1814" s="17">
        <f t="shared" si="4976"/>
        <v>0</v>
      </c>
      <c r="AT1814" s="17">
        <f t="shared" si="4977"/>
        <v>0</v>
      </c>
      <c r="AU1814" s="17">
        <f t="shared" si="4978"/>
        <v>0</v>
      </c>
      <c r="AV1814" s="17">
        <f t="shared" si="4979"/>
        <v>0</v>
      </c>
      <c r="AW1814" s="17">
        <f t="shared" si="4878"/>
        <v>152958.39999999999</v>
      </c>
      <c r="AX1814" s="17">
        <f t="shared" si="4879"/>
        <v>0</v>
      </c>
      <c r="AY1814" s="17">
        <f t="shared" si="4880"/>
        <v>0</v>
      </c>
      <c r="AZ1814" s="17">
        <f t="shared" si="4980"/>
        <v>0</v>
      </c>
      <c r="BA1814" s="32"/>
      <c r="BB1814" s="32"/>
      <c r="BC1814" s="1"/>
      <c r="BD1814" s="1"/>
      <c r="BE1814" s="1"/>
      <c r="BF1814" s="1"/>
      <c r="BG1814" s="1"/>
      <c r="BH1814" s="1"/>
      <c r="BI1814" s="1"/>
    </row>
    <row r="1815" s="1" customFormat="1">
      <c r="A1815" s="30" t="s">
        <v>573</v>
      </c>
      <c r="B1815" s="30" t="s">
        <v>63</v>
      </c>
      <c r="C1815" s="30" t="s">
        <v>29</v>
      </c>
      <c r="D1815" s="30" t="s">
        <v>634</v>
      </c>
      <c r="E1815" s="35"/>
      <c r="F1815" s="31" t="s">
        <v>635</v>
      </c>
      <c r="G1815" s="17">
        <f t="shared" si="4915"/>
        <v>152958.39999999999</v>
      </c>
      <c r="H1815" s="17">
        <f t="shared" si="4916"/>
        <v>0</v>
      </c>
      <c r="I1815" s="17">
        <f t="shared" si="4949"/>
        <v>0</v>
      </c>
      <c r="J1815" s="17">
        <f t="shared" si="4950"/>
        <v>0</v>
      </c>
      <c r="K1815" s="17">
        <f t="shared" si="4951"/>
        <v>0</v>
      </c>
      <c r="L1815" s="17">
        <f t="shared" si="4952"/>
        <v>0</v>
      </c>
      <c r="M1815" s="17">
        <f t="shared" si="4800"/>
        <v>152958.39999999999</v>
      </c>
      <c r="N1815" s="17">
        <f t="shared" si="4801"/>
        <v>0</v>
      </c>
      <c r="O1815" s="17">
        <f t="shared" si="4802"/>
        <v>0</v>
      </c>
      <c r="P1815" s="17">
        <f t="shared" si="4953"/>
        <v>0</v>
      </c>
      <c r="Q1815" s="17">
        <f t="shared" si="4954"/>
        <v>0</v>
      </c>
      <c r="R1815" s="17">
        <f t="shared" si="4955"/>
        <v>0</v>
      </c>
      <c r="S1815" s="17">
        <f t="shared" si="4956"/>
        <v>0</v>
      </c>
      <c r="T1815" s="17">
        <f t="shared" si="4957"/>
        <v>0</v>
      </c>
      <c r="U1815" s="17">
        <f t="shared" si="4958"/>
        <v>0</v>
      </c>
      <c r="V1815" s="17">
        <f t="shared" si="4959"/>
        <v>0</v>
      </c>
      <c r="W1815" s="17">
        <f t="shared" si="4960"/>
        <v>0</v>
      </c>
      <c r="X1815" s="17">
        <f t="shared" si="4961"/>
        <v>0</v>
      </c>
      <c r="Y1815" s="17">
        <f t="shared" si="4872"/>
        <v>152958.39999999999</v>
      </c>
      <c r="Z1815" s="17">
        <f t="shared" si="4873"/>
        <v>0</v>
      </c>
      <c r="AA1815" s="17">
        <f t="shared" si="4874"/>
        <v>0</v>
      </c>
      <c r="AB1815" s="17">
        <f t="shared" si="4962"/>
        <v>0</v>
      </c>
      <c r="AC1815" s="17">
        <f t="shared" si="4963"/>
        <v>0</v>
      </c>
      <c r="AD1815" s="17">
        <f t="shared" si="4964"/>
        <v>0</v>
      </c>
      <c r="AE1815" s="17">
        <f t="shared" si="4875"/>
        <v>152958.39999999999</v>
      </c>
      <c r="AF1815" s="17">
        <f t="shared" si="4876"/>
        <v>0</v>
      </c>
      <c r="AG1815" s="17">
        <f t="shared" si="4877"/>
        <v>0</v>
      </c>
      <c r="AH1815" s="17">
        <f t="shared" si="4965"/>
        <v>0</v>
      </c>
      <c r="AI1815" s="17">
        <f t="shared" si="4966"/>
        <v>0</v>
      </c>
      <c r="AJ1815" s="17">
        <f t="shared" si="4967"/>
        <v>0</v>
      </c>
      <c r="AK1815" s="17">
        <f t="shared" si="4968"/>
        <v>0</v>
      </c>
      <c r="AL1815" s="17">
        <f t="shared" si="4969"/>
        <v>0</v>
      </c>
      <c r="AM1815" s="17">
        <f t="shared" si="4970"/>
        <v>0</v>
      </c>
      <c r="AN1815" s="17">
        <f t="shared" si="4971"/>
        <v>0</v>
      </c>
      <c r="AO1815" s="17">
        <f t="shared" si="4972"/>
        <v>0</v>
      </c>
      <c r="AP1815" s="17">
        <f t="shared" si="4973"/>
        <v>0</v>
      </c>
      <c r="AQ1815" s="17">
        <f t="shared" si="4974"/>
        <v>0</v>
      </c>
      <c r="AR1815" s="17">
        <f t="shared" si="4975"/>
        <v>0</v>
      </c>
      <c r="AS1815" s="17">
        <f t="shared" si="4976"/>
        <v>0</v>
      </c>
      <c r="AT1815" s="17">
        <f t="shared" si="4977"/>
        <v>0</v>
      </c>
      <c r="AU1815" s="17">
        <f t="shared" si="4978"/>
        <v>0</v>
      </c>
      <c r="AV1815" s="17">
        <f t="shared" si="4979"/>
        <v>0</v>
      </c>
      <c r="AW1815" s="17">
        <f t="shared" si="4878"/>
        <v>152958.39999999999</v>
      </c>
      <c r="AX1815" s="17">
        <f t="shared" si="4879"/>
        <v>0</v>
      </c>
      <c r="AY1815" s="17">
        <f t="shared" si="4880"/>
        <v>0</v>
      </c>
      <c r="AZ1815" s="17">
        <f t="shared" si="4980"/>
        <v>0</v>
      </c>
      <c r="BA1815" s="32"/>
      <c r="BB1815" s="32"/>
      <c r="BC1815" s="1"/>
      <c r="BD1815" s="1"/>
      <c r="BE1815" s="1"/>
      <c r="BF1815" s="1"/>
      <c r="BG1815" s="1"/>
      <c r="BH1815" s="1"/>
      <c r="BI1815" s="1"/>
    </row>
    <row r="1816" s="1" customFormat="1">
      <c r="A1816" s="30" t="s">
        <v>573</v>
      </c>
      <c r="B1816" s="30" t="s">
        <v>63</v>
      </c>
      <c r="C1816" s="30" t="s">
        <v>29</v>
      </c>
      <c r="D1816" s="30" t="s">
        <v>636</v>
      </c>
      <c r="E1816" s="35"/>
      <c r="F1816" s="31" t="s">
        <v>637</v>
      </c>
      <c r="G1816" s="17">
        <f t="shared" si="4915"/>
        <v>152958.39999999999</v>
      </c>
      <c r="H1816" s="17">
        <f t="shared" si="4916"/>
        <v>0</v>
      </c>
      <c r="I1816" s="17">
        <f t="shared" si="4949"/>
        <v>0</v>
      </c>
      <c r="J1816" s="17">
        <f t="shared" si="4950"/>
        <v>0</v>
      </c>
      <c r="K1816" s="17">
        <f t="shared" si="4951"/>
        <v>0</v>
      </c>
      <c r="L1816" s="17">
        <f t="shared" si="4952"/>
        <v>0</v>
      </c>
      <c r="M1816" s="17">
        <f t="shared" ref="M1816:M1879" si="4981">G1816+J1816</f>
        <v>152958.39999999999</v>
      </c>
      <c r="N1816" s="17">
        <f t="shared" ref="N1816:N1879" si="4982">H1816+K1816</f>
        <v>0</v>
      </c>
      <c r="O1816" s="17">
        <f t="shared" ref="O1816:O1879" si="4983">I1816+L1816</f>
        <v>0</v>
      </c>
      <c r="P1816" s="17">
        <f t="shared" si="4953"/>
        <v>0</v>
      </c>
      <c r="Q1816" s="17">
        <f t="shared" si="4954"/>
        <v>0</v>
      </c>
      <c r="R1816" s="17">
        <f t="shared" si="4955"/>
        <v>0</v>
      </c>
      <c r="S1816" s="17">
        <f t="shared" si="4956"/>
        <v>0</v>
      </c>
      <c r="T1816" s="17">
        <f t="shared" si="4957"/>
        <v>0</v>
      </c>
      <c r="U1816" s="17">
        <f t="shared" si="4958"/>
        <v>0</v>
      </c>
      <c r="V1816" s="17">
        <f t="shared" si="4959"/>
        <v>0</v>
      </c>
      <c r="W1816" s="17">
        <f t="shared" si="4960"/>
        <v>0</v>
      </c>
      <c r="X1816" s="17">
        <f t="shared" si="4961"/>
        <v>0</v>
      </c>
      <c r="Y1816" s="17">
        <f t="shared" si="4872"/>
        <v>152958.39999999999</v>
      </c>
      <c r="Z1816" s="17">
        <f t="shared" si="4873"/>
        <v>0</v>
      </c>
      <c r="AA1816" s="17">
        <f t="shared" si="4874"/>
        <v>0</v>
      </c>
      <c r="AB1816" s="17">
        <f t="shared" si="4962"/>
        <v>0</v>
      </c>
      <c r="AC1816" s="17">
        <f t="shared" si="4963"/>
        <v>0</v>
      </c>
      <c r="AD1816" s="17">
        <f t="shared" si="4964"/>
        <v>0</v>
      </c>
      <c r="AE1816" s="17">
        <f t="shared" si="4875"/>
        <v>152958.39999999999</v>
      </c>
      <c r="AF1816" s="17">
        <f t="shared" si="4876"/>
        <v>0</v>
      </c>
      <c r="AG1816" s="17">
        <f t="shared" si="4877"/>
        <v>0</v>
      </c>
      <c r="AH1816" s="17">
        <f t="shared" si="4965"/>
        <v>0</v>
      </c>
      <c r="AI1816" s="17">
        <f t="shared" si="4966"/>
        <v>0</v>
      </c>
      <c r="AJ1816" s="17">
        <f t="shared" si="4967"/>
        <v>0</v>
      </c>
      <c r="AK1816" s="17">
        <f t="shared" si="4968"/>
        <v>0</v>
      </c>
      <c r="AL1816" s="17">
        <f t="shared" si="4969"/>
        <v>0</v>
      </c>
      <c r="AM1816" s="17">
        <f t="shared" si="4970"/>
        <v>0</v>
      </c>
      <c r="AN1816" s="17">
        <f t="shared" si="4971"/>
        <v>0</v>
      </c>
      <c r="AO1816" s="17">
        <f t="shared" si="4972"/>
        <v>0</v>
      </c>
      <c r="AP1816" s="17">
        <f t="shared" si="4973"/>
        <v>0</v>
      </c>
      <c r="AQ1816" s="17">
        <f t="shared" si="4974"/>
        <v>0</v>
      </c>
      <c r="AR1816" s="17">
        <f t="shared" si="4975"/>
        <v>0</v>
      </c>
      <c r="AS1816" s="17">
        <f t="shared" si="4976"/>
        <v>0</v>
      </c>
      <c r="AT1816" s="17">
        <f t="shared" si="4977"/>
        <v>0</v>
      </c>
      <c r="AU1816" s="17">
        <f t="shared" si="4978"/>
        <v>0</v>
      </c>
      <c r="AV1816" s="17">
        <f t="shared" si="4979"/>
        <v>0</v>
      </c>
      <c r="AW1816" s="17">
        <f t="shared" si="4878"/>
        <v>152958.39999999999</v>
      </c>
      <c r="AX1816" s="17">
        <f t="shared" si="4879"/>
        <v>0</v>
      </c>
      <c r="AY1816" s="17">
        <f t="shared" si="4880"/>
        <v>0</v>
      </c>
      <c r="AZ1816" s="17">
        <f t="shared" si="4980"/>
        <v>0</v>
      </c>
      <c r="BA1816" s="32"/>
      <c r="BB1816" s="32"/>
      <c r="BC1816" s="1"/>
      <c r="BD1816" s="1"/>
      <c r="BE1816" s="1"/>
      <c r="BF1816" s="1"/>
      <c r="BG1816" s="1"/>
      <c r="BH1816" s="1"/>
      <c r="BI1816" s="1"/>
    </row>
    <row r="1817" s="1" customFormat="1">
      <c r="A1817" s="30" t="s">
        <v>573</v>
      </c>
      <c r="B1817" s="30" t="s">
        <v>63</v>
      </c>
      <c r="C1817" s="30" t="s">
        <v>29</v>
      </c>
      <c r="D1817" s="30" t="s">
        <v>636</v>
      </c>
      <c r="E1817" s="30" t="s">
        <v>85</v>
      </c>
      <c r="F1817" s="31" t="s">
        <v>86</v>
      </c>
      <c r="G1817" s="17">
        <v>152958.39999999999</v>
      </c>
      <c r="H1817" s="17">
        <v>0</v>
      </c>
      <c r="I1817" s="17">
        <v>0</v>
      </c>
      <c r="J1817" s="17"/>
      <c r="K1817" s="17"/>
      <c r="L1817" s="17"/>
      <c r="M1817" s="17">
        <f t="shared" si="4981"/>
        <v>152958.39999999999</v>
      </c>
      <c r="N1817" s="17">
        <f t="shared" si="4982"/>
        <v>0</v>
      </c>
      <c r="O1817" s="17">
        <f t="shared" si="4983"/>
        <v>0</v>
      </c>
      <c r="P1817" s="17"/>
      <c r="Q1817" s="17"/>
      <c r="R1817" s="17"/>
      <c r="S1817" s="17"/>
      <c r="T1817" s="17"/>
      <c r="U1817" s="17"/>
      <c r="V1817" s="17"/>
      <c r="W1817" s="17"/>
      <c r="X1817" s="17"/>
      <c r="Y1817" s="17">
        <f t="shared" si="4872"/>
        <v>152958.39999999999</v>
      </c>
      <c r="Z1817" s="17">
        <f t="shared" si="4873"/>
        <v>0</v>
      </c>
      <c r="AA1817" s="17">
        <f t="shared" si="4874"/>
        <v>0</v>
      </c>
      <c r="AB1817" s="17"/>
      <c r="AC1817" s="17"/>
      <c r="AD1817" s="17"/>
      <c r="AE1817" s="17">
        <f t="shared" si="4875"/>
        <v>152958.39999999999</v>
      </c>
      <c r="AF1817" s="17">
        <f t="shared" si="4876"/>
        <v>0</v>
      </c>
      <c r="AG1817" s="17">
        <f t="shared" si="4877"/>
        <v>0</v>
      </c>
      <c r="AH1817" s="17"/>
      <c r="AI1817" s="17"/>
      <c r="AJ1817" s="17"/>
      <c r="AK1817" s="17"/>
      <c r="AL1817" s="17"/>
      <c r="AM1817" s="17"/>
      <c r="AN1817" s="17"/>
      <c r="AO1817" s="17"/>
      <c r="AP1817" s="17"/>
      <c r="AQ1817" s="17"/>
      <c r="AR1817" s="17"/>
      <c r="AS1817" s="17"/>
      <c r="AT1817" s="17"/>
      <c r="AU1817" s="17"/>
      <c r="AV1817" s="17"/>
      <c r="AW1817" s="17">
        <f t="shared" si="4878"/>
        <v>152958.39999999999</v>
      </c>
      <c r="AX1817" s="17">
        <f t="shared" si="4879"/>
        <v>0</v>
      </c>
      <c r="AY1817" s="17">
        <f t="shared" si="4880"/>
        <v>0</v>
      </c>
      <c r="AZ1817" s="17"/>
      <c r="BA1817" s="32"/>
      <c r="BB1817" s="32"/>
      <c r="BC1817" s="1"/>
      <c r="BD1817" s="1"/>
      <c r="BE1817" s="1"/>
      <c r="BF1817" s="1"/>
      <c r="BG1817" s="1"/>
      <c r="BH1817" s="1"/>
      <c r="BI1817" s="1"/>
    </row>
    <row r="1818" s="25" customFormat="1">
      <c r="A1818" s="26" t="s">
        <v>573</v>
      </c>
      <c r="B1818" s="26" t="s">
        <v>63</v>
      </c>
      <c r="C1818" s="26" t="s">
        <v>325</v>
      </c>
      <c r="D1818" s="26"/>
      <c r="E1818" s="34"/>
      <c r="F1818" s="27" t="s">
        <v>487</v>
      </c>
      <c r="G1818" s="28">
        <f t="shared" si="4915"/>
        <v>286092.5</v>
      </c>
      <c r="H1818" s="28">
        <f t="shared" si="4916"/>
        <v>523402.79999999999</v>
      </c>
      <c r="I1818" s="28">
        <f t="shared" si="4949"/>
        <v>118578.5</v>
      </c>
      <c r="J1818" s="28">
        <f t="shared" si="4950"/>
        <v>0</v>
      </c>
      <c r="K1818" s="28">
        <f t="shared" si="4951"/>
        <v>0</v>
      </c>
      <c r="L1818" s="28">
        <f t="shared" si="4952"/>
        <v>0</v>
      </c>
      <c r="M1818" s="28">
        <f t="shared" si="4981"/>
        <v>286092.5</v>
      </c>
      <c r="N1818" s="28">
        <f t="shared" si="4982"/>
        <v>523402.79999999999</v>
      </c>
      <c r="O1818" s="28">
        <f t="shared" si="4983"/>
        <v>118578.5</v>
      </c>
      <c r="P1818" s="28">
        <f t="shared" si="4953"/>
        <v>0</v>
      </c>
      <c r="Q1818" s="28">
        <f t="shared" si="4954"/>
        <v>0</v>
      </c>
      <c r="R1818" s="28">
        <f t="shared" si="4955"/>
        <v>0</v>
      </c>
      <c r="S1818" s="28">
        <f t="shared" si="4956"/>
        <v>52.44867</v>
      </c>
      <c r="T1818" s="28">
        <f t="shared" si="4957"/>
        <v>0</v>
      </c>
      <c r="U1818" s="28">
        <f t="shared" si="4958"/>
        <v>0</v>
      </c>
      <c r="V1818" s="28">
        <f t="shared" si="4959"/>
        <v>0</v>
      </c>
      <c r="W1818" s="28">
        <f t="shared" si="4960"/>
        <v>0</v>
      </c>
      <c r="X1818" s="28">
        <f t="shared" si="4961"/>
        <v>0</v>
      </c>
      <c r="Y1818" s="28">
        <f t="shared" si="4872"/>
        <v>286144.94867000001</v>
      </c>
      <c r="Z1818" s="28">
        <f t="shared" si="4873"/>
        <v>523402.79999999999</v>
      </c>
      <c r="AA1818" s="28">
        <f t="shared" si="4874"/>
        <v>118578.5</v>
      </c>
      <c r="AB1818" s="28">
        <f t="shared" si="4962"/>
        <v>0</v>
      </c>
      <c r="AC1818" s="28">
        <f t="shared" si="4963"/>
        <v>0</v>
      </c>
      <c r="AD1818" s="28">
        <f t="shared" si="4964"/>
        <v>0</v>
      </c>
      <c r="AE1818" s="28">
        <f t="shared" si="4875"/>
        <v>286144.94867000001</v>
      </c>
      <c r="AF1818" s="28">
        <f t="shared" si="4876"/>
        <v>523402.79999999999</v>
      </c>
      <c r="AG1818" s="28">
        <f t="shared" si="4877"/>
        <v>118578.5</v>
      </c>
      <c r="AH1818" s="28">
        <f t="shared" si="4965"/>
        <v>0</v>
      </c>
      <c r="AI1818" s="28">
        <f t="shared" si="4966"/>
        <v>0</v>
      </c>
      <c r="AJ1818" s="28">
        <f t="shared" si="4967"/>
        <v>-77399.300000000003</v>
      </c>
      <c r="AK1818" s="28">
        <f t="shared" si="4968"/>
        <v>0</v>
      </c>
      <c r="AL1818" s="28">
        <f t="shared" si="4969"/>
        <v>0</v>
      </c>
      <c r="AM1818" s="28">
        <f t="shared" si="4970"/>
        <v>104188.8</v>
      </c>
      <c r="AN1818" s="28">
        <f t="shared" si="4971"/>
        <v>0</v>
      </c>
      <c r="AO1818" s="28">
        <f t="shared" si="4972"/>
        <v>0</v>
      </c>
      <c r="AP1818" s="28">
        <f t="shared" si="4973"/>
        <v>0</v>
      </c>
      <c r="AQ1818" s="28">
        <f t="shared" si="4974"/>
        <v>0</v>
      </c>
      <c r="AR1818" s="28">
        <f t="shared" si="4975"/>
        <v>0</v>
      </c>
      <c r="AS1818" s="28">
        <f t="shared" si="4976"/>
        <v>0</v>
      </c>
      <c r="AT1818" s="28">
        <f t="shared" si="4977"/>
        <v>0</v>
      </c>
      <c r="AU1818" s="28">
        <f t="shared" si="4978"/>
        <v>0</v>
      </c>
      <c r="AV1818" s="28">
        <f t="shared" si="4979"/>
        <v>0</v>
      </c>
      <c r="AW1818" s="28">
        <f t="shared" si="4878"/>
        <v>208745.64867000002</v>
      </c>
      <c r="AX1818" s="28">
        <f t="shared" si="4879"/>
        <v>627591.59999999998</v>
      </c>
      <c r="AY1818" s="28">
        <f t="shared" si="4880"/>
        <v>118578.5</v>
      </c>
      <c r="AZ1818" s="28">
        <f t="shared" si="4980"/>
        <v>0</v>
      </c>
      <c r="BA1818" s="29"/>
      <c r="BB1818" s="29"/>
      <c r="BC1818" s="25"/>
      <c r="BD1818" s="25"/>
      <c r="BE1818" s="25"/>
      <c r="BF1818" s="25"/>
      <c r="BG1818" s="25"/>
      <c r="BH1818" s="25"/>
      <c r="BI1818" s="25"/>
    </row>
    <row r="1819" s="1" customFormat="1">
      <c r="A1819" s="30" t="s">
        <v>573</v>
      </c>
      <c r="B1819" s="30" t="s">
        <v>63</v>
      </c>
      <c r="C1819" s="30" t="s">
        <v>325</v>
      </c>
      <c r="D1819" s="30" t="s">
        <v>448</v>
      </c>
      <c r="E1819" s="35"/>
      <c r="F1819" s="31" t="s">
        <v>449</v>
      </c>
      <c r="G1819" s="17">
        <f t="shared" si="4915"/>
        <v>286092.5</v>
      </c>
      <c r="H1819" s="17">
        <f t="shared" si="4916"/>
        <v>523402.79999999999</v>
      </c>
      <c r="I1819" s="17">
        <f t="shared" si="4949"/>
        <v>118578.5</v>
      </c>
      <c r="J1819" s="17">
        <f t="shared" si="4950"/>
        <v>0</v>
      </c>
      <c r="K1819" s="17">
        <f t="shared" si="4951"/>
        <v>0</v>
      </c>
      <c r="L1819" s="17">
        <f t="shared" si="4952"/>
        <v>0</v>
      </c>
      <c r="M1819" s="17">
        <f t="shared" si="4981"/>
        <v>286092.5</v>
      </c>
      <c r="N1819" s="17">
        <f t="shared" si="4982"/>
        <v>523402.79999999999</v>
      </c>
      <c r="O1819" s="17">
        <f t="shared" si="4983"/>
        <v>118578.5</v>
      </c>
      <c r="P1819" s="17">
        <f t="shared" si="4953"/>
        <v>0</v>
      </c>
      <c r="Q1819" s="17">
        <f t="shared" si="4954"/>
        <v>0</v>
      </c>
      <c r="R1819" s="17">
        <f t="shared" si="4955"/>
        <v>0</v>
      </c>
      <c r="S1819" s="17">
        <f t="shared" si="4956"/>
        <v>52.44867</v>
      </c>
      <c r="T1819" s="17">
        <f t="shared" si="4957"/>
        <v>0</v>
      </c>
      <c r="U1819" s="17">
        <f t="shared" si="4958"/>
        <v>0</v>
      </c>
      <c r="V1819" s="17">
        <f t="shared" si="4959"/>
        <v>0</v>
      </c>
      <c r="W1819" s="17">
        <f t="shared" si="4960"/>
        <v>0</v>
      </c>
      <c r="X1819" s="17">
        <f t="shared" si="4961"/>
        <v>0</v>
      </c>
      <c r="Y1819" s="17">
        <f t="shared" si="4872"/>
        <v>286144.94867000001</v>
      </c>
      <c r="Z1819" s="17">
        <f t="shared" si="4873"/>
        <v>523402.79999999999</v>
      </c>
      <c r="AA1819" s="17">
        <f t="shared" si="4874"/>
        <v>118578.5</v>
      </c>
      <c r="AB1819" s="17">
        <f t="shared" si="4962"/>
        <v>0</v>
      </c>
      <c r="AC1819" s="17">
        <f t="shared" si="4963"/>
        <v>0</v>
      </c>
      <c r="AD1819" s="17">
        <f t="shared" si="4964"/>
        <v>0</v>
      </c>
      <c r="AE1819" s="17">
        <f t="shared" si="4875"/>
        <v>286144.94867000001</v>
      </c>
      <c r="AF1819" s="17">
        <f t="shared" si="4876"/>
        <v>523402.79999999999</v>
      </c>
      <c r="AG1819" s="17">
        <f t="shared" si="4877"/>
        <v>118578.5</v>
      </c>
      <c r="AH1819" s="17">
        <f t="shared" si="4965"/>
        <v>0</v>
      </c>
      <c r="AI1819" s="17">
        <f t="shared" si="4966"/>
        <v>0</v>
      </c>
      <c r="AJ1819" s="17">
        <f t="shared" si="4967"/>
        <v>-77399.300000000003</v>
      </c>
      <c r="AK1819" s="17">
        <f t="shared" si="4968"/>
        <v>0</v>
      </c>
      <c r="AL1819" s="17">
        <f t="shared" si="4969"/>
        <v>0</v>
      </c>
      <c r="AM1819" s="17">
        <f t="shared" si="4970"/>
        <v>104188.8</v>
      </c>
      <c r="AN1819" s="17">
        <f t="shared" si="4971"/>
        <v>0</v>
      </c>
      <c r="AO1819" s="17">
        <f t="shared" si="4972"/>
        <v>0</v>
      </c>
      <c r="AP1819" s="17">
        <f t="shared" si="4973"/>
        <v>0</v>
      </c>
      <c r="AQ1819" s="17">
        <f t="shared" si="4974"/>
        <v>0</v>
      </c>
      <c r="AR1819" s="17">
        <f t="shared" si="4975"/>
        <v>0</v>
      </c>
      <c r="AS1819" s="17">
        <f t="shared" si="4976"/>
        <v>0</v>
      </c>
      <c r="AT1819" s="17">
        <f t="shared" si="4977"/>
        <v>0</v>
      </c>
      <c r="AU1819" s="17">
        <f t="shared" si="4978"/>
        <v>0</v>
      </c>
      <c r="AV1819" s="17">
        <f t="shared" si="4979"/>
        <v>0</v>
      </c>
      <c r="AW1819" s="17">
        <f t="shared" si="4878"/>
        <v>208745.64867000002</v>
      </c>
      <c r="AX1819" s="17">
        <f t="shared" si="4879"/>
        <v>627591.59999999998</v>
      </c>
      <c r="AY1819" s="17">
        <f t="shared" si="4880"/>
        <v>118578.5</v>
      </c>
      <c r="AZ1819" s="17">
        <f t="shared" si="4980"/>
        <v>0</v>
      </c>
      <c r="BA1819" s="32"/>
      <c r="BB1819" s="32"/>
      <c r="BC1819" s="1"/>
      <c r="BD1819" s="1"/>
      <c r="BE1819" s="1"/>
      <c r="BF1819" s="1"/>
      <c r="BG1819" s="1"/>
      <c r="BH1819" s="1"/>
      <c r="BI1819" s="1"/>
    </row>
    <row r="1820" s="1" customFormat="1">
      <c r="A1820" s="30" t="s">
        <v>573</v>
      </c>
      <c r="B1820" s="30" t="s">
        <v>63</v>
      </c>
      <c r="C1820" s="30" t="s">
        <v>325</v>
      </c>
      <c r="D1820" s="30" t="s">
        <v>450</v>
      </c>
      <c r="E1820" s="35"/>
      <c r="F1820" s="31" t="s">
        <v>80</v>
      </c>
      <c r="G1820" s="17">
        <f t="shared" si="4915"/>
        <v>286092.5</v>
      </c>
      <c r="H1820" s="17">
        <f t="shared" si="4916"/>
        <v>523402.79999999999</v>
      </c>
      <c r="I1820" s="17">
        <f t="shared" si="4949"/>
        <v>118578.5</v>
      </c>
      <c r="J1820" s="17">
        <f t="shared" si="4950"/>
        <v>0</v>
      </c>
      <c r="K1820" s="17">
        <f t="shared" si="4951"/>
        <v>0</v>
      </c>
      <c r="L1820" s="17">
        <f t="shared" si="4952"/>
        <v>0</v>
      </c>
      <c r="M1820" s="17">
        <f t="shared" si="4981"/>
        <v>286092.5</v>
      </c>
      <c r="N1820" s="17">
        <f t="shared" si="4982"/>
        <v>523402.79999999999</v>
      </c>
      <c r="O1820" s="17">
        <f t="shared" si="4983"/>
        <v>118578.5</v>
      </c>
      <c r="P1820" s="17">
        <f t="shared" si="4953"/>
        <v>0</v>
      </c>
      <c r="Q1820" s="17">
        <f t="shared" si="4954"/>
        <v>0</v>
      </c>
      <c r="R1820" s="17">
        <f t="shared" si="4955"/>
        <v>0</v>
      </c>
      <c r="S1820" s="17">
        <f t="shared" si="4956"/>
        <v>52.44867</v>
      </c>
      <c r="T1820" s="17">
        <f t="shared" si="4957"/>
        <v>0</v>
      </c>
      <c r="U1820" s="17">
        <f t="shared" si="4958"/>
        <v>0</v>
      </c>
      <c r="V1820" s="17">
        <f t="shared" si="4959"/>
        <v>0</v>
      </c>
      <c r="W1820" s="17">
        <f t="shared" si="4960"/>
        <v>0</v>
      </c>
      <c r="X1820" s="17">
        <f t="shared" si="4961"/>
        <v>0</v>
      </c>
      <c r="Y1820" s="17">
        <f t="shared" si="4872"/>
        <v>286144.94867000001</v>
      </c>
      <c r="Z1820" s="17">
        <f t="shared" si="4873"/>
        <v>523402.79999999999</v>
      </c>
      <c r="AA1820" s="17">
        <f t="shared" si="4874"/>
        <v>118578.5</v>
      </c>
      <c r="AB1820" s="17">
        <f t="shared" si="4962"/>
        <v>0</v>
      </c>
      <c r="AC1820" s="17">
        <f t="shared" si="4963"/>
        <v>0</v>
      </c>
      <c r="AD1820" s="17">
        <f t="shared" si="4964"/>
        <v>0</v>
      </c>
      <c r="AE1820" s="17">
        <f t="shared" si="4875"/>
        <v>286144.94867000001</v>
      </c>
      <c r="AF1820" s="17">
        <f t="shared" si="4876"/>
        <v>523402.79999999999</v>
      </c>
      <c r="AG1820" s="17">
        <f t="shared" si="4877"/>
        <v>118578.5</v>
      </c>
      <c r="AH1820" s="17">
        <f t="shared" si="4965"/>
        <v>0</v>
      </c>
      <c r="AI1820" s="17">
        <f t="shared" si="4966"/>
        <v>0</v>
      </c>
      <c r="AJ1820" s="17">
        <f t="shared" si="4967"/>
        <v>-77399.300000000003</v>
      </c>
      <c r="AK1820" s="17">
        <f t="shared" si="4968"/>
        <v>0</v>
      </c>
      <c r="AL1820" s="17">
        <f t="shared" si="4969"/>
        <v>0</v>
      </c>
      <c r="AM1820" s="17">
        <f t="shared" si="4970"/>
        <v>104188.8</v>
      </c>
      <c r="AN1820" s="17">
        <f t="shared" si="4971"/>
        <v>0</v>
      </c>
      <c r="AO1820" s="17">
        <f t="shared" si="4972"/>
        <v>0</v>
      </c>
      <c r="AP1820" s="17">
        <f t="shared" si="4973"/>
        <v>0</v>
      </c>
      <c r="AQ1820" s="17">
        <f t="shared" si="4974"/>
        <v>0</v>
      </c>
      <c r="AR1820" s="17">
        <f t="shared" si="4975"/>
        <v>0</v>
      </c>
      <c r="AS1820" s="17">
        <f t="shared" si="4976"/>
        <v>0</v>
      </c>
      <c r="AT1820" s="17">
        <f t="shared" si="4977"/>
        <v>0</v>
      </c>
      <c r="AU1820" s="17">
        <f t="shared" si="4978"/>
        <v>0</v>
      </c>
      <c r="AV1820" s="17">
        <f t="shared" si="4979"/>
        <v>0</v>
      </c>
      <c r="AW1820" s="17">
        <f t="shared" si="4878"/>
        <v>208745.64867000002</v>
      </c>
      <c r="AX1820" s="17">
        <f t="shared" si="4879"/>
        <v>627591.59999999998</v>
      </c>
      <c r="AY1820" s="17">
        <f t="shared" si="4880"/>
        <v>118578.5</v>
      </c>
      <c r="AZ1820" s="17">
        <f t="shared" si="4980"/>
        <v>0</v>
      </c>
      <c r="BA1820" s="32"/>
      <c r="BB1820" s="32"/>
      <c r="BC1820" s="1"/>
      <c r="BD1820" s="1"/>
      <c r="BE1820" s="1"/>
      <c r="BF1820" s="1"/>
      <c r="BG1820" s="1"/>
      <c r="BH1820" s="1"/>
      <c r="BI1820" s="1"/>
    </row>
    <row r="1821" s="1" customFormat="1">
      <c r="A1821" s="30" t="s">
        <v>573</v>
      </c>
      <c r="B1821" s="30" t="s">
        <v>63</v>
      </c>
      <c r="C1821" s="30" t="s">
        <v>325</v>
      </c>
      <c r="D1821" s="30" t="s">
        <v>544</v>
      </c>
      <c r="E1821" s="35"/>
      <c r="F1821" s="31" t="s">
        <v>545</v>
      </c>
      <c r="G1821" s="17">
        <f>G1824+G1840+G1838+G1822+G1826+G1828+G1830+G1832</f>
        <v>286092.5</v>
      </c>
      <c r="H1821" s="17">
        <f>H1824+H1840+H1838+H1822+H1826+H1828+H1830+H1832</f>
        <v>523402.79999999999</v>
      </c>
      <c r="I1821" s="17">
        <f>I1824+I1840+I1838+I1822+I1826+I1828+I1830+I1832</f>
        <v>118578.5</v>
      </c>
      <c r="J1821" s="17">
        <f>J1824+J1840+J1838+J1822+J1826+J1828+J1830+J1832</f>
        <v>0</v>
      </c>
      <c r="K1821" s="17">
        <f>K1824+K1840+K1838+K1822+K1826+K1828+K1830+K1832</f>
        <v>0</v>
      </c>
      <c r="L1821" s="17">
        <f>L1824+L1840+L1838+L1822+L1826+L1828+L1830+L1832</f>
        <v>0</v>
      </c>
      <c r="M1821" s="17">
        <f t="shared" si="4981"/>
        <v>286092.5</v>
      </c>
      <c r="N1821" s="17">
        <f t="shared" si="4982"/>
        <v>523402.79999999999</v>
      </c>
      <c r="O1821" s="17">
        <f t="shared" si="4983"/>
        <v>118578.5</v>
      </c>
      <c r="P1821" s="17">
        <f>P1824+P1840+P1838+P1822+P1826+P1828+P1830+P1832+P1834</f>
        <v>0</v>
      </c>
      <c r="Q1821" s="17">
        <f>Q1824+Q1840+Q1838+Q1822+Q1826+Q1828+Q1830+Q1832+Q1834</f>
        <v>0</v>
      </c>
      <c r="R1821" s="17">
        <f>R1824+R1840+R1838+R1822+R1826+R1828+R1830+R1832+R1834</f>
        <v>0</v>
      </c>
      <c r="S1821" s="17">
        <f>S1824+S1840+S1838+S1822+S1826+S1828+S1830+S1832+S1834</f>
        <v>52.44867</v>
      </c>
      <c r="T1821" s="17">
        <f>T1824+T1840+T1838+T1822+T1826+T1828+T1830+T1832+T1834</f>
        <v>0</v>
      </c>
      <c r="U1821" s="17">
        <f>U1824+U1840+U1838+U1822+U1826+U1828+U1830+U1832+U1834</f>
        <v>0</v>
      </c>
      <c r="V1821" s="17">
        <f>V1824+V1840+V1838+V1822+V1826+V1828+V1830+V1832+V1834</f>
        <v>0</v>
      </c>
      <c r="W1821" s="17">
        <f>W1824+W1840+W1838+W1822+W1826+W1828+W1830+W1832+W1834</f>
        <v>0</v>
      </c>
      <c r="X1821" s="17">
        <f>X1824+X1840+X1838+X1822+X1826+X1828+X1830+X1832+X1834</f>
        <v>0</v>
      </c>
      <c r="Y1821" s="17">
        <f t="shared" si="4872"/>
        <v>286144.94867000001</v>
      </c>
      <c r="Z1821" s="17">
        <f t="shared" si="4873"/>
        <v>523402.79999999999</v>
      </c>
      <c r="AA1821" s="17">
        <f t="shared" si="4874"/>
        <v>118578.5</v>
      </c>
      <c r="AB1821" s="17">
        <f>AB1824+AB1840+AB1838+AB1822+AB1826+AB1828+AB1830+AB1832+AB1834</f>
        <v>0</v>
      </c>
      <c r="AC1821" s="17">
        <f>AC1824+AC1840+AC1838+AC1822+AC1826+AC1828+AC1830+AC1832+AC1834</f>
        <v>0</v>
      </c>
      <c r="AD1821" s="17">
        <f>AD1824+AD1840+AD1838+AD1822+AD1826+AD1828+AD1830+AD1832+AD1834</f>
        <v>0</v>
      </c>
      <c r="AE1821" s="17">
        <f t="shared" si="4875"/>
        <v>286144.94867000001</v>
      </c>
      <c r="AF1821" s="17">
        <f t="shared" si="4876"/>
        <v>523402.79999999999</v>
      </c>
      <c r="AG1821" s="17">
        <f t="shared" si="4877"/>
        <v>118578.5</v>
      </c>
      <c r="AH1821" s="17">
        <f>AH1824+AH1840+AH1838+AH1822+AH1826+AH1828+AH1830+AH1832+AH1834+AH1836</f>
        <v>0</v>
      </c>
      <c r="AI1821" s="17">
        <f>AI1824+AI1840+AI1838+AI1822+AI1826+AI1828+AI1830+AI1832+AI1834+AI1836</f>
        <v>0</v>
      </c>
      <c r="AJ1821" s="17">
        <f>AJ1824+AJ1840+AJ1838+AJ1822+AJ1826+AJ1828+AJ1830+AJ1832+AJ1834+AJ1836</f>
        <v>-77399.300000000003</v>
      </c>
      <c r="AK1821" s="17">
        <f>AK1824+AK1840+AK1838+AK1822+AK1826+AK1828+AK1830+AK1832+AK1834+AK1836</f>
        <v>0</v>
      </c>
      <c r="AL1821" s="17">
        <f>AL1824+AL1840+AL1838+AL1822+AL1826+AL1828+AL1830+AL1832+AL1834+AL1836</f>
        <v>0</v>
      </c>
      <c r="AM1821" s="17">
        <f>AM1824+AM1840+AM1838+AM1822+AM1826+AM1828+AM1830+AM1832+AM1834+AM1836</f>
        <v>104188.8</v>
      </c>
      <c r="AN1821" s="17">
        <f>AN1824+AN1840+AN1838+AN1822+AN1826+AN1828+AN1830+AN1832+AN1834+AN1836</f>
        <v>0</v>
      </c>
      <c r="AO1821" s="17">
        <f>AO1824+AO1840+AO1838+AO1822+AO1826+AO1828+AO1830+AO1832+AO1834+AO1836</f>
        <v>0</v>
      </c>
      <c r="AP1821" s="17">
        <f>AP1824+AP1840+AP1838+AP1822+AP1826+AP1828+AP1830+AP1832+AP1834+AP1836</f>
        <v>0</v>
      </c>
      <c r="AQ1821" s="17">
        <f>AQ1824+AQ1840+AQ1838+AQ1822+AQ1826+AQ1828+AQ1830+AQ1832+AQ1834+AQ1836</f>
        <v>0</v>
      </c>
      <c r="AR1821" s="17">
        <f>AR1824+AR1840+AR1838+AR1822+AR1826+AR1828+AR1830+AR1832+AR1834+AR1836</f>
        <v>0</v>
      </c>
      <c r="AS1821" s="17">
        <f>AS1824+AS1840+AS1838+AS1822+AS1826+AS1828+AS1830+AS1832+AS1834+AS1836</f>
        <v>0</v>
      </c>
      <c r="AT1821" s="17">
        <f>AT1824+AT1840+AT1838+AT1822+AT1826+AT1828+AT1830+AT1832+AT1834+AT1836</f>
        <v>0</v>
      </c>
      <c r="AU1821" s="17">
        <f>AU1824+AU1840+AU1838+AU1822+AU1826+AU1828+AU1830+AU1832+AU1834+AU1836</f>
        <v>0</v>
      </c>
      <c r="AV1821" s="17">
        <f>AV1824+AV1840+AV1838+AV1822+AV1826+AV1828+AV1830+AV1832+AV1834+AV1836</f>
        <v>0</v>
      </c>
      <c r="AW1821" s="17">
        <f t="shared" si="4878"/>
        <v>208745.64867000002</v>
      </c>
      <c r="AX1821" s="17">
        <f t="shared" si="4879"/>
        <v>627591.59999999998</v>
      </c>
      <c r="AY1821" s="17">
        <f t="shared" si="4880"/>
        <v>118578.5</v>
      </c>
      <c r="AZ1821" s="17">
        <f>AZ1824+AZ1840+AZ1838+AZ1822+AZ1826+AZ1828+AZ1830+AZ1832+AZ1834+AZ1836</f>
        <v>0</v>
      </c>
      <c r="BA1821" s="32"/>
      <c r="BB1821" s="32"/>
      <c r="BC1821" s="1"/>
      <c r="BD1821" s="1"/>
      <c r="BE1821" s="1"/>
      <c r="BF1821" s="1"/>
      <c r="BG1821" s="1"/>
      <c r="BH1821" s="1"/>
      <c r="BI1821" s="1"/>
    </row>
    <row r="1822" s="1" customFormat="1">
      <c r="A1822" s="30" t="s">
        <v>573</v>
      </c>
      <c r="B1822" s="30" t="s">
        <v>63</v>
      </c>
      <c r="C1822" s="30" t="s">
        <v>325</v>
      </c>
      <c r="D1822" s="30" t="s">
        <v>638</v>
      </c>
      <c r="E1822" s="35"/>
      <c r="F1822" s="31" t="s">
        <v>639</v>
      </c>
      <c r="G1822" s="17">
        <f>G1823</f>
        <v>96899.300000000003</v>
      </c>
      <c r="H1822" s="17">
        <f>H1823</f>
        <v>301615.5</v>
      </c>
      <c r="I1822" s="17">
        <f>I1823</f>
        <v>0</v>
      </c>
      <c r="J1822" s="17">
        <f>J1823</f>
        <v>0</v>
      </c>
      <c r="K1822" s="17">
        <f>K1823</f>
        <v>0</v>
      </c>
      <c r="L1822" s="17">
        <f>L1823</f>
        <v>0</v>
      </c>
      <c r="M1822" s="17">
        <f t="shared" si="4981"/>
        <v>96899.300000000003</v>
      </c>
      <c r="N1822" s="17">
        <f t="shared" si="4982"/>
        <v>301615.5</v>
      </c>
      <c r="O1822" s="17">
        <f t="shared" si="4983"/>
        <v>0</v>
      </c>
      <c r="P1822" s="17">
        <f>P1823</f>
        <v>0</v>
      </c>
      <c r="Q1822" s="17">
        <f>Q1823</f>
        <v>0</v>
      </c>
      <c r="R1822" s="17">
        <f>R1823</f>
        <v>0</v>
      </c>
      <c r="S1822" s="17">
        <f>S1823</f>
        <v>0</v>
      </c>
      <c r="T1822" s="17">
        <f>T1823</f>
        <v>0</v>
      </c>
      <c r="U1822" s="17">
        <f>U1823</f>
        <v>0</v>
      </c>
      <c r="V1822" s="17">
        <f>V1823</f>
        <v>0</v>
      </c>
      <c r="W1822" s="17">
        <f>W1823</f>
        <v>0</v>
      </c>
      <c r="X1822" s="17">
        <f>X1823</f>
        <v>0</v>
      </c>
      <c r="Y1822" s="17">
        <f t="shared" si="4872"/>
        <v>96899.300000000003</v>
      </c>
      <c r="Z1822" s="17">
        <f t="shared" si="4873"/>
        <v>301615.5</v>
      </c>
      <c r="AA1822" s="17">
        <f t="shared" si="4874"/>
        <v>0</v>
      </c>
      <c r="AB1822" s="17">
        <f>AB1823</f>
        <v>0</v>
      </c>
      <c r="AC1822" s="17">
        <f>AC1823</f>
        <v>0</v>
      </c>
      <c r="AD1822" s="17">
        <f>AD1823</f>
        <v>0</v>
      </c>
      <c r="AE1822" s="17">
        <f t="shared" si="4875"/>
        <v>96899.300000000003</v>
      </c>
      <c r="AF1822" s="17">
        <f t="shared" si="4876"/>
        <v>301615.5</v>
      </c>
      <c r="AG1822" s="17">
        <f t="shared" si="4877"/>
        <v>0</v>
      </c>
      <c r="AH1822" s="17">
        <f>AH1823</f>
        <v>0</v>
      </c>
      <c r="AI1822" s="17">
        <f>AI1823</f>
        <v>0</v>
      </c>
      <c r="AJ1822" s="17">
        <f>AJ1823</f>
        <v>-77399.300000000003</v>
      </c>
      <c r="AK1822" s="17">
        <f>AK1823</f>
        <v>0</v>
      </c>
      <c r="AL1822" s="17">
        <f>AL1823</f>
        <v>0</v>
      </c>
      <c r="AM1822" s="17">
        <f>AM1823</f>
        <v>77399.300000000003</v>
      </c>
      <c r="AN1822" s="17">
        <f>AN1823</f>
        <v>0</v>
      </c>
      <c r="AO1822" s="17">
        <f>AO1823</f>
        <v>0</v>
      </c>
      <c r="AP1822" s="17">
        <f>AP1823</f>
        <v>0</v>
      </c>
      <c r="AQ1822" s="17">
        <f>AQ1823</f>
        <v>0</v>
      </c>
      <c r="AR1822" s="17">
        <f>AR1823</f>
        <v>0</v>
      </c>
      <c r="AS1822" s="17">
        <f>AS1823</f>
        <v>0</v>
      </c>
      <c r="AT1822" s="17">
        <f>AT1823</f>
        <v>0</v>
      </c>
      <c r="AU1822" s="17">
        <f>AU1823</f>
        <v>0</v>
      </c>
      <c r="AV1822" s="17">
        <f>AV1823</f>
        <v>0</v>
      </c>
      <c r="AW1822" s="17">
        <f t="shared" si="4878"/>
        <v>19500</v>
      </c>
      <c r="AX1822" s="17">
        <f t="shared" si="4879"/>
        <v>379014.79999999999</v>
      </c>
      <c r="AY1822" s="17">
        <f t="shared" si="4880"/>
        <v>0</v>
      </c>
      <c r="AZ1822" s="17">
        <f>AZ1823</f>
        <v>0</v>
      </c>
      <c r="BA1822" s="32"/>
      <c r="BB1822" s="32"/>
      <c r="BC1822" s="1"/>
      <c r="BD1822" s="1"/>
      <c r="BE1822" s="1"/>
      <c r="BF1822" s="1"/>
      <c r="BG1822" s="1"/>
      <c r="BH1822" s="1"/>
      <c r="BI1822" s="1"/>
    </row>
    <row r="1823" s="1" customFormat="1">
      <c r="A1823" s="30" t="s">
        <v>573</v>
      </c>
      <c r="B1823" s="30" t="s">
        <v>63</v>
      </c>
      <c r="C1823" s="30" t="s">
        <v>325</v>
      </c>
      <c r="D1823" s="30" t="s">
        <v>638</v>
      </c>
      <c r="E1823" s="30" t="s">
        <v>85</v>
      </c>
      <c r="F1823" s="31" t="s">
        <v>86</v>
      </c>
      <c r="G1823" s="17">
        <v>96899.300000000003</v>
      </c>
      <c r="H1823" s="17">
        <v>301615.5</v>
      </c>
      <c r="I1823" s="17">
        <v>0</v>
      </c>
      <c r="J1823" s="17"/>
      <c r="K1823" s="17"/>
      <c r="L1823" s="17"/>
      <c r="M1823" s="17">
        <f t="shared" si="4981"/>
        <v>96899.300000000003</v>
      </c>
      <c r="N1823" s="17">
        <f t="shared" si="4982"/>
        <v>301615.5</v>
      </c>
      <c r="O1823" s="17">
        <f t="shared" si="4983"/>
        <v>0</v>
      </c>
      <c r="P1823" s="17"/>
      <c r="Q1823" s="17"/>
      <c r="R1823" s="17"/>
      <c r="S1823" s="17"/>
      <c r="T1823" s="17"/>
      <c r="U1823" s="17"/>
      <c r="V1823" s="17"/>
      <c r="W1823" s="17"/>
      <c r="X1823" s="17"/>
      <c r="Y1823" s="17">
        <f t="shared" si="4872"/>
        <v>96899.300000000003</v>
      </c>
      <c r="Z1823" s="17">
        <f t="shared" si="4873"/>
        <v>301615.5</v>
      </c>
      <c r="AA1823" s="17">
        <f t="shared" si="4874"/>
        <v>0</v>
      </c>
      <c r="AB1823" s="17"/>
      <c r="AC1823" s="17"/>
      <c r="AD1823" s="17"/>
      <c r="AE1823" s="17">
        <f t="shared" si="4875"/>
        <v>96899.300000000003</v>
      </c>
      <c r="AF1823" s="17">
        <f t="shared" si="4876"/>
        <v>301615.5</v>
      </c>
      <c r="AG1823" s="17">
        <f t="shared" si="4877"/>
        <v>0</v>
      </c>
      <c r="AH1823" s="17"/>
      <c r="AI1823" s="17"/>
      <c r="AJ1823" s="17">
        <v>-77399.300000000003</v>
      </c>
      <c r="AK1823" s="17"/>
      <c r="AL1823" s="17"/>
      <c r="AM1823" s="17">
        <v>77399.300000000003</v>
      </c>
      <c r="AN1823" s="17"/>
      <c r="AO1823" s="17"/>
      <c r="AP1823" s="17"/>
      <c r="AQ1823" s="17"/>
      <c r="AR1823" s="17"/>
      <c r="AS1823" s="17"/>
      <c r="AT1823" s="17"/>
      <c r="AU1823" s="17"/>
      <c r="AV1823" s="17"/>
      <c r="AW1823" s="17">
        <f t="shared" si="4878"/>
        <v>19500</v>
      </c>
      <c r="AX1823" s="17">
        <f t="shared" si="4879"/>
        <v>379014.79999999999</v>
      </c>
      <c r="AY1823" s="17">
        <f t="shared" si="4880"/>
        <v>0</v>
      </c>
      <c r="AZ1823" s="17"/>
      <c r="BA1823" s="32"/>
      <c r="BB1823" s="32"/>
      <c r="BC1823" s="1"/>
      <c r="BD1823" s="1"/>
      <c r="BE1823" s="1"/>
      <c r="BF1823" s="1"/>
      <c r="BG1823" s="1"/>
      <c r="BH1823" s="1"/>
      <c r="BI1823" s="1"/>
    </row>
    <row r="1824" s="1" customFormat="1">
      <c r="A1824" s="30" t="s">
        <v>573</v>
      </c>
      <c r="B1824" s="30" t="s">
        <v>63</v>
      </c>
      <c r="C1824" s="30" t="s">
        <v>325</v>
      </c>
      <c r="D1824" s="30" t="s">
        <v>640</v>
      </c>
      <c r="E1824" s="35"/>
      <c r="F1824" s="31" t="s">
        <v>641</v>
      </c>
      <c r="G1824" s="17">
        <f>G1825</f>
        <v>23507.200000000001</v>
      </c>
      <c r="H1824" s="17">
        <f>H1825</f>
        <v>50000</v>
      </c>
      <c r="I1824" s="17">
        <f>I1825</f>
        <v>0</v>
      </c>
      <c r="J1824" s="17">
        <f>J1825</f>
        <v>0</v>
      </c>
      <c r="K1824" s="17">
        <f>K1825</f>
        <v>0</v>
      </c>
      <c r="L1824" s="17">
        <f>L1825</f>
        <v>0</v>
      </c>
      <c r="M1824" s="17">
        <f t="shared" si="4981"/>
        <v>23507.200000000001</v>
      </c>
      <c r="N1824" s="17">
        <f t="shared" si="4982"/>
        <v>50000</v>
      </c>
      <c r="O1824" s="17">
        <f t="shared" si="4983"/>
        <v>0</v>
      </c>
      <c r="P1824" s="17">
        <f>P1825</f>
        <v>0</v>
      </c>
      <c r="Q1824" s="17">
        <f>Q1825</f>
        <v>0</v>
      </c>
      <c r="R1824" s="17">
        <f>R1825</f>
        <v>0</v>
      </c>
      <c r="S1824" s="17">
        <f>S1825</f>
        <v>0</v>
      </c>
      <c r="T1824" s="17">
        <f>T1825</f>
        <v>0</v>
      </c>
      <c r="U1824" s="17">
        <f>U1825</f>
        <v>0</v>
      </c>
      <c r="V1824" s="17">
        <f>V1825</f>
        <v>0</v>
      </c>
      <c r="W1824" s="17">
        <f>W1825</f>
        <v>0</v>
      </c>
      <c r="X1824" s="17">
        <f>X1825</f>
        <v>0</v>
      </c>
      <c r="Y1824" s="17">
        <f t="shared" si="4872"/>
        <v>23507.200000000001</v>
      </c>
      <c r="Z1824" s="17">
        <f t="shared" si="4873"/>
        <v>50000</v>
      </c>
      <c r="AA1824" s="17">
        <f t="shared" si="4874"/>
        <v>0</v>
      </c>
      <c r="AB1824" s="17">
        <f>AB1825</f>
        <v>0</v>
      </c>
      <c r="AC1824" s="17">
        <f>AC1825</f>
        <v>0</v>
      </c>
      <c r="AD1824" s="17">
        <f>AD1825</f>
        <v>0</v>
      </c>
      <c r="AE1824" s="17">
        <f t="shared" si="4875"/>
        <v>23507.200000000001</v>
      </c>
      <c r="AF1824" s="17">
        <f t="shared" si="4876"/>
        <v>50000</v>
      </c>
      <c r="AG1824" s="17">
        <f t="shared" si="4877"/>
        <v>0</v>
      </c>
      <c r="AH1824" s="17">
        <f>AH1825</f>
        <v>0</v>
      </c>
      <c r="AI1824" s="17">
        <f>AI1825</f>
        <v>0</v>
      </c>
      <c r="AJ1824" s="17">
        <f>AJ1825</f>
        <v>0</v>
      </c>
      <c r="AK1824" s="17">
        <f>AK1825</f>
        <v>0</v>
      </c>
      <c r="AL1824" s="17">
        <f>AL1825</f>
        <v>0</v>
      </c>
      <c r="AM1824" s="17">
        <f>AM1825</f>
        <v>0</v>
      </c>
      <c r="AN1824" s="17">
        <f>AN1825</f>
        <v>0</v>
      </c>
      <c r="AO1824" s="17">
        <f>AO1825</f>
        <v>0</v>
      </c>
      <c r="AP1824" s="17">
        <f>AP1825</f>
        <v>0</v>
      </c>
      <c r="AQ1824" s="17">
        <f>AQ1825</f>
        <v>0</v>
      </c>
      <c r="AR1824" s="17">
        <f>AR1825</f>
        <v>0</v>
      </c>
      <c r="AS1824" s="17">
        <f>AS1825</f>
        <v>0</v>
      </c>
      <c r="AT1824" s="17">
        <f>AT1825</f>
        <v>0</v>
      </c>
      <c r="AU1824" s="17">
        <f>AU1825</f>
        <v>0</v>
      </c>
      <c r="AV1824" s="17">
        <f>AV1825</f>
        <v>0</v>
      </c>
      <c r="AW1824" s="17">
        <f t="shared" si="4878"/>
        <v>23507.200000000001</v>
      </c>
      <c r="AX1824" s="17">
        <f t="shared" si="4879"/>
        <v>50000</v>
      </c>
      <c r="AY1824" s="17">
        <f t="shared" si="4880"/>
        <v>0</v>
      </c>
      <c r="AZ1824" s="17">
        <f>AZ1825</f>
        <v>0</v>
      </c>
      <c r="BA1824" s="32"/>
      <c r="BB1824" s="32"/>
      <c r="BC1824" s="1"/>
      <c r="BD1824" s="1"/>
      <c r="BE1824" s="1"/>
      <c r="BF1824" s="1"/>
      <c r="BG1824" s="1"/>
      <c r="BH1824" s="1"/>
      <c r="BI1824" s="1"/>
    </row>
    <row r="1825" s="1" customFormat="1">
      <c r="A1825" s="30" t="s">
        <v>573</v>
      </c>
      <c r="B1825" s="30" t="s">
        <v>63</v>
      </c>
      <c r="C1825" s="30" t="s">
        <v>325</v>
      </c>
      <c r="D1825" s="30" t="s">
        <v>640</v>
      </c>
      <c r="E1825" s="30" t="s">
        <v>85</v>
      </c>
      <c r="F1825" s="31" t="s">
        <v>86</v>
      </c>
      <c r="G1825" s="17">
        <v>23507.200000000001</v>
      </c>
      <c r="H1825" s="17">
        <v>50000</v>
      </c>
      <c r="I1825" s="17">
        <v>0</v>
      </c>
      <c r="J1825" s="17"/>
      <c r="K1825" s="17"/>
      <c r="L1825" s="17"/>
      <c r="M1825" s="17">
        <f t="shared" si="4981"/>
        <v>23507.200000000001</v>
      </c>
      <c r="N1825" s="17">
        <f t="shared" si="4982"/>
        <v>50000</v>
      </c>
      <c r="O1825" s="17">
        <f t="shared" si="4983"/>
        <v>0</v>
      </c>
      <c r="P1825" s="17"/>
      <c r="Q1825" s="17"/>
      <c r="R1825" s="17"/>
      <c r="S1825" s="17"/>
      <c r="T1825" s="17"/>
      <c r="U1825" s="17"/>
      <c r="V1825" s="17"/>
      <c r="W1825" s="17"/>
      <c r="X1825" s="17"/>
      <c r="Y1825" s="17">
        <f t="shared" si="4872"/>
        <v>23507.200000000001</v>
      </c>
      <c r="Z1825" s="17">
        <f t="shared" si="4873"/>
        <v>50000</v>
      </c>
      <c r="AA1825" s="17">
        <f t="shared" si="4874"/>
        <v>0</v>
      </c>
      <c r="AB1825" s="17"/>
      <c r="AC1825" s="17"/>
      <c r="AD1825" s="17"/>
      <c r="AE1825" s="17">
        <f t="shared" si="4875"/>
        <v>23507.200000000001</v>
      </c>
      <c r="AF1825" s="17">
        <f t="shared" si="4876"/>
        <v>50000</v>
      </c>
      <c r="AG1825" s="17">
        <f t="shared" si="4877"/>
        <v>0</v>
      </c>
      <c r="AH1825" s="17"/>
      <c r="AI1825" s="17"/>
      <c r="AJ1825" s="17"/>
      <c r="AK1825" s="17"/>
      <c r="AL1825" s="17"/>
      <c r="AM1825" s="17"/>
      <c r="AN1825" s="17"/>
      <c r="AO1825" s="17"/>
      <c r="AP1825" s="17"/>
      <c r="AQ1825" s="17"/>
      <c r="AR1825" s="17"/>
      <c r="AS1825" s="17"/>
      <c r="AT1825" s="17"/>
      <c r="AU1825" s="17"/>
      <c r="AV1825" s="17"/>
      <c r="AW1825" s="17">
        <f t="shared" si="4878"/>
        <v>23507.200000000001</v>
      </c>
      <c r="AX1825" s="17">
        <f t="shared" si="4879"/>
        <v>50000</v>
      </c>
      <c r="AY1825" s="17">
        <f t="shared" si="4880"/>
        <v>0</v>
      </c>
      <c r="AZ1825" s="17"/>
      <c r="BA1825" s="32"/>
      <c r="BB1825" s="32"/>
      <c r="BC1825" s="1"/>
      <c r="BD1825" s="1"/>
      <c r="BE1825" s="1"/>
      <c r="BF1825" s="1"/>
      <c r="BG1825" s="1"/>
      <c r="BH1825" s="1"/>
      <c r="BI1825" s="1"/>
    </row>
    <row r="1826" s="1" customFormat="1">
      <c r="A1826" s="30" t="s">
        <v>573</v>
      </c>
      <c r="B1826" s="30" t="s">
        <v>63</v>
      </c>
      <c r="C1826" s="30" t="s">
        <v>325</v>
      </c>
      <c r="D1826" s="30" t="s">
        <v>642</v>
      </c>
      <c r="E1826" s="35"/>
      <c r="F1826" s="31" t="s">
        <v>643</v>
      </c>
      <c r="G1826" s="17">
        <f>G1827</f>
        <v>4784.3000000000002</v>
      </c>
      <c r="H1826" s="17">
        <f>H1827</f>
        <v>0</v>
      </c>
      <c r="I1826" s="17">
        <f>I1827</f>
        <v>0</v>
      </c>
      <c r="J1826" s="17">
        <f>J1827</f>
        <v>0</v>
      </c>
      <c r="K1826" s="17">
        <f>K1827</f>
        <v>0</v>
      </c>
      <c r="L1826" s="17">
        <f>L1827</f>
        <v>0</v>
      </c>
      <c r="M1826" s="17">
        <f t="shared" si="4981"/>
        <v>4784.3000000000002</v>
      </c>
      <c r="N1826" s="17">
        <f t="shared" si="4982"/>
        <v>0</v>
      </c>
      <c r="O1826" s="17">
        <f t="shared" si="4983"/>
        <v>0</v>
      </c>
      <c r="P1826" s="17">
        <f>P1827</f>
        <v>0</v>
      </c>
      <c r="Q1826" s="17">
        <f>Q1827</f>
        <v>0</v>
      </c>
      <c r="R1826" s="17">
        <f>R1827</f>
        <v>0</v>
      </c>
      <c r="S1826" s="17">
        <f>S1827</f>
        <v>0</v>
      </c>
      <c r="T1826" s="17">
        <f>T1827</f>
        <v>0</v>
      </c>
      <c r="U1826" s="17">
        <f>U1827</f>
        <v>0</v>
      </c>
      <c r="V1826" s="17">
        <f>V1827</f>
        <v>0</v>
      </c>
      <c r="W1826" s="17">
        <f>W1827</f>
        <v>0</v>
      </c>
      <c r="X1826" s="17">
        <f>X1827</f>
        <v>0</v>
      </c>
      <c r="Y1826" s="17">
        <f t="shared" si="4872"/>
        <v>4784.3000000000002</v>
      </c>
      <c r="Z1826" s="17">
        <f t="shared" si="4873"/>
        <v>0</v>
      </c>
      <c r="AA1826" s="17">
        <f t="shared" si="4874"/>
        <v>0</v>
      </c>
      <c r="AB1826" s="17">
        <f>AB1827</f>
        <v>0</v>
      </c>
      <c r="AC1826" s="17">
        <f>AC1827</f>
        <v>0</v>
      </c>
      <c r="AD1826" s="17">
        <f>AD1827</f>
        <v>0</v>
      </c>
      <c r="AE1826" s="17">
        <f t="shared" si="4875"/>
        <v>4784.3000000000002</v>
      </c>
      <c r="AF1826" s="17">
        <f t="shared" si="4876"/>
        <v>0</v>
      </c>
      <c r="AG1826" s="17">
        <f t="shared" si="4877"/>
        <v>0</v>
      </c>
      <c r="AH1826" s="17">
        <f>AH1827</f>
        <v>0</v>
      </c>
      <c r="AI1826" s="17">
        <f>AI1827</f>
        <v>0</v>
      </c>
      <c r="AJ1826" s="17">
        <f>AJ1827</f>
        <v>0</v>
      </c>
      <c r="AK1826" s="17">
        <f>AK1827</f>
        <v>0</v>
      </c>
      <c r="AL1826" s="17">
        <f>AL1827</f>
        <v>0</v>
      </c>
      <c r="AM1826" s="17">
        <f>AM1827</f>
        <v>0</v>
      </c>
      <c r="AN1826" s="17">
        <f>AN1827</f>
        <v>0</v>
      </c>
      <c r="AO1826" s="17">
        <f>AO1827</f>
        <v>0</v>
      </c>
      <c r="AP1826" s="17">
        <f>AP1827</f>
        <v>0</v>
      </c>
      <c r="AQ1826" s="17">
        <f>AQ1827</f>
        <v>0</v>
      </c>
      <c r="AR1826" s="17">
        <f>AR1827</f>
        <v>0</v>
      </c>
      <c r="AS1826" s="17">
        <f>AS1827</f>
        <v>0</v>
      </c>
      <c r="AT1826" s="17">
        <f>AT1827</f>
        <v>0</v>
      </c>
      <c r="AU1826" s="17">
        <f>AU1827</f>
        <v>0</v>
      </c>
      <c r="AV1826" s="17">
        <f>AV1827</f>
        <v>0</v>
      </c>
      <c r="AW1826" s="17">
        <f t="shared" si="4878"/>
        <v>4784.3000000000002</v>
      </c>
      <c r="AX1826" s="17">
        <f t="shared" si="4879"/>
        <v>0</v>
      </c>
      <c r="AY1826" s="17">
        <f t="shared" si="4880"/>
        <v>0</v>
      </c>
      <c r="AZ1826" s="17">
        <f>AZ1827</f>
        <v>0</v>
      </c>
      <c r="BA1826" s="32"/>
      <c r="BB1826" s="32"/>
      <c r="BC1826" s="1"/>
      <c r="BD1826" s="1"/>
      <c r="BE1826" s="1"/>
      <c r="BF1826" s="1"/>
      <c r="BG1826" s="1"/>
      <c r="BH1826" s="1"/>
      <c r="BI1826" s="1"/>
    </row>
    <row r="1827" s="1" customFormat="1">
      <c r="A1827" s="30" t="s">
        <v>573</v>
      </c>
      <c r="B1827" s="30" t="s">
        <v>63</v>
      </c>
      <c r="C1827" s="30" t="s">
        <v>325</v>
      </c>
      <c r="D1827" s="30" t="s">
        <v>642</v>
      </c>
      <c r="E1827" s="30" t="s">
        <v>85</v>
      </c>
      <c r="F1827" s="31" t="s">
        <v>86</v>
      </c>
      <c r="G1827" s="17">
        <v>4784.3000000000002</v>
      </c>
      <c r="H1827" s="17">
        <v>0</v>
      </c>
      <c r="I1827" s="17">
        <v>0</v>
      </c>
      <c r="J1827" s="17"/>
      <c r="K1827" s="17"/>
      <c r="L1827" s="17"/>
      <c r="M1827" s="17">
        <f t="shared" si="4981"/>
        <v>4784.3000000000002</v>
      </c>
      <c r="N1827" s="17">
        <f t="shared" si="4982"/>
        <v>0</v>
      </c>
      <c r="O1827" s="17">
        <f t="shared" si="4983"/>
        <v>0</v>
      </c>
      <c r="P1827" s="17"/>
      <c r="Q1827" s="17"/>
      <c r="R1827" s="17"/>
      <c r="S1827" s="17"/>
      <c r="T1827" s="17"/>
      <c r="U1827" s="17"/>
      <c r="V1827" s="17"/>
      <c r="W1827" s="17"/>
      <c r="X1827" s="17"/>
      <c r="Y1827" s="17">
        <f t="shared" si="4872"/>
        <v>4784.3000000000002</v>
      </c>
      <c r="Z1827" s="17">
        <f t="shared" si="4873"/>
        <v>0</v>
      </c>
      <c r="AA1827" s="17">
        <f t="shared" si="4874"/>
        <v>0</v>
      </c>
      <c r="AB1827" s="17"/>
      <c r="AC1827" s="17"/>
      <c r="AD1827" s="17"/>
      <c r="AE1827" s="17">
        <f t="shared" si="4875"/>
        <v>4784.3000000000002</v>
      </c>
      <c r="AF1827" s="17">
        <f t="shared" si="4876"/>
        <v>0</v>
      </c>
      <c r="AG1827" s="17">
        <f t="shared" si="4877"/>
        <v>0</v>
      </c>
      <c r="AH1827" s="17"/>
      <c r="AI1827" s="17"/>
      <c r="AJ1827" s="17"/>
      <c r="AK1827" s="17"/>
      <c r="AL1827" s="17"/>
      <c r="AM1827" s="17"/>
      <c r="AN1827" s="17"/>
      <c r="AO1827" s="17"/>
      <c r="AP1827" s="17"/>
      <c r="AQ1827" s="17"/>
      <c r="AR1827" s="17"/>
      <c r="AS1827" s="17"/>
      <c r="AT1827" s="17"/>
      <c r="AU1827" s="17"/>
      <c r="AV1827" s="17"/>
      <c r="AW1827" s="17">
        <f t="shared" si="4878"/>
        <v>4784.3000000000002</v>
      </c>
      <c r="AX1827" s="17">
        <f t="shared" si="4879"/>
        <v>0</v>
      </c>
      <c r="AY1827" s="17">
        <f t="shared" si="4880"/>
        <v>0</v>
      </c>
      <c r="AZ1827" s="17"/>
      <c r="BA1827" s="32"/>
      <c r="BB1827" s="32"/>
      <c r="BC1827" s="1"/>
      <c r="BD1827" s="1"/>
      <c r="BE1827" s="1"/>
      <c r="BF1827" s="1"/>
      <c r="BG1827" s="1"/>
      <c r="BH1827" s="1"/>
      <c r="BI1827" s="1"/>
    </row>
    <row r="1828" s="1" customFormat="1">
      <c r="A1828" s="30" t="s">
        <v>573</v>
      </c>
      <c r="B1828" s="30" t="s">
        <v>63</v>
      </c>
      <c r="C1828" s="30" t="s">
        <v>325</v>
      </c>
      <c r="D1828" s="30" t="s">
        <v>644</v>
      </c>
      <c r="E1828" s="35"/>
      <c r="F1828" s="31" t="s">
        <v>645</v>
      </c>
      <c r="G1828" s="17">
        <f>G1829</f>
        <v>26891</v>
      </c>
      <c r="H1828" s="17">
        <f>H1829</f>
        <v>0</v>
      </c>
      <c r="I1828" s="17">
        <f>I1829</f>
        <v>0</v>
      </c>
      <c r="J1828" s="17">
        <f>J1829</f>
        <v>0</v>
      </c>
      <c r="K1828" s="17">
        <f>K1829</f>
        <v>0</v>
      </c>
      <c r="L1828" s="17">
        <f>L1829</f>
        <v>0</v>
      </c>
      <c r="M1828" s="17">
        <f t="shared" si="4981"/>
        <v>26891</v>
      </c>
      <c r="N1828" s="17">
        <f t="shared" si="4982"/>
        <v>0</v>
      </c>
      <c r="O1828" s="17">
        <f t="shared" si="4983"/>
        <v>0</v>
      </c>
      <c r="P1828" s="17">
        <f>P1829</f>
        <v>0</v>
      </c>
      <c r="Q1828" s="17">
        <f>Q1829</f>
        <v>0</v>
      </c>
      <c r="R1828" s="17">
        <f>R1829</f>
        <v>0</v>
      </c>
      <c r="S1828" s="17">
        <f>S1829</f>
        <v>0</v>
      </c>
      <c r="T1828" s="17">
        <f>T1829</f>
        <v>0</v>
      </c>
      <c r="U1828" s="17">
        <f>U1829</f>
        <v>0</v>
      </c>
      <c r="V1828" s="17">
        <f>V1829</f>
        <v>0</v>
      </c>
      <c r="W1828" s="17">
        <f>W1829</f>
        <v>0</v>
      </c>
      <c r="X1828" s="17">
        <f>X1829</f>
        <v>0</v>
      </c>
      <c r="Y1828" s="17">
        <f t="shared" si="4872"/>
        <v>26891</v>
      </c>
      <c r="Z1828" s="17">
        <f t="shared" si="4873"/>
        <v>0</v>
      </c>
      <c r="AA1828" s="17">
        <f t="shared" si="4874"/>
        <v>0</v>
      </c>
      <c r="AB1828" s="17">
        <f>AB1829</f>
        <v>0</v>
      </c>
      <c r="AC1828" s="17">
        <f>AC1829</f>
        <v>0</v>
      </c>
      <c r="AD1828" s="17">
        <f>AD1829</f>
        <v>0</v>
      </c>
      <c r="AE1828" s="17">
        <f t="shared" si="4875"/>
        <v>26891</v>
      </c>
      <c r="AF1828" s="17">
        <f t="shared" si="4876"/>
        <v>0</v>
      </c>
      <c r="AG1828" s="17">
        <f t="shared" si="4877"/>
        <v>0</v>
      </c>
      <c r="AH1828" s="17">
        <f>AH1829</f>
        <v>0</v>
      </c>
      <c r="AI1828" s="17">
        <f>AI1829</f>
        <v>0</v>
      </c>
      <c r="AJ1828" s="17">
        <f>AJ1829</f>
        <v>0</v>
      </c>
      <c r="AK1828" s="17">
        <f>AK1829</f>
        <v>0</v>
      </c>
      <c r="AL1828" s="17">
        <f>AL1829</f>
        <v>0</v>
      </c>
      <c r="AM1828" s="17">
        <f>AM1829</f>
        <v>0</v>
      </c>
      <c r="AN1828" s="17">
        <f>AN1829</f>
        <v>0</v>
      </c>
      <c r="AO1828" s="17">
        <f>AO1829</f>
        <v>0</v>
      </c>
      <c r="AP1828" s="17">
        <f>AP1829</f>
        <v>0</v>
      </c>
      <c r="AQ1828" s="17">
        <f>AQ1829</f>
        <v>0</v>
      </c>
      <c r="AR1828" s="17">
        <f>AR1829</f>
        <v>0</v>
      </c>
      <c r="AS1828" s="17">
        <f>AS1829</f>
        <v>0</v>
      </c>
      <c r="AT1828" s="17">
        <f>AT1829</f>
        <v>0</v>
      </c>
      <c r="AU1828" s="17">
        <f>AU1829</f>
        <v>0</v>
      </c>
      <c r="AV1828" s="17">
        <f>AV1829</f>
        <v>0</v>
      </c>
      <c r="AW1828" s="17">
        <f t="shared" si="4878"/>
        <v>26891</v>
      </c>
      <c r="AX1828" s="17">
        <f t="shared" si="4879"/>
        <v>0</v>
      </c>
      <c r="AY1828" s="17">
        <f t="shared" si="4880"/>
        <v>0</v>
      </c>
      <c r="AZ1828" s="17">
        <f>AZ1829</f>
        <v>0</v>
      </c>
      <c r="BA1828" s="32"/>
      <c r="BB1828" s="32"/>
      <c r="BC1828" s="1"/>
      <c r="BD1828" s="1"/>
      <c r="BE1828" s="1"/>
      <c r="BF1828" s="1"/>
      <c r="BG1828" s="1"/>
      <c r="BH1828" s="1"/>
      <c r="BI1828" s="1"/>
    </row>
    <row r="1829" s="1" customFormat="1">
      <c r="A1829" s="30" t="s">
        <v>573</v>
      </c>
      <c r="B1829" s="30" t="s">
        <v>63</v>
      </c>
      <c r="C1829" s="30" t="s">
        <v>325</v>
      </c>
      <c r="D1829" s="30" t="s">
        <v>644</v>
      </c>
      <c r="E1829" s="30" t="s">
        <v>85</v>
      </c>
      <c r="F1829" s="31" t="s">
        <v>86</v>
      </c>
      <c r="G1829" s="17">
        <v>26891</v>
      </c>
      <c r="H1829" s="17">
        <v>0</v>
      </c>
      <c r="I1829" s="17">
        <v>0</v>
      </c>
      <c r="J1829" s="17"/>
      <c r="K1829" s="17"/>
      <c r="L1829" s="17"/>
      <c r="M1829" s="17">
        <f t="shared" si="4981"/>
        <v>26891</v>
      </c>
      <c r="N1829" s="17">
        <f t="shared" si="4982"/>
        <v>0</v>
      </c>
      <c r="O1829" s="17">
        <f t="shared" si="4983"/>
        <v>0</v>
      </c>
      <c r="P1829" s="17"/>
      <c r="Q1829" s="17"/>
      <c r="R1829" s="17"/>
      <c r="S1829" s="17"/>
      <c r="T1829" s="17"/>
      <c r="U1829" s="17"/>
      <c r="V1829" s="17"/>
      <c r="W1829" s="17"/>
      <c r="X1829" s="17"/>
      <c r="Y1829" s="17">
        <f t="shared" si="4872"/>
        <v>26891</v>
      </c>
      <c r="Z1829" s="17">
        <f t="shared" si="4873"/>
        <v>0</v>
      </c>
      <c r="AA1829" s="17">
        <f t="shared" si="4874"/>
        <v>0</v>
      </c>
      <c r="AB1829" s="17"/>
      <c r="AC1829" s="17"/>
      <c r="AD1829" s="17"/>
      <c r="AE1829" s="17">
        <f t="shared" si="4875"/>
        <v>26891</v>
      </c>
      <c r="AF1829" s="17">
        <f t="shared" si="4876"/>
        <v>0</v>
      </c>
      <c r="AG1829" s="17">
        <f t="shared" si="4877"/>
        <v>0</v>
      </c>
      <c r="AH1829" s="17"/>
      <c r="AI1829" s="17"/>
      <c r="AJ1829" s="17"/>
      <c r="AK1829" s="17"/>
      <c r="AL1829" s="17"/>
      <c r="AM1829" s="17"/>
      <c r="AN1829" s="17"/>
      <c r="AO1829" s="17"/>
      <c r="AP1829" s="17"/>
      <c r="AQ1829" s="17"/>
      <c r="AR1829" s="17"/>
      <c r="AS1829" s="17"/>
      <c r="AT1829" s="17"/>
      <c r="AU1829" s="17"/>
      <c r="AV1829" s="17"/>
      <c r="AW1829" s="17">
        <f t="shared" si="4878"/>
        <v>26891</v>
      </c>
      <c r="AX1829" s="17">
        <f t="shared" si="4879"/>
        <v>0</v>
      </c>
      <c r="AY1829" s="17">
        <f t="shared" si="4880"/>
        <v>0</v>
      </c>
      <c r="AZ1829" s="17"/>
      <c r="BA1829" s="32"/>
      <c r="BB1829" s="32"/>
      <c r="BC1829" s="1"/>
      <c r="BD1829" s="1"/>
      <c r="BE1829" s="1"/>
      <c r="BF1829" s="1"/>
      <c r="BG1829" s="1"/>
      <c r="BH1829" s="1"/>
      <c r="BI1829" s="1"/>
    </row>
    <row r="1830" s="1" customFormat="1">
      <c r="A1830" s="30" t="s">
        <v>573</v>
      </c>
      <c r="B1830" s="30" t="s">
        <v>63</v>
      </c>
      <c r="C1830" s="30" t="s">
        <v>325</v>
      </c>
      <c r="D1830" s="30" t="s">
        <v>646</v>
      </c>
      <c r="E1830" s="35"/>
      <c r="F1830" s="31" t="s">
        <v>647</v>
      </c>
      <c r="G1830" s="17">
        <f>G1831</f>
        <v>4000</v>
      </c>
      <c r="H1830" s="17">
        <f>H1831</f>
        <v>34485.800000000003</v>
      </c>
      <c r="I1830" s="17">
        <f>I1831</f>
        <v>0</v>
      </c>
      <c r="J1830" s="17">
        <f>J1831</f>
        <v>0</v>
      </c>
      <c r="K1830" s="17">
        <f>K1831</f>
        <v>0</v>
      </c>
      <c r="L1830" s="17">
        <f>L1831</f>
        <v>0</v>
      </c>
      <c r="M1830" s="17">
        <f t="shared" si="4981"/>
        <v>4000</v>
      </c>
      <c r="N1830" s="17">
        <f t="shared" si="4982"/>
        <v>34485.800000000003</v>
      </c>
      <c r="O1830" s="17">
        <f t="shared" si="4983"/>
        <v>0</v>
      </c>
      <c r="P1830" s="17">
        <f>P1831</f>
        <v>0</v>
      </c>
      <c r="Q1830" s="17">
        <f>Q1831</f>
        <v>0</v>
      </c>
      <c r="R1830" s="17">
        <f>R1831</f>
        <v>0</v>
      </c>
      <c r="S1830" s="17">
        <f>S1831</f>
        <v>0</v>
      </c>
      <c r="T1830" s="17">
        <f>T1831</f>
        <v>0</v>
      </c>
      <c r="U1830" s="17">
        <f>U1831</f>
        <v>0</v>
      </c>
      <c r="V1830" s="17">
        <f>V1831</f>
        <v>0</v>
      </c>
      <c r="W1830" s="17">
        <f>W1831</f>
        <v>0</v>
      </c>
      <c r="X1830" s="17">
        <f>X1831</f>
        <v>0</v>
      </c>
      <c r="Y1830" s="17">
        <f t="shared" si="4872"/>
        <v>4000</v>
      </c>
      <c r="Z1830" s="17">
        <f t="shared" si="4873"/>
        <v>34485.800000000003</v>
      </c>
      <c r="AA1830" s="17">
        <f t="shared" si="4874"/>
        <v>0</v>
      </c>
      <c r="AB1830" s="17">
        <f>AB1831</f>
        <v>0</v>
      </c>
      <c r="AC1830" s="17">
        <f>AC1831</f>
        <v>0</v>
      </c>
      <c r="AD1830" s="17">
        <f>AD1831</f>
        <v>0</v>
      </c>
      <c r="AE1830" s="17">
        <f t="shared" si="4875"/>
        <v>4000</v>
      </c>
      <c r="AF1830" s="17">
        <f t="shared" si="4876"/>
        <v>34485.800000000003</v>
      </c>
      <c r="AG1830" s="17">
        <f t="shared" si="4877"/>
        <v>0</v>
      </c>
      <c r="AH1830" s="17">
        <f>AH1831</f>
        <v>0</v>
      </c>
      <c r="AI1830" s="17">
        <f>AI1831</f>
        <v>0</v>
      </c>
      <c r="AJ1830" s="17">
        <f>AJ1831</f>
        <v>0</v>
      </c>
      <c r="AK1830" s="17">
        <f>AK1831</f>
        <v>0</v>
      </c>
      <c r="AL1830" s="17">
        <f>AL1831</f>
        <v>0</v>
      </c>
      <c r="AM1830" s="17">
        <f>AM1831</f>
        <v>0</v>
      </c>
      <c r="AN1830" s="17">
        <f>AN1831</f>
        <v>0</v>
      </c>
      <c r="AO1830" s="17">
        <f>AO1831</f>
        <v>0</v>
      </c>
      <c r="AP1830" s="17">
        <f>AP1831</f>
        <v>0</v>
      </c>
      <c r="AQ1830" s="17">
        <f>AQ1831</f>
        <v>0</v>
      </c>
      <c r="AR1830" s="17">
        <f>AR1831</f>
        <v>0</v>
      </c>
      <c r="AS1830" s="17">
        <f>AS1831</f>
        <v>0</v>
      </c>
      <c r="AT1830" s="17">
        <f>AT1831</f>
        <v>0</v>
      </c>
      <c r="AU1830" s="17">
        <f>AU1831</f>
        <v>0</v>
      </c>
      <c r="AV1830" s="17">
        <f>AV1831</f>
        <v>0</v>
      </c>
      <c r="AW1830" s="17">
        <f t="shared" si="4878"/>
        <v>4000</v>
      </c>
      <c r="AX1830" s="17">
        <f t="shared" si="4879"/>
        <v>34485.800000000003</v>
      </c>
      <c r="AY1830" s="17">
        <f t="shared" si="4880"/>
        <v>0</v>
      </c>
      <c r="AZ1830" s="17">
        <f>AZ1831</f>
        <v>0</v>
      </c>
      <c r="BA1830" s="32"/>
      <c r="BB1830" s="32"/>
      <c r="BC1830" s="1"/>
      <c r="BD1830" s="1"/>
      <c r="BE1830" s="1"/>
      <c r="BF1830" s="1"/>
      <c r="BG1830" s="1"/>
      <c r="BH1830" s="1"/>
      <c r="BI1830" s="1"/>
    </row>
    <row r="1831" s="1" customFormat="1">
      <c r="A1831" s="30" t="s">
        <v>573</v>
      </c>
      <c r="B1831" s="30" t="s">
        <v>63</v>
      </c>
      <c r="C1831" s="30" t="s">
        <v>325</v>
      </c>
      <c r="D1831" s="30" t="s">
        <v>646</v>
      </c>
      <c r="E1831" s="30" t="s">
        <v>85</v>
      </c>
      <c r="F1831" s="31" t="s">
        <v>86</v>
      </c>
      <c r="G1831" s="17">
        <v>4000</v>
      </c>
      <c r="H1831" s="17">
        <v>34485.800000000003</v>
      </c>
      <c r="I1831" s="17">
        <v>0</v>
      </c>
      <c r="J1831" s="17"/>
      <c r="K1831" s="17"/>
      <c r="L1831" s="17"/>
      <c r="M1831" s="17">
        <f t="shared" si="4981"/>
        <v>4000</v>
      </c>
      <c r="N1831" s="17">
        <f t="shared" si="4982"/>
        <v>34485.800000000003</v>
      </c>
      <c r="O1831" s="17">
        <f t="shared" si="4983"/>
        <v>0</v>
      </c>
      <c r="P1831" s="17"/>
      <c r="Q1831" s="17"/>
      <c r="R1831" s="17"/>
      <c r="S1831" s="17"/>
      <c r="T1831" s="17"/>
      <c r="U1831" s="17"/>
      <c r="V1831" s="17"/>
      <c r="W1831" s="17"/>
      <c r="X1831" s="17"/>
      <c r="Y1831" s="17">
        <f t="shared" si="4872"/>
        <v>4000</v>
      </c>
      <c r="Z1831" s="17">
        <f t="shared" si="4873"/>
        <v>34485.800000000003</v>
      </c>
      <c r="AA1831" s="17">
        <f t="shared" si="4874"/>
        <v>0</v>
      </c>
      <c r="AB1831" s="17"/>
      <c r="AC1831" s="17"/>
      <c r="AD1831" s="17"/>
      <c r="AE1831" s="17">
        <f t="shared" si="4875"/>
        <v>4000</v>
      </c>
      <c r="AF1831" s="17">
        <f t="shared" si="4876"/>
        <v>34485.800000000003</v>
      </c>
      <c r="AG1831" s="17">
        <f t="shared" si="4877"/>
        <v>0</v>
      </c>
      <c r="AH1831" s="17"/>
      <c r="AI1831" s="17"/>
      <c r="AJ1831" s="17"/>
      <c r="AK1831" s="17"/>
      <c r="AL1831" s="17"/>
      <c r="AM1831" s="17"/>
      <c r="AN1831" s="17"/>
      <c r="AO1831" s="17"/>
      <c r="AP1831" s="17"/>
      <c r="AQ1831" s="17"/>
      <c r="AR1831" s="17"/>
      <c r="AS1831" s="17"/>
      <c r="AT1831" s="17"/>
      <c r="AU1831" s="17"/>
      <c r="AV1831" s="17"/>
      <c r="AW1831" s="17">
        <f t="shared" si="4878"/>
        <v>4000</v>
      </c>
      <c r="AX1831" s="17">
        <f t="shared" si="4879"/>
        <v>34485.800000000003</v>
      </c>
      <c r="AY1831" s="17">
        <f t="shared" si="4880"/>
        <v>0</v>
      </c>
      <c r="AZ1831" s="17"/>
      <c r="BA1831" s="32"/>
      <c r="BB1831" s="32"/>
      <c r="BC1831" s="1"/>
      <c r="BD1831" s="1"/>
      <c r="BE1831" s="1"/>
      <c r="BF1831" s="1"/>
      <c r="BG1831" s="1"/>
      <c r="BH1831" s="1"/>
      <c r="BI1831" s="1"/>
    </row>
    <row r="1832" s="1" customFormat="1">
      <c r="A1832" s="30" t="s">
        <v>573</v>
      </c>
      <c r="B1832" s="30" t="s">
        <v>63</v>
      </c>
      <c r="C1832" s="30" t="s">
        <v>325</v>
      </c>
      <c r="D1832" s="30" t="s">
        <v>648</v>
      </c>
      <c r="E1832" s="35"/>
      <c r="F1832" s="31" t="s">
        <v>649</v>
      </c>
      <c r="G1832" s="17">
        <f>G1833</f>
        <v>6246.3999999999996</v>
      </c>
      <c r="H1832" s="17">
        <f>H1833</f>
        <v>36771.400000000001</v>
      </c>
      <c r="I1832" s="17">
        <f>I1833</f>
        <v>0</v>
      </c>
      <c r="J1832" s="17">
        <f>J1833</f>
        <v>0</v>
      </c>
      <c r="K1832" s="17">
        <f>K1833</f>
        <v>0</v>
      </c>
      <c r="L1832" s="17">
        <f>L1833</f>
        <v>0</v>
      </c>
      <c r="M1832" s="17">
        <f t="shared" si="4981"/>
        <v>6246.3999999999996</v>
      </c>
      <c r="N1832" s="17">
        <f t="shared" si="4982"/>
        <v>36771.400000000001</v>
      </c>
      <c r="O1832" s="17">
        <f t="shared" si="4983"/>
        <v>0</v>
      </c>
      <c r="P1832" s="17">
        <f>P1833</f>
        <v>0</v>
      </c>
      <c r="Q1832" s="17">
        <f>Q1833</f>
        <v>0</v>
      </c>
      <c r="R1832" s="17">
        <f>R1833</f>
        <v>0</v>
      </c>
      <c r="S1832" s="17">
        <f>S1833</f>
        <v>0</v>
      </c>
      <c r="T1832" s="17">
        <f>T1833</f>
        <v>0</v>
      </c>
      <c r="U1832" s="17">
        <f>U1833</f>
        <v>0</v>
      </c>
      <c r="V1832" s="17">
        <f>V1833</f>
        <v>0</v>
      </c>
      <c r="W1832" s="17">
        <f>W1833</f>
        <v>0</v>
      </c>
      <c r="X1832" s="17">
        <f>X1833</f>
        <v>0</v>
      </c>
      <c r="Y1832" s="17">
        <f t="shared" ref="Y1832:Y1895" si="4984">M1832+P1832+Q1832+R1832+S1832</f>
        <v>6246.3999999999996</v>
      </c>
      <c r="Z1832" s="17">
        <f t="shared" ref="Z1832:Z1895" si="4985">N1832+T1832+U1832</f>
        <v>36771.400000000001</v>
      </c>
      <c r="AA1832" s="17">
        <f t="shared" ref="AA1832:AA1895" si="4986">O1832+V1832+X1832+W1832</f>
        <v>0</v>
      </c>
      <c r="AB1832" s="17">
        <f>AB1833</f>
        <v>0</v>
      </c>
      <c r="AC1832" s="17">
        <f>AC1833</f>
        <v>0</v>
      </c>
      <c r="AD1832" s="17">
        <f>AD1833</f>
        <v>0</v>
      </c>
      <c r="AE1832" s="17">
        <f t="shared" ref="AE1832:AE1895" si="4987">Y1832+AB1832</f>
        <v>6246.3999999999996</v>
      </c>
      <c r="AF1832" s="17">
        <f t="shared" ref="AF1832:AF1895" si="4988">Z1832+AC1832</f>
        <v>36771.400000000001</v>
      </c>
      <c r="AG1832" s="17">
        <f t="shared" ref="AG1832:AG1895" si="4989">AA1832+AD1832</f>
        <v>0</v>
      </c>
      <c r="AH1832" s="17">
        <f>AH1833</f>
        <v>0</v>
      </c>
      <c r="AI1832" s="17">
        <f>AI1833</f>
        <v>0</v>
      </c>
      <c r="AJ1832" s="17">
        <f>AJ1833</f>
        <v>0</v>
      </c>
      <c r="AK1832" s="17">
        <f>AK1833</f>
        <v>0</v>
      </c>
      <c r="AL1832" s="17">
        <f>AL1833</f>
        <v>0</v>
      </c>
      <c r="AM1832" s="17">
        <f>AM1833</f>
        <v>0</v>
      </c>
      <c r="AN1832" s="17">
        <f>AN1833</f>
        <v>0</v>
      </c>
      <c r="AO1832" s="17">
        <f>AO1833</f>
        <v>0</v>
      </c>
      <c r="AP1832" s="17">
        <f>AP1833</f>
        <v>0</v>
      </c>
      <c r="AQ1832" s="17">
        <f>AQ1833</f>
        <v>0</v>
      </c>
      <c r="AR1832" s="17">
        <f>AR1833</f>
        <v>0</v>
      </c>
      <c r="AS1832" s="17">
        <f>AS1833</f>
        <v>0</v>
      </c>
      <c r="AT1832" s="17">
        <f>AT1833</f>
        <v>0</v>
      </c>
      <c r="AU1832" s="17">
        <f>AU1833</f>
        <v>0</v>
      </c>
      <c r="AV1832" s="17">
        <f>AV1833</f>
        <v>0</v>
      </c>
      <c r="AW1832" s="17">
        <f t="shared" ref="AW1832:AW1895" si="4990">AE1832+AH1832+AI1832+AJ1832+AK1832+AL1832</f>
        <v>6246.3999999999996</v>
      </c>
      <c r="AX1832" s="17">
        <f t="shared" ref="AX1832:AX1895" si="4991">AF1832+AM1832+AN1832+AO1832+AP1832+AQ1832</f>
        <v>36771.400000000001</v>
      </c>
      <c r="AY1832" s="17">
        <f t="shared" ref="AY1832:AY1895" si="4992">AG1832+AR1832+AS1832+AT1832+AU1832+AV1832</f>
        <v>0</v>
      </c>
      <c r="AZ1832" s="17">
        <f>AZ1833</f>
        <v>0</v>
      </c>
      <c r="BA1832" s="32"/>
      <c r="BB1832" s="32"/>
      <c r="BC1832" s="1"/>
      <c r="BD1832" s="1"/>
      <c r="BE1832" s="1"/>
      <c r="BF1832" s="1"/>
      <c r="BG1832" s="1"/>
      <c r="BH1832" s="1"/>
      <c r="BI1832" s="1"/>
    </row>
    <row r="1833" s="1" customFormat="1">
      <c r="A1833" s="30" t="s">
        <v>573</v>
      </c>
      <c r="B1833" s="30" t="s">
        <v>63</v>
      </c>
      <c r="C1833" s="30" t="s">
        <v>325</v>
      </c>
      <c r="D1833" s="30" t="s">
        <v>648</v>
      </c>
      <c r="E1833" s="30" t="s">
        <v>85</v>
      </c>
      <c r="F1833" s="31" t="s">
        <v>86</v>
      </c>
      <c r="G1833" s="17">
        <f>6000+246.4</f>
        <v>6246.3999999999996</v>
      </c>
      <c r="H1833" s="17">
        <v>36771.400000000001</v>
      </c>
      <c r="I1833" s="17">
        <v>0</v>
      </c>
      <c r="J1833" s="17"/>
      <c r="K1833" s="17"/>
      <c r="L1833" s="17"/>
      <c r="M1833" s="17">
        <f t="shared" si="4981"/>
        <v>6246.3999999999996</v>
      </c>
      <c r="N1833" s="17">
        <f t="shared" si="4982"/>
        <v>36771.400000000001</v>
      </c>
      <c r="O1833" s="17">
        <f t="shared" si="4983"/>
        <v>0</v>
      </c>
      <c r="P1833" s="17"/>
      <c r="Q1833" s="17"/>
      <c r="R1833" s="17"/>
      <c r="S1833" s="17"/>
      <c r="T1833" s="17"/>
      <c r="U1833" s="17"/>
      <c r="V1833" s="17"/>
      <c r="W1833" s="17"/>
      <c r="X1833" s="17"/>
      <c r="Y1833" s="17">
        <f t="shared" si="4984"/>
        <v>6246.3999999999996</v>
      </c>
      <c r="Z1833" s="17">
        <f t="shared" si="4985"/>
        <v>36771.400000000001</v>
      </c>
      <c r="AA1833" s="17">
        <f t="shared" si="4986"/>
        <v>0</v>
      </c>
      <c r="AB1833" s="17"/>
      <c r="AC1833" s="17"/>
      <c r="AD1833" s="17"/>
      <c r="AE1833" s="17">
        <f t="shared" si="4987"/>
        <v>6246.3999999999996</v>
      </c>
      <c r="AF1833" s="17">
        <f t="shared" si="4988"/>
        <v>36771.400000000001</v>
      </c>
      <c r="AG1833" s="17">
        <f t="shared" si="4989"/>
        <v>0</v>
      </c>
      <c r="AH1833" s="17"/>
      <c r="AI1833" s="17"/>
      <c r="AJ1833" s="17"/>
      <c r="AK1833" s="17"/>
      <c r="AL1833" s="17"/>
      <c r="AM1833" s="17"/>
      <c r="AN1833" s="17"/>
      <c r="AO1833" s="17"/>
      <c r="AP1833" s="17"/>
      <c r="AQ1833" s="17"/>
      <c r="AR1833" s="17"/>
      <c r="AS1833" s="17"/>
      <c r="AT1833" s="17"/>
      <c r="AU1833" s="17"/>
      <c r="AV1833" s="17"/>
      <c r="AW1833" s="17">
        <f t="shared" si="4990"/>
        <v>6246.3999999999996</v>
      </c>
      <c r="AX1833" s="17">
        <f t="shared" si="4991"/>
        <v>36771.400000000001</v>
      </c>
      <c r="AY1833" s="17">
        <f t="shared" si="4992"/>
        <v>0</v>
      </c>
      <c r="AZ1833" s="17"/>
      <c r="BA1833" s="32"/>
      <c r="BB1833" s="32"/>
      <c r="BC1833" s="1"/>
      <c r="BD1833" s="1"/>
      <c r="BE1833" s="1"/>
      <c r="BF1833" s="1"/>
      <c r="BG1833" s="1"/>
      <c r="BH1833" s="1"/>
      <c r="BI1833" s="1"/>
    </row>
    <row r="1834" s="1" customFormat="1">
      <c r="A1834" s="30" t="s">
        <v>573</v>
      </c>
      <c r="B1834" s="30" t="s">
        <v>63</v>
      </c>
      <c r="C1834" s="30" t="s">
        <v>325</v>
      </c>
      <c r="D1834" s="30" t="s">
        <v>650</v>
      </c>
      <c r="E1834" s="30"/>
      <c r="F1834" s="31" t="s">
        <v>651</v>
      </c>
      <c r="G1834" s="17"/>
      <c r="H1834" s="17"/>
      <c r="I1834" s="17"/>
      <c r="J1834" s="17"/>
      <c r="K1834" s="17"/>
      <c r="L1834" s="17"/>
      <c r="M1834" s="17"/>
      <c r="N1834" s="17"/>
      <c r="O1834" s="17"/>
      <c r="P1834" s="17">
        <f>P1835</f>
        <v>0</v>
      </c>
      <c r="Q1834" s="17">
        <f>Q1835</f>
        <v>0</v>
      </c>
      <c r="R1834" s="17">
        <f>R1835</f>
        <v>0</v>
      </c>
      <c r="S1834" s="17">
        <f>S1835</f>
        <v>52.44867</v>
      </c>
      <c r="T1834" s="17">
        <f>T1835</f>
        <v>0</v>
      </c>
      <c r="U1834" s="17">
        <f>U1835</f>
        <v>0</v>
      </c>
      <c r="V1834" s="17">
        <f>V1835</f>
        <v>0</v>
      </c>
      <c r="W1834" s="17">
        <f>W1835</f>
        <v>0</v>
      </c>
      <c r="X1834" s="17">
        <f>X1835</f>
        <v>0</v>
      </c>
      <c r="Y1834" s="17">
        <f t="shared" si="4984"/>
        <v>52.44867</v>
      </c>
      <c r="Z1834" s="17">
        <f t="shared" si="4985"/>
        <v>0</v>
      </c>
      <c r="AA1834" s="17">
        <f t="shared" si="4986"/>
        <v>0</v>
      </c>
      <c r="AB1834" s="17">
        <f>AB1835</f>
        <v>0</v>
      </c>
      <c r="AC1834" s="17">
        <f>AC1835</f>
        <v>0</v>
      </c>
      <c r="AD1834" s="17">
        <f>AD1835</f>
        <v>0</v>
      </c>
      <c r="AE1834" s="17">
        <f t="shared" si="4987"/>
        <v>52.44867</v>
      </c>
      <c r="AF1834" s="17">
        <f t="shared" si="4988"/>
        <v>0</v>
      </c>
      <c r="AG1834" s="17">
        <f t="shared" si="4989"/>
        <v>0</v>
      </c>
      <c r="AH1834" s="17">
        <f>AH1835</f>
        <v>0</v>
      </c>
      <c r="AI1834" s="17">
        <f>AI1835</f>
        <v>0</v>
      </c>
      <c r="AJ1834" s="17">
        <f>AJ1835</f>
        <v>0</v>
      </c>
      <c r="AK1834" s="17">
        <f>AK1835</f>
        <v>0</v>
      </c>
      <c r="AL1834" s="17">
        <f>AL1835</f>
        <v>0</v>
      </c>
      <c r="AM1834" s="17">
        <f>AM1835</f>
        <v>0</v>
      </c>
      <c r="AN1834" s="17">
        <f>AN1835</f>
        <v>0</v>
      </c>
      <c r="AO1834" s="17">
        <f>AO1835</f>
        <v>0</v>
      </c>
      <c r="AP1834" s="17">
        <f>AP1835</f>
        <v>0</v>
      </c>
      <c r="AQ1834" s="17">
        <f>AQ1835</f>
        <v>0</v>
      </c>
      <c r="AR1834" s="17">
        <f>AR1835</f>
        <v>0</v>
      </c>
      <c r="AS1834" s="17">
        <f>AS1835</f>
        <v>0</v>
      </c>
      <c r="AT1834" s="17">
        <f>AT1835</f>
        <v>0</v>
      </c>
      <c r="AU1834" s="17">
        <f>AU1835</f>
        <v>0</v>
      </c>
      <c r="AV1834" s="17">
        <f>AV1835</f>
        <v>0</v>
      </c>
      <c r="AW1834" s="17">
        <f t="shared" si="4990"/>
        <v>52.44867</v>
      </c>
      <c r="AX1834" s="17">
        <f t="shared" si="4991"/>
        <v>0</v>
      </c>
      <c r="AY1834" s="17">
        <f t="shared" si="4992"/>
        <v>0</v>
      </c>
      <c r="AZ1834" s="17">
        <f>AZ1835</f>
        <v>0</v>
      </c>
      <c r="BA1834" s="32"/>
      <c r="BB1834" s="32"/>
      <c r="BC1834" s="1"/>
      <c r="BD1834" s="1"/>
      <c r="BE1834" s="1"/>
      <c r="BF1834" s="1"/>
      <c r="BG1834" s="1"/>
      <c r="BH1834" s="1"/>
      <c r="BI1834" s="1"/>
    </row>
    <row r="1835" s="1" customFormat="1">
      <c r="A1835" s="30" t="s">
        <v>573</v>
      </c>
      <c r="B1835" s="30" t="s">
        <v>63</v>
      </c>
      <c r="C1835" s="30" t="s">
        <v>325</v>
      </c>
      <c r="D1835" s="30" t="s">
        <v>650</v>
      </c>
      <c r="E1835" s="30" t="s">
        <v>85</v>
      </c>
      <c r="F1835" s="31" t="s">
        <v>86</v>
      </c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>
        <v>52.44867</v>
      </c>
      <c r="T1835" s="17"/>
      <c r="U1835" s="17"/>
      <c r="V1835" s="17"/>
      <c r="W1835" s="17"/>
      <c r="X1835" s="17"/>
      <c r="Y1835" s="17">
        <f t="shared" si="4984"/>
        <v>52.44867</v>
      </c>
      <c r="Z1835" s="17">
        <f t="shared" si="4985"/>
        <v>0</v>
      </c>
      <c r="AA1835" s="17">
        <f t="shared" si="4986"/>
        <v>0</v>
      </c>
      <c r="AB1835" s="17"/>
      <c r="AC1835" s="17"/>
      <c r="AD1835" s="17"/>
      <c r="AE1835" s="17">
        <f t="shared" si="4987"/>
        <v>52.44867</v>
      </c>
      <c r="AF1835" s="17">
        <f t="shared" si="4988"/>
        <v>0</v>
      </c>
      <c r="AG1835" s="17">
        <f t="shared" si="4989"/>
        <v>0</v>
      </c>
      <c r="AH1835" s="17"/>
      <c r="AI1835" s="17"/>
      <c r="AJ1835" s="17"/>
      <c r="AK1835" s="17"/>
      <c r="AL1835" s="17"/>
      <c r="AM1835" s="17"/>
      <c r="AN1835" s="17"/>
      <c r="AO1835" s="17"/>
      <c r="AP1835" s="17"/>
      <c r="AQ1835" s="17"/>
      <c r="AR1835" s="17"/>
      <c r="AS1835" s="17"/>
      <c r="AT1835" s="17"/>
      <c r="AU1835" s="17"/>
      <c r="AV1835" s="17"/>
      <c r="AW1835" s="17">
        <f t="shared" si="4990"/>
        <v>52.44867</v>
      </c>
      <c r="AX1835" s="17">
        <f t="shared" si="4991"/>
        <v>0</v>
      </c>
      <c r="AY1835" s="17">
        <f t="shared" si="4992"/>
        <v>0</v>
      </c>
      <c r="AZ1835" s="17"/>
      <c r="BA1835" s="32"/>
      <c r="BB1835" s="32"/>
      <c r="BC1835" s="1"/>
      <c r="BD1835" s="1"/>
      <c r="BE1835" s="1"/>
      <c r="BF1835" s="1"/>
      <c r="BG1835" s="1"/>
      <c r="BH1835" s="1"/>
      <c r="BI1835" s="1"/>
    </row>
    <row r="1836" s="1" customFormat="1">
      <c r="A1836" s="30" t="s">
        <v>573</v>
      </c>
      <c r="B1836" s="30" t="s">
        <v>63</v>
      </c>
      <c r="C1836" s="30" t="s">
        <v>325</v>
      </c>
      <c r="D1836" s="30" t="s">
        <v>652</v>
      </c>
      <c r="E1836" s="30"/>
      <c r="F1836" s="31" t="s">
        <v>653</v>
      </c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7">
        <f>AH1837</f>
        <v>0</v>
      </c>
      <c r="AI1836" s="17">
        <f>AI1837</f>
        <v>0</v>
      </c>
      <c r="AJ1836" s="17">
        <f>AJ1837</f>
        <v>0</v>
      </c>
      <c r="AK1836" s="17">
        <f>AK1837</f>
        <v>0</v>
      </c>
      <c r="AL1836" s="17">
        <f>AL1837</f>
        <v>0</v>
      </c>
      <c r="AM1836" s="17">
        <f>AM1837</f>
        <v>26789.5</v>
      </c>
      <c r="AN1836" s="17">
        <f>AN1837</f>
        <v>0</v>
      </c>
      <c r="AO1836" s="17">
        <f>AO1837</f>
        <v>0</v>
      </c>
      <c r="AP1836" s="17">
        <f>AP1837</f>
        <v>0</v>
      </c>
      <c r="AQ1836" s="17">
        <f>AQ1837</f>
        <v>0</v>
      </c>
      <c r="AR1836" s="17">
        <f>AR1837</f>
        <v>0</v>
      </c>
      <c r="AS1836" s="17">
        <f>AS1837</f>
        <v>0</v>
      </c>
      <c r="AT1836" s="17">
        <f>AT1837</f>
        <v>0</v>
      </c>
      <c r="AU1836" s="17">
        <f>AU1837</f>
        <v>0</v>
      </c>
      <c r="AV1836" s="17">
        <f>AV1837</f>
        <v>0</v>
      </c>
      <c r="AW1836" s="17">
        <f t="shared" si="4990"/>
        <v>0</v>
      </c>
      <c r="AX1836" s="17">
        <f t="shared" si="4991"/>
        <v>26789.5</v>
      </c>
      <c r="AY1836" s="17">
        <f t="shared" si="4992"/>
        <v>0</v>
      </c>
      <c r="AZ1836" s="17">
        <f>AZ1837</f>
        <v>0</v>
      </c>
      <c r="BA1836" s="32"/>
      <c r="BB1836" s="32"/>
      <c r="BC1836" s="1"/>
      <c r="BD1836" s="1"/>
      <c r="BE1836" s="1"/>
      <c r="BF1836" s="1"/>
      <c r="BG1836" s="1"/>
      <c r="BH1836" s="1"/>
      <c r="BI1836" s="1"/>
    </row>
    <row r="1837" s="1" customFormat="1">
      <c r="A1837" s="30" t="s">
        <v>573</v>
      </c>
      <c r="B1837" s="30" t="s">
        <v>63</v>
      </c>
      <c r="C1837" s="30" t="s">
        <v>325</v>
      </c>
      <c r="D1837" s="30" t="s">
        <v>652</v>
      </c>
      <c r="E1837" s="30" t="s">
        <v>85</v>
      </c>
      <c r="F1837" s="31" t="s">
        <v>86</v>
      </c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7"/>
      <c r="AI1837" s="17"/>
      <c r="AJ1837" s="17"/>
      <c r="AK1837" s="17"/>
      <c r="AL1837" s="17"/>
      <c r="AM1837" s="17">
        <v>26789.5</v>
      </c>
      <c r="AN1837" s="17"/>
      <c r="AO1837" s="17"/>
      <c r="AP1837" s="17"/>
      <c r="AQ1837" s="17"/>
      <c r="AR1837" s="17"/>
      <c r="AS1837" s="17"/>
      <c r="AT1837" s="17"/>
      <c r="AU1837" s="17"/>
      <c r="AV1837" s="17"/>
      <c r="AW1837" s="17">
        <f t="shared" si="4990"/>
        <v>0</v>
      </c>
      <c r="AX1837" s="17">
        <f t="shared" si="4991"/>
        <v>26789.5</v>
      </c>
      <c r="AY1837" s="17">
        <f t="shared" si="4992"/>
        <v>0</v>
      </c>
      <c r="AZ1837" s="17"/>
      <c r="BA1837" s="32"/>
      <c r="BB1837" s="32"/>
      <c r="BC1837" s="1"/>
      <c r="BD1837" s="1"/>
      <c r="BE1837" s="1"/>
      <c r="BF1837" s="1"/>
      <c r="BG1837" s="1"/>
      <c r="BH1837" s="1"/>
      <c r="BI1837" s="1"/>
    </row>
    <row r="1838" s="1" customFormat="1">
      <c r="A1838" s="30" t="s">
        <v>573</v>
      </c>
      <c r="B1838" s="30" t="s">
        <v>63</v>
      </c>
      <c r="C1838" s="30" t="s">
        <v>325</v>
      </c>
      <c r="D1838" s="30" t="s">
        <v>654</v>
      </c>
      <c r="E1838" s="35"/>
      <c r="F1838" s="31" t="s">
        <v>655</v>
      </c>
      <c r="G1838" s="17">
        <f>G1839</f>
        <v>43764.300000000003</v>
      </c>
      <c r="H1838" s="17">
        <f>H1839</f>
        <v>0</v>
      </c>
      <c r="I1838" s="17">
        <f>I1839</f>
        <v>0</v>
      </c>
      <c r="J1838" s="17">
        <f>J1839</f>
        <v>0</v>
      </c>
      <c r="K1838" s="17">
        <f>K1839</f>
        <v>0</v>
      </c>
      <c r="L1838" s="17">
        <f>L1839</f>
        <v>0</v>
      </c>
      <c r="M1838" s="17">
        <f t="shared" si="4981"/>
        <v>43764.300000000003</v>
      </c>
      <c r="N1838" s="17">
        <f t="shared" si="4982"/>
        <v>0</v>
      </c>
      <c r="O1838" s="17">
        <f t="shared" si="4983"/>
        <v>0</v>
      </c>
      <c r="P1838" s="17">
        <f>P1839</f>
        <v>0</v>
      </c>
      <c r="Q1838" s="17">
        <f>Q1839</f>
        <v>0</v>
      </c>
      <c r="R1838" s="17">
        <f>R1839</f>
        <v>0</v>
      </c>
      <c r="S1838" s="17">
        <f>S1839</f>
        <v>0</v>
      </c>
      <c r="T1838" s="17">
        <f>T1839</f>
        <v>0</v>
      </c>
      <c r="U1838" s="17">
        <f>U1839</f>
        <v>0</v>
      </c>
      <c r="V1838" s="17">
        <f>V1839</f>
        <v>0</v>
      </c>
      <c r="W1838" s="17">
        <f>W1839</f>
        <v>0</v>
      </c>
      <c r="X1838" s="17">
        <f>X1839</f>
        <v>0</v>
      </c>
      <c r="Y1838" s="17">
        <f t="shared" si="4984"/>
        <v>43764.300000000003</v>
      </c>
      <c r="Z1838" s="17">
        <f t="shared" si="4985"/>
        <v>0</v>
      </c>
      <c r="AA1838" s="17">
        <f t="shared" si="4986"/>
        <v>0</v>
      </c>
      <c r="AB1838" s="17">
        <f>AB1839</f>
        <v>0</v>
      </c>
      <c r="AC1838" s="17">
        <f>AC1839</f>
        <v>0</v>
      </c>
      <c r="AD1838" s="17">
        <f>AD1839</f>
        <v>0</v>
      </c>
      <c r="AE1838" s="17">
        <f t="shared" si="4987"/>
        <v>43764.300000000003</v>
      </c>
      <c r="AF1838" s="17">
        <f t="shared" si="4988"/>
        <v>0</v>
      </c>
      <c r="AG1838" s="17">
        <f t="shared" si="4989"/>
        <v>0</v>
      </c>
      <c r="AH1838" s="17">
        <f>AH1839</f>
        <v>0</v>
      </c>
      <c r="AI1838" s="17">
        <f>AI1839</f>
        <v>0</v>
      </c>
      <c r="AJ1838" s="17">
        <f>AJ1839</f>
        <v>0</v>
      </c>
      <c r="AK1838" s="17">
        <f>AK1839</f>
        <v>0</v>
      </c>
      <c r="AL1838" s="17">
        <f>AL1839</f>
        <v>0</v>
      </c>
      <c r="AM1838" s="17">
        <f>AM1839</f>
        <v>0</v>
      </c>
      <c r="AN1838" s="17">
        <f>AN1839</f>
        <v>0</v>
      </c>
      <c r="AO1838" s="17">
        <f>AO1839</f>
        <v>0</v>
      </c>
      <c r="AP1838" s="17">
        <f>AP1839</f>
        <v>0</v>
      </c>
      <c r="AQ1838" s="17">
        <f>AQ1839</f>
        <v>0</v>
      </c>
      <c r="AR1838" s="17">
        <f>AR1839</f>
        <v>0</v>
      </c>
      <c r="AS1838" s="17">
        <f>AS1839</f>
        <v>0</v>
      </c>
      <c r="AT1838" s="17">
        <f>AT1839</f>
        <v>0</v>
      </c>
      <c r="AU1838" s="17">
        <f>AU1839</f>
        <v>0</v>
      </c>
      <c r="AV1838" s="17">
        <f>AV1839</f>
        <v>0</v>
      </c>
      <c r="AW1838" s="17">
        <f t="shared" si="4990"/>
        <v>43764.300000000003</v>
      </c>
      <c r="AX1838" s="17">
        <f t="shared" si="4991"/>
        <v>0</v>
      </c>
      <c r="AY1838" s="17">
        <f t="shared" si="4992"/>
        <v>0</v>
      </c>
      <c r="AZ1838" s="17">
        <f>AZ1839</f>
        <v>0</v>
      </c>
      <c r="BA1838" s="32"/>
      <c r="BB1838" s="32"/>
      <c r="BC1838" s="1"/>
      <c r="BD1838" s="1"/>
      <c r="BE1838" s="1"/>
      <c r="BF1838" s="1"/>
      <c r="BG1838" s="1"/>
      <c r="BH1838" s="1"/>
      <c r="BI1838" s="1"/>
    </row>
    <row r="1839" s="1" customFormat="1" ht="30">
      <c r="A1839" s="30" t="s">
        <v>573</v>
      </c>
      <c r="B1839" s="30" t="s">
        <v>63</v>
      </c>
      <c r="C1839" s="30" t="s">
        <v>325</v>
      </c>
      <c r="D1839" s="30" t="s">
        <v>654</v>
      </c>
      <c r="E1839" s="30" t="s">
        <v>85</v>
      </c>
      <c r="F1839" s="31" t="s">
        <v>86</v>
      </c>
      <c r="G1839" s="17">
        <v>43764.300000000003</v>
      </c>
      <c r="H1839" s="17">
        <v>0</v>
      </c>
      <c r="I1839" s="17">
        <v>0</v>
      </c>
      <c r="J1839" s="17"/>
      <c r="K1839" s="17"/>
      <c r="L1839" s="17"/>
      <c r="M1839" s="17">
        <f t="shared" si="4981"/>
        <v>43764.300000000003</v>
      </c>
      <c r="N1839" s="17">
        <f t="shared" si="4982"/>
        <v>0</v>
      </c>
      <c r="O1839" s="17">
        <f t="shared" si="4983"/>
        <v>0</v>
      </c>
      <c r="P1839" s="17"/>
      <c r="Q1839" s="17"/>
      <c r="R1839" s="17"/>
      <c r="S1839" s="17"/>
      <c r="T1839" s="17"/>
      <c r="U1839" s="17"/>
      <c r="V1839" s="17"/>
      <c r="W1839" s="17"/>
      <c r="X1839" s="17"/>
      <c r="Y1839" s="17">
        <f t="shared" si="4984"/>
        <v>43764.300000000003</v>
      </c>
      <c r="Z1839" s="17">
        <f t="shared" si="4985"/>
        <v>0</v>
      </c>
      <c r="AA1839" s="17">
        <f t="shared" si="4986"/>
        <v>0</v>
      </c>
      <c r="AB1839" s="17"/>
      <c r="AC1839" s="17"/>
      <c r="AD1839" s="17"/>
      <c r="AE1839" s="17">
        <f t="shared" si="4987"/>
        <v>43764.300000000003</v>
      </c>
      <c r="AF1839" s="17">
        <f t="shared" si="4988"/>
        <v>0</v>
      </c>
      <c r="AG1839" s="17">
        <f t="shared" si="4989"/>
        <v>0</v>
      </c>
      <c r="AH1839" s="17"/>
      <c r="AI1839" s="17"/>
      <c r="AJ1839" s="17"/>
      <c r="AK1839" s="17"/>
      <c r="AL1839" s="17"/>
      <c r="AM1839" s="17"/>
      <c r="AN1839" s="17"/>
      <c r="AO1839" s="17"/>
      <c r="AP1839" s="17"/>
      <c r="AQ1839" s="17"/>
      <c r="AR1839" s="17"/>
      <c r="AS1839" s="17"/>
      <c r="AT1839" s="17"/>
      <c r="AU1839" s="17"/>
      <c r="AV1839" s="17"/>
      <c r="AW1839" s="17">
        <f t="shared" si="4990"/>
        <v>43764.300000000003</v>
      </c>
      <c r="AX1839" s="17">
        <f t="shared" si="4991"/>
        <v>0</v>
      </c>
      <c r="AY1839" s="17">
        <f t="shared" si="4992"/>
        <v>0</v>
      </c>
      <c r="AZ1839" s="17"/>
      <c r="BA1839" s="32"/>
      <c r="BB1839" s="32"/>
      <c r="BC1839" s="1"/>
      <c r="BD1839" s="1"/>
      <c r="BE1839" s="1"/>
      <c r="BF1839" s="1"/>
      <c r="BG1839" s="1"/>
      <c r="BH1839" s="1"/>
      <c r="BI1839" s="1"/>
    </row>
    <row r="1840" s="1" customFormat="1" ht="30">
      <c r="A1840" s="30" t="s">
        <v>573</v>
      </c>
      <c r="B1840" s="30" t="s">
        <v>63</v>
      </c>
      <c r="C1840" s="30" t="s">
        <v>325</v>
      </c>
      <c r="D1840" s="30" t="s">
        <v>656</v>
      </c>
      <c r="E1840" s="35"/>
      <c r="F1840" s="31" t="s">
        <v>657</v>
      </c>
      <c r="G1840" s="17">
        <f>G1841</f>
        <v>80000</v>
      </c>
      <c r="H1840" s="17">
        <f>H1841</f>
        <v>100530.10000000001</v>
      </c>
      <c r="I1840" s="17">
        <f>I1841</f>
        <v>118578.5</v>
      </c>
      <c r="J1840" s="17">
        <f>J1841</f>
        <v>0</v>
      </c>
      <c r="K1840" s="17">
        <f>K1841</f>
        <v>0</v>
      </c>
      <c r="L1840" s="17">
        <f>L1841</f>
        <v>0</v>
      </c>
      <c r="M1840" s="17">
        <f t="shared" si="4981"/>
        <v>80000</v>
      </c>
      <c r="N1840" s="17">
        <f t="shared" si="4982"/>
        <v>100530.10000000001</v>
      </c>
      <c r="O1840" s="17">
        <f t="shared" si="4983"/>
        <v>118578.5</v>
      </c>
      <c r="P1840" s="17">
        <f>P1841</f>
        <v>0</v>
      </c>
      <c r="Q1840" s="17">
        <f>Q1841</f>
        <v>0</v>
      </c>
      <c r="R1840" s="17">
        <f>R1841</f>
        <v>0</v>
      </c>
      <c r="S1840" s="17">
        <f>S1841</f>
        <v>0</v>
      </c>
      <c r="T1840" s="17">
        <f>T1841</f>
        <v>0</v>
      </c>
      <c r="U1840" s="17">
        <f>U1841</f>
        <v>0</v>
      </c>
      <c r="V1840" s="17">
        <f>V1841</f>
        <v>0</v>
      </c>
      <c r="W1840" s="17">
        <f>W1841</f>
        <v>0</v>
      </c>
      <c r="X1840" s="17">
        <f>X1841</f>
        <v>0</v>
      </c>
      <c r="Y1840" s="17">
        <f t="shared" si="4984"/>
        <v>80000</v>
      </c>
      <c r="Z1840" s="17">
        <f t="shared" si="4985"/>
        <v>100530.10000000001</v>
      </c>
      <c r="AA1840" s="17">
        <f t="shared" si="4986"/>
        <v>118578.5</v>
      </c>
      <c r="AB1840" s="17">
        <f>AB1841</f>
        <v>0</v>
      </c>
      <c r="AC1840" s="17">
        <f>AC1841</f>
        <v>0</v>
      </c>
      <c r="AD1840" s="17">
        <f>AD1841</f>
        <v>0</v>
      </c>
      <c r="AE1840" s="17">
        <f t="shared" si="4987"/>
        <v>80000</v>
      </c>
      <c r="AF1840" s="17">
        <f t="shared" si="4988"/>
        <v>100530.10000000001</v>
      </c>
      <c r="AG1840" s="17">
        <f t="shared" si="4989"/>
        <v>118578.5</v>
      </c>
      <c r="AH1840" s="17">
        <f>AH1841</f>
        <v>0</v>
      </c>
      <c r="AI1840" s="17">
        <f>AI1841</f>
        <v>0</v>
      </c>
      <c r="AJ1840" s="17">
        <f>AJ1841</f>
        <v>0</v>
      </c>
      <c r="AK1840" s="17">
        <f>AK1841</f>
        <v>0</v>
      </c>
      <c r="AL1840" s="17">
        <f>AL1841</f>
        <v>0</v>
      </c>
      <c r="AM1840" s="17">
        <f>AM1841</f>
        <v>0</v>
      </c>
      <c r="AN1840" s="17">
        <f>AN1841</f>
        <v>0</v>
      </c>
      <c r="AO1840" s="17">
        <f>AO1841</f>
        <v>0</v>
      </c>
      <c r="AP1840" s="17">
        <f>AP1841</f>
        <v>0</v>
      </c>
      <c r="AQ1840" s="17">
        <f>AQ1841</f>
        <v>0</v>
      </c>
      <c r="AR1840" s="17">
        <f>AR1841</f>
        <v>0</v>
      </c>
      <c r="AS1840" s="17">
        <f>AS1841</f>
        <v>0</v>
      </c>
      <c r="AT1840" s="17">
        <f>AT1841</f>
        <v>0</v>
      </c>
      <c r="AU1840" s="17">
        <f>AU1841</f>
        <v>0</v>
      </c>
      <c r="AV1840" s="17">
        <f>AV1841</f>
        <v>0</v>
      </c>
      <c r="AW1840" s="17">
        <f t="shared" si="4990"/>
        <v>80000</v>
      </c>
      <c r="AX1840" s="17">
        <f t="shared" si="4991"/>
        <v>100530.10000000001</v>
      </c>
      <c r="AY1840" s="17">
        <f t="shared" si="4992"/>
        <v>118578.5</v>
      </c>
      <c r="AZ1840" s="17">
        <f>AZ1841</f>
        <v>0</v>
      </c>
      <c r="BA1840" s="32"/>
      <c r="BB1840" s="32"/>
      <c r="BC1840" s="1"/>
      <c r="BD1840" s="1"/>
      <c r="BE1840" s="1"/>
      <c r="BF1840" s="1"/>
      <c r="BG1840" s="1"/>
      <c r="BH1840" s="1"/>
      <c r="BI1840" s="1"/>
    </row>
    <row r="1841" s="1" customFormat="1" ht="30">
      <c r="A1841" s="30" t="s">
        <v>573</v>
      </c>
      <c r="B1841" s="30" t="s">
        <v>63</v>
      </c>
      <c r="C1841" s="30" t="s">
        <v>325</v>
      </c>
      <c r="D1841" s="30" t="s">
        <v>656</v>
      </c>
      <c r="E1841" s="30" t="s">
        <v>85</v>
      </c>
      <c r="F1841" s="31" t="s">
        <v>86</v>
      </c>
      <c r="G1841" s="17">
        <v>80000</v>
      </c>
      <c r="H1841" s="17">
        <v>100530.10000000001</v>
      </c>
      <c r="I1841" s="17">
        <v>118578.5</v>
      </c>
      <c r="J1841" s="17"/>
      <c r="K1841" s="17"/>
      <c r="L1841" s="17"/>
      <c r="M1841" s="17">
        <f t="shared" si="4981"/>
        <v>80000</v>
      </c>
      <c r="N1841" s="17">
        <f t="shared" si="4982"/>
        <v>100530.10000000001</v>
      </c>
      <c r="O1841" s="17">
        <f t="shared" si="4983"/>
        <v>118578.5</v>
      </c>
      <c r="P1841" s="17"/>
      <c r="Q1841" s="17"/>
      <c r="R1841" s="17"/>
      <c r="S1841" s="17"/>
      <c r="T1841" s="17"/>
      <c r="U1841" s="17"/>
      <c r="V1841" s="17"/>
      <c r="W1841" s="17"/>
      <c r="X1841" s="17"/>
      <c r="Y1841" s="17">
        <f t="shared" si="4984"/>
        <v>80000</v>
      </c>
      <c r="Z1841" s="17">
        <f t="shared" si="4985"/>
        <v>100530.10000000001</v>
      </c>
      <c r="AA1841" s="17">
        <f t="shared" si="4986"/>
        <v>118578.5</v>
      </c>
      <c r="AB1841" s="17"/>
      <c r="AC1841" s="17"/>
      <c r="AD1841" s="17"/>
      <c r="AE1841" s="17">
        <f t="shared" si="4987"/>
        <v>80000</v>
      </c>
      <c r="AF1841" s="17">
        <f t="shared" si="4988"/>
        <v>100530.10000000001</v>
      </c>
      <c r="AG1841" s="17">
        <f t="shared" si="4989"/>
        <v>118578.5</v>
      </c>
      <c r="AH1841" s="17"/>
      <c r="AI1841" s="17"/>
      <c r="AJ1841" s="17"/>
      <c r="AK1841" s="17"/>
      <c r="AL1841" s="17"/>
      <c r="AM1841" s="17"/>
      <c r="AN1841" s="17"/>
      <c r="AO1841" s="17"/>
      <c r="AP1841" s="17"/>
      <c r="AQ1841" s="17"/>
      <c r="AR1841" s="17"/>
      <c r="AS1841" s="17"/>
      <c r="AT1841" s="17"/>
      <c r="AU1841" s="17"/>
      <c r="AV1841" s="17"/>
      <c r="AW1841" s="17">
        <f t="shared" si="4990"/>
        <v>80000</v>
      </c>
      <c r="AX1841" s="17">
        <f t="shared" si="4991"/>
        <v>100530.10000000001</v>
      </c>
      <c r="AY1841" s="17">
        <f t="shared" si="4992"/>
        <v>118578.5</v>
      </c>
      <c r="AZ1841" s="17"/>
      <c r="BA1841" s="32"/>
      <c r="BB1841" s="32"/>
      <c r="BC1841" s="1"/>
      <c r="BD1841" s="1"/>
      <c r="BE1841" s="1"/>
      <c r="BF1841" s="1"/>
      <c r="BG1841" s="1"/>
      <c r="BH1841" s="1"/>
      <c r="BI1841" s="1"/>
    </row>
    <row r="1842" s="25" customFormat="1" ht="15">
      <c r="A1842" s="26" t="s">
        <v>573</v>
      </c>
      <c r="B1842" s="26" t="s">
        <v>63</v>
      </c>
      <c r="C1842" s="26" t="s">
        <v>65</v>
      </c>
      <c r="D1842" s="26"/>
      <c r="E1842" s="34"/>
      <c r="F1842" s="27" t="s">
        <v>66</v>
      </c>
      <c r="G1842" s="28">
        <f t="shared" ref="G1842:G1890" si="4993">G1843</f>
        <v>144656.60000000001</v>
      </c>
      <c r="H1842" s="28">
        <f t="shared" ref="H1842:H1890" si="4994">H1843</f>
        <v>0</v>
      </c>
      <c r="I1842" s="28">
        <f t="shared" ref="I1842:I1849" si="4995">I1843</f>
        <v>0</v>
      </c>
      <c r="J1842" s="28">
        <f t="shared" ref="J1842:J1849" si="4996">J1843</f>
        <v>0</v>
      </c>
      <c r="K1842" s="28">
        <f t="shared" ref="K1842:K1849" si="4997">K1843</f>
        <v>0</v>
      </c>
      <c r="L1842" s="28">
        <f t="shared" ref="L1842:L1849" si="4998">L1843</f>
        <v>0</v>
      </c>
      <c r="M1842" s="28">
        <f t="shared" si="4981"/>
        <v>144656.60000000001</v>
      </c>
      <c r="N1842" s="28">
        <f t="shared" si="4982"/>
        <v>0</v>
      </c>
      <c r="O1842" s="28">
        <f t="shared" si="4983"/>
        <v>0</v>
      </c>
      <c r="P1842" s="28">
        <f t="shared" ref="P1842:P1849" si="4999">P1843</f>
        <v>0</v>
      </c>
      <c r="Q1842" s="28">
        <f t="shared" ref="Q1842:Q1849" si="5000">Q1843</f>
        <v>0</v>
      </c>
      <c r="R1842" s="28">
        <f t="shared" ref="R1842:R1849" si="5001">R1843</f>
        <v>0</v>
      </c>
      <c r="S1842" s="28">
        <f t="shared" ref="S1842:S1849" si="5002">S1843</f>
        <v>217.61232999999999</v>
      </c>
      <c r="T1842" s="28">
        <f t="shared" ref="T1842:T1849" si="5003">T1843</f>
        <v>0</v>
      </c>
      <c r="U1842" s="28">
        <f t="shared" ref="U1842:U1849" si="5004">U1843</f>
        <v>0</v>
      </c>
      <c r="V1842" s="28">
        <f t="shared" ref="V1842:V1849" si="5005">V1843</f>
        <v>0</v>
      </c>
      <c r="W1842" s="28">
        <f t="shared" ref="W1842:W1846" si="5006">W1843</f>
        <v>0</v>
      </c>
      <c r="X1842" s="28">
        <f t="shared" ref="X1842:X1846" si="5007">X1843</f>
        <v>0</v>
      </c>
      <c r="Y1842" s="28">
        <f t="shared" si="4984"/>
        <v>144874.21233000001</v>
      </c>
      <c r="Z1842" s="28">
        <f t="shared" si="4985"/>
        <v>0</v>
      </c>
      <c r="AA1842" s="28">
        <f t="shared" si="4986"/>
        <v>0</v>
      </c>
      <c r="AB1842" s="28">
        <f t="shared" ref="AB1842:AB1846" si="5008">AB1843</f>
        <v>0</v>
      </c>
      <c r="AC1842" s="28">
        <f t="shared" ref="AC1842:AC1846" si="5009">AC1843</f>
        <v>0</v>
      </c>
      <c r="AD1842" s="28">
        <f t="shared" ref="AD1842:AD1846" si="5010">AD1843</f>
        <v>0</v>
      </c>
      <c r="AE1842" s="28">
        <f t="shared" si="4987"/>
        <v>144874.21233000001</v>
      </c>
      <c r="AF1842" s="28">
        <f t="shared" si="4988"/>
        <v>0</v>
      </c>
      <c r="AG1842" s="28">
        <f t="shared" si="4989"/>
        <v>0</v>
      </c>
      <c r="AH1842" s="28">
        <f t="shared" ref="AH1842:AH1846" si="5011">AH1843</f>
        <v>0</v>
      </c>
      <c r="AI1842" s="28">
        <f t="shared" ref="AI1842:AI1846" si="5012">AI1843</f>
        <v>0</v>
      </c>
      <c r="AJ1842" s="28">
        <f t="shared" ref="AJ1842:AJ1846" si="5013">AJ1843</f>
        <v>-144874.212</v>
      </c>
      <c r="AK1842" s="28">
        <f t="shared" ref="AK1842:AK1846" si="5014">AK1843</f>
        <v>0</v>
      </c>
      <c r="AL1842" s="28">
        <f t="shared" ref="AL1842:AL1846" si="5015">AL1843</f>
        <v>0</v>
      </c>
      <c r="AM1842" s="28">
        <f t="shared" ref="AM1842:AM1846" si="5016">AM1843</f>
        <v>0</v>
      </c>
      <c r="AN1842" s="28">
        <f t="shared" ref="AN1842:AN1846" si="5017">AN1843</f>
        <v>0</v>
      </c>
      <c r="AO1842" s="28">
        <f t="shared" ref="AO1842:AO1846" si="5018">AO1843</f>
        <v>144874.212</v>
      </c>
      <c r="AP1842" s="28">
        <f t="shared" ref="AP1842:AP1846" si="5019">AP1843</f>
        <v>0</v>
      </c>
      <c r="AQ1842" s="28">
        <f t="shared" ref="AQ1842:AQ1846" si="5020">AQ1843</f>
        <v>0</v>
      </c>
      <c r="AR1842" s="28">
        <f t="shared" ref="AR1842:AR1846" si="5021">AR1843</f>
        <v>0</v>
      </c>
      <c r="AS1842" s="28">
        <f t="shared" ref="AS1842:AS1846" si="5022">AS1843</f>
        <v>0</v>
      </c>
      <c r="AT1842" s="28">
        <f t="shared" ref="AT1842:AT1846" si="5023">AT1843</f>
        <v>0</v>
      </c>
      <c r="AU1842" s="28">
        <f t="shared" ref="AU1842:AU1846" si="5024">AU1843</f>
        <v>0</v>
      </c>
      <c r="AV1842" s="28">
        <f t="shared" ref="AV1842:AV1846" si="5025">AV1843</f>
        <v>0</v>
      </c>
      <c r="AW1842" s="28">
        <f t="shared" si="4990"/>
        <v>0.00033000000985339284</v>
      </c>
      <c r="AX1842" s="28">
        <f t="shared" si="4991"/>
        <v>144874.212</v>
      </c>
      <c r="AY1842" s="28">
        <f t="shared" si="4992"/>
        <v>0</v>
      </c>
      <c r="AZ1842" s="28">
        <f t="shared" ref="AZ1842:AZ1846" si="5026">AZ1843</f>
        <v>0</v>
      </c>
      <c r="BA1842" s="29"/>
      <c r="BB1842" s="29"/>
      <c r="BC1842" s="25"/>
      <c r="BD1842" s="25"/>
      <c r="BE1842" s="25"/>
      <c r="BF1842" s="25"/>
      <c r="BG1842" s="25"/>
      <c r="BH1842" s="25"/>
      <c r="BI1842" s="25"/>
    </row>
    <row r="1843" s="1" customFormat="1" ht="30">
      <c r="A1843" s="30" t="s">
        <v>573</v>
      </c>
      <c r="B1843" s="30" t="s">
        <v>63</v>
      </c>
      <c r="C1843" s="30" t="s">
        <v>65</v>
      </c>
      <c r="D1843" s="30" t="s">
        <v>159</v>
      </c>
      <c r="E1843" s="35"/>
      <c r="F1843" s="31" t="s">
        <v>160</v>
      </c>
      <c r="G1843" s="17">
        <f t="shared" si="4993"/>
        <v>144656.60000000001</v>
      </c>
      <c r="H1843" s="17">
        <f t="shared" si="4994"/>
        <v>0</v>
      </c>
      <c r="I1843" s="17">
        <f t="shared" si="4995"/>
        <v>0</v>
      </c>
      <c r="J1843" s="17">
        <f t="shared" si="4996"/>
        <v>0</v>
      </c>
      <c r="K1843" s="17">
        <f t="shared" si="4997"/>
        <v>0</v>
      </c>
      <c r="L1843" s="17">
        <f t="shared" si="4998"/>
        <v>0</v>
      </c>
      <c r="M1843" s="17">
        <f t="shared" si="4981"/>
        <v>144656.60000000001</v>
      </c>
      <c r="N1843" s="17">
        <f t="shared" si="4982"/>
        <v>0</v>
      </c>
      <c r="O1843" s="17">
        <f t="shared" si="4983"/>
        <v>0</v>
      </c>
      <c r="P1843" s="17">
        <f t="shared" si="4999"/>
        <v>0</v>
      </c>
      <c r="Q1843" s="17">
        <f t="shared" si="5000"/>
        <v>0</v>
      </c>
      <c r="R1843" s="17">
        <f t="shared" si="5001"/>
        <v>0</v>
      </c>
      <c r="S1843" s="17">
        <f t="shared" si="5002"/>
        <v>217.61232999999999</v>
      </c>
      <c r="T1843" s="17">
        <f t="shared" si="5003"/>
        <v>0</v>
      </c>
      <c r="U1843" s="17">
        <f t="shared" si="5004"/>
        <v>0</v>
      </c>
      <c r="V1843" s="17">
        <f t="shared" si="5005"/>
        <v>0</v>
      </c>
      <c r="W1843" s="17">
        <f t="shared" si="5006"/>
        <v>0</v>
      </c>
      <c r="X1843" s="17">
        <f t="shared" si="5007"/>
        <v>0</v>
      </c>
      <c r="Y1843" s="17">
        <f t="shared" si="4984"/>
        <v>144874.21233000001</v>
      </c>
      <c r="Z1843" s="17">
        <f t="shared" si="4985"/>
        <v>0</v>
      </c>
      <c r="AA1843" s="17">
        <f t="shared" si="4986"/>
        <v>0</v>
      </c>
      <c r="AB1843" s="17">
        <f t="shared" si="5008"/>
        <v>0</v>
      </c>
      <c r="AC1843" s="17">
        <f t="shared" si="5009"/>
        <v>0</v>
      </c>
      <c r="AD1843" s="17">
        <f t="shared" si="5010"/>
        <v>0</v>
      </c>
      <c r="AE1843" s="17">
        <f t="shared" si="4987"/>
        <v>144874.21233000001</v>
      </c>
      <c r="AF1843" s="17">
        <f t="shared" si="4988"/>
        <v>0</v>
      </c>
      <c r="AG1843" s="17">
        <f t="shared" si="4989"/>
        <v>0</v>
      </c>
      <c r="AH1843" s="17">
        <f t="shared" si="5011"/>
        <v>0</v>
      </c>
      <c r="AI1843" s="17">
        <f t="shared" si="5012"/>
        <v>0</v>
      </c>
      <c r="AJ1843" s="17">
        <f t="shared" si="5013"/>
        <v>-144874.212</v>
      </c>
      <c r="AK1843" s="17">
        <f t="shared" si="5014"/>
        <v>0</v>
      </c>
      <c r="AL1843" s="17">
        <f t="shared" si="5015"/>
        <v>0</v>
      </c>
      <c r="AM1843" s="17">
        <f t="shared" si="5016"/>
        <v>0</v>
      </c>
      <c r="AN1843" s="17">
        <f t="shared" si="5017"/>
        <v>0</v>
      </c>
      <c r="AO1843" s="17">
        <f t="shared" si="5018"/>
        <v>144874.212</v>
      </c>
      <c r="AP1843" s="17">
        <f t="shared" si="5019"/>
        <v>0</v>
      </c>
      <c r="AQ1843" s="17">
        <f t="shared" si="5020"/>
        <v>0</v>
      </c>
      <c r="AR1843" s="17">
        <f t="shared" si="5021"/>
        <v>0</v>
      </c>
      <c r="AS1843" s="17">
        <f t="shared" si="5022"/>
        <v>0</v>
      </c>
      <c r="AT1843" s="17">
        <f t="shared" si="5023"/>
        <v>0</v>
      </c>
      <c r="AU1843" s="17">
        <f t="shared" si="5024"/>
        <v>0</v>
      </c>
      <c r="AV1843" s="17">
        <f t="shared" si="5025"/>
        <v>0</v>
      </c>
      <c r="AW1843" s="17">
        <f t="shared" si="4990"/>
        <v>0.00033000000985339284</v>
      </c>
      <c r="AX1843" s="17">
        <f t="shared" si="4991"/>
        <v>144874.212</v>
      </c>
      <c r="AY1843" s="17">
        <f t="shared" si="4992"/>
        <v>0</v>
      </c>
      <c r="AZ1843" s="17">
        <f t="shared" si="5026"/>
        <v>0</v>
      </c>
      <c r="BA1843" s="32"/>
      <c r="BB1843" s="32"/>
      <c r="BC1843" s="1"/>
      <c r="BD1843" s="1"/>
      <c r="BE1843" s="1"/>
      <c r="BF1843" s="1"/>
      <c r="BG1843" s="1"/>
      <c r="BH1843" s="1"/>
      <c r="BI1843" s="1"/>
    </row>
    <row r="1844" s="1" customFormat="1" ht="15">
      <c r="A1844" s="30" t="s">
        <v>573</v>
      </c>
      <c r="B1844" s="30" t="s">
        <v>63</v>
      </c>
      <c r="C1844" s="30" t="s">
        <v>65</v>
      </c>
      <c r="D1844" s="30" t="s">
        <v>658</v>
      </c>
      <c r="E1844" s="35"/>
      <c r="F1844" s="31" t="s">
        <v>80</v>
      </c>
      <c r="G1844" s="17">
        <f t="shared" si="4993"/>
        <v>144656.60000000001</v>
      </c>
      <c r="H1844" s="17">
        <f t="shared" si="4994"/>
        <v>0</v>
      </c>
      <c r="I1844" s="17">
        <f t="shared" si="4995"/>
        <v>0</v>
      </c>
      <c r="J1844" s="17">
        <f t="shared" si="4996"/>
        <v>0</v>
      </c>
      <c r="K1844" s="17">
        <f t="shared" si="4997"/>
        <v>0</v>
      </c>
      <c r="L1844" s="17">
        <f t="shared" si="4998"/>
        <v>0</v>
      </c>
      <c r="M1844" s="17">
        <f t="shared" si="4981"/>
        <v>144656.60000000001</v>
      </c>
      <c r="N1844" s="17">
        <f t="shared" si="4982"/>
        <v>0</v>
      </c>
      <c r="O1844" s="17">
        <f t="shared" si="4983"/>
        <v>0</v>
      </c>
      <c r="P1844" s="17">
        <f t="shared" si="4999"/>
        <v>0</v>
      </c>
      <c r="Q1844" s="17">
        <f t="shared" si="5000"/>
        <v>0</v>
      </c>
      <c r="R1844" s="17">
        <f t="shared" si="5001"/>
        <v>0</v>
      </c>
      <c r="S1844" s="17">
        <f t="shared" si="5002"/>
        <v>217.61232999999999</v>
      </c>
      <c r="T1844" s="17">
        <f t="shared" si="5003"/>
        <v>0</v>
      </c>
      <c r="U1844" s="17">
        <f t="shared" si="5004"/>
        <v>0</v>
      </c>
      <c r="V1844" s="17">
        <f t="shared" si="5005"/>
        <v>0</v>
      </c>
      <c r="W1844" s="17">
        <f t="shared" si="5006"/>
        <v>0</v>
      </c>
      <c r="X1844" s="17">
        <f t="shared" si="5007"/>
        <v>0</v>
      </c>
      <c r="Y1844" s="17">
        <f t="shared" si="4984"/>
        <v>144874.21233000001</v>
      </c>
      <c r="Z1844" s="17">
        <f t="shared" si="4985"/>
        <v>0</v>
      </c>
      <c r="AA1844" s="17">
        <f t="shared" si="4986"/>
        <v>0</v>
      </c>
      <c r="AB1844" s="17">
        <f t="shared" si="5008"/>
        <v>0</v>
      </c>
      <c r="AC1844" s="17">
        <f t="shared" si="5009"/>
        <v>0</v>
      </c>
      <c r="AD1844" s="17">
        <f t="shared" si="5010"/>
        <v>0</v>
      </c>
      <c r="AE1844" s="17">
        <f t="shared" si="4987"/>
        <v>144874.21233000001</v>
      </c>
      <c r="AF1844" s="17">
        <f t="shared" si="4988"/>
        <v>0</v>
      </c>
      <c r="AG1844" s="17">
        <f t="shared" si="4989"/>
        <v>0</v>
      </c>
      <c r="AH1844" s="17">
        <f t="shared" si="5011"/>
        <v>0</v>
      </c>
      <c r="AI1844" s="17">
        <f t="shared" si="5012"/>
        <v>0</v>
      </c>
      <c r="AJ1844" s="17">
        <f t="shared" si="5013"/>
        <v>-144874.212</v>
      </c>
      <c r="AK1844" s="17">
        <f t="shared" si="5014"/>
        <v>0</v>
      </c>
      <c r="AL1844" s="17">
        <f t="shared" si="5015"/>
        <v>0</v>
      </c>
      <c r="AM1844" s="17">
        <f t="shared" si="5016"/>
        <v>0</v>
      </c>
      <c r="AN1844" s="17">
        <f t="shared" si="5017"/>
        <v>0</v>
      </c>
      <c r="AO1844" s="17">
        <f t="shared" si="5018"/>
        <v>144874.212</v>
      </c>
      <c r="AP1844" s="17">
        <f t="shared" si="5019"/>
        <v>0</v>
      </c>
      <c r="AQ1844" s="17">
        <f t="shared" si="5020"/>
        <v>0</v>
      </c>
      <c r="AR1844" s="17">
        <f t="shared" si="5021"/>
        <v>0</v>
      </c>
      <c r="AS1844" s="17">
        <f t="shared" si="5022"/>
        <v>0</v>
      </c>
      <c r="AT1844" s="17">
        <f t="shared" si="5023"/>
        <v>0</v>
      </c>
      <c r="AU1844" s="17">
        <f t="shared" si="5024"/>
        <v>0</v>
      </c>
      <c r="AV1844" s="17">
        <f t="shared" si="5025"/>
        <v>0</v>
      </c>
      <c r="AW1844" s="17">
        <f t="shared" si="4990"/>
        <v>0.00033000000985339284</v>
      </c>
      <c r="AX1844" s="17">
        <f t="shared" si="4991"/>
        <v>144874.212</v>
      </c>
      <c r="AY1844" s="17">
        <f t="shared" si="4992"/>
        <v>0</v>
      </c>
      <c r="AZ1844" s="17">
        <f t="shared" si="5026"/>
        <v>0</v>
      </c>
      <c r="BA1844" s="32"/>
      <c r="BB1844" s="32"/>
      <c r="BC1844" s="1"/>
      <c r="BD1844" s="1"/>
      <c r="BE1844" s="1"/>
      <c r="BF1844" s="1"/>
      <c r="BG1844" s="1"/>
      <c r="BH1844" s="1"/>
      <c r="BI1844" s="1"/>
    </row>
    <row r="1845" s="1" customFormat="1" ht="30">
      <c r="A1845" s="30" t="s">
        <v>573</v>
      </c>
      <c r="B1845" s="30" t="s">
        <v>63</v>
      </c>
      <c r="C1845" s="30" t="s">
        <v>65</v>
      </c>
      <c r="D1845" s="30" t="s">
        <v>659</v>
      </c>
      <c r="E1845" s="35"/>
      <c r="F1845" s="31" t="s">
        <v>660</v>
      </c>
      <c r="G1845" s="17">
        <f t="shared" si="4993"/>
        <v>144656.60000000001</v>
      </c>
      <c r="H1845" s="17">
        <f t="shared" si="4994"/>
        <v>0</v>
      </c>
      <c r="I1845" s="17">
        <f t="shared" si="4995"/>
        <v>0</v>
      </c>
      <c r="J1845" s="17">
        <f t="shared" si="4996"/>
        <v>0</v>
      </c>
      <c r="K1845" s="17">
        <f t="shared" si="4997"/>
        <v>0</v>
      </c>
      <c r="L1845" s="17">
        <f t="shared" si="4998"/>
        <v>0</v>
      </c>
      <c r="M1845" s="17">
        <f t="shared" si="4981"/>
        <v>144656.60000000001</v>
      </c>
      <c r="N1845" s="17">
        <f t="shared" si="4982"/>
        <v>0</v>
      </c>
      <c r="O1845" s="17">
        <f t="shared" si="4983"/>
        <v>0</v>
      </c>
      <c r="P1845" s="17">
        <f t="shared" si="4999"/>
        <v>0</v>
      </c>
      <c r="Q1845" s="17">
        <f t="shared" si="5000"/>
        <v>0</v>
      </c>
      <c r="R1845" s="17">
        <f t="shared" si="5001"/>
        <v>0</v>
      </c>
      <c r="S1845" s="17">
        <f t="shared" si="5002"/>
        <v>217.61232999999999</v>
      </c>
      <c r="T1845" s="17">
        <f t="shared" si="5003"/>
        <v>0</v>
      </c>
      <c r="U1845" s="17">
        <f t="shared" si="5004"/>
        <v>0</v>
      </c>
      <c r="V1845" s="17">
        <f t="shared" si="5005"/>
        <v>0</v>
      </c>
      <c r="W1845" s="17">
        <f t="shared" si="5006"/>
        <v>0</v>
      </c>
      <c r="X1845" s="17">
        <f t="shared" si="5007"/>
        <v>0</v>
      </c>
      <c r="Y1845" s="17">
        <f t="shared" si="4984"/>
        <v>144874.21233000001</v>
      </c>
      <c r="Z1845" s="17">
        <f t="shared" si="4985"/>
        <v>0</v>
      </c>
      <c r="AA1845" s="17">
        <f t="shared" si="4986"/>
        <v>0</v>
      </c>
      <c r="AB1845" s="17">
        <f t="shared" si="5008"/>
        <v>0</v>
      </c>
      <c r="AC1845" s="17">
        <f t="shared" si="5009"/>
        <v>0</v>
      </c>
      <c r="AD1845" s="17">
        <f t="shared" si="5010"/>
        <v>0</v>
      </c>
      <c r="AE1845" s="17">
        <f t="shared" si="4987"/>
        <v>144874.21233000001</v>
      </c>
      <c r="AF1845" s="17">
        <f t="shared" si="4988"/>
        <v>0</v>
      </c>
      <c r="AG1845" s="17">
        <f t="shared" si="4989"/>
        <v>0</v>
      </c>
      <c r="AH1845" s="17">
        <f t="shared" si="5011"/>
        <v>0</v>
      </c>
      <c r="AI1845" s="17">
        <f t="shared" si="5012"/>
        <v>0</v>
      </c>
      <c r="AJ1845" s="17">
        <f t="shared" si="5013"/>
        <v>-144874.212</v>
      </c>
      <c r="AK1845" s="17">
        <f t="shared" si="5014"/>
        <v>0</v>
      </c>
      <c r="AL1845" s="17">
        <f t="shared" si="5015"/>
        <v>0</v>
      </c>
      <c r="AM1845" s="17">
        <f t="shared" si="5016"/>
        <v>0</v>
      </c>
      <c r="AN1845" s="17">
        <f t="shared" si="5017"/>
        <v>0</v>
      </c>
      <c r="AO1845" s="17">
        <f t="shared" si="5018"/>
        <v>144874.212</v>
      </c>
      <c r="AP1845" s="17">
        <f t="shared" si="5019"/>
        <v>0</v>
      </c>
      <c r="AQ1845" s="17">
        <f t="shared" si="5020"/>
        <v>0</v>
      </c>
      <c r="AR1845" s="17">
        <f t="shared" si="5021"/>
        <v>0</v>
      </c>
      <c r="AS1845" s="17">
        <f t="shared" si="5022"/>
        <v>0</v>
      </c>
      <c r="AT1845" s="17">
        <f t="shared" si="5023"/>
        <v>0</v>
      </c>
      <c r="AU1845" s="17">
        <f t="shared" si="5024"/>
        <v>0</v>
      </c>
      <c r="AV1845" s="17">
        <f t="shared" si="5025"/>
        <v>0</v>
      </c>
      <c r="AW1845" s="17">
        <f t="shared" si="4990"/>
        <v>0.00033000000985339284</v>
      </c>
      <c r="AX1845" s="17">
        <f t="shared" si="4991"/>
        <v>144874.212</v>
      </c>
      <c r="AY1845" s="17">
        <f t="shared" si="4992"/>
        <v>0</v>
      </c>
      <c r="AZ1845" s="17">
        <f t="shared" si="5026"/>
        <v>0</v>
      </c>
      <c r="BA1845" s="32"/>
      <c r="BB1845" s="32"/>
      <c r="BC1845" s="1"/>
      <c r="BD1845" s="1"/>
      <c r="BE1845" s="1"/>
      <c r="BF1845" s="1"/>
      <c r="BG1845" s="1"/>
      <c r="BH1845" s="1"/>
      <c r="BI1845" s="1"/>
    </row>
    <row r="1846" s="1" customFormat="1" ht="45">
      <c r="A1846" s="30" t="s">
        <v>573</v>
      </c>
      <c r="B1846" s="30" t="s">
        <v>63</v>
      </c>
      <c r="C1846" s="30" t="s">
        <v>65</v>
      </c>
      <c r="D1846" s="30" t="s">
        <v>661</v>
      </c>
      <c r="E1846" s="35"/>
      <c r="F1846" s="31" t="s">
        <v>662</v>
      </c>
      <c r="G1846" s="17">
        <f t="shared" si="4993"/>
        <v>144656.60000000001</v>
      </c>
      <c r="H1846" s="17">
        <f t="shared" si="4994"/>
        <v>0</v>
      </c>
      <c r="I1846" s="17">
        <f t="shared" si="4995"/>
        <v>0</v>
      </c>
      <c r="J1846" s="17">
        <f t="shared" si="4996"/>
        <v>0</v>
      </c>
      <c r="K1846" s="17">
        <f t="shared" si="4997"/>
        <v>0</v>
      </c>
      <c r="L1846" s="17">
        <f t="shared" si="4998"/>
        <v>0</v>
      </c>
      <c r="M1846" s="17">
        <f t="shared" si="4981"/>
        <v>144656.60000000001</v>
      </c>
      <c r="N1846" s="17">
        <f t="shared" si="4982"/>
        <v>0</v>
      </c>
      <c r="O1846" s="17">
        <f t="shared" si="4983"/>
        <v>0</v>
      </c>
      <c r="P1846" s="17">
        <f t="shared" si="4999"/>
        <v>0</v>
      </c>
      <c r="Q1846" s="17">
        <f t="shared" si="5000"/>
        <v>0</v>
      </c>
      <c r="R1846" s="17">
        <f t="shared" si="5001"/>
        <v>0</v>
      </c>
      <c r="S1846" s="17">
        <f t="shared" si="5002"/>
        <v>217.61232999999999</v>
      </c>
      <c r="T1846" s="17">
        <f t="shared" si="5003"/>
        <v>0</v>
      </c>
      <c r="U1846" s="17">
        <f t="shared" si="5004"/>
        <v>0</v>
      </c>
      <c r="V1846" s="17">
        <f t="shared" si="5005"/>
        <v>0</v>
      </c>
      <c r="W1846" s="17">
        <f t="shared" si="5006"/>
        <v>0</v>
      </c>
      <c r="X1846" s="17">
        <f t="shared" si="5007"/>
        <v>0</v>
      </c>
      <c r="Y1846" s="17">
        <f t="shared" si="4984"/>
        <v>144874.21233000001</v>
      </c>
      <c r="Z1846" s="17">
        <f t="shared" si="4985"/>
        <v>0</v>
      </c>
      <c r="AA1846" s="17">
        <f t="shared" si="4986"/>
        <v>0</v>
      </c>
      <c r="AB1846" s="17">
        <f t="shared" si="5008"/>
        <v>0</v>
      </c>
      <c r="AC1846" s="17">
        <f t="shared" si="5009"/>
        <v>0</v>
      </c>
      <c r="AD1846" s="17">
        <f t="shared" si="5010"/>
        <v>0</v>
      </c>
      <c r="AE1846" s="17">
        <f t="shared" si="4987"/>
        <v>144874.21233000001</v>
      </c>
      <c r="AF1846" s="17">
        <f t="shared" si="4988"/>
        <v>0</v>
      </c>
      <c r="AG1846" s="17">
        <f t="shared" si="4989"/>
        <v>0</v>
      </c>
      <c r="AH1846" s="17">
        <f t="shared" si="5011"/>
        <v>0</v>
      </c>
      <c r="AI1846" s="17">
        <f t="shared" si="5012"/>
        <v>0</v>
      </c>
      <c r="AJ1846" s="17">
        <f t="shared" si="5013"/>
        <v>-144874.212</v>
      </c>
      <c r="AK1846" s="17">
        <f t="shared" si="5014"/>
        <v>0</v>
      </c>
      <c r="AL1846" s="17">
        <f t="shared" si="5015"/>
        <v>0</v>
      </c>
      <c r="AM1846" s="17">
        <f t="shared" si="5016"/>
        <v>0</v>
      </c>
      <c r="AN1846" s="17">
        <f t="shared" si="5017"/>
        <v>0</v>
      </c>
      <c r="AO1846" s="17">
        <f t="shared" si="5018"/>
        <v>144874.212</v>
      </c>
      <c r="AP1846" s="17">
        <f t="shared" si="5019"/>
        <v>0</v>
      </c>
      <c r="AQ1846" s="17">
        <f t="shared" si="5020"/>
        <v>0</v>
      </c>
      <c r="AR1846" s="17">
        <f t="shared" si="5021"/>
        <v>0</v>
      </c>
      <c r="AS1846" s="17">
        <f t="shared" si="5022"/>
        <v>0</v>
      </c>
      <c r="AT1846" s="17">
        <f t="shared" si="5023"/>
        <v>0</v>
      </c>
      <c r="AU1846" s="17">
        <f t="shared" si="5024"/>
        <v>0</v>
      </c>
      <c r="AV1846" s="17">
        <f t="shared" si="5025"/>
        <v>0</v>
      </c>
      <c r="AW1846" s="17">
        <f t="shared" si="4990"/>
        <v>0.00033000000985339284</v>
      </c>
      <c r="AX1846" s="17">
        <f t="shared" si="4991"/>
        <v>144874.212</v>
      </c>
      <c r="AY1846" s="17">
        <f t="shared" si="4992"/>
        <v>0</v>
      </c>
      <c r="AZ1846" s="17">
        <f t="shared" si="5026"/>
        <v>0</v>
      </c>
      <c r="BA1846" s="32"/>
      <c r="BB1846" s="32"/>
      <c r="BC1846" s="1"/>
      <c r="BD1846" s="1"/>
      <c r="BE1846" s="1"/>
      <c r="BF1846" s="1"/>
      <c r="BG1846" s="1"/>
      <c r="BH1846" s="1"/>
      <c r="BI1846" s="1"/>
    </row>
    <row r="1847" s="1" customFormat="1" ht="30">
      <c r="A1847" s="30" t="s">
        <v>573</v>
      </c>
      <c r="B1847" s="30" t="s">
        <v>63</v>
      </c>
      <c r="C1847" s="30" t="s">
        <v>65</v>
      </c>
      <c r="D1847" s="30" t="s">
        <v>661</v>
      </c>
      <c r="E1847" s="30" t="s">
        <v>85</v>
      </c>
      <c r="F1847" s="31" t="s">
        <v>86</v>
      </c>
      <c r="G1847" s="17">
        <v>144656.60000000001</v>
      </c>
      <c r="H1847" s="17">
        <v>0</v>
      </c>
      <c r="I1847" s="17">
        <v>0</v>
      </c>
      <c r="J1847" s="17"/>
      <c r="K1847" s="17"/>
      <c r="L1847" s="17"/>
      <c r="M1847" s="17">
        <f t="shared" si="4981"/>
        <v>144656.60000000001</v>
      </c>
      <c r="N1847" s="17">
        <f t="shared" si="4982"/>
        <v>0</v>
      </c>
      <c r="O1847" s="17">
        <f t="shared" si="4983"/>
        <v>0</v>
      </c>
      <c r="P1847" s="17"/>
      <c r="Q1847" s="17"/>
      <c r="R1847" s="17"/>
      <c r="S1847" s="17">
        <v>217.61232999999999</v>
      </c>
      <c r="T1847" s="17"/>
      <c r="U1847" s="17"/>
      <c r="V1847" s="17"/>
      <c r="W1847" s="17"/>
      <c r="X1847" s="17"/>
      <c r="Y1847" s="17">
        <f t="shared" si="4984"/>
        <v>144874.21233000001</v>
      </c>
      <c r="Z1847" s="17">
        <f t="shared" si="4985"/>
        <v>0</v>
      </c>
      <c r="AA1847" s="17">
        <f t="shared" si="4986"/>
        <v>0</v>
      </c>
      <c r="AB1847" s="17"/>
      <c r="AC1847" s="17"/>
      <c r="AD1847" s="17"/>
      <c r="AE1847" s="17">
        <f t="shared" si="4987"/>
        <v>144874.21233000001</v>
      </c>
      <c r="AF1847" s="17">
        <f t="shared" si="4988"/>
        <v>0</v>
      </c>
      <c r="AG1847" s="17">
        <f t="shared" si="4989"/>
        <v>0</v>
      </c>
      <c r="AH1847" s="17"/>
      <c r="AI1847" s="17"/>
      <c r="AJ1847" s="17">
        <v>-144874.212</v>
      </c>
      <c r="AK1847" s="17"/>
      <c r="AL1847" s="17"/>
      <c r="AM1847" s="17"/>
      <c r="AN1847" s="17"/>
      <c r="AO1847" s="17">
        <v>144874.212</v>
      </c>
      <c r="AP1847" s="17"/>
      <c r="AQ1847" s="17"/>
      <c r="AR1847" s="17"/>
      <c r="AS1847" s="17"/>
      <c r="AT1847" s="17"/>
      <c r="AU1847" s="17"/>
      <c r="AV1847" s="17"/>
      <c r="AW1847" s="17">
        <f t="shared" si="4990"/>
        <v>0.00033000000985339284</v>
      </c>
      <c r="AX1847" s="17">
        <f t="shared" si="4991"/>
        <v>144874.212</v>
      </c>
      <c r="AY1847" s="17">
        <f t="shared" si="4992"/>
        <v>0</v>
      </c>
      <c r="AZ1847" s="17"/>
      <c r="BA1847" s="32"/>
      <c r="BB1847" s="32"/>
      <c r="BC1847" s="1"/>
      <c r="BD1847" s="1"/>
      <c r="BE1847" s="1"/>
      <c r="BF1847" s="1"/>
      <c r="BG1847" s="1"/>
      <c r="BH1847" s="1"/>
      <c r="BI1847" s="1"/>
    </row>
    <row r="1848" s="20" customFormat="1" ht="15">
      <c r="A1848" s="21" t="s">
        <v>573</v>
      </c>
      <c r="B1848" s="21" t="s">
        <v>171</v>
      </c>
      <c r="C1848" s="21"/>
      <c r="D1848" s="21"/>
      <c r="E1848" s="33"/>
      <c r="F1848" s="22" t="s">
        <v>212</v>
      </c>
      <c r="G1848" s="23">
        <f t="shared" si="4993"/>
        <v>1501466.5999999999</v>
      </c>
      <c r="H1848" s="23">
        <f t="shared" si="4994"/>
        <v>1935276.2999999998</v>
      </c>
      <c r="I1848" s="23">
        <f t="shared" si="4995"/>
        <v>1477335.5</v>
      </c>
      <c r="J1848" s="23">
        <f t="shared" si="4996"/>
        <v>0</v>
      </c>
      <c r="K1848" s="23">
        <f t="shared" si="4997"/>
        <v>0</v>
      </c>
      <c r="L1848" s="23">
        <f t="shared" si="4998"/>
        <v>0</v>
      </c>
      <c r="M1848" s="23">
        <f t="shared" si="4981"/>
        <v>1501466.5999999999</v>
      </c>
      <c r="N1848" s="23">
        <f t="shared" si="4982"/>
        <v>1935276.2999999998</v>
      </c>
      <c r="O1848" s="23">
        <f t="shared" si="4983"/>
        <v>1477335.5</v>
      </c>
      <c r="P1848" s="23">
        <f>P1849+P1881</f>
        <v>0</v>
      </c>
      <c r="Q1848" s="23">
        <f>Q1849+Q1881</f>
        <v>0</v>
      </c>
      <c r="R1848" s="23">
        <f>R1849+R1881</f>
        <v>0</v>
      </c>
      <c r="S1848" s="23">
        <f>S1849+S1881</f>
        <v>413271.14934</v>
      </c>
      <c r="T1848" s="23">
        <f>T1849+T1881</f>
        <v>0</v>
      </c>
      <c r="U1848" s="23">
        <f>U1849+U1881</f>
        <v>0</v>
      </c>
      <c r="V1848" s="23">
        <f>V1849+V1881</f>
        <v>0</v>
      </c>
      <c r="W1848" s="23">
        <f>W1849+W1881</f>
        <v>0.035999999999999997</v>
      </c>
      <c r="X1848" s="23">
        <f>X1849+X1881</f>
        <v>0</v>
      </c>
      <c r="Y1848" s="23">
        <f t="shared" si="4984"/>
        <v>1914737.7493399999</v>
      </c>
      <c r="Z1848" s="23">
        <f t="shared" si="4985"/>
        <v>1935276.2999999998</v>
      </c>
      <c r="AA1848" s="23">
        <f t="shared" si="4986"/>
        <v>1477335.5360000001</v>
      </c>
      <c r="AB1848" s="23">
        <f>AB1849+AB1881</f>
        <v>0</v>
      </c>
      <c r="AC1848" s="23">
        <f>AC1849+AC1881</f>
        <v>0</v>
      </c>
      <c r="AD1848" s="23">
        <f>AD1849+AD1881</f>
        <v>0</v>
      </c>
      <c r="AE1848" s="23">
        <f t="shared" si="4987"/>
        <v>1914737.7493399999</v>
      </c>
      <c r="AF1848" s="23">
        <f t="shared" si="4988"/>
        <v>1935276.2999999998</v>
      </c>
      <c r="AG1848" s="23">
        <f t="shared" si="4989"/>
        <v>1477335.5360000001</v>
      </c>
      <c r="AH1848" s="23">
        <f>AH1849+AH1881</f>
        <v>0</v>
      </c>
      <c r="AI1848" s="23">
        <f>AI1849+AI1881</f>
        <v>0</v>
      </c>
      <c r="AJ1848" s="23">
        <f>AJ1849+AJ1881</f>
        <v>-77217.792719999998</v>
      </c>
      <c r="AK1848" s="23">
        <f>AK1849+AK1881</f>
        <v>5.8207660913467407e-11</v>
      </c>
      <c r="AL1848" s="23">
        <f>AL1849+AL1881</f>
        <v>24573.59599999999</v>
      </c>
      <c r="AM1848" s="23">
        <f>AM1849+AM1881</f>
        <v>0</v>
      </c>
      <c r="AN1848" s="23">
        <f>AN1849+AN1881</f>
        <v>0</v>
      </c>
      <c r="AO1848" s="23">
        <f>AO1849+AO1881</f>
        <v>-98.188999999999993</v>
      </c>
      <c r="AP1848" s="23">
        <f>AP1849+AP1881</f>
        <v>0</v>
      </c>
      <c r="AQ1848" s="23">
        <f>AQ1849+AQ1881</f>
        <v>-98090.078999999998</v>
      </c>
      <c r="AR1848" s="23">
        <f>AR1849+AR1881</f>
        <v>0</v>
      </c>
      <c r="AS1848" s="23">
        <f>AS1849+AS1881</f>
        <v>0</v>
      </c>
      <c r="AT1848" s="23">
        <f>AT1849+AT1881</f>
        <v>443.52699999999999</v>
      </c>
      <c r="AU1848" s="23">
        <f>AU1849+AU1881</f>
        <v>0</v>
      </c>
      <c r="AV1848" s="23">
        <f>AV1849+AV1881</f>
        <v>443083.43800000002</v>
      </c>
      <c r="AW1848" s="23">
        <f t="shared" si="4990"/>
        <v>1862093.5526199997</v>
      </c>
      <c r="AX1848" s="23">
        <f t="shared" si="4991"/>
        <v>1837088.0319999999</v>
      </c>
      <c r="AY1848" s="23">
        <f t="shared" si="4992"/>
        <v>1920862.5010000002</v>
      </c>
      <c r="AZ1848" s="23">
        <f>AZ1849+AZ1881</f>
        <v>0</v>
      </c>
      <c r="BA1848" s="24"/>
      <c r="BB1848" s="24"/>
      <c r="BC1848" s="20"/>
      <c r="BD1848" s="20"/>
      <c r="BE1848" s="20"/>
      <c r="BF1848" s="20"/>
      <c r="BG1848" s="20"/>
      <c r="BH1848" s="20"/>
      <c r="BI1848" s="20"/>
    </row>
    <row r="1849" s="25" customFormat="1" ht="15">
      <c r="A1849" s="26" t="s">
        <v>573</v>
      </c>
      <c r="B1849" s="26" t="s">
        <v>171</v>
      </c>
      <c r="C1849" s="26" t="s">
        <v>325</v>
      </c>
      <c r="D1849" s="26"/>
      <c r="E1849" s="34"/>
      <c r="F1849" s="27" t="s">
        <v>326</v>
      </c>
      <c r="G1849" s="28">
        <f t="shared" si="4993"/>
        <v>1501466.5999999999</v>
      </c>
      <c r="H1849" s="28">
        <f t="shared" si="4994"/>
        <v>1935276.2999999998</v>
      </c>
      <c r="I1849" s="28">
        <f t="shared" si="4995"/>
        <v>1477335.5</v>
      </c>
      <c r="J1849" s="28">
        <f t="shared" si="4996"/>
        <v>0</v>
      </c>
      <c r="K1849" s="28">
        <f t="shared" si="4997"/>
        <v>0</v>
      </c>
      <c r="L1849" s="28">
        <f t="shared" si="4998"/>
        <v>0</v>
      </c>
      <c r="M1849" s="28">
        <f t="shared" si="4981"/>
        <v>1501466.5999999999</v>
      </c>
      <c r="N1849" s="28">
        <f t="shared" si="4982"/>
        <v>1935276.2999999998</v>
      </c>
      <c r="O1849" s="28">
        <f t="shared" si="4983"/>
        <v>1477335.5</v>
      </c>
      <c r="P1849" s="28">
        <f t="shared" si="4999"/>
        <v>0</v>
      </c>
      <c r="Q1849" s="28">
        <f t="shared" si="5000"/>
        <v>0</v>
      </c>
      <c r="R1849" s="28">
        <f t="shared" si="5001"/>
        <v>0</v>
      </c>
      <c r="S1849" s="28">
        <f t="shared" si="5002"/>
        <v>336319.11862000002</v>
      </c>
      <c r="T1849" s="28">
        <f t="shared" si="5003"/>
        <v>0</v>
      </c>
      <c r="U1849" s="28">
        <f t="shared" si="5004"/>
        <v>0</v>
      </c>
      <c r="V1849" s="28">
        <f t="shared" si="5005"/>
        <v>0</v>
      </c>
      <c r="W1849" s="28">
        <f>W1850</f>
        <v>0.035999999999999997</v>
      </c>
      <c r="X1849" s="28">
        <f>X1850</f>
        <v>0</v>
      </c>
      <c r="Y1849" s="28">
        <f t="shared" si="4984"/>
        <v>1837785.7186199999</v>
      </c>
      <c r="Z1849" s="28">
        <f t="shared" si="4985"/>
        <v>1935276.2999999998</v>
      </c>
      <c r="AA1849" s="28">
        <f t="shared" si="4986"/>
        <v>1477335.5360000001</v>
      </c>
      <c r="AB1849" s="28">
        <f>AB1850</f>
        <v>0</v>
      </c>
      <c r="AC1849" s="28">
        <f>AC1850</f>
        <v>0</v>
      </c>
      <c r="AD1849" s="28">
        <f>AD1850</f>
        <v>0</v>
      </c>
      <c r="AE1849" s="28">
        <f t="shared" si="4987"/>
        <v>1837785.7186199999</v>
      </c>
      <c r="AF1849" s="28">
        <f t="shared" si="4988"/>
        <v>1935276.2999999998</v>
      </c>
      <c r="AG1849" s="28">
        <f t="shared" si="4989"/>
        <v>1477335.5360000001</v>
      </c>
      <c r="AH1849" s="28">
        <f>AH1850</f>
        <v>0</v>
      </c>
      <c r="AI1849" s="28">
        <f>AI1850</f>
        <v>0</v>
      </c>
      <c r="AJ1849" s="28">
        <f>AJ1850</f>
        <v>-265.762</v>
      </c>
      <c r="AK1849" s="28">
        <f>AK1850</f>
        <v>5.8207660913467407e-11</v>
      </c>
      <c r="AL1849" s="28">
        <f>AL1850</f>
        <v>24573.59599999999</v>
      </c>
      <c r="AM1849" s="28">
        <f>AM1850</f>
        <v>0</v>
      </c>
      <c r="AN1849" s="28">
        <f>AN1850</f>
        <v>0</v>
      </c>
      <c r="AO1849" s="28">
        <f>AO1850</f>
        <v>-98.188999999999993</v>
      </c>
      <c r="AP1849" s="28">
        <f>AP1850</f>
        <v>0</v>
      </c>
      <c r="AQ1849" s="28">
        <f>AQ1850</f>
        <v>-98090.078999999998</v>
      </c>
      <c r="AR1849" s="28">
        <f>AR1850</f>
        <v>0</v>
      </c>
      <c r="AS1849" s="28">
        <f>AS1850</f>
        <v>0</v>
      </c>
      <c r="AT1849" s="28">
        <f>AT1850</f>
        <v>443.52699999999999</v>
      </c>
      <c r="AU1849" s="28">
        <f>AU1850</f>
        <v>0</v>
      </c>
      <c r="AV1849" s="28">
        <f>AV1850</f>
        <v>443083.43800000002</v>
      </c>
      <c r="AW1849" s="28">
        <f t="shared" si="4990"/>
        <v>1862093.5526199997</v>
      </c>
      <c r="AX1849" s="28">
        <f t="shared" si="4991"/>
        <v>1837088.0319999999</v>
      </c>
      <c r="AY1849" s="28">
        <f t="shared" si="4992"/>
        <v>1920862.5010000002</v>
      </c>
      <c r="AZ1849" s="28">
        <f>AZ1850</f>
        <v>0</v>
      </c>
      <c r="BA1849" s="29"/>
      <c r="BB1849" s="29"/>
      <c r="BC1849" s="25"/>
      <c r="BD1849" s="25"/>
      <c r="BE1849" s="25"/>
      <c r="BF1849" s="25"/>
      <c r="BG1849" s="25"/>
      <c r="BH1849" s="25"/>
      <c r="BI1849" s="25"/>
    </row>
    <row r="1850" s="1" customFormat="1" ht="30">
      <c r="A1850" s="30" t="s">
        <v>573</v>
      </c>
      <c r="B1850" s="30" t="s">
        <v>171</v>
      </c>
      <c r="C1850" s="30" t="s">
        <v>325</v>
      </c>
      <c r="D1850" s="30" t="s">
        <v>303</v>
      </c>
      <c r="E1850" s="35"/>
      <c r="F1850" s="31" t="s">
        <v>304</v>
      </c>
      <c r="G1850" s="17">
        <f>G1857+G1871</f>
        <v>1501466.5999999999</v>
      </c>
      <c r="H1850" s="17">
        <f>H1857+H1871</f>
        <v>1935276.2999999998</v>
      </c>
      <c r="I1850" s="17">
        <f>I1857+I1871</f>
        <v>1477335.5</v>
      </c>
      <c r="J1850" s="17">
        <f>J1857+J1871</f>
        <v>0</v>
      </c>
      <c r="K1850" s="17">
        <f>K1857+K1871</f>
        <v>0</v>
      </c>
      <c r="L1850" s="17">
        <f>L1857+L1871</f>
        <v>0</v>
      </c>
      <c r="M1850" s="17">
        <f t="shared" si="4981"/>
        <v>1501466.5999999999</v>
      </c>
      <c r="N1850" s="17">
        <f t="shared" si="4982"/>
        <v>1935276.2999999998</v>
      </c>
      <c r="O1850" s="17">
        <f t="shared" si="4983"/>
        <v>1477335.5</v>
      </c>
      <c r="P1850" s="17">
        <f>P1857+P1871</f>
        <v>0</v>
      </c>
      <c r="Q1850" s="17">
        <f>Q1857+Q1871</f>
        <v>0</v>
      </c>
      <c r="R1850" s="17">
        <f>R1857+R1871</f>
        <v>0</v>
      </c>
      <c r="S1850" s="17">
        <f>S1857+S1871</f>
        <v>336319.11862000002</v>
      </c>
      <c r="T1850" s="17">
        <f>T1857+T1871</f>
        <v>0</v>
      </c>
      <c r="U1850" s="17">
        <f>U1857+U1871</f>
        <v>0</v>
      </c>
      <c r="V1850" s="17">
        <f>V1857+V1871</f>
        <v>0</v>
      </c>
      <c r="W1850" s="17">
        <f>W1857+W1871</f>
        <v>0.035999999999999997</v>
      </c>
      <c r="X1850" s="17">
        <f>X1857+X1871</f>
        <v>0</v>
      </c>
      <c r="Y1850" s="17">
        <f t="shared" si="4984"/>
        <v>1837785.7186199999</v>
      </c>
      <c r="Z1850" s="17">
        <f t="shared" si="4985"/>
        <v>1935276.2999999998</v>
      </c>
      <c r="AA1850" s="17">
        <f t="shared" si="4986"/>
        <v>1477335.5360000001</v>
      </c>
      <c r="AB1850" s="17">
        <f>AB1857+AB1871</f>
        <v>0</v>
      </c>
      <c r="AC1850" s="17">
        <f>AC1857+AC1871</f>
        <v>0</v>
      </c>
      <c r="AD1850" s="17">
        <f>AD1857+AD1871</f>
        <v>0</v>
      </c>
      <c r="AE1850" s="17">
        <f t="shared" si="4987"/>
        <v>1837785.7186199999</v>
      </c>
      <c r="AF1850" s="17">
        <f t="shared" si="4988"/>
        <v>1935276.2999999998</v>
      </c>
      <c r="AG1850" s="17">
        <f t="shared" si="4989"/>
        <v>1477335.5360000001</v>
      </c>
      <c r="AH1850" s="17">
        <f>AH1857+AH1871+AH1851</f>
        <v>0</v>
      </c>
      <c r="AI1850" s="17">
        <f>AI1857+AI1871+AI1851</f>
        <v>0</v>
      </c>
      <c r="AJ1850" s="17">
        <f>AJ1857+AJ1871+AJ1851</f>
        <v>-265.762</v>
      </c>
      <c r="AK1850" s="17">
        <f>AK1857+AK1871+AK1851</f>
        <v>5.8207660913467407e-11</v>
      </c>
      <c r="AL1850" s="17">
        <f>AL1857+AL1871+AL1851</f>
        <v>24573.59599999999</v>
      </c>
      <c r="AM1850" s="17">
        <f>AM1857+AM1871+AM1851</f>
        <v>0</v>
      </c>
      <c r="AN1850" s="17">
        <f>AN1857+AN1871+AN1851</f>
        <v>0</v>
      </c>
      <c r="AO1850" s="17">
        <f>AO1857+AO1871+AO1851</f>
        <v>-98.188999999999993</v>
      </c>
      <c r="AP1850" s="17">
        <f>AP1857+AP1871+AP1851</f>
        <v>0</v>
      </c>
      <c r="AQ1850" s="17">
        <f>AQ1857+AQ1871+AQ1851</f>
        <v>-98090.078999999998</v>
      </c>
      <c r="AR1850" s="17">
        <f>AR1857+AR1871+AR1851</f>
        <v>0</v>
      </c>
      <c r="AS1850" s="17">
        <f>AS1857+AS1871+AS1851</f>
        <v>0</v>
      </c>
      <c r="AT1850" s="17">
        <f>AT1857+AT1871+AT1851</f>
        <v>443.52699999999999</v>
      </c>
      <c r="AU1850" s="17">
        <f>AU1857+AU1871+AU1851</f>
        <v>0</v>
      </c>
      <c r="AV1850" s="17">
        <f>AV1857+AV1871+AV1851</f>
        <v>443083.43800000002</v>
      </c>
      <c r="AW1850" s="17">
        <f t="shared" si="4990"/>
        <v>1862093.5526199997</v>
      </c>
      <c r="AX1850" s="17">
        <f t="shared" si="4991"/>
        <v>1837088.0319999999</v>
      </c>
      <c r="AY1850" s="17">
        <f t="shared" si="4992"/>
        <v>1920862.5010000002</v>
      </c>
      <c r="AZ1850" s="17">
        <f>AZ1857+AZ1871+AZ1851</f>
        <v>0</v>
      </c>
      <c r="BA1850" s="32"/>
      <c r="BB1850" s="32"/>
      <c r="BC1850" s="1"/>
      <c r="BD1850" s="1"/>
      <c r="BE1850" s="1"/>
      <c r="BF1850" s="1"/>
      <c r="BG1850" s="1"/>
      <c r="BH1850" s="1"/>
      <c r="BI1850" s="1"/>
    </row>
    <row r="1851" s="1" customFormat="1" ht="30">
      <c r="A1851" s="30" t="s">
        <v>573</v>
      </c>
      <c r="B1851" s="30" t="s">
        <v>171</v>
      </c>
      <c r="C1851" s="30" t="s">
        <v>325</v>
      </c>
      <c r="D1851" s="30" t="s">
        <v>327</v>
      </c>
      <c r="E1851" s="30"/>
      <c r="F1851" s="31" t="s">
        <v>328</v>
      </c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7">
        <f>AH1852</f>
        <v>0</v>
      </c>
      <c r="AI1851" s="17">
        <f>AI1852</f>
        <v>0</v>
      </c>
      <c r="AJ1851" s="17">
        <f>AJ1852</f>
        <v>0</v>
      </c>
      <c r="AK1851" s="17">
        <f>AK1852</f>
        <v>307983.61700000003</v>
      </c>
      <c r="AL1851" s="17">
        <f>AL1852</f>
        <v>211682.75899999999</v>
      </c>
      <c r="AM1851" s="17">
        <f>AM1852</f>
        <v>0</v>
      </c>
      <c r="AN1851" s="17">
        <f>AN1852</f>
        <v>0</v>
      </c>
      <c r="AO1851" s="17">
        <f>AO1852</f>
        <v>0</v>
      </c>
      <c r="AP1851" s="17">
        <f>AP1852</f>
        <v>645590.03200000001</v>
      </c>
      <c r="AQ1851" s="17">
        <f>AQ1852</f>
        <v>0</v>
      </c>
      <c r="AR1851" s="17">
        <f>AR1852</f>
        <v>0</v>
      </c>
      <c r="AS1851" s="17">
        <f>AS1852</f>
        <v>0</v>
      </c>
      <c r="AT1851" s="17">
        <f>AT1852</f>
        <v>443.52699999999999</v>
      </c>
      <c r="AU1851" s="17">
        <f>AU1852</f>
        <v>200000</v>
      </c>
      <c r="AV1851" s="17">
        <f>AV1852</f>
        <v>443083.43800000002</v>
      </c>
      <c r="AW1851" s="17">
        <f t="shared" si="4990"/>
        <v>519666.37600000005</v>
      </c>
      <c r="AX1851" s="17">
        <f t="shared" si="4991"/>
        <v>645590.03200000001</v>
      </c>
      <c r="AY1851" s="17">
        <f t="shared" si="4992"/>
        <v>643526.96500000008</v>
      </c>
      <c r="AZ1851" s="17">
        <f>AZ1852</f>
        <v>0</v>
      </c>
      <c r="BA1851" s="32"/>
      <c r="BB1851" s="32"/>
      <c r="BC1851" s="1"/>
      <c r="BD1851" s="1"/>
      <c r="BE1851" s="1"/>
      <c r="BF1851" s="1"/>
      <c r="BG1851" s="1"/>
      <c r="BH1851" s="1"/>
      <c r="BI1851" s="1"/>
    </row>
    <row r="1852" s="1" customFormat="1" ht="30">
      <c r="A1852" s="30" t="s">
        <v>573</v>
      </c>
      <c r="B1852" s="30" t="s">
        <v>171</v>
      </c>
      <c r="C1852" s="30" t="s">
        <v>325</v>
      </c>
      <c r="D1852" s="30" t="s">
        <v>333</v>
      </c>
      <c r="E1852" s="30"/>
      <c r="F1852" s="31" t="s">
        <v>334</v>
      </c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7">
        <f>AH1853+AH1855</f>
        <v>0</v>
      </c>
      <c r="AI1852" s="17">
        <f>AI1853+AI1855</f>
        <v>0</v>
      </c>
      <c r="AJ1852" s="17">
        <f>AJ1853+AJ1855</f>
        <v>0</v>
      </c>
      <c r="AK1852" s="17">
        <f>AK1853+AK1855</f>
        <v>307983.61700000003</v>
      </c>
      <c r="AL1852" s="17">
        <f>AL1853+AL1855</f>
        <v>211682.75899999999</v>
      </c>
      <c r="AM1852" s="17">
        <f>AM1853+AM1855</f>
        <v>0</v>
      </c>
      <c r="AN1852" s="17">
        <f>AN1853+AN1855</f>
        <v>0</v>
      </c>
      <c r="AO1852" s="17">
        <f>AO1853+AO1855</f>
        <v>0</v>
      </c>
      <c r="AP1852" s="17">
        <f>AP1853+AP1855</f>
        <v>645590.03200000001</v>
      </c>
      <c r="AQ1852" s="17">
        <f>AQ1853+AQ1855</f>
        <v>0</v>
      </c>
      <c r="AR1852" s="17">
        <f>AR1853+AR1855</f>
        <v>0</v>
      </c>
      <c r="AS1852" s="17">
        <f>AS1853+AS1855</f>
        <v>0</v>
      </c>
      <c r="AT1852" s="17">
        <f>AT1853+AT1855</f>
        <v>443.52699999999999</v>
      </c>
      <c r="AU1852" s="17">
        <f>AU1853+AU1855</f>
        <v>200000</v>
      </c>
      <c r="AV1852" s="17">
        <f>AV1853+AV1855</f>
        <v>443083.43800000002</v>
      </c>
      <c r="AW1852" s="17">
        <f t="shared" si="4990"/>
        <v>519666.37600000005</v>
      </c>
      <c r="AX1852" s="17">
        <f t="shared" si="4991"/>
        <v>645590.03200000001</v>
      </c>
      <c r="AY1852" s="17">
        <f t="shared" si="4992"/>
        <v>643526.96500000008</v>
      </c>
      <c r="AZ1852" s="17">
        <f>AZ1853+AZ1855</f>
        <v>0</v>
      </c>
      <c r="BA1852" s="32"/>
      <c r="BB1852" s="32"/>
      <c r="BC1852" s="1"/>
      <c r="BD1852" s="1"/>
      <c r="BE1852" s="1"/>
      <c r="BF1852" s="1"/>
      <c r="BG1852" s="1"/>
      <c r="BH1852" s="1"/>
      <c r="BI1852" s="1"/>
    </row>
    <row r="1853" s="1" customFormat="1" ht="30">
      <c r="A1853" s="30" t="s">
        <v>573</v>
      </c>
      <c r="B1853" s="30" t="s">
        <v>171</v>
      </c>
      <c r="C1853" s="30" t="s">
        <v>325</v>
      </c>
      <c r="D1853" s="30" t="s">
        <v>663</v>
      </c>
      <c r="E1853" s="30"/>
      <c r="F1853" s="31" t="s">
        <v>664</v>
      </c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7">
        <f>AH1854</f>
        <v>0</v>
      </c>
      <c r="AI1853" s="17">
        <f>AI1854</f>
        <v>0</v>
      </c>
      <c r="AJ1853" s="17">
        <f>AJ1854</f>
        <v>0</v>
      </c>
      <c r="AK1853" s="17">
        <f>AK1854</f>
        <v>15345.771000000001</v>
      </c>
      <c r="AL1853" s="17">
        <f>AL1854</f>
        <v>211682.75899999999</v>
      </c>
      <c r="AM1853" s="17">
        <f>AM1854</f>
        <v>0</v>
      </c>
      <c r="AN1853" s="17">
        <f>AN1854</f>
        <v>0</v>
      </c>
      <c r="AO1853" s="17">
        <f>AO1854</f>
        <v>0</v>
      </c>
      <c r="AP1853" s="17">
        <f>AP1854</f>
        <v>0</v>
      </c>
      <c r="AQ1853" s="17">
        <f>AQ1854</f>
        <v>0</v>
      </c>
      <c r="AR1853" s="17">
        <f>AR1854</f>
        <v>0</v>
      </c>
      <c r="AS1853" s="17">
        <f>AS1854</f>
        <v>0</v>
      </c>
      <c r="AT1853" s="17">
        <f>AT1854</f>
        <v>0</v>
      </c>
      <c r="AU1853" s="17">
        <f>AU1854</f>
        <v>0</v>
      </c>
      <c r="AV1853" s="17">
        <f>AV1854</f>
        <v>0</v>
      </c>
      <c r="AW1853" s="17">
        <f t="shared" si="4990"/>
        <v>227028.53</v>
      </c>
      <c r="AX1853" s="17">
        <f t="shared" si="4991"/>
        <v>0</v>
      </c>
      <c r="AY1853" s="17">
        <f t="shared" si="4992"/>
        <v>0</v>
      </c>
      <c r="AZ1853" s="17">
        <f>AZ1854</f>
        <v>0</v>
      </c>
      <c r="BA1853" s="32"/>
      <c r="BB1853" s="32"/>
      <c r="BC1853" s="1"/>
      <c r="BD1853" s="1"/>
      <c r="BE1853" s="1"/>
      <c r="BF1853" s="1"/>
      <c r="BG1853" s="1"/>
      <c r="BH1853" s="1"/>
      <c r="BI1853" s="1"/>
    </row>
    <row r="1854" s="1" customFormat="1" ht="30">
      <c r="A1854" s="30" t="s">
        <v>573</v>
      </c>
      <c r="B1854" s="30" t="s">
        <v>171</v>
      </c>
      <c r="C1854" s="30" t="s">
        <v>325</v>
      </c>
      <c r="D1854" s="30" t="s">
        <v>663</v>
      </c>
      <c r="E1854" s="30" t="s">
        <v>85</v>
      </c>
      <c r="F1854" s="31" t="s">
        <v>86</v>
      </c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7"/>
      <c r="AI1854" s="17"/>
      <c r="AJ1854" s="17"/>
      <c r="AK1854" s="17">
        <v>15345.771000000001</v>
      </c>
      <c r="AL1854" s="17">
        <v>211682.75899999999</v>
      </c>
      <c r="AM1854" s="17"/>
      <c r="AN1854" s="17"/>
      <c r="AO1854" s="17"/>
      <c r="AP1854" s="17"/>
      <c r="AQ1854" s="17"/>
      <c r="AR1854" s="17"/>
      <c r="AS1854" s="17"/>
      <c r="AT1854" s="17"/>
      <c r="AU1854" s="17"/>
      <c r="AV1854" s="17"/>
      <c r="AW1854" s="17">
        <f t="shared" si="4990"/>
        <v>227028.53</v>
      </c>
      <c r="AX1854" s="17">
        <f t="shared" si="4991"/>
        <v>0</v>
      </c>
      <c r="AY1854" s="17">
        <f t="shared" si="4992"/>
        <v>0</v>
      </c>
      <c r="AZ1854" s="17"/>
      <c r="BA1854" s="32"/>
      <c r="BB1854" s="32"/>
      <c r="BC1854" s="1"/>
      <c r="BD1854" s="1"/>
      <c r="BE1854" s="1"/>
      <c r="BF1854" s="1"/>
      <c r="BG1854" s="1"/>
      <c r="BH1854" s="1"/>
      <c r="BI1854" s="1"/>
    </row>
    <row r="1855" s="1" customFormat="1" ht="30">
      <c r="A1855" s="30" t="s">
        <v>573</v>
      </c>
      <c r="B1855" s="30" t="s">
        <v>171</v>
      </c>
      <c r="C1855" s="30" t="s">
        <v>325</v>
      </c>
      <c r="D1855" s="30" t="s">
        <v>335</v>
      </c>
      <c r="E1855" s="30"/>
      <c r="F1855" s="31" t="s">
        <v>336</v>
      </c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7">
        <f>AH1856</f>
        <v>0</v>
      </c>
      <c r="AI1855" s="17">
        <f>AI1856</f>
        <v>0</v>
      </c>
      <c r="AJ1855" s="17">
        <f>AJ1856</f>
        <v>0</v>
      </c>
      <c r="AK1855" s="17">
        <f>AK1856</f>
        <v>292637.84600000002</v>
      </c>
      <c r="AL1855" s="17">
        <f>AL1856</f>
        <v>0</v>
      </c>
      <c r="AM1855" s="17">
        <f>AM1856</f>
        <v>0</v>
      </c>
      <c r="AN1855" s="17">
        <f>AN1856</f>
        <v>0</v>
      </c>
      <c r="AO1855" s="17">
        <f>AO1856</f>
        <v>0</v>
      </c>
      <c r="AP1855" s="17">
        <f>AP1856</f>
        <v>645590.03200000001</v>
      </c>
      <c r="AQ1855" s="17">
        <f>AQ1856</f>
        <v>0</v>
      </c>
      <c r="AR1855" s="17">
        <f>AR1856</f>
        <v>0</v>
      </c>
      <c r="AS1855" s="17">
        <f>AS1856</f>
        <v>0</v>
      </c>
      <c r="AT1855" s="17">
        <f>AT1856</f>
        <v>443.52699999999999</v>
      </c>
      <c r="AU1855" s="17">
        <f>AU1856</f>
        <v>200000</v>
      </c>
      <c r="AV1855" s="17">
        <f>AV1856</f>
        <v>443083.43800000002</v>
      </c>
      <c r="AW1855" s="17">
        <f t="shared" si="4990"/>
        <v>292637.84600000002</v>
      </c>
      <c r="AX1855" s="17">
        <f t="shared" si="4991"/>
        <v>645590.03200000001</v>
      </c>
      <c r="AY1855" s="17">
        <f t="shared" si="4992"/>
        <v>643526.96500000008</v>
      </c>
      <c r="AZ1855" s="17">
        <f>AZ1856</f>
        <v>0</v>
      </c>
      <c r="BA1855" s="32"/>
      <c r="BB1855" s="32"/>
      <c r="BC1855" s="1"/>
      <c r="BD1855" s="1"/>
      <c r="BE1855" s="1"/>
      <c r="BF1855" s="1"/>
      <c r="BG1855" s="1"/>
      <c r="BH1855" s="1"/>
      <c r="BI1855" s="1"/>
    </row>
    <row r="1856" s="1" customFormat="1" ht="30">
      <c r="A1856" s="30" t="s">
        <v>573</v>
      </c>
      <c r="B1856" s="30" t="s">
        <v>171</v>
      </c>
      <c r="C1856" s="30" t="s">
        <v>325</v>
      </c>
      <c r="D1856" s="30" t="s">
        <v>335</v>
      </c>
      <c r="E1856" s="30" t="s">
        <v>85</v>
      </c>
      <c r="F1856" s="31" t="s">
        <v>86</v>
      </c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7"/>
      <c r="AI1856" s="17"/>
      <c r="AJ1856" s="17"/>
      <c r="AK1856" s="17">
        <f>11693.808+280651.4+292.638</f>
        <v>292637.84600000002</v>
      </c>
      <c r="AL1856" s="17"/>
      <c r="AM1856" s="17"/>
      <c r="AN1856" s="17"/>
      <c r="AO1856" s="17"/>
      <c r="AP1856" s="17">
        <f>25795.593+619094.228+700.211</f>
        <v>645590.03200000001</v>
      </c>
      <c r="AQ1856" s="17"/>
      <c r="AR1856" s="17"/>
      <c r="AS1856" s="17"/>
      <c r="AT1856" s="17">
        <v>443.52699999999999</v>
      </c>
      <c r="AU1856" s="17">
        <f>25715.338+174084.662+200</f>
        <v>200000</v>
      </c>
      <c r="AV1856" s="17">
        <v>443083.43800000002</v>
      </c>
      <c r="AW1856" s="17">
        <f t="shared" si="4990"/>
        <v>292637.84600000002</v>
      </c>
      <c r="AX1856" s="17">
        <f t="shared" si="4991"/>
        <v>645590.03200000001</v>
      </c>
      <c r="AY1856" s="17">
        <f t="shared" si="4992"/>
        <v>643526.96500000008</v>
      </c>
      <c r="AZ1856" s="17"/>
      <c r="BA1856" s="32"/>
      <c r="BB1856" s="32"/>
      <c r="BC1856" s="1"/>
      <c r="BD1856" s="1"/>
      <c r="BE1856" s="1"/>
      <c r="BF1856" s="1"/>
      <c r="BG1856" s="1"/>
      <c r="BH1856" s="1"/>
      <c r="BI1856" s="1"/>
    </row>
    <row r="1857" s="1" customFormat="1" ht="30">
      <c r="A1857" s="30" t="s">
        <v>573</v>
      </c>
      <c r="B1857" s="30" t="s">
        <v>171</v>
      </c>
      <c r="C1857" s="30" t="s">
        <v>325</v>
      </c>
      <c r="D1857" s="30" t="s">
        <v>337</v>
      </c>
      <c r="E1857" s="35"/>
      <c r="F1857" s="31" t="s">
        <v>179</v>
      </c>
      <c r="G1857" s="17">
        <f>G1858</f>
        <v>1298224.3999999999</v>
      </c>
      <c r="H1857" s="17">
        <f>H1858</f>
        <v>1935276.2999999998</v>
      </c>
      <c r="I1857" s="17">
        <f>I1858</f>
        <v>1477335.5</v>
      </c>
      <c r="J1857" s="17">
        <f>J1858</f>
        <v>0</v>
      </c>
      <c r="K1857" s="17">
        <f>K1858</f>
        <v>0</v>
      </c>
      <c r="L1857" s="17">
        <f>L1858</f>
        <v>0</v>
      </c>
      <c r="M1857" s="17">
        <f t="shared" si="4981"/>
        <v>1298224.3999999999</v>
      </c>
      <c r="N1857" s="17">
        <f t="shared" si="4982"/>
        <v>1935276.2999999998</v>
      </c>
      <c r="O1857" s="17">
        <f t="shared" si="4983"/>
        <v>1477335.5</v>
      </c>
      <c r="P1857" s="17">
        <f>P1858</f>
        <v>0</v>
      </c>
      <c r="Q1857" s="17">
        <f>Q1858</f>
        <v>0</v>
      </c>
      <c r="R1857" s="17">
        <f>R1858</f>
        <v>0</v>
      </c>
      <c r="S1857" s="17">
        <f>S1858</f>
        <v>257060.86805000002</v>
      </c>
      <c r="T1857" s="17">
        <f>T1858</f>
        <v>0</v>
      </c>
      <c r="U1857" s="17">
        <f>U1858</f>
        <v>0</v>
      </c>
      <c r="V1857" s="17">
        <f>V1858</f>
        <v>0</v>
      </c>
      <c r="W1857" s="17">
        <f>W1858</f>
        <v>0.035999999999999997</v>
      </c>
      <c r="X1857" s="17">
        <f>X1858</f>
        <v>0</v>
      </c>
      <c r="Y1857" s="17">
        <f t="shared" si="4984"/>
        <v>1555285.2680499998</v>
      </c>
      <c r="Z1857" s="17">
        <f t="shared" si="4985"/>
        <v>1935276.2999999998</v>
      </c>
      <c r="AA1857" s="17">
        <f t="shared" si="4986"/>
        <v>1477335.5360000001</v>
      </c>
      <c r="AB1857" s="17">
        <f>AB1858</f>
        <v>0</v>
      </c>
      <c r="AC1857" s="17">
        <f>AC1858</f>
        <v>0</v>
      </c>
      <c r="AD1857" s="17">
        <f>AD1858</f>
        <v>0</v>
      </c>
      <c r="AE1857" s="17">
        <f t="shared" si="4987"/>
        <v>1555285.2680499998</v>
      </c>
      <c r="AF1857" s="17">
        <f t="shared" si="4988"/>
        <v>1935276.2999999998</v>
      </c>
      <c r="AG1857" s="17">
        <f t="shared" si="4989"/>
        <v>1477335.5360000001</v>
      </c>
      <c r="AH1857" s="17">
        <f>AH1858</f>
        <v>0</v>
      </c>
      <c r="AI1857" s="17">
        <f>AI1858</f>
        <v>0</v>
      </c>
      <c r="AJ1857" s="17">
        <f>AJ1858</f>
        <v>-265.762</v>
      </c>
      <c r="AK1857" s="17">
        <f>AK1858</f>
        <v>-307983.61699999997</v>
      </c>
      <c r="AL1857" s="17">
        <f>AL1858</f>
        <v>-187109.163</v>
      </c>
      <c r="AM1857" s="17">
        <f>AM1858</f>
        <v>0</v>
      </c>
      <c r="AN1857" s="17">
        <f>AN1858</f>
        <v>0</v>
      </c>
      <c r="AO1857" s="17">
        <f>AO1858</f>
        <v>-98.188999999999993</v>
      </c>
      <c r="AP1857" s="17">
        <f>AP1858</f>
        <v>-645590.03200000001</v>
      </c>
      <c r="AQ1857" s="17">
        <f>AQ1858</f>
        <v>-98090.078999999998</v>
      </c>
      <c r="AR1857" s="17">
        <f>AR1858</f>
        <v>0</v>
      </c>
      <c r="AS1857" s="17">
        <f>AS1858</f>
        <v>0</v>
      </c>
      <c r="AT1857" s="17">
        <f>AT1858</f>
        <v>0</v>
      </c>
      <c r="AU1857" s="17">
        <f>AU1858</f>
        <v>-200000</v>
      </c>
      <c r="AV1857" s="17">
        <f>AV1858</f>
        <v>0</v>
      </c>
      <c r="AW1857" s="17">
        <f t="shared" si="4990"/>
        <v>1059926.7260499999</v>
      </c>
      <c r="AX1857" s="17">
        <f t="shared" si="4991"/>
        <v>1191498</v>
      </c>
      <c r="AY1857" s="17">
        <f t="shared" si="4992"/>
        <v>1277335.5360000001</v>
      </c>
      <c r="AZ1857" s="17">
        <f>AZ1858</f>
        <v>0</v>
      </c>
      <c r="BA1857" s="32"/>
      <c r="BB1857" s="32"/>
      <c r="BC1857" s="1"/>
      <c r="BD1857" s="1"/>
      <c r="BE1857" s="1"/>
      <c r="BF1857" s="1"/>
      <c r="BG1857" s="1"/>
      <c r="BH1857" s="1"/>
      <c r="BI1857" s="1"/>
    </row>
    <row r="1858" s="1" customFormat="1" ht="30">
      <c r="A1858" s="30" t="s">
        <v>573</v>
      </c>
      <c r="B1858" s="30" t="s">
        <v>171</v>
      </c>
      <c r="C1858" s="30" t="s">
        <v>325</v>
      </c>
      <c r="D1858" s="30" t="s">
        <v>338</v>
      </c>
      <c r="E1858" s="35"/>
      <c r="F1858" s="31" t="s">
        <v>339</v>
      </c>
      <c r="G1858" s="17">
        <f>G1861+G1863+G1865+G1867+G1869</f>
        <v>1298224.3999999999</v>
      </c>
      <c r="H1858" s="17">
        <f>H1861+H1863+H1865+H1867+H1869</f>
        <v>1935276.2999999998</v>
      </c>
      <c r="I1858" s="17">
        <f>I1861+I1863+I1865+I1867+I1869</f>
        <v>1477335.5</v>
      </c>
      <c r="J1858" s="17">
        <f>J1861+J1863+J1865+J1867+J1869</f>
        <v>0</v>
      </c>
      <c r="K1858" s="17">
        <f>K1861+K1863+K1865+K1867+K1869</f>
        <v>0</v>
      </c>
      <c r="L1858" s="17">
        <f>L1861+L1863+L1865+L1867+L1869</f>
        <v>0</v>
      </c>
      <c r="M1858" s="17">
        <f t="shared" si="4981"/>
        <v>1298224.3999999999</v>
      </c>
      <c r="N1858" s="17">
        <f t="shared" si="4982"/>
        <v>1935276.2999999998</v>
      </c>
      <c r="O1858" s="17">
        <f t="shared" si="4983"/>
        <v>1477335.5</v>
      </c>
      <c r="P1858" s="17">
        <f>P1861+P1863+P1865+P1867+P1869+P1859</f>
        <v>0</v>
      </c>
      <c r="Q1858" s="17">
        <f>Q1861+Q1863+Q1865+Q1867+Q1869+Q1859</f>
        <v>0</v>
      </c>
      <c r="R1858" s="17">
        <f>R1861+R1863+R1865+R1867+R1869+R1859</f>
        <v>0</v>
      </c>
      <c r="S1858" s="17">
        <f>S1861+S1863+S1865+S1867+S1869+S1859</f>
        <v>257060.86805000002</v>
      </c>
      <c r="T1858" s="17">
        <f>T1861+T1863+T1865+T1867+T1869+T1859</f>
        <v>0</v>
      </c>
      <c r="U1858" s="17">
        <f>U1861+U1863+U1865+U1867+U1869+U1859</f>
        <v>0</v>
      </c>
      <c r="V1858" s="17">
        <f>V1861+V1863+V1865+V1867+V1869+V1859</f>
        <v>0</v>
      </c>
      <c r="W1858" s="17">
        <f>W1861+W1863+W1865+W1867+W1869+W1859</f>
        <v>0.035999999999999997</v>
      </c>
      <c r="X1858" s="17">
        <f>X1861+X1863+X1865+X1867+X1869+X1859</f>
        <v>0</v>
      </c>
      <c r="Y1858" s="17">
        <f t="shared" si="4984"/>
        <v>1555285.2680499998</v>
      </c>
      <c r="Z1858" s="17">
        <f t="shared" si="4985"/>
        <v>1935276.2999999998</v>
      </c>
      <c r="AA1858" s="17">
        <f t="shared" si="4986"/>
        <v>1477335.5360000001</v>
      </c>
      <c r="AB1858" s="17">
        <f>AB1861+AB1863+AB1865+AB1867+AB1869+AB1859</f>
        <v>0</v>
      </c>
      <c r="AC1858" s="17">
        <f>AC1861+AC1863+AC1865+AC1867+AC1869+AC1859</f>
        <v>0</v>
      </c>
      <c r="AD1858" s="17">
        <f>AD1861+AD1863+AD1865+AD1867+AD1869+AD1859</f>
        <v>0</v>
      </c>
      <c r="AE1858" s="17">
        <f t="shared" si="4987"/>
        <v>1555285.2680499998</v>
      </c>
      <c r="AF1858" s="17">
        <f t="shared" si="4988"/>
        <v>1935276.2999999998</v>
      </c>
      <c r="AG1858" s="17">
        <f t="shared" si="4989"/>
        <v>1477335.5360000001</v>
      </c>
      <c r="AH1858" s="17">
        <f>AH1861+AH1863+AH1865+AH1867+AH1869+AH1859</f>
        <v>0</v>
      </c>
      <c r="AI1858" s="17">
        <f>AI1861+AI1863+AI1865+AI1867+AI1869+AI1859</f>
        <v>0</v>
      </c>
      <c r="AJ1858" s="17">
        <f>AJ1861+AJ1863+AJ1865+AJ1867+AJ1869+AJ1859</f>
        <v>-265.762</v>
      </c>
      <c r="AK1858" s="17">
        <f>AK1861+AK1863+AK1865+AK1867+AK1869+AK1859</f>
        <v>-307983.61699999997</v>
      </c>
      <c r="AL1858" s="17">
        <f>AL1861+AL1863+AL1865+AL1867+AL1869+AL1859</f>
        <v>-187109.163</v>
      </c>
      <c r="AM1858" s="17">
        <f>AM1861+AM1863+AM1865+AM1867+AM1869+AM1859</f>
        <v>0</v>
      </c>
      <c r="AN1858" s="17">
        <f>AN1861+AN1863+AN1865+AN1867+AN1869+AN1859</f>
        <v>0</v>
      </c>
      <c r="AO1858" s="17">
        <f>AO1861+AO1863+AO1865+AO1867+AO1869+AO1859</f>
        <v>-98.188999999999993</v>
      </c>
      <c r="AP1858" s="17">
        <f>AP1861+AP1863+AP1865+AP1867+AP1869+AP1859</f>
        <v>-645590.03200000001</v>
      </c>
      <c r="AQ1858" s="17">
        <f>AQ1861+AQ1863+AQ1865+AQ1867+AQ1869+AQ1859</f>
        <v>-98090.078999999998</v>
      </c>
      <c r="AR1858" s="17">
        <f>AR1861+AR1863+AR1865+AR1867+AR1869+AR1859</f>
        <v>0</v>
      </c>
      <c r="AS1858" s="17">
        <f>AS1861+AS1863+AS1865+AS1867+AS1869+AS1859</f>
        <v>0</v>
      </c>
      <c r="AT1858" s="17">
        <f>AT1861+AT1863+AT1865+AT1867+AT1869+AT1859</f>
        <v>0</v>
      </c>
      <c r="AU1858" s="17">
        <f>AU1861+AU1863+AU1865+AU1867+AU1869+AU1859</f>
        <v>-200000</v>
      </c>
      <c r="AV1858" s="17">
        <f>AV1861+AV1863+AV1865+AV1867+AV1869+AV1859</f>
        <v>0</v>
      </c>
      <c r="AW1858" s="17">
        <f t="shared" si="4990"/>
        <v>1059926.7260499999</v>
      </c>
      <c r="AX1858" s="17">
        <f t="shared" si="4991"/>
        <v>1191498</v>
      </c>
      <c r="AY1858" s="17">
        <f t="shared" si="4992"/>
        <v>1277335.5360000001</v>
      </c>
      <c r="AZ1858" s="17">
        <f>AZ1861+AZ1863+AZ1865+AZ1867+AZ1869+AZ1859</f>
        <v>0</v>
      </c>
      <c r="BA1858" s="32"/>
      <c r="BB1858" s="32"/>
      <c r="BC1858" s="1"/>
      <c r="BD1858" s="1"/>
      <c r="BE1858" s="1"/>
      <c r="BF1858" s="1"/>
      <c r="BG1858" s="1"/>
      <c r="BH1858" s="1"/>
      <c r="BI1858" s="1"/>
    </row>
    <row r="1859" s="1" customFormat="1" ht="30">
      <c r="A1859" s="30" t="s">
        <v>573</v>
      </c>
      <c r="B1859" s="30" t="s">
        <v>171</v>
      </c>
      <c r="C1859" s="30" t="s">
        <v>325</v>
      </c>
      <c r="D1859" s="30" t="s">
        <v>665</v>
      </c>
      <c r="E1859" s="35"/>
      <c r="F1859" s="31" t="s">
        <v>666</v>
      </c>
      <c r="G1859" s="17"/>
      <c r="H1859" s="17"/>
      <c r="I1859" s="17"/>
      <c r="J1859" s="17"/>
      <c r="K1859" s="17"/>
      <c r="L1859" s="17"/>
      <c r="M1859" s="17"/>
      <c r="N1859" s="17"/>
      <c r="O1859" s="17"/>
      <c r="P1859" s="17">
        <f>P1860</f>
        <v>0</v>
      </c>
      <c r="Q1859" s="17">
        <f>Q1860</f>
        <v>0</v>
      </c>
      <c r="R1859" s="17">
        <f>R1860</f>
        <v>0</v>
      </c>
      <c r="S1859" s="17">
        <f>S1860</f>
        <v>8404.7960500000008</v>
      </c>
      <c r="T1859" s="17">
        <f>T1860</f>
        <v>0</v>
      </c>
      <c r="U1859" s="17">
        <f>U1860</f>
        <v>0</v>
      </c>
      <c r="V1859" s="17">
        <f>V1860</f>
        <v>0</v>
      </c>
      <c r="W1859" s="17">
        <f>W1860</f>
        <v>0</v>
      </c>
      <c r="X1859" s="17">
        <f>X1860</f>
        <v>0</v>
      </c>
      <c r="Y1859" s="17">
        <f t="shared" si="4984"/>
        <v>8404.7960500000008</v>
      </c>
      <c r="Z1859" s="17">
        <f t="shared" si="4985"/>
        <v>0</v>
      </c>
      <c r="AA1859" s="17">
        <f t="shared" si="4986"/>
        <v>0</v>
      </c>
      <c r="AB1859" s="17">
        <f>AB1860</f>
        <v>0</v>
      </c>
      <c r="AC1859" s="17">
        <f>AC1860</f>
        <v>0</v>
      </c>
      <c r="AD1859" s="17">
        <f>AD1860</f>
        <v>0</v>
      </c>
      <c r="AE1859" s="17">
        <f t="shared" si="4987"/>
        <v>8404.7960500000008</v>
      </c>
      <c r="AF1859" s="17">
        <f t="shared" si="4988"/>
        <v>0</v>
      </c>
      <c r="AG1859" s="17">
        <f t="shared" si="4989"/>
        <v>0</v>
      </c>
      <c r="AH1859" s="17">
        <f>AH1860</f>
        <v>0</v>
      </c>
      <c r="AI1859" s="17">
        <f>AI1860</f>
        <v>0</v>
      </c>
      <c r="AJ1859" s="17">
        <f>AJ1860</f>
        <v>0</v>
      </c>
      <c r="AK1859" s="17">
        <f>AK1860</f>
        <v>0</v>
      </c>
      <c r="AL1859" s="17">
        <f>AL1860</f>
        <v>0</v>
      </c>
      <c r="AM1859" s="17">
        <f>AM1860</f>
        <v>0</v>
      </c>
      <c r="AN1859" s="17">
        <f>AN1860</f>
        <v>0</v>
      </c>
      <c r="AO1859" s="17">
        <f>AO1860</f>
        <v>0</v>
      </c>
      <c r="AP1859" s="17">
        <f>AP1860</f>
        <v>0</v>
      </c>
      <c r="AQ1859" s="17">
        <f>AQ1860</f>
        <v>0</v>
      </c>
      <c r="AR1859" s="17">
        <f>AR1860</f>
        <v>0</v>
      </c>
      <c r="AS1859" s="17">
        <f>AS1860</f>
        <v>0</v>
      </c>
      <c r="AT1859" s="17">
        <f>AT1860</f>
        <v>0</v>
      </c>
      <c r="AU1859" s="17">
        <f>AU1860</f>
        <v>0</v>
      </c>
      <c r="AV1859" s="17">
        <f>AV1860</f>
        <v>0</v>
      </c>
      <c r="AW1859" s="17">
        <f t="shared" si="4990"/>
        <v>8404.7960500000008</v>
      </c>
      <c r="AX1859" s="17">
        <f t="shared" si="4991"/>
        <v>0</v>
      </c>
      <c r="AY1859" s="17">
        <f t="shared" si="4992"/>
        <v>0</v>
      </c>
      <c r="AZ1859" s="17">
        <f>AZ1860</f>
        <v>0</v>
      </c>
      <c r="BA1859" s="32"/>
      <c r="BB1859" s="32"/>
      <c r="BC1859" s="1"/>
      <c r="BD1859" s="1"/>
      <c r="BE1859" s="1"/>
      <c r="BF1859" s="1"/>
      <c r="BG1859" s="1"/>
      <c r="BH1859" s="1"/>
      <c r="BI1859" s="1"/>
    </row>
    <row r="1860" s="1" customFormat="1" ht="30">
      <c r="A1860" s="30" t="s">
        <v>573</v>
      </c>
      <c r="B1860" s="30" t="s">
        <v>171</v>
      </c>
      <c r="C1860" s="30" t="s">
        <v>325</v>
      </c>
      <c r="D1860" s="30" t="s">
        <v>665</v>
      </c>
      <c r="E1860" s="30" t="s">
        <v>85</v>
      </c>
      <c r="F1860" s="31" t="s">
        <v>86</v>
      </c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>
        <v>8404.7960500000008</v>
      </c>
      <c r="T1860" s="17"/>
      <c r="U1860" s="17"/>
      <c r="V1860" s="17"/>
      <c r="W1860" s="17"/>
      <c r="X1860" s="17"/>
      <c r="Y1860" s="17">
        <f t="shared" si="4984"/>
        <v>8404.7960500000008</v>
      </c>
      <c r="Z1860" s="17">
        <f t="shared" si="4985"/>
        <v>0</v>
      </c>
      <c r="AA1860" s="17">
        <f t="shared" si="4986"/>
        <v>0</v>
      </c>
      <c r="AB1860" s="17"/>
      <c r="AC1860" s="17"/>
      <c r="AD1860" s="17"/>
      <c r="AE1860" s="17">
        <f t="shared" si="4987"/>
        <v>8404.7960500000008</v>
      </c>
      <c r="AF1860" s="17">
        <f t="shared" si="4988"/>
        <v>0</v>
      </c>
      <c r="AG1860" s="17">
        <f t="shared" si="4989"/>
        <v>0</v>
      </c>
      <c r="AH1860" s="17"/>
      <c r="AI1860" s="17"/>
      <c r="AJ1860" s="17"/>
      <c r="AK1860" s="17"/>
      <c r="AL1860" s="17"/>
      <c r="AM1860" s="17"/>
      <c r="AN1860" s="17"/>
      <c r="AO1860" s="17"/>
      <c r="AP1860" s="17"/>
      <c r="AQ1860" s="17"/>
      <c r="AR1860" s="17"/>
      <c r="AS1860" s="17"/>
      <c r="AT1860" s="17"/>
      <c r="AU1860" s="17"/>
      <c r="AV1860" s="17"/>
      <c r="AW1860" s="17">
        <f t="shared" si="4990"/>
        <v>8404.7960500000008</v>
      </c>
      <c r="AX1860" s="17">
        <f t="shared" si="4991"/>
        <v>0</v>
      </c>
      <c r="AY1860" s="17">
        <f t="shared" si="4992"/>
        <v>0</v>
      </c>
      <c r="AZ1860" s="17"/>
      <c r="BA1860" s="32"/>
      <c r="BB1860" s="32"/>
      <c r="BC1860" s="1"/>
      <c r="BD1860" s="1"/>
      <c r="BE1860" s="1"/>
      <c r="BF1860" s="1"/>
      <c r="BG1860" s="1"/>
      <c r="BH1860" s="1"/>
      <c r="BI1860" s="1"/>
    </row>
    <row r="1861" s="1" customFormat="1" ht="30">
      <c r="A1861" s="30" t="s">
        <v>573</v>
      </c>
      <c r="B1861" s="30" t="s">
        <v>171</v>
      </c>
      <c r="C1861" s="30" t="s">
        <v>325</v>
      </c>
      <c r="D1861" s="30" t="s">
        <v>667</v>
      </c>
      <c r="E1861" s="35"/>
      <c r="F1861" s="31" t="s">
        <v>668</v>
      </c>
      <c r="G1861" s="17">
        <f>G1862</f>
        <v>453</v>
      </c>
      <c r="H1861" s="17">
        <f>H1862</f>
        <v>651.5</v>
      </c>
      <c r="I1861" s="17">
        <f>I1862</f>
        <v>200</v>
      </c>
      <c r="J1861" s="17">
        <f>J1862</f>
        <v>0</v>
      </c>
      <c r="K1861" s="17">
        <f>K1862</f>
        <v>0</v>
      </c>
      <c r="L1861" s="17">
        <f>L1862</f>
        <v>0</v>
      </c>
      <c r="M1861" s="17">
        <f t="shared" si="4981"/>
        <v>453</v>
      </c>
      <c r="N1861" s="17">
        <f t="shared" si="4982"/>
        <v>651.5</v>
      </c>
      <c r="O1861" s="17">
        <f t="shared" si="4983"/>
        <v>200</v>
      </c>
      <c r="P1861" s="17">
        <f>P1862</f>
        <v>0</v>
      </c>
      <c r="Q1861" s="17">
        <f>Q1862</f>
        <v>0</v>
      </c>
      <c r="R1861" s="17">
        <f>R1862</f>
        <v>0</v>
      </c>
      <c r="S1861" s="17">
        <f>S1862</f>
        <v>17979.14402</v>
      </c>
      <c r="T1861" s="17">
        <f>T1862</f>
        <v>0</v>
      </c>
      <c r="U1861" s="17">
        <f>U1862</f>
        <v>0</v>
      </c>
      <c r="V1861" s="17">
        <f>V1862</f>
        <v>0</v>
      </c>
      <c r="W1861" s="17">
        <f>W1862</f>
        <v>0</v>
      </c>
      <c r="X1861" s="17">
        <f>X1862</f>
        <v>0</v>
      </c>
      <c r="Y1861" s="17">
        <f t="shared" si="4984"/>
        <v>18432.14402</v>
      </c>
      <c r="Z1861" s="17">
        <f t="shared" si="4985"/>
        <v>651.5</v>
      </c>
      <c r="AA1861" s="17">
        <f t="shared" si="4986"/>
        <v>200</v>
      </c>
      <c r="AB1861" s="17">
        <f>AB1862</f>
        <v>0</v>
      </c>
      <c r="AC1861" s="17">
        <f>AC1862</f>
        <v>0</v>
      </c>
      <c r="AD1861" s="17">
        <f>AD1862</f>
        <v>0</v>
      </c>
      <c r="AE1861" s="17">
        <f t="shared" si="4987"/>
        <v>18432.14402</v>
      </c>
      <c r="AF1861" s="17">
        <f t="shared" si="4988"/>
        <v>651.5</v>
      </c>
      <c r="AG1861" s="17">
        <f t="shared" si="4989"/>
        <v>200</v>
      </c>
      <c r="AH1861" s="17">
        <f>AH1862</f>
        <v>0</v>
      </c>
      <c r="AI1861" s="17">
        <f>AI1862</f>
        <v>0</v>
      </c>
      <c r="AJ1861" s="17">
        <f>AJ1862</f>
        <v>0</v>
      </c>
      <c r="AK1861" s="17">
        <f>AK1862</f>
        <v>0</v>
      </c>
      <c r="AL1861" s="17">
        <f>AL1862</f>
        <v>0</v>
      </c>
      <c r="AM1861" s="17">
        <f>AM1862</f>
        <v>0</v>
      </c>
      <c r="AN1861" s="17">
        <f>AN1862</f>
        <v>0</v>
      </c>
      <c r="AO1861" s="17">
        <f>AO1862</f>
        <v>0</v>
      </c>
      <c r="AP1861" s="17">
        <f>AP1862</f>
        <v>0</v>
      </c>
      <c r="AQ1861" s="17">
        <f>AQ1862</f>
        <v>0</v>
      </c>
      <c r="AR1861" s="17">
        <f>AR1862</f>
        <v>0</v>
      </c>
      <c r="AS1861" s="17">
        <f>AS1862</f>
        <v>0</v>
      </c>
      <c r="AT1861" s="17">
        <f>AT1862</f>
        <v>0</v>
      </c>
      <c r="AU1861" s="17">
        <f>AU1862</f>
        <v>0</v>
      </c>
      <c r="AV1861" s="17">
        <f>AV1862</f>
        <v>0</v>
      </c>
      <c r="AW1861" s="17">
        <f t="shared" si="4990"/>
        <v>18432.14402</v>
      </c>
      <c r="AX1861" s="17">
        <f t="shared" si="4991"/>
        <v>651.5</v>
      </c>
      <c r="AY1861" s="17">
        <f t="shared" si="4992"/>
        <v>200</v>
      </c>
      <c r="AZ1861" s="17">
        <f>AZ1862</f>
        <v>0</v>
      </c>
      <c r="BA1861" s="32"/>
      <c r="BB1861" s="32"/>
      <c r="BC1861" s="1"/>
      <c r="BD1861" s="1"/>
      <c r="BE1861" s="1"/>
      <c r="BF1861" s="1"/>
      <c r="BG1861" s="1"/>
      <c r="BH1861" s="1"/>
      <c r="BI1861" s="1"/>
    </row>
    <row r="1862" s="1" customFormat="1" ht="30">
      <c r="A1862" s="30" t="s">
        <v>573</v>
      </c>
      <c r="B1862" s="30" t="s">
        <v>171</v>
      </c>
      <c r="C1862" s="30" t="s">
        <v>325</v>
      </c>
      <c r="D1862" s="30" t="s">
        <v>667</v>
      </c>
      <c r="E1862" s="30" t="s">
        <v>85</v>
      </c>
      <c r="F1862" s="31" t="s">
        <v>86</v>
      </c>
      <c r="G1862" s="17">
        <v>453</v>
      </c>
      <c r="H1862" s="17">
        <v>651.5</v>
      </c>
      <c r="I1862" s="17">
        <v>200</v>
      </c>
      <c r="J1862" s="17"/>
      <c r="K1862" s="17"/>
      <c r="L1862" s="17"/>
      <c r="M1862" s="17">
        <f t="shared" si="4981"/>
        <v>453</v>
      </c>
      <c r="N1862" s="17">
        <f t="shared" si="4982"/>
        <v>651.5</v>
      </c>
      <c r="O1862" s="17">
        <f t="shared" si="4983"/>
        <v>200</v>
      </c>
      <c r="P1862" s="17"/>
      <c r="Q1862" s="17"/>
      <c r="R1862" s="17"/>
      <c r="S1862" s="17">
        <v>17979.14402</v>
      </c>
      <c r="T1862" s="17"/>
      <c r="U1862" s="17"/>
      <c r="V1862" s="17"/>
      <c r="W1862" s="17"/>
      <c r="X1862" s="17"/>
      <c r="Y1862" s="17">
        <f t="shared" si="4984"/>
        <v>18432.14402</v>
      </c>
      <c r="Z1862" s="17">
        <f t="shared" si="4985"/>
        <v>651.5</v>
      </c>
      <c r="AA1862" s="17">
        <f t="shared" si="4986"/>
        <v>200</v>
      </c>
      <c r="AB1862" s="17"/>
      <c r="AC1862" s="17"/>
      <c r="AD1862" s="17"/>
      <c r="AE1862" s="17">
        <f t="shared" si="4987"/>
        <v>18432.14402</v>
      </c>
      <c r="AF1862" s="17">
        <f t="shared" si="4988"/>
        <v>651.5</v>
      </c>
      <c r="AG1862" s="17">
        <f t="shared" si="4989"/>
        <v>200</v>
      </c>
      <c r="AH1862" s="17"/>
      <c r="AI1862" s="17"/>
      <c r="AJ1862" s="17"/>
      <c r="AK1862" s="17"/>
      <c r="AL1862" s="17"/>
      <c r="AM1862" s="17"/>
      <c r="AN1862" s="17"/>
      <c r="AO1862" s="17"/>
      <c r="AP1862" s="17"/>
      <c r="AQ1862" s="17"/>
      <c r="AR1862" s="17"/>
      <c r="AS1862" s="17"/>
      <c r="AT1862" s="17"/>
      <c r="AU1862" s="17"/>
      <c r="AV1862" s="17"/>
      <c r="AW1862" s="17">
        <f t="shared" si="4990"/>
        <v>18432.14402</v>
      </c>
      <c r="AX1862" s="17">
        <f t="shared" si="4991"/>
        <v>651.5</v>
      </c>
      <c r="AY1862" s="17">
        <f t="shared" si="4992"/>
        <v>200</v>
      </c>
      <c r="AZ1862" s="17"/>
      <c r="BA1862" s="32"/>
      <c r="BB1862" s="32"/>
      <c r="BC1862" s="1"/>
      <c r="BD1862" s="1"/>
      <c r="BE1862" s="1"/>
      <c r="BF1862" s="1"/>
      <c r="BG1862" s="1"/>
      <c r="BH1862" s="1"/>
      <c r="BI1862" s="1"/>
    </row>
    <row r="1863" s="1" customFormat="1" ht="30">
      <c r="A1863" s="30" t="s">
        <v>573</v>
      </c>
      <c r="B1863" s="30" t="s">
        <v>171</v>
      </c>
      <c r="C1863" s="30" t="s">
        <v>325</v>
      </c>
      <c r="D1863" s="30" t="s">
        <v>669</v>
      </c>
      <c r="E1863" s="35"/>
      <c r="F1863" s="31" t="s">
        <v>670</v>
      </c>
      <c r="G1863" s="17">
        <f>G1864</f>
        <v>35</v>
      </c>
      <c r="H1863" s="17">
        <f>H1864</f>
        <v>540</v>
      </c>
      <c r="I1863" s="17">
        <f>I1864</f>
        <v>1077.3</v>
      </c>
      <c r="J1863" s="17">
        <f>J1864</f>
        <v>0</v>
      </c>
      <c r="K1863" s="17">
        <f>K1864</f>
        <v>0</v>
      </c>
      <c r="L1863" s="17">
        <f>L1864</f>
        <v>0</v>
      </c>
      <c r="M1863" s="17">
        <f t="shared" si="4981"/>
        <v>35</v>
      </c>
      <c r="N1863" s="17">
        <f t="shared" si="4982"/>
        <v>540</v>
      </c>
      <c r="O1863" s="17">
        <f t="shared" si="4983"/>
        <v>1077.3</v>
      </c>
      <c r="P1863" s="17">
        <f>P1864</f>
        <v>0</v>
      </c>
      <c r="Q1863" s="17">
        <f>Q1864</f>
        <v>0</v>
      </c>
      <c r="R1863" s="17">
        <f>R1864</f>
        <v>0</v>
      </c>
      <c r="S1863" s="17">
        <f>S1864</f>
        <v>0</v>
      </c>
      <c r="T1863" s="17">
        <f>T1864</f>
        <v>0</v>
      </c>
      <c r="U1863" s="17">
        <f>U1864</f>
        <v>0</v>
      </c>
      <c r="V1863" s="17">
        <f>V1864</f>
        <v>0</v>
      </c>
      <c r="W1863" s="17">
        <f>W1864</f>
        <v>0.035999999999999997</v>
      </c>
      <c r="X1863" s="17">
        <f>X1864</f>
        <v>0</v>
      </c>
      <c r="Y1863" s="17">
        <f t="shared" si="4984"/>
        <v>35</v>
      </c>
      <c r="Z1863" s="17">
        <f t="shared" si="4985"/>
        <v>540</v>
      </c>
      <c r="AA1863" s="17">
        <f t="shared" si="4986"/>
        <v>1077.336</v>
      </c>
      <c r="AB1863" s="17">
        <f>AB1864</f>
        <v>0</v>
      </c>
      <c r="AC1863" s="17">
        <f>AC1864</f>
        <v>0</v>
      </c>
      <c r="AD1863" s="17">
        <f>AD1864</f>
        <v>0</v>
      </c>
      <c r="AE1863" s="17">
        <f t="shared" si="4987"/>
        <v>35</v>
      </c>
      <c r="AF1863" s="17">
        <f t="shared" si="4988"/>
        <v>540</v>
      </c>
      <c r="AG1863" s="17">
        <f t="shared" si="4989"/>
        <v>1077.336</v>
      </c>
      <c r="AH1863" s="17">
        <f>AH1864</f>
        <v>0</v>
      </c>
      <c r="AI1863" s="17">
        <f>AI1864</f>
        <v>0</v>
      </c>
      <c r="AJ1863" s="17">
        <f>AJ1864</f>
        <v>0</v>
      </c>
      <c r="AK1863" s="17">
        <f>AK1864</f>
        <v>0</v>
      </c>
      <c r="AL1863" s="17">
        <f>AL1864</f>
        <v>0</v>
      </c>
      <c r="AM1863" s="17">
        <f>AM1864</f>
        <v>0</v>
      </c>
      <c r="AN1863" s="17">
        <f>AN1864</f>
        <v>0</v>
      </c>
      <c r="AO1863" s="17">
        <f>AO1864</f>
        <v>0</v>
      </c>
      <c r="AP1863" s="17">
        <f>AP1864</f>
        <v>0</v>
      </c>
      <c r="AQ1863" s="17">
        <f>AQ1864</f>
        <v>0</v>
      </c>
      <c r="AR1863" s="17">
        <f>AR1864</f>
        <v>0</v>
      </c>
      <c r="AS1863" s="17">
        <f>AS1864</f>
        <v>0</v>
      </c>
      <c r="AT1863" s="17">
        <f>AT1864</f>
        <v>0</v>
      </c>
      <c r="AU1863" s="17">
        <f>AU1864</f>
        <v>0</v>
      </c>
      <c r="AV1863" s="17">
        <f>AV1864</f>
        <v>0</v>
      </c>
      <c r="AW1863" s="17">
        <f t="shared" si="4990"/>
        <v>35</v>
      </c>
      <c r="AX1863" s="17">
        <f t="shared" si="4991"/>
        <v>540</v>
      </c>
      <c r="AY1863" s="17">
        <f t="shared" si="4992"/>
        <v>1077.336</v>
      </c>
      <c r="AZ1863" s="17">
        <f>AZ1864</f>
        <v>0</v>
      </c>
      <c r="BA1863" s="32"/>
      <c r="BB1863" s="32"/>
      <c r="BC1863" s="1"/>
      <c r="BD1863" s="1"/>
      <c r="BE1863" s="1"/>
      <c r="BF1863" s="1"/>
      <c r="BG1863" s="1"/>
      <c r="BH1863" s="1"/>
      <c r="BI1863" s="1"/>
    </row>
    <row r="1864" s="1" customFormat="1" ht="30">
      <c r="A1864" s="30" t="s">
        <v>573</v>
      </c>
      <c r="B1864" s="30" t="s">
        <v>171</v>
      </c>
      <c r="C1864" s="30" t="s">
        <v>325</v>
      </c>
      <c r="D1864" s="30" t="s">
        <v>669</v>
      </c>
      <c r="E1864" s="30" t="s">
        <v>85</v>
      </c>
      <c r="F1864" s="31" t="s">
        <v>86</v>
      </c>
      <c r="G1864" s="17">
        <v>35</v>
      </c>
      <c r="H1864" s="17">
        <v>540</v>
      </c>
      <c r="I1864" s="17">
        <v>1077.3</v>
      </c>
      <c r="J1864" s="17"/>
      <c r="K1864" s="17"/>
      <c r="L1864" s="17"/>
      <c r="M1864" s="17">
        <f t="shared" si="4981"/>
        <v>35</v>
      </c>
      <c r="N1864" s="17">
        <f t="shared" si="4982"/>
        <v>540</v>
      </c>
      <c r="O1864" s="17">
        <f t="shared" si="4983"/>
        <v>1077.3</v>
      </c>
      <c r="P1864" s="17"/>
      <c r="Q1864" s="17"/>
      <c r="R1864" s="17"/>
      <c r="S1864" s="17"/>
      <c r="T1864" s="17"/>
      <c r="U1864" s="17"/>
      <c r="V1864" s="17"/>
      <c r="W1864" s="17">
        <v>0.035999999999999997</v>
      </c>
      <c r="X1864" s="17"/>
      <c r="Y1864" s="17">
        <f t="shared" si="4984"/>
        <v>35</v>
      </c>
      <c r="Z1864" s="17">
        <f t="shared" si="4985"/>
        <v>540</v>
      </c>
      <c r="AA1864" s="17">
        <f t="shared" si="4986"/>
        <v>1077.336</v>
      </c>
      <c r="AB1864" s="17"/>
      <c r="AC1864" s="17"/>
      <c r="AD1864" s="17"/>
      <c r="AE1864" s="17">
        <f t="shared" si="4987"/>
        <v>35</v>
      </c>
      <c r="AF1864" s="17">
        <f t="shared" si="4988"/>
        <v>540</v>
      </c>
      <c r="AG1864" s="17">
        <f t="shared" si="4989"/>
        <v>1077.336</v>
      </c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17"/>
      <c r="AT1864" s="17"/>
      <c r="AU1864" s="17"/>
      <c r="AV1864" s="17"/>
      <c r="AW1864" s="17">
        <f t="shared" si="4990"/>
        <v>35</v>
      </c>
      <c r="AX1864" s="17">
        <f t="shared" si="4991"/>
        <v>540</v>
      </c>
      <c r="AY1864" s="17">
        <f t="shared" si="4992"/>
        <v>1077.336</v>
      </c>
      <c r="AZ1864" s="17"/>
      <c r="BA1864" s="32"/>
      <c r="BB1864" s="32"/>
      <c r="BC1864" s="1"/>
      <c r="BD1864" s="1"/>
      <c r="BE1864" s="1"/>
      <c r="BF1864" s="1"/>
      <c r="BG1864" s="1"/>
      <c r="BH1864" s="1"/>
      <c r="BI1864" s="1"/>
    </row>
    <row r="1865" s="1" customFormat="1" ht="30" hidden="1">
      <c r="A1865" s="30" t="s">
        <v>573</v>
      </c>
      <c r="B1865" s="30" t="s">
        <v>171</v>
      </c>
      <c r="C1865" s="30" t="s">
        <v>325</v>
      </c>
      <c r="D1865" s="30" t="s">
        <v>671</v>
      </c>
      <c r="E1865" s="35"/>
      <c r="F1865" s="31" t="s">
        <v>664</v>
      </c>
      <c r="G1865" s="17">
        <f>G1866</f>
        <v>558.39999999999998</v>
      </c>
      <c r="H1865" s="17">
        <f>H1866</f>
        <v>798.39999999999998</v>
      </c>
      <c r="I1865" s="17">
        <f>I1866</f>
        <v>200</v>
      </c>
      <c r="J1865" s="17">
        <f>J1866</f>
        <v>0</v>
      </c>
      <c r="K1865" s="17">
        <f>K1866</f>
        <v>0</v>
      </c>
      <c r="L1865" s="17">
        <f>L1866</f>
        <v>0</v>
      </c>
      <c r="M1865" s="17">
        <f t="shared" si="4981"/>
        <v>558.39999999999998</v>
      </c>
      <c r="N1865" s="17">
        <f t="shared" si="4982"/>
        <v>798.39999999999998</v>
      </c>
      <c r="O1865" s="17">
        <f t="shared" si="4983"/>
        <v>200</v>
      </c>
      <c r="P1865" s="17">
        <f>P1866</f>
        <v>0</v>
      </c>
      <c r="Q1865" s="17">
        <f>Q1866</f>
        <v>0</v>
      </c>
      <c r="R1865" s="17">
        <f>R1866</f>
        <v>0</v>
      </c>
      <c r="S1865" s="17">
        <f>S1866</f>
        <v>15345.7713</v>
      </c>
      <c r="T1865" s="17">
        <f>T1866</f>
        <v>0</v>
      </c>
      <c r="U1865" s="17">
        <f>U1866</f>
        <v>0</v>
      </c>
      <c r="V1865" s="17">
        <f>V1866</f>
        <v>0</v>
      </c>
      <c r="W1865" s="17">
        <f>W1866</f>
        <v>0</v>
      </c>
      <c r="X1865" s="17">
        <f>X1866</f>
        <v>0</v>
      </c>
      <c r="Y1865" s="17">
        <f t="shared" si="4984"/>
        <v>15904.1713</v>
      </c>
      <c r="Z1865" s="17">
        <f t="shared" si="4985"/>
        <v>798.39999999999998</v>
      </c>
      <c r="AA1865" s="17">
        <f t="shared" si="4986"/>
        <v>200</v>
      </c>
      <c r="AB1865" s="17">
        <f>AB1866</f>
        <v>0</v>
      </c>
      <c r="AC1865" s="17">
        <f>AC1866</f>
        <v>0</v>
      </c>
      <c r="AD1865" s="17">
        <f>AD1866</f>
        <v>0</v>
      </c>
      <c r="AE1865" s="17">
        <f t="shared" si="4987"/>
        <v>15904.1713</v>
      </c>
      <c r="AF1865" s="17">
        <f t="shared" si="4988"/>
        <v>798.39999999999998</v>
      </c>
      <c r="AG1865" s="17">
        <f t="shared" si="4989"/>
        <v>200</v>
      </c>
      <c r="AH1865" s="17">
        <f>AH1866</f>
        <v>0</v>
      </c>
      <c r="AI1865" s="17">
        <f>AI1866</f>
        <v>0</v>
      </c>
      <c r="AJ1865" s="17">
        <f>AJ1866</f>
        <v>-265.762</v>
      </c>
      <c r="AK1865" s="17">
        <f>AK1866</f>
        <v>-15638.409</v>
      </c>
      <c r="AL1865" s="17">
        <f>AL1866</f>
        <v>0</v>
      </c>
      <c r="AM1865" s="17">
        <f>AM1866</f>
        <v>0</v>
      </c>
      <c r="AN1865" s="17">
        <f>AN1866</f>
        <v>0</v>
      </c>
      <c r="AO1865" s="17">
        <f>AO1866</f>
        <v>-98.188999999999993</v>
      </c>
      <c r="AP1865" s="17">
        <f>AP1866</f>
        <v>-700.21100000000001</v>
      </c>
      <c r="AQ1865" s="17">
        <f>AQ1866</f>
        <v>0</v>
      </c>
      <c r="AR1865" s="17">
        <f>AR1866</f>
        <v>0</v>
      </c>
      <c r="AS1865" s="17">
        <f>AS1866</f>
        <v>0</v>
      </c>
      <c r="AT1865" s="17">
        <f>AT1866</f>
        <v>0</v>
      </c>
      <c r="AU1865" s="17">
        <f>AU1866</f>
        <v>-200</v>
      </c>
      <c r="AV1865" s="17">
        <f>AV1866</f>
        <v>0</v>
      </c>
      <c r="AW1865" s="17">
        <f t="shared" si="4990"/>
        <v>0.00029999999969732016</v>
      </c>
      <c r="AX1865" s="17">
        <f t="shared" si="4991"/>
        <v>0</v>
      </c>
      <c r="AY1865" s="17">
        <f t="shared" si="4992"/>
        <v>0</v>
      </c>
      <c r="AZ1865" s="17">
        <f>AZ1866</f>
        <v>0</v>
      </c>
      <c r="BA1865" s="32">
        <v>0</v>
      </c>
      <c r="BB1865" s="32"/>
      <c r="BC1865" s="1"/>
      <c r="BD1865" s="1"/>
      <c r="BE1865" s="1"/>
      <c r="BF1865" s="1"/>
      <c r="BG1865" s="1"/>
      <c r="BH1865" s="1"/>
      <c r="BI1865" s="1"/>
    </row>
    <row r="1866" s="1" customFormat="1" ht="30" hidden="1">
      <c r="A1866" s="30" t="s">
        <v>573</v>
      </c>
      <c r="B1866" s="30" t="s">
        <v>171</v>
      </c>
      <c r="C1866" s="30" t="s">
        <v>325</v>
      </c>
      <c r="D1866" s="30" t="s">
        <v>671</v>
      </c>
      <c r="E1866" s="30" t="s">
        <v>85</v>
      </c>
      <c r="F1866" s="31" t="s">
        <v>86</v>
      </c>
      <c r="G1866" s="17">
        <v>558.39999999999998</v>
      </c>
      <c r="H1866" s="17">
        <v>798.39999999999998</v>
      </c>
      <c r="I1866" s="17">
        <v>200</v>
      </c>
      <c r="J1866" s="17"/>
      <c r="K1866" s="17"/>
      <c r="L1866" s="17"/>
      <c r="M1866" s="17">
        <f t="shared" si="4981"/>
        <v>558.39999999999998</v>
      </c>
      <c r="N1866" s="17">
        <f t="shared" si="4982"/>
        <v>798.39999999999998</v>
      </c>
      <c r="O1866" s="17">
        <f t="shared" si="4983"/>
        <v>200</v>
      </c>
      <c r="P1866" s="17"/>
      <c r="Q1866" s="17"/>
      <c r="R1866" s="17"/>
      <c r="S1866" s="17">
        <v>15345.7713</v>
      </c>
      <c r="T1866" s="17"/>
      <c r="U1866" s="17"/>
      <c r="V1866" s="17"/>
      <c r="W1866" s="17"/>
      <c r="X1866" s="17"/>
      <c r="Y1866" s="17">
        <f t="shared" si="4984"/>
        <v>15904.1713</v>
      </c>
      <c r="Z1866" s="17">
        <f t="shared" si="4985"/>
        <v>798.39999999999998</v>
      </c>
      <c r="AA1866" s="17">
        <f t="shared" si="4986"/>
        <v>200</v>
      </c>
      <c r="AB1866" s="17"/>
      <c r="AC1866" s="17"/>
      <c r="AD1866" s="17"/>
      <c r="AE1866" s="17">
        <f t="shared" si="4987"/>
        <v>15904.1713</v>
      </c>
      <c r="AF1866" s="17">
        <f t="shared" si="4988"/>
        <v>798.39999999999998</v>
      </c>
      <c r="AG1866" s="17">
        <f t="shared" si="4989"/>
        <v>200</v>
      </c>
      <c r="AH1866" s="17"/>
      <c r="AI1866" s="17"/>
      <c r="AJ1866" s="17">
        <v>-265.762</v>
      </c>
      <c r="AK1866" s="17">
        <v>-15638.409</v>
      </c>
      <c r="AL1866" s="17"/>
      <c r="AM1866" s="17"/>
      <c r="AN1866" s="17"/>
      <c r="AO1866" s="17">
        <v>-98.188999999999993</v>
      </c>
      <c r="AP1866" s="17">
        <v>-700.21100000000001</v>
      </c>
      <c r="AQ1866" s="17"/>
      <c r="AR1866" s="17"/>
      <c r="AS1866" s="17"/>
      <c r="AT1866" s="17"/>
      <c r="AU1866" s="17">
        <v>-200</v>
      </c>
      <c r="AV1866" s="17"/>
      <c r="AW1866" s="17">
        <f t="shared" si="4990"/>
        <v>0.00029999999969732016</v>
      </c>
      <c r="AX1866" s="17">
        <f t="shared" si="4991"/>
        <v>0</v>
      </c>
      <c r="AY1866" s="17">
        <f t="shared" si="4992"/>
        <v>0</v>
      </c>
      <c r="AZ1866" s="17"/>
      <c r="BA1866" s="32">
        <v>0</v>
      </c>
      <c r="BB1866" s="32"/>
      <c r="BC1866" s="1"/>
      <c r="BD1866" s="1"/>
      <c r="BE1866" s="1"/>
      <c r="BF1866" s="1"/>
      <c r="BG1866" s="1"/>
      <c r="BH1866" s="1"/>
      <c r="BI1866" s="1"/>
    </row>
    <row r="1867" s="1" customFormat="1" ht="45">
      <c r="A1867" s="30" t="s">
        <v>573</v>
      </c>
      <c r="B1867" s="30" t="s">
        <v>171</v>
      </c>
      <c r="C1867" s="30" t="s">
        <v>325</v>
      </c>
      <c r="D1867" s="30" t="s">
        <v>672</v>
      </c>
      <c r="E1867" s="35"/>
      <c r="F1867" s="31" t="s">
        <v>673</v>
      </c>
      <c r="G1867" s="17">
        <f>G1868</f>
        <v>318.10000000000002</v>
      </c>
      <c r="H1867" s="17">
        <f>H1868</f>
        <v>0</v>
      </c>
      <c r="I1867" s="17">
        <f>I1868</f>
        <v>0</v>
      </c>
      <c r="J1867" s="17">
        <f>J1868</f>
        <v>0</v>
      </c>
      <c r="K1867" s="17">
        <f>K1868</f>
        <v>0</v>
      </c>
      <c r="L1867" s="17">
        <f>L1868</f>
        <v>0</v>
      </c>
      <c r="M1867" s="17">
        <f t="shared" si="4981"/>
        <v>318.10000000000002</v>
      </c>
      <c r="N1867" s="17">
        <f t="shared" si="4982"/>
        <v>0</v>
      </c>
      <c r="O1867" s="17">
        <f t="shared" si="4983"/>
        <v>0</v>
      </c>
      <c r="P1867" s="17">
        <f>P1868</f>
        <v>0</v>
      </c>
      <c r="Q1867" s="17">
        <f>Q1868</f>
        <v>0</v>
      </c>
      <c r="R1867" s="17">
        <f>R1868</f>
        <v>0</v>
      </c>
      <c r="S1867" s="17">
        <f>S1868</f>
        <v>215331.15668000001</v>
      </c>
      <c r="T1867" s="17">
        <f>T1868</f>
        <v>0</v>
      </c>
      <c r="U1867" s="17">
        <f>U1868</f>
        <v>0</v>
      </c>
      <c r="V1867" s="17">
        <f>V1868</f>
        <v>0</v>
      </c>
      <c r="W1867" s="17">
        <f>W1868</f>
        <v>0</v>
      </c>
      <c r="X1867" s="17">
        <f>X1868</f>
        <v>0</v>
      </c>
      <c r="Y1867" s="17">
        <f t="shared" si="4984"/>
        <v>215649.25668000002</v>
      </c>
      <c r="Z1867" s="17">
        <f t="shared" si="4985"/>
        <v>0</v>
      </c>
      <c r="AA1867" s="17">
        <f t="shared" si="4986"/>
        <v>0</v>
      </c>
      <c r="AB1867" s="17">
        <f>AB1868</f>
        <v>0</v>
      </c>
      <c r="AC1867" s="17">
        <f>AC1868</f>
        <v>0</v>
      </c>
      <c r="AD1867" s="17">
        <f>AD1868</f>
        <v>0</v>
      </c>
      <c r="AE1867" s="17">
        <f t="shared" si="4987"/>
        <v>215649.25668000002</v>
      </c>
      <c r="AF1867" s="17">
        <f t="shared" si="4988"/>
        <v>0</v>
      </c>
      <c r="AG1867" s="17">
        <f t="shared" si="4989"/>
        <v>0</v>
      </c>
      <c r="AH1867" s="17">
        <f>AH1868</f>
        <v>0</v>
      </c>
      <c r="AI1867" s="17">
        <f>AI1868</f>
        <v>0</v>
      </c>
      <c r="AJ1867" s="17">
        <f>AJ1868</f>
        <v>0</v>
      </c>
      <c r="AK1867" s="17">
        <f>AK1868</f>
        <v>0</v>
      </c>
      <c r="AL1867" s="17">
        <f>AL1868</f>
        <v>78425.629000000001</v>
      </c>
      <c r="AM1867" s="17">
        <f>AM1868</f>
        <v>0</v>
      </c>
      <c r="AN1867" s="17">
        <f>AN1868</f>
        <v>0</v>
      </c>
      <c r="AO1867" s="17">
        <f>AO1868</f>
        <v>0</v>
      </c>
      <c r="AP1867" s="17">
        <f>AP1868</f>
        <v>0</v>
      </c>
      <c r="AQ1867" s="17">
        <f>AQ1868</f>
        <v>0</v>
      </c>
      <c r="AR1867" s="17">
        <f>AR1868</f>
        <v>0</v>
      </c>
      <c r="AS1867" s="17">
        <f>AS1868</f>
        <v>0</v>
      </c>
      <c r="AT1867" s="17">
        <f>AT1868</f>
        <v>0</v>
      </c>
      <c r="AU1867" s="17">
        <f>AU1868</f>
        <v>0</v>
      </c>
      <c r="AV1867" s="17">
        <f>AV1868</f>
        <v>0</v>
      </c>
      <c r="AW1867" s="17">
        <f t="shared" si="4990"/>
        <v>294074.88568000001</v>
      </c>
      <c r="AX1867" s="17">
        <f t="shared" si="4991"/>
        <v>0</v>
      </c>
      <c r="AY1867" s="17">
        <f t="shared" si="4992"/>
        <v>0</v>
      </c>
      <c r="AZ1867" s="17">
        <f>AZ1868</f>
        <v>0</v>
      </c>
      <c r="BA1867" s="32"/>
      <c r="BB1867" s="32"/>
      <c r="BC1867" s="1"/>
      <c r="BD1867" s="1"/>
      <c r="BE1867" s="1"/>
      <c r="BF1867" s="1"/>
      <c r="BG1867" s="1"/>
      <c r="BH1867" s="1"/>
      <c r="BI1867" s="1"/>
    </row>
    <row r="1868" s="1" customFormat="1" ht="30">
      <c r="A1868" s="30" t="s">
        <v>573</v>
      </c>
      <c r="B1868" s="30" t="s">
        <v>171</v>
      </c>
      <c r="C1868" s="30" t="s">
        <v>325</v>
      </c>
      <c r="D1868" s="30" t="s">
        <v>672</v>
      </c>
      <c r="E1868" s="30" t="s">
        <v>85</v>
      </c>
      <c r="F1868" s="31" t="s">
        <v>86</v>
      </c>
      <c r="G1868" s="17">
        <v>318.10000000000002</v>
      </c>
      <c r="H1868" s="17">
        <v>0</v>
      </c>
      <c r="I1868" s="17">
        <v>0</v>
      </c>
      <c r="J1868" s="17"/>
      <c r="K1868" s="17"/>
      <c r="L1868" s="17"/>
      <c r="M1868" s="17">
        <f t="shared" si="4981"/>
        <v>318.10000000000002</v>
      </c>
      <c r="N1868" s="17">
        <f t="shared" si="4982"/>
        <v>0</v>
      </c>
      <c r="O1868" s="17">
        <f t="shared" si="4983"/>
        <v>0</v>
      </c>
      <c r="P1868" s="17"/>
      <c r="Q1868" s="17"/>
      <c r="R1868" s="17"/>
      <c r="S1868" s="17">
        <f>99943.51315+115387.64353</f>
        <v>215331.15668000001</v>
      </c>
      <c r="T1868" s="17"/>
      <c r="U1868" s="17"/>
      <c r="V1868" s="17"/>
      <c r="W1868" s="17"/>
      <c r="X1868" s="17"/>
      <c r="Y1868" s="17">
        <f t="shared" si="4984"/>
        <v>215649.25668000002</v>
      </c>
      <c r="Z1868" s="17">
        <f t="shared" si="4985"/>
        <v>0</v>
      </c>
      <c r="AA1868" s="17">
        <f t="shared" si="4986"/>
        <v>0</v>
      </c>
      <c r="AB1868" s="17"/>
      <c r="AC1868" s="17"/>
      <c r="AD1868" s="17"/>
      <c r="AE1868" s="17">
        <f t="shared" si="4987"/>
        <v>215649.25668000002</v>
      </c>
      <c r="AF1868" s="17">
        <f t="shared" si="4988"/>
        <v>0</v>
      </c>
      <c r="AG1868" s="17">
        <f t="shared" si="4989"/>
        <v>0</v>
      </c>
      <c r="AH1868" s="17"/>
      <c r="AI1868" s="17"/>
      <c r="AJ1868" s="17"/>
      <c r="AK1868" s="17"/>
      <c r="AL1868" s="17">
        <v>78425.629000000001</v>
      </c>
      <c r="AM1868" s="17"/>
      <c r="AN1868" s="17"/>
      <c r="AO1868" s="17"/>
      <c r="AP1868" s="17"/>
      <c r="AQ1868" s="17"/>
      <c r="AR1868" s="17"/>
      <c r="AS1868" s="17"/>
      <c r="AT1868" s="17"/>
      <c r="AU1868" s="17"/>
      <c r="AV1868" s="17"/>
      <c r="AW1868" s="17">
        <f t="shared" si="4990"/>
        <v>294074.88568000001</v>
      </c>
      <c r="AX1868" s="17">
        <f t="shared" si="4991"/>
        <v>0</v>
      </c>
      <c r="AY1868" s="17">
        <f t="shared" si="4992"/>
        <v>0</v>
      </c>
      <c r="AZ1868" s="17"/>
      <c r="BA1868" s="32"/>
      <c r="BB1868" s="32"/>
      <c r="BC1868" s="1"/>
      <c r="BD1868" s="1"/>
      <c r="BE1868" s="1"/>
      <c r="BF1868" s="1"/>
      <c r="BG1868" s="1"/>
      <c r="BH1868" s="1"/>
      <c r="BI1868" s="1"/>
    </row>
    <row r="1869" s="1" customFormat="1" ht="105">
      <c r="A1869" s="30" t="s">
        <v>573</v>
      </c>
      <c r="B1869" s="30" t="s">
        <v>171</v>
      </c>
      <c r="C1869" s="30" t="s">
        <v>325</v>
      </c>
      <c r="D1869" s="30" t="s">
        <v>340</v>
      </c>
      <c r="E1869" s="35"/>
      <c r="F1869" s="31" t="s">
        <v>341</v>
      </c>
      <c r="G1869" s="17">
        <f>G1870</f>
        <v>1296859.8999999999</v>
      </c>
      <c r="H1869" s="17">
        <f>H1870</f>
        <v>1933286.3999999999</v>
      </c>
      <c r="I1869" s="17">
        <f>I1870</f>
        <v>1475858.2</v>
      </c>
      <c r="J1869" s="17">
        <f>J1870</f>
        <v>0</v>
      </c>
      <c r="K1869" s="17">
        <f>K1870</f>
        <v>0</v>
      </c>
      <c r="L1869" s="17">
        <f>L1870</f>
        <v>0</v>
      </c>
      <c r="M1869" s="17">
        <f t="shared" si="4981"/>
        <v>1296859.8999999999</v>
      </c>
      <c r="N1869" s="17">
        <f t="shared" si="4982"/>
        <v>1933286.3999999999</v>
      </c>
      <c r="O1869" s="17">
        <f t="shared" si="4983"/>
        <v>1475858.2</v>
      </c>
      <c r="P1869" s="17">
        <f>P1870</f>
        <v>0</v>
      </c>
      <c r="Q1869" s="17">
        <f>Q1870</f>
        <v>0</v>
      </c>
      <c r="R1869" s="17">
        <f>R1870</f>
        <v>0</v>
      </c>
      <c r="S1869" s="17">
        <f>S1870</f>
        <v>0</v>
      </c>
      <c r="T1869" s="17">
        <f>T1870</f>
        <v>0</v>
      </c>
      <c r="U1869" s="17">
        <f>U1870</f>
        <v>0</v>
      </c>
      <c r="V1869" s="17">
        <f>V1870</f>
        <v>0</v>
      </c>
      <c r="W1869" s="17">
        <f>W1870</f>
        <v>0</v>
      </c>
      <c r="X1869" s="17">
        <f>X1870</f>
        <v>0</v>
      </c>
      <c r="Y1869" s="17">
        <f t="shared" si="4984"/>
        <v>1296859.8999999999</v>
      </c>
      <c r="Z1869" s="17">
        <f t="shared" si="4985"/>
        <v>1933286.3999999999</v>
      </c>
      <c r="AA1869" s="17">
        <f t="shared" si="4986"/>
        <v>1475858.2</v>
      </c>
      <c r="AB1869" s="17">
        <f>AB1870</f>
        <v>0</v>
      </c>
      <c r="AC1869" s="17">
        <f>AC1870</f>
        <v>0</v>
      </c>
      <c r="AD1869" s="17">
        <f>AD1870</f>
        <v>0</v>
      </c>
      <c r="AE1869" s="17">
        <f t="shared" si="4987"/>
        <v>1296859.8999999999</v>
      </c>
      <c r="AF1869" s="17">
        <f t="shared" si="4988"/>
        <v>1933286.3999999999</v>
      </c>
      <c r="AG1869" s="17">
        <f t="shared" si="4989"/>
        <v>1475858.2</v>
      </c>
      <c r="AH1869" s="17">
        <f>AH1870</f>
        <v>0</v>
      </c>
      <c r="AI1869" s="17">
        <f>AI1870</f>
        <v>0</v>
      </c>
      <c r="AJ1869" s="17">
        <f>AJ1870</f>
        <v>0</v>
      </c>
      <c r="AK1869" s="17">
        <f>AK1870</f>
        <v>-292345.20799999998</v>
      </c>
      <c r="AL1869" s="17">
        <f>AL1870</f>
        <v>-265534.79200000002</v>
      </c>
      <c r="AM1869" s="17">
        <f>AM1870</f>
        <v>0</v>
      </c>
      <c r="AN1869" s="17">
        <f>AN1870</f>
        <v>0</v>
      </c>
      <c r="AO1869" s="17">
        <f>AO1870</f>
        <v>0</v>
      </c>
      <c r="AP1869" s="17">
        <f>AP1870</f>
        <v>-644889.821</v>
      </c>
      <c r="AQ1869" s="17">
        <f>AQ1870</f>
        <v>-98090.078999999998</v>
      </c>
      <c r="AR1869" s="17">
        <f>AR1870</f>
        <v>0</v>
      </c>
      <c r="AS1869" s="17">
        <f>AS1870</f>
        <v>0</v>
      </c>
      <c r="AT1869" s="17">
        <f>AT1870</f>
        <v>0</v>
      </c>
      <c r="AU1869" s="17">
        <f>AU1870</f>
        <v>-199800</v>
      </c>
      <c r="AV1869" s="17">
        <f>AV1870</f>
        <v>0</v>
      </c>
      <c r="AW1869" s="17">
        <f t="shared" si="4990"/>
        <v>738979.89999999991</v>
      </c>
      <c r="AX1869" s="17">
        <f t="shared" si="4991"/>
        <v>1190306.5</v>
      </c>
      <c r="AY1869" s="17">
        <f t="shared" si="4992"/>
        <v>1276058.2</v>
      </c>
      <c r="AZ1869" s="17">
        <f>AZ1870</f>
        <v>0</v>
      </c>
      <c r="BA1869" s="32"/>
      <c r="BB1869" s="32"/>
      <c r="BC1869" s="1"/>
      <c r="BD1869" s="1"/>
      <c r="BE1869" s="1"/>
      <c r="BF1869" s="1"/>
      <c r="BG1869" s="1"/>
      <c r="BH1869" s="1"/>
      <c r="BI1869" s="1"/>
    </row>
    <row r="1870" s="1" customFormat="1" ht="30">
      <c r="A1870" s="30" t="s">
        <v>573</v>
      </c>
      <c r="B1870" s="30" t="s">
        <v>171</v>
      </c>
      <c r="C1870" s="30" t="s">
        <v>325</v>
      </c>
      <c r="D1870" s="30" t="s">
        <v>340</v>
      </c>
      <c r="E1870" s="30" t="s">
        <v>85</v>
      </c>
      <c r="F1870" s="31" t="s">
        <v>86</v>
      </c>
      <c r="G1870" s="17">
        <v>1296859.8999999999</v>
      </c>
      <c r="H1870" s="17">
        <v>1933286.3999999999</v>
      </c>
      <c r="I1870" s="17">
        <v>1475858.2</v>
      </c>
      <c r="J1870" s="17"/>
      <c r="K1870" s="17"/>
      <c r="L1870" s="17"/>
      <c r="M1870" s="17">
        <f t="shared" si="4981"/>
        <v>1296859.8999999999</v>
      </c>
      <c r="N1870" s="17">
        <f t="shared" si="4982"/>
        <v>1933286.3999999999</v>
      </c>
      <c r="O1870" s="17">
        <f t="shared" si="4983"/>
        <v>1475858.2</v>
      </c>
      <c r="P1870" s="17"/>
      <c r="Q1870" s="17"/>
      <c r="R1870" s="17"/>
      <c r="S1870" s="17"/>
      <c r="T1870" s="17"/>
      <c r="U1870" s="17"/>
      <c r="V1870" s="17"/>
      <c r="W1870" s="17"/>
      <c r="X1870" s="17"/>
      <c r="Y1870" s="17">
        <f t="shared" si="4984"/>
        <v>1296859.8999999999</v>
      </c>
      <c r="Z1870" s="17">
        <f t="shared" si="4985"/>
        <v>1933286.3999999999</v>
      </c>
      <c r="AA1870" s="17">
        <f t="shared" si="4986"/>
        <v>1475858.2</v>
      </c>
      <c r="AB1870" s="17"/>
      <c r="AC1870" s="17"/>
      <c r="AD1870" s="17"/>
      <c r="AE1870" s="17">
        <f t="shared" si="4987"/>
        <v>1296859.8999999999</v>
      </c>
      <c r="AF1870" s="17">
        <f t="shared" si="4988"/>
        <v>1933286.3999999999</v>
      </c>
      <c r="AG1870" s="17">
        <f t="shared" si="4989"/>
        <v>1475858.2</v>
      </c>
      <c r="AH1870" s="17"/>
      <c r="AI1870" s="17"/>
      <c r="AJ1870" s="17"/>
      <c r="AK1870" s="17">
        <v>-292345.20799999998</v>
      </c>
      <c r="AL1870" s="17">
        <v>-265534.79200000002</v>
      </c>
      <c r="AM1870" s="17"/>
      <c r="AN1870" s="17"/>
      <c r="AO1870" s="17"/>
      <c r="AP1870" s="17">
        <v>-644889.821</v>
      </c>
      <c r="AQ1870" s="17">
        <v>-98090.078999999998</v>
      </c>
      <c r="AR1870" s="17"/>
      <c r="AS1870" s="17"/>
      <c r="AT1870" s="17"/>
      <c r="AU1870" s="17">
        <v>-199800</v>
      </c>
      <c r="AV1870" s="17"/>
      <c r="AW1870" s="17">
        <f t="shared" si="4990"/>
        <v>738979.89999999991</v>
      </c>
      <c r="AX1870" s="17">
        <f t="shared" si="4991"/>
        <v>1190306.5</v>
      </c>
      <c r="AY1870" s="17">
        <f t="shared" si="4992"/>
        <v>1276058.2</v>
      </c>
      <c r="AZ1870" s="17"/>
      <c r="BA1870" s="32"/>
      <c r="BB1870" s="32"/>
      <c r="BC1870" s="1"/>
      <c r="BD1870" s="1"/>
      <c r="BE1870" s="1"/>
      <c r="BF1870" s="1"/>
      <c r="BG1870" s="1"/>
      <c r="BH1870" s="1"/>
      <c r="BI1870" s="1"/>
    </row>
    <row r="1871" s="1" customFormat="1" ht="15">
      <c r="A1871" s="30" t="s">
        <v>573</v>
      </c>
      <c r="B1871" s="30" t="s">
        <v>171</v>
      </c>
      <c r="C1871" s="30" t="s">
        <v>325</v>
      </c>
      <c r="D1871" s="30" t="s">
        <v>342</v>
      </c>
      <c r="E1871" s="35"/>
      <c r="F1871" s="31" t="s">
        <v>80</v>
      </c>
      <c r="G1871" s="17">
        <f>G1872</f>
        <v>203242.20000000001</v>
      </c>
      <c r="H1871" s="17">
        <f>H1872</f>
        <v>0</v>
      </c>
      <c r="I1871" s="17">
        <f>I1872</f>
        <v>0</v>
      </c>
      <c r="J1871" s="17">
        <f>J1872</f>
        <v>0</v>
      </c>
      <c r="K1871" s="17">
        <f>K1872</f>
        <v>0</v>
      </c>
      <c r="L1871" s="17">
        <f>L1872</f>
        <v>0</v>
      </c>
      <c r="M1871" s="17">
        <f t="shared" si="4981"/>
        <v>203242.20000000001</v>
      </c>
      <c r="N1871" s="17">
        <f t="shared" si="4982"/>
        <v>0</v>
      </c>
      <c r="O1871" s="17">
        <f t="shared" si="4983"/>
        <v>0</v>
      </c>
      <c r="P1871" s="17">
        <f>P1872</f>
        <v>0</v>
      </c>
      <c r="Q1871" s="17">
        <f>Q1872</f>
        <v>0</v>
      </c>
      <c r="R1871" s="17">
        <f>R1872</f>
        <v>0</v>
      </c>
      <c r="S1871" s="17">
        <f>S1872</f>
        <v>79258.250569999989</v>
      </c>
      <c r="T1871" s="17">
        <f>T1872</f>
        <v>0</v>
      </c>
      <c r="U1871" s="17">
        <f>U1872</f>
        <v>0</v>
      </c>
      <c r="V1871" s="17">
        <f>V1872</f>
        <v>0</v>
      </c>
      <c r="W1871" s="17">
        <f>W1872</f>
        <v>0</v>
      </c>
      <c r="X1871" s="17">
        <f>X1872</f>
        <v>0</v>
      </c>
      <c r="Y1871" s="17">
        <f t="shared" si="4984"/>
        <v>282500.45056999999</v>
      </c>
      <c r="Z1871" s="17">
        <f t="shared" si="4985"/>
        <v>0</v>
      </c>
      <c r="AA1871" s="17">
        <f t="shared" si="4986"/>
        <v>0</v>
      </c>
      <c r="AB1871" s="17">
        <f>AB1872</f>
        <v>0</v>
      </c>
      <c r="AC1871" s="17">
        <f>AC1872</f>
        <v>0</v>
      </c>
      <c r="AD1871" s="17">
        <f>AD1872</f>
        <v>0</v>
      </c>
      <c r="AE1871" s="17">
        <f t="shared" si="4987"/>
        <v>282500.45056999999</v>
      </c>
      <c r="AF1871" s="17">
        <f t="shared" si="4988"/>
        <v>0</v>
      </c>
      <c r="AG1871" s="17">
        <f t="shared" si="4989"/>
        <v>0</v>
      </c>
      <c r="AH1871" s="17">
        <f>AH1872</f>
        <v>0</v>
      </c>
      <c r="AI1871" s="17">
        <f>AI1872</f>
        <v>0</v>
      </c>
      <c r="AJ1871" s="17">
        <f>AJ1872</f>
        <v>0</v>
      </c>
      <c r="AK1871" s="17">
        <f>AK1872</f>
        <v>0</v>
      </c>
      <c r="AL1871" s="17">
        <f>AL1872</f>
        <v>0</v>
      </c>
      <c r="AM1871" s="17">
        <f>AM1872</f>
        <v>0</v>
      </c>
      <c r="AN1871" s="17">
        <f>AN1872</f>
        <v>0</v>
      </c>
      <c r="AO1871" s="17">
        <f>AO1872</f>
        <v>0</v>
      </c>
      <c r="AP1871" s="17">
        <f>AP1872</f>
        <v>0</v>
      </c>
      <c r="AQ1871" s="17">
        <f>AQ1872</f>
        <v>0</v>
      </c>
      <c r="AR1871" s="17">
        <f>AR1872</f>
        <v>0</v>
      </c>
      <c r="AS1871" s="17">
        <f>AS1872</f>
        <v>0</v>
      </c>
      <c r="AT1871" s="17">
        <f>AT1872</f>
        <v>0</v>
      </c>
      <c r="AU1871" s="17">
        <f>AU1872</f>
        <v>0</v>
      </c>
      <c r="AV1871" s="17">
        <f>AV1872</f>
        <v>0</v>
      </c>
      <c r="AW1871" s="17">
        <f t="shared" si="4990"/>
        <v>282500.45056999999</v>
      </c>
      <c r="AX1871" s="17">
        <f t="shared" si="4991"/>
        <v>0</v>
      </c>
      <c r="AY1871" s="17">
        <f t="shared" si="4992"/>
        <v>0</v>
      </c>
      <c r="AZ1871" s="17">
        <f>AZ1872</f>
        <v>0</v>
      </c>
      <c r="BA1871" s="32"/>
      <c r="BB1871" s="32"/>
      <c r="BC1871" s="1"/>
      <c r="BD1871" s="1"/>
      <c r="BE1871" s="1"/>
      <c r="BF1871" s="1"/>
      <c r="BG1871" s="1"/>
      <c r="BH1871" s="1"/>
      <c r="BI1871" s="1"/>
    </row>
    <row r="1872" s="1" customFormat="1" ht="45">
      <c r="A1872" s="30" t="s">
        <v>573</v>
      </c>
      <c r="B1872" s="30" t="s">
        <v>171</v>
      </c>
      <c r="C1872" s="30" t="s">
        <v>325</v>
      </c>
      <c r="D1872" s="30" t="s">
        <v>343</v>
      </c>
      <c r="E1872" s="35"/>
      <c r="F1872" s="31" t="s">
        <v>344</v>
      </c>
      <c r="G1872" s="17">
        <f>G1875+G1877</f>
        <v>203242.20000000001</v>
      </c>
      <c r="H1872" s="17">
        <f>H1875+H1877</f>
        <v>0</v>
      </c>
      <c r="I1872" s="17">
        <f>I1875+I1877</f>
        <v>0</v>
      </c>
      <c r="J1872" s="17">
        <f>J1875+J1877</f>
        <v>0</v>
      </c>
      <c r="K1872" s="17">
        <f>K1875+K1877</f>
        <v>0</v>
      </c>
      <c r="L1872" s="17">
        <f>L1875+L1877</f>
        <v>0</v>
      </c>
      <c r="M1872" s="17">
        <f t="shared" si="4981"/>
        <v>203242.20000000001</v>
      </c>
      <c r="N1872" s="17">
        <f t="shared" si="4982"/>
        <v>0</v>
      </c>
      <c r="O1872" s="17">
        <f t="shared" si="4983"/>
        <v>0</v>
      </c>
      <c r="P1872" s="17">
        <f>P1875+P1877+P1873+P1879</f>
        <v>0</v>
      </c>
      <c r="Q1872" s="17">
        <f>Q1875+Q1877+Q1873+Q1879</f>
        <v>0</v>
      </c>
      <c r="R1872" s="17">
        <f>R1875+R1877+R1873+R1879</f>
        <v>0</v>
      </c>
      <c r="S1872" s="17">
        <f>S1875+S1877+S1873+S1879</f>
        <v>79258.250569999989</v>
      </c>
      <c r="T1872" s="17">
        <f>T1875+T1877+T1873+T1879</f>
        <v>0</v>
      </c>
      <c r="U1872" s="17">
        <f>U1875+U1877+U1873+U1879</f>
        <v>0</v>
      </c>
      <c r="V1872" s="17">
        <f>V1875+V1877+V1873+V1879</f>
        <v>0</v>
      </c>
      <c r="W1872" s="17">
        <f>W1875+W1877+W1873+W1879</f>
        <v>0</v>
      </c>
      <c r="X1872" s="17">
        <f>X1875+X1877+X1873+X1879</f>
        <v>0</v>
      </c>
      <c r="Y1872" s="17">
        <f t="shared" si="4984"/>
        <v>282500.45056999999</v>
      </c>
      <c r="Z1872" s="17">
        <f t="shared" si="4985"/>
        <v>0</v>
      </c>
      <c r="AA1872" s="17">
        <f t="shared" si="4986"/>
        <v>0</v>
      </c>
      <c r="AB1872" s="17">
        <f>AB1875+AB1877+AB1873+AB1879</f>
        <v>0</v>
      </c>
      <c r="AC1872" s="17">
        <f>AC1875+AC1877+AC1873+AC1879</f>
        <v>0</v>
      </c>
      <c r="AD1872" s="17">
        <f>AD1875+AD1877+AD1873+AD1879</f>
        <v>0</v>
      </c>
      <c r="AE1872" s="17">
        <f t="shared" si="4987"/>
        <v>282500.45056999999</v>
      </c>
      <c r="AF1872" s="17">
        <f t="shared" si="4988"/>
        <v>0</v>
      </c>
      <c r="AG1872" s="17">
        <f t="shared" si="4989"/>
        <v>0</v>
      </c>
      <c r="AH1872" s="17">
        <f>AH1875+AH1877+AH1873+AH1879</f>
        <v>0</v>
      </c>
      <c r="AI1872" s="17">
        <f>AI1875+AI1877+AI1873+AI1879</f>
        <v>0</v>
      </c>
      <c r="AJ1872" s="17">
        <f>AJ1875+AJ1877+AJ1873+AJ1879</f>
        <v>0</v>
      </c>
      <c r="AK1872" s="17">
        <f>AK1875+AK1877+AK1873+AK1879</f>
        <v>0</v>
      </c>
      <c r="AL1872" s="17">
        <f>AL1875+AL1877+AL1873+AL1879</f>
        <v>0</v>
      </c>
      <c r="AM1872" s="17">
        <f>AM1875+AM1877+AM1873+AM1879</f>
        <v>0</v>
      </c>
      <c r="AN1872" s="17">
        <f>AN1875+AN1877+AN1873+AN1879</f>
        <v>0</v>
      </c>
      <c r="AO1872" s="17">
        <f>AO1875+AO1877+AO1873+AO1879</f>
        <v>0</v>
      </c>
      <c r="AP1872" s="17">
        <f>AP1875+AP1877+AP1873+AP1879</f>
        <v>0</v>
      </c>
      <c r="AQ1872" s="17">
        <f>AQ1875+AQ1877+AQ1873+AQ1879</f>
        <v>0</v>
      </c>
      <c r="AR1872" s="17">
        <f>AR1875+AR1877+AR1873+AR1879</f>
        <v>0</v>
      </c>
      <c r="AS1872" s="17">
        <f>AS1875+AS1877+AS1873+AS1879</f>
        <v>0</v>
      </c>
      <c r="AT1872" s="17">
        <f>AT1875+AT1877+AT1873+AT1879</f>
        <v>0</v>
      </c>
      <c r="AU1872" s="17">
        <f>AU1875+AU1877+AU1873+AU1879</f>
        <v>0</v>
      </c>
      <c r="AV1872" s="17">
        <f>AV1875+AV1877+AV1873+AV1879</f>
        <v>0</v>
      </c>
      <c r="AW1872" s="17">
        <f t="shared" si="4990"/>
        <v>282500.45056999999</v>
      </c>
      <c r="AX1872" s="17">
        <f t="shared" si="4991"/>
        <v>0</v>
      </c>
      <c r="AY1872" s="17">
        <f t="shared" si="4992"/>
        <v>0</v>
      </c>
      <c r="AZ1872" s="17">
        <f>AZ1875+AZ1877+AZ1873+AZ1879</f>
        <v>0</v>
      </c>
      <c r="BA1872" s="32"/>
      <c r="BB1872" s="32"/>
      <c r="BC1872" s="1"/>
      <c r="BD1872" s="1"/>
      <c r="BE1872" s="1"/>
      <c r="BF1872" s="1"/>
      <c r="BG1872" s="1"/>
      <c r="BH1872" s="1"/>
      <c r="BI1872" s="1"/>
    </row>
    <row r="1873" s="1" customFormat="1" ht="30">
      <c r="A1873" s="30" t="s">
        <v>573</v>
      </c>
      <c r="B1873" s="30" t="s">
        <v>171</v>
      </c>
      <c r="C1873" s="30" t="s">
        <v>325</v>
      </c>
      <c r="D1873" s="30" t="s">
        <v>674</v>
      </c>
      <c r="E1873" s="35"/>
      <c r="F1873" s="31" t="s">
        <v>675</v>
      </c>
      <c r="G1873" s="17"/>
      <c r="H1873" s="17"/>
      <c r="I1873" s="17"/>
      <c r="J1873" s="17"/>
      <c r="K1873" s="17"/>
      <c r="L1873" s="17"/>
      <c r="M1873" s="17"/>
      <c r="N1873" s="17"/>
      <c r="O1873" s="17"/>
      <c r="P1873" s="17">
        <f>P1874</f>
        <v>0</v>
      </c>
      <c r="Q1873" s="17">
        <f>Q1874</f>
        <v>0</v>
      </c>
      <c r="R1873" s="17">
        <f>R1874</f>
        <v>0</v>
      </c>
      <c r="S1873" s="17">
        <f>S1874</f>
        <v>8439.1239800000003</v>
      </c>
      <c r="T1873" s="17">
        <f>T1874</f>
        <v>0</v>
      </c>
      <c r="U1873" s="17">
        <f>U1874</f>
        <v>0</v>
      </c>
      <c r="V1873" s="17">
        <f>V1874</f>
        <v>0</v>
      </c>
      <c r="W1873" s="17">
        <f>W1874</f>
        <v>0</v>
      </c>
      <c r="X1873" s="17">
        <f>X1874</f>
        <v>0</v>
      </c>
      <c r="Y1873" s="17">
        <f t="shared" si="4984"/>
        <v>8439.1239800000003</v>
      </c>
      <c r="Z1873" s="17">
        <f t="shared" si="4985"/>
        <v>0</v>
      </c>
      <c r="AA1873" s="17">
        <f t="shared" si="4986"/>
        <v>0</v>
      </c>
      <c r="AB1873" s="17">
        <f>AB1874</f>
        <v>0</v>
      </c>
      <c r="AC1873" s="17">
        <f>AC1874</f>
        <v>0</v>
      </c>
      <c r="AD1873" s="17">
        <f>AD1874</f>
        <v>0</v>
      </c>
      <c r="AE1873" s="17">
        <f t="shared" si="4987"/>
        <v>8439.1239800000003</v>
      </c>
      <c r="AF1873" s="17">
        <f t="shared" si="4988"/>
        <v>0</v>
      </c>
      <c r="AG1873" s="17">
        <f t="shared" si="4989"/>
        <v>0</v>
      </c>
      <c r="AH1873" s="17">
        <f>AH1874</f>
        <v>0</v>
      </c>
      <c r="AI1873" s="17">
        <f>AI1874</f>
        <v>0</v>
      </c>
      <c r="AJ1873" s="17">
        <f>AJ1874</f>
        <v>0</v>
      </c>
      <c r="AK1873" s="17">
        <f>AK1874</f>
        <v>0</v>
      </c>
      <c r="AL1873" s="17">
        <f>AL1874</f>
        <v>0</v>
      </c>
      <c r="AM1873" s="17">
        <f>AM1874</f>
        <v>0</v>
      </c>
      <c r="AN1873" s="17">
        <f>AN1874</f>
        <v>0</v>
      </c>
      <c r="AO1873" s="17">
        <f>AO1874</f>
        <v>0</v>
      </c>
      <c r="AP1873" s="17">
        <f>AP1874</f>
        <v>0</v>
      </c>
      <c r="AQ1873" s="17">
        <f>AQ1874</f>
        <v>0</v>
      </c>
      <c r="AR1873" s="17">
        <f>AR1874</f>
        <v>0</v>
      </c>
      <c r="AS1873" s="17">
        <f>AS1874</f>
        <v>0</v>
      </c>
      <c r="AT1873" s="17">
        <f>AT1874</f>
        <v>0</v>
      </c>
      <c r="AU1873" s="17">
        <f>AU1874</f>
        <v>0</v>
      </c>
      <c r="AV1873" s="17">
        <f>AV1874</f>
        <v>0</v>
      </c>
      <c r="AW1873" s="17">
        <f t="shared" si="4990"/>
        <v>8439.1239800000003</v>
      </c>
      <c r="AX1873" s="17">
        <f t="shared" si="4991"/>
        <v>0</v>
      </c>
      <c r="AY1873" s="17">
        <f t="shared" si="4992"/>
        <v>0</v>
      </c>
      <c r="AZ1873" s="17">
        <f>AZ1874</f>
        <v>0</v>
      </c>
      <c r="BA1873" s="32"/>
      <c r="BB1873" s="32"/>
      <c r="BC1873" s="1"/>
      <c r="BD1873" s="1"/>
      <c r="BE1873" s="1"/>
      <c r="BF1873" s="1"/>
      <c r="BG1873" s="1"/>
      <c r="BH1873" s="1"/>
      <c r="BI1873" s="1"/>
    </row>
    <row r="1874" s="1" customFormat="1" ht="30">
      <c r="A1874" s="30" t="s">
        <v>573</v>
      </c>
      <c r="B1874" s="30" t="s">
        <v>171</v>
      </c>
      <c r="C1874" s="30" t="s">
        <v>325</v>
      </c>
      <c r="D1874" s="30" t="s">
        <v>674</v>
      </c>
      <c r="E1874" s="30" t="s">
        <v>85</v>
      </c>
      <c r="F1874" s="31" t="s">
        <v>86</v>
      </c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>
        <v>8439.1239800000003</v>
      </c>
      <c r="T1874" s="17"/>
      <c r="U1874" s="17"/>
      <c r="V1874" s="17"/>
      <c r="W1874" s="17"/>
      <c r="X1874" s="17"/>
      <c r="Y1874" s="17">
        <f t="shared" si="4984"/>
        <v>8439.1239800000003</v>
      </c>
      <c r="Z1874" s="17">
        <f t="shared" si="4985"/>
        <v>0</v>
      </c>
      <c r="AA1874" s="17">
        <f t="shared" si="4986"/>
        <v>0</v>
      </c>
      <c r="AB1874" s="17"/>
      <c r="AC1874" s="17"/>
      <c r="AD1874" s="17"/>
      <c r="AE1874" s="17">
        <f t="shared" si="4987"/>
        <v>8439.1239800000003</v>
      </c>
      <c r="AF1874" s="17">
        <f t="shared" si="4988"/>
        <v>0</v>
      </c>
      <c r="AG1874" s="17">
        <f t="shared" si="4989"/>
        <v>0</v>
      </c>
      <c r="AH1874" s="17"/>
      <c r="AI1874" s="17"/>
      <c r="AJ1874" s="17"/>
      <c r="AK1874" s="17"/>
      <c r="AL1874" s="17"/>
      <c r="AM1874" s="17"/>
      <c r="AN1874" s="17"/>
      <c r="AO1874" s="17"/>
      <c r="AP1874" s="17"/>
      <c r="AQ1874" s="17"/>
      <c r="AR1874" s="17"/>
      <c r="AS1874" s="17"/>
      <c r="AT1874" s="17"/>
      <c r="AU1874" s="17"/>
      <c r="AV1874" s="17"/>
      <c r="AW1874" s="17">
        <f t="shared" si="4990"/>
        <v>8439.1239800000003</v>
      </c>
      <c r="AX1874" s="17">
        <f t="shared" si="4991"/>
        <v>0</v>
      </c>
      <c r="AY1874" s="17">
        <f t="shared" si="4992"/>
        <v>0</v>
      </c>
      <c r="AZ1874" s="17"/>
      <c r="BA1874" s="32"/>
      <c r="BB1874" s="32"/>
      <c r="BC1874" s="1"/>
      <c r="BD1874" s="1"/>
      <c r="BE1874" s="1"/>
      <c r="BF1874" s="1"/>
      <c r="BG1874" s="1"/>
      <c r="BH1874" s="1"/>
      <c r="BI1874" s="1"/>
    </row>
    <row r="1875" s="1" customFormat="1" ht="30">
      <c r="A1875" s="30" t="s">
        <v>573</v>
      </c>
      <c r="B1875" s="30" t="s">
        <v>171</v>
      </c>
      <c r="C1875" s="30" t="s">
        <v>325</v>
      </c>
      <c r="D1875" s="30" t="s">
        <v>345</v>
      </c>
      <c r="E1875" s="35"/>
      <c r="F1875" s="31" t="s">
        <v>346</v>
      </c>
      <c r="G1875" s="17">
        <f>G1876</f>
        <v>101822.3</v>
      </c>
      <c r="H1875" s="17">
        <f>H1876</f>
        <v>0</v>
      </c>
      <c r="I1875" s="17">
        <f>I1876</f>
        <v>0</v>
      </c>
      <c r="J1875" s="17">
        <f>J1876</f>
        <v>0</v>
      </c>
      <c r="K1875" s="17">
        <f>K1876</f>
        <v>0</v>
      </c>
      <c r="L1875" s="17">
        <f>L1876</f>
        <v>0</v>
      </c>
      <c r="M1875" s="17">
        <f t="shared" si="4981"/>
        <v>101822.3</v>
      </c>
      <c r="N1875" s="17">
        <f t="shared" si="4982"/>
        <v>0</v>
      </c>
      <c r="O1875" s="17">
        <f t="shared" si="4983"/>
        <v>0</v>
      </c>
      <c r="P1875" s="17">
        <f>P1876</f>
        <v>0</v>
      </c>
      <c r="Q1875" s="17">
        <f>Q1876</f>
        <v>0</v>
      </c>
      <c r="R1875" s="17">
        <f>R1876</f>
        <v>0</v>
      </c>
      <c r="S1875" s="17">
        <f>S1876</f>
        <v>0</v>
      </c>
      <c r="T1875" s="17">
        <f>T1876</f>
        <v>0</v>
      </c>
      <c r="U1875" s="17">
        <f>U1876</f>
        <v>0</v>
      </c>
      <c r="V1875" s="17">
        <f>V1876</f>
        <v>0</v>
      </c>
      <c r="W1875" s="17">
        <f>W1876</f>
        <v>0</v>
      </c>
      <c r="X1875" s="17">
        <f>X1876</f>
        <v>0</v>
      </c>
      <c r="Y1875" s="17">
        <f t="shared" si="4984"/>
        <v>101822.3</v>
      </c>
      <c r="Z1875" s="17">
        <f t="shared" si="4985"/>
        <v>0</v>
      </c>
      <c r="AA1875" s="17">
        <f t="shared" si="4986"/>
        <v>0</v>
      </c>
      <c r="AB1875" s="17">
        <f>AB1876</f>
        <v>0</v>
      </c>
      <c r="AC1875" s="17">
        <f>AC1876</f>
        <v>0</v>
      </c>
      <c r="AD1875" s="17">
        <f>AD1876</f>
        <v>0</v>
      </c>
      <c r="AE1875" s="17">
        <f t="shared" si="4987"/>
        <v>101822.3</v>
      </c>
      <c r="AF1875" s="17">
        <f t="shared" si="4988"/>
        <v>0</v>
      </c>
      <c r="AG1875" s="17">
        <f t="shared" si="4989"/>
        <v>0</v>
      </c>
      <c r="AH1875" s="17">
        <f>AH1876</f>
        <v>0</v>
      </c>
      <c r="AI1875" s="17">
        <f>AI1876</f>
        <v>0</v>
      </c>
      <c r="AJ1875" s="17">
        <f>AJ1876</f>
        <v>0</v>
      </c>
      <c r="AK1875" s="17">
        <f>AK1876</f>
        <v>0</v>
      </c>
      <c r="AL1875" s="17">
        <f>AL1876</f>
        <v>0</v>
      </c>
      <c r="AM1875" s="17">
        <f>AM1876</f>
        <v>0</v>
      </c>
      <c r="AN1875" s="17">
        <f>AN1876</f>
        <v>0</v>
      </c>
      <c r="AO1875" s="17">
        <f>AO1876</f>
        <v>0</v>
      </c>
      <c r="AP1875" s="17">
        <f>AP1876</f>
        <v>0</v>
      </c>
      <c r="AQ1875" s="17">
        <f>AQ1876</f>
        <v>0</v>
      </c>
      <c r="AR1875" s="17">
        <f>AR1876</f>
        <v>0</v>
      </c>
      <c r="AS1875" s="17">
        <f>AS1876</f>
        <v>0</v>
      </c>
      <c r="AT1875" s="17">
        <f>AT1876</f>
        <v>0</v>
      </c>
      <c r="AU1875" s="17">
        <f>AU1876</f>
        <v>0</v>
      </c>
      <c r="AV1875" s="17">
        <f>AV1876</f>
        <v>0</v>
      </c>
      <c r="AW1875" s="17">
        <f t="shared" si="4990"/>
        <v>101822.3</v>
      </c>
      <c r="AX1875" s="17">
        <f t="shared" si="4991"/>
        <v>0</v>
      </c>
      <c r="AY1875" s="17">
        <f t="shared" si="4992"/>
        <v>0</v>
      </c>
      <c r="AZ1875" s="17">
        <f>AZ1876</f>
        <v>0</v>
      </c>
      <c r="BA1875" s="32"/>
      <c r="BB1875" s="32"/>
      <c r="BC1875" s="1"/>
      <c r="BD1875" s="1"/>
      <c r="BE1875" s="1"/>
      <c r="BF1875" s="1"/>
      <c r="BG1875" s="1"/>
      <c r="BH1875" s="1"/>
      <c r="BI1875" s="1"/>
    </row>
    <row r="1876" s="1" customFormat="1" ht="30">
      <c r="A1876" s="30" t="s">
        <v>573</v>
      </c>
      <c r="B1876" s="30" t="s">
        <v>171</v>
      </c>
      <c r="C1876" s="30" t="s">
        <v>325</v>
      </c>
      <c r="D1876" s="30" t="s">
        <v>345</v>
      </c>
      <c r="E1876" s="30" t="s">
        <v>85</v>
      </c>
      <c r="F1876" s="31" t="s">
        <v>86</v>
      </c>
      <c r="G1876" s="17">
        <v>101822.3</v>
      </c>
      <c r="H1876" s="17">
        <v>0</v>
      </c>
      <c r="I1876" s="17">
        <v>0</v>
      </c>
      <c r="J1876" s="17"/>
      <c r="K1876" s="17"/>
      <c r="L1876" s="17"/>
      <c r="M1876" s="17">
        <f t="shared" si="4981"/>
        <v>101822.3</v>
      </c>
      <c r="N1876" s="17">
        <f t="shared" si="4982"/>
        <v>0</v>
      </c>
      <c r="O1876" s="17">
        <f t="shared" si="4983"/>
        <v>0</v>
      </c>
      <c r="P1876" s="17"/>
      <c r="Q1876" s="17"/>
      <c r="R1876" s="17"/>
      <c r="S1876" s="17"/>
      <c r="T1876" s="17"/>
      <c r="U1876" s="17"/>
      <c r="V1876" s="17"/>
      <c r="W1876" s="17"/>
      <c r="X1876" s="17"/>
      <c r="Y1876" s="17">
        <f t="shared" si="4984"/>
        <v>101822.3</v>
      </c>
      <c r="Z1876" s="17">
        <f t="shared" si="4985"/>
        <v>0</v>
      </c>
      <c r="AA1876" s="17">
        <f t="shared" si="4986"/>
        <v>0</v>
      </c>
      <c r="AB1876" s="17"/>
      <c r="AC1876" s="17"/>
      <c r="AD1876" s="17"/>
      <c r="AE1876" s="17">
        <f t="shared" si="4987"/>
        <v>101822.3</v>
      </c>
      <c r="AF1876" s="17">
        <f t="shared" si="4988"/>
        <v>0</v>
      </c>
      <c r="AG1876" s="17">
        <f t="shared" si="4989"/>
        <v>0</v>
      </c>
      <c r="AH1876" s="17"/>
      <c r="AI1876" s="17"/>
      <c r="AJ1876" s="17"/>
      <c r="AK1876" s="17"/>
      <c r="AL1876" s="17"/>
      <c r="AM1876" s="17"/>
      <c r="AN1876" s="17"/>
      <c r="AO1876" s="17"/>
      <c r="AP1876" s="17"/>
      <c r="AQ1876" s="17"/>
      <c r="AR1876" s="17"/>
      <c r="AS1876" s="17"/>
      <c r="AT1876" s="17"/>
      <c r="AU1876" s="17"/>
      <c r="AV1876" s="17"/>
      <c r="AW1876" s="17">
        <f t="shared" si="4990"/>
        <v>101822.3</v>
      </c>
      <c r="AX1876" s="17">
        <f t="shared" si="4991"/>
        <v>0</v>
      </c>
      <c r="AY1876" s="17">
        <f t="shared" si="4992"/>
        <v>0</v>
      </c>
      <c r="AZ1876" s="17"/>
      <c r="BA1876" s="32"/>
      <c r="BB1876" s="32"/>
      <c r="BC1876" s="1"/>
      <c r="BD1876" s="1"/>
      <c r="BE1876" s="1"/>
      <c r="BF1876" s="1"/>
      <c r="BG1876" s="1"/>
      <c r="BH1876" s="1"/>
      <c r="BI1876" s="1"/>
    </row>
    <row r="1877" s="1" customFormat="1" ht="30">
      <c r="A1877" s="30" t="s">
        <v>573</v>
      </c>
      <c r="B1877" s="30" t="s">
        <v>171</v>
      </c>
      <c r="C1877" s="30" t="s">
        <v>325</v>
      </c>
      <c r="D1877" s="30" t="s">
        <v>676</v>
      </c>
      <c r="E1877" s="35"/>
      <c r="F1877" s="31" t="s">
        <v>677</v>
      </c>
      <c r="G1877" s="17">
        <f>G1878</f>
        <v>101419.89999999999</v>
      </c>
      <c r="H1877" s="17">
        <f>H1878</f>
        <v>0</v>
      </c>
      <c r="I1877" s="17">
        <f>I1878</f>
        <v>0</v>
      </c>
      <c r="J1877" s="17">
        <f>J1878</f>
        <v>0</v>
      </c>
      <c r="K1877" s="17">
        <f>K1878</f>
        <v>0</v>
      </c>
      <c r="L1877" s="17">
        <f>L1878</f>
        <v>0</v>
      </c>
      <c r="M1877" s="17">
        <f t="shared" si="4981"/>
        <v>101419.89999999999</v>
      </c>
      <c r="N1877" s="17">
        <f t="shared" si="4982"/>
        <v>0</v>
      </c>
      <c r="O1877" s="17">
        <f t="shared" si="4983"/>
        <v>0</v>
      </c>
      <c r="P1877" s="17">
        <f>P1878</f>
        <v>0</v>
      </c>
      <c r="Q1877" s="17">
        <f>Q1878</f>
        <v>0</v>
      </c>
      <c r="R1877" s="17">
        <f>R1878</f>
        <v>0</v>
      </c>
      <c r="S1877" s="17">
        <f>S1878</f>
        <v>435.22268000000003</v>
      </c>
      <c r="T1877" s="17">
        <f>T1878</f>
        <v>0</v>
      </c>
      <c r="U1877" s="17">
        <f>U1878</f>
        <v>0</v>
      </c>
      <c r="V1877" s="17">
        <f>V1878</f>
        <v>0</v>
      </c>
      <c r="W1877" s="17">
        <f>W1878</f>
        <v>0</v>
      </c>
      <c r="X1877" s="17">
        <f>X1878</f>
        <v>0</v>
      </c>
      <c r="Y1877" s="17">
        <f t="shared" si="4984"/>
        <v>101855.12268</v>
      </c>
      <c r="Z1877" s="17">
        <f t="shared" si="4985"/>
        <v>0</v>
      </c>
      <c r="AA1877" s="17">
        <f t="shared" si="4986"/>
        <v>0</v>
      </c>
      <c r="AB1877" s="17">
        <f>AB1878</f>
        <v>0</v>
      </c>
      <c r="AC1877" s="17">
        <f>AC1878</f>
        <v>0</v>
      </c>
      <c r="AD1877" s="17">
        <f>AD1878</f>
        <v>0</v>
      </c>
      <c r="AE1877" s="17">
        <f t="shared" si="4987"/>
        <v>101855.12268</v>
      </c>
      <c r="AF1877" s="17">
        <f t="shared" si="4988"/>
        <v>0</v>
      </c>
      <c r="AG1877" s="17">
        <f t="shared" si="4989"/>
        <v>0</v>
      </c>
      <c r="AH1877" s="17">
        <f>AH1878</f>
        <v>0</v>
      </c>
      <c r="AI1877" s="17">
        <f>AI1878</f>
        <v>0</v>
      </c>
      <c r="AJ1877" s="17">
        <f>AJ1878</f>
        <v>0</v>
      </c>
      <c r="AK1877" s="17">
        <f>AK1878</f>
        <v>0</v>
      </c>
      <c r="AL1877" s="17">
        <f>AL1878</f>
        <v>0</v>
      </c>
      <c r="AM1877" s="17">
        <f>AM1878</f>
        <v>0</v>
      </c>
      <c r="AN1877" s="17">
        <f>AN1878</f>
        <v>0</v>
      </c>
      <c r="AO1877" s="17">
        <f>AO1878</f>
        <v>0</v>
      </c>
      <c r="AP1877" s="17">
        <f>AP1878</f>
        <v>0</v>
      </c>
      <c r="AQ1877" s="17">
        <f>AQ1878</f>
        <v>0</v>
      </c>
      <c r="AR1877" s="17">
        <f>AR1878</f>
        <v>0</v>
      </c>
      <c r="AS1877" s="17">
        <f>AS1878</f>
        <v>0</v>
      </c>
      <c r="AT1877" s="17">
        <f>AT1878</f>
        <v>0</v>
      </c>
      <c r="AU1877" s="17">
        <f>AU1878</f>
        <v>0</v>
      </c>
      <c r="AV1877" s="17">
        <f>AV1878</f>
        <v>0</v>
      </c>
      <c r="AW1877" s="17">
        <f t="shared" si="4990"/>
        <v>101855.12268</v>
      </c>
      <c r="AX1877" s="17">
        <f t="shared" si="4991"/>
        <v>0</v>
      </c>
      <c r="AY1877" s="17">
        <f t="shared" si="4992"/>
        <v>0</v>
      </c>
      <c r="AZ1877" s="17">
        <f>AZ1878</f>
        <v>0</v>
      </c>
      <c r="BA1877" s="32"/>
      <c r="BB1877" s="32"/>
      <c r="BC1877" s="1"/>
      <c r="BD1877" s="1"/>
      <c r="BE1877" s="1"/>
      <c r="BF1877" s="1"/>
      <c r="BG1877" s="1"/>
      <c r="BH1877" s="1"/>
      <c r="BI1877" s="1"/>
    </row>
    <row r="1878" s="1" customFormat="1" ht="30">
      <c r="A1878" s="30" t="s">
        <v>573</v>
      </c>
      <c r="B1878" s="30" t="s">
        <v>171</v>
      </c>
      <c r="C1878" s="30" t="s">
        <v>325</v>
      </c>
      <c r="D1878" s="30" t="s">
        <v>676</v>
      </c>
      <c r="E1878" s="30" t="s">
        <v>85</v>
      </c>
      <c r="F1878" s="31" t="s">
        <v>86</v>
      </c>
      <c r="G1878" s="17">
        <v>101419.89999999999</v>
      </c>
      <c r="H1878" s="17">
        <v>0</v>
      </c>
      <c r="I1878" s="17">
        <v>0</v>
      </c>
      <c r="J1878" s="17"/>
      <c r="K1878" s="17"/>
      <c r="L1878" s="17"/>
      <c r="M1878" s="17">
        <f t="shared" si="4981"/>
        <v>101419.89999999999</v>
      </c>
      <c r="N1878" s="17">
        <f t="shared" si="4982"/>
        <v>0</v>
      </c>
      <c r="O1878" s="17">
        <f t="shared" si="4983"/>
        <v>0</v>
      </c>
      <c r="P1878" s="17"/>
      <c r="Q1878" s="17"/>
      <c r="R1878" s="17"/>
      <c r="S1878" s="17">
        <v>435.22268000000003</v>
      </c>
      <c r="T1878" s="17"/>
      <c r="U1878" s="17"/>
      <c r="V1878" s="17"/>
      <c r="W1878" s="17"/>
      <c r="X1878" s="17"/>
      <c r="Y1878" s="17">
        <f t="shared" si="4984"/>
        <v>101855.12268</v>
      </c>
      <c r="Z1878" s="17">
        <f t="shared" si="4985"/>
        <v>0</v>
      </c>
      <c r="AA1878" s="17">
        <f t="shared" si="4986"/>
        <v>0</v>
      </c>
      <c r="AB1878" s="17"/>
      <c r="AC1878" s="17"/>
      <c r="AD1878" s="17"/>
      <c r="AE1878" s="17">
        <f t="shared" si="4987"/>
        <v>101855.12268</v>
      </c>
      <c r="AF1878" s="17">
        <f t="shared" si="4988"/>
        <v>0</v>
      </c>
      <c r="AG1878" s="17">
        <f t="shared" si="4989"/>
        <v>0</v>
      </c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/>
      <c r="AS1878" s="17"/>
      <c r="AT1878" s="17"/>
      <c r="AU1878" s="17"/>
      <c r="AV1878" s="17"/>
      <c r="AW1878" s="17">
        <f t="shared" si="4990"/>
        <v>101855.12268</v>
      </c>
      <c r="AX1878" s="17">
        <f t="shared" si="4991"/>
        <v>0</v>
      </c>
      <c r="AY1878" s="17">
        <f t="shared" si="4992"/>
        <v>0</v>
      </c>
      <c r="AZ1878" s="17"/>
      <c r="BA1878" s="32"/>
      <c r="BB1878" s="32"/>
      <c r="BC1878" s="1"/>
      <c r="BD1878" s="1"/>
      <c r="BE1878" s="1"/>
      <c r="BF1878" s="1"/>
      <c r="BG1878" s="1"/>
      <c r="BH1878" s="1"/>
      <c r="BI1878" s="1"/>
    </row>
    <row r="1879" s="1" customFormat="1" ht="30">
      <c r="A1879" s="30" t="s">
        <v>573</v>
      </c>
      <c r="B1879" s="30" t="s">
        <v>171</v>
      </c>
      <c r="C1879" s="30" t="s">
        <v>325</v>
      </c>
      <c r="D1879" s="30" t="s">
        <v>678</v>
      </c>
      <c r="E1879" s="35"/>
      <c r="F1879" s="31" t="s">
        <v>679</v>
      </c>
      <c r="G1879" s="17"/>
      <c r="H1879" s="17"/>
      <c r="I1879" s="17"/>
      <c r="J1879" s="17"/>
      <c r="K1879" s="17"/>
      <c r="L1879" s="17"/>
      <c r="M1879" s="17"/>
      <c r="N1879" s="17"/>
      <c r="O1879" s="17"/>
      <c r="P1879" s="17">
        <f>P1880</f>
        <v>0</v>
      </c>
      <c r="Q1879" s="17">
        <f>Q1880</f>
        <v>0</v>
      </c>
      <c r="R1879" s="17">
        <f>R1880</f>
        <v>0</v>
      </c>
      <c r="S1879" s="17">
        <f>S1880</f>
        <v>70383.903909999994</v>
      </c>
      <c r="T1879" s="17">
        <f>T1880</f>
        <v>0</v>
      </c>
      <c r="U1879" s="17">
        <f>U1880</f>
        <v>0</v>
      </c>
      <c r="V1879" s="17">
        <f>V1880</f>
        <v>0</v>
      </c>
      <c r="W1879" s="17">
        <f>W1880</f>
        <v>0</v>
      </c>
      <c r="X1879" s="17">
        <f>X1880</f>
        <v>0</v>
      </c>
      <c r="Y1879" s="17">
        <f t="shared" si="4984"/>
        <v>70383.903909999994</v>
      </c>
      <c r="Z1879" s="17">
        <f t="shared" si="4985"/>
        <v>0</v>
      </c>
      <c r="AA1879" s="17">
        <f t="shared" si="4986"/>
        <v>0</v>
      </c>
      <c r="AB1879" s="17">
        <f>AB1880</f>
        <v>0</v>
      </c>
      <c r="AC1879" s="17">
        <f>AC1880</f>
        <v>0</v>
      </c>
      <c r="AD1879" s="17">
        <f>AD1880</f>
        <v>0</v>
      </c>
      <c r="AE1879" s="17">
        <f t="shared" si="4987"/>
        <v>70383.903909999994</v>
      </c>
      <c r="AF1879" s="17">
        <f t="shared" si="4988"/>
        <v>0</v>
      </c>
      <c r="AG1879" s="17">
        <f t="shared" si="4989"/>
        <v>0</v>
      </c>
      <c r="AH1879" s="17">
        <f>AH1880</f>
        <v>0</v>
      </c>
      <c r="AI1879" s="17">
        <f>AI1880</f>
        <v>0</v>
      </c>
      <c r="AJ1879" s="17">
        <f>AJ1880</f>
        <v>0</v>
      </c>
      <c r="AK1879" s="17">
        <f>AK1880</f>
        <v>0</v>
      </c>
      <c r="AL1879" s="17">
        <f>AL1880</f>
        <v>0</v>
      </c>
      <c r="AM1879" s="17">
        <f>AM1880</f>
        <v>0</v>
      </c>
      <c r="AN1879" s="17">
        <f>AN1880</f>
        <v>0</v>
      </c>
      <c r="AO1879" s="17">
        <f>AO1880</f>
        <v>0</v>
      </c>
      <c r="AP1879" s="17">
        <f>AP1880</f>
        <v>0</v>
      </c>
      <c r="AQ1879" s="17">
        <f>AQ1880</f>
        <v>0</v>
      </c>
      <c r="AR1879" s="17">
        <f>AR1880</f>
        <v>0</v>
      </c>
      <c r="AS1879" s="17">
        <f>AS1880</f>
        <v>0</v>
      </c>
      <c r="AT1879" s="17">
        <f>AT1880</f>
        <v>0</v>
      </c>
      <c r="AU1879" s="17">
        <f>AU1880</f>
        <v>0</v>
      </c>
      <c r="AV1879" s="17">
        <f>AV1880</f>
        <v>0</v>
      </c>
      <c r="AW1879" s="17">
        <f t="shared" si="4990"/>
        <v>70383.903909999994</v>
      </c>
      <c r="AX1879" s="17">
        <f t="shared" si="4991"/>
        <v>0</v>
      </c>
      <c r="AY1879" s="17">
        <f t="shared" si="4992"/>
        <v>0</v>
      </c>
      <c r="AZ1879" s="17">
        <f>AZ1880</f>
        <v>0</v>
      </c>
      <c r="BA1879" s="32"/>
      <c r="BB1879" s="32"/>
      <c r="BC1879" s="1"/>
      <c r="BD1879" s="1"/>
      <c r="BE1879" s="1"/>
      <c r="BF1879" s="1"/>
      <c r="BG1879" s="1"/>
      <c r="BH1879" s="1"/>
      <c r="BI1879" s="1"/>
    </row>
    <row r="1880" s="1" customFormat="1" ht="30">
      <c r="A1880" s="30" t="s">
        <v>573</v>
      </c>
      <c r="B1880" s="30" t="s">
        <v>171</v>
      </c>
      <c r="C1880" s="30" t="s">
        <v>325</v>
      </c>
      <c r="D1880" s="30" t="s">
        <v>678</v>
      </c>
      <c r="E1880" s="30" t="s">
        <v>85</v>
      </c>
      <c r="F1880" s="31" t="s">
        <v>86</v>
      </c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>
        <v>70383.903909999994</v>
      </c>
      <c r="T1880" s="17"/>
      <c r="U1880" s="17"/>
      <c r="V1880" s="17"/>
      <c r="W1880" s="17"/>
      <c r="X1880" s="17"/>
      <c r="Y1880" s="17">
        <f t="shared" si="4984"/>
        <v>70383.903909999994</v>
      </c>
      <c r="Z1880" s="17">
        <f t="shared" si="4985"/>
        <v>0</v>
      </c>
      <c r="AA1880" s="17">
        <f t="shared" si="4986"/>
        <v>0</v>
      </c>
      <c r="AB1880" s="17"/>
      <c r="AC1880" s="17"/>
      <c r="AD1880" s="17"/>
      <c r="AE1880" s="17">
        <f t="shared" si="4987"/>
        <v>70383.903909999994</v>
      </c>
      <c r="AF1880" s="17">
        <f t="shared" si="4988"/>
        <v>0</v>
      </c>
      <c r="AG1880" s="17">
        <f t="shared" si="4989"/>
        <v>0</v>
      </c>
      <c r="AH1880" s="17"/>
      <c r="AI1880" s="17"/>
      <c r="AJ1880" s="17"/>
      <c r="AK1880" s="17"/>
      <c r="AL1880" s="17"/>
      <c r="AM1880" s="17"/>
      <c r="AN1880" s="17"/>
      <c r="AO1880" s="17"/>
      <c r="AP1880" s="17"/>
      <c r="AQ1880" s="17"/>
      <c r="AR1880" s="17"/>
      <c r="AS1880" s="17"/>
      <c r="AT1880" s="17"/>
      <c r="AU1880" s="17"/>
      <c r="AV1880" s="17"/>
      <c r="AW1880" s="17">
        <f t="shared" si="4990"/>
        <v>70383.903909999994</v>
      </c>
      <c r="AX1880" s="17">
        <f t="shared" si="4991"/>
        <v>0</v>
      </c>
      <c r="AY1880" s="17">
        <f t="shared" si="4992"/>
        <v>0</v>
      </c>
      <c r="AZ1880" s="17"/>
      <c r="BA1880" s="32"/>
      <c r="BB1880" s="32"/>
      <c r="BC1880" s="1"/>
      <c r="BD1880" s="1"/>
      <c r="BE1880" s="1"/>
      <c r="BF1880" s="1"/>
      <c r="BG1880" s="1"/>
      <c r="BH1880" s="1"/>
      <c r="BI1880" s="1"/>
    </row>
    <row r="1881" s="25" customFormat="1" ht="15" hidden="1">
      <c r="A1881" s="26" t="s">
        <v>573</v>
      </c>
      <c r="B1881" s="26" t="s">
        <v>171</v>
      </c>
      <c r="C1881" s="26" t="s">
        <v>171</v>
      </c>
      <c r="D1881" s="26"/>
      <c r="E1881" s="26"/>
      <c r="F1881" s="27" t="s">
        <v>236</v>
      </c>
      <c r="G1881" s="28"/>
      <c r="H1881" s="28"/>
      <c r="I1881" s="28"/>
      <c r="J1881" s="28"/>
      <c r="K1881" s="28"/>
      <c r="L1881" s="28"/>
      <c r="M1881" s="28"/>
      <c r="N1881" s="28"/>
      <c r="O1881" s="28"/>
      <c r="P1881" s="28">
        <f t="shared" ref="P1881:P1890" si="5027">P1882</f>
        <v>0</v>
      </c>
      <c r="Q1881" s="28">
        <f t="shared" ref="Q1881:Q1890" si="5028">Q1882</f>
        <v>0</v>
      </c>
      <c r="R1881" s="28">
        <f t="shared" ref="R1881:R1890" si="5029">R1882</f>
        <v>0</v>
      </c>
      <c r="S1881" s="28">
        <f t="shared" ref="S1881:S1890" si="5030">S1882</f>
        <v>76952.030719999995</v>
      </c>
      <c r="T1881" s="28">
        <f t="shared" ref="T1881:T1890" si="5031">T1882</f>
        <v>0</v>
      </c>
      <c r="U1881" s="28">
        <f t="shared" ref="U1881:U1890" si="5032">U1882</f>
        <v>0</v>
      </c>
      <c r="V1881" s="28">
        <f t="shared" ref="V1881:V1890" si="5033">V1882</f>
        <v>0</v>
      </c>
      <c r="W1881" s="28">
        <f t="shared" ref="W1881:W1890" si="5034">W1882</f>
        <v>0</v>
      </c>
      <c r="X1881" s="28">
        <f t="shared" ref="X1881:X1890" si="5035">X1882</f>
        <v>0</v>
      </c>
      <c r="Y1881" s="28">
        <f t="shared" si="4984"/>
        <v>76952.030719999995</v>
      </c>
      <c r="Z1881" s="28">
        <f t="shared" si="4985"/>
        <v>0</v>
      </c>
      <c r="AA1881" s="28">
        <f t="shared" si="4986"/>
        <v>0</v>
      </c>
      <c r="AB1881" s="28">
        <f t="shared" ref="AB1881:AB1890" si="5036">AB1882</f>
        <v>0</v>
      </c>
      <c r="AC1881" s="28">
        <f t="shared" ref="AC1881:AC1890" si="5037">AC1882</f>
        <v>0</v>
      </c>
      <c r="AD1881" s="28">
        <f t="shared" ref="AD1881:AD1890" si="5038">AD1882</f>
        <v>0</v>
      </c>
      <c r="AE1881" s="28">
        <f t="shared" si="4987"/>
        <v>76952.030719999995</v>
      </c>
      <c r="AF1881" s="28">
        <f t="shared" si="4988"/>
        <v>0</v>
      </c>
      <c r="AG1881" s="28">
        <f t="shared" si="4989"/>
        <v>0</v>
      </c>
      <c r="AH1881" s="28">
        <f t="shared" ref="AH1881:AH1890" si="5039">AH1882</f>
        <v>0</v>
      </c>
      <c r="AI1881" s="28">
        <f t="shared" ref="AI1881:AI1890" si="5040">AI1882</f>
        <v>0</v>
      </c>
      <c r="AJ1881" s="28">
        <f t="shared" ref="AJ1881:AJ1890" si="5041">AJ1882</f>
        <v>-76952.030719999995</v>
      </c>
      <c r="AK1881" s="28">
        <f t="shared" ref="AK1881:AK1890" si="5042">AK1882</f>
        <v>0</v>
      </c>
      <c r="AL1881" s="28">
        <f t="shared" ref="AL1881:AL1890" si="5043">AL1882</f>
        <v>0</v>
      </c>
      <c r="AM1881" s="28">
        <f t="shared" ref="AM1881:AM1890" si="5044">AM1882</f>
        <v>0</v>
      </c>
      <c r="AN1881" s="28">
        <f t="shared" ref="AN1881:AN1890" si="5045">AN1882</f>
        <v>0</v>
      </c>
      <c r="AO1881" s="28">
        <f t="shared" ref="AO1881:AO1890" si="5046">AO1882</f>
        <v>0</v>
      </c>
      <c r="AP1881" s="28">
        <f t="shared" ref="AP1881:AP1890" si="5047">AP1882</f>
        <v>0</v>
      </c>
      <c r="AQ1881" s="28">
        <f t="shared" ref="AQ1881:AQ1890" si="5048">AQ1882</f>
        <v>0</v>
      </c>
      <c r="AR1881" s="28">
        <f t="shared" ref="AR1881:AR1890" si="5049">AR1882</f>
        <v>0</v>
      </c>
      <c r="AS1881" s="28">
        <f t="shared" ref="AS1881:AS1890" si="5050">AS1882</f>
        <v>0</v>
      </c>
      <c r="AT1881" s="28">
        <f t="shared" ref="AT1881:AT1890" si="5051">AT1882</f>
        <v>0</v>
      </c>
      <c r="AU1881" s="28">
        <f t="shared" ref="AU1881:AU1890" si="5052">AU1882</f>
        <v>0</v>
      </c>
      <c r="AV1881" s="28">
        <f t="shared" ref="AV1881:AV1890" si="5053">AV1882</f>
        <v>0</v>
      </c>
      <c r="AW1881" s="28">
        <f t="shared" si="4990"/>
        <v>0</v>
      </c>
      <c r="AX1881" s="28">
        <f t="shared" si="4991"/>
        <v>0</v>
      </c>
      <c r="AY1881" s="28">
        <f t="shared" si="4992"/>
        <v>0</v>
      </c>
      <c r="AZ1881" s="28">
        <f t="shared" ref="AZ1881:AZ1890" si="5054">AZ1882</f>
        <v>0</v>
      </c>
      <c r="BA1881" s="32">
        <v>0</v>
      </c>
      <c r="BB1881" s="29"/>
      <c r="BC1881" s="25"/>
      <c r="BD1881" s="25"/>
      <c r="BE1881" s="25"/>
      <c r="BF1881" s="25"/>
      <c r="BG1881" s="25"/>
      <c r="BH1881" s="25"/>
      <c r="BI1881" s="25"/>
    </row>
    <row r="1882" s="1" customFormat="1" ht="30" hidden="1">
      <c r="A1882" s="30" t="s">
        <v>573</v>
      </c>
      <c r="B1882" s="30" t="s">
        <v>171</v>
      </c>
      <c r="C1882" s="30" t="s">
        <v>171</v>
      </c>
      <c r="D1882" s="30" t="s">
        <v>77</v>
      </c>
      <c r="E1882" s="30"/>
      <c r="F1882" s="31" t="s">
        <v>78</v>
      </c>
      <c r="G1882" s="17"/>
      <c r="H1882" s="17"/>
      <c r="I1882" s="17"/>
      <c r="J1882" s="17"/>
      <c r="K1882" s="17"/>
      <c r="L1882" s="17"/>
      <c r="M1882" s="17"/>
      <c r="N1882" s="17"/>
      <c r="O1882" s="17"/>
      <c r="P1882" s="17">
        <f t="shared" si="5027"/>
        <v>0</v>
      </c>
      <c r="Q1882" s="17">
        <f t="shared" si="5028"/>
        <v>0</v>
      </c>
      <c r="R1882" s="17">
        <f t="shared" si="5029"/>
        <v>0</v>
      </c>
      <c r="S1882" s="17">
        <f t="shared" si="5030"/>
        <v>76952.030719999995</v>
      </c>
      <c r="T1882" s="17">
        <f t="shared" si="5031"/>
        <v>0</v>
      </c>
      <c r="U1882" s="17">
        <f t="shared" si="5032"/>
        <v>0</v>
      </c>
      <c r="V1882" s="17">
        <f t="shared" si="5033"/>
        <v>0</v>
      </c>
      <c r="W1882" s="17">
        <f t="shared" si="5034"/>
        <v>0</v>
      </c>
      <c r="X1882" s="17">
        <f t="shared" si="5035"/>
        <v>0</v>
      </c>
      <c r="Y1882" s="17">
        <f t="shared" si="4984"/>
        <v>76952.030719999995</v>
      </c>
      <c r="Z1882" s="17">
        <f t="shared" si="4985"/>
        <v>0</v>
      </c>
      <c r="AA1882" s="17">
        <f t="shared" si="4986"/>
        <v>0</v>
      </c>
      <c r="AB1882" s="17">
        <f t="shared" si="5036"/>
        <v>0</v>
      </c>
      <c r="AC1882" s="17">
        <f t="shared" si="5037"/>
        <v>0</v>
      </c>
      <c r="AD1882" s="17">
        <f t="shared" si="5038"/>
        <v>0</v>
      </c>
      <c r="AE1882" s="17">
        <f t="shared" si="4987"/>
        <v>76952.030719999995</v>
      </c>
      <c r="AF1882" s="17">
        <f t="shared" si="4988"/>
        <v>0</v>
      </c>
      <c r="AG1882" s="17">
        <f t="shared" si="4989"/>
        <v>0</v>
      </c>
      <c r="AH1882" s="17">
        <f t="shared" si="5039"/>
        <v>0</v>
      </c>
      <c r="AI1882" s="17">
        <f t="shared" si="5040"/>
        <v>0</v>
      </c>
      <c r="AJ1882" s="17">
        <f t="shared" si="5041"/>
        <v>-76952.030719999995</v>
      </c>
      <c r="AK1882" s="17">
        <f t="shared" si="5042"/>
        <v>0</v>
      </c>
      <c r="AL1882" s="17">
        <f t="shared" si="5043"/>
        <v>0</v>
      </c>
      <c r="AM1882" s="17">
        <f t="shared" si="5044"/>
        <v>0</v>
      </c>
      <c r="AN1882" s="17">
        <f t="shared" si="5045"/>
        <v>0</v>
      </c>
      <c r="AO1882" s="17">
        <f t="shared" si="5046"/>
        <v>0</v>
      </c>
      <c r="AP1882" s="17">
        <f t="shared" si="5047"/>
        <v>0</v>
      </c>
      <c r="AQ1882" s="17">
        <f t="shared" si="5048"/>
        <v>0</v>
      </c>
      <c r="AR1882" s="17">
        <f t="shared" si="5049"/>
        <v>0</v>
      </c>
      <c r="AS1882" s="17">
        <f t="shared" si="5050"/>
        <v>0</v>
      </c>
      <c r="AT1882" s="17">
        <f t="shared" si="5051"/>
        <v>0</v>
      </c>
      <c r="AU1882" s="17">
        <f t="shared" si="5052"/>
        <v>0</v>
      </c>
      <c r="AV1882" s="17">
        <f t="shared" si="5053"/>
        <v>0</v>
      </c>
      <c r="AW1882" s="17">
        <f t="shared" si="4990"/>
        <v>0</v>
      </c>
      <c r="AX1882" s="17">
        <f t="shared" si="4991"/>
        <v>0</v>
      </c>
      <c r="AY1882" s="17">
        <f t="shared" si="4992"/>
        <v>0</v>
      </c>
      <c r="AZ1882" s="17">
        <f t="shared" si="5054"/>
        <v>0</v>
      </c>
      <c r="BA1882" s="32">
        <v>0</v>
      </c>
      <c r="BB1882" s="32"/>
      <c r="BC1882" s="1"/>
      <c r="BD1882" s="1"/>
      <c r="BE1882" s="1"/>
      <c r="BF1882" s="1"/>
      <c r="BG1882" s="1"/>
      <c r="BH1882" s="1"/>
      <c r="BI1882" s="1"/>
    </row>
    <row r="1883" s="1" customFormat="1" ht="15" hidden="1">
      <c r="A1883" s="30" t="s">
        <v>573</v>
      </c>
      <c r="B1883" s="30" t="s">
        <v>171</v>
      </c>
      <c r="C1883" s="30" t="s">
        <v>171</v>
      </c>
      <c r="D1883" s="30" t="s">
        <v>79</v>
      </c>
      <c r="E1883" s="35"/>
      <c r="F1883" s="31" t="s">
        <v>80</v>
      </c>
      <c r="G1883" s="17"/>
      <c r="H1883" s="17"/>
      <c r="I1883" s="17"/>
      <c r="J1883" s="17"/>
      <c r="K1883" s="17"/>
      <c r="L1883" s="17"/>
      <c r="M1883" s="17"/>
      <c r="N1883" s="17"/>
      <c r="O1883" s="17"/>
      <c r="P1883" s="17">
        <f t="shared" si="5027"/>
        <v>0</v>
      </c>
      <c r="Q1883" s="17">
        <f t="shared" si="5028"/>
        <v>0</v>
      </c>
      <c r="R1883" s="17">
        <f t="shared" si="5029"/>
        <v>0</v>
      </c>
      <c r="S1883" s="17">
        <f t="shared" si="5030"/>
        <v>76952.030719999995</v>
      </c>
      <c r="T1883" s="17">
        <f t="shared" si="5031"/>
        <v>0</v>
      </c>
      <c r="U1883" s="17">
        <f t="shared" si="5032"/>
        <v>0</v>
      </c>
      <c r="V1883" s="17">
        <f t="shared" si="5033"/>
        <v>0</v>
      </c>
      <c r="W1883" s="17">
        <f t="shared" si="5034"/>
        <v>0</v>
      </c>
      <c r="X1883" s="17">
        <f t="shared" si="5035"/>
        <v>0</v>
      </c>
      <c r="Y1883" s="17">
        <f t="shared" si="4984"/>
        <v>76952.030719999995</v>
      </c>
      <c r="Z1883" s="17">
        <f t="shared" si="4985"/>
        <v>0</v>
      </c>
      <c r="AA1883" s="17">
        <f t="shared" si="4986"/>
        <v>0</v>
      </c>
      <c r="AB1883" s="17">
        <f t="shared" si="5036"/>
        <v>0</v>
      </c>
      <c r="AC1883" s="17">
        <f t="shared" si="5037"/>
        <v>0</v>
      </c>
      <c r="AD1883" s="17">
        <f t="shared" si="5038"/>
        <v>0</v>
      </c>
      <c r="AE1883" s="17">
        <f t="shared" si="4987"/>
        <v>76952.030719999995</v>
      </c>
      <c r="AF1883" s="17">
        <f t="shared" si="4988"/>
        <v>0</v>
      </c>
      <c r="AG1883" s="17">
        <f t="shared" si="4989"/>
        <v>0</v>
      </c>
      <c r="AH1883" s="17">
        <f t="shared" si="5039"/>
        <v>0</v>
      </c>
      <c r="AI1883" s="17">
        <f t="shared" si="5040"/>
        <v>0</v>
      </c>
      <c r="AJ1883" s="17">
        <f t="shared" si="5041"/>
        <v>-76952.030719999995</v>
      </c>
      <c r="AK1883" s="17">
        <f t="shared" si="5042"/>
        <v>0</v>
      </c>
      <c r="AL1883" s="17">
        <f t="shared" si="5043"/>
        <v>0</v>
      </c>
      <c r="AM1883" s="17">
        <f t="shared" si="5044"/>
        <v>0</v>
      </c>
      <c r="AN1883" s="17">
        <f t="shared" si="5045"/>
        <v>0</v>
      </c>
      <c r="AO1883" s="17">
        <f t="shared" si="5046"/>
        <v>0</v>
      </c>
      <c r="AP1883" s="17">
        <f t="shared" si="5047"/>
        <v>0</v>
      </c>
      <c r="AQ1883" s="17">
        <f t="shared" si="5048"/>
        <v>0</v>
      </c>
      <c r="AR1883" s="17">
        <f t="shared" si="5049"/>
        <v>0</v>
      </c>
      <c r="AS1883" s="17">
        <f t="shared" si="5050"/>
        <v>0</v>
      </c>
      <c r="AT1883" s="17">
        <f t="shared" si="5051"/>
        <v>0</v>
      </c>
      <c r="AU1883" s="17">
        <f t="shared" si="5052"/>
        <v>0</v>
      </c>
      <c r="AV1883" s="17">
        <f t="shared" si="5053"/>
        <v>0</v>
      </c>
      <c r="AW1883" s="17">
        <f t="shared" si="4990"/>
        <v>0</v>
      </c>
      <c r="AX1883" s="17">
        <f t="shared" si="4991"/>
        <v>0</v>
      </c>
      <c r="AY1883" s="17">
        <f t="shared" si="4992"/>
        <v>0</v>
      </c>
      <c r="AZ1883" s="17">
        <f t="shared" si="5054"/>
        <v>0</v>
      </c>
      <c r="BA1883" s="32">
        <v>0</v>
      </c>
      <c r="BB1883" s="32"/>
      <c r="BC1883" s="1"/>
      <c r="BD1883" s="1"/>
      <c r="BE1883" s="1"/>
      <c r="BF1883" s="1"/>
      <c r="BG1883" s="1"/>
      <c r="BH1883" s="1"/>
      <c r="BI1883" s="1"/>
    </row>
    <row r="1884" s="1" customFormat="1" ht="60" hidden="1">
      <c r="A1884" s="30" t="s">
        <v>573</v>
      </c>
      <c r="B1884" s="30" t="s">
        <v>171</v>
      </c>
      <c r="C1884" s="30" t="s">
        <v>171</v>
      </c>
      <c r="D1884" s="30" t="s">
        <v>81</v>
      </c>
      <c r="E1884" s="35"/>
      <c r="F1884" s="31" t="s">
        <v>82</v>
      </c>
      <c r="G1884" s="17"/>
      <c r="H1884" s="17"/>
      <c r="I1884" s="17"/>
      <c r="J1884" s="17"/>
      <c r="K1884" s="17"/>
      <c r="L1884" s="17"/>
      <c r="M1884" s="17"/>
      <c r="N1884" s="17"/>
      <c r="O1884" s="17"/>
      <c r="P1884" s="17">
        <f t="shared" si="5027"/>
        <v>0</v>
      </c>
      <c r="Q1884" s="17">
        <f t="shared" si="5028"/>
        <v>0</v>
      </c>
      <c r="R1884" s="17">
        <f t="shared" si="5029"/>
        <v>0</v>
      </c>
      <c r="S1884" s="17">
        <f t="shared" si="5030"/>
        <v>76952.030719999995</v>
      </c>
      <c r="T1884" s="17">
        <f t="shared" si="5031"/>
        <v>0</v>
      </c>
      <c r="U1884" s="17">
        <f t="shared" si="5032"/>
        <v>0</v>
      </c>
      <c r="V1884" s="17">
        <f t="shared" si="5033"/>
        <v>0</v>
      </c>
      <c r="W1884" s="17">
        <f t="shared" si="5034"/>
        <v>0</v>
      </c>
      <c r="X1884" s="17">
        <f t="shared" si="5035"/>
        <v>0</v>
      </c>
      <c r="Y1884" s="17">
        <f t="shared" si="4984"/>
        <v>76952.030719999995</v>
      </c>
      <c r="Z1884" s="17">
        <f t="shared" si="4985"/>
        <v>0</v>
      </c>
      <c r="AA1884" s="17">
        <f t="shared" si="4986"/>
        <v>0</v>
      </c>
      <c r="AB1884" s="17">
        <f t="shared" si="5036"/>
        <v>0</v>
      </c>
      <c r="AC1884" s="17">
        <f t="shared" si="5037"/>
        <v>0</v>
      </c>
      <c r="AD1884" s="17">
        <f t="shared" si="5038"/>
        <v>0</v>
      </c>
      <c r="AE1884" s="17">
        <f t="shared" si="4987"/>
        <v>76952.030719999995</v>
      </c>
      <c r="AF1884" s="17">
        <f t="shared" si="4988"/>
        <v>0</v>
      </c>
      <c r="AG1884" s="17">
        <f t="shared" si="4989"/>
        <v>0</v>
      </c>
      <c r="AH1884" s="17">
        <f t="shared" si="5039"/>
        <v>0</v>
      </c>
      <c r="AI1884" s="17">
        <f t="shared" si="5040"/>
        <v>0</v>
      </c>
      <c r="AJ1884" s="17">
        <f t="shared" si="5041"/>
        <v>-76952.030719999995</v>
      </c>
      <c r="AK1884" s="17">
        <f t="shared" si="5042"/>
        <v>0</v>
      </c>
      <c r="AL1884" s="17">
        <f t="shared" si="5043"/>
        <v>0</v>
      </c>
      <c r="AM1884" s="17">
        <f t="shared" si="5044"/>
        <v>0</v>
      </c>
      <c r="AN1884" s="17">
        <f t="shared" si="5045"/>
        <v>0</v>
      </c>
      <c r="AO1884" s="17">
        <f t="shared" si="5046"/>
        <v>0</v>
      </c>
      <c r="AP1884" s="17">
        <f t="shared" si="5047"/>
        <v>0</v>
      </c>
      <c r="AQ1884" s="17">
        <f t="shared" si="5048"/>
        <v>0</v>
      </c>
      <c r="AR1884" s="17">
        <f t="shared" si="5049"/>
        <v>0</v>
      </c>
      <c r="AS1884" s="17">
        <f t="shared" si="5050"/>
        <v>0</v>
      </c>
      <c r="AT1884" s="17">
        <f t="shared" si="5051"/>
        <v>0</v>
      </c>
      <c r="AU1884" s="17">
        <f t="shared" si="5052"/>
        <v>0</v>
      </c>
      <c r="AV1884" s="17">
        <f t="shared" si="5053"/>
        <v>0</v>
      </c>
      <c r="AW1884" s="17">
        <f t="shared" si="4990"/>
        <v>0</v>
      </c>
      <c r="AX1884" s="17">
        <f t="shared" si="4991"/>
        <v>0</v>
      </c>
      <c r="AY1884" s="17">
        <f t="shared" si="4992"/>
        <v>0</v>
      </c>
      <c r="AZ1884" s="17">
        <f t="shared" si="5054"/>
        <v>0</v>
      </c>
      <c r="BA1884" s="32">
        <v>0</v>
      </c>
      <c r="BB1884" s="32"/>
      <c r="BC1884" s="1"/>
      <c r="BD1884" s="1"/>
      <c r="BE1884" s="1"/>
      <c r="BF1884" s="1"/>
      <c r="BG1884" s="1"/>
      <c r="BH1884" s="1"/>
      <c r="BI1884" s="1"/>
    </row>
    <row r="1885" s="1" customFormat="1" ht="30" hidden="1">
      <c r="A1885" s="30" t="s">
        <v>573</v>
      </c>
      <c r="B1885" s="30" t="s">
        <v>171</v>
      </c>
      <c r="C1885" s="30" t="s">
        <v>171</v>
      </c>
      <c r="D1885" s="30" t="s">
        <v>680</v>
      </c>
      <c r="E1885" s="30"/>
      <c r="F1885" s="31" t="s">
        <v>681</v>
      </c>
      <c r="G1885" s="17"/>
      <c r="H1885" s="17"/>
      <c r="I1885" s="17"/>
      <c r="J1885" s="17"/>
      <c r="K1885" s="17"/>
      <c r="L1885" s="17"/>
      <c r="M1885" s="17"/>
      <c r="N1885" s="17"/>
      <c r="O1885" s="17"/>
      <c r="P1885" s="17">
        <f t="shared" si="5027"/>
        <v>0</v>
      </c>
      <c r="Q1885" s="17">
        <f t="shared" si="5028"/>
        <v>0</v>
      </c>
      <c r="R1885" s="17">
        <f t="shared" si="5029"/>
        <v>0</v>
      </c>
      <c r="S1885" s="17">
        <f t="shared" si="5030"/>
        <v>76952.030719999995</v>
      </c>
      <c r="T1885" s="17">
        <f t="shared" si="5031"/>
        <v>0</v>
      </c>
      <c r="U1885" s="17">
        <f t="shared" si="5032"/>
        <v>0</v>
      </c>
      <c r="V1885" s="17">
        <f t="shared" si="5033"/>
        <v>0</v>
      </c>
      <c r="W1885" s="17">
        <f t="shared" si="5034"/>
        <v>0</v>
      </c>
      <c r="X1885" s="17">
        <f t="shared" si="5035"/>
        <v>0</v>
      </c>
      <c r="Y1885" s="17">
        <f t="shared" si="4984"/>
        <v>76952.030719999995</v>
      </c>
      <c r="Z1885" s="17">
        <f t="shared" si="4985"/>
        <v>0</v>
      </c>
      <c r="AA1885" s="17">
        <f t="shared" si="4986"/>
        <v>0</v>
      </c>
      <c r="AB1885" s="17">
        <f t="shared" si="5036"/>
        <v>0</v>
      </c>
      <c r="AC1885" s="17">
        <f t="shared" si="5037"/>
        <v>0</v>
      </c>
      <c r="AD1885" s="17">
        <f t="shared" si="5038"/>
        <v>0</v>
      </c>
      <c r="AE1885" s="17">
        <f t="shared" si="4987"/>
        <v>76952.030719999995</v>
      </c>
      <c r="AF1885" s="17">
        <f t="shared" si="4988"/>
        <v>0</v>
      </c>
      <c r="AG1885" s="17">
        <f t="shared" si="4989"/>
        <v>0</v>
      </c>
      <c r="AH1885" s="17">
        <f t="shared" si="5039"/>
        <v>0</v>
      </c>
      <c r="AI1885" s="17">
        <f t="shared" si="5040"/>
        <v>0</v>
      </c>
      <c r="AJ1885" s="17">
        <f t="shared" si="5041"/>
        <v>-76952.030719999995</v>
      </c>
      <c r="AK1885" s="17">
        <f t="shared" si="5042"/>
        <v>0</v>
      </c>
      <c r="AL1885" s="17">
        <f t="shared" si="5043"/>
        <v>0</v>
      </c>
      <c r="AM1885" s="17">
        <f t="shared" si="5044"/>
        <v>0</v>
      </c>
      <c r="AN1885" s="17">
        <f t="shared" si="5045"/>
        <v>0</v>
      </c>
      <c r="AO1885" s="17">
        <f t="shared" si="5046"/>
        <v>0</v>
      </c>
      <c r="AP1885" s="17">
        <f t="shared" si="5047"/>
        <v>0</v>
      </c>
      <c r="AQ1885" s="17">
        <f t="shared" si="5048"/>
        <v>0</v>
      </c>
      <c r="AR1885" s="17">
        <f t="shared" si="5049"/>
        <v>0</v>
      </c>
      <c r="AS1885" s="17">
        <f t="shared" si="5050"/>
        <v>0</v>
      </c>
      <c r="AT1885" s="17">
        <f t="shared" si="5051"/>
        <v>0</v>
      </c>
      <c r="AU1885" s="17">
        <f t="shared" si="5052"/>
        <v>0</v>
      </c>
      <c r="AV1885" s="17">
        <f t="shared" si="5053"/>
        <v>0</v>
      </c>
      <c r="AW1885" s="17">
        <f t="shared" si="4990"/>
        <v>0</v>
      </c>
      <c r="AX1885" s="17">
        <f t="shared" si="4991"/>
        <v>0</v>
      </c>
      <c r="AY1885" s="17">
        <f t="shared" si="4992"/>
        <v>0</v>
      </c>
      <c r="AZ1885" s="17">
        <f t="shared" si="5054"/>
        <v>0</v>
      </c>
      <c r="BA1885" s="32">
        <v>0</v>
      </c>
      <c r="BB1885" s="32"/>
      <c r="BC1885" s="1"/>
      <c r="BD1885" s="1"/>
      <c r="BE1885" s="1"/>
      <c r="BF1885" s="1"/>
      <c r="BG1885" s="1"/>
      <c r="BH1885" s="1"/>
      <c r="BI1885" s="1"/>
    </row>
    <row r="1886" s="1" customFormat="1" ht="30" hidden="1">
      <c r="A1886" s="30" t="s">
        <v>573</v>
      </c>
      <c r="B1886" s="30" t="s">
        <v>171</v>
      </c>
      <c r="C1886" s="30" t="s">
        <v>171</v>
      </c>
      <c r="D1886" s="30" t="s">
        <v>680</v>
      </c>
      <c r="E1886" s="30" t="s">
        <v>85</v>
      </c>
      <c r="F1886" s="31" t="s">
        <v>86</v>
      </c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>
        <v>76952.030719999995</v>
      </c>
      <c r="T1886" s="17"/>
      <c r="U1886" s="17"/>
      <c r="V1886" s="17"/>
      <c r="W1886" s="17"/>
      <c r="X1886" s="17"/>
      <c r="Y1886" s="17">
        <f t="shared" si="4984"/>
        <v>76952.030719999995</v>
      </c>
      <c r="Z1886" s="17">
        <f t="shared" si="4985"/>
        <v>0</v>
      </c>
      <c r="AA1886" s="17">
        <f t="shared" si="4986"/>
        <v>0</v>
      </c>
      <c r="AB1886" s="17"/>
      <c r="AC1886" s="17"/>
      <c r="AD1886" s="17"/>
      <c r="AE1886" s="17">
        <f t="shared" si="4987"/>
        <v>76952.030719999995</v>
      </c>
      <c r="AF1886" s="17">
        <f t="shared" si="4988"/>
        <v>0</v>
      </c>
      <c r="AG1886" s="17">
        <f t="shared" si="4989"/>
        <v>0</v>
      </c>
      <c r="AH1886" s="17"/>
      <c r="AI1886" s="17"/>
      <c r="AJ1886" s="17">
        <v>-76952.030719999995</v>
      </c>
      <c r="AK1886" s="17"/>
      <c r="AL1886" s="17"/>
      <c r="AM1886" s="17"/>
      <c r="AN1886" s="17"/>
      <c r="AO1886" s="17"/>
      <c r="AP1886" s="17"/>
      <c r="AQ1886" s="17"/>
      <c r="AR1886" s="17"/>
      <c r="AS1886" s="17"/>
      <c r="AT1886" s="17"/>
      <c r="AU1886" s="17"/>
      <c r="AV1886" s="17"/>
      <c r="AW1886" s="17">
        <f t="shared" si="4990"/>
        <v>0</v>
      </c>
      <c r="AX1886" s="17">
        <f t="shared" si="4991"/>
        <v>0</v>
      </c>
      <c r="AY1886" s="17">
        <f t="shared" si="4992"/>
        <v>0</v>
      </c>
      <c r="AZ1886" s="17"/>
      <c r="BA1886" s="32">
        <v>0</v>
      </c>
      <c r="BB1886" s="32"/>
      <c r="BC1886" s="1"/>
      <c r="BD1886" s="1"/>
      <c r="BE1886" s="1"/>
      <c r="BF1886" s="1"/>
      <c r="BG1886" s="1"/>
      <c r="BH1886" s="1"/>
      <c r="BI1886" s="1"/>
    </row>
    <row r="1887" s="20" customFormat="1" ht="15">
      <c r="A1887" s="21" t="s">
        <v>573</v>
      </c>
      <c r="B1887" s="21" t="s">
        <v>96</v>
      </c>
      <c r="C1887" s="21"/>
      <c r="D1887" s="21"/>
      <c r="E1887" s="33"/>
      <c r="F1887" s="22" t="s">
        <v>402</v>
      </c>
      <c r="G1887" s="23">
        <f t="shared" si="4993"/>
        <v>345489.09999999998</v>
      </c>
      <c r="H1887" s="23">
        <f t="shared" si="4994"/>
        <v>313169.79999999999</v>
      </c>
      <c r="I1887" s="23">
        <f t="shared" ref="I1887:I1890" si="5055">I1888</f>
        <v>0</v>
      </c>
      <c r="J1887" s="23">
        <f t="shared" ref="J1887:J1890" si="5056">J1888</f>
        <v>0</v>
      </c>
      <c r="K1887" s="23">
        <f t="shared" ref="K1887:K1890" si="5057">K1888</f>
        <v>0</v>
      </c>
      <c r="L1887" s="23">
        <f t="shared" ref="L1887:L1890" si="5058">L1888</f>
        <v>0</v>
      </c>
      <c r="M1887" s="23">
        <f t="shared" ref="M1880:M1943" si="5059">G1887+J1887</f>
        <v>345489.09999999998</v>
      </c>
      <c r="N1887" s="23">
        <f t="shared" ref="N1880:N1943" si="5060">H1887+K1887</f>
        <v>313169.79999999999</v>
      </c>
      <c r="O1887" s="23">
        <f t="shared" ref="O1880:O1943" si="5061">I1887+L1887</f>
        <v>0</v>
      </c>
      <c r="P1887" s="23">
        <f t="shared" si="5027"/>
        <v>0</v>
      </c>
      <c r="Q1887" s="23">
        <f t="shared" si="5028"/>
        <v>0</v>
      </c>
      <c r="R1887" s="23">
        <f t="shared" si="5029"/>
        <v>-345489.09999999998</v>
      </c>
      <c r="S1887" s="23">
        <f t="shared" si="5030"/>
        <v>75571.316919999997</v>
      </c>
      <c r="T1887" s="23">
        <f t="shared" si="5031"/>
        <v>0</v>
      </c>
      <c r="U1887" s="23">
        <f t="shared" si="5032"/>
        <v>-313169.79999999999</v>
      </c>
      <c r="V1887" s="23">
        <f t="shared" si="5033"/>
        <v>0</v>
      </c>
      <c r="W1887" s="23">
        <f t="shared" si="5034"/>
        <v>0</v>
      </c>
      <c r="X1887" s="23">
        <f t="shared" si="5035"/>
        <v>0</v>
      </c>
      <c r="Y1887" s="23">
        <f t="shared" si="4984"/>
        <v>75571.316919999997</v>
      </c>
      <c r="Z1887" s="23">
        <f t="shared" si="4985"/>
        <v>0</v>
      </c>
      <c r="AA1887" s="23">
        <f t="shared" si="4986"/>
        <v>0</v>
      </c>
      <c r="AB1887" s="23">
        <f t="shared" si="5036"/>
        <v>0</v>
      </c>
      <c r="AC1887" s="23">
        <f t="shared" si="5037"/>
        <v>0</v>
      </c>
      <c r="AD1887" s="23">
        <f t="shared" si="5038"/>
        <v>0</v>
      </c>
      <c r="AE1887" s="23">
        <f t="shared" si="4987"/>
        <v>75571.316919999997</v>
      </c>
      <c r="AF1887" s="23">
        <f t="shared" si="4988"/>
        <v>0</v>
      </c>
      <c r="AG1887" s="23">
        <f t="shared" si="4989"/>
        <v>0</v>
      </c>
      <c r="AH1887" s="23">
        <f t="shared" si="5039"/>
        <v>0</v>
      </c>
      <c r="AI1887" s="23">
        <f t="shared" si="5040"/>
        <v>0</v>
      </c>
      <c r="AJ1887" s="23">
        <f t="shared" si="5041"/>
        <v>0</v>
      </c>
      <c r="AK1887" s="23">
        <f t="shared" si="5042"/>
        <v>0</v>
      </c>
      <c r="AL1887" s="23">
        <f t="shared" si="5043"/>
        <v>0</v>
      </c>
      <c r="AM1887" s="23">
        <f t="shared" si="5044"/>
        <v>0</v>
      </c>
      <c r="AN1887" s="23">
        <f t="shared" si="5045"/>
        <v>0</v>
      </c>
      <c r="AO1887" s="23">
        <f t="shared" si="5046"/>
        <v>0</v>
      </c>
      <c r="AP1887" s="23">
        <f t="shared" si="5047"/>
        <v>0</v>
      </c>
      <c r="AQ1887" s="23">
        <f t="shared" si="5048"/>
        <v>0</v>
      </c>
      <c r="AR1887" s="23">
        <f t="shared" si="5049"/>
        <v>0</v>
      </c>
      <c r="AS1887" s="23">
        <f t="shared" si="5050"/>
        <v>0</v>
      </c>
      <c r="AT1887" s="23">
        <f t="shared" si="5051"/>
        <v>0</v>
      </c>
      <c r="AU1887" s="23">
        <f t="shared" si="5052"/>
        <v>0</v>
      </c>
      <c r="AV1887" s="23">
        <f t="shared" si="5053"/>
        <v>0</v>
      </c>
      <c r="AW1887" s="23">
        <f t="shared" si="4990"/>
        <v>75571.316919999997</v>
      </c>
      <c r="AX1887" s="23">
        <f t="shared" si="4991"/>
        <v>0</v>
      </c>
      <c r="AY1887" s="23">
        <f t="shared" si="4992"/>
        <v>0</v>
      </c>
      <c r="AZ1887" s="23">
        <f t="shared" si="5054"/>
        <v>0</v>
      </c>
      <c r="BA1887" s="24"/>
      <c r="BB1887" s="24"/>
      <c r="BC1887" s="20"/>
      <c r="BD1887" s="20"/>
      <c r="BE1887" s="20"/>
      <c r="BF1887" s="20"/>
      <c r="BG1887" s="20"/>
      <c r="BH1887" s="20"/>
      <c r="BI1887" s="20"/>
    </row>
    <row r="1888" s="25" customFormat="1" ht="15">
      <c r="A1888" s="26" t="s">
        <v>573</v>
      </c>
      <c r="B1888" s="26" t="s">
        <v>96</v>
      </c>
      <c r="C1888" s="26" t="s">
        <v>65</v>
      </c>
      <c r="D1888" s="26"/>
      <c r="E1888" s="34"/>
      <c r="F1888" s="27" t="s">
        <v>403</v>
      </c>
      <c r="G1888" s="28">
        <f t="shared" si="4993"/>
        <v>345489.09999999998</v>
      </c>
      <c r="H1888" s="28">
        <f t="shared" si="4994"/>
        <v>313169.79999999999</v>
      </c>
      <c r="I1888" s="28">
        <f t="shared" si="5055"/>
        <v>0</v>
      </c>
      <c r="J1888" s="28">
        <f t="shared" si="5056"/>
        <v>0</v>
      </c>
      <c r="K1888" s="28">
        <f t="shared" si="5057"/>
        <v>0</v>
      </c>
      <c r="L1888" s="28">
        <f t="shared" si="5058"/>
        <v>0</v>
      </c>
      <c r="M1888" s="28">
        <f t="shared" si="5059"/>
        <v>345489.09999999998</v>
      </c>
      <c r="N1888" s="28">
        <f t="shared" si="5060"/>
        <v>313169.79999999999</v>
      </c>
      <c r="O1888" s="28">
        <f t="shared" si="5061"/>
        <v>0</v>
      </c>
      <c r="P1888" s="28">
        <f t="shared" si="5027"/>
        <v>0</v>
      </c>
      <c r="Q1888" s="28">
        <f t="shared" si="5028"/>
        <v>0</v>
      </c>
      <c r="R1888" s="28">
        <f t="shared" si="5029"/>
        <v>-345489.09999999998</v>
      </c>
      <c r="S1888" s="28">
        <f t="shared" si="5030"/>
        <v>75571.316919999997</v>
      </c>
      <c r="T1888" s="28">
        <f t="shared" si="5031"/>
        <v>0</v>
      </c>
      <c r="U1888" s="28">
        <f t="shared" si="5032"/>
        <v>-313169.79999999999</v>
      </c>
      <c r="V1888" s="28">
        <f t="shared" si="5033"/>
        <v>0</v>
      </c>
      <c r="W1888" s="28">
        <f t="shared" si="5034"/>
        <v>0</v>
      </c>
      <c r="X1888" s="28">
        <f t="shared" si="5035"/>
        <v>0</v>
      </c>
      <c r="Y1888" s="28">
        <f t="shared" si="4984"/>
        <v>75571.316919999997</v>
      </c>
      <c r="Z1888" s="28">
        <f t="shared" si="4985"/>
        <v>0</v>
      </c>
      <c r="AA1888" s="28">
        <f t="shared" si="4986"/>
        <v>0</v>
      </c>
      <c r="AB1888" s="28">
        <f t="shared" si="5036"/>
        <v>0</v>
      </c>
      <c r="AC1888" s="28">
        <f t="shared" si="5037"/>
        <v>0</v>
      </c>
      <c r="AD1888" s="28">
        <f t="shared" si="5038"/>
        <v>0</v>
      </c>
      <c r="AE1888" s="28">
        <f t="shared" si="4987"/>
        <v>75571.316919999997</v>
      </c>
      <c r="AF1888" s="28">
        <f t="shared" si="4988"/>
        <v>0</v>
      </c>
      <c r="AG1888" s="28">
        <f t="shared" si="4989"/>
        <v>0</v>
      </c>
      <c r="AH1888" s="28">
        <f t="shared" si="5039"/>
        <v>0</v>
      </c>
      <c r="AI1888" s="28">
        <f t="shared" si="5040"/>
        <v>0</v>
      </c>
      <c r="AJ1888" s="28">
        <f t="shared" si="5041"/>
        <v>0</v>
      </c>
      <c r="AK1888" s="28">
        <f t="shared" si="5042"/>
        <v>0</v>
      </c>
      <c r="AL1888" s="28">
        <f t="shared" si="5043"/>
        <v>0</v>
      </c>
      <c r="AM1888" s="28">
        <f t="shared" si="5044"/>
        <v>0</v>
      </c>
      <c r="AN1888" s="28">
        <f t="shared" si="5045"/>
        <v>0</v>
      </c>
      <c r="AO1888" s="28">
        <f t="shared" si="5046"/>
        <v>0</v>
      </c>
      <c r="AP1888" s="28">
        <f t="shared" si="5047"/>
        <v>0</v>
      </c>
      <c r="AQ1888" s="28">
        <f t="shared" si="5048"/>
        <v>0</v>
      </c>
      <c r="AR1888" s="28">
        <f t="shared" si="5049"/>
        <v>0</v>
      </c>
      <c r="AS1888" s="28">
        <f t="shared" si="5050"/>
        <v>0</v>
      </c>
      <c r="AT1888" s="28">
        <f t="shared" si="5051"/>
        <v>0</v>
      </c>
      <c r="AU1888" s="28">
        <f t="shared" si="5052"/>
        <v>0</v>
      </c>
      <c r="AV1888" s="28">
        <f t="shared" si="5053"/>
        <v>0</v>
      </c>
      <c r="AW1888" s="28">
        <f t="shared" si="4990"/>
        <v>75571.316919999997</v>
      </c>
      <c r="AX1888" s="28">
        <f t="shared" si="4991"/>
        <v>0</v>
      </c>
      <c r="AY1888" s="28">
        <f t="shared" si="4992"/>
        <v>0</v>
      </c>
      <c r="AZ1888" s="28">
        <f t="shared" si="5054"/>
        <v>0</v>
      </c>
      <c r="BA1888" s="29"/>
      <c r="BB1888" s="29"/>
      <c r="BC1888" s="25"/>
      <c r="BD1888" s="25"/>
      <c r="BE1888" s="25"/>
      <c r="BF1888" s="25"/>
      <c r="BG1888" s="25"/>
      <c r="BH1888" s="25"/>
      <c r="BI1888" s="25"/>
    </row>
    <row r="1889" s="1" customFormat="1" ht="30">
      <c r="A1889" s="30" t="s">
        <v>573</v>
      </c>
      <c r="B1889" s="30" t="s">
        <v>96</v>
      </c>
      <c r="C1889" s="30" t="s">
        <v>65</v>
      </c>
      <c r="D1889" s="30" t="s">
        <v>404</v>
      </c>
      <c r="E1889" s="35"/>
      <c r="F1889" s="31" t="s">
        <v>405</v>
      </c>
      <c r="G1889" s="17">
        <f t="shared" si="4993"/>
        <v>345489.09999999998</v>
      </c>
      <c r="H1889" s="17">
        <f t="shared" si="4994"/>
        <v>313169.79999999999</v>
      </c>
      <c r="I1889" s="17">
        <f t="shared" si="5055"/>
        <v>0</v>
      </c>
      <c r="J1889" s="17">
        <f t="shared" si="5056"/>
        <v>0</v>
      </c>
      <c r="K1889" s="17">
        <f t="shared" si="5057"/>
        <v>0</v>
      </c>
      <c r="L1889" s="17">
        <f t="shared" si="5058"/>
        <v>0</v>
      </c>
      <c r="M1889" s="17">
        <f t="shared" si="5059"/>
        <v>345489.09999999998</v>
      </c>
      <c r="N1889" s="17">
        <f t="shared" si="5060"/>
        <v>313169.79999999999</v>
      </c>
      <c r="O1889" s="17">
        <f t="shared" si="5061"/>
        <v>0</v>
      </c>
      <c r="P1889" s="17">
        <f t="shared" si="5027"/>
        <v>0</v>
      </c>
      <c r="Q1889" s="17">
        <f t="shared" si="5028"/>
        <v>0</v>
      </c>
      <c r="R1889" s="17">
        <f t="shared" si="5029"/>
        <v>-345489.09999999998</v>
      </c>
      <c r="S1889" s="17">
        <f t="shared" si="5030"/>
        <v>75571.316919999997</v>
      </c>
      <c r="T1889" s="17">
        <f t="shared" si="5031"/>
        <v>0</v>
      </c>
      <c r="U1889" s="17">
        <f t="shared" si="5032"/>
        <v>-313169.79999999999</v>
      </c>
      <c r="V1889" s="17">
        <f t="shared" si="5033"/>
        <v>0</v>
      </c>
      <c r="W1889" s="17">
        <f t="shared" si="5034"/>
        <v>0</v>
      </c>
      <c r="X1889" s="17">
        <f t="shared" si="5035"/>
        <v>0</v>
      </c>
      <c r="Y1889" s="17">
        <f t="shared" si="4984"/>
        <v>75571.316919999997</v>
      </c>
      <c r="Z1889" s="17">
        <f t="shared" si="4985"/>
        <v>0</v>
      </c>
      <c r="AA1889" s="17">
        <f t="shared" si="4986"/>
        <v>0</v>
      </c>
      <c r="AB1889" s="17">
        <f t="shared" si="5036"/>
        <v>0</v>
      </c>
      <c r="AC1889" s="17">
        <f t="shared" si="5037"/>
        <v>0</v>
      </c>
      <c r="AD1889" s="17">
        <f t="shared" si="5038"/>
        <v>0</v>
      </c>
      <c r="AE1889" s="17">
        <f t="shared" si="4987"/>
        <v>75571.316919999997</v>
      </c>
      <c r="AF1889" s="17">
        <f t="shared" si="4988"/>
        <v>0</v>
      </c>
      <c r="AG1889" s="17">
        <f t="shared" si="4989"/>
        <v>0</v>
      </c>
      <c r="AH1889" s="17">
        <f t="shared" si="5039"/>
        <v>0</v>
      </c>
      <c r="AI1889" s="17">
        <f t="shared" si="5040"/>
        <v>0</v>
      </c>
      <c r="AJ1889" s="17">
        <f t="shared" si="5041"/>
        <v>0</v>
      </c>
      <c r="AK1889" s="17">
        <f t="shared" si="5042"/>
        <v>0</v>
      </c>
      <c r="AL1889" s="17">
        <f t="shared" si="5043"/>
        <v>0</v>
      </c>
      <c r="AM1889" s="17">
        <f t="shared" si="5044"/>
        <v>0</v>
      </c>
      <c r="AN1889" s="17">
        <f t="shared" si="5045"/>
        <v>0</v>
      </c>
      <c r="AO1889" s="17">
        <f t="shared" si="5046"/>
        <v>0</v>
      </c>
      <c r="AP1889" s="17">
        <f t="shared" si="5047"/>
        <v>0</v>
      </c>
      <c r="AQ1889" s="17">
        <f t="shared" si="5048"/>
        <v>0</v>
      </c>
      <c r="AR1889" s="17">
        <f t="shared" si="5049"/>
        <v>0</v>
      </c>
      <c r="AS1889" s="17">
        <f t="shared" si="5050"/>
        <v>0</v>
      </c>
      <c r="AT1889" s="17">
        <f t="shared" si="5051"/>
        <v>0</v>
      </c>
      <c r="AU1889" s="17">
        <f t="shared" si="5052"/>
        <v>0</v>
      </c>
      <c r="AV1889" s="17">
        <f t="shared" si="5053"/>
        <v>0</v>
      </c>
      <c r="AW1889" s="17">
        <f t="shared" si="4990"/>
        <v>75571.316919999997</v>
      </c>
      <c r="AX1889" s="17">
        <f t="shared" si="4991"/>
        <v>0</v>
      </c>
      <c r="AY1889" s="17">
        <f t="shared" si="4992"/>
        <v>0</v>
      </c>
      <c r="AZ1889" s="17">
        <f t="shared" si="5054"/>
        <v>0</v>
      </c>
      <c r="BA1889" s="32"/>
      <c r="BB1889" s="32"/>
      <c r="BC1889" s="1"/>
      <c r="BD1889" s="1"/>
      <c r="BE1889" s="1"/>
      <c r="BF1889" s="1"/>
      <c r="BG1889" s="1"/>
      <c r="BH1889" s="1"/>
      <c r="BI1889" s="1"/>
    </row>
    <row r="1890" s="1" customFormat="1" ht="15">
      <c r="A1890" s="30" t="s">
        <v>573</v>
      </c>
      <c r="B1890" s="30" t="s">
        <v>96</v>
      </c>
      <c r="C1890" s="30" t="s">
        <v>65</v>
      </c>
      <c r="D1890" s="30" t="s">
        <v>682</v>
      </c>
      <c r="E1890" s="35"/>
      <c r="F1890" s="31" t="s">
        <v>80</v>
      </c>
      <c r="G1890" s="17">
        <f t="shared" si="4993"/>
        <v>345489.09999999998</v>
      </c>
      <c r="H1890" s="17">
        <f t="shared" si="4994"/>
        <v>313169.79999999999</v>
      </c>
      <c r="I1890" s="17">
        <f t="shared" si="5055"/>
        <v>0</v>
      </c>
      <c r="J1890" s="17">
        <f t="shared" si="5056"/>
        <v>0</v>
      </c>
      <c r="K1890" s="17">
        <f t="shared" si="5057"/>
        <v>0</v>
      </c>
      <c r="L1890" s="17">
        <f t="shared" si="5058"/>
        <v>0</v>
      </c>
      <c r="M1890" s="17">
        <f t="shared" si="5059"/>
        <v>345489.09999999998</v>
      </c>
      <c r="N1890" s="17">
        <f t="shared" si="5060"/>
        <v>313169.79999999999</v>
      </c>
      <c r="O1890" s="17">
        <f t="shared" si="5061"/>
        <v>0</v>
      </c>
      <c r="P1890" s="17">
        <f t="shared" si="5027"/>
        <v>0</v>
      </c>
      <c r="Q1890" s="17">
        <f t="shared" si="5028"/>
        <v>0</v>
      </c>
      <c r="R1890" s="17">
        <f t="shared" si="5029"/>
        <v>-345489.09999999998</v>
      </c>
      <c r="S1890" s="17">
        <f t="shared" si="5030"/>
        <v>75571.316919999997</v>
      </c>
      <c r="T1890" s="17">
        <f t="shared" si="5031"/>
        <v>0</v>
      </c>
      <c r="U1890" s="17">
        <f t="shared" si="5032"/>
        <v>-313169.79999999999</v>
      </c>
      <c r="V1890" s="17">
        <f t="shared" si="5033"/>
        <v>0</v>
      </c>
      <c r="W1890" s="17">
        <f t="shared" si="5034"/>
        <v>0</v>
      </c>
      <c r="X1890" s="17">
        <f t="shared" si="5035"/>
        <v>0</v>
      </c>
      <c r="Y1890" s="17">
        <f t="shared" si="4984"/>
        <v>75571.316919999997</v>
      </c>
      <c r="Z1890" s="17">
        <f t="shared" si="4985"/>
        <v>0</v>
      </c>
      <c r="AA1890" s="17">
        <f t="shared" si="4986"/>
        <v>0</v>
      </c>
      <c r="AB1890" s="17">
        <f t="shared" si="5036"/>
        <v>0</v>
      </c>
      <c r="AC1890" s="17">
        <f t="shared" si="5037"/>
        <v>0</v>
      </c>
      <c r="AD1890" s="17">
        <f t="shared" si="5038"/>
        <v>0</v>
      </c>
      <c r="AE1890" s="17">
        <f t="shared" si="4987"/>
        <v>75571.316919999997</v>
      </c>
      <c r="AF1890" s="17">
        <f t="shared" si="4988"/>
        <v>0</v>
      </c>
      <c r="AG1890" s="17">
        <f t="shared" si="4989"/>
        <v>0</v>
      </c>
      <c r="AH1890" s="17">
        <f t="shared" si="5039"/>
        <v>0</v>
      </c>
      <c r="AI1890" s="17">
        <f t="shared" si="5040"/>
        <v>0</v>
      </c>
      <c r="AJ1890" s="17">
        <f t="shared" si="5041"/>
        <v>0</v>
      </c>
      <c r="AK1890" s="17">
        <f t="shared" si="5042"/>
        <v>0</v>
      </c>
      <c r="AL1890" s="17">
        <f t="shared" si="5043"/>
        <v>0</v>
      </c>
      <c r="AM1890" s="17">
        <f t="shared" si="5044"/>
        <v>0</v>
      </c>
      <c r="AN1890" s="17">
        <f t="shared" si="5045"/>
        <v>0</v>
      </c>
      <c r="AO1890" s="17">
        <f t="shared" si="5046"/>
        <v>0</v>
      </c>
      <c r="AP1890" s="17">
        <f t="shared" si="5047"/>
        <v>0</v>
      </c>
      <c r="AQ1890" s="17">
        <f t="shared" si="5048"/>
        <v>0</v>
      </c>
      <c r="AR1890" s="17">
        <f t="shared" si="5049"/>
        <v>0</v>
      </c>
      <c r="AS1890" s="17">
        <f t="shared" si="5050"/>
        <v>0</v>
      </c>
      <c r="AT1890" s="17">
        <f t="shared" si="5051"/>
        <v>0</v>
      </c>
      <c r="AU1890" s="17">
        <f t="shared" si="5052"/>
        <v>0</v>
      </c>
      <c r="AV1890" s="17">
        <f t="shared" si="5053"/>
        <v>0</v>
      </c>
      <c r="AW1890" s="17">
        <f t="shared" si="4990"/>
        <v>75571.316919999997</v>
      </c>
      <c r="AX1890" s="17">
        <f t="shared" si="4991"/>
        <v>0</v>
      </c>
      <c r="AY1890" s="17">
        <f t="shared" si="4992"/>
        <v>0</v>
      </c>
      <c r="AZ1890" s="17">
        <f t="shared" si="5054"/>
        <v>0</v>
      </c>
      <c r="BA1890" s="32"/>
      <c r="BB1890" s="32"/>
      <c r="BC1890" s="1"/>
      <c r="BD1890" s="1"/>
      <c r="BE1890" s="1"/>
      <c r="BF1890" s="1"/>
      <c r="BG1890" s="1"/>
      <c r="BH1890" s="1"/>
      <c r="BI1890" s="1"/>
    </row>
    <row r="1891" s="1" customFormat="1" ht="60">
      <c r="A1891" s="30" t="s">
        <v>573</v>
      </c>
      <c r="B1891" s="30" t="s">
        <v>96</v>
      </c>
      <c r="C1891" s="30" t="s">
        <v>65</v>
      </c>
      <c r="D1891" s="30" t="s">
        <v>683</v>
      </c>
      <c r="E1891" s="35"/>
      <c r="F1891" s="31" t="s">
        <v>684</v>
      </c>
      <c r="G1891" s="17">
        <f>G1896+G1894</f>
        <v>345489.09999999998</v>
      </c>
      <c r="H1891" s="17">
        <f>H1896+H1894</f>
        <v>313169.79999999999</v>
      </c>
      <c r="I1891" s="17">
        <f>I1896+I1894</f>
        <v>0</v>
      </c>
      <c r="J1891" s="17">
        <f>J1896+J1894</f>
        <v>0</v>
      </c>
      <c r="K1891" s="17">
        <f>K1896+K1894</f>
        <v>0</v>
      </c>
      <c r="L1891" s="17">
        <f>L1896+L1894</f>
        <v>0</v>
      </c>
      <c r="M1891" s="17">
        <f t="shared" si="5059"/>
        <v>345489.09999999998</v>
      </c>
      <c r="N1891" s="17">
        <f t="shared" si="5060"/>
        <v>313169.79999999999</v>
      </c>
      <c r="O1891" s="17">
        <f t="shared" si="5061"/>
        <v>0</v>
      </c>
      <c r="P1891" s="17">
        <f>P1896+P1894+P1898+P1892</f>
        <v>0</v>
      </c>
      <c r="Q1891" s="17">
        <f>Q1896+Q1894+Q1898+Q1892</f>
        <v>0</v>
      </c>
      <c r="R1891" s="17">
        <f>R1896+R1894+R1898+R1892</f>
        <v>-345489.09999999998</v>
      </c>
      <c r="S1891" s="17">
        <f>S1896+S1894+S1898+S1892</f>
        <v>75571.316919999997</v>
      </c>
      <c r="T1891" s="17">
        <f>T1896+T1894+T1898+T1892</f>
        <v>0</v>
      </c>
      <c r="U1891" s="17">
        <f>U1896+U1894+U1898+U1892</f>
        <v>-313169.79999999999</v>
      </c>
      <c r="V1891" s="17">
        <f>V1896+V1894+V1898+V1892</f>
        <v>0</v>
      </c>
      <c r="W1891" s="17">
        <f>W1896+W1894+W1898+W1892</f>
        <v>0</v>
      </c>
      <c r="X1891" s="17">
        <f>X1896+X1894+X1898+X1892</f>
        <v>0</v>
      </c>
      <c r="Y1891" s="17">
        <f t="shared" si="4984"/>
        <v>75571.316919999997</v>
      </c>
      <c r="Z1891" s="17">
        <f t="shared" si="4985"/>
        <v>0</v>
      </c>
      <c r="AA1891" s="17">
        <f t="shared" si="4986"/>
        <v>0</v>
      </c>
      <c r="AB1891" s="17">
        <f>AB1896+AB1894+AB1898+AB1892</f>
        <v>0</v>
      </c>
      <c r="AC1891" s="17">
        <f>AC1896+AC1894+AC1898+AC1892</f>
        <v>0</v>
      </c>
      <c r="AD1891" s="17">
        <f>AD1896+AD1894+AD1898+AD1892</f>
        <v>0</v>
      </c>
      <c r="AE1891" s="17">
        <f t="shared" si="4987"/>
        <v>75571.316919999997</v>
      </c>
      <c r="AF1891" s="17">
        <f t="shared" si="4988"/>
        <v>0</v>
      </c>
      <c r="AG1891" s="17">
        <f t="shared" si="4989"/>
        <v>0</v>
      </c>
      <c r="AH1891" s="17">
        <f>AH1896+AH1894+AH1898+AH1892</f>
        <v>0</v>
      </c>
      <c r="AI1891" s="17">
        <f>AI1896+AI1894+AI1898+AI1892</f>
        <v>0</v>
      </c>
      <c r="AJ1891" s="17">
        <f>AJ1896+AJ1894+AJ1898+AJ1892</f>
        <v>0</v>
      </c>
      <c r="AK1891" s="17">
        <f>AK1896+AK1894+AK1898+AK1892</f>
        <v>0</v>
      </c>
      <c r="AL1891" s="17">
        <f>AL1896+AL1894+AL1898+AL1892</f>
        <v>0</v>
      </c>
      <c r="AM1891" s="17">
        <f>AM1896+AM1894+AM1898+AM1892</f>
        <v>0</v>
      </c>
      <c r="AN1891" s="17">
        <f>AN1896+AN1894+AN1898+AN1892</f>
        <v>0</v>
      </c>
      <c r="AO1891" s="17">
        <f>AO1896+AO1894+AO1898+AO1892</f>
        <v>0</v>
      </c>
      <c r="AP1891" s="17">
        <f>AP1896+AP1894+AP1898+AP1892</f>
        <v>0</v>
      </c>
      <c r="AQ1891" s="17">
        <f>AQ1896+AQ1894+AQ1898+AQ1892</f>
        <v>0</v>
      </c>
      <c r="AR1891" s="17">
        <f>AR1896+AR1894+AR1898+AR1892</f>
        <v>0</v>
      </c>
      <c r="AS1891" s="17">
        <f>AS1896+AS1894+AS1898+AS1892</f>
        <v>0</v>
      </c>
      <c r="AT1891" s="17">
        <f>AT1896+AT1894+AT1898+AT1892</f>
        <v>0</v>
      </c>
      <c r="AU1891" s="17">
        <f>AU1896+AU1894+AU1898+AU1892</f>
        <v>0</v>
      </c>
      <c r="AV1891" s="17">
        <f>AV1896+AV1894+AV1898+AV1892</f>
        <v>0</v>
      </c>
      <c r="AW1891" s="17">
        <f t="shared" si="4990"/>
        <v>75571.316919999997</v>
      </c>
      <c r="AX1891" s="17">
        <f t="shared" si="4991"/>
        <v>0</v>
      </c>
      <c r="AY1891" s="17">
        <f t="shared" si="4992"/>
        <v>0</v>
      </c>
      <c r="AZ1891" s="17">
        <f>AZ1896+AZ1894+AZ1898+AZ1892</f>
        <v>0</v>
      </c>
      <c r="BA1891" s="32"/>
      <c r="BB1891" s="32"/>
      <c r="BC1891" s="1"/>
      <c r="BD1891" s="1"/>
      <c r="BE1891" s="1"/>
      <c r="BF1891" s="1"/>
      <c r="BG1891" s="1"/>
      <c r="BH1891" s="1"/>
      <c r="BI1891" s="1"/>
    </row>
    <row r="1892" s="1" customFormat="1" ht="30">
      <c r="A1892" s="30" t="s">
        <v>573</v>
      </c>
      <c r="B1892" s="30" t="s">
        <v>96</v>
      </c>
      <c r="C1892" s="30" t="s">
        <v>65</v>
      </c>
      <c r="D1892" s="30" t="s">
        <v>685</v>
      </c>
      <c r="E1892" s="30"/>
      <c r="F1892" s="31" t="s">
        <v>686</v>
      </c>
      <c r="G1892" s="17"/>
      <c r="H1892" s="17"/>
      <c r="I1892" s="17"/>
      <c r="J1892" s="17"/>
      <c r="K1892" s="17"/>
      <c r="L1892" s="17"/>
      <c r="M1892" s="17"/>
      <c r="N1892" s="17"/>
      <c r="O1892" s="17"/>
      <c r="P1892" s="17">
        <f>P1893</f>
        <v>0</v>
      </c>
      <c r="Q1892" s="17">
        <f>Q1893</f>
        <v>0</v>
      </c>
      <c r="R1892" s="17">
        <f>R1893</f>
        <v>0</v>
      </c>
      <c r="S1892" s="17">
        <f>S1893</f>
        <v>12463.022499999999</v>
      </c>
      <c r="T1892" s="17">
        <f>T1893</f>
        <v>0</v>
      </c>
      <c r="U1892" s="17">
        <f>U1893</f>
        <v>0</v>
      </c>
      <c r="V1892" s="17">
        <f>V1893</f>
        <v>0</v>
      </c>
      <c r="W1892" s="17">
        <f>W1893</f>
        <v>0</v>
      </c>
      <c r="X1892" s="17">
        <f>X1893</f>
        <v>0</v>
      </c>
      <c r="Y1892" s="17">
        <f t="shared" si="4984"/>
        <v>12463.022499999999</v>
      </c>
      <c r="Z1892" s="17">
        <f t="shared" si="4985"/>
        <v>0</v>
      </c>
      <c r="AA1892" s="17">
        <f t="shared" si="4986"/>
        <v>0</v>
      </c>
      <c r="AB1892" s="17">
        <f>AB1893</f>
        <v>0</v>
      </c>
      <c r="AC1892" s="17">
        <f>AC1893</f>
        <v>0</v>
      </c>
      <c r="AD1892" s="17">
        <f>AD1893</f>
        <v>0</v>
      </c>
      <c r="AE1892" s="17">
        <f t="shared" si="4987"/>
        <v>12463.022499999999</v>
      </c>
      <c r="AF1892" s="17">
        <f t="shared" si="4988"/>
        <v>0</v>
      </c>
      <c r="AG1892" s="17">
        <f t="shared" si="4989"/>
        <v>0</v>
      </c>
      <c r="AH1892" s="17">
        <f>AH1893</f>
        <v>0</v>
      </c>
      <c r="AI1892" s="17">
        <f>AI1893</f>
        <v>0</v>
      </c>
      <c r="AJ1892" s="17">
        <f>AJ1893</f>
        <v>0</v>
      </c>
      <c r="AK1892" s="17">
        <f>AK1893</f>
        <v>0</v>
      </c>
      <c r="AL1892" s="17">
        <f>AL1893</f>
        <v>0</v>
      </c>
      <c r="AM1892" s="17">
        <f>AM1893</f>
        <v>0</v>
      </c>
      <c r="AN1892" s="17">
        <f>AN1893</f>
        <v>0</v>
      </c>
      <c r="AO1892" s="17">
        <f>AO1893</f>
        <v>0</v>
      </c>
      <c r="AP1892" s="17">
        <f>AP1893</f>
        <v>0</v>
      </c>
      <c r="AQ1892" s="17">
        <f>AQ1893</f>
        <v>0</v>
      </c>
      <c r="AR1892" s="17">
        <f>AR1893</f>
        <v>0</v>
      </c>
      <c r="AS1892" s="17">
        <f>AS1893</f>
        <v>0</v>
      </c>
      <c r="AT1892" s="17">
        <f>AT1893</f>
        <v>0</v>
      </c>
      <c r="AU1892" s="17">
        <f>AU1893</f>
        <v>0</v>
      </c>
      <c r="AV1892" s="17">
        <f>AV1893</f>
        <v>0</v>
      </c>
      <c r="AW1892" s="17">
        <f t="shared" si="4990"/>
        <v>12463.022499999999</v>
      </c>
      <c r="AX1892" s="17">
        <f t="shared" si="4991"/>
        <v>0</v>
      </c>
      <c r="AY1892" s="17">
        <f t="shared" si="4992"/>
        <v>0</v>
      </c>
      <c r="AZ1892" s="17">
        <f>AZ1893</f>
        <v>0</v>
      </c>
      <c r="BA1892" s="32"/>
      <c r="BB1892" s="32"/>
      <c r="BC1892" s="1"/>
      <c r="BD1892" s="1"/>
      <c r="BE1892" s="1"/>
      <c r="BF1892" s="1"/>
      <c r="BG1892" s="1"/>
      <c r="BH1892" s="1"/>
      <c r="BI1892" s="1"/>
    </row>
    <row r="1893" s="1" customFormat="1" ht="30">
      <c r="A1893" s="30" t="s">
        <v>573</v>
      </c>
      <c r="B1893" s="30" t="s">
        <v>96</v>
      </c>
      <c r="C1893" s="30" t="s">
        <v>65</v>
      </c>
      <c r="D1893" s="30" t="s">
        <v>685</v>
      </c>
      <c r="E1893" s="30" t="s">
        <v>85</v>
      </c>
      <c r="F1893" s="31" t="s">
        <v>86</v>
      </c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>
        <v>12463.022499999999</v>
      </c>
      <c r="T1893" s="17"/>
      <c r="U1893" s="17"/>
      <c r="V1893" s="17"/>
      <c r="W1893" s="17"/>
      <c r="X1893" s="17"/>
      <c r="Y1893" s="17">
        <f t="shared" si="4984"/>
        <v>12463.022499999999</v>
      </c>
      <c r="Z1893" s="17">
        <f t="shared" si="4985"/>
        <v>0</v>
      </c>
      <c r="AA1893" s="17">
        <f t="shared" si="4986"/>
        <v>0</v>
      </c>
      <c r="AB1893" s="17"/>
      <c r="AC1893" s="17"/>
      <c r="AD1893" s="17"/>
      <c r="AE1893" s="17">
        <f t="shared" si="4987"/>
        <v>12463.022499999999</v>
      </c>
      <c r="AF1893" s="17">
        <f t="shared" si="4988"/>
        <v>0</v>
      </c>
      <c r="AG1893" s="17">
        <f t="shared" si="4989"/>
        <v>0</v>
      </c>
      <c r="AH1893" s="17"/>
      <c r="AI1893" s="17"/>
      <c r="AJ1893" s="17"/>
      <c r="AK1893" s="17"/>
      <c r="AL1893" s="17"/>
      <c r="AM1893" s="17"/>
      <c r="AN1893" s="17"/>
      <c r="AO1893" s="17"/>
      <c r="AP1893" s="17"/>
      <c r="AQ1893" s="17"/>
      <c r="AR1893" s="17"/>
      <c r="AS1893" s="17"/>
      <c r="AT1893" s="17"/>
      <c r="AU1893" s="17"/>
      <c r="AV1893" s="17"/>
      <c r="AW1893" s="17">
        <f t="shared" si="4990"/>
        <v>12463.022499999999</v>
      </c>
      <c r="AX1893" s="17">
        <f t="shared" si="4991"/>
        <v>0</v>
      </c>
      <c r="AY1893" s="17">
        <f t="shared" si="4992"/>
        <v>0</v>
      </c>
      <c r="AZ1893" s="17"/>
      <c r="BA1893" s="32"/>
      <c r="BB1893" s="32"/>
      <c r="BC1893" s="1"/>
      <c r="BD1893" s="1"/>
      <c r="BE1893" s="1"/>
      <c r="BF1893" s="1"/>
      <c r="BG1893" s="1"/>
      <c r="BH1893" s="1"/>
      <c r="BI1893" s="1"/>
    </row>
    <row r="1894" s="1" customFormat="1" ht="30" hidden="1">
      <c r="A1894" s="30" t="s">
        <v>573</v>
      </c>
      <c r="B1894" s="30" t="s">
        <v>96</v>
      </c>
      <c r="C1894" s="30" t="s">
        <v>65</v>
      </c>
      <c r="D1894" s="30" t="s">
        <v>687</v>
      </c>
      <c r="E1894" s="35"/>
      <c r="F1894" s="31" t="s">
        <v>688</v>
      </c>
      <c r="G1894" s="17">
        <f>G1895</f>
        <v>190073.70000000001</v>
      </c>
      <c r="H1894" s="17">
        <f>H1895</f>
        <v>313169.79999999999</v>
      </c>
      <c r="I1894" s="17">
        <f>I1895</f>
        <v>0</v>
      </c>
      <c r="J1894" s="17">
        <f>J1895</f>
        <v>0</v>
      </c>
      <c r="K1894" s="17">
        <f>K1895</f>
        <v>0</v>
      </c>
      <c r="L1894" s="17">
        <f>L1895</f>
        <v>0</v>
      </c>
      <c r="M1894" s="17">
        <f t="shared" si="5059"/>
        <v>190073.70000000001</v>
      </c>
      <c r="N1894" s="17">
        <f t="shared" si="5060"/>
        <v>313169.79999999999</v>
      </c>
      <c r="O1894" s="17">
        <f t="shared" si="5061"/>
        <v>0</v>
      </c>
      <c r="P1894" s="17">
        <f>P1895</f>
        <v>0</v>
      </c>
      <c r="Q1894" s="17">
        <f>Q1895</f>
        <v>0</v>
      </c>
      <c r="R1894" s="17">
        <f>R1895</f>
        <v>-190073.70000000001</v>
      </c>
      <c r="S1894" s="17">
        <f>S1895</f>
        <v>0</v>
      </c>
      <c r="T1894" s="17">
        <f>T1895</f>
        <v>0</v>
      </c>
      <c r="U1894" s="17">
        <f>U1895</f>
        <v>-313169.79999999999</v>
      </c>
      <c r="V1894" s="17">
        <f>V1895</f>
        <v>0</v>
      </c>
      <c r="W1894" s="17">
        <f>W1895</f>
        <v>0</v>
      </c>
      <c r="X1894" s="17">
        <f>X1895</f>
        <v>0</v>
      </c>
      <c r="Y1894" s="17">
        <f t="shared" si="4984"/>
        <v>0</v>
      </c>
      <c r="Z1894" s="17">
        <f t="shared" si="4985"/>
        <v>0</v>
      </c>
      <c r="AA1894" s="17">
        <f t="shared" si="4986"/>
        <v>0</v>
      </c>
      <c r="AB1894" s="17">
        <f>AB1895</f>
        <v>0</v>
      </c>
      <c r="AC1894" s="17">
        <f>AC1895</f>
        <v>0</v>
      </c>
      <c r="AD1894" s="17">
        <f>AD1895</f>
        <v>0</v>
      </c>
      <c r="AE1894" s="17">
        <f t="shared" si="4987"/>
        <v>0</v>
      </c>
      <c r="AF1894" s="17">
        <f t="shared" si="4988"/>
        <v>0</v>
      </c>
      <c r="AG1894" s="17">
        <f t="shared" si="4989"/>
        <v>0</v>
      </c>
      <c r="AH1894" s="17">
        <f>AH1895</f>
        <v>0</v>
      </c>
      <c r="AI1894" s="17">
        <f>AI1895</f>
        <v>0</v>
      </c>
      <c r="AJ1894" s="17">
        <f>AJ1895</f>
        <v>0</v>
      </c>
      <c r="AK1894" s="17">
        <f>AK1895</f>
        <v>0</v>
      </c>
      <c r="AL1894" s="17">
        <f>AL1895</f>
        <v>0</v>
      </c>
      <c r="AM1894" s="17">
        <f>AM1895</f>
        <v>0</v>
      </c>
      <c r="AN1894" s="17">
        <f>AN1895</f>
        <v>0</v>
      </c>
      <c r="AO1894" s="17">
        <f>AO1895</f>
        <v>0</v>
      </c>
      <c r="AP1894" s="17">
        <f>AP1895</f>
        <v>0</v>
      </c>
      <c r="AQ1894" s="17">
        <f>AQ1895</f>
        <v>0</v>
      </c>
      <c r="AR1894" s="17">
        <f>AR1895</f>
        <v>0</v>
      </c>
      <c r="AS1894" s="17">
        <f>AS1895</f>
        <v>0</v>
      </c>
      <c r="AT1894" s="17">
        <f>AT1895</f>
        <v>0</v>
      </c>
      <c r="AU1894" s="17">
        <f>AU1895</f>
        <v>0</v>
      </c>
      <c r="AV1894" s="17">
        <f>AV1895</f>
        <v>0</v>
      </c>
      <c r="AW1894" s="17">
        <f t="shared" si="4990"/>
        <v>0</v>
      </c>
      <c r="AX1894" s="17">
        <f t="shared" si="4991"/>
        <v>0</v>
      </c>
      <c r="AY1894" s="17">
        <f t="shared" si="4992"/>
        <v>0</v>
      </c>
      <c r="AZ1894" s="17">
        <f>AZ1895</f>
        <v>0</v>
      </c>
      <c r="BA1894" s="32">
        <v>0</v>
      </c>
      <c r="BB1894" s="32"/>
      <c r="BC1894" s="1"/>
      <c r="BD1894" s="1"/>
      <c r="BE1894" s="1"/>
      <c r="BF1894" s="1"/>
      <c r="BG1894" s="1"/>
      <c r="BH1894" s="1"/>
      <c r="BI1894" s="1"/>
    </row>
    <row r="1895" s="1" customFormat="1" ht="30" hidden="1">
      <c r="A1895" s="30" t="s">
        <v>573</v>
      </c>
      <c r="B1895" s="30" t="s">
        <v>96</v>
      </c>
      <c r="C1895" s="30" t="s">
        <v>65</v>
      </c>
      <c r="D1895" s="30" t="s">
        <v>687</v>
      </c>
      <c r="E1895" s="30" t="s">
        <v>85</v>
      </c>
      <c r="F1895" s="31" t="s">
        <v>86</v>
      </c>
      <c r="G1895" s="17">
        <v>190073.70000000001</v>
      </c>
      <c r="H1895" s="17">
        <v>313169.79999999999</v>
      </c>
      <c r="I1895" s="17">
        <v>0</v>
      </c>
      <c r="J1895" s="17"/>
      <c r="K1895" s="17"/>
      <c r="L1895" s="17"/>
      <c r="M1895" s="17">
        <f t="shared" si="5059"/>
        <v>190073.70000000001</v>
      </c>
      <c r="N1895" s="17">
        <f t="shared" si="5060"/>
        <v>313169.79999999999</v>
      </c>
      <c r="O1895" s="17">
        <f t="shared" si="5061"/>
        <v>0</v>
      </c>
      <c r="P1895" s="17"/>
      <c r="Q1895" s="17"/>
      <c r="R1895" s="17">
        <v>-190073.70000000001</v>
      </c>
      <c r="S1895" s="17"/>
      <c r="T1895" s="17"/>
      <c r="U1895" s="17">
        <v>-313169.79999999999</v>
      </c>
      <c r="V1895" s="17"/>
      <c r="W1895" s="17"/>
      <c r="X1895" s="17"/>
      <c r="Y1895" s="17">
        <f t="shared" si="4984"/>
        <v>0</v>
      </c>
      <c r="Z1895" s="17">
        <f t="shared" si="4985"/>
        <v>0</v>
      </c>
      <c r="AA1895" s="17">
        <f t="shared" si="4986"/>
        <v>0</v>
      </c>
      <c r="AB1895" s="17"/>
      <c r="AC1895" s="17"/>
      <c r="AD1895" s="17"/>
      <c r="AE1895" s="17">
        <f t="shared" si="4987"/>
        <v>0</v>
      </c>
      <c r="AF1895" s="17">
        <f t="shared" si="4988"/>
        <v>0</v>
      </c>
      <c r="AG1895" s="17">
        <f t="shared" si="4989"/>
        <v>0</v>
      </c>
      <c r="AH1895" s="17"/>
      <c r="AI1895" s="17"/>
      <c r="AJ1895" s="17"/>
      <c r="AK1895" s="17"/>
      <c r="AL1895" s="17"/>
      <c r="AM1895" s="17"/>
      <c r="AN1895" s="17"/>
      <c r="AO1895" s="17"/>
      <c r="AP1895" s="17"/>
      <c r="AQ1895" s="17"/>
      <c r="AR1895" s="17"/>
      <c r="AS1895" s="17"/>
      <c r="AT1895" s="17"/>
      <c r="AU1895" s="17"/>
      <c r="AV1895" s="17"/>
      <c r="AW1895" s="17">
        <f t="shared" si="4990"/>
        <v>0</v>
      </c>
      <c r="AX1895" s="17">
        <f t="shared" si="4991"/>
        <v>0</v>
      </c>
      <c r="AY1895" s="17">
        <f t="shared" si="4992"/>
        <v>0</v>
      </c>
      <c r="AZ1895" s="17"/>
      <c r="BA1895" s="32">
        <v>0</v>
      </c>
      <c r="BB1895" s="32"/>
      <c r="BC1895" s="1"/>
      <c r="BD1895" s="1"/>
      <c r="BE1895" s="1"/>
      <c r="BF1895" s="1"/>
      <c r="BG1895" s="1"/>
      <c r="BH1895" s="1"/>
      <c r="BI1895" s="1"/>
    </row>
    <row r="1896" s="1" customFormat="1" ht="30" hidden="1">
      <c r="A1896" s="30" t="s">
        <v>573</v>
      </c>
      <c r="B1896" s="30" t="s">
        <v>96</v>
      </c>
      <c r="C1896" s="30" t="s">
        <v>65</v>
      </c>
      <c r="D1896" s="30" t="s">
        <v>689</v>
      </c>
      <c r="E1896" s="35"/>
      <c r="F1896" s="31" t="s">
        <v>690</v>
      </c>
      <c r="G1896" s="17">
        <f>G1897</f>
        <v>155415.39999999999</v>
      </c>
      <c r="H1896" s="17">
        <f>H1897</f>
        <v>0</v>
      </c>
      <c r="I1896" s="17">
        <f>I1897</f>
        <v>0</v>
      </c>
      <c r="J1896" s="17">
        <f>J1897</f>
        <v>0</v>
      </c>
      <c r="K1896" s="17">
        <f>K1897</f>
        <v>0</v>
      </c>
      <c r="L1896" s="17">
        <f>L1897</f>
        <v>0</v>
      </c>
      <c r="M1896" s="17">
        <f t="shared" si="5059"/>
        <v>155415.39999999999</v>
      </c>
      <c r="N1896" s="17">
        <f t="shared" si="5060"/>
        <v>0</v>
      </c>
      <c r="O1896" s="17">
        <f t="shared" si="5061"/>
        <v>0</v>
      </c>
      <c r="P1896" s="17">
        <f>P1897</f>
        <v>0</v>
      </c>
      <c r="Q1896" s="17">
        <f>Q1897</f>
        <v>0</v>
      </c>
      <c r="R1896" s="17">
        <f>R1897</f>
        <v>-155415.39999999999</v>
      </c>
      <c r="S1896" s="17">
        <f>S1897</f>
        <v>0</v>
      </c>
      <c r="T1896" s="17">
        <f>T1897</f>
        <v>0</v>
      </c>
      <c r="U1896" s="17">
        <f>U1897</f>
        <v>0</v>
      </c>
      <c r="V1896" s="17">
        <f>V1897</f>
        <v>0</v>
      </c>
      <c r="W1896" s="17">
        <f>W1897</f>
        <v>0</v>
      </c>
      <c r="X1896" s="17">
        <f>X1897</f>
        <v>0</v>
      </c>
      <c r="Y1896" s="17">
        <f t="shared" ref="Y1896:Y1959" si="5062">M1896+P1896+Q1896+R1896+S1896</f>
        <v>0</v>
      </c>
      <c r="Z1896" s="17">
        <f t="shared" ref="Z1896:Z1959" si="5063">N1896+T1896+U1896</f>
        <v>0</v>
      </c>
      <c r="AA1896" s="17">
        <f t="shared" ref="AA1896:AA1959" si="5064">O1896+V1896+X1896+W1896</f>
        <v>0</v>
      </c>
      <c r="AB1896" s="17">
        <f>AB1897</f>
        <v>0</v>
      </c>
      <c r="AC1896" s="17">
        <f>AC1897</f>
        <v>0</v>
      </c>
      <c r="AD1896" s="17">
        <f>AD1897</f>
        <v>0</v>
      </c>
      <c r="AE1896" s="17">
        <f t="shared" ref="AE1896:AE1959" si="5065">Y1896+AB1896</f>
        <v>0</v>
      </c>
      <c r="AF1896" s="17">
        <f t="shared" ref="AF1896:AF1959" si="5066">Z1896+AC1896</f>
        <v>0</v>
      </c>
      <c r="AG1896" s="17">
        <f t="shared" ref="AG1896:AG1959" si="5067">AA1896+AD1896</f>
        <v>0</v>
      </c>
      <c r="AH1896" s="17">
        <f>AH1897</f>
        <v>0</v>
      </c>
      <c r="AI1896" s="17">
        <f>AI1897</f>
        <v>0</v>
      </c>
      <c r="AJ1896" s="17">
        <f>AJ1897</f>
        <v>0</v>
      </c>
      <c r="AK1896" s="17">
        <f>AK1897</f>
        <v>0</v>
      </c>
      <c r="AL1896" s="17">
        <f>AL1897</f>
        <v>0</v>
      </c>
      <c r="AM1896" s="17">
        <f>AM1897</f>
        <v>0</v>
      </c>
      <c r="AN1896" s="17">
        <f>AN1897</f>
        <v>0</v>
      </c>
      <c r="AO1896" s="17">
        <f>AO1897</f>
        <v>0</v>
      </c>
      <c r="AP1896" s="17">
        <f>AP1897</f>
        <v>0</v>
      </c>
      <c r="AQ1896" s="17">
        <f>AQ1897</f>
        <v>0</v>
      </c>
      <c r="AR1896" s="17">
        <f>AR1897</f>
        <v>0</v>
      </c>
      <c r="AS1896" s="17">
        <f>AS1897</f>
        <v>0</v>
      </c>
      <c r="AT1896" s="17">
        <f>AT1897</f>
        <v>0</v>
      </c>
      <c r="AU1896" s="17">
        <f>AU1897</f>
        <v>0</v>
      </c>
      <c r="AV1896" s="17">
        <f>AV1897</f>
        <v>0</v>
      </c>
      <c r="AW1896" s="17">
        <f t="shared" ref="AW1896:AW1959" si="5068">AE1896+AH1896+AI1896+AJ1896+AK1896+AL1896</f>
        <v>0</v>
      </c>
      <c r="AX1896" s="17">
        <f t="shared" ref="AX1896:AX1959" si="5069">AF1896+AM1896+AN1896+AO1896+AP1896+AQ1896</f>
        <v>0</v>
      </c>
      <c r="AY1896" s="17">
        <f t="shared" ref="AY1896:AY1959" si="5070">AG1896+AR1896+AS1896+AT1896+AU1896+AV1896</f>
        <v>0</v>
      </c>
      <c r="AZ1896" s="17">
        <f>AZ1897</f>
        <v>0</v>
      </c>
      <c r="BA1896" s="32">
        <v>0</v>
      </c>
      <c r="BB1896" s="32"/>
      <c r="BC1896" s="1"/>
      <c r="BD1896" s="1"/>
      <c r="BE1896" s="1"/>
      <c r="BF1896" s="1"/>
      <c r="BG1896" s="1"/>
      <c r="BH1896" s="1"/>
      <c r="BI1896" s="1"/>
    </row>
    <row r="1897" s="1" customFormat="1" ht="30" hidden="1">
      <c r="A1897" s="30" t="s">
        <v>573</v>
      </c>
      <c r="B1897" s="30" t="s">
        <v>96</v>
      </c>
      <c r="C1897" s="30" t="s">
        <v>65</v>
      </c>
      <c r="D1897" s="30" t="s">
        <v>689</v>
      </c>
      <c r="E1897" s="30" t="s">
        <v>85</v>
      </c>
      <c r="F1897" s="31" t="s">
        <v>86</v>
      </c>
      <c r="G1897" s="17">
        <v>155415.39999999999</v>
      </c>
      <c r="H1897" s="17">
        <v>0</v>
      </c>
      <c r="I1897" s="17">
        <v>0</v>
      </c>
      <c r="J1897" s="17"/>
      <c r="K1897" s="17"/>
      <c r="L1897" s="17"/>
      <c r="M1897" s="17">
        <f t="shared" si="5059"/>
        <v>155415.39999999999</v>
      </c>
      <c r="N1897" s="17">
        <f t="shared" si="5060"/>
        <v>0</v>
      </c>
      <c r="O1897" s="17">
        <f t="shared" si="5061"/>
        <v>0</v>
      </c>
      <c r="P1897" s="17"/>
      <c r="Q1897" s="17"/>
      <c r="R1897" s="17">
        <v>-155415.39999999999</v>
      </c>
      <c r="S1897" s="17"/>
      <c r="T1897" s="17"/>
      <c r="U1897" s="17"/>
      <c r="V1897" s="17"/>
      <c r="W1897" s="17"/>
      <c r="X1897" s="17"/>
      <c r="Y1897" s="17">
        <f t="shared" si="5062"/>
        <v>0</v>
      </c>
      <c r="Z1897" s="17">
        <f t="shared" si="5063"/>
        <v>0</v>
      </c>
      <c r="AA1897" s="17">
        <f t="shared" si="5064"/>
        <v>0</v>
      </c>
      <c r="AB1897" s="17"/>
      <c r="AC1897" s="17"/>
      <c r="AD1897" s="17"/>
      <c r="AE1897" s="17">
        <f t="shared" si="5065"/>
        <v>0</v>
      </c>
      <c r="AF1897" s="17">
        <f t="shared" si="5066"/>
        <v>0</v>
      </c>
      <c r="AG1897" s="17">
        <f t="shared" si="5067"/>
        <v>0</v>
      </c>
      <c r="AH1897" s="17"/>
      <c r="AI1897" s="17"/>
      <c r="AJ1897" s="17"/>
      <c r="AK1897" s="17"/>
      <c r="AL1897" s="17"/>
      <c r="AM1897" s="17"/>
      <c r="AN1897" s="17"/>
      <c r="AO1897" s="17"/>
      <c r="AP1897" s="17"/>
      <c r="AQ1897" s="17"/>
      <c r="AR1897" s="17"/>
      <c r="AS1897" s="17"/>
      <c r="AT1897" s="17"/>
      <c r="AU1897" s="17"/>
      <c r="AV1897" s="17"/>
      <c r="AW1897" s="17">
        <f t="shared" si="5068"/>
        <v>0</v>
      </c>
      <c r="AX1897" s="17">
        <f t="shared" si="5069"/>
        <v>0</v>
      </c>
      <c r="AY1897" s="17">
        <f t="shared" si="5070"/>
        <v>0</v>
      </c>
      <c r="AZ1897" s="17"/>
      <c r="BA1897" s="32">
        <v>0</v>
      </c>
      <c r="BB1897" s="32"/>
      <c r="BC1897" s="1"/>
      <c r="BD1897" s="1"/>
      <c r="BE1897" s="1"/>
      <c r="BF1897" s="1"/>
      <c r="BG1897" s="1"/>
      <c r="BH1897" s="1"/>
      <c r="BI1897" s="1"/>
    </row>
    <row r="1898" s="1" customFormat="1" ht="30">
      <c r="A1898" s="30" t="s">
        <v>573</v>
      </c>
      <c r="B1898" s="30" t="s">
        <v>96</v>
      </c>
      <c r="C1898" s="30" t="s">
        <v>65</v>
      </c>
      <c r="D1898" s="30" t="s">
        <v>691</v>
      </c>
      <c r="E1898" s="30"/>
      <c r="F1898" s="31" t="s">
        <v>692</v>
      </c>
      <c r="G1898" s="17"/>
      <c r="H1898" s="17"/>
      <c r="I1898" s="17"/>
      <c r="J1898" s="17"/>
      <c r="K1898" s="17"/>
      <c r="L1898" s="17"/>
      <c r="M1898" s="17"/>
      <c r="N1898" s="17"/>
      <c r="O1898" s="17"/>
      <c r="P1898" s="17">
        <f>P1899</f>
        <v>0</v>
      </c>
      <c r="Q1898" s="17">
        <f>Q1899</f>
        <v>0</v>
      </c>
      <c r="R1898" s="17">
        <f>R1899</f>
        <v>0</v>
      </c>
      <c r="S1898" s="17">
        <f>S1899</f>
        <v>63108.294419999998</v>
      </c>
      <c r="T1898" s="17">
        <f>T1899</f>
        <v>0</v>
      </c>
      <c r="U1898" s="17">
        <f>U1899</f>
        <v>0</v>
      </c>
      <c r="V1898" s="17">
        <f>V1899</f>
        <v>0</v>
      </c>
      <c r="W1898" s="17">
        <f>W1899</f>
        <v>0</v>
      </c>
      <c r="X1898" s="17">
        <f>X1899</f>
        <v>0</v>
      </c>
      <c r="Y1898" s="17">
        <f t="shared" si="5062"/>
        <v>63108.294419999998</v>
      </c>
      <c r="Z1898" s="17">
        <f t="shared" si="5063"/>
        <v>0</v>
      </c>
      <c r="AA1898" s="17">
        <f t="shared" si="5064"/>
        <v>0</v>
      </c>
      <c r="AB1898" s="17">
        <f>AB1899</f>
        <v>0</v>
      </c>
      <c r="AC1898" s="17">
        <f>AC1899</f>
        <v>0</v>
      </c>
      <c r="AD1898" s="17">
        <f>AD1899</f>
        <v>0</v>
      </c>
      <c r="AE1898" s="17">
        <f t="shared" si="5065"/>
        <v>63108.294419999998</v>
      </c>
      <c r="AF1898" s="17">
        <f t="shared" si="5066"/>
        <v>0</v>
      </c>
      <c r="AG1898" s="17">
        <f t="shared" si="5067"/>
        <v>0</v>
      </c>
      <c r="AH1898" s="17">
        <f>AH1899</f>
        <v>0</v>
      </c>
      <c r="AI1898" s="17">
        <f>AI1899</f>
        <v>0</v>
      </c>
      <c r="AJ1898" s="17">
        <f>AJ1899</f>
        <v>0</v>
      </c>
      <c r="AK1898" s="17">
        <f>AK1899</f>
        <v>0</v>
      </c>
      <c r="AL1898" s="17">
        <f>AL1899</f>
        <v>0</v>
      </c>
      <c r="AM1898" s="17">
        <f>AM1899</f>
        <v>0</v>
      </c>
      <c r="AN1898" s="17">
        <f>AN1899</f>
        <v>0</v>
      </c>
      <c r="AO1898" s="17">
        <f>AO1899</f>
        <v>0</v>
      </c>
      <c r="AP1898" s="17">
        <f>AP1899</f>
        <v>0</v>
      </c>
      <c r="AQ1898" s="17">
        <f>AQ1899</f>
        <v>0</v>
      </c>
      <c r="AR1898" s="17">
        <f>AR1899</f>
        <v>0</v>
      </c>
      <c r="AS1898" s="17">
        <f>AS1899</f>
        <v>0</v>
      </c>
      <c r="AT1898" s="17">
        <f>AT1899</f>
        <v>0</v>
      </c>
      <c r="AU1898" s="17">
        <f>AU1899</f>
        <v>0</v>
      </c>
      <c r="AV1898" s="17">
        <f>AV1899</f>
        <v>0</v>
      </c>
      <c r="AW1898" s="17">
        <f t="shared" si="5068"/>
        <v>63108.294419999998</v>
      </c>
      <c r="AX1898" s="17">
        <f t="shared" si="5069"/>
        <v>0</v>
      </c>
      <c r="AY1898" s="17">
        <f t="shared" si="5070"/>
        <v>0</v>
      </c>
      <c r="AZ1898" s="17">
        <f>AZ1899</f>
        <v>0</v>
      </c>
      <c r="BA1898" s="32"/>
      <c r="BB1898" s="32"/>
      <c r="BC1898" s="1"/>
      <c r="BD1898" s="1"/>
      <c r="BE1898" s="1"/>
      <c r="BF1898" s="1"/>
      <c r="BG1898" s="1"/>
      <c r="BH1898" s="1"/>
      <c r="BI1898" s="1"/>
    </row>
    <row r="1899" s="1" customFormat="1" ht="30">
      <c r="A1899" s="30" t="s">
        <v>573</v>
      </c>
      <c r="B1899" s="30" t="s">
        <v>96</v>
      </c>
      <c r="C1899" s="30" t="s">
        <v>65</v>
      </c>
      <c r="D1899" s="30" t="s">
        <v>691</v>
      </c>
      <c r="E1899" s="30" t="s">
        <v>85</v>
      </c>
      <c r="F1899" s="31" t="s">
        <v>86</v>
      </c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>
        <v>63108.294419999998</v>
      </c>
      <c r="T1899" s="17"/>
      <c r="U1899" s="17"/>
      <c r="V1899" s="17"/>
      <c r="W1899" s="17"/>
      <c r="X1899" s="17"/>
      <c r="Y1899" s="17">
        <f t="shared" si="5062"/>
        <v>63108.294419999998</v>
      </c>
      <c r="Z1899" s="17">
        <f t="shared" si="5063"/>
        <v>0</v>
      </c>
      <c r="AA1899" s="17">
        <f t="shared" si="5064"/>
        <v>0</v>
      </c>
      <c r="AB1899" s="17"/>
      <c r="AC1899" s="17"/>
      <c r="AD1899" s="17"/>
      <c r="AE1899" s="17">
        <f t="shared" si="5065"/>
        <v>63108.294419999998</v>
      </c>
      <c r="AF1899" s="17">
        <f t="shared" si="5066"/>
        <v>0</v>
      </c>
      <c r="AG1899" s="17">
        <f t="shared" si="5067"/>
        <v>0</v>
      </c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>
        <f t="shared" si="5068"/>
        <v>63108.294419999998</v>
      </c>
      <c r="AX1899" s="17">
        <f t="shared" si="5069"/>
        <v>0</v>
      </c>
      <c r="AY1899" s="17">
        <f t="shared" si="5070"/>
        <v>0</v>
      </c>
      <c r="AZ1899" s="17"/>
      <c r="BA1899" s="32"/>
      <c r="BB1899" s="32"/>
      <c r="BC1899" s="1"/>
      <c r="BD1899" s="1"/>
      <c r="BE1899" s="1"/>
      <c r="BF1899" s="1"/>
      <c r="BG1899" s="1"/>
      <c r="BH1899" s="1"/>
      <c r="BI1899" s="1"/>
    </row>
    <row r="1900" s="20" customFormat="1" ht="30">
      <c r="A1900" s="21" t="s">
        <v>693</v>
      </c>
      <c r="B1900" s="21"/>
      <c r="C1900" s="21"/>
      <c r="D1900" s="21"/>
      <c r="E1900" s="21"/>
      <c r="F1900" s="22" t="s">
        <v>694</v>
      </c>
      <c r="G1900" s="23">
        <f>G1910+G2004+G1901+G2078</f>
        <v>10046787.199999999</v>
      </c>
      <c r="H1900" s="23">
        <f>H1910+H2004+H1901+H2078</f>
        <v>8773127.7000000011</v>
      </c>
      <c r="I1900" s="23">
        <f>I1910+I2004+I1901+I2078</f>
        <v>8694683.0999999996</v>
      </c>
      <c r="J1900" s="23">
        <f>J1910+J2004+J1901+J2078</f>
        <v>17919.799999999999</v>
      </c>
      <c r="K1900" s="23">
        <f>K1910+K2004+K1901+K2078</f>
        <v>97713.599999999991</v>
      </c>
      <c r="L1900" s="23">
        <f>L1910+L2004+L1901+L2078</f>
        <v>-1279.4000000000001</v>
      </c>
      <c r="M1900" s="23">
        <f t="shared" si="5059"/>
        <v>10064707</v>
      </c>
      <c r="N1900" s="23">
        <f t="shared" si="5060"/>
        <v>8870841.3000000007</v>
      </c>
      <c r="O1900" s="23">
        <f t="shared" si="5061"/>
        <v>8693403.6999999993</v>
      </c>
      <c r="P1900" s="23">
        <f>P1910+P2004+P1901+P2078</f>
        <v>45444.400000000001</v>
      </c>
      <c r="Q1900" s="23">
        <f>Q1910+Q2004+Q1901+Q2078</f>
        <v>0</v>
      </c>
      <c r="R1900" s="23">
        <f>R1910+R2004+R1901+R2078</f>
        <v>0</v>
      </c>
      <c r="S1900" s="23">
        <f>S1910+S2004+S1901+S2078</f>
        <v>776643.83463000017</v>
      </c>
      <c r="T1900" s="23">
        <f>T1910+T2004+T1901+T2078</f>
        <v>167245.70499999999</v>
      </c>
      <c r="U1900" s="23">
        <f>U1910+U2004+U1901+U2078</f>
        <v>4995.5690000000004</v>
      </c>
      <c r="V1900" s="23">
        <f>V1910+V2004+V1901+V2078</f>
        <v>114172.77900000001</v>
      </c>
      <c r="W1900" s="23">
        <f>W1910+W2004+W1901+W2078</f>
        <v>0</v>
      </c>
      <c r="X1900" s="23">
        <f>X1910+X2004+X1901+X2078</f>
        <v>0</v>
      </c>
      <c r="Y1900" s="23">
        <f t="shared" si="5062"/>
        <v>10886795.23463</v>
      </c>
      <c r="Z1900" s="23">
        <f t="shared" si="5063"/>
        <v>9043082.574000001</v>
      </c>
      <c r="AA1900" s="23">
        <f t="shared" si="5064"/>
        <v>8807576.4789999984</v>
      </c>
      <c r="AB1900" s="23">
        <f>AB1910+AB2004+AB1901+AB2078</f>
        <v>-698.17355999999631</v>
      </c>
      <c r="AC1900" s="23">
        <f>AC1910+AC2004+AC1901+AC2078</f>
        <v>-5553.0900000000001</v>
      </c>
      <c r="AD1900" s="23">
        <f>AD1910+AD2004+AD1901+AD2078</f>
        <v>0</v>
      </c>
      <c r="AE1900" s="23">
        <f t="shared" si="5065"/>
        <v>10886097.061070001</v>
      </c>
      <c r="AF1900" s="23">
        <f t="shared" si="5066"/>
        <v>9037529.4840000011</v>
      </c>
      <c r="AG1900" s="23">
        <f t="shared" si="5067"/>
        <v>8807576.4789999984</v>
      </c>
      <c r="AH1900" s="23">
        <f>AH1910+AH2004+AH1901+AH2078</f>
        <v>0</v>
      </c>
      <c r="AI1900" s="23">
        <f>AI1910+AI2004+AI1901+AI2078</f>
        <v>0</v>
      </c>
      <c r="AJ1900" s="23">
        <f>AJ1910+AJ2004+AJ1901+AJ2078</f>
        <v>-403324.70400000003</v>
      </c>
      <c r="AK1900" s="23">
        <f>AK1910+AK2004+AK1901+AK2078</f>
        <v>0</v>
      </c>
      <c r="AL1900" s="23">
        <f>AL1910+AL2004+AL1901+AL2078</f>
        <v>0</v>
      </c>
      <c r="AM1900" s="23">
        <f>AM1910+AM2004+AM1901+AM2078</f>
        <v>732317.70499999996</v>
      </c>
      <c r="AN1900" s="23">
        <f>AN1910+AN2004+AN1901+AN2078</f>
        <v>0</v>
      </c>
      <c r="AO1900" s="23">
        <f>AO1910+AO2004+AO1901+AO2078</f>
        <v>287664.27600000001</v>
      </c>
      <c r="AP1900" s="23">
        <f>AP1910+AP2004+AP1901+AP2078</f>
        <v>0</v>
      </c>
      <c r="AQ1900" s="23">
        <f>AQ1910+AQ2004+AQ1901+AQ2078</f>
        <v>0</v>
      </c>
      <c r="AR1900" s="23">
        <f>AR1910+AR2004+AR1901+AR2078</f>
        <v>91187.880000000005</v>
      </c>
      <c r="AS1900" s="23">
        <f>AS1910+AS2004+AS1901+AS2078</f>
        <v>0</v>
      </c>
      <c r="AT1900" s="23">
        <f>AT1910+AT2004+AT1901+AT2078</f>
        <v>4960</v>
      </c>
      <c r="AU1900" s="23">
        <f>AU1910+AU2004+AU1901+AU2078</f>
        <v>0</v>
      </c>
      <c r="AV1900" s="23">
        <f>AV1910+AV2004+AV1901+AV2078</f>
        <v>0</v>
      </c>
      <c r="AW1900" s="23">
        <f t="shared" si="5068"/>
        <v>10482772.357070001</v>
      </c>
      <c r="AX1900" s="23">
        <f t="shared" si="5069"/>
        <v>10057511.465000002</v>
      </c>
      <c r="AY1900" s="23">
        <f t="shared" si="5070"/>
        <v>8903724.3589999992</v>
      </c>
      <c r="AZ1900" s="23">
        <f>AZ1910+AZ2004+AZ1901+AZ2078</f>
        <v>0</v>
      </c>
      <c r="BA1900" s="24"/>
      <c r="BB1900" s="24"/>
      <c r="BC1900" s="20"/>
      <c r="BD1900" s="20"/>
      <c r="BE1900" s="20"/>
      <c r="BF1900" s="20"/>
      <c r="BG1900" s="20"/>
      <c r="BH1900" s="20"/>
      <c r="BI1900" s="20"/>
    </row>
    <row r="1901" s="20" customFormat="1" ht="30">
      <c r="A1901" s="21" t="s">
        <v>693</v>
      </c>
      <c r="B1901" s="21" t="s">
        <v>65</v>
      </c>
      <c r="C1901" s="21"/>
      <c r="D1901" s="21"/>
      <c r="E1901" s="21"/>
      <c r="F1901" s="22" t="s">
        <v>153</v>
      </c>
      <c r="G1901" s="23">
        <f t="shared" ref="G1901:G1903" si="5071">G1902</f>
        <v>9769</v>
      </c>
      <c r="H1901" s="23">
        <f t="shared" ref="H1901:H1903" si="5072">H1902</f>
        <v>9769</v>
      </c>
      <c r="I1901" s="23">
        <f t="shared" ref="I1901:I1903" si="5073">I1902</f>
        <v>9769</v>
      </c>
      <c r="J1901" s="23">
        <f t="shared" ref="J1901:J1903" si="5074">J1902</f>
        <v>0</v>
      </c>
      <c r="K1901" s="23">
        <f t="shared" ref="K1901:K1903" si="5075">K1902</f>
        <v>0</v>
      </c>
      <c r="L1901" s="23">
        <f t="shared" ref="L1901:L1903" si="5076">L1902</f>
        <v>0</v>
      </c>
      <c r="M1901" s="23">
        <f t="shared" si="5059"/>
        <v>9769</v>
      </c>
      <c r="N1901" s="23">
        <f t="shared" si="5060"/>
        <v>9769</v>
      </c>
      <c r="O1901" s="23">
        <f t="shared" si="5061"/>
        <v>9769</v>
      </c>
      <c r="P1901" s="23">
        <f t="shared" ref="P1901:P1903" si="5077">P1902</f>
        <v>0</v>
      </c>
      <c r="Q1901" s="23">
        <f t="shared" ref="Q1901:Q1903" si="5078">Q1902</f>
        <v>0</v>
      </c>
      <c r="R1901" s="23">
        <f t="shared" ref="R1901:R1903" si="5079">R1902</f>
        <v>0</v>
      </c>
      <c r="S1901" s="23">
        <f t="shared" ref="S1901:S1903" si="5080">S1902</f>
        <v>0</v>
      </c>
      <c r="T1901" s="23">
        <f t="shared" ref="T1901:T1903" si="5081">T1902</f>
        <v>0</v>
      </c>
      <c r="U1901" s="23">
        <f t="shared" ref="U1901:U1903" si="5082">U1902</f>
        <v>0</v>
      </c>
      <c r="V1901" s="23">
        <f t="shared" ref="V1901:V1903" si="5083">V1902</f>
        <v>0</v>
      </c>
      <c r="W1901" s="23">
        <f t="shared" ref="W1901:W1903" si="5084">W1902</f>
        <v>0</v>
      </c>
      <c r="X1901" s="23">
        <f t="shared" ref="X1901:X1903" si="5085">X1902</f>
        <v>0</v>
      </c>
      <c r="Y1901" s="23">
        <f t="shared" si="5062"/>
        <v>9769</v>
      </c>
      <c r="Z1901" s="23">
        <f t="shared" si="5063"/>
        <v>9769</v>
      </c>
      <c r="AA1901" s="23">
        <f t="shared" si="5064"/>
        <v>9769</v>
      </c>
      <c r="AB1901" s="23">
        <f t="shared" ref="AB1901:AB1903" si="5086">AB1902</f>
        <v>0</v>
      </c>
      <c r="AC1901" s="23">
        <f t="shared" ref="AC1901:AC1903" si="5087">AC1902</f>
        <v>0</v>
      </c>
      <c r="AD1901" s="23">
        <f t="shared" ref="AD1901:AD1903" si="5088">AD1902</f>
        <v>0</v>
      </c>
      <c r="AE1901" s="23">
        <f t="shared" si="5065"/>
        <v>9769</v>
      </c>
      <c r="AF1901" s="23">
        <f t="shared" si="5066"/>
        <v>9769</v>
      </c>
      <c r="AG1901" s="23">
        <f t="shared" si="5067"/>
        <v>9769</v>
      </c>
      <c r="AH1901" s="23">
        <f t="shared" ref="AH1901:AH1903" si="5089">AH1902</f>
        <v>0</v>
      </c>
      <c r="AI1901" s="23">
        <f t="shared" ref="AI1901:AI1903" si="5090">AI1902</f>
        <v>0</v>
      </c>
      <c r="AJ1901" s="23">
        <f t="shared" ref="AJ1901:AJ1903" si="5091">AJ1902</f>
        <v>0</v>
      </c>
      <c r="AK1901" s="23">
        <f t="shared" ref="AK1901:AK1903" si="5092">AK1902</f>
        <v>0</v>
      </c>
      <c r="AL1901" s="23">
        <f t="shared" ref="AL1901:AL1903" si="5093">AL1902</f>
        <v>0</v>
      </c>
      <c r="AM1901" s="23">
        <f t="shared" ref="AM1901:AM1903" si="5094">AM1902</f>
        <v>0</v>
      </c>
      <c r="AN1901" s="23">
        <f t="shared" ref="AN1901:AN1903" si="5095">AN1902</f>
        <v>0</v>
      </c>
      <c r="AO1901" s="23">
        <f t="shared" ref="AO1901:AO1903" si="5096">AO1902</f>
        <v>0</v>
      </c>
      <c r="AP1901" s="23">
        <f t="shared" ref="AP1901:AP1903" si="5097">AP1902</f>
        <v>0</v>
      </c>
      <c r="AQ1901" s="23">
        <f t="shared" ref="AQ1901:AQ1903" si="5098">AQ1902</f>
        <v>0</v>
      </c>
      <c r="AR1901" s="23">
        <f t="shared" ref="AR1901:AR1903" si="5099">AR1902</f>
        <v>0</v>
      </c>
      <c r="AS1901" s="23">
        <f t="shared" ref="AS1901:AS1903" si="5100">AS1902</f>
        <v>0</v>
      </c>
      <c r="AT1901" s="23">
        <f t="shared" ref="AT1901:AT1903" si="5101">AT1902</f>
        <v>0</v>
      </c>
      <c r="AU1901" s="23">
        <f t="shared" ref="AU1901:AU1903" si="5102">AU1902</f>
        <v>0</v>
      </c>
      <c r="AV1901" s="23">
        <f t="shared" ref="AV1901:AV1903" si="5103">AV1902</f>
        <v>0</v>
      </c>
      <c r="AW1901" s="23">
        <f t="shared" si="5068"/>
        <v>9769</v>
      </c>
      <c r="AX1901" s="23">
        <f t="shared" si="5069"/>
        <v>9769</v>
      </c>
      <c r="AY1901" s="23">
        <f t="shared" si="5070"/>
        <v>9769</v>
      </c>
      <c r="AZ1901" s="23">
        <f t="shared" ref="AZ1901:AZ1903" si="5104">AZ1902</f>
        <v>0</v>
      </c>
      <c r="BA1901" s="24"/>
      <c r="BB1901" s="24"/>
      <c r="BC1901" s="20"/>
      <c r="BD1901" s="20"/>
      <c r="BE1901" s="20"/>
      <c r="BF1901" s="20"/>
      <c r="BG1901" s="20"/>
      <c r="BH1901" s="20"/>
      <c r="BI1901" s="20"/>
    </row>
    <row r="1902" s="25" customFormat="1" ht="30">
      <c r="A1902" s="26" t="s">
        <v>693</v>
      </c>
      <c r="B1902" s="26" t="s">
        <v>65</v>
      </c>
      <c r="C1902" s="26" t="s">
        <v>154</v>
      </c>
      <c r="D1902" s="26"/>
      <c r="E1902" s="34"/>
      <c r="F1902" s="27" t="s">
        <v>155</v>
      </c>
      <c r="G1902" s="28">
        <f t="shared" si="5071"/>
        <v>9769</v>
      </c>
      <c r="H1902" s="28">
        <f t="shared" si="5072"/>
        <v>9769</v>
      </c>
      <c r="I1902" s="28">
        <f t="shared" si="5073"/>
        <v>9769</v>
      </c>
      <c r="J1902" s="28">
        <f t="shared" si="5074"/>
        <v>0</v>
      </c>
      <c r="K1902" s="28">
        <f t="shared" si="5075"/>
        <v>0</v>
      </c>
      <c r="L1902" s="28">
        <f t="shared" si="5076"/>
        <v>0</v>
      </c>
      <c r="M1902" s="28">
        <f t="shared" si="5059"/>
        <v>9769</v>
      </c>
      <c r="N1902" s="28">
        <f t="shared" si="5060"/>
        <v>9769</v>
      </c>
      <c r="O1902" s="28">
        <f t="shared" si="5061"/>
        <v>9769</v>
      </c>
      <c r="P1902" s="28">
        <f t="shared" si="5077"/>
        <v>0</v>
      </c>
      <c r="Q1902" s="28">
        <f t="shared" si="5078"/>
        <v>0</v>
      </c>
      <c r="R1902" s="28">
        <f t="shared" si="5079"/>
        <v>0</v>
      </c>
      <c r="S1902" s="28">
        <f t="shared" si="5080"/>
        <v>0</v>
      </c>
      <c r="T1902" s="28">
        <f t="shared" si="5081"/>
        <v>0</v>
      </c>
      <c r="U1902" s="28">
        <f t="shared" si="5082"/>
        <v>0</v>
      </c>
      <c r="V1902" s="28">
        <f t="shared" si="5083"/>
        <v>0</v>
      </c>
      <c r="W1902" s="28">
        <f t="shared" si="5084"/>
        <v>0</v>
      </c>
      <c r="X1902" s="28">
        <f t="shared" si="5085"/>
        <v>0</v>
      </c>
      <c r="Y1902" s="28">
        <f t="shared" si="5062"/>
        <v>9769</v>
      </c>
      <c r="Z1902" s="28">
        <f t="shared" si="5063"/>
        <v>9769</v>
      </c>
      <c r="AA1902" s="28">
        <f t="shared" si="5064"/>
        <v>9769</v>
      </c>
      <c r="AB1902" s="28">
        <f t="shared" si="5086"/>
        <v>0</v>
      </c>
      <c r="AC1902" s="28">
        <f t="shared" si="5087"/>
        <v>0</v>
      </c>
      <c r="AD1902" s="28">
        <f t="shared" si="5088"/>
        <v>0</v>
      </c>
      <c r="AE1902" s="28">
        <f t="shared" si="5065"/>
        <v>9769</v>
      </c>
      <c r="AF1902" s="28">
        <f t="shared" si="5066"/>
        <v>9769</v>
      </c>
      <c r="AG1902" s="28">
        <f t="shared" si="5067"/>
        <v>9769</v>
      </c>
      <c r="AH1902" s="28">
        <f t="shared" si="5089"/>
        <v>0</v>
      </c>
      <c r="AI1902" s="28">
        <f t="shared" si="5090"/>
        <v>0</v>
      </c>
      <c r="AJ1902" s="28">
        <f t="shared" si="5091"/>
        <v>0</v>
      </c>
      <c r="AK1902" s="28">
        <f t="shared" si="5092"/>
        <v>0</v>
      </c>
      <c r="AL1902" s="28">
        <f t="shared" si="5093"/>
        <v>0</v>
      </c>
      <c r="AM1902" s="28">
        <f t="shared" si="5094"/>
        <v>0</v>
      </c>
      <c r="AN1902" s="28">
        <f t="shared" si="5095"/>
        <v>0</v>
      </c>
      <c r="AO1902" s="28">
        <f t="shared" si="5096"/>
        <v>0</v>
      </c>
      <c r="AP1902" s="28">
        <f t="shared" si="5097"/>
        <v>0</v>
      </c>
      <c r="AQ1902" s="28">
        <f t="shared" si="5098"/>
        <v>0</v>
      </c>
      <c r="AR1902" s="28">
        <f t="shared" si="5099"/>
        <v>0</v>
      </c>
      <c r="AS1902" s="28">
        <f t="shared" si="5100"/>
        <v>0</v>
      </c>
      <c r="AT1902" s="28">
        <f t="shared" si="5101"/>
        <v>0</v>
      </c>
      <c r="AU1902" s="28">
        <f t="shared" si="5102"/>
        <v>0</v>
      </c>
      <c r="AV1902" s="28">
        <f t="shared" si="5103"/>
        <v>0</v>
      </c>
      <c r="AW1902" s="28">
        <f t="shared" si="5068"/>
        <v>9769</v>
      </c>
      <c r="AX1902" s="28">
        <f t="shared" si="5069"/>
        <v>9769</v>
      </c>
      <c r="AY1902" s="28">
        <f t="shared" si="5070"/>
        <v>9769</v>
      </c>
      <c r="AZ1902" s="28">
        <f t="shared" si="5104"/>
        <v>0</v>
      </c>
      <c r="BA1902" s="29"/>
      <c r="BB1902" s="29"/>
      <c r="BC1902" s="25"/>
      <c r="BD1902" s="25"/>
      <c r="BE1902" s="25"/>
      <c r="BF1902" s="25"/>
      <c r="BG1902" s="25"/>
      <c r="BH1902" s="25"/>
      <c r="BI1902" s="25"/>
    </row>
    <row r="1903" s="20" customFormat="1" ht="30">
      <c r="A1903" s="30" t="s">
        <v>693</v>
      </c>
      <c r="B1903" s="30" t="s">
        <v>65</v>
      </c>
      <c r="C1903" s="30" t="s">
        <v>154</v>
      </c>
      <c r="D1903" s="30" t="s">
        <v>57</v>
      </c>
      <c r="E1903" s="35"/>
      <c r="F1903" s="31" t="s">
        <v>58</v>
      </c>
      <c r="G1903" s="17">
        <f t="shared" si="5071"/>
        <v>9769</v>
      </c>
      <c r="H1903" s="17">
        <f t="shared" si="5072"/>
        <v>9769</v>
      </c>
      <c r="I1903" s="17">
        <f t="shared" si="5073"/>
        <v>9769</v>
      </c>
      <c r="J1903" s="17">
        <f t="shared" si="5074"/>
        <v>0</v>
      </c>
      <c r="K1903" s="17">
        <f t="shared" si="5075"/>
        <v>0</v>
      </c>
      <c r="L1903" s="17">
        <f t="shared" si="5076"/>
        <v>0</v>
      </c>
      <c r="M1903" s="17">
        <f t="shared" si="5059"/>
        <v>9769</v>
      </c>
      <c r="N1903" s="17">
        <f t="shared" si="5060"/>
        <v>9769</v>
      </c>
      <c r="O1903" s="17">
        <f t="shared" si="5061"/>
        <v>9769</v>
      </c>
      <c r="P1903" s="17">
        <f t="shared" si="5077"/>
        <v>0</v>
      </c>
      <c r="Q1903" s="17">
        <f t="shared" si="5078"/>
        <v>0</v>
      </c>
      <c r="R1903" s="17">
        <f t="shared" si="5079"/>
        <v>0</v>
      </c>
      <c r="S1903" s="17">
        <f t="shared" si="5080"/>
        <v>0</v>
      </c>
      <c r="T1903" s="17">
        <f t="shared" si="5081"/>
        <v>0</v>
      </c>
      <c r="U1903" s="17">
        <f t="shared" si="5082"/>
        <v>0</v>
      </c>
      <c r="V1903" s="17">
        <f t="shared" si="5083"/>
        <v>0</v>
      </c>
      <c r="W1903" s="17">
        <f t="shared" si="5084"/>
        <v>0</v>
      </c>
      <c r="X1903" s="17">
        <f t="shared" si="5085"/>
        <v>0</v>
      </c>
      <c r="Y1903" s="17">
        <f t="shared" si="5062"/>
        <v>9769</v>
      </c>
      <c r="Z1903" s="17">
        <f t="shared" si="5063"/>
        <v>9769</v>
      </c>
      <c r="AA1903" s="17">
        <f t="shared" si="5064"/>
        <v>9769</v>
      </c>
      <c r="AB1903" s="17">
        <f t="shared" si="5086"/>
        <v>0</v>
      </c>
      <c r="AC1903" s="17">
        <f t="shared" si="5087"/>
        <v>0</v>
      </c>
      <c r="AD1903" s="17">
        <f t="shared" si="5088"/>
        <v>0</v>
      </c>
      <c r="AE1903" s="17">
        <f t="shared" si="5065"/>
        <v>9769</v>
      </c>
      <c r="AF1903" s="17">
        <f t="shared" si="5066"/>
        <v>9769</v>
      </c>
      <c r="AG1903" s="17">
        <f t="shared" si="5067"/>
        <v>9769</v>
      </c>
      <c r="AH1903" s="17">
        <f t="shared" si="5089"/>
        <v>0</v>
      </c>
      <c r="AI1903" s="17">
        <f t="shared" si="5090"/>
        <v>0</v>
      </c>
      <c r="AJ1903" s="17">
        <f t="shared" si="5091"/>
        <v>0</v>
      </c>
      <c r="AK1903" s="17">
        <f t="shared" si="5092"/>
        <v>0</v>
      </c>
      <c r="AL1903" s="17">
        <f t="shared" si="5093"/>
        <v>0</v>
      </c>
      <c r="AM1903" s="17">
        <f t="shared" si="5094"/>
        <v>0</v>
      </c>
      <c r="AN1903" s="17">
        <f t="shared" si="5095"/>
        <v>0</v>
      </c>
      <c r="AO1903" s="17">
        <f t="shared" si="5096"/>
        <v>0</v>
      </c>
      <c r="AP1903" s="17">
        <f t="shared" si="5097"/>
        <v>0</v>
      </c>
      <c r="AQ1903" s="17">
        <f t="shared" si="5098"/>
        <v>0</v>
      </c>
      <c r="AR1903" s="17">
        <f t="shared" si="5099"/>
        <v>0</v>
      </c>
      <c r="AS1903" s="17">
        <f t="shared" si="5100"/>
        <v>0</v>
      </c>
      <c r="AT1903" s="17">
        <f t="shared" si="5101"/>
        <v>0</v>
      </c>
      <c r="AU1903" s="17">
        <f t="shared" si="5102"/>
        <v>0</v>
      </c>
      <c r="AV1903" s="17">
        <f t="shared" si="5103"/>
        <v>0</v>
      </c>
      <c r="AW1903" s="17">
        <f t="shared" si="5068"/>
        <v>9769</v>
      </c>
      <c r="AX1903" s="17">
        <f t="shared" si="5069"/>
        <v>9769</v>
      </c>
      <c r="AY1903" s="17">
        <f t="shared" si="5070"/>
        <v>9769</v>
      </c>
      <c r="AZ1903" s="17">
        <f t="shared" si="5104"/>
        <v>0</v>
      </c>
      <c r="BA1903" s="32"/>
      <c r="BB1903" s="32"/>
      <c r="BC1903" s="20"/>
      <c r="BD1903" s="20"/>
      <c r="BE1903" s="20"/>
      <c r="BF1903" s="20"/>
      <c r="BG1903" s="20"/>
      <c r="BH1903" s="20"/>
      <c r="BI1903" s="20"/>
    </row>
    <row r="1904" s="20" customFormat="1" ht="15">
      <c r="A1904" s="30" t="s">
        <v>693</v>
      </c>
      <c r="B1904" s="30" t="s">
        <v>65</v>
      </c>
      <c r="C1904" s="30" t="s">
        <v>154</v>
      </c>
      <c r="D1904" s="30" t="s">
        <v>59</v>
      </c>
      <c r="E1904" s="35"/>
      <c r="F1904" s="31" t="s">
        <v>60</v>
      </c>
      <c r="G1904" s="17">
        <f>G1905+G1907</f>
        <v>9769</v>
      </c>
      <c r="H1904" s="17">
        <f>H1905+H1907</f>
        <v>9769</v>
      </c>
      <c r="I1904" s="17">
        <f>I1905+I1907</f>
        <v>9769</v>
      </c>
      <c r="J1904" s="17">
        <f>J1905+J1907</f>
        <v>0</v>
      </c>
      <c r="K1904" s="17">
        <f>K1905+K1907</f>
        <v>0</v>
      </c>
      <c r="L1904" s="17">
        <f>L1905+L1907</f>
        <v>0</v>
      </c>
      <c r="M1904" s="17">
        <f t="shared" si="5059"/>
        <v>9769</v>
      </c>
      <c r="N1904" s="17">
        <f t="shared" si="5060"/>
        <v>9769</v>
      </c>
      <c r="O1904" s="17">
        <f t="shared" si="5061"/>
        <v>9769</v>
      </c>
      <c r="P1904" s="17">
        <f>P1905+P1907</f>
        <v>0</v>
      </c>
      <c r="Q1904" s="17">
        <f>Q1905+Q1907</f>
        <v>0</v>
      </c>
      <c r="R1904" s="17">
        <f>R1905+R1907</f>
        <v>0</v>
      </c>
      <c r="S1904" s="17">
        <f>S1905+S1907</f>
        <v>0</v>
      </c>
      <c r="T1904" s="17">
        <f>T1905+T1907</f>
        <v>0</v>
      </c>
      <c r="U1904" s="17">
        <f>U1905+U1907</f>
        <v>0</v>
      </c>
      <c r="V1904" s="17">
        <f>V1905+V1907</f>
        <v>0</v>
      </c>
      <c r="W1904" s="17">
        <f>W1905+W1907</f>
        <v>0</v>
      </c>
      <c r="X1904" s="17">
        <f>X1905+X1907</f>
        <v>0</v>
      </c>
      <c r="Y1904" s="17">
        <f t="shared" si="5062"/>
        <v>9769</v>
      </c>
      <c r="Z1904" s="17">
        <f t="shared" si="5063"/>
        <v>9769</v>
      </c>
      <c r="AA1904" s="17">
        <f t="shared" si="5064"/>
        <v>9769</v>
      </c>
      <c r="AB1904" s="17">
        <f>AB1905+AB1907</f>
        <v>0</v>
      </c>
      <c r="AC1904" s="17">
        <f>AC1905+AC1907</f>
        <v>0</v>
      </c>
      <c r="AD1904" s="17">
        <f>AD1905+AD1907</f>
        <v>0</v>
      </c>
      <c r="AE1904" s="17">
        <f t="shared" si="5065"/>
        <v>9769</v>
      </c>
      <c r="AF1904" s="17">
        <f t="shared" si="5066"/>
        <v>9769</v>
      </c>
      <c r="AG1904" s="17">
        <f t="shared" si="5067"/>
        <v>9769</v>
      </c>
      <c r="AH1904" s="17">
        <f>AH1905+AH1907</f>
        <v>0</v>
      </c>
      <c r="AI1904" s="17">
        <f>AI1905+AI1907</f>
        <v>0</v>
      </c>
      <c r="AJ1904" s="17">
        <f>AJ1905+AJ1907</f>
        <v>0</v>
      </c>
      <c r="AK1904" s="17">
        <f>AK1905+AK1907</f>
        <v>0</v>
      </c>
      <c r="AL1904" s="17">
        <f>AL1905+AL1907</f>
        <v>0</v>
      </c>
      <c r="AM1904" s="17">
        <f>AM1905+AM1907</f>
        <v>0</v>
      </c>
      <c r="AN1904" s="17">
        <f>AN1905+AN1907</f>
        <v>0</v>
      </c>
      <c r="AO1904" s="17">
        <f>AO1905+AO1907</f>
        <v>0</v>
      </c>
      <c r="AP1904" s="17">
        <f>AP1905+AP1907</f>
        <v>0</v>
      </c>
      <c r="AQ1904" s="17">
        <f>AQ1905+AQ1907</f>
        <v>0</v>
      </c>
      <c r="AR1904" s="17">
        <f>AR1905+AR1907</f>
        <v>0</v>
      </c>
      <c r="AS1904" s="17">
        <f>AS1905+AS1907</f>
        <v>0</v>
      </c>
      <c r="AT1904" s="17">
        <f>AT1905+AT1907</f>
        <v>0</v>
      </c>
      <c r="AU1904" s="17">
        <f>AU1905+AU1907</f>
        <v>0</v>
      </c>
      <c r="AV1904" s="17">
        <f>AV1905+AV1907</f>
        <v>0</v>
      </c>
      <c r="AW1904" s="17">
        <f t="shared" si="5068"/>
        <v>9769</v>
      </c>
      <c r="AX1904" s="17">
        <f t="shared" si="5069"/>
        <v>9769</v>
      </c>
      <c r="AY1904" s="17">
        <f t="shared" si="5070"/>
        <v>9769</v>
      </c>
      <c r="AZ1904" s="17">
        <f>AZ1905+AZ1907</f>
        <v>0</v>
      </c>
      <c r="BA1904" s="32"/>
      <c r="BB1904" s="32"/>
      <c r="BC1904" s="20"/>
      <c r="BD1904" s="20"/>
      <c r="BE1904" s="20"/>
      <c r="BF1904" s="20"/>
      <c r="BG1904" s="20"/>
      <c r="BH1904" s="20"/>
      <c r="BI1904" s="20"/>
    </row>
    <row r="1905" s="20" customFormat="1" ht="30">
      <c r="A1905" s="30" t="s">
        <v>693</v>
      </c>
      <c r="B1905" s="30" t="s">
        <v>65</v>
      </c>
      <c r="C1905" s="30" t="s">
        <v>154</v>
      </c>
      <c r="D1905" s="35" t="s">
        <v>156</v>
      </c>
      <c r="E1905" s="16"/>
      <c r="F1905" s="31" t="s">
        <v>157</v>
      </c>
      <c r="G1905" s="17">
        <f>G1906</f>
        <v>269</v>
      </c>
      <c r="H1905" s="17">
        <f>H1906</f>
        <v>269</v>
      </c>
      <c r="I1905" s="17">
        <f>I1906</f>
        <v>269</v>
      </c>
      <c r="J1905" s="17">
        <f>J1906</f>
        <v>0</v>
      </c>
      <c r="K1905" s="17">
        <f>K1906</f>
        <v>0</v>
      </c>
      <c r="L1905" s="17">
        <f>L1906</f>
        <v>0</v>
      </c>
      <c r="M1905" s="17">
        <f t="shared" si="5059"/>
        <v>269</v>
      </c>
      <c r="N1905" s="17">
        <f t="shared" si="5060"/>
        <v>269</v>
      </c>
      <c r="O1905" s="17">
        <f t="shared" si="5061"/>
        <v>269</v>
      </c>
      <c r="P1905" s="17">
        <f>P1906</f>
        <v>0</v>
      </c>
      <c r="Q1905" s="17">
        <f>Q1906</f>
        <v>0</v>
      </c>
      <c r="R1905" s="17">
        <f>R1906</f>
        <v>0</v>
      </c>
      <c r="S1905" s="17">
        <f>S1906</f>
        <v>0</v>
      </c>
      <c r="T1905" s="17">
        <f>T1906</f>
        <v>0</v>
      </c>
      <c r="U1905" s="17">
        <f>U1906</f>
        <v>0</v>
      </c>
      <c r="V1905" s="17">
        <f>V1906</f>
        <v>0</v>
      </c>
      <c r="W1905" s="17">
        <f>W1906</f>
        <v>0</v>
      </c>
      <c r="X1905" s="17">
        <f>X1906</f>
        <v>0</v>
      </c>
      <c r="Y1905" s="17">
        <f t="shared" si="5062"/>
        <v>269</v>
      </c>
      <c r="Z1905" s="17">
        <f t="shared" si="5063"/>
        <v>269</v>
      </c>
      <c r="AA1905" s="17">
        <f t="shared" si="5064"/>
        <v>269</v>
      </c>
      <c r="AB1905" s="17">
        <f>AB1906</f>
        <v>0</v>
      </c>
      <c r="AC1905" s="17">
        <f>AC1906</f>
        <v>0</v>
      </c>
      <c r="AD1905" s="17">
        <f>AD1906</f>
        <v>0</v>
      </c>
      <c r="AE1905" s="17">
        <f t="shared" si="5065"/>
        <v>269</v>
      </c>
      <c r="AF1905" s="17">
        <f t="shared" si="5066"/>
        <v>269</v>
      </c>
      <c r="AG1905" s="17">
        <f t="shared" si="5067"/>
        <v>269</v>
      </c>
      <c r="AH1905" s="17">
        <f>AH1906</f>
        <v>0</v>
      </c>
      <c r="AI1905" s="17">
        <f>AI1906</f>
        <v>0</v>
      </c>
      <c r="AJ1905" s="17">
        <f>AJ1906</f>
        <v>0</v>
      </c>
      <c r="AK1905" s="17">
        <f>AK1906</f>
        <v>0</v>
      </c>
      <c r="AL1905" s="17">
        <f>AL1906</f>
        <v>0</v>
      </c>
      <c r="AM1905" s="17">
        <f>AM1906</f>
        <v>0</v>
      </c>
      <c r="AN1905" s="17">
        <f>AN1906</f>
        <v>0</v>
      </c>
      <c r="AO1905" s="17">
        <f>AO1906</f>
        <v>0</v>
      </c>
      <c r="AP1905" s="17">
        <f>AP1906</f>
        <v>0</v>
      </c>
      <c r="AQ1905" s="17">
        <f>AQ1906</f>
        <v>0</v>
      </c>
      <c r="AR1905" s="17">
        <f>AR1906</f>
        <v>0</v>
      </c>
      <c r="AS1905" s="17">
        <f>AS1906</f>
        <v>0</v>
      </c>
      <c r="AT1905" s="17">
        <f>AT1906</f>
        <v>0</v>
      </c>
      <c r="AU1905" s="17">
        <f>AU1906</f>
        <v>0</v>
      </c>
      <c r="AV1905" s="17">
        <f>AV1906</f>
        <v>0</v>
      </c>
      <c r="AW1905" s="17">
        <f t="shared" si="5068"/>
        <v>269</v>
      </c>
      <c r="AX1905" s="17">
        <f t="shared" si="5069"/>
        <v>269</v>
      </c>
      <c r="AY1905" s="17">
        <f t="shared" si="5070"/>
        <v>269</v>
      </c>
      <c r="AZ1905" s="17">
        <f>AZ1906</f>
        <v>0</v>
      </c>
      <c r="BA1905" s="32"/>
      <c r="BB1905" s="32"/>
      <c r="BC1905" s="20"/>
      <c r="BD1905" s="20"/>
      <c r="BE1905" s="20"/>
      <c r="BF1905" s="20"/>
      <c r="BG1905" s="20"/>
      <c r="BH1905" s="20"/>
      <c r="BI1905" s="20"/>
    </row>
    <row r="1906" s="20" customFormat="1" ht="30">
      <c r="A1906" s="30" t="s">
        <v>693</v>
      </c>
      <c r="B1906" s="30" t="s">
        <v>65</v>
      </c>
      <c r="C1906" s="30" t="s">
        <v>154</v>
      </c>
      <c r="D1906" s="35" t="s">
        <v>156</v>
      </c>
      <c r="E1906" s="15" t="s">
        <v>41</v>
      </c>
      <c r="F1906" s="31" t="s">
        <v>42</v>
      </c>
      <c r="G1906" s="17">
        <v>269</v>
      </c>
      <c r="H1906" s="17">
        <v>269</v>
      </c>
      <c r="I1906" s="17">
        <v>269</v>
      </c>
      <c r="J1906" s="17"/>
      <c r="K1906" s="17"/>
      <c r="L1906" s="17"/>
      <c r="M1906" s="17">
        <f t="shared" si="5059"/>
        <v>269</v>
      </c>
      <c r="N1906" s="17">
        <f t="shared" si="5060"/>
        <v>269</v>
      </c>
      <c r="O1906" s="17">
        <f t="shared" si="5061"/>
        <v>269</v>
      </c>
      <c r="P1906" s="17"/>
      <c r="Q1906" s="17"/>
      <c r="R1906" s="17"/>
      <c r="S1906" s="17"/>
      <c r="T1906" s="17"/>
      <c r="U1906" s="17"/>
      <c r="V1906" s="17"/>
      <c r="W1906" s="17"/>
      <c r="X1906" s="17"/>
      <c r="Y1906" s="17">
        <f t="shared" si="5062"/>
        <v>269</v>
      </c>
      <c r="Z1906" s="17">
        <f t="shared" si="5063"/>
        <v>269</v>
      </c>
      <c r="AA1906" s="17">
        <f t="shared" si="5064"/>
        <v>269</v>
      </c>
      <c r="AB1906" s="17"/>
      <c r="AC1906" s="17"/>
      <c r="AD1906" s="17"/>
      <c r="AE1906" s="17">
        <f t="shared" si="5065"/>
        <v>269</v>
      </c>
      <c r="AF1906" s="17">
        <f t="shared" si="5066"/>
        <v>269</v>
      </c>
      <c r="AG1906" s="17">
        <f t="shared" si="5067"/>
        <v>269</v>
      </c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/>
      <c r="AS1906" s="17"/>
      <c r="AT1906" s="17"/>
      <c r="AU1906" s="17"/>
      <c r="AV1906" s="17"/>
      <c r="AW1906" s="17">
        <f t="shared" si="5068"/>
        <v>269</v>
      </c>
      <c r="AX1906" s="17">
        <f t="shared" si="5069"/>
        <v>269</v>
      </c>
      <c r="AY1906" s="17">
        <f t="shared" si="5070"/>
        <v>269</v>
      </c>
      <c r="AZ1906" s="17"/>
      <c r="BA1906" s="32"/>
      <c r="BB1906" s="32"/>
      <c r="BC1906" s="20"/>
      <c r="BD1906" s="20"/>
      <c r="BE1906" s="20"/>
      <c r="BF1906" s="20"/>
      <c r="BG1906" s="20"/>
      <c r="BH1906" s="20"/>
      <c r="BI1906" s="20"/>
    </row>
    <row r="1907" s="20" customFormat="1" ht="45">
      <c r="A1907" s="30" t="s">
        <v>693</v>
      </c>
      <c r="B1907" s="30" t="s">
        <v>65</v>
      </c>
      <c r="C1907" s="30" t="s">
        <v>154</v>
      </c>
      <c r="D1907" s="35" t="s">
        <v>441</v>
      </c>
      <c r="E1907" s="16"/>
      <c r="F1907" s="31" t="s">
        <v>442</v>
      </c>
      <c r="G1907" s="17">
        <f>G1908+G1909</f>
        <v>9500</v>
      </c>
      <c r="H1907" s="17">
        <f>H1908+H1909</f>
        <v>9500</v>
      </c>
      <c r="I1907" s="17">
        <f>I1908+I1909</f>
        <v>9500</v>
      </c>
      <c r="J1907" s="17">
        <f>J1908+J1909</f>
        <v>0</v>
      </c>
      <c r="K1907" s="17">
        <f>K1908+K1909</f>
        <v>0</v>
      </c>
      <c r="L1907" s="17">
        <f>L1908+L1909</f>
        <v>0</v>
      </c>
      <c r="M1907" s="17">
        <f t="shared" si="5059"/>
        <v>9500</v>
      </c>
      <c r="N1907" s="17">
        <f t="shared" si="5060"/>
        <v>9500</v>
      </c>
      <c r="O1907" s="17">
        <f t="shared" si="5061"/>
        <v>9500</v>
      </c>
      <c r="P1907" s="17">
        <f>P1908+P1909</f>
        <v>0</v>
      </c>
      <c r="Q1907" s="17">
        <f>Q1908+Q1909</f>
        <v>0</v>
      </c>
      <c r="R1907" s="17">
        <f>R1908+R1909</f>
        <v>0</v>
      </c>
      <c r="S1907" s="17">
        <f>S1908+S1909</f>
        <v>0</v>
      </c>
      <c r="T1907" s="17">
        <f>T1908+T1909</f>
        <v>0</v>
      </c>
      <c r="U1907" s="17">
        <f>U1908+U1909</f>
        <v>0</v>
      </c>
      <c r="V1907" s="17">
        <f>V1908+V1909</f>
        <v>0</v>
      </c>
      <c r="W1907" s="17">
        <f>W1908+W1909</f>
        <v>0</v>
      </c>
      <c r="X1907" s="17">
        <f>X1908+X1909</f>
        <v>0</v>
      </c>
      <c r="Y1907" s="17">
        <f t="shared" si="5062"/>
        <v>9500</v>
      </c>
      <c r="Z1907" s="17">
        <f t="shared" si="5063"/>
        <v>9500</v>
      </c>
      <c r="AA1907" s="17">
        <f t="shared" si="5064"/>
        <v>9500</v>
      </c>
      <c r="AB1907" s="17">
        <f>AB1908+AB1909</f>
        <v>0</v>
      </c>
      <c r="AC1907" s="17">
        <f>AC1908+AC1909</f>
        <v>0</v>
      </c>
      <c r="AD1907" s="17">
        <f>AD1908+AD1909</f>
        <v>0</v>
      </c>
      <c r="AE1907" s="17">
        <f t="shared" si="5065"/>
        <v>9500</v>
      </c>
      <c r="AF1907" s="17">
        <f t="shared" si="5066"/>
        <v>9500</v>
      </c>
      <c r="AG1907" s="17">
        <f t="shared" si="5067"/>
        <v>9500</v>
      </c>
      <c r="AH1907" s="17">
        <f>AH1908+AH1909</f>
        <v>0</v>
      </c>
      <c r="AI1907" s="17">
        <f>AI1908+AI1909</f>
        <v>0</v>
      </c>
      <c r="AJ1907" s="17">
        <f>AJ1908+AJ1909</f>
        <v>0</v>
      </c>
      <c r="AK1907" s="17">
        <f>AK1908+AK1909</f>
        <v>0</v>
      </c>
      <c r="AL1907" s="17">
        <f>AL1908+AL1909</f>
        <v>0</v>
      </c>
      <c r="AM1907" s="17">
        <f>AM1908+AM1909</f>
        <v>0</v>
      </c>
      <c r="AN1907" s="17">
        <f>AN1908+AN1909</f>
        <v>0</v>
      </c>
      <c r="AO1907" s="17">
        <f>AO1908+AO1909</f>
        <v>0</v>
      </c>
      <c r="AP1907" s="17">
        <f>AP1908+AP1909</f>
        <v>0</v>
      </c>
      <c r="AQ1907" s="17">
        <f>AQ1908+AQ1909</f>
        <v>0</v>
      </c>
      <c r="AR1907" s="17">
        <f>AR1908+AR1909</f>
        <v>0</v>
      </c>
      <c r="AS1907" s="17">
        <f>AS1908+AS1909</f>
        <v>0</v>
      </c>
      <c r="AT1907" s="17">
        <f>AT1908+AT1909</f>
        <v>0</v>
      </c>
      <c r="AU1907" s="17">
        <f>AU1908+AU1909</f>
        <v>0</v>
      </c>
      <c r="AV1907" s="17">
        <f>AV1908+AV1909</f>
        <v>0</v>
      </c>
      <c r="AW1907" s="17">
        <f t="shared" si="5068"/>
        <v>9500</v>
      </c>
      <c r="AX1907" s="17">
        <f t="shared" si="5069"/>
        <v>9500</v>
      </c>
      <c r="AY1907" s="17">
        <f t="shared" si="5070"/>
        <v>9500</v>
      </c>
      <c r="AZ1907" s="17">
        <f>AZ1908+AZ1909</f>
        <v>0</v>
      </c>
      <c r="BA1907" s="32"/>
      <c r="BB1907" s="32"/>
      <c r="BC1907" s="20"/>
      <c r="BD1907" s="20"/>
      <c r="BE1907" s="20"/>
      <c r="BF1907" s="20"/>
      <c r="BG1907" s="20"/>
      <c r="BH1907" s="20"/>
      <c r="BI1907" s="20"/>
    </row>
    <row r="1908" s="20" customFormat="1" ht="75">
      <c r="A1908" s="30" t="s">
        <v>693</v>
      </c>
      <c r="B1908" s="30" t="s">
        <v>65</v>
      </c>
      <c r="C1908" s="30" t="s">
        <v>154</v>
      </c>
      <c r="D1908" s="35" t="s">
        <v>441</v>
      </c>
      <c r="E1908" s="15" t="s">
        <v>53</v>
      </c>
      <c r="F1908" s="31" t="s">
        <v>54</v>
      </c>
      <c r="G1908" s="17">
        <v>1126.9000000000001</v>
      </c>
      <c r="H1908" s="17">
        <v>1161.5</v>
      </c>
      <c r="I1908" s="17">
        <v>1161.5</v>
      </c>
      <c r="J1908" s="17"/>
      <c r="K1908" s="17"/>
      <c r="L1908" s="17"/>
      <c r="M1908" s="17">
        <f t="shared" si="5059"/>
        <v>1126.9000000000001</v>
      </c>
      <c r="N1908" s="17">
        <f t="shared" si="5060"/>
        <v>1161.5</v>
      </c>
      <c r="O1908" s="17">
        <f t="shared" si="5061"/>
        <v>1161.5</v>
      </c>
      <c r="P1908" s="17"/>
      <c r="Q1908" s="17"/>
      <c r="R1908" s="17"/>
      <c r="S1908" s="17"/>
      <c r="T1908" s="17"/>
      <c r="U1908" s="17"/>
      <c r="V1908" s="17"/>
      <c r="W1908" s="17"/>
      <c r="X1908" s="17"/>
      <c r="Y1908" s="17">
        <f t="shared" si="5062"/>
        <v>1126.9000000000001</v>
      </c>
      <c r="Z1908" s="17">
        <f t="shared" si="5063"/>
        <v>1161.5</v>
      </c>
      <c r="AA1908" s="17">
        <f t="shared" si="5064"/>
        <v>1161.5</v>
      </c>
      <c r="AB1908" s="17"/>
      <c r="AC1908" s="17"/>
      <c r="AD1908" s="17"/>
      <c r="AE1908" s="17">
        <f t="shared" si="5065"/>
        <v>1126.9000000000001</v>
      </c>
      <c r="AF1908" s="17">
        <f t="shared" si="5066"/>
        <v>1161.5</v>
      </c>
      <c r="AG1908" s="17">
        <f t="shared" si="5067"/>
        <v>1161.5</v>
      </c>
      <c r="AH1908" s="17"/>
      <c r="AI1908" s="17"/>
      <c r="AJ1908" s="17"/>
      <c r="AK1908" s="17"/>
      <c r="AL1908" s="17"/>
      <c r="AM1908" s="17"/>
      <c r="AN1908" s="17"/>
      <c r="AO1908" s="17"/>
      <c r="AP1908" s="17"/>
      <c r="AQ1908" s="17"/>
      <c r="AR1908" s="17"/>
      <c r="AS1908" s="17"/>
      <c r="AT1908" s="17"/>
      <c r="AU1908" s="17"/>
      <c r="AV1908" s="17"/>
      <c r="AW1908" s="17">
        <f t="shared" si="5068"/>
        <v>1126.9000000000001</v>
      </c>
      <c r="AX1908" s="17">
        <f t="shared" si="5069"/>
        <v>1161.5</v>
      </c>
      <c r="AY1908" s="17">
        <f t="shared" si="5070"/>
        <v>1161.5</v>
      </c>
      <c r="AZ1908" s="17"/>
      <c r="BA1908" s="32"/>
      <c r="BB1908" s="32"/>
      <c r="BC1908" s="20"/>
      <c r="BD1908" s="20"/>
      <c r="BE1908" s="20"/>
      <c r="BF1908" s="20"/>
      <c r="BG1908" s="20"/>
      <c r="BH1908" s="20"/>
      <c r="BI1908" s="20"/>
    </row>
    <row r="1909" s="20" customFormat="1">
      <c r="A1909" s="30" t="s">
        <v>693</v>
      </c>
      <c r="B1909" s="30" t="s">
        <v>65</v>
      </c>
      <c r="C1909" s="30" t="s">
        <v>154</v>
      </c>
      <c r="D1909" s="35" t="s">
        <v>441</v>
      </c>
      <c r="E1909" s="15" t="s">
        <v>41</v>
      </c>
      <c r="F1909" s="31" t="s">
        <v>42</v>
      </c>
      <c r="G1909" s="17">
        <v>8373.1000000000004</v>
      </c>
      <c r="H1909" s="17">
        <v>8338.5</v>
      </c>
      <c r="I1909" s="17">
        <v>8338.5</v>
      </c>
      <c r="J1909" s="17"/>
      <c r="K1909" s="17"/>
      <c r="L1909" s="17"/>
      <c r="M1909" s="17">
        <f t="shared" si="5059"/>
        <v>8373.1000000000004</v>
      </c>
      <c r="N1909" s="17">
        <f t="shared" si="5060"/>
        <v>8338.5</v>
      </c>
      <c r="O1909" s="17">
        <f t="shared" si="5061"/>
        <v>8338.5</v>
      </c>
      <c r="P1909" s="17"/>
      <c r="Q1909" s="17"/>
      <c r="R1909" s="17"/>
      <c r="S1909" s="17"/>
      <c r="T1909" s="17"/>
      <c r="U1909" s="17"/>
      <c r="V1909" s="17"/>
      <c r="W1909" s="17"/>
      <c r="X1909" s="17"/>
      <c r="Y1909" s="17">
        <f t="shared" si="5062"/>
        <v>8373.1000000000004</v>
      </c>
      <c r="Z1909" s="17">
        <f t="shared" si="5063"/>
        <v>8338.5</v>
      </c>
      <c r="AA1909" s="17">
        <f t="shared" si="5064"/>
        <v>8338.5</v>
      </c>
      <c r="AB1909" s="17"/>
      <c r="AC1909" s="17"/>
      <c r="AD1909" s="17"/>
      <c r="AE1909" s="17">
        <f t="shared" si="5065"/>
        <v>8373.1000000000004</v>
      </c>
      <c r="AF1909" s="17">
        <f t="shared" si="5066"/>
        <v>8338.5</v>
      </c>
      <c r="AG1909" s="17">
        <f t="shared" si="5067"/>
        <v>8338.5</v>
      </c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/>
      <c r="AS1909" s="17"/>
      <c r="AT1909" s="17"/>
      <c r="AU1909" s="17"/>
      <c r="AV1909" s="17"/>
      <c r="AW1909" s="17">
        <f t="shared" si="5068"/>
        <v>8373.1000000000004</v>
      </c>
      <c r="AX1909" s="17">
        <f t="shared" si="5069"/>
        <v>8338.5</v>
      </c>
      <c r="AY1909" s="17">
        <f t="shared" si="5070"/>
        <v>8338.5</v>
      </c>
      <c r="AZ1909" s="17"/>
      <c r="BA1909" s="32"/>
      <c r="BB1909" s="32"/>
      <c r="BC1909" s="20"/>
      <c r="BD1909" s="20"/>
      <c r="BE1909" s="20"/>
      <c r="BF1909" s="20"/>
      <c r="BG1909" s="20"/>
      <c r="BH1909" s="20"/>
      <c r="BI1909" s="20"/>
    </row>
    <row r="1910" s="20" customFormat="1">
      <c r="A1910" s="21" t="s">
        <v>693</v>
      </c>
      <c r="B1910" s="21" t="s">
        <v>121</v>
      </c>
      <c r="C1910" s="33"/>
      <c r="D1910" s="40"/>
      <c r="E1910" s="33"/>
      <c r="F1910" s="22" t="s">
        <v>122</v>
      </c>
      <c r="G1910" s="23">
        <f>G1919+G1911</f>
        <v>6305003.3999999994</v>
      </c>
      <c r="H1910" s="23">
        <f>H1919+H1911</f>
        <v>6028506.7000000002</v>
      </c>
      <c r="I1910" s="23">
        <f>I1919+I1911</f>
        <v>6822476.6999999993</v>
      </c>
      <c r="J1910" s="23">
        <f>J1919+J1911</f>
        <v>8496.4999999999982</v>
      </c>
      <c r="K1910" s="23">
        <f>K1919+K1911</f>
        <v>99864.699999999997</v>
      </c>
      <c r="L1910" s="23">
        <f>L1919+L1911</f>
        <v>0</v>
      </c>
      <c r="M1910" s="23">
        <f t="shared" si="5059"/>
        <v>6313499.8999999994</v>
      </c>
      <c r="N1910" s="23">
        <f t="shared" si="5060"/>
        <v>6128371.4000000004</v>
      </c>
      <c r="O1910" s="23">
        <f t="shared" si="5061"/>
        <v>6822476.6999999993</v>
      </c>
      <c r="P1910" s="23">
        <f>P1919+P1911</f>
        <v>16672.900000000001</v>
      </c>
      <c r="Q1910" s="23">
        <f>Q1919+Q1911</f>
        <v>0</v>
      </c>
      <c r="R1910" s="23">
        <f>R1919+R1911</f>
        <v>0</v>
      </c>
      <c r="S1910" s="23">
        <f>S1919+S1911</f>
        <v>369800.20628000004</v>
      </c>
      <c r="T1910" s="23">
        <f>T1919+T1911</f>
        <v>101383.117</v>
      </c>
      <c r="U1910" s="23">
        <f>U1919+U1911</f>
        <v>4995.5690000000004</v>
      </c>
      <c r="V1910" s="23">
        <f>V1919+V1911</f>
        <v>73134.290000000008</v>
      </c>
      <c r="W1910" s="23">
        <f>W1919+W1911</f>
        <v>0</v>
      </c>
      <c r="X1910" s="23">
        <f>X1919+X1911</f>
        <v>0</v>
      </c>
      <c r="Y1910" s="23">
        <f t="shared" si="5062"/>
        <v>6699973.0062799994</v>
      </c>
      <c r="Z1910" s="23">
        <f t="shared" si="5063"/>
        <v>6234750.0860000001</v>
      </c>
      <c r="AA1910" s="23">
        <f t="shared" si="5064"/>
        <v>6895610.9899999993</v>
      </c>
      <c r="AB1910" s="23">
        <f>AB1919+AB1911</f>
        <v>-345.94455999999627</v>
      </c>
      <c r="AC1910" s="23">
        <f>AC1919+AC1911</f>
        <v>-5553.0900000000001</v>
      </c>
      <c r="AD1910" s="23">
        <f>AD1919+AD1911</f>
        <v>0</v>
      </c>
      <c r="AE1910" s="23">
        <f t="shared" si="5065"/>
        <v>6699627.0617199996</v>
      </c>
      <c r="AF1910" s="23">
        <f t="shared" si="5066"/>
        <v>6229196.9960000003</v>
      </c>
      <c r="AG1910" s="23">
        <f t="shared" si="5067"/>
        <v>6895610.9899999993</v>
      </c>
      <c r="AH1910" s="23">
        <f>AH1919+AH1911</f>
        <v>0</v>
      </c>
      <c r="AI1910" s="23">
        <f>AI1919+AI1911</f>
        <v>0</v>
      </c>
      <c r="AJ1910" s="23">
        <f>AJ1919+AJ1911</f>
        <v>-247750.50900000005</v>
      </c>
      <c r="AK1910" s="23">
        <f>AK1919+AK1911</f>
        <v>0</v>
      </c>
      <c r="AL1910" s="23">
        <f>AL1919+AL1911</f>
        <v>0</v>
      </c>
      <c r="AM1910" s="23">
        <f>AM1919+AM1911</f>
        <v>237376.09999999998</v>
      </c>
      <c r="AN1910" s="23">
        <f>AN1919+AN1911</f>
        <v>0</v>
      </c>
      <c r="AO1910" s="23">
        <f>AO1919+AO1911</f>
        <v>102591.322</v>
      </c>
      <c r="AP1910" s="23">
        <f>AP1919+AP1911</f>
        <v>0</v>
      </c>
      <c r="AQ1910" s="23">
        <f>AQ1919+AQ1911</f>
        <v>0</v>
      </c>
      <c r="AR1910" s="23">
        <f>AR1919+AR1911</f>
        <v>91187.880000000005</v>
      </c>
      <c r="AS1910" s="23">
        <f>AS1919+AS1911</f>
        <v>0</v>
      </c>
      <c r="AT1910" s="23">
        <f>AT1919+AT1911</f>
        <v>4960</v>
      </c>
      <c r="AU1910" s="23">
        <f>AU1919+AU1911</f>
        <v>0</v>
      </c>
      <c r="AV1910" s="23">
        <f>AV1919+AV1911</f>
        <v>0</v>
      </c>
      <c r="AW1910" s="23">
        <f t="shared" si="5068"/>
        <v>6451876.55272</v>
      </c>
      <c r="AX1910" s="23">
        <f t="shared" si="5069"/>
        <v>6569164.4179999996</v>
      </c>
      <c r="AY1910" s="23">
        <f t="shared" si="5070"/>
        <v>6991758.8699999992</v>
      </c>
      <c r="AZ1910" s="23">
        <f>AZ1919+AZ1911</f>
        <v>0</v>
      </c>
      <c r="BA1910" s="24"/>
      <c r="BB1910" s="24"/>
      <c r="BC1910" s="20"/>
      <c r="BD1910" s="20"/>
      <c r="BE1910" s="20"/>
      <c r="BF1910" s="20"/>
      <c r="BG1910" s="20"/>
      <c r="BH1910" s="20"/>
      <c r="BI1910" s="20"/>
    </row>
    <row r="1911" s="25" customFormat="1">
      <c r="A1911" s="26" t="s">
        <v>693</v>
      </c>
      <c r="B1911" s="26" t="s">
        <v>121</v>
      </c>
      <c r="C1911" s="26" t="s">
        <v>89</v>
      </c>
      <c r="D1911" s="26"/>
      <c r="E1911" s="26"/>
      <c r="F1911" s="27" t="s">
        <v>695</v>
      </c>
      <c r="G1911" s="28">
        <f t="shared" ref="G1911:G1915" si="5105">G1912</f>
        <v>11784.6</v>
      </c>
      <c r="H1911" s="28">
        <f t="shared" ref="H1911:H1915" si="5106">H1912</f>
        <v>11928</v>
      </c>
      <c r="I1911" s="28">
        <f t="shared" ref="I1911:I1915" si="5107">I1912</f>
        <v>12405.1</v>
      </c>
      <c r="J1911" s="28">
        <f t="shared" ref="J1911:J1917" si="5108">J1912</f>
        <v>15266.4</v>
      </c>
      <c r="K1911" s="28">
        <f t="shared" ref="K1911:K1917" si="5109">K1912</f>
        <v>0</v>
      </c>
      <c r="L1911" s="28">
        <f t="shared" ref="L1911:L1917" si="5110">L1912</f>
        <v>0</v>
      </c>
      <c r="M1911" s="28">
        <f t="shared" si="5059"/>
        <v>27051</v>
      </c>
      <c r="N1911" s="28">
        <f t="shared" si="5060"/>
        <v>11928</v>
      </c>
      <c r="O1911" s="28">
        <f t="shared" si="5061"/>
        <v>12405.1</v>
      </c>
      <c r="P1911" s="28">
        <f t="shared" ref="P1911:P1913" si="5111">P1912</f>
        <v>0</v>
      </c>
      <c r="Q1911" s="28">
        <f t="shared" ref="Q1911:Q1913" si="5112">Q1912</f>
        <v>0</v>
      </c>
      <c r="R1911" s="28">
        <f t="shared" ref="R1911:R1913" si="5113">R1912</f>
        <v>0</v>
      </c>
      <c r="S1911" s="28">
        <f t="shared" ref="S1911:S1913" si="5114">S1912</f>
        <v>0</v>
      </c>
      <c r="T1911" s="28">
        <f t="shared" ref="T1911:T1913" si="5115">T1912</f>
        <v>0</v>
      </c>
      <c r="U1911" s="28">
        <f t="shared" ref="U1911:U1913" si="5116">U1912</f>
        <v>0</v>
      </c>
      <c r="V1911" s="28">
        <f t="shared" ref="V1911:V1913" si="5117">V1912</f>
        <v>0</v>
      </c>
      <c r="W1911" s="28">
        <f t="shared" ref="W1911:W1913" si="5118">W1912</f>
        <v>0</v>
      </c>
      <c r="X1911" s="28">
        <f t="shared" ref="X1911:X1913" si="5119">X1912</f>
        <v>0</v>
      </c>
      <c r="Y1911" s="28">
        <f t="shared" si="5062"/>
        <v>27051</v>
      </c>
      <c r="Z1911" s="28">
        <f t="shared" si="5063"/>
        <v>11928</v>
      </c>
      <c r="AA1911" s="28">
        <f t="shared" si="5064"/>
        <v>12405.1</v>
      </c>
      <c r="AB1911" s="28">
        <f t="shared" ref="AB1911:AB1913" si="5120">AB1912</f>
        <v>0</v>
      </c>
      <c r="AC1911" s="28">
        <f t="shared" ref="AC1911:AC1913" si="5121">AC1912</f>
        <v>0</v>
      </c>
      <c r="AD1911" s="28">
        <f t="shared" ref="AD1911:AD1913" si="5122">AD1912</f>
        <v>0</v>
      </c>
      <c r="AE1911" s="28">
        <f t="shared" si="5065"/>
        <v>27051</v>
      </c>
      <c r="AF1911" s="28">
        <f t="shared" si="5066"/>
        <v>11928</v>
      </c>
      <c r="AG1911" s="28">
        <f t="shared" si="5067"/>
        <v>12405.1</v>
      </c>
      <c r="AH1911" s="28">
        <f t="shared" ref="AH1911:AH1913" si="5123">AH1912</f>
        <v>0</v>
      </c>
      <c r="AI1911" s="28">
        <f t="shared" ref="AI1911:AI1913" si="5124">AI1912</f>
        <v>0</v>
      </c>
      <c r="AJ1911" s="28">
        <f t="shared" ref="AJ1911:AJ1913" si="5125">AJ1912</f>
        <v>0</v>
      </c>
      <c r="AK1911" s="28">
        <f t="shared" ref="AK1911:AK1913" si="5126">AK1912</f>
        <v>0</v>
      </c>
      <c r="AL1911" s="28">
        <f t="shared" ref="AL1911:AL1913" si="5127">AL1912</f>
        <v>0</v>
      </c>
      <c r="AM1911" s="28">
        <f t="shared" ref="AM1911:AM1913" si="5128">AM1912</f>
        <v>0</v>
      </c>
      <c r="AN1911" s="28">
        <f t="shared" ref="AN1911:AN1913" si="5129">AN1912</f>
        <v>0</v>
      </c>
      <c r="AO1911" s="28">
        <f t="shared" ref="AO1911:AO1913" si="5130">AO1912</f>
        <v>0</v>
      </c>
      <c r="AP1911" s="28">
        <f t="shared" ref="AP1911:AP1913" si="5131">AP1912</f>
        <v>0</v>
      </c>
      <c r="AQ1911" s="28">
        <f t="shared" ref="AQ1911:AQ1913" si="5132">AQ1912</f>
        <v>0</v>
      </c>
      <c r="AR1911" s="28">
        <f t="shared" ref="AR1911:AR1913" si="5133">AR1912</f>
        <v>0</v>
      </c>
      <c r="AS1911" s="28">
        <f t="shared" ref="AS1911:AS1913" si="5134">AS1912</f>
        <v>0</v>
      </c>
      <c r="AT1911" s="28">
        <f t="shared" ref="AT1911:AT1913" si="5135">AT1912</f>
        <v>0</v>
      </c>
      <c r="AU1911" s="28">
        <f t="shared" ref="AU1911:AU1913" si="5136">AU1912</f>
        <v>0</v>
      </c>
      <c r="AV1911" s="28">
        <f t="shared" ref="AV1911:AV1913" si="5137">AV1912</f>
        <v>0</v>
      </c>
      <c r="AW1911" s="28">
        <f t="shared" si="5068"/>
        <v>27051</v>
      </c>
      <c r="AX1911" s="28">
        <f t="shared" si="5069"/>
        <v>11928</v>
      </c>
      <c r="AY1911" s="28">
        <f t="shared" si="5070"/>
        <v>12405.1</v>
      </c>
      <c r="AZ1911" s="28">
        <f t="shared" ref="AZ1911:AZ1913" si="5138">AZ1912</f>
        <v>0</v>
      </c>
      <c r="BA1911" s="29"/>
      <c r="BB1911" s="29"/>
      <c r="BC1911" s="25"/>
      <c r="BD1911" s="25"/>
      <c r="BE1911" s="25"/>
      <c r="BF1911" s="25"/>
      <c r="BG1911" s="25"/>
      <c r="BH1911" s="25"/>
      <c r="BI1911" s="25"/>
    </row>
    <row r="1912" s="1" customFormat="1">
      <c r="A1912" s="30" t="s">
        <v>693</v>
      </c>
      <c r="B1912" s="30" t="s">
        <v>121</v>
      </c>
      <c r="C1912" s="30" t="s">
        <v>89</v>
      </c>
      <c r="D1912" s="30" t="s">
        <v>67</v>
      </c>
      <c r="E1912" s="35"/>
      <c r="F1912" s="31" t="s">
        <v>68</v>
      </c>
      <c r="G1912" s="17">
        <f t="shared" si="5105"/>
        <v>11784.6</v>
      </c>
      <c r="H1912" s="17">
        <f t="shared" si="5106"/>
        <v>11928</v>
      </c>
      <c r="I1912" s="17">
        <f t="shared" si="5107"/>
        <v>12405.1</v>
      </c>
      <c r="J1912" s="17">
        <f t="shared" si="5108"/>
        <v>15266.4</v>
      </c>
      <c r="K1912" s="17">
        <f t="shared" si="5109"/>
        <v>0</v>
      </c>
      <c r="L1912" s="17">
        <f t="shared" si="5110"/>
        <v>0</v>
      </c>
      <c r="M1912" s="17">
        <f t="shared" si="5059"/>
        <v>27051</v>
      </c>
      <c r="N1912" s="17">
        <f t="shared" si="5060"/>
        <v>11928</v>
      </c>
      <c r="O1912" s="17">
        <f t="shared" si="5061"/>
        <v>12405.1</v>
      </c>
      <c r="P1912" s="17">
        <f t="shared" si="5111"/>
        <v>0</v>
      </c>
      <c r="Q1912" s="17">
        <f t="shared" si="5112"/>
        <v>0</v>
      </c>
      <c r="R1912" s="17">
        <f t="shared" si="5113"/>
        <v>0</v>
      </c>
      <c r="S1912" s="17">
        <f t="shared" si="5114"/>
        <v>0</v>
      </c>
      <c r="T1912" s="17">
        <f t="shared" si="5115"/>
        <v>0</v>
      </c>
      <c r="U1912" s="17">
        <f t="shared" si="5116"/>
        <v>0</v>
      </c>
      <c r="V1912" s="17">
        <f t="shared" si="5117"/>
        <v>0</v>
      </c>
      <c r="W1912" s="17">
        <f t="shared" si="5118"/>
        <v>0</v>
      </c>
      <c r="X1912" s="17">
        <f t="shared" si="5119"/>
        <v>0</v>
      </c>
      <c r="Y1912" s="17">
        <f t="shared" si="5062"/>
        <v>27051</v>
      </c>
      <c r="Z1912" s="17">
        <f t="shared" si="5063"/>
        <v>11928</v>
      </c>
      <c r="AA1912" s="17">
        <f t="shared" si="5064"/>
        <v>12405.1</v>
      </c>
      <c r="AB1912" s="17">
        <f t="shared" si="5120"/>
        <v>0</v>
      </c>
      <c r="AC1912" s="17">
        <f t="shared" si="5121"/>
        <v>0</v>
      </c>
      <c r="AD1912" s="17">
        <f t="shared" si="5122"/>
        <v>0</v>
      </c>
      <c r="AE1912" s="17">
        <f t="shared" si="5065"/>
        <v>27051</v>
      </c>
      <c r="AF1912" s="17">
        <f t="shared" si="5066"/>
        <v>11928</v>
      </c>
      <c r="AG1912" s="17">
        <f t="shared" si="5067"/>
        <v>12405.1</v>
      </c>
      <c r="AH1912" s="17">
        <f t="shared" si="5123"/>
        <v>0</v>
      </c>
      <c r="AI1912" s="17">
        <f t="shared" si="5124"/>
        <v>0</v>
      </c>
      <c r="AJ1912" s="17">
        <f t="shared" si="5125"/>
        <v>0</v>
      </c>
      <c r="AK1912" s="17">
        <f t="shared" si="5126"/>
        <v>0</v>
      </c>
      <c r="AL1912" s="17">
        <f t="shared" si="5127"/>
        <v>0</v>
      </c>
      <c r="AM1912" s="17">
        <f t="shared" si="5128"/>
        <v>0</v>
      </c>
      <c r="AN1912" s="17">
        <f t="shared" si="5129"/>
        <v>0</v>
      </c>
      <c r="AO1912" s="17">
        <f t="shared" si="5130"/>
        <v>0</v>
      </c>
      <c r="AP1912" s="17">
        <f t="shared" si="5131"/>
        <v>0</v>
      </c>
      <c r="AQ1912" s="17">
        <f t="shared" si="5132"/>
        <v>0</v>
      </c>
      <c r="AR1912" s="17">
        <f t="shared" si="5133"/>
        <v>0</v>
      </c>
      <c r="AS1912" s="17">
        <f t="shared" si="5134"/>
        <v>0</v>
      </c>
      <c r="AT1912" s="17">
        <f t="shared" si="5135"/>
        <v>0</v>
      </c>
      <c r="AU1912" s="17">
        <f t="shared" si="5136"/>
        <v>0</v>
      </c>
      <c r="AV1912" s="17">
        <f t="shared" si="5137"/>
        <v>0</v>
      </c>
      <c r="AW1912" s="17">
        <f t="shared" si="5068"/>
        <v>27051</v>
      </c>
      <c r="AX1912" s="17">
        <f t="shared" si="5069"/>
        <v>11928</v>
      </c>
      <c r="AY1912" s="17">
        <f t="shared" si="5070"/>
        <v>12405.1</v>
      </c>
      <c r="AZ1912" s="17">
        <f t="shared" si="5138"/>
        <v>0</v>
      </c>
      <c r="BA1912" s="32"/>
      <c r="BB1912" s="32"/>
      <c r="BC1912" s="1"/>
      <c r="BD1912" s="1"/>
      <c r="BE1912" s="1"/>
      <c r="BF1912" s="1"/>
      <c r="BG1912" s="1"/>
      <c r="BH1912" s="1"/>
      <c r="BI1912" s="1"/>
    </row>
    <row r="1913" s="1" customFormat="1">
      <c r="A1913" s="30" t="s">
        <v>693</v>
      </c>
      <c r="B1913" s="30" t="s">
        <v>121</v>
      </c>
      <c r="C1913" s="30" t="s">
        <v>89</v>
      </c>
      <c r="D1913" s="30" t="s">
        <v>69</v>
      </c>
      <c r="E1913" s="35"/>
      <c r="F1913" s="31" t="s">
        <v>36</v>
      </c>
      <c r="G1913" s="17">
        <f t="shared" si="5105"/>
        <v>11784.6</v>
      </c>
      <c r="H1913" s="17">
        <f t="shared" si="5106"/>
        <v>11928</v>
      </c>
      <c r="I1913" s="17">
        <f t="shared" si="5107"/>
        <v>12405.1</v>
      </c>
      <c r="J1913" s="17">
        <f t="shared" si="5108"/>
        <v>15266.4</v>
      </c>
      <c r="K1913" s="17">
        <f t="shared" si="5109"/>
        <v>0</v>
      </c>
      <c r="L1913" s="17">
        <f t="shared" si="5110"/>
        <v>0</v>
      </c>
      <c r="M1913" s="17">
        <f t="shared" si="5059"/>
        <v>27051</v>
      </c>
      <c r="N1913" s="17">
        <f t="shared" si="5060"/>
        <v>11928</v>
      </c>
      <c r="O1913" s="17">
        <f t="shared" si="5061"/>
        <v>12405.1</v>
      </c>
      <c r="P1913" s="17">
        <f t="shared" si="5111"/>
        <v>0</v>
      </c>
      <c r="Q1913" s="17">
        <f t="shared" si="5112"/>
        <v>0</v>
      </c>
      <c r="R1913" s="17">
        <f t="shared" si="5113"/>
        <v>0</v>
      </c>
      <c r="S1913" s="17">
        <f t="shared" si="5114"/>
        <v>0</v>
      </c>
      <c r="T1913" s="17">
        <f t="shared" si="5115"/>
        <v>0</v>
      </c>
      <c r="U1913" s="17">
        <f t="shared" si="5116"/>
        <v>0</v>
      </c>
      <c r="V1913" s="17">
        <f t="shared" si="5117"/>
        <v>0</v>
      </c>
      <c r="W1913" s="17">
        <f t="shared" si="5118"/>
        <v>0</v>
      </c>
      <c r="X1913" s="17">
        <f t="shared" si="5119"/>
        <v>0</v>
      </c>
      <c r="Y1913" s="17">
        <f t="shared" si="5062"/>
        <v>27051</v>
      </c>
      <c r="Z1913" s="17">
        <f t="shared" si="5063"/>
        <v>11928</v>
      </c>
      <c r="AA1913" s="17">
        <f t="shared" si="5064"/>
        <v>12405.1</v>
      </c>
      <c r="AB1913" s="17">
        <f t="shared" si="5120"/>
        <v>0</v>
      </c>
      <c r="AC1913" s="17">
        <f t="shared" si="5121"/>
        <v>0</v>
      </c>
      <c r="AD1913" s="17">
        <f t="shared" si="5122"/>
        <v>0</v>
      </c>
      <c r="AE1913" s="17">
        <f t="shared" si="5065"/>
        <v>27051</v>
      </c>
      <c r="AF1913" s="17">
        <f t="shared" si="5066"/>
        <v>11928</v>
      </c>
      <c r="AG1913" s="17">
        <f t="shared" si="5067"/>
        <v>12405.1</v>
      </c>
      <c r="AH1913" s="17">
        <f t="shared" si="5123"/>
        <v>0</v>
      </c>
      <c r="AI1913" s="17">
        <f t="shared" si="5124"/>
        <v>0</v>
      </c>
      <c r="AJ1913" s="17">
        <f t="shared" si="5125"/>
        <v>0</v>
      </c>
      <c r="AK1913" s="17">
        <f t="shared" si="5126"/>
        <v>0</v>
      </c>
      <c r="AL1913" s="17">
        <f t="shared" si="5127"/>
        <v>0</v>
      </c>
      <c r="AM1913" s="17">
        <f t="shared" si="5128"/>
        <v>0</v>
      </c>
      <c r="AN1913" s="17">
        <f t="shared" si="5129"/>
        <v>0</v>
      </c>
      <c r="AO1913" s="17">
        <f t="shared" si="5130"/>
        <v>0</v>
      </c>
      <c r="AP1913" s="17">
        <f t="shared" si="5131"/>
        <v>0</v>
      </c>
      <c r="AQ1913" s="17">
        <f t="shared" si="5132"/>
        <v>0</v>
      </c>
      <c r="AR1913" s="17">
        <f t="shared" si="5133"/>
        <v>0</v>
      </c>
      <c r="AS1913" s="17">
        <f t="shared" si="5134"/>
        <v>0</v>
      </c>
      <c r="AT1913" s="17">
        <f t="shared" si="5135"/>
        <v>0</v>
      </c>
      <c r="AU1913" s="17">
        <f t="shared" si="5136"/>
        <v>0</v>
      </c>
      <c r="AV1913" s="17">
        <f t="shared" si="5137"/>
        <v>0</v>
      </c>
      <c r="AW1913" s="17">
        <f t="shared" si="5068"/>
        <v>27051</v>
      </c>
      <c r="AX1913" s="17">
        <f t="shared" si="5069"/>
        <v>11928</v>
      </c>
      <c r="AY1913" s="17">
        <f t="shared" si="5070"/>
        <v>12405.1</v>
      </c>
      <c r="AZ1913" s="17">
        <f t="shared" si="5138"/>
        <v>0</v>
      </c>
      <c r="BA1913" s="32"/>
      <c r="BB1913" s="32"/>
      <c r="BC1913" s="1"/>
      <c r="BD1913" s="1"/>
      <c r="BE1913" s="1"/>
      <c r="BF1913" s="1"/>
      <c r="BG1913" s="1"/>
      <c r="BH1913" s="1"/>
      <c r="BI1913" s="1"/>
    </row>
    <row r="1914" s="1" customFormat="1">
      <c r="A1914" s="30" t="s">
        <v>693</v>
      </c>
      <c r="B1914" s="30" t="s">
        <v>121</v>
      </c>
      <c r="C1914" s="30" t="s">
        <v>89</v>
      </c>
      <c r="D1914" s="30" t="s">
        <v>70</v>
      </c>
      <c r="E1914" s="35"/>
      <c r="F1914" s="31" t="s">
        <v>71</v>
      </c>
      <c r="G1914" s="17">
        <f t="shared" si="5105"/>
        <v>11784.6</v>
      </c>
      <c r="H1914" s="17">
        <f t="shared" si="5106"/>
        <v>11928</v>
      </c>
      <c r="I1914" s="17">
        <f t="shared" si="5107"/>
        <v>12405.1</v>
      </c>
      <c r="J1914" s="17">
        <f>J1915+J1917</f>
        <v>15266.4</v>
      </c>
      <c r="K1914" s="17">
        <f>K1915+K1917</f>
        <v>0</v>
      </c>
      <c r="L1914" s="17">
        <f>L1915+L1917</f>
        <v>0</v>
      </c>
      <c r="M1914" s="17">
        <f t="shared" si="5059"/>
        <v>27051</v>
      </c>
      <c r="N1914" s="17">
        <f t="shared" si="5060"/>
        <v>11928</v>
      </c>
      <c r="O1914" s="17">
        <f t="shared" si="5061"/>
        <v>12405.1</v>
      </c>
      <c r="P1914" s="17">
        <f>P1915+P1917</f>
        <v>0</v>
      </c>
      <c r="Q1914" s="17">
        <f>Q1915+Q1917</f>
        <v>0</v>
      </c>
      <c r="R1914" s="17">
        <f>R1915+R1917</f>
        <v>0</v>
      </c>
      <c r="S1914" s="17">
        <f>S1915+S1917</f>
        <v>0</v>
      </c>
      <c r="T1914" s="17">
        <f>T1915+T1917</f>
        <v>0</v>
      </c>
      <c r="U1914" s="17">
        <f>U1915+U1917</f>
        <v>0</v>
      </c>
      <c r="V1914" s="17">
        <f>V1915+V1917</f>
        <v>0</v>
      </c>
      <c r="W1914" s="17">
        <f>W1915+W1917</f>
        <v>0</v>
      </c>
      <c r="X1914" s="17">
        <f>X1915+X1917</f>
        <v>0</v>
      </c>
      <c r="Y1914" s="17">
        <f t="shared" si="5062"/>
        <v>27051</v>
      </c>
      <c r="Z1914" s="17">
        <f t="shared" si="5063"/>
        <v>11928</v>
      </c>
      <c r="AA1914" s="17">
        <f t="shared" si="5064"/>
        <v>12405.1</v>
      </c>
      <c r="AB1914" s="17">
        <f>AB1915+AB1917</f>
        <v>0</v>
      </c>
      <c r="AC1914" s="17">
        <f>AC1915+AC1917</f>
        <v>0</v>
      </c>
      <c r="AD1914" s="17">
        <f>AD1915+AD1917</f>
        <v>0</v>
      </c>
      <c r="AE1914" s="17">
        <f t="shared" si="5065"/>
        <v>27051</v>
      </c>
      <c r="AF1914" s="17">
        <f t="shared" si="5066"/>
        <v>11928</v>
      </c>
      <c r="AG1914" s="17">
        <f t="shared" si="5067"/>
        <v>12405.1</v>
      </c>
      <c r="AH1914" s="17">
        <f>AH1915+AH1917</f>
        <v>0</v>
      </c>
      <c r="AI1914" s="17">
        <f>AI1915+AI1917</f>
        <v>0</v>
      </c>
      <c r="AJ1914" s="17">
        <f>AJ1915+AJ1917</f>
        <v>0</v>
      </c>
      <c r="AK1914" s="17">
        <f>AK1915+AK1917</f>
        <v>0</v>
      </c>
      <c r="AL1914" s="17">
        <f>AL1915+AL1917</f>
        <v>0</v>
      </c>
      <c r="AM1914" s="17">
        <f>AM1915+AM1917</f>
        <v>0</v>
      </c>
      <c r="AN1914" s="17">
        <f>AN1915+AN1917</f>
        <v>0</v>
      </c>
      <c r="AO1914" s="17">
        <f>AO1915+AO1917</f>
        <v>0</v>
      </c>
      <c r="AP1914" s="17">
        <f>AP1915+AP1917</f>
        <v>0</v>
      </c>
      <c r="AQ1914" s="17">
        <f>AQ1915+AQ1917</f>
        <v>0</v>
      </c>
      <c r="AR1914" s="17">
        <f>AR1915+AR1917</f>
        <v>0</v>
      </c>
      <c r="AS1914" s="17">
        <f>AS1915+AS1917</f>
        <v>0</v>
      </c>
      <c r="AT1914" s="17">
        <f>AT1915+AT1917</f>
        <v>0</v>
      </c>
      <c r="AU1914" s="17">
        <f>AU1915+AU1917</f>
        <v>0</v>
      </c>
      <c r="AV1914" s="17">
        <f>AV1915+AV1917</f>
        <v>0</v>
      </c>
      <c r="AW1914" s="17">
        <f t="shared" si="5068"/>
        <v>27051</v>
      </c>
      <c r="AX1914" s="17">
        <f t="shared" si="5069"/>
        <v>11928</v>
      </c>
      <c r="AY1914" s="17">
        <f t="shared" si="5070"/>
        <v>12405.1</v>
      </c>
      <c r="AZ1914" s="17">
        <f>AZ1915+AZ1917</f>
        <v>0</v>
      </c>
      <c r="BA1914" s="32"/>
      <c r="BB1914" s="32"/>
      <c r="BC1914" s="1"/>
      <c r="BD1914" s="1"/>
      <c r="BE1914" s="1"/>
      <c r="BF1914" s="1"/>
      <c r="BG1914" s="1"/>
      <c r="BH1914" s="1"/>
      <c r="BI1914" s="1"/>
    </row>
    <row r="1915" s="1" customFormat="1">
      <c r="A1915" s="30" t="s">
        <v>693</v>
      </c>
      <c r="B1915" s="30" t="s">
        <v>121</v>
      </c>
      <c r="C1915" s="30" t="s">
        <v>89</v>
      </c>
      <c r="D1915" s="15" t="s">
        <v>696</v>
      </c>
      <c r="E1915" s="35"/>
      <c r="F1915" s="31" t="s">
        <v>697</v>
      </c>
      <c r="G1915" s="17">
        <f t="shared" si="5105"/>
        <v>11784.6</v>
      </c>
      <c r="H1915" s="17">
        <f t="shared" si="5106"/>
        <v>11928</v>
      </c>
      <c r="I1915" s="17">
        <f t="shared" si="5107"/>
        <v>12405.1</v>
      </c>
      <c r="J1915" s="17">
        <f t="shared" si="5108"/>
        <v>0</v>
      </c>
      <c r="K1915" s="17">
        <f t="shared" si="5109"/>
        <v>0</v>
      </c>
      <c r="L1915" s="17">
        <f t="shared" si="5110"/>
        <v>0</v>
      </c>
      <c r="M1915" s="17">
        <f t="shared" si="5059"/>
        <v>11784.6</v>
      </c>
      <c r="N1915" s="17">
        <f t="shared" si="5060"/>
        <v>11928</v>
      </c>
      <c r="O1915" s="17">
        <f t="shared" si="5061"/>
        <v>12405.1</v>
      </c>
      <c r="P1915" s="17">
        <f>P1916</f>
        <v>0</v>
      </c>
      <c r="Q1915" s="17">
        <f>Q1916</f>
        <v>0</v>
      </c>
      <c r="R1915" s="17">
        <f>R1916</f>
        <v>0</v>
      </c>
      <c r="S1915" s="17">
        <f>S1916</f>
        <v>0</v>
      </c>
      <c r="T1915" s="17">
        <f>T1916</f>
        <v>0</v>
      </c>
      <c r="U1915" s="17">
        <f>U1916</f>
        <v>0</v>
      </c>
      <c r="V1915" s="17">
        <f>V1916</f>
        <v>0</v>
      </c>
      <c r="W1915" s="17">
        <f>W1916</f>
        <v>0</v>
      </c>
      <c r="X1915" s="17">
        <f>X1916</f>
        <v>0</v>
      </c>
      <c r="Y1915" s="17">
        <f t="shared" si="5062"/>
        <v>11784.6</v>
      </c>
      <c r="Z1915" s="17">
        <f t="shared" si="5063"/>
        <v>11928</v>
      </c>
      <c r="AA1915" s="17">
        <f t="shared" si="5064"/>
        <v>12405.1</v>
      </c>
      <c r="AB1915" s="17">
        <f>AB1916</f>
        <v>0</v>
      </c>
      <c r="AC1915" s="17">
        <f>AC1916</f>
        <v>0</v>
      </c>
      <c r="AD1915" s="17">
        <f>AD1916</f>
        <v>0</v>
      </c>
      <c r="AE1915" s="17">
        <f t="shared" si="5065"/>
        <v>11784.6</v>
      </c>
      <c r="AF1915" s="17">
        <f t="shared" si="5066"/>
        <v>11928</v>
      </c>
      <c r="AG1915" s="17">
        <f t="shared" si="5067"/>
        <v>12405.1</v>
      </c>
      <c r="AH1915" s="17">
        <f>AH1916</f>
        <v>0</v>
      </c>
      <c r="AI1915" s="17">
        <f>AI1916</f>
        <v>0</v>
      </c>
      <c r="AJ1915" s="17">
        <f>AJ1916</f>
        <v>0</v>
      </c>
      <c r="AK1915" s="17">
        <f>AK1916</f>
        <v>0</v>
      </c>
      <c r="AL1915" s="17">
        <f>AL1916</f>
        <v>0</v>
      </c>
      <c r="AM1915" s="17">
        <f>AM1916</f>
        <v>0</v>
      </c>
      <c r="AN1915" s="17">
        <f>AN1916</f>
        <v>0</v>
      </c>
      <c r="AO1915" s="17">
        <f>AO1916</f>
        <v>0</v>
      </c>
      <c r="AP1915" s="17">
        <f>AP1916</f>
        <v>0</v>
      </c>
      <c r="AQ1915" s="17">
        <f>AQ1916</f>
        <v>0</v>
      </c>
      <c r="AR1915" s="17">
        <f>AR1916</f>
        <v>0</v>
      </c>
      <c r="AS1915" s="17">
        <f>AS1916</f>
        <v>0</v>
      </c>
      <c r="AT1915" s="17">
        <f>AT1916</f>
        <v>0</v>
      </c>
      <c r="AU1915" s="17">
        <f>AU1916</f>
        <v>0</v>
      </c>
      <c r="AV1915" s="17">
        <f>AV1916</f>
        <v>0</v>
      </c>
      <c r="AW1915" s="17">
        <f t="shared" si="5068"/>
        <v>11784.6</v>
      </c>
      <c r="AX1915" s="17">
        <f t="shared" si="5069"/>
        <v>11928</v>
      </c>
      <c r="AY1915" s="17">
        <f t="shared" si="5070"/>
        <v>12405.1</v>
      </c>
      <c r="AZ1915" s="17">
        <f>AZ1916</f>
        <v>0</v>
      </c>
      <c r="BA1915" s="32"/>
      <c r="BB1915" s="32"/>
      <c r="BC1915" s="1"/>
      <c r="BD1915" s="1"/>
      <c r="BE1915" s="1"/>
      <c r="BF1915" s="1"/>
      <c r="BG1915" s="1"/>
      <c r="BH1915" s="1"/>
      <c r="BI1915" s="1"/>
    </row>
    <row r="1916" s="1" customFormat="1">
      <c r="A1916" s="30" t="s">
        <v>693</v>
      </c>
      <c r="B1916" s="30" t="s">
        <v>121</v>
      </c>
      <c r="C1916" s="30" t="s">
        <v>89</v>
      </c>
      <c r="D1916" s="15" t="s">
        <v>696</v>
      </c>
      <c r="E1916" s="30" t="s">
        <v>41</v>
      </c>
      <c r="F1916" s="31" t="s">
        <v>42</v>
      </c>
      <c r="G1916" s="17">
        <v>11784.6</v>
      </c>
      <c r="H1916" s="17">
        <v>11928</v>
      </c>
      <c r="I1916" s="17">
        <v>12405.1</v>
      </c>
      <c r="J1916" s="17"/>
      <c r="K1916" s="17"/>
      <c r="L1916" s="17"/>
      <c r="M1916" s="17">
        <f t="shared" si="5059"/>
        <v>11784.6</v>
      </c>
      <c r="N1916" s="17">
        <f t="shared" si="5060"/>
        <v>11928</v>
      </c>
      <c r="O1916" s="17">
        <f t="shared" si="5061"/>
        <v>12405.1</v>
      </c>
      <c r="P1916" s="17"/>
      <c r="Q1916" s="17"/>
      <c r="R1916" s="17"/>
      <c r="S1916" s="17"/>
      <c r="T1916" s="17"/>
      <c r="U1916" s="17"/>
      <c r="V1916" s="17"/>
      <c r="W1916" s="17"/>
      <c r="X1916" s="17"/>
      <c r="Y1916" s="17">
        <f t="shared" si="5062"/>
        <v>11784.6</v>
      </c>
      <c r="Z1916" s="17">
        <f t="shared" si="5063"/>
        <v>11928</v>
      </c>
      <c r="AA1916" s="17">
        <f t="shared" si="5064"/>
        <v>12405.1</v>
      </c>
      <c r="AB1916" s="17"/>
      <c r="AC1916" s="17"/>
      <c r="AD1916" s="17"/>
      <c r="AE1916" s="17">
        <f t="shared" si="5065"/>
        <v>11784.6</v>
      </c>
      <c r="AF1916" s="17">
        <f t="shared" si="5066"/>
        <v>11928</v>
      </c>
      <c r="AG1916" s="17">
        <f t="shared" si="5067"/>
        <v>12405.1</v>
      </c>
      <c r="AH1916" s="17"/>
      <c r="AI1916" s="17"/>
      <c r="AJ1916" s="17"/>
      <c r="AK1916" s="17"/>
      <c r="AL1916" s="17"/>
      <c r="AM1916" s="17"/>
      <c r="AN1916" s="17"/>
      <c r="AO1916" s="17"/>
      <c r="AP1916" s="17"/>
      <c r="AQ1916" s="17"/>
      <c r="AR1916" s="17"/>
      <c r="AS1916" s="17"/>
      <c r="AT1916" s="17"/>
      <c r="AU1916" s="17"/>
      <c r="AV1916" s="17"/>
      <c r="AW1916" s="17">
        <f t="shared" si="5068"/>
        <v>11784.6</v>
      </c>
      <c r="AX1916" s="17">
        <f t="shared" si="5069"/>
        <v>11928</v>
      </c>
      <c r="AY1916" s="17">
        <f t="shared" si="5070"/>
        <v>12405.1</v>
      </c>
      <c r="AZ1916" s="17"/>
      <c r="BA1916" s="32"/>
      <c r="BB1916" s="32"/>
      <c r="BC1916" s="1"/>
      <c r="BD1916" s="1"/>
      <c r="BE1916" s="1"/>
      <c r="BF1916" s="1"/>
      <c r="BG1916" s="1"/>
      <c r="BH1916" s="1"/>
      <c r="BI1916" s="1"/>
    </row>
    <row r="1917" s="1" customFormat="1">
      <c r="A1917" s="30" t="s">
        <v>693</v>
      </c>
      <c r="B1917" s="30" t="s">
        <v>121</v>
      </c>
      <c r="C1917" s="30" t="s">
        <v>89</v>
      </c>
      <c r="D1917" s="30" t="s">
        <v>698</v>
      </c>
      <c r="E1917" s="30"/>
      <c r="F1917" s="31" t="s">
        <v>699</v>
      </c>
      <c r="G1917" s="17"/>
      <c r="H1917" s="17"/>
      <c r="I1917" s="17"/>
      <c r="J1917" s="17">
        <f t="shared" si="5108"/>
        <v>15266.4</v>
      </c>
      <c r="K1917" s="17">
        <f t="shared" si="5109"/>
        <v>0</v>
      </c>
      <c r="L1917" s="17">
        <f t="shared" si="5110"/>
        <v>0</v>
      </c>
      <c r="M1917" s="17">
        <f t="shared" si="5059"/>
        <v>15266.4</v>
      </c>
      <c r="N1917" s="17">
        <f t="shared" si="5060"/>
        <v>0</v>
      </c>
      <c r="O1917" s="17">
        <f t="shared" si="5061"/>
        <v>0</v>
      </c>
      <c r="P1917" s="17">
        <f>P1918</f>
        <v>0</v>
      </c>
      <c r="Q1917" s="17">
        <f>Q1918</f>
        <v>0</v>
      </c>
      <c r="R1917" s="17">
        <f>R1918</f>
        <v>0</v>
      </c>
      <c r="S1917" s="17">
        <f>S1918</f>
        <v>0</v>
      </c>
      <c r="T1917" s="17">
        <f>T1918</f>
        <v>0</v>
      </c>
      <c r="U1917" s="17">
        <f>U1918</f>
        <v>0</v>
      </c>
      <c r="V1917" s="17">
        <f>V1918</f>
        <v>0</v>
      </c>
      <c r="W1917" s="17">
        <f>W1918</f>
        <v>0</v>
      </c>
      <c r="X1917" s="17">
        <f>X1918</f>
        <v>0</v>
      </c>
      <c r="Y1917" s="17">
        <f t="shared" si="5062"/>
        <v>15266.4</v>
      </c>
      <c r="Z1917" s="17">
        <f t="shared" si="5063"/>
        <v>0</v>
      </c>
      <c r="AA1917" s="17">
        <f t="shared" si="5064"/>
        <v>0</v>
      </c>
      <c r="AB1917" s="17">
        <f>AB1918</f>
        <v>0</v>
      </c>
      <c r="AC1917" s="17">
        <f>AC1918</f>
        <v>0</v>
      </c>
      <c r="AD1917" s="17">
        <f>AD1918</f>
        <v>0</v>
      </c>
      <c r="AE1917" s="17">
        <f t="shared" si="5065"/>
        <v>15266.4</v>
      </c>
      <c r="AF1917" s="17">
        <f t="shared" si="5066"/>
        <v>0</v>
      </c>
      <c r="AG1917" s="17">
        <f t="shared" si="5067"/>
        <v>0</v>
      </c>
      <c r="AH1917" s="17">
        <f>AH1918</f>
        <v>0</v>
      </c>
      <c r="AI1917" s="17">
        <f>AI1918</f>
        <v>0</v>
      </c>
      <c r="AJ1917" s="17">
        <f>AJ1918</f>
        <v>0</v>
      </c>
      <c r="AK1917" s="17">
        <f>AK1918</f>
        <v>0</v>
      </c>
      <c r="AL1917" s="17">
        <f>AL1918</f>
        <v>0</v>
      </c>
      <c r="AM1917" s="17">
        <f>AM1918</f>
        <v>0</v>
      </c>
      <c r="AN1917" s="17">
        <f>AN1918</f>
        <v>0</v>
      </c>
      <c r="AO1917" s="17">
        <f>AO1918</f>
        <v>0</v>
      </c>
      <c r="AP1917" s="17">
        <f>AP1918</f>
        <v>0</v>
      </c>
      <c r="AQ1917" s="17">
        <f>AQ1918</f>
        <v>0</v>
      </c>
      <c r="AR1917" s="17">
        <f>AR1918</f>
        <v>0</v>
      </c>
      <c r="AS1917" s="17">
        <f>AS1918</f>
        <v>0</v>
      </c>
      <c r="AT1917" s="17">
        <f>AT1918</f>
        <v>0</v>
      </c>
      <c r="AU1917" s="17">
        <f>AU1918</f>
        <v>0</v>
      </c>
      <c r="AV1917" s="17">
        <f>AV1918</f>
        <v>0</v>
      </c>
      <c r="AW1917" s="17">
        <f t="shared" si="5068"/>
        <v>15266.4</v>
      </c>
      <c r="AX1917" s="17">
        <f t="shared" si="5069"/>
        <v>0</v>
      </c>
      <c r="AY1917" s="17">
        <f t="shared" si="5070"/>
        <v>0</v>
      </c>
      <c r="AZ1917" s="17">
        <f>AZ1918</f>
        <v>0</v>
      </c>
      <c r="BA1917" s="32"/>
      <c r="BB1917" s="32"/>
      <c r="BC1917" s="1"/>
      <c r="BD1917" s="1"/>
      <c r="BE1917" s="1"/>
      <c r="BF1917" s="1"/>
      <c r="BG1917" s="1"/>
      <c r="BH1917" s="1"/>
      <c r="BI1917" s="1"/>
    </row>
    <row r="1918" s="1" customFormat="1">
      <c r="A1918" s="30" t="s">
        <v>693</v>
      </c>
      <c r="B1918" s="30" t="s">
        <v>121</v>
      </c>
      <c r="C1918" s="30" t="s">
        <v>89</v>
      </c>
      <c r="D1918" s="30" t="s">
        <v>698</v>
      </c>
      <c r="E1918" s="30" t="s">
        <v>41</v>
      </c>
      <c r="F1918" s="31" t="s">
        <v>42</v>
      </c>
      <c r="G1918" s="17"/>
      <c r="H1918" s="17"/>
      <c r="I1918" s="17"/>
      <c r="J1918" s="17">
        <v>15266.4</v>
      </c>
      <c r="K1918" s="17"/>
      <c r="L1918" s="17"/>
      <c r="M1918" s="17">
        <f t="shared" si="5059"/>
        <v>15266.4</v>
      </c>
      <c r="N1918" s="17">
        <f t="shared" si="5060"/>
        <v>0</v>
      </c>
      <c r="O1918" s="17">
        <f t="shared" si="5061"/>
        <v>0</v>
      </c>
      <c r="P1918" s="17"/>
      <c r="Q1918" s="17"/>
      <c r="R1918" s="17"/>
      <c r="S1918" s="17"/>
      <c r="T1918" s="17"/>
      <c r="U1918" s="17"/>
      <c r="V1918" s="17"/>
      <c r="W1918" s="17"/>
      <c r="X1918" s="17"/>
      <c r="Y1918" s="17">
        <f t="shared" si="5062"/>
        <v>15266.4</v>
      </c>
      <c r="Z1918" s="17">
        <f t="shared" si="5063"/>
        <v>0</v>
      </c>
      <c r="AA1918" s="17">
        <f t="shared" si="5064"/>
        <v>0</v>
      </c>
      <c r="AB1918" s="17"/>
      <c r="AC1918" s="17"/>
      <c r="AD1918" s="17"/>
      <c r="AE1918" s="17">
        <f t="shared" si="5065"/>
        <v>15266.4</v>
      </c>
      <c r="AF1918" s="17">
        <f t="shared" si="5066"/>
        <v>0</v>
      </c>
      <c r="AG1918" s="17">
        <f t="shared" si="5067"/>
        <v>0</v>
      </c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/>
      <c r="AS1918" s="17"/>
      <c r="AT1918" s="17"/>
      <c r="AU1918" s="17"/>
      <c r="AV1918" s="17"/>
      <c r="AW1918" s="17">
        <f t="shared" si="5068"/>
        <v>15266.4</v>
      </c>
      <c r="AX1918" s="17">
        <f t="shared" si="5069"/>
        <v>0</v>
      </c>
      <c r="AY1918" s="17">
        <f t="shared" si="5070"/>
        <v>0</v>
      </c>
      <c r="AZ1918" s="17"/>
      <c r="BA1918" s="32"/>
      <c r="BB1918" s="32">
        <v>81</v>
      </c>
      <c r="BC1918" s="1"/>
      <c r="BD1918" s="1"/>
      <c r="BE1918" s="1"/>
      <c r="BF1918" s="1"/>
      <c r="BG1918" s="1"/>
      <c r="BH1918" s="1"/>
      <c r="BI1918" s="1"/>
    </row>
    <row r="1919" s="25" customFormat="1">
      <c r="A1919" s="26" t="s">
        <v>693</v>
      </c>
      <c r="B1919" s="26" t="s">
        <v>121</v>
      </c>
      <c r="C1919" s="26" t="s">
        <v>267</v>
      </c>
      <c r="D1919" s="26"/>
      <c r="E1919" s="26"/>
      <c r="F1919" s="27" t="s">
        <v>443</v>
      </c>
      <c r="G1919" s="28">
        <f>G1996+G1920</f>
        <v>6293218.7999999998</v>
      </c>
      <c r="H1919" s="28">
        <f>H1996+H1920</f>
        <v>6016578.7000000002</v>
      </c>
      <c r="I1919" s="28">
        <f>I1996+I1920</f>
        <v>6810071.5999999996</v>
      </c>
      <c r="J1919" s="28">
        <f>J1996+J1920</f>
        <v>-6769.9000000000015</v>
      </c>
      <c r="K1919" s="28">
        <f>K1996+K1920</f>
        <v>99864.699999999997</v>
      </c>
      <c r="L1919" s="28">
        <f>L1996+L1920</f>
        <v>0</v>
      </c>
      <c r="M1919" s="28">
        <f t="shared" si="5059"/>
        <v>6286448.8999999994</v>
      </c>
      <c r="N1919" s="28">
        <f t="shared" si="5060"/>
        <v>6116443.4000000004</v>
      </c>
      <c r="O1919" s="28">
        <f t="shared" si="5061"/>
        <v>6810071.5999999996</v>
      </c>
      <c r="P1919" s="28">
        <f>P1996+P1920+P2001</f>
        <v>16672.900000000001</v>
      </c>
      <c r="Q1919" s="28">
        <f>Q1996+Q1920+Q2001</f>
        <v>0</v>
      </c>
      <c r="R1919" s="28">
        <f>R1996+R1920+R2001</f>
        <v>0</v>
      </c>
      <c r="S1919" s="28">
        <f>S1996+S1920+S2001</f>
        <v>369800.20628000004</v>
      </c>
      <c r="T1919" s="28">
        <f>T1996+T1920+T2001</f>
        <v>101383.117</v>
      </c>
      <c r="U1919" s="28">
        <f>U1996+U1920+U2001</f>
        <v>4995.5690000000004</v>
      </c>
      <c r="V1919" s="28">
        <f>V1996+V1920+V2001</f>
        <v>73134.290000000008</v>
      </c>
      <c r="W1919" s="28">
        <f>W1996+W1920+W2001</f>
        <v>0</v>
      </c>
      <c r="X1919" s="28">
        <f>X1996+X1920+X2001</f>
        <v>0</v>
      </c>
      <c r="Y1919" s="28">
        <f t="shared" si="5062"/>
        <v>6672922.0062799994</v>
      </c>
      <c r="Z1919" s="28">
        <f t="shared" si="5063"/>
        <v>6222822.0860000001</v>
      </c>
      <c r="AA1919" s="28">
        <f t="shared" si="5064"/>
        <v>6883205.8899999997</v>
      </c>
      <c r="AB1919" s="28">
        <f>AB1996+AB1920+AB2001</f>
        <v>-345.94455999999627</v>
      </c>
      <c r="AC1919" s="28">
        <f>AC1996+AC1920+AC2001</f>
        <v>-5553.0900000000001</v>
      </c>
      <c r="AD1919" s="28">
        <f>AD1996+AD1920+AD2001</f>
        <v>0</v>
      </c>
      <c r="AE1919" s="28">
        <f t="shared" si="5065"/>
        <v>6672576.0617199996</v>
      </c>
      <c r="AF1919" s="28">
        <f t="shared" si="5066"/>
        <v>6217268.9960000003</v>
      </c>
      <c r="AG1919" s="28">
        <f t="shared" si="5067"/>
        <v>6883205.8899999997</v>
      </c>
      <c r="AH1919" s="28">
        <f>AH1996+AH1920+AH2001</f>
        <v>0</v>
      </c>
      <c r="AI1919" s="28">
        <f>AI1996+AI1920+AI2001</f>
        <v>0</v>
      </c>
      <c r="AJ1919" s="28">
        <f>AJ1996+AJ1920+AJ2001</f>
        <v>-247750.50900000005</v>
      </c>
      <c r="AK1919" s="28">
        <f>AK1996+AK1920+AK2001</f>
        <v>0</v>
      </c>
      <c r="AL1919" s="28">
        <f>AL1996+AL1920+AL2001</f>
        <v>0</v>
      </c>
      <c r="AM1919" s="28">
        <f>AM1996+AM1920+AM2001</f>
        <v>237376.09999999998</v>
      </c>
      <c r="AN1919" s="28">
        <f>AN1996+AN1920+AN2001</f>
        <v>0</v>
      </c>
      <c r="AO1919" s="28">
        <f>AO1996+AO1920+AO2001</f>
        <v>102591.322</v>
      </c>
      <c r="AP1919" s="28">
        <f>AP1996+AP1920+AP2001</f>
        <v>0</v>
      </c>
      <c r="AQ1919" s="28">
        <f>AQ1996+AQ1920+AQ2001</f>
        <v>0</v>
      </c>
      <c r="AR1919" s="28">
        <f>AR1996+AR1920+AR2001</f>
        <v>91187.880000000005</v>
      </c>
      <c r="AS1919" s="28">
        <f>AS1996+AS1920+AS2001</f>
        <v>0</v>
      </c>
      <c r="AT1919" s="28">
        <f>AT1996+AT1920+AT2001</f>
        <v>4960</v>
      </c>
      <c r="AU1919" s="28">
        <f>AU1996+AU1920+AU2001</f>
        <v>0</v>
      </c>
      <c r="AV1919" s="28">
        <f>AV1996+AV1920+AV2001</f>
        <v>0</v>
      </c>
      <c r="AW1919" s="28">
        <f t="shared" si="5068"/>
        <v>6424825.55272</v>
      </c>
      <c r="AX1919" s="28">
        <f t="shared" si="5069"/>
        <v>6557236.4179999996</v>
      </c>
      <c r="AY1919" s="28">
        <f t="shared" si="5070"/>
        <v>6979353.7699999996</v>
      </c>
      <c r="AZ1919" s="28">
        <f>AZ1996+AZ1920+AZ2001</f>
        <v>0</v>
      </c>
      <c r="BA1919" s="29"/>
      <c r="BB1919" s="29"/>
      <c r="BC1919" s="25"/>
      <c r="BD1919" s="25"/>
      <c r="BE1919" s="25"/>
      <c r="BF1919" s="25"/>
      <c r="BG1919" s="25"/>
      <c r="BH1919" s="25"/>
      <c r="BI1919" s="25"/>
    </row>
    <row r="1920" s="25" customFormat="1">
      <c r="A1920" s="30" t="s">
        <v>693</v>
      </c>
      <c r="B1920" s="30" t="s">
        <v>121</v>
      </c>
      <c r="C1920" s="30" t="s">
        <v>267</v>
      </c>
      <c r="D1920" s="30" t="s">
        <v>67</v>
      </c>
      <c r="E1920" s="35"/>
      <c r="F1920" s="31" t="s">
        <v>68</v>
      </c>
      <c r="G1920" s="17">
        <f>G1921+G1927+G1932+G1965</f>
        <v>6287250.0999999996</v>
      </c>
      <c r="H1920" s="17">
        <f>H1921+H1927+H1932+H1965</f>
        <v>6009457.9000000004</v>
      </c>
      <c r="I1920" s="17">
        <f>I1921+I1927+I1932+I1965</f>
        <v>6803832.6999999993</v>
      </c>
      <c r="J1920" s="17">
        <f>J1921+J1927+J1932+J1965</f>
        <v>-6769.9000000000015</v>
      </c>
      <c r="K1920" s="17">
        <f>K1921+K1927+K1932+K1965</f>
        <v>99864.699999999997</v>
      </c>
      <c r="L1920" s="17">
        <f>L1921+L1927+L1932+L1965</f>
        <v>0</v>
      </c>
      <c r="M1920" s="17">
        <f t="shared" si="5059"/>
        <v>6280480.1999999993</v>
      </c>
      <c r="N1920" s="17">
        <f t="shared" si="5060"/>
        <v>6109322.6000000006</v>
      </c>
      <c r="O1920" s="17">
        <f t="shared" si="5061"/>
        <v>6803832.6999999993</v>
      </c>
      <c r="P1920" s="17">
        <f>P1921+P1927+P1932+P1965</f>
        <v>16672.900000000001</v>
      </c>
      <c r="Q1920" s="17">
        <f>Q1921+Q1927+Q1932+Q1965</f>
        <v>0</v>
      </c>
      <c r="R1920" s="17">
        <f>R1921+R1927+R1932+R1965</f>
        <v>0</v>
      </c>
      <c r="S1920" s="17">
        <f>S1921+S1927+S1932+S1965</f>
        <v>369423.17474000005</v>
      </c>
      <c r="T1920" s="17">
        <f>T1921+T1927+T1932+T1965</f>
        <v>101383.117</v>
      </c>
      <c r="U1920" s="17">
        <f>U1921+U1927+U1932+U1965</f>
        <v>4995.5690000000004</v>
      </c>
      <c r="V1920" s="17">
        <f>V1921+V1927+V1932+V1965</f>
        <v>73134.290000000008</v>
      </c>
      <c r="W1920" s="17">
        <f>W1921+W1927+W1932+W1965</f>
        <v>0</v>
      </c>
      <c r="X1920" s="17">
        <f>X1921+X1927+X1932+X1965</f>
        <v>0</v>
      </c>
      <c r="Y1920" s="17">
        <f t="shared" si="5062"/>
        <v>6666576.2747399993</v>
      </c>
      <c r="Z1920" s="17">
        <f t="shared" si="5063"/>
        <v>6215701.2860000003</v>
      </c>
      <c r="AA1920" s="17">
        <f t="shared" si="5064"/>
        <v>6876966.9899999993</v>
      </c>
      <c r="AB1920" s="17">
        <f>AB1921+AB1927+AB1932+AB1965</f>
        <v>-345.94455999999627</v>
      </c>
      <c r="AC1920" s="17">
        <f>AC1921+AC1927+AC1932+AC1965</f>
        <v>-5553.0900000000001</v>
      </c>
      <c r="AD1920" s="17">
        <f>AD1921+AD1927+AD1932+AD1965</f>
        <v>0</v>
      </c>
      <c r="AE1920" s="17">
        <f t="shared" si="5065"/>
        <v>6666230.3301799996</v>
      </c>
      <c r="AF1920" s="17">
        <f t="shared" si="5066"/>
        <v>6210148.1960000005</v>
      </c>
      <c r="AG1920" s="17">
        <f t="shared" si="5067"/>
        <v>6876966.9899999993</v>
      </c>
      <c r="AH1920" s="17">
        <f>AH1921+AH1927+AH1932+AH1965</f>
        <v>0</v>
      </c>
      <c r="AI1920" s="17">
        <f>AI1921+AI1927+AI1932+AI1965</f>
        <v>0</v>
      </c>
      <c r="AJ1920" s="17">
        <f>AJ1921+AJ1927+AJ1932+AJ1965</f>
        <v>-247750.50900000005</v>
      </c>
      <c r="AK1920" s="17">
        <f>AK1921+AK1927+AK1932+AK1965</f>
        <v>0</v>
      </c>
      <c r="AL1920" s="17">
        <f>AL1921+AL1927+AL1932+AL1965</f>
        <v>0</v>
      </c>
      <c r="AM1920" s="17">
        <f>AM1921+AM1927+AM1932+AM1965</f>
        <v>237376.09999999998</v>
      </c>
      <c r="AN1920" s="17">
        <f>AN1921+AN1927+AN1932+AN1965</f>
        <v>0</v>
      </c>
      <c r="AO1920" s="17">
        <f>AO1921+AO1927+AO1932+AO1965</f>
        <v>102591.322</v>
      </c>
      <c r="AP1920" s="17">
        <f>AP1921+AP1927+AP1932+AP1965</f>
        <v>0</v>
      </c>
      <c r="AQ1920" s="17">
        <f>AQ1921+AQ1927+AQ1932+AQ1965</f>
        <v>0</v>
      </c>
      <c r="AR1920" s="17">
        <f>AR1921+AR1927+AR1932+AR1965</f>
        <v>91187.880000000005</v>
      </c>
      <c r="AS1920" s="17">
        <f>AS1921+AS1927+AS1932+AS1965</f>
        <v>0</v>
      </c>
      <c r="AT1920" s="17">
        <f>AT1921+AT1927+AT1932+AT1965</f>
        <v>4960</v>
      </c>
      <c r="AU1920" s="17">
        <f>AU1921+AU1927+AU1932+AU1965</f>
        <v>0</v>
      </c>
      <c r="AV1920" s="17">
        <f>AV1921+AV1927+AV1932+AV1965</f>
        <v>0</v>
      </c>
      <c r="AW1920" s="17">
        <f t="shared" si="5068"/>
        <v>6418479.82118</v>
      </c>
      <c r="AX1920" s="17">
        <f t="shared" si="5069"/>
        <v>6550115.6179999998</v>
      </c>
      <c r="AY1920" s="17">
        <f t="shared" si="5070"/>
        <v>6973114.8699999992</v>
      </c>
      <c r="AZ1920" s="17">
        <f>AZ1921+AZ1927+AZ1932+AZ1965</f>
        <v>0</v>
      </c>
      <c r="BA1920" s="32"/>
      <c r="BB1920" s="32"/>
      <c r="BC1920" s="25"/>
      <c r="BD1920" s="25"/>
      <c r="BE1920" s="25"/>
      <c r="BF1920" s="25"/>
      <c r="BG1920" s="25"/>
      <c r="BH1920" s="25"/>
      <c r="BI1920" s="25"/>
    </row>
    <row r="1921" s="25" customFormat="1">
      <c r="A1921" s="30" t="s">
        <v>693</v>
      </c>
      <c r="B1921" s="30" t="s">
        <v>121</v>
      </c>
      <c r="C1921" s="30" t="s">
        <v>267</v>
      </c>
      <c r="D1921" s="30" t="s">
        <v>700</v>
      </c>
      <c r="E1921" s="35"/>
      <c r="F1921" s="31" t="s">
        <v>328</v>
      </c>
      <c r="G1921" s="17">
        <f>G1922</f>
        <v>832504</v>
      </c>
      <c r="H1921" s="17">
        <f>H1922</f>
        <v>831831</v>
      </c>
      <c r="I1921" s="17">
        <f>I1922</f>
        <v>831831</v>
      </c>
      <c r="J1921" s="17">
        <f>J1922</f>
        <v>0</v>
      </c>
      <c r="K1921" s="17">
        <f>K1922</f>
        <v>0</v>
      </c>
      <c r="L1921" s="17">
        <f>L1922</f>
        <v>0</v>
      </c>
      <c r="M1921" s="17">
        <f t="shared" si="5059"/>
        <v>832504</v>
      </c>
      <c r="N1921" s="17">
        <f t="shared" si="5060"/>
        <v>831831</v>
      </c>
      <c r="O1921" s="17">
        <f t="shared" si="5061"/>
        <v>831831</v>
      </c>
      <c r="P1921" s="17">
        <f>P1922</f>
        <v>0</v>
      </c>
      <c r="Q1921" s="17">
        <f>Q1922</f>
        <v>0</v>
      </c>
      <c r="R1921" s="17">
        <f>R1922</f>
        <v>0</v>
      </c>
      <c r="S1921" s="17">
        <f>S1922</f>
        <v>0</v>
      </c>
      <c r="T1921" s="17">
        <f>T1922</f>
        <v>0</v>
      </c>
      <c r="U1921" s="17">
        <f>U1922</f>
        <v>0</v>
      </c>
      <c r="V1921" s="17">
        <f>V1922</f>
        <v>0</v>
      </c>
      <c r="W1921" s="17">
        <f>W1922</f>
        <v>0</v>
      </c>
      <c r="X1921" s="17">
        <f>X1922</f>
        <v>0</v>
      </c>
      <c r="Y1921" s="17">
        <f t="shared" si="5062"/>
        <v>832504</v>
      </c>
      <c r="Z1921" s="17">
        <f t="shared" si="5063"/>
        <v>831831</v>
      </c>
      <c r="AA1921" s="17">
        <f t="shared" si="5064"/>
        <v>831831</v>
      </c>
      <c r="AB1921" s="17">
        <f>AB1922</f>
        <v>0</v>
      </c>
      <c r="AC1921" s="17">
        <f>AC1922</f>
        <v>0</v>
      </c>
      <c r="AD1921" s="17">
        <f>AD1922</f>
        <v>0</v>
      </c>
      <c r="AE1921" s="17">
        <f t="shared" si="5065"/>
        <v>832504</v>
      </c>
      <c r="AF1921" s="17">
        <f t="shared" si="5066"/>
        <v>831831</v>
      </c>
      <c r="AG1921" s="17">
        <f t="shared" si="5067"/>
        <v>831831</v>
      </c>
      <c r="AH1921" s="17">
        <f>AH1922</f>
        <v>0</v>
      </c>
      <c r="AI1921" s="17">
        <f>AI1922</f>
        <v>0</v>
      </c>
      <c r="AJ1921" s="17">
        <f>AJ1922</f>
        <v>0</v>
      </c>
      <c r="AK1921" s="17">
        <f>AK1922</f>
        <v>0</v>
      </c>
      <c r="AL1921" s="17">
        <f>AL1922</f>
        <v>0</v>
      </c>
      <c r="AM1921" s="17">
        <f>AM1922</f>
        <v>0</v>
      </c>
      <c r="AN1921" s="17">
        <f>AN1922</f>
        <v>0</v>
      </c>
      <c r="AO1921" s="17">
        <f>AO1922</f>
        <v>0</v>
      </c>
      <c r="AP1921" s="17">
        <f>AP1922</f>
        <v>0</v>
      </c>
      <c r="AQ1921" s="17">
        <f>AQ1922</f>
        <v>0</v>
      </c>
      <c r="AR1921" s="17">
        <f>AR1922</f>
        <v>0</v>
      </c>
      <c r="AS1921" s="17">
        <f>AS1922</f>
        <v>0</v>
      </c>
      <c r="AT1921" s="17">
        <f>AT1922</f>
        <v>0</v>
      </c>
      <c r="AU1921" s="17">
        <f>AU1922</f>
        <v>0</v>
      </c>
      <c r="AV1921" s="17">
        <f>AV1922</f>
        <v>0</v>
      </c>
      <c r="AW1921" s="17">
        <f t="shared" si="5068"/>
        <v>832504</v>
      </c>
      <c r="AX1921" s="17">
        <f t="shared" si="5069"/>
        <v>831831</v>
      </c>
      <c r="AY1921" s="17">
        <f t="shared" si="5070"/>
        <v>831831</v>
      </c>
      <c r="AZ1921" s="17">
        <f>AZ1922</f>
        <v>0</v>
      </c>
      <c r="BA1921" s="32"/>
      <c r="BB1921" s="32"/>
      <c r="BC1921" s="25"/>
      <c r="BD1921" s="25"/>
      <c r="BE1921" s="25"/>
      <c r="BF1921" s="25"/>
      <c r="BG1921" s="25"/>
      <c r="BH1921" s="25"/>
      <c r="BI1921" s="25"/>
    </row>
    <row r="1922" s="25" customFormat="1">
      <c r="A1922" s="30" t="s">
        <v>693</v>
      </c>
      <c r="B1922" s="30" t="s">
        <v>121</v>
      </c>
      <c r="C1922" s="30" t="s">
        <v>267</v>
      </c>
      <c r="D1922" s="30" t="s">
        <v>701</v>
      </c>
      <c r="E1922" s="35"/>
      <c r="F1922" s="31" t="s">
        <v>702</v>
      </c>
      <c r="G1922" s="17">
        <f>G1923+G1925</f>
        <v>832504</v>
      </c>
      <c r="H1922" s="17">
        <f>H1923+H1925</f>
        <v>831831</v>
      </c>
      <c r="I1922" s="17">
        <f>I1923+I1925</f>
        <v>831831</v>
      </c>
      <c r="J1922" s="17">
        <f>J1923+J1925</f>
        <v>0</v>
      </c>
      <c r="K1922" s="17">
        <f>K1923+K1925</f>
        <v>0</v>
      </c>
      <c r="L1922" s="17">
        <f>L1923+L1925</f>
        <v>0</v>
      </c>
      <c r="M1922" s="17">
        <f t="shared" si="5059"/>
        <v>832504</v>
      </c>
      <c r="N1922" s="17">
        <f t="shared" si="5060"/>
        <v>831831</v>
      </c>
      <c r="O1922" s="17">
        <f t="shared" si="5061"/>
        <v>831831</v>
      </c>
      <c r="P1922" s="17">
        <f>P1923+P1925</f>
        <v>0</v>
      </c>
      <c r="Q1922" s="17">
        <f>Q1923+Q1925</f>
        <v>0</v>
      </c>
      <c r="R1922" s="17">
        <f>R1923+R1925</f>
        <v>0</v>
      </c>
      <c r="S1922" s="17">
        <f>S1923+S1925</f>
        <v>0</v>
      </c>
      <c r="T1922" s="17">
        <f>T1923+T1925</f>
        <v>0</v>
      </c>
      <c r="U1922" s="17">
        <f>U1923+U1925</f>
        <v>0</v>
      </c>
      <c r="V1922" s="17">
        <f>V1923+V1925</f>
        <v>0</v>
      </c>
      <c r="W1922" s="17">
        <f>W1923+W1925</f>
        <v>0</v>
      </c>
      <c r="X1922" s="17">
        <f>X1923+X1925</f>
        <v>0</v>
      </c>
      <c r="Y1922" s="17">
        <f t="shared" si="5062"/>
        <v>832504</v>
      </c>
      <c r="Z1922" s="17">
        <f t="shared" si="5063"/>
        <v>831831</v>
      </c>
      <c r="AA1922" s="17">
        <f t="shared" si="5064"/>
        <v>831831</v>
      </c>
      <c r="AB1922" s="17">
        <f>AB1923+AB1925</f>
        <v>0</v>
      </c>
      <c r="AC1922" s="17">
        <f>AC1923+AC1925</f>
        <v>0</v>
      </c>
      <c r="AD1922" s="17">
        <f>AD1923+AD1925</f>
        <v>0</v>
      </c>
      <c r="AE1922" s="17">
        <f t="shared" si="5065"/>
        <v>832504</v>
      </c>
      <c r="AF1922" s="17">
        <f t="shared" si="5066"/>
        <v>831831</v>
      </c>
      <c r="AG1922" s="17">
        <f t="shared" si="5067"/>
        <v>831831</v>
      </c>
      <c r="AH1922" s="17">
        <f>AH1923+AH1925</f>
        <v>0</v>
      </c>
      <c r="AI1922" s="17">
        <f>AI1923+AI1925</f>
        <v>0</v>
      </c>
      <c r="AJ1922" s="17">
        <f>AJ1923+AJ1925</f>
        <v>0</v>
      </c>
      <c r="AK1922" s="17">
        <f>AK1923+AK1925</f>
        <v>0</v>
      </c>
      <c r="AL1922" s="17">
        <f>AL1923+AL1925</f>
        <v>0</v>
      </c>
      <c r="AM1922" s="17">
        <f>AM1923+AM1925</f>
        <v>0</v>
      </c>
      <c r="AN1922" s="17">
        <f>AN1923+AN1925</f>
        <v>0</v>
      </c>
      <c r="AO1922" s="17">
        <f>AO1923+AO1925</f>
        <v>0</v>
      </c>
      <c r="AP1922" s="17">
        <f>AP1923+AP1925</f>
        <v>0</v>
      </c>
      <c r="AQ1922" s="17">
        <f>AQ1923+AQ1925</f>
        <v>0</v>
      </c>
      <c r="AR1922" s="17">
        <f>AR1923+AR1925</f>
        <v>0</v>
      </c>
      <c r="AS1922" s="17">
        <f>AS1923+AS1925</f>
        <v>0</v>
      </c>
      <c r="AT1922" s="17">
        <f>AT1923+AT1925</f>
        <v>0</v>
      </c>
      <c r="AU1922" s="17">
        <f>AU1923+AU1925</f>
        <v>0</v>
      </c>
      <c r="AV1922" s="17">
        <f>AV1923+AV1925</f>
        <v>0</v>
      </c>
      <c r="AW1922" s="17">
        <f t="shared" si="5068"/>
        <v>832504</v>
      </c>
      <c r="AX1922" s="17">
        <f t="shared" si="5069"/>
        <v>831831</v>
      </c>
      <c r="AY1922" s="17">
        <f t="shared" si="5070"/>
        <v>831831</v>
      </c>
      <c r="AZ1922" s="17">
        <f>AZ1923+AZ1925</f>
        <v>0</v>
      </c>
      <c r="BA1922" s="32"/>
      <c r="BB1922" s="32"/>
      <c r="BC1922" s="25"/>
      <c r="BD1922" s="25"/>
      <c r="BE1922" s="25"/>
      <c r="BF1922" s="25"/>
      <c r="BG1922" s="25"/>
      <c r="BH1922" s="25"/>
      <c r="BI1922" s="25"/>
    </row>
    <row r="1923" s="25" customFormat="1">
      <c r="A1923" s="30" t="s">
        <v>693</v>
      </c>
      <c r="B1923" s="30" t="s">
        <v>121</v>
      </c>
      <c r="C1923" s="30" t="s">
        <v>267</v>
      </c>
      <c r="D1923" s="30" t="s">
        <v>703</v>
      </c>
      <c r="E1923" s="35"/>
      <c r="F1923" s="31" t="s">
        <v>704</v>
      </c>
      <c r="G1923" s="17">
        <f>G1924</f>
        <v>673</v>
      </c>
      <c r="H1923" s="17">
        <f>H1924</f>
        <v>0</v>
      </c>
      <c r="I1923" s="17">
        <f>I1924</f>
        <v>0</v>
      </c>
      <c r="J1923" s="17">
        <f>J1924</f>
        <v>0</v>
      </c>
      <c r="K1923" s="17">
        <f>K1924</f>
        <v>0</v>
      </c>
      <c r="L1923" s="17">
        <f>L1924</f>
        <v>0</v>
      </c>
      <c r="M1923" s="17">
        <f t="shared" si="5059"/>
        <v>673</v>
      </c>
      <c r="N1923" s="17">
        <f t="shared" si="5060"/>
        <v>0</v>
      </c>
      <c r="O1923" s="17">
        <f t="shared" si="5061"/>
        <v>0</v>
      </c>
      <c r="P1923" s="17">
        <f>P1924</f>
        <v>0</v>
      </c>
      <c r="Q1923" s="17">
        <f>Q1924</f>
        <v>0</v>
      </c>
      <c r="R1923" s="17">
        <f>R1924</f>
        <v>0</v>
      </c>
      <c r="S1923" s="17">
        <f>S1924</f>
        <v>0</v>
      </c>
      <c r="T1923" s="17">
        <f>T1924</f>
        <v>0</v>
      </c>
      <c r="U1923" s="17">
        <f>U1924</f>
        <v>0</v>
      </c>
      <c r="V1923" s="17">
        <f>V1924</f>
        <v>0</v>
      </c>
      <c r="W1923" s="17">
        <f>W1924</f>
        <v>0</v>
      </c>
      <c r="X1923" s="17">
        <f>X1924</f>
        <v>0</v>
      </c>
      <c r="Y1923" s="17">
        <f t="shared" si="5062"/>
        <v>673</v>
      </c>
      <c r="Z1923" s="17">
        <f t="shared" si="5063"/>
        <v>0</v>
      </c>
      <c r="AA1923" s="17">
        <f t="shared" si="5064"/>
        <v>0</v>
      </c>
      <c r="AB1923" s="17">
        <f>AB1924</f>
        <v>0</v>
      </c>
      <c r="AC1923" s="17">
        <f>AC1924</f>
        <v>0</v>
      </c>
      <c r="AD1923" s="17">
        <f>AD1924</f>
        <v>0</v>
      </c>
      <c r="AE1923" s="17">
        <f t="shared" si="5065"/>
        <v>673</v>
      </c>
      <c r="AF1923" s="17">
        <f t="shared" si="5066"/>
        <v>0</v>
      </c>
      <c r="AG1923" s="17">
        <f t="shared" si="5067"/>
        <v>0</v>
      </c>
      <c r="AH1923" s="17">
        <f>AH1924</f>
        <v>0</v>
      </c>
      <c r="AI1923" s="17">
        <f>AI1924</f>
        <v>0</v>
      </c>
      <c r="AJ1923" s="17">
        <f>AJ1924</f>
        <v>0</v>
      </c>
      <c r="AK1923" s="17">
        <f>AK1924</f>
        <v>0</v>
      </c>
      <c r="AL1923" s="17">
        <f>AL1924</f>
        <v>0</v>
      </c>
      <c r="AM1923" s="17">
        <f>AM1924</f>
        <v>0</v>
      </c>
      <c r="AN1923" s="17">
        <f>AN1924</f>
        <v>0</v>
      </c>
      <c r="AO1923" s="17">
        <f>AO1924</f>
        <v>0</v>
      </c>
      <c r="AP1923" s="17">
        <f>AP1924</f>
        <v>0</v>
      </c>
      <c r="AQ1923" s="17">
        <f>AQ1924</f>
        <v>0</v>
      </c>
      <c r="AR1923" s="17">
        <f>AR1924</f>
        <v>0</v>
      </c>
      <c r="AS1923" s="17">
        <f>AS1924</f>
        <v>0</v>
      </c>
      <c r="AT1923" s="17">
        <f>AT1924</f>
        <v>0</v>
      </c>
      <c r="AU1923" s="17">
        <f>AU1924</f>
        <v>0</v>
      </c>
      <c r="AV1923" s="17">
        <f>AV1924</f>
        <v>0</v>
      </c>
      <c r="AW1923" s="17">
        <f t="shared" si="5068"/>
        <v>673</v>
      </c>
      <c r="AX1923" s="17">
        <f t="shared" si="5069"/>
        <v>0</v>
      </c>
      <c r="AY1923" s="17">
        <f t="shared" si="5070"/>
        <v>0</v>
      </c>
      <c r="AZ1923" s="17">
        <f>AZ1924</f>
        <v>0</v>
      </c>
      <c r="BA1923" s="32"/>
      <c r="BB1923" s="32"/>
      <c r="BC1923" s="25"/>
      <c r="BD1923" s="25"/>
      <c r="BE1923" s="25"/>
      <c r="BF1923" s="25"/>
      <c r="BG1923" s="25"/>
      <c r="BH1923" s="25"/>
      <c r="BI1923" s="25"/>
    </row>
    <row r="1924" s="25" customFormat="1">
      <c r="A1924" s="30" t="s">
        <v>693</v>
      </c>
      <c r="B1924" s="30" t="s">
        <v>121</v>
      </c>
      <c r="C1924" s="30" t="s">
        <v>267</v>
      </c>
      <c r="D1924" s="30" t="s">
        <v>703</v>
      </c>
      <c r="E1924" s="30" t="s">
        <v>41</v>
      </c>
      <c r="F1924" s="31" t="s">
        <v>42</v>
      </c>
      <c r="G1924" s="17">
        <v>673</v>
      </c>
      <c r="H1924" s="17">
        <v>0</v>
      </c>
      <c r="I1924" s="17">
        <v>0</v>
      </c>
      <c r="J1924" s="17"/>
      <c r="K1924" s="17"/>
      <c r="L1924" s="17"/>
      <c r="M1924" s="17">
        <f t="shared" si="5059"/>
        <v>673</v>
      </c>
      <c r="N1924" s="17">
        <f t="shared" si="5060"/>
        <v>0</v>
      </c>
      <c r="O1924" s="17">
        <f t="shared" si="5061"/>
        <v>0</v>
      </c>
      <c r="P1924" s="17"/>
      <c r="Q1924" s="17"/>
      <c r="R1924" s="17"/>
      <c r="S1924" s="17"/>
      <c r="T1924" s="17"/>
      <c r="U1924" s="17"/>
      <c r="V1924" s="17"/>
      <c r="W1924" s="17"/>
      <c r="X1924" s="17"/>
      <c r="Y1924" s="17">
        <f t="shared" si="5062"/>
        <v>673</v>
      </c>
      <c r="Z1924" s="17">
        <f t="shared" si="5063"/>
        <v>0</v>
      </c>
      <c r="AA1924" s="17">
        <f t="shared" si="5064"/>
        <v>0</v>
      </c>
      <c r="AB1924" s="17"/>
      <c r="AC1924" s="17"/>
      <c r="AD1924" s="17"/>
      <c r="AE1924" s="17">
        <f t="shared" si="5065"/>
        <v>673</v>
      </c>
      <c r="AF1924" s="17">
        <f t="shared" si="5066"/>
        <v>0</v>
      </c>
      <c r="AG1924" s="17">
        <f t="shared" si="5067"/>
        <v>0</v>
      </c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17"/>
      <c r="AT1924" s="17"/>
      <c r="AU1924" s="17"/>
      <c r="AV1924" s="17"/>
      <c r="AW1924" s="17">
        <f t="shared" si="5068"/>
        <v>673</v>
      </c>
      <c r="AX1924" s="17">
        <f t="shared" si="5069"/>
        <v>0</v>
      </c>
      <c r="AY1924" s="17">
        <f t="shared" si="5070"/>
        <v>0</v>
      </c>
      <c r="AZ1924" s="17"/>
      <c r="BA1924" s="32"/>
      <c r="BB1924" s="32"/>
      <c r="BC1924" s="25"/>
      <c r="BD1924" s="25"/>
      <c r="BE1924" s="25"/>
      <c r="BF1924" s="25"/>
      <c r="BG1924" s="25"/>
      <c r="BH1924" s="25"/>
      <c r="BI1924" s="25"/>
    </row>
    <row r="1925" s="25" customFormat="1">
      <c r="A1925" s="30" t="s">
        <v>693</v>
      </c>
      <c r="B1925" s="30" t="s">
        <v>121</v>
      </c>
      <c r="C1925" s="30" t="s">
        <v>267</v>
      </c>
      <c r="D1925" s="30" t="s">
        <v>705</v>
      </c>
      <c r="E1925" s="35"/>
      <c r="F1925" s="31" t="s">
        <v>706</v>
      </c>
      <c r="G1925" s="17">
        <f>G1926</f>
        <v>831831</v>
      </c>
      <c r="H1925" s="17">
        <f>H1926</f>
        <v>831831</v>
      </c>
      <c r="I1925" s="17">
        <f>I1926</f>
        <v>831831</v>
      </c>
      <c r="J1925" s="17">
        <f>J1926</f>
        <v>0</v>
      </c>
      <c r="K1925" s="17">
        <f>K1926</f>
        <v>0</v>
      </c>
      <c r="L1925" s="17">
        <f>L1926</f>
        <v>0</v>
      </c>
      <c r="M1925" s="17">
        <f t="shared" si="5059"/>
        <v>831831</v>
      </c>
      <c r="N1925" s="17">
        <f t="shared" si="5060"/>
        <v>831831</v>
      </c>
      <c r="O1925" s="17">
        <f t="shared" si="5061"/>
        <v>831831</v>
      </c>
      <c r="P1925" s="17">
        <f>P1926</f>
        <v>0</v>
      </c>
      <c r="Q1925" s="17">
        <f>Q1926</f>
        <v>0</v>
      </c>
      <c r="R1925" s="17">
        <f>R1926</f>
        <v>0</v>
      </c>
      <c r="S1925" s="17">
        <f>S1926</f>
        <v>0</v>
      </c>
      <c r="T1925" s="17">
        <f>T1926</f>
        <v>0</v>
      </c>
      <c r="U1925" s="17">
        <f>U1926</f>
        <v>0</v>
      </c>
      <c r="V1925" s="17">
        <f>V1926</f>
        <v>0</v>
      </c>
      <c r="W1925" s="17">
        <f>W1926</f>
        <v>0</v>
      </c>
      <c r="X1925" s="17">
        <f>X1926</f>
        <v>0</v>
      </c>
      <c r="Y1925" s="17">
        <f t="shared" si="5062"/>
        <v>831831</v>
      </c>
      <c r="Z1925" s="17">
        <f t="shared" si="5063"/>
        <v>831831</v>
      </c>
      <c r="AA1925" s="17">
        <f t="shared" si="5064"/>
        <v>831831</v>
      </c>
      <c r="AB1925" s="17">
        <f>AB1926</f>
        <v>0</v>
      </c>
      <c r="AC1925" s="17">
        <f>AC1926</f>
        <v>0</v>
      </c>
      <c r="AD1925" s="17">
        <f>AD1926</f>
        <v>0</v>
      </c>
      <c r="AE1925" s="17">
        <f t="shared" si="5065"/>
        <v>831831</v>
      </c>
      <c r="AF1925" s="17">
        <f t="shared" si="5066"/>
        <v>831831</v>
      </c>
      <c r="AG1925" s="17">
        <f t="shared" si="5067"/>
        <v>831831</v>
      </c>
      <c r="AH1925" s="17">
        <f>AH1926</f>
        <v>0</v>
      </c>
      <c r="AI1925" s="17">
        <f>AI1926</f>
        <v>0</v>
      </c>
      <c r="AJ1925" s="17">
        <f>AJ1926</f>
        <v>0</v>
      </c>
      <c r="AK1925" s="17">
        <f>AK1926</f>
        <v>0</v>
      </c>
      <c r="AL1925" s="17">
        <f>AL1926</f>
        <v>0</v>
      </c>
      <c r="AM1925" s="17">
        <f>AM1926</f>
        <v>0</v>
      </c>
      <c r="AN1925" s="17">
        <f>AN1926</f>
        <v>0</v>
      </c>
      <c r="AO1925" s="17">
        <f>AO1926</f>
        <v>0</v>
      </c>
      <c r="AP1925" s="17">
        <f>AP1926</f>
        <v>0</v>
      </c>
      <c r="AQ1925" s="17">
        <f>AQ1926</f>
        <v>0</v>
      </c>
      <c r="AR1925" s="17">
        <f>AR1926</f>
        <v>0</v>
      </c>
      <c r="AS1925" s="17">
        <f>AS1926</f>
        <v>0</v>
      </c>
      <c r="AT1925" s="17">
        <f>AT1926</f>
        <v>0</v>
      </c>
      <c r="AU1925" s="17">
        <f>AU1926</f>
        <v>0</v>
      </c>
      <c r="AV1925" s="17">
        <f>AV1926</f>
        <v>0</v>
      </c>
      <c r="AW1925" s="17">
        <f t="shared" si="5068"/>
        <v>831831</v>
      </c>
      <c r="AX1925" s="17">
        <f t="shared" si="5069"/>
        <v>831831</v>
      </c>
      <c r="AY1925" s="17">
        <f t="shared" si="5070"/>
        <v>831831</v>
      </c>
      <c r="AZ1925" s="17">
        <f>AZ1926</f>
        <v>0</v>
      </c>
      <c r="BA1925" s="32"/>
      <c r="BB1925" s="32"/>
      <c r="BC1925" s="25"/>
      <c r="BD1925" s="25"/>
      <c r="BE1925" s="25"/>
      <c r="BF1925" s="25"/>
      <c r="BG1925" s="25"/>
      <c r="BH1925" s="25"/>
      <c r="BI1925" s="25"/>
    </row>
    <row r="1926" s="25" customFormat="1">
      <c r="A1926" s="30" t="s">
        <v>693</v>
      </c>
      <c r="B1926" s="30" t="s">
        <v>121</v>
      </c>
      <c r="C1926" s="30" t="s">
        <v>267</v>
      </c>
      <c r="D1926" s="30" t="s">
        <v>705</v>
      </c>
      <c r="E1926" s="30" t="s">
        <v>41</v>
      </c>
      <c r="F1926" s="31" t="s">
        <v>42</v>
      </c>
      <c r="G1926" s="17">
        <v>831831</v>
      </c>
      <c r="H1926" s="17">
        <v>831831</v>
      </c>
      <c r="I1926" s="17">
        <v>831831</v>
      </c>
      <c r="J1926" s="17"/>
      <c r="K1926" s="17"/>
      <c r="L1926" s="17"/>
      <c r="M1926" s="17">
        <f t="shared" si="5059"/>
        <v>831831</v>
      </c>
      <c r="N1926" s="17">
        <f t="shared" si="5060"/>
        <v>831831</v>
      </c>
      <c r="O1926" s="17">
        <f t="shared" si="5061"/>
        <v>831831</v>
      </c>
      <c r="P1926" s="17"/>
      <c r="Q1926" s="17"/>
      <c r="R1926" s="17"/>
      <c r="S1926" s="17"/>
      <c r="T1926" s="17"/>
      <c r="U1926" s="17"/>
      <c r="V1926" s="17"/>
      <c r="W1926" s="17"/>
      <c r="X1926" s="17"/>
      <c r="Y1926" s="17">
        <f t="shared" si="5062"/>
        <v>831831</v>
      </c>
      <c r="Z1926" s="17">
        <f t="shared" si="5063"/>
        <v>831831</v>
      </c>
      <c r="AA1926" s="17">
        <f t="shared" si="5064"/>
        <v>831831</v>
      </c>
      <c r="AB1926" s="17"/>
      <c r="AC1926" s="17"/>
      <c r="AD1926" s="17"/>
      <c r="AE1926" s="17">
        <f t="shared" si="5065"/>
        <v>831831</v>
      </c>
      <c r="AF1926" s="17">
        <f t="shared" si="5066"/>
        <v>831831</v>
      </c>
      <c r="AG1926" s="17">
        <f t="shared" si="5067"/>
        <v>831831</v>
      </c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/>
      <c r="AS1926" s="17"/>
      <c r="AT1926" s="17"/>
      <c r="AU1926" s="17"/>
      <c r="AV1926" s="17"/>
      <c r="AW1926" s="17">
        <f t="shared" si="5068"/>
        <v>831831</v>
      </c>
      <c r="AX1926" s="17">
        <f t="shared" si="5069"/>
        <v>831831</v>
      </c>
      <c r="AY1926" s="17">
        <f t="shared" si="5070"/>
        <v>831831</v>
      </c>
      <c r="AZ1926" s="17"/>
      <c r="BA1926" s="32"/>
      <c r="BB1926" s="32"/>
      <c r="BC1926" s="25"/>
      <c r="BD1926" s="25"/>
      <c r="BE1926" s="25"/>
      <c r="BF1926" s="25"/>
      <c r="BG1926" s="25"/>
      <c r="BH1926" s="25"/>
      <c r="BI1926" s="25"/>
    </row>
    <row r="1927" s="25" customFormat="1">
      <c r="A1927" s="30" t="s">
        <v>693</v>
      </c>
      <c r="B1927" s="30" t="s">
        <v>121</v>
      </c>
      <c r="C1927" s="30" t="s">
        <v>267</v>
      </c>
      <c r="D1927" s="30" t="s">
        <v>707</v>
      </c>
      <c r="E1927" s="35"/>
      <c r="F1927" s="31" t="s">
        <v>179</v>
      </c>
      <c r="G1927" s="17">
        <f t="shared" ref="G1927:G1928" si="5139">G1928</f>
        <v>218600.29999999999</v>
      </c>
      <c r="H1927" s="17">
        <f t="shared" ref="H1927:H1928" si="5140">H1928</f>
        <v>445103.09999999998</v>
      </c>
      <c r="I1927" s="17">
        <f t="shared" ref="I1927:I1928" si="5141">I1928</f>
        <v>145103.10000000001</v>
      </c>
      <c r="J1927" s="17">
        <f t="shared" ref="J1927:J1928" si="5142">J1928</f>
        <v>0</v>
      </c>
      <c r="K1927" s="17">
        <f t="shared" ref="K1927:K1928" si="5143">K1928</f>
        <v>0</v>
      </c>
      <c r="L1927" s="17">
        <f t="shared" ref="L1927:L1928" si="5144">L1928</f>
        <v>0</v>
      </c>
      <c r="M1927" s="17">
        <f t="shared" si="5059"/>
        <v>218600.29999999999</v>
      </c>
      <c r="N1927" s="17">
        <f t="shared" si="5060"/>
        <v>445103.09999999998</v>
      </c>
      <c r="O1927" s="17">
        <f t="shared" si="5061"/>
        <v>145103.10000000001</v>
      </c>
      <c r="P1927" s="17">
        <f t="shared" ref="P1927:P1928" si="5145">P1928</f>
        <v>0</v>
      </c>
      <c r="Q1927" s="17">
        <f t="shared" ref="Q1927:Q1928" si="5146">Q1928</f>
        <v>0</v>
      </c>
      <c r="R1927" s="17">
        <f t="shared" ref="R1927:R1928" si="5147">R1928</f>
        <v>0</v>
      </c>
      <c r="S1927" s="17">
        <f t="shared" ref="S1927:S1928" si="5148">S1928</f>
        <v>5053.4343699999999</v>
      </c>
      <c r="T1927" s="17">
        <f t="shared" ref="T1927:T1928" si="5149">T1928</f>
        <v>0</v>
      </c>
      <c r="U1927" s="17">
        <f t="shared" ref="U1927:U1928" si="5150">U1928</f>
        <v>0</v>
      </c>
      <c r="V1927" s="17">
        <f t="shared" ref="V1927:V1928" si="5151">V1928</f>
        <v>0</v>
      </c>
      <c r="W1927" s="17">
        <f t="shared" ref="W1927:W1928" si="5152">W1928</f>
        <v>0</v>
      </c>
      <c r="X1927" s="17">
        <f t="shared" ref="X1927:X1928" si="5153">X1928</f>
        <v>0</v>
      </c>
      <c r="Y1927" s="17">
        <f t="shared" si="5062"/>
        <v>223653.73436999999</v>
      </c>
      <c r="Z1927" s="17">
        <f t="shared" si="5063"/>
        <v>445103.09999999998</v>
      </c>
      <c r="AA1927" s="17">
        <f t="shared" si="5064"/>
        <v>145103.10000000001</v>
      </c>
      <c r="AB1927" s="17">
        <f t="shared" ref="AB1927:AB1928" si="5154">AB1928</f>
        <v>0</v>
      </c>
      <c r="AC1927" s="17">
        <f t="shared" ref="AC1927:AC1928" si="5155">AC1928</f>
        <v>0</v>
      </c>
      <c r="AD1927" s="17">
        <f t="shared" ref="AD1927:AD1928" si="5156">AD1928</f>
        <v>0</v>
      </c>
      <c r="AE1927" s="17">
        <f t="shared" si="5065"/>
        <v>223653.73436999999</v>
      </c>
      <c r="AF1927" s="17">
        <f t="shared" si="5066"/>
        <v>445103.09999999998</v>
      </c>
      <c r="AG1927" s="17">
        <f t="shared" si="5067"/>
        <v>145103.10000000001</v>
      </c>
      <c r="AH1927" s="17">
        <f t="shared" ref="AH1927:AH1928" si="5157">AH1928</f>
        <v>0</v>
      </c>
      <c r="AI1927" s="17">
        <f t="shared" ref="AI1927:AI1928" si="5158">AI1928</f>
        <v>0</v>
      </c>
      <c r="AJ1927" s="17">
        <f t="shared" ref="AJ1927:AJ1928" si="5159">AJ1928</f>
        <v>0</v>
      </c>
      <c r="AK1927" s="17">
        <f t="shared" ref="AK1927:AK1928" si="5160">AK1928</f>
        <v>0</v>
      </c>
      <c r="AL1927" s="17">
        <f t="shared" ref="AL1927:AL1928" si="5161">AL1928</f>
        <v>0</v>
      </c>
      <c r="AM1927" s="17">
        <f t="shared" ref="AM1927:AM1928" si="5162">AM1928</f>
        <v>150057.79999999999</v>
      </c>
      <c r="AN1927" s="17">
        <f t="shared" ref="AN1927:AN1928" si="5163">AN1928</f>
        <v>0</v>
      </c>
      <c r="AO1927" s="17">
        <f t="shared" ref="AO1927:AO1928" si="5164">AO1928</f>
        <v>0</v>
      </c>
      <c r="AP1927" s="17">
        <f t="shared" ref="AP1927:AP1928" si="5165">AP1928</f>
        <v>0</v>
      </c>
      <c r="AQ1927" s="17">
        <f t="shared" ref="AQ1927:AQ1928" si="5166">AQ1928</f>
        <v>0</v>
      </c>
      <c r="AR1927" s="17">
        <f t="shared" ref="AR1927:AR1928" si="5167">AR1928</f>
        <v>0</v>
      </c>
      <c r="AS1927" s="17">
        <f t="shared" ref="AS1927:AS1928" si="5168">AS1928</f>
        <v>0</v>
      </c>
      <c r="AT1927" s="17">
        <f t="shared" ref="AT1927:AT1928" si="5169">AT1928</f>
        <v>0</v>
      </c>
      <c r="AU1927" s="17">
        <f t="shared" ref="AU1927:AU1928" si="5170">AU1928</f>
        <v>0</v>
      </c>
      <c r="AV1927" s="17">
        <f t="shared" ref="AV1927:AV1928" si="5171">AV1928</f>
        <v>0</v>
      </c>
      <c r="AW1927" s="17">
        <f t="shared" si="5068"/>
        <v>223653.73436999999</v>
      </c>
      <c r="AX1927" s="17">
        <f t="shared" si="5069"/>
        <v>595160.89999999991</v>
      </c>
      <c r="AY1927" s="17">
        <f t="shared" si="5070"/>
        <v>145103.10000000001</v>
      </c>
      <c r="AZ1927" s="17">
        <f t="shared" ref="AZ1927:AZ1928" si="5172">AZ1928</f>
        <v>0</v>
      </c>
      <c r="BA1927" s="32"/>
      <c r="BB1927" s="32"/>
      <c r="BC1927" s="25"/>
      <c r="BD1927" s="25"/>
      <c r="BE1927" s="25"/>
      <c r="BF1927" s="25"/>
      <c r="BG1927" s="25"/>
      <c r="BH1927" s="25"/>
      <c r="BI1927" s="25"/>
    </row>
    <row r="1928" s="25" customFormat="1">
      <c r="A1928" s="30" t="s">
        <v>693</v>
      </c>
      <c r="B1928" s="30" t="s">
        <v>121</v>
      </c>
      <c r="C1928" s="30" t="s">
        <v>267</v>
      </c>
      <c r="D1928" s="30" t="s">
        <v>708</v>
      </c>
      <c r="E1928" s="35"/>
      <c r="F1928" s="31" t="s">
        <v>516</v>
      </c>
      <c r="G1928" s="17">
        <f t="shared" si="5139"/>
        <v>218600.29999999999</v>
      </c>
      <c r="H1928" s="17">
        <f t="shared" si="5140"/>
        <v>445103.09999999998</v>
      </c>
      <c r="I1928" s="17">
        <f t="shared" si="5141"/>
        <v>145103.10000000001</v>
      </c>
      <c r="J1928" s="17">
        <f t="shared" si="5142"/>
        <v>0</v>
      </c>
      <c r="K1928" s="17">
        <f t="shared" si="5143"/>
        <v>0</v>
      </c>
      <c r="L1928" s="17">
        <f t="shared" si="5144"/>
        <v>0</v>
      </c>
      <c r="M1928" s="17">
        <f t="shared" si="5059"/>
        <v>218600.29999999999</v>
      </c>
      <c r="N1928" s="17">
        <f t="shared" si="5060"/>
        <v>445103.09999999998</v>
      </c>
      <c r="O1928" s="17">
        <f t="shared" si="5061"/>
        <v>145103.10000000001</v>
      </c>
      <c r="P1928" s="17">
        <f t="shared" si="5145"/>
        <v>0</v>
      </c>
      <c r="Q1928" s="17">
        <f t="shared" si="5146"/>
        <v>0</v>
      </c>
      <c r="R1928" s="17">
        <f t="shared" si="5147"/>
        <v>0</v>
      </c>
      <c r="S1928" s="17">
        <f t="shared" si="5148"/>
        <v>5053.4343699999999</v>
      </c>
      <c r="T1928" s="17">
        <f t="shared" si="5149"/>
        <v>0</v>
      </c>
      <c r="U1928" s="17">
        <f t="shared" si="5150"/>
        <v>0</v>
      </c>
      <c r="V1928" s="17">
        <f t="shared" si="5151"/>
        <v>0</v>
      </c>
      <c r="W1928" s="17">
        <f t="shared" si="5152"/>
        <v>0</v>
      </c>
      <c r="X1928" s="17">
        <f t="shared" si="5153"/>
        <v>0</v>
      </c>
      <c r="Y1928" s="17">
        <f t="shared" si="5062"/>
        <v>223653.73436999999</v>
      </c>
      <c r="Z1928" s="17">
        <f t="shared" si="5063"/>
        <v>445103.09999999998</v>
      </c>
      <c r="AA1928" s="17">
        <f t="shared" si="5064"/>
        <v>145103.10000000001</v>
      </c>
      <c r="AB1928" s="17">
        <f t="shared" si="5154"/>
        <v>0</v>
      </c>
      <c r="AC1928" s="17">
        <f t="shared" si="5155"/>
        <v>0</v>
      </c>
      <c r="AD1928" s="17">
        <f t="shared" si="5156"/>
        <v>0</v>
      </c>
      <c r="AE1928" s="17">
        <f t="shared" si="5065"/>
        <v>223653.73436999999</v>
      </c>
      <c r="AF1928" s="17">
        <f t="shared" si="5066"/>
        <v>445103.09999999998</v>
      </c>
      <c r="AG1928" s="17">
        <f t="shared" si="5067"/>
        <v>145103.10000000001</v>
      </c>
      <c r="AH1928" s="17">
        <f t="shared" si="5157"/>
        <v>0</v>
      </c>
      <c r="AI1928" s="17">
        <f t="shared" si="5158"/>
        <v>0</v>
      </c>
      <c r="AJ1928" s="17">
        <f t="shared" si="5159"/>
        <v>0</v>
      </c>
      <c r="AK1928" s="17">
        <f t="shared" si="5160"/>
        <v>0</v>
      </c>
      <c r="AL1928" s="17">
        <f t="shared" si="5161"/>
        <v>0</v>
      </c>
      <c r="AM1928" s="17">
        <f t="shared" si="5162"/>
        <v>150057.79999999999</v>
      </c>
      <c r="AN1928" s="17">
        <f t="shared" si="5163"/>
        <v>0</v>
      </c>
      <c r="AO1928" s="17">
        <f t="shared" si="5164"/>
        <v>0</v>
      </c>
      <c r="AP1928" s="17">
        <f t="shared" si="5165"/>
        <v>0</v>
      </c>
      <c r="AQ1928" s="17">
        <f t="shared" si="5166"/>
        <v>0</v>
      </c>
      <c r="AR1928" s="17">
        <f t="shared" si="5167"/>
        <v>0</v>
      </c>
      <c r="AS1928" s="17">
        <f t="shared" si="5168"/>
        <v>0</v>
      </c>
      <c r="AT1928" s="17">
        <f t="shared" si="5169"/>
        <v>0</v>
      </c>
      <c r="AU1928" s="17">
        <f t="shared" si="5170"/>
        <v>0</v>
      </c>
      <c r="AV1928" s="17">
        <f t="shared" si="5171"/>
        <v>0</v>
      </c>
      <c r="AW1928" s="17">
        <f t="shared" si="5068"/>
        <v>223653.73436999999</v>
      </c>
      <c r="AX1928" s="17">
        <f t="shared" si="5069"/>
        <v>595160.89999999991</v>
      </c>
      <c r="AY1928" s="17">
        <f t="shared" si="5070"/>
        <v>145103.10000000001</v>
      </c>
      <c r="AZ1928" s="17">
        <f t="shared" si="5172"/>
        <v>0</v>
      </c>
      <c r="BA1928" s="32"/>
      <c r="BB1928" s="32"/>
      <c r="BC1928" s="25"/>
      <c r="BD1928" s="25"/>
      <c r="BE1928" s="25"/>
      <c r="BF1928" s="25"/>
      <c r="BG1928" s="25"/>
      <c r="BH1928" s="25"/>
      <c r="BI1928" s="25"/>
    </row>
    <row r="1929" s="25" customFormat="1">
      <c r="A1929" s="30" t="s">
        <v>693</v>
      </c>
      <c r="B1929" s="30" t="s">
        <v>121</v>
      </c>
      <c r="C1929" s="30" t="s">
        <v>267</v>
      </c>
      <c r="D1929" s="30" t="s">
        <v>709</v>
      </c>
      <c r="E1929" s="35"/>
      <c r="F1929" s="31" t="s">
        <v>518</v>
      </c>
      <c r="G1929" s="17">
        <f>G1930+G1931</f>
        <v>218600.29999999999</v>
      </c>
      <c r="H1929" s="17">
        <f>H1930+H1931</f>
        <v>445103.09999999998</v>
      </c>
      <c r="I1929" s="17">
        <f>I1930+I1931</f>
        <v>145103.10000000001</v>
      </c>
      <c r="J1929" s="17">
        <f>J1930+J1931</f>
        <v>0</v>
      </c>
      <c r="K1929" s="17">
        <f>K1930+K1931</f>
        <v>0</v>
      </c>
      <c r="L1929" s="17">
        <f>L1930+L1931</f>
        <v>0</v>
      </c>
      <c r="M1929" s="17">
        <f t="shared" si="5059"/>
        <v>218600.29999999999</v>
      </c>
      <c r="N1929" s="17">
        <f t="shared" si="5060"/>
        <v>445103.09999999998</v>
      </c>
      <c r="O1929" s="17">
        <f t="shared" si="5061"/>
        <v>145103.10000000001</v>
      </c>
      <c r="P1929" s="17">
        <f>P1930+P1931</f>
        <v>0</v>
      </c>
      <c r="Q1929" s="17">
        <f>Q1930+Q1931</f>
        <v>0</v>
      </c>
      <c r="R1929" s="17">
        <f>R1930+R1931</f>
        <v>0</v>
      </c>
      <c r="S1929" s="17">
        <f>S1930+S1931</f>
        <v>5053.4343699999999</v>
      </c>
      <c r="T1929" s="17">
        <f>T1930+T1931</f>
        <v>0</v>
      </c>
      <c r="U1929" s="17">
        <f>U1930+U1931</f>
        <v>0</v>
      </c>
      <c r="V1929" s="17">
        <f>V1930+V1931</f>
        <v>0</v>
      </c>
      <c r="W1929" s="17">
        <f>W1930+W1931</f>
        <v>0</v>
      </c>
      <c r="X1929" s="17">
        <f>X1930+X1931</f>
        <v>0</v>
      </c>
      <c r="Y1929" s="17">
        <f t="shared" si="5062"/>
        <v>223653.73436999999</v>
      </c>
      <c r="Z1929" s="17">
        <f t="shared" si="5063"/>
        <v>445103.09999999998</v>
      </c>
      <c r="AA1929" s="17">
        <f t="shared" si="5064"/>
        <v>145103.10000000001</v>
      </c>
      <c r="AB1929" s="17">
        <f>AB1930+AB1931</f>
        <v>0</v>
      </c>
      <c r="AC1929" s="17">
        <f>AC1930+AC1931</f>
        <v>0</v>
      </c>
      <c r="AD1929" s="17">
        <f>AD1930+AD1931</f>
        <v>0</v>
      </c>
      <c r="AE1929" s="17">
        <f t="shared" si="5065"/>
        <v>223653.73436999999</v>
      </c>
      <c r="AF1929" s="17">
        <f t="shared" si="5066"/>
        <v>445103.09999999998</v>
      </c>
      <c r="AG1929" s="17">
        <f t="shared" si="5067"/>
        <v>145103.10000000001</v>
      </c>
      <c r="AH1929" s="17">
        <f>AH1930+AH1931</f>
        <v>0</v>
      </c>
      <c r="AI1929" s="17">
        <f>AI1930+AI1931</f>
        <v>0</v>
      </c>
      <c r="AJ1929" s="17">
        <f>AJ1930+AJ1931</f>
        <v>0</v>
      </c>
      <c r="AK1929" s="17">
        <f>AK1930+AK1931</f>
        <v>0</v>
      </c>
      <c r="AL1929" s="17">
        <f>AL1930+AL1931</f>
        <v>0</v>
      </c>
      <c r="AM1929" s="17">
        <f>AM1930+AM1931</f>
        <v>150057.79999999999</v>
      </c>
      <c r="AN1929" s="17">
        <f>AN1930+AN1931</f>
        <v>0</v>
      </c>
      <c r="AO1929" s="17">
        <f>AO1930+AO1931</f>
        <v>0</v>
      </c>
      <c r="AP1929" s="17">
        <f>AP1930+AP1931</f>
        <v>0</v>
      </c>
      <c r="AQ1929" s="17">
        <f>AQ1930+AQ1931</f>
        <v>0</v>
      </c>
      <c r="AR1929" s="17">
        <f>AR1930+AR1931</f>
        <v>0</v>
      </c>
      <c r="AS1929" s="17">
        <f>AS1930+AS1931</f>
        <v>0</v>
      </c>
      <c r="AT1929" s="17">
        <f>AT1930+AT1931</f>
        <v>0</v>
      </c>
      <c r="AU1929" s="17">
        <f>AU1930+AU1931</f>
        <v>0</v>
      </c>
      <c r="AV1929" s="17">
        <f>AV1930+AV1931</f>
        <v>0</v>
      </c>
      <c r="AW1929" s="17">
        <f t="shared" si="5068"/>
        <v>223653.73436999999</v>
      </c>
      <c r="AX1929" s="17">
        <f t="shared" si="5069"/>
        <v>595160.89999999991</v>
      </c>
      <c r="AY1929" s="17">
        <f t="shared" si="5070"/>
        <v>145103.10000000001</v>
      </c>
      <c r="AZ1929" s="17">
        <f>AZ1930+AZ1931</f>
        <v>0</v>
      </c>
      <c r="BA1929" s="32"/>
      <c r="BB1929" s="32"/>
      <c r="BC1929" s="25"/>
      <c r="BD1929" s="25"/>
      <c r="BE1929" s="25"/>
      <c r="BF1929" s="25"/>
      <c r="BG1929" s="25"/>
      <c r="BH1929" s="25"/>
      <c r="BI1929" s="25"/>
    </row>
    <row r="1930" s="25" customFormat="1">
      <c r="A1930" s="30" t="s">
        <v>693</v>
      </c>
      <c r="B1930" s="30" t="s">
        <v>121</v>
      </c>
      <c r="C1930" s="30" t="s">
        <v>267</v>
      </c>
      <c r="D1930" s="30" t="s">
        <v>709</v>
      </c>
      <c r="E1930" s="30" t="s">
        <v>41</v>
      </c>
      <c r="F1930" s="31" t="s">
        <v>42</v>
      </c>
      <c r="G1930" s="17">
        <v>59830.899999999994</v>
      </c>
      <c r="H1930" s="17">
        <v>404887.5</v>
      </c>
      <c r="I1930" s="17">
        <v>145103.10000000001</v>
      </c>
      <c r="J1930" s="17"/>
      <c r="K1930" s="17"/>
      <c r="L1930" s="17"/>
      <c r="M1930" s="17">
        <f t="shared" si="5059"/>
        <v>59830.899999999994</v>
      </c>
      <c r="N1930" s="17">
        <f t="shared" si="5060"/>
        <v>404887.5</v>
      </c>
      <c r="O1930" s="17">
        <f t="shared" si="5061"/>
        <v>145103.10000000001</v>
      </c>
      <c r="P1930" s="17"/>
      <c r="Q1930" s="17"/>
      <c r="R1930" s="17"/>
      <c r="S1930" s="17"/>
      <c r="T1930" s="17"/>
      <c r="U1930" s="17"/>
      <c r="V1930" s="17"/>
      <c r="W1930" s="17"/>
      <c r="X1930" s="17"/>
      <c r="Y1930" s="17">
        <f t="shared" si="5062"/>
        <v>59830.899999999994</v>
      </c>
      <c r="Z1930" s="17">
        <f t="shared" si="5063"/>
        <v>404887.5</v>
      </c>
      <c r="AA1930" s="17">
        <f t="shared" si="5064"/>
        <v>145103.10000000001</v>
      </c>
      <c r="AB1930" s="17"/>
      <c r="AC1930" s="17"/>
      <c r="AD1930" s="17"/>
      <c r="AE1930" s="17">
        <f t="shared" si="5065"/>
        <v>59830.899999999994</v>
      </c>
      <c r="AF1930" s="17">
        <f t="shared" si="5066"/>
        <v>404887.5</v>
      </c>
      <c r="AG1930" s="17">
        <f t="shared" si="5067"/>
        <v>145103.10000000001</v>
      </c>
      <c r="AH1930" s="17"/>
      <c r="AI1930" s="17"/>
      <c r="AJ1930" s="17"/>
      <c r="AK1930" s="17"/>
      <c r="AL1930" s="17"/>
      <c r="AM1930" s="17">
        <v>150057.79999999999</v>
      </c>
      <c r="AN1930" s="17"/>
      <c r="AO1930" s="17"/>
      <c r="AP1930" s="17"/>
      <c r="AQ1930" s="17"/>
      <c r="AR1930" s="17"/>
      <c r="AS1930" s="17"/>
      <c r="AT1930" s="17"/>
      <c r="AU1930" s="17"/>
      <c r="AV1930" s="17"/>
      <c r="AW1930" s="17">
        <f t="shared" si="5068"/>
        <v>59830.899999999994</v>
      </c>
      <c r="AX1930" s="17">
        <f t="shared" si="5069"/>
        <v>554945.30000000005</v>
      </c>
      <c r="AY1930" s="17">
        <f t="shared" si="5070"/>
        <v>145103.10000000001</v>
      </c>
      <c r="AZ1930" s="17"/>
      <c r="BA1930" s="32"/>
      <c r="BB1930" s="32"/>
      <c r="BC1930" s="25"/>
      <c r="BD1930" s="25"/>
      <c r="BE1930" s="25"/>
      <c r="BF1930" s="25"/>
      <c r="BG1930" s="25"/>
      <c r="BH1930" s="25"/>
      <c r="BI1930" s="25"/>
    </row>
    <row r="1931" s="25" customFormat="1">
      <c r="A1931" s="30" t="s">
        <v>693</v>
      </c>
      <c r="B1931" s="30" t="s">
        <v>121</v>
      </c>
      <c r="C1931" s="30" t="s">
        <v>267</v>
      </c>
      <c r="D1931" s="30" t="s">
        <v>709</v>
      </c>
      <c r="E1931" s="30" t="s">
        <v>85</v>
      </c>
      <c r="F1931" s="31" t="s">
        <v>86</v>
      </c>
      <c r="G1931" s="17">
        <v>158769.39999999999</v>
      </c>
      <c r="H1931" s="17">
        <v>40215.599999999999</v>
      </c>
      <c r="I1931" s="17">
        <v>0</v>
      </c>
      <c r="J1931" s="17"/>
      <c r="K1931" s="17"/>
      <c r="L1931" s="17"/>
      <c r="M1931" s="17">
        <f t="shared" si="5059"/>
        <v>158769.39999999999</v>
      </c>
      <c r="N1931" s="17">
        <f t="shared" si="5060"/>
        <v>40215.599999999999</v>
      </c>
      <c r="O1931" s="17">
        <f t="shared" si="5061"/>
        <v>0</v>
      </c>
      <c r="P1931" s="17"/>
      <c r="Q1931" s="17"/>
      <c r="R1931" s="17"/>
      <c r="S1931" s="17">
        <f>2887.23437+2166.2</f>
        <v>5053.4343699999999</v>
      </c>
      <c r="T1931" s="17"/>
      <c r="U1931" s="17"/>
      <c r="V1931" s="17"/>
      <c r="W1931" s="17"/>
      <c r="X1931" s="17"/>
      <c r="Y1931" s="17">
        <f t="shared" si="5062"/>
        <v>163822.83437</v>
      </c>
      <c r="Z1931" s="17">
        <f t="shared" si="5063"/>
        <v>40215.599999999999</v>
      </c>
      <c r="AA1931" s="17">
        <f t="shared" si="5064"/>
        <v>0</v>
      </c>
      <c r="AB1931" s="17"/>
      <c r="AC1931" s="17"/>
      <c r="AD1931" s="17"/>
      <c r="AE1931" s="17">
        <f t="shared" si="5065"/>
        <v>163822.83437</v>
      </c>
      <c r="AF1931" s="17">
        <f t="shared" si="5066"/>
        <v>40215.599999999999</v>
      </c>
      <c r="AG1931" s="17">
        <f t="shared" si="5067"/>
        <v>0</v>
      </c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17"/>
      <c r="AT1931" s="17"/>
      <c r="AU1931" s="17"/>
      <c r="AV1931" s="17"/>
      <c r="AW1931" s="17">
        <f t="shared" si="5068"/>
        <v>163822.83437</v>
      </c>
      <c r="AX1931" s="17">
        <f t="shared" si="5069"/>
        <v>40215.599999999999</v>
      </c>
      <c r="AY1931" s="17">
        <f t="shared" si="5070"/>
        <v>0</v>
      </c>
      <c r="AZ1931" s="17"/>
      <c r="BA1931" s="32"/>
      <c r="BB1931" s="32"/>
      <c r="BC1931" s="25"/>
      <c r="BD1931" s="25"/>
      <c r="BE1931" s="25"/>
      <c r="BF1931" s="25"/>
      <c r="BG1931" s="25"/>
      <c r="BH1931" s="25"/>
      <c r="BI1931" s="25"/>
    </row>
    <row r="1932" s="25" customFormat="1">
      <c r="A1932" s="30" t="s">
        <v>693</v>
      </c>
      <c r="B1932" s="30" t="s">
        <v>121</v>
      </c>
      <c r="C1932" s="30" t="s">
        <v>267</v>
      </c>
      <c r="D1932" s="30" t="s">
        <v>710</v>
      </c>
      <c r="E1932" s="35"/>
      <c r="F1932" s="31" t="s">
        <v>80</v>
      </c>
      <c r="G1932" s="17">
        <f>G1933+G1962</f>
        <v>887035.60000000009</v>
      </c>
      <c r="H1932" s="17">
        <f>H1933+H1962</f>
        <v>661372.59999999998</v>
      </c>
      <c r="I1932" s="17">
        <f>I1933+I1962</f>
        <v>587176.69999999995</v>
      </c>
      <c r="J1932" s="17">
        <f>J1933+J1962</f>
        <v>-22851.5</v>
      </c>
      <c r="K1932" s="17">
        <f>K1933+K1962</f>
        <v>-135.30000000000001</v>
      </c>
      <c r="L1932" s="17">
        <f>L1933+L1962</f>
        <v>0</v>
      </c>
      <c r="M1932" s="17">
        <f t="shared" si="5059"/>
        <v>864184.10000000009</v>
      </c>
      <c r="N1932" s="17">
        <f t="shared" si="5060"/>
        <v>661237.29999999993</v>
      </c>
      <c r="O1932" s="17">
        <f t="shared" si="5061"/>
        <v>587176.69999999995</v>
      </c>
      <c r="P1932" s="17">
        <f>P1933+P1962</f>
        <v>0</v>
      </c>
      <c r="Q1932" s="17">
        <f>Q1933+Q1962</f>
        <v>0</v>
      </c>
      <c r="R1932" s="17">
        <f>R1933+R1962</f>
        <v>0</v>
      </c>
      <c r="S1932" s="17">
        <f>S1933+S1962</f>
        <v>77183.640469999998</v>
      </c>
      <c r="T1932" s="17">
        <f>T1933+T1962</f>
        <v>38326.349999999999</v>
      </c>
      <c r="U1932" s="17">
        <f>U1933+U1962</f>
        <v>4995.5690000000004</v>
      </c>
      <c r="V1932" s="17">
        <f>V1933+V1962</f>
        <v>0</v>
      </c>
      <c r="W1932" s="17">
        <f>W1933+W1962</f>
        <v>0</v>
      </c>
      <c r="X1932" s="17">
        <f>X1933+X1962</f>
        <v>0</v>
      </c>
      <c r="Y1932" s="17">
        <f t="shared" si="5062"/>
        <v>941367.74047000008</v>
      </c>
      <c r="Z1932" s="17">
        <f t="shared" si="5063"/>
        <v>704559.21899999992</v>
      </c>
      <c r="AA1932" s="17">
        <f t="shared" si="5064"/>
        <v>587176.69999999995</v>
      </c>
      <c r="AB1932" s="17">
        <f>AB1933+AB1962</f>
        <v>-345.94455999999627</v>
      </c>
      <c r="AC1932" s="17">
        <f>AC1933+AC1962</f>
        <v>-5553.0900000000001</v>
      </c>
      <c r="AD1932" s="17">
        <f>AD1933+AD1962</f>
        <v>0</v>
      </c>
      <c r="AE1932" s="17">
        <f t="shared" si="5065"/>
        <v>941021.7959100001</v>
      </c>
      <c r="AF1932" s="17">
        <f t="shared" si="5066"/>
        <v>699006.12899999996</v>
      </c>
      <c r="AG1932" s="17">
        <f t="shared" si="5067"/>
        <v>587176.69999999995</v>
      </c>
      <c r="AH1932" s="17">
        <f>AH1933+AH1962</f>
        <v>0</v>
      </c>
      <c r="AI1932" s="17">
        <f>AI1933+AI1962</f>
        <v>0</v>
      </c>
      <c r="AJ1932" s="17">
        <f>AJ1933+AJ1962</f>
        <v>-276137.50200000004</v>
      </c>
      <c r="AK1932" s="17">
        <f>AK1933+AK1962</f>
        <v>0</v>
      </c>
      <c r="AL1932" s="17">
        <f>AL1933+AL1962</f>
        <v>0</v>
      </c>
      <c r="AM1932" s="17">
        <f>AM1933+AM1962</f>
        <v>82358.300000000003</v>
      </c>
      <c r="AN1932" s="17">
        <f>AN1933+AN1962</f>
        <v>0</v>
      </c>
      <c r="AO1932" s="17">
        <f>AO1933+AO1962</f>
        <v>102591.322</v>
      </c>
      <c r="AP1932" s="17">
        <f>AP1933+AP1962</f>
        <v>0</v>
      </c>
      <c r="AQ1932" s="17">
        <f>AQ1933+AQ1962</f>
        <v>0</v>
      </c>
      <c r="AR1932" s="17">
        <f>AR1933+AR1962</f>
        <v>91187.880000000005</v>
      </c>
      <c r="AS1932" s="17">
        <f>AS1933+AS1962</f>
        <v>0</v>
      </c>
      <c r="AT1932" s="17">
        <f>AT1933+AT1962</f>
        <v>0</v>
      </c>
      <c r="AU1932" s="17">
        <f>AU1933+AU1962</f>
        <v>0</v>
      </c>
      <c r="AV1932" s="17">
        <f>AV1933+AV1962</f>
        <v>0</v>
      </c>
      <c r="AW1932" s="17">
        <f t="shared" si="5068"/>
        <v>664884.29391000001</v>
      </c>
      <c r="AX1932" s="17">
        <f t="shared" si="5069"/>
        <v>883955.75100000005</v>
      </c>
      <c r="AY1932" s="17">
        <f t="shared" si="5070"/>
        <v>678364.57999999996</v>
      </c>
      <c r="AZ1932" s="17">
        <f>AZ1933+AZ1962</f>
        <v>0</v>
      </c>
      <c r="BA1932" s="32"/>
      <c r="BB1932" s="32"/>
      <c r="BC1932" s="25"/>
      <c r="BD1932" s="25"/>
      <c r="BE1932" s="25"/>
      <c r="BF1932" s="25"/>
      <c r="BG1932" s="25"/>
      <c r="BH1932" s="25"/>
      <c r="BI1932" s="25"/>
    </row>
    <row r="1933" s="25" customFormat="1">
      <c r="A1933" s="30" t="s">
        <v>693</v>
      </c>
      <c r="B1933" s="30" t="s">
        <v>121</v>
      </c>
      <c r="C1933" s="30" t="s">
        <v>267</v>
      </c>
      <c r="D1933" s="30" t="s">
        <v>711</v>
      </c>
      <c r="E1933" s="35"/>
      <c r="F1933" s="31" t="s">
        <v>712</v>
      </c>
      <c r="G1933" s="17">
        <f>G1934+G1936+G1938+G1940+G1942+G1944</f>
        <v>707753.90000000002</v>
      </c>
      <c r="H1933" s="17">
        <f>H1934+H1936+H1938+H1940+H1942+H1944</f>
        <v>481760.29999999999</v>
      </c>
      <c r="I1933" s="17">
        <f>I1934+I1936+I1938+I1940+I1942+I1944</f>
        <v>401690.59999999998</v>
      </c>
      <c r="J1933" s="17">
        <f>J1934+J1936+J1938+J1940+J1942+J1944</f>
        <v>-22851.5</v>
      </c>
      <c r="K1933" s="17">
        <f>K1934+K1936+K1938+K1940+K1942+K1944</f>
        <v>-135.30000000000001</v>
      </c>
      <c r="L1933" s="17">
        <f>L1934+L1936+L1938+L1940+L1942+L1944</f>
        <v>0</v>
      </c>
      <c r="M1933" s="17">
        <f t="shared" si="5059"/>
        <v>684902.40000000002</v>
      </c>
      <c r="N1933" s="17">
        <f t="shared" si="5060"/>
        <v>481625</v>
      </c>
      <c r="O1933" s="17">
        <f t="shared" si="5061"/>
        <v>401690.59999999998</v>
      </c>
      <c r="P1933" s="17">
        <f>P1934+P1936+P1938+P1940+P1942+P1944+P1946+P1949+P1952+P1954+P1957</f>
        <v>0</v>
      </c>
      <c r="Q1933" s="17">
        <f>Q1934+Q1936+Q1938+Q1940+Q1942+Q1944+Q1946+Q1949+Q1952+Q1954+Q1957</f>
        <v>0</v>
      </c>
      <c r="R1933" s="17">
        <f>R1934+R1936+R1938+R1940+R1942+R1944+R1946+R1949+R1952+R1954+R1957</f>
        <v>0</v>
      </c>
      <c r="S1933" s="17">
        <f>S1934+S1936+S1938+S1940+S1942+S1944+S1946+S1949+S1952+S1954+S1957</f>
        <v>77177.331229999996</v>
      </c>
      <c r="T1933" s="17">
        <f>T1934+T1936+T1938+T1940+T1942+T1944+T1946+T1949+T1952+T1954+T1957</f>
        <v>38326.349999999999</v>
      </c>
      <c r="U1933" s="17">
        <f>U1934+U1936+U1938+U1940+U1942+U1944+U1946+U1949+U1952+U1954+U1957</f>
        <v>4995.5690000000004</v>
      </c>
      <c r="V1933" s="17">
        <f>V1934+V1936+V1938+V1940+V1942+V1944+V1946+V1949+V1952+V1954+V1957</f>
        <v>0</v>
      </c>
      <c r="W1933" s="17">
        <f>W1934+W1936+W1938+W1940+W1942+W1944+W1946+W1949+W1952+W1954+W1957</f>
        <v>0</v>
      </c>
      <c r="X1933" s="17">
        <f>X1934+X1936+X1938+X1940+X1942+X1944+X1946+X1949+X1952+X1954+X1957</f>
        <v>0</v>
      </c>
      <c r="Y1933" s="17">
        <f t="shared" si="5062"/>
        <v>762079.73123000003</v>
      </c>
      <c r="Z1933" s="17">
        <f t="shared" si="5063"/>
        <v>524946.91899999999</v>
      </c>
      <c r="AA1933" s="17">
        <f t="shared" si="5064"/>
        <v>401690.59999999998</v>
      </c>
      <c r="AB1933" s="17">
        <f>AB1934+AB1936+AB1938+AB1940+AB1942+AB1944+AB1946+AB1949+AB1952+AB1954+AB1957+AB1960</f>
        <v>-345.94455999999627</v>
      </c>
      <c r="AC1933" s="17">
        <f>AC1934+AC1936+AC1938+AC1940+AC1942+AC1944+AC1946+AC1949+AC1952+AC1954+AC1957+AC1960</f>
        <v>-5553.0900000000001</v>
      </c>
      <c r="AD1933" s="17">
        <f>AD1934+AD1936+AD1938+AD1940+AD1942+AD1944+AD1946+AD1949+AD1952+AD1954+AD1957+AD1960</f>
        <v>0</v>
      </c>
      <c r="AE1933" s="17">
        <f t="shared" si="5065"/>
        <v>761733.78667000006</v>
      </c>
      <c r="AF1933" s="17">
        <f t="shared" si="5066"/>
        <v>519393.82899999997</v>
      </c>
      <c r="AG1933" s="17">
        <f t="shared" si="5067"/>
        <v>401690.59999999998</v>
      </c>
      <c r="AH1933" s="17">
        <f>AH1934+AH1936+AH1938+AH1940+AH1942+AH1944+AH1946+AH1949+AH1952+AH1954+AH1957+AH1960</f>
        <v>0</v>
      </c>
      <c r="AI1933" s="17">
        <f>AI1934+AI1936+AI1938+AI1940+AI1942+AI1944+AI1946+AI1949+AI1952+AI1954+AI1957+AI1960</f>
        <v>0</v>
      </c>
      <c r="AJ1933" s="17">
        <f>AJ1934+AJ1936+AJ1938+AJ1940+AJ1942+AJ1944+AJ1946+AJ1949+AJ1952+AJ1954+AJ1957+AJ1960</f>
        <v>-276137.50200000004</v>
      </c>
      <c r="AK1933" s="17">
        <f>AK1934+AK1936+AK1938+AK1940+AK1942+AK1944+AK1946+AK1949+AK1952+AK1954+AK1957+AK1960</f>
        <v>0</v>
      </c>
      <c r="AL1933" s="17">
        <f>AL1934+AL1936+AL1938+AL1940+AL1942+AL1944+AL1946+AL1949+AL1952+AL1954+AL1957+AL1960</f>
        <v>0</v>
      </c>
      <c r="AM1933" s="17">
        <f>AM1934+AM1936+AM1938+AM1940+AM1942+AM1944+AM1946+AM1949+AM1952+AM1954+AM1957+AM1960</f>
        <v>82358.300000000003</v>
      </c>
      <c r="AN1933" s="17">
        <f>AN1934+AN1936+AN1938+AN1940+AN1942+AN1944+AN1946+AN1949+AN1952+AN1954+AN1957+AN1960</f>
        <v>0</v>
      </c>
      <c r="AO1933" s="17">
        <f>AO1934+AO1936+AO1938+AO1940+AO1942+AO1944+AO1946+AO1949+AO1952+AO1954+AO1957+AO1960</f>
        <v>102591.322</v>
      </c>
      <c r="AP1933" s="17">
        <f>AP1934+AP1936+AP1938+AP1940+AP1942+AP1944+AP1946+AP1949+AP1952+AP1954+AP1957+AP1960</f>
        <v>0</v>
      </c>
      <c r="AQ1933" s="17">
        <f>AQ1934+AQ1936+AQ1938+AQ1940+AQ1942+AQ1944+AQ1946+AQ1949+AQ1952+AQ1954+AQ1957+AQ1960</f>
        <v>0</v>
      </c>
      <c r="AR1933" s="17">
        <f>AR1934+AR1936+AR1938+AR1940+AR1942+AR1944+AR1946+AR1949+AR1952+AR1954+AR1957+AR1960</f>
        <v>91187.880000000005</v>
      </c>
      <c r="AS1933" s="17">
        <f>AS1934+AS1936+AS1938+AS1940+AS1942+AS1944+AS1946+AS1949+AS1952+AS1954+AS1957+AS1960</f>
        <v>0</v>
      </c>
      <c r="AT1933" s="17">
        <f>AT1934+AT1936+AT1938+AT1940+AT1942+AT1944+AT1946+AT1949+AT1952+AT1954+AT1957+AT1960</f>
        <v>0</v>
      </c>
      <c r="AU1933" s="17">
        <f>AU1934+AU1936+AU1938+AU1940+AU1942+AU1944+AU1946+AU1949+AU1952+AU1954+AU1957+AU1960</f>
        <v>0</v>
      </c>
      <c r="AV1933" s="17">
        <f>AV1934+AV1936+AV1938+AV1940+AV1942+AV1944+AV1946+AV1949+AV1952+AV1954+AV1957+AV1960</f>
        <v>0</v>
      </c>
      <c r="AW1933" s="17">
        <f t="shared" si="5068"/>
        <v>485596.28467000002</v>
      </c>
      <c r="AX1933" s="17">
        <f t="shared" si="5069"/>
        <v>704343.451</v>
      </c>
      <c r="AY1933" s="17">
        <f t="shared" si="5070"/>
        <v>492878.47999999998</v>
      </c>
      <c r="AZ1933" s="17">
        <f>AZ1934+AZ1936+AZ1938+AZ1940+AZ1942+AZ1944+AZ1946+AZ1949+AZ1952+AZ1954+AZ1957+AZ1960</f>
        <v>0</v>
      </c>
      <c r="BA1933" s="32"/>
      <c r="BB1933" s="32"/>
      <c r="BC1933" s="25"/>
      <c r="BD1933" s="25"/>
      <c r="BE1933" s="25"/>
      <c r="BF1933" s="25"/>
      <c r="BG1933" s="25"/>
      <c r="BH1933" s="25"/>
      <c r="BI1933" s="25"/>
    </row>
    <row r="1934" s="25" customFormat="1">
      <c r="A1934" s="30" t="s">
        <v>693</v>
      </c>
      <c r="B1934" s="30" t="s">
        <v>121</v>
      </c>
      <c r="C1934" s="30" t="s">
        <v>267</v>
      </c>
      <c r="D1934" s="30" t="s">
        <v>713</v>
      </c>
      <c r="E1934" s="35"/>
      <c r="F1934" s="31" t="s">
        <v>714</v>
      </c>
      <c r="G1934" s="17">
        <f>G1935</f>
        <v>0</v>
      </c>
      <c r="H1934" s="17">
        <f>H1935</f>
        <v>401690.59999999998</v>
      </c>
      <c r="I1934" s="17">
        <f>I1935</f>
        <v>401690.59999999998</v>
      </c>
      <c r="J1934" s="17">
        <f>J1935</f>
        <v>0</v>
      </c>
      <c r="K1934" s="17">
        <f>K1935</f>
        <v>-135.30000000000001</v>
      </c>
      <c r="L1934" s="17">
        <f>L1935</f>
        <v>0</v>
      </c>
      <c r="M1934" s="17">
        <f t="shared" si="5059"/>
        <v>0</v>
      </c>
      <c r="N1934" s="17">
        <f t="shared" si="5060"/>
        <v>401555.29999999999</v>
      </c>
      <c r="O1934" s="17">
        <f t="shared" si="5061"/>
        <v>401690.59999999998</v>
      </c>
      <c r="P1934" s="17">
        <f>P1935</f>
        <v>0</v>
      </c>
      <c r="Q1934" s="17">
        <f>Q1935</f>
        <v>0</v>
      </c>
      <c r="R1934" s="17">
        <f>R1935</f>
        <v>0</v>
      </c>
      <c r="S1934" s="17">
        <f>S1935</f>
        <v>0</v>
      </c>
      <c r="T1934" s="17">
        <f>T1935</f>
        <v>0</v>
      </c>
      <c r="U1934" s="17">
        <f>U1935</f>
        <v>0</v>
      </c>
      <c r="V1934" s="17">
        <f>V1935</f>
        <v>0</v>
      </c>
      <c r="W1934" s="17">
        <f>W1935</f>
        <v>0</v>
      </c>
      <c r="X1934" s="17">
        <f>X1935</f>
        <v>0</v>
      </c>
      <c r="Y1934" s="17">
        <f t="shared" si="5062"/>
        <v>0</v>
      </c>
      <c r="Z1934" s="17">
        <f t="shared" si="5063"/>
        <v>401555.29999999999</v>
      </c>
      <c r="AA1934" s="17">
        <f t="shared" si="5064"/>
        <v>401690.59999999998</v>
      </c>
      <c r="AB1934" s="17">
        <f>AB1935</f>
        <v>0</v>
      </c>
      <c r="AC1934" s="17">
        <f>AC1935</f>
        <v>0</v>
      </c>
      <c r="AD1934" s="17">
        <f>AD1935</f>
        <v>0</v>
      </c>
      <c r="AE1934" s="17">
        <f t="shared" si="5065"/>
        <v>0</v>
      </c>
      <c r="AF1934" s="17">
        <f t="shared" si="5066"/>
        <v>401555.29999999999</v>
      </c>
      <c r="AG1934" s="17">
        <f t="shared" si="5067"/>
        <v>401690.59999999998</v>
      </c>
      <c r="AH1934" s="17">
        <f>AH1935</f>
        <v>0</v>
      </c>
      <c r="AI1934" s="17">
        <f>AI1935</f>
        <v>0</v>
      </c>
      <c r="AJ1934" s="17">
        <f>AJ1935</f>
        <v>0</v>
      </c>
      <c r="AK1934" s="17">
        <f>AK1935</f>
        <v>0</v>
      </c>
      <c r="AL1934" s="17">
        <f>AL1935</f>
        <v>0</v>
      </c>
      <c r="AM1934" s="17">
        <f>AM1935</f>
        <v>0</v>
      </c>
      <c r="AN1934" s="17">
        <f>AN1935</f>
        <v>0</v>
      </c>
      <c r="AO1934" s="17">
        <f>AO1935</f>
        <v>0</v>
      </c>
      <c r="AP1934" s="17">
        <f>AP1935</f>
        <v>0</v>
      </c>
      <c r="AQ1934" s="17">
        <f>AQ1935</f>
        <v>0</v>
      </c>
      <c r="AR1934" s="17">
        <f>AR1935</f>
        <v>0</v>
      </c>
      <c r="AS1934" s="17">
        <f>AS1935</f>
        <v>0</v>
      </c>
      <c r="AT1934" s="17">
        <f>AT1935</f>
        <v>0</v>
      </c>
      <c r="AU1934" s="17">
        <f>AU1935</f>
        <v>0</v>
      </c>
      <c r="AV1934" s="17">
        <f>AV1935</f>
        <v>0</v>
      </c>
      <c r="AW1934" s="17">
        <f t="shared" si="5068"/>
        <v>0</v>
      </c>
      <c r="AX1934" s="17">
        <f t="shared" si="5069"/>
        <v>401555.29999999999</v>
      </c>
      <c r="AY1934" s="17">
        <f t="shared" si="5070"/>
        <v>401690.59999999998</v>
      </c>
      <c r="AZ1934" s="17">
        <f>AZ1935</f>
        <v>0</v>
      </c>
      <c r="BA1934" s="32"/>
      <c r="BB1934" s="32"/>
      <c r="BC1934" s="25"/>
      <c r="BD1934" s="25"/>
      <c r="BE1934" s="25"/>
      <c r="BF1934" s="25"/>
      <c r="BG1934" s="25"/>
      <c r="BH1934" s="25"/>
      <c r="BI1934" s="25"/>
    </row>
    <row r="1935" s="25" customFormat="1">
      <c r="A1935" s="30" t="s">
        <v>693</v>
      </c>
      <c r="B1935" s="30" t="s">
        <v>121</v>
      </c>
      <c r="C1935" s="30" t="s">
        <v>267</v>
      </c>
      <c r="D1935" s="30" t="s">
        <v>713</v>
      </c>
      <c r="E1935" s="30" t="s">
        <v>85</v>
      </c>
      <c r="F1935" s="31" t="s">
        <v>86</v>
      </c>
      <c r="G1935" s="17">
        <v>0</v>
      </c>
      <c r="H1935" s="17">
        <v>401690.59999999998</v>
      </c>
      <c r="I1935" s="17">
        <v>401690.59999999998</v>
      </c>
      <c r="J1935" s="17"/>
      <c r="K1935" s="17">
        <v>-135.30000000000001</v>
      </c>
      <c r="L1935" s="17"/>
      <c r="M1935" s="17">
        <f t="shared" si="5059"/>
        <v>0</v>
      </c>
      <c r="N1935" s="17">
        <f t="shared" si="5060"/>
        <v>401555.29999999999</v>
      </c>
      <c r="O1935" s="17">
        <f t="shared" si="5061"/>
        <v>401690.59999999998</v>
      </c>
      <c r="P1935" s="17"/>
      <c r="Q1935" s="17"/>
      <c r="R1935" s="17"/>
      <c r="S1935" s="17"/>
      <c r="T1935" s="17"/>
      <c r="U1935" s="17"/>
      <c r="V1935" s="17"/>
      <c r="W1935" s="17"/>
      <c r="X1935" s="17"/>
      <c r="Y1935" s="17">
        <f t="shared" si="5062"/>
        <v>0</v>
      </c>
      <c r="Z1935" s="17">
        <f t="shared" si="5063"/>
        <v>401555.29999999999</v>
      </c>
      <c r="AA1935" s="17">
        <f t="shared" si="5064"/>
        <v>401690.59999999998</v>
      </c>
      <c r="AB1935" s="17"/>
      <c r="AC1935" s="17"/>
      <c r="AD1935" s="17"/>
      <c r="AE1935" s="17">
        <f t="shared" si="5065"/>
        <v>0</v>
      </c>
      <c r="AF1935" s="17">
        <f t="shared" si="5066"/>
        <v>401555.29999999999</v>
      </c>
      <c r="AG1935" s="17">
        <f t="shared" si="5067"/>
        <v>401690.59999999998</v>
      </c>
      <c r="AH1935" s="17"/>
      <c r="AI1935" s="17"/>
      <c r="AJ1935" s="17"/>
      <c r="AK1935" s="17"/>
      <c r="AL1935" s="17"/>
      <c r="AM1935" s="17"/>
      <c r="AN1935" s="17"/>
      <c r="AO1935" s="17"/>
      <c r="AP1935" s="17"/>
      <c r="AQ1935" s="17"/>
      <c r="AR1935" s="17"/>
      <c r="AS1935" s="17"/>
      <c r="AT1935" s="17"/>
      <c r="AU1935" s="17"/>
      <c r="AV1935" s="17"/>
      <c r="AW1935" s="17">
        <f t="shared" si="5068"/>
        <v>0</v>
      </c>
      <c r="AX1935" s="17">
        <f t="shared" si="5069"/>
        <v>401555.29999999999</v>
      </c>
      <c r="AY1935" s="17">
        <f t="shared" si="5070"/>
        <v>401690.59999999998</v>
      </c>
      <c r="AZ1935" s="17"/>
      <c r="BA1935" s="32"/>
      <c r="BB1935" s="32">
        <v>21</v>
      </c>
      <c r="BC1935" s="25"/>
      <c r="BD1935" s="25"/>
      <c r="BE1935" s="25"/>
      <c r="BF1935" s="25"/>
      <c r="BG1935" s="25"/>
      <c r="BH1935" s="25"/>
      <c r="BI1935" s="25"/>
    </row>
    <row r="1936" s="25" customFormat="1">
      <c r="A1936" s="30" t="s">
        <v>693</v>
      </c>
      <c r="B1936" s="30" t="s">
        <v>121</v>
      </c>
      <c r="C1936" s="30" t="s">
        <v>267</v>
      </c>
      <c r="D1936" s="30" t="s">
        <v>715</v>
      </c>
      <c r="E1936" s="35"/>
      <c r="F1936" s="31" t="s">
        <v>716</v>
      </c>
      <c r="G1936" s="17">
        <f>G1937</f>
        <v>51663.399999999994</v>
      </c>
      <c r="H1936" s="17">
        <f>H1937</f>
        <v>50834.900000000001</v>
      </c>
      <c r="I1936" s="17">
        <f>I1937</f>
        <v>0</v>
      </c>
      <c r="J1936" s="17">
        <f>J1937</f>
        <v>30694.900000000001</v>
      </c>
      <c r="K1936" s="17">
        <f>K1937</f>
        <v>0</v>
      </c>
      <c r="L1936" s="17">
        <f>L1937</f>
        <v>0</v>
      </c>
      <c r="M1936" s="17">
        <f t="shared" si="5059"/>
        <v>82358.299999999988</v>
      </c>
      <c r="N1936" s="17">
        <f t="shared" si="5060"/>
        <v>50834.900000000001</v>
      </c>
      <c r="O1936" s="17">
        <f t="shared" si="5061"/>
        <v>0</v>
      </c>
      <c r="P1936" s="17">
        <f>P1937</f>
        <v>0</v>
      </c>
      <c r="Q1936" s="17">
        <f>Q1937</f>
        <v>0</v>
      </c>
      <c r="R1936" s="17">
        <f>R1937</f>
        <v>0</v>
      </c>
      <c r="S1936" s="17">
        <f>S1937</f>
        <v>0</v>
      </c>
      <c r="T1936" s="17">
        <f>T1937</f>
        <v>0</v>
      </c>
      <c r="U1936" s="17">
        <f>U1937</f>
        <v>0</v>
      </c>
      <c r="V1936" s="17">
        <f>V1937</f>
        <v>0</v>
      </c>
      <c r="W1936" s="17">
        <f>W1937</f>
        <v>0</v>
      </c>
      <c r="X1936" s="17">
        <f>X1937</f>
        <v>0</v>
      </c>
      <c r="Y1936" s="17">
        <f t="shared" si="5062"/>
        <v>82358.299999999988</v>
      </c>
      <c r="Z1936" s="17">
        <f t="shared" si="5063"/>
        <v>50834.900000000001</v>
      </c>
      <c r="AA1936" s="17">
        <f t="shared" si="5064"/>
        <v>0</v>
      </c>
      <c r="AB1936" s="17">
        <f>AB1937</f>
        <v>0</v>
      </c>
      <c r="AC1936" s="17">
        <f>AC1937</f>
        <v>0</v>
      </c>
      <c r="AD1936" s="17">
        <f>AD1937</f>
        <v>0</v>
      </c>
      <c r="AE1936" s="17">
        <f t="shared" si="5065"/>
        <v>82358.299999999988</v>
      </c>
      <c r="AF1936" s="17">
        <f t="shared" si="5066"/>
        <v>50834.900000000001</v>
      </c>
      <c r="AG1936" s="17">
        <f t="shared" si="5067"/>
        <v>0</v>
      </c>
      <c r="AH1936" s="17">
        <f>AH1937</f>
        <v>0</v>
      </c>
      <c r="AI1936" s="17">
        <f>AI1937</f>
        <v>0</v>
      </c>
      <c r="AJ1936" s="17">
        <f>AJ1937</f>
        <v>-82358.300000000003</v>
      </c>
      <c r="AK1936" s="17">
        <f>AK1937</f>
        <v>0</v>
      </c>
      <c r="AL1936" s="17">
        <f>AL1937</f>
        <v>0</v>
      </c>
      <c r="AM1936" s="17">
        <f>AM1937</f>
        <v>82358.300000000003</v>
      </c>
      <c r="AN1936" s="17">
        <f>AN1937</f>
        <v>0</v>
      </c>
      <c r="AO1936" s="17">
        <f>AO1937</f>
        <v>0</v>
      </c>
      <c r="AP1936" s="17">
        <f>AP1937</f>
        <v>0</v>
      </c>
      <c r="AQ1936" s="17">
        <f>AQ1937</f>
        <v>0</v>
      </c>
      <c r="AR1936" s="17">
        <f>AR1937</f>
        <v>0</v>
      </c>
      <c r="AS1936" s="17">
        <f>AS1937</f>
        <v>0</v>
      </c>
      <c r="AT1936" s="17">
        <f>AT1937</f>
        <v>0</v>
      </c>
      <c r="AU1936" s="17">
        <f>AU1937</f>
        <v>0</v>
      </c>
      <c r="AV1936" s="17">
        <f>AV1937</f>
        <v>0</v>
      </c>
      <c r="AW1936" s="17">
        <f t="shared" si="5068"/>
        <v>-1.4551915228366852e-11</v>
      </c>
      <c r="AX1936" s="17">
        <f t="shared" si="5069"/>
        <v>133193.20000000001</v>
      </c>
      <c r="AY1936" s="17">
        <f t="shared" si="5070"/>
        <v>0</v>
      </c>
      <c r="AZ1936" s="17">
        <f>AZ1937</f>
        <v>0</v>
      </c>
      <c r="BA1936" s="32"/>
      <c r="BB1936" s="32"/>
      <c r="BC1936" s="25"/>
      <c r="BD1936" s="25"/>
      <c r="BE1936" s="25"/>
      <c r="BF1936" s="25"/>
      <c r="BG1936" s="25"/>
      <c r="BH1936" s="25"/>
      <c r="BI1936" s="25"/>
    </row>
    <row r="1937" s="25" customFormat="1">
      <c r="A1937" s="30" t="s">
        <v>693</v>
      </c>
      <c r="B1937" s="30" t="s">
        <v>121</v>
      </c>
      <c r="C1937" s="30" t="s">
        <v>267</v>
      </c>
      <c r="D1937" s="30" t="s">
        <v>715</v>
      </c>
      <c r="E1937" s="30" t="s">
        <v>85</v>
      </c>
      <c r="F1937" s="31" t="s">
        <v>86</v>
      </c>
      <c r="G1937" s="17">
        <v>51663.399999999994</v>
      </c>
      <c r="H1937" s="17">
        <v>50834.900000000001</v>
      </c>
      <c r="I1937" s="17">
        <v>0</v>
      </c>
      <c r="J1937" s="17">
        <v>30694.900000000001</v>
      </c>
      <c r="K1937" s="17"/>
      <c r="L1937" s="17"/>
      <c r="M1937" s="17">
        <f t="shared" si="5059"/>
        <v>82358.299999999988</v>
      </c>
      <c r="N1937" s="17">
        <f t="shared" si="5060"/>
        <v>50834.900000000001</v>
      </c>
      <c r="O1937" s="17">
        <f t="shared" si="5061"/>
        <v>0</v>
      </c>
      <c r="P1937" s="17"/>
      <c r="Q1937" s="17"/>
      <c r="R1937" s="17"/>
      <c r="S1937" s="17"/>
      <c r="T1937" s="17"/>
      <c r="U1937" s="17"/>
      <c r="V1937" s="17"/>
      <c r="W1937" s="17"/>
      <c r="X1937" s="17"/>
      <c r="Y1937" s="17">
        <f t="shared" si="5062"/>
        <v>82358.299999999988</v>
      </c>
      <c r="Z1937" s="17">
        <f t="shared" si="5063"/>
        <v>50834.900000000001</v>
      </c>
      <c r="AA1937" s="17">
        <f t="shared" si="5064"/>
        <v>0</v>
      </c>
      <c r="AB1937" s="17"/>
      <c r="AC1937" s="17"/>
      <c r="AD1937" s="17"/>
      <c r="AE1937" s="17">
        <f t="shared" si="5065"/>
        <v>82358.299999999988</v>
      </c>
      <c r="AF1937" s="17">
        <f t="shared" si="5066"/>
        <v>50834.900000000001</v>
      </c>
      <c r="AG1937" s="17">
        <f t="shared" si="5067"/>
        <v>0</v>
      </c>
      <c r="AH1937" s="17"/>
      <c r="AI1937" s="17"/>
      <c r="AJ1937" s="17">
        <v>-82358.300000000003</v>
      </c>
      <c r="AK1937" s="17"/>
      <c r="AL1937" s="17"/>
      <c r="AM1937" s="17">
        <v>82358.300000000003</v>
      </c>
      <c r="AN1937" s="17"/>
      <c r="AO1937" s="17"/>
      <c r="AP1937" s="17"/>
      <c r="AQ1937" s="17"/>
      <c r="AR1937" s="17"/>
      <c r="AS1937" s="17"/>
      <c r="AT1937" s="17"/>
      <c r="AU1937" s="17"/>
      <c r="AV1937" s="17"/>
      <c r="AW1937" s="17">
        <f t="shared" si="5068"/>
        <v>-1.4551915228366852e-11</v>
      </c>
      <c r="AX1937" s="17">
        <f t="shared" si="5069"/>
        <v>133193.20000000001</v>
      </c>
      <c r="AY1937" s="17">
        <f t="shared" si="5070"/>
        <v>0</v>
      </c>
      <c r="AZ1937" s="17"/>
      <c r="BA1937" s="32"/>
      <c r="BB1937" s="32" t="s">
        <v>717</v>
      </c>
      <c r="BC1937" s="25"/>
      <c r="BD1937" s="25"/>
      <c r="BE1937" s="25"/>
      <c r="BF1937" s="25"/>
      <c r="BG1937" s="25"/>
      <c r="BH1937" s="25"/>
      <c r="BI1937" s="25"/>
    </row>
    <row r="1938" s="25" customFormat="1">
      <c r="A1938" s="30" t="s">
        <v>693</v>
      </c>
      <c r="B1938" s="30" t="s">
        <v>121</v>
      </c>
      <c r="C1938" s="30" t="s">
        <v>267</v>
      </c>
      <c r="D1938" s="30" t="s">
        <v>718</v>
      </c>
      <c r="E1938" s="35"/>
      <c r="F1938" s="31" t="s">
        <v>719</v>
      </c>
      <c r="G1938" s="17">
        <f>G1939</f>
        <v>0</v>
      </c>
      <c r="H1938" s="17">
        <f>H1939</f>
        <v>29234.799999999999</v>
      </c>
      <c r="I1938" s="17">
        <f>I1939</f>
        <v>0</v>
      </c>
      <c r="J1938" s="17">
        <f>J1939</f>
        <v>0</v>
      </c>
      <c r="K1938" s="17">
        <f>K1939</f>
        <v>0</v>
      </c>
      <c r="L1938" s="17">
        <f>L1939</f>
        <v>0</v>
      </c>
      <c r="M1938" s="17">
        <f t="shared" si="5059"/>
        <v>0</v>
      </c>
      <c r="N1938" s="17">
        <f t="shared" si="5060"/>
        <v>29234.799999999999</v>
      </c>
      <c r="O1938" s="17">
        <f t="shared" si="5061"/>
        <v>0</v>
      </c>
      <c r="P1938" s="17">
        <f>P1939</f>
        <v>0</v>
      </c>
      <c r="Q1938" s="17">
        <f>Q1939</f>
        <v>0</v>
      </c>
      <c r="R1938" s="17">
        <f>R1939</f>
        <v>0</v>
      </c>
      <c r="S1938" s="17">
        <f>S1939</f>
        <v>0</v>
      </c>
      <c r="T1938" s="17">
        <f>T1939</f>
        <v>0</v>
      </c>
      <c r="U1938" s="17">
        <f>U1939</f>
        <v>0</v>
      </c>
      <c r="V1938" s="17">
        <f>V1939</f>
        <v>0</v>
      </c>
      <c r="W1938" s="17">
        <f>W1939</f>
        <v>0</v>
      </c>
      <c r="X1938" s="17">
        <f>X1939</f>
        <v>0</v>
      </c>
      <c r="Y1938" s="17">
        <f t="shared" si="5062"/>
        <v>0</v>
      </c>
      <c r="Z1938" s="17">
        <f t="shared" si="5063"/>
        <v>29234.799999999999</v>
      </c>
      <c r="AA1938" s="17">
        <f t="shared" si="5064"/>
        <v>0</v>
      </c>
      <c r="AB1938" s="17">
        <f>AB1939</f>
        <v>0</v>
      </c>
      <c r="AC1938" s="17">
        <f>AC1939</f>
        <v>0</v>
      </c>
      <c r="AD1938" s="17">
        <f>AD1939</f>
        <v>0</v>
      </c>
      <c r="AE1938" s="17">
        <f t="shared" si="5065"/>
        <v>0</v>
      </c>
      <c r="AF1938" s="17">
        <f t="shared" si="5066"/>
        <v>29234.799999999999</v>
      </c>
      <c r="AG1938" s="17">
        <f t="shared" si="5067"/>
        <v>0</v>
      </c>
      <c r="AH1938" s="17">
        <f>AH1939</f>
        <v>0</v>
      </c>
      <c r="AI1938" s="17">
        <f>AI1939</f>
        <v>0</v>
      </c>
      <c r="AJ1938" s="17">
        <f>AJ1939</f>
        <v>0</v>
      </c>
      <c r="AK1938" s="17">
        <f>AK1939</f>
        <v>0</v>
      </c>
      <c r="AL1938" s="17">
        <f>AL1939</f>
        <v>0</v>
      </c>
      <c r="AM1938" s="17">
        <f>AM1939</f>
        <v>0</v>
      </c>
      <c r="AN1938" s="17">
        <f>AN1939</f>
        <v>0</v>
      </c>
      <c r="AO1938" s="17">
        <f>AO1939</f>
        <v>0</v>
      </c>
      <c r="AP1938" s="17">
        <f>AP1939</f>
        <v>0</v>
      </c>
      <c r="AQ1938" s="17">
        <f>AQ1939</f>
        <v>0</v>
      </c>
      <c r="AR1938" s="17">
        <f>AR1939</f>
        <v>0</v>
      </c>
      <c r="AS1938" s="17">
        <f>AS1939</f>
        <v>0</v>
      </c>
      <c r="AT1938" s="17">
        <f>AT1939</f>
        <v>0</v>
      </c>
      <c r="AU1938" s="17">
        <f>AU1939</f>
        <v>0</v>
      </c>
      <c r="AV1938" s="17">
        <f>AV1939</f>
        <v>0</v>
      </c>
      <c r="AW1938" s="17">
        <f t="shared" si="5068"/>
        <v>0</v>
      </c>
      <c r="AX1938" s="17">
        <f t="shared" si="5069"/>
        <v>29234.799999999999</v>
      </c>
      <c r="AY1938" s="17">
        <f t="shared" si="5070"/>
        <v>0</v>
      </c>
      <c r="AZ1938" s="17">
        <f>AZ1939</f>
        <v>0</v>
      </c>
      <c r="BA1938" s="32"/>
      <c r="BB1938" s="32"/>
      <c r="BC1938" s="25"/>
      <c r="BD1938" s="25"/>
      <c r="BE1938" s="25"/>
      <c r="BF1938" s="25"/>
      <c r="BG1938" s="25"/>
      <c r="BH1938" s="25"/>
      <c r="BI1938" s="25"/>
    </row>
    <row r="1939" s="25" customFormat="1">
      <c r="A1939" s="30" t="s">
        <v>693</v>
      </c>
      <c r="B1939" s="30" t="s">
        <v>121</v>
      </c>
      <c r="C1939" s="30" t="s">
        <v>267</v>
      </c>
      <c r="D1939" s="30" t="s">
        <v>718</v>
      </c>
      <c r="E1939" s="30" t="s">
        <v>85</v>
      </c>
      <c r="F1939" s="31" t="s">
        <v>86</v>
      </c>
      <c r="G1939" s="17">
        <v>0</v>
      </c>
      <c r="H1939" s="17">
        <v>29234.799999999999</v>
      </c>
      <c r="I1939" s="17">
        <v>0</v>
      </c>
      <c r="J1939" s="17"/>
      <c r="K1939" s="17"/>
      <c r="L1939" s="17"/>
      <c r="M1939" s="17">
        <f t="shared" si="5059"/>
        <v>0</v>
      </c>
      <c r="N1939" s="17">
        <f t="shared" si="5060"/>
        <v>29234.799999999999</v>
      </c>
      <c r="O1939" s="17">
        <f t="shared" si="5061"/>
        <v>0</v>
      </c>
      <c r="P1939" s="17"/>
      <c r="Q1939" s="17"/>
      <c r="R1939" s="17"/>
      <c r="S1939" s="17"/>
      <c r="T1939" s="17"/>
      <c r="U1939" s="17"/>
      <c r="V1939" s="17"/>
      <c r="W1939" s="17"/>
      <c r="X1939" s="17"/>
      <c r="Y1939" s="17">
        <f t="shared" si="5062"/>
        <v>0</v>
      </c>
      <c r="Z1939" s="17">
        <f t="shared" si="5063"/>
        <v>29234.799999999999</v>
      </c>
      <c r="AA1939" s="17">
        <f t="shared" si="5064"/>
        <v>0</v>
      </c>
      <c r="AB1939" s="17"/>
      <c r="AC1939" s="17"/>
      <c r="AD1939" s="17"/>
      <c r="AE1939" s="17">
        <f t="shared" si="5065"/>
        <v>0</v>
      </c>
      <c r="AF1939" s="17">
        <f t="shared" si="5066"/>
        <v>29234.799999999999</v>
      </c>
      <c r="AG1939" s="17">
        <f t="shared" si="5067"/>
        <v>0</v>
      </c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/>
      <c r="AS1939" s="17"/>
      <c r="AT1939" s="17"/>
      <c r="AU1939" s="17"/>
      <c r="AV1939" s="17"/>
      <c r="AW1939" s="17">
        <f t="shared" si="5068"/>
        <v>0</v>
      </c>
      <c r="AX1939" s="17">
        <f t="shared" si="5069"/>
        <v>29234.799999999999</v>
      </c>
      <c r="AY1939" s="17">
        <f t="shared" si="5070"/>
        <v>0</v>
      </c>
      <c r="AZ1939" s="17"/>
      <c r="BA1939" s="32"/>
      <c r="BB1939" s="32"/>
      <c r="BC1939" s="25"/>
      <c r="BD1939" s="25"/>
      <c r="BE1939" s="25"/>
      <c r="BF1939" s="25"/>
      <c r="BG1939" s="25"/>
      <c r="BH1939" s="25"/>
      <c r="BI1939" s="25"/>
    </row>
    <row r="1940" s="25" customFormat="1">
      <c r="A1940" s="30" t="s">
        <v>693</v>
      </c>
      <c r="B1940" s="30" t="s">
        <v>121</v>
      </c>
      <c r="C1940" s="30" t="s">
        <v>267</v>
      </c>
      <c r="D1940" s="30" t="s">
        <v>720</v>
      </c>
      <c r="E1940" s="35"/>
      <c r="F1940" s="31" t="s">
        <v>721</v>
      </c>
      <c r="G1940" s="17">
        <f>G1941</f>
        <v>420626.60000000003</v>
      </c>
      <c r="H1940" s="17">
        <f>H1941</f>
        <v>0</v>
      </c>
      <c r="I1940" s="17">
        <f>I1941</f>
        <v>0</v>
      </c>
      <c r="J1940" s="17">
        <f>J1941</f>
        <v>-53126.300000000003</v>
      </c>
      <c r="K1940" s="17">
        <f>K1941</f>
        <v>0</v>
      </c>
      <c r="L1940" s="17">
        <f>L1941</f>
        <v>0</v>
      </c>
      <c r="M1940" s="17">
        <f t="shared" si="5059"/>
        <v>367500.30000000005</v>
      </c>
      <c r="N1940" s="17">
        <f t="shared" si="5060"/>
        <v>0</v>
      </c>
      <c r="O1940" s="17">
        <f t="shared" si="5061"/>
        <v>0</v>
      </c>
      <c r="P1940" s="17">
        <f>P1941</f>
        <v>0</v>
      </c>
      <c r="Q1940" s="17">
        <f>Q1941</f>
        <v>0</v>
      </c>
      <c r="R1940" s="17">
        <f>R1941</f>
        <v>0</v>
      </c>
      <c r="S1940" s="17">
        <f>S1941</f>
        <v>0</v>
      </c>
      <c r="T1940" s="17">
        <f>T1941</f>
        <v>0</v>
      </c>
      <c r="U1940" s="17">
        <f>U1941</f>
        <v>0</v>
      </c>
      <c r="V1940" s="17">
        <f>V1941</f>
        <v>0</v>
      </c>
      <c r="W1940" s="17">
        <f>W1941</f>
        <v>0</v>
      </c>
      <c r="X1940" s="17">
        <f>X1941</f>
        <v>0</v>
      </c>
      <c r="Y1940" s="17">
        <f t="shared" si="5062"/>
        <v>367500.30000000005</v>
      </c>
      <c r="Z1940" s="17">
        <f t="shared" si="5063"/>
        <v>0</v>
      </c>
      <c r="AA1940" s="17">
        <f t="shared" si="5064"/>
        <v>0</v>
      </c>
      <c r="AB1940" s="17">
        <f>AB1941</f>
        <v>0</v>
      </c>
      <c r="AC1940" s="17">
        <f>AC1941</f>
        <v>0</v>
      </c>
      <c r="AD1940" s="17">
        <f>AD1941</f>
        <v>0</v>
      </c>
      <c r="AE1940" s="17">
        <f t="shared" si="5065"/>
        <v>367500.30000000005</v>
      </c>
      <c r="AF1940" s="17">
        <f t="shared" si="5066"/>
        <v>0</v>
      </c>
      <c r="AG1940" s="17">
        <f t="shared" si="5067"/>
        <v>0</v>
      </c>
      <c r="AH1940" s="17">
        <f>AH1941</f>
        <v>0</v>
      </c>
      <c r="AI1940" s="17">
        <f>AI1941</f>
        <v>0</v>
      </c>
      <c r="AJ1940" s="17">
        <f>AJ1941</f>
        <v>0</v>
      </c>
      <c r="AK1940" s="17">
        <f>AK1941</f>
        <v>0</v>
      </c>
      <c r="AL1940" s="17">
        <f>AL1941</f>
        <v>0</v>
      </c>
      <c r="AM1940" s="17">
        <f>AM1941</f>
        <v>0</v>
      </c>
      <c r="AN1940" s="17">
        <f>AN1941</f>
        <v>0</v>
      </c>
      <c r="AO1940" s="17">
        <f>AO1941</f>
        <v>0</v>
      </c>
      <c r="AP1940" s="17">
        <f>AP1941</f>
        <v>0</v>
      </c>
      <c r="AQ1940" s="17">
        <f>AQ1941</f>
        <v>0</v>
      </c>
      <c r="AR1940" s="17">
        <f>AR1941</f>
        <v>0</v>
      </c>
      <c r="AS1940" s="17">
        <f>AS1941</f>
        <v>0</v>
      </c>
      <c r="AT1940" s="17">
        <f>AT1941</f>
        <v>0</v>
      </c>
      <c r="AU1940" s="17">
        <f>AU1941</f>
        <v>0</v>
      </c>
      <c r="AV1940" s="17">
        <f>AV1941</f>
        <v>0</v>
      </c>
      <c r="AW1940" s="17">
        <f t="shared" si="5068"/>
        <v>367500.30000000005</v>
      </c>
      <c r="AX1940" s="17">
        <f t="shared" si="5069"/>
        <v>0</v>
      </c>
      <c r="AY1940" s="17">
        <f t="shared" si="5070"/>
        <v>0</v>
      </c>
      <c r="AZ1940" s="17">
        <f>AZ1941</f>
        <v>0</v>
      </c>
      <c r="BA1940" s="32"/>
      <c r="BB1940" s="32"/>
      <c r="BC1940" s="25"/>
      <c r="BD1940" s="25"/>
      <c r="BE1940" s="25"/>
      <c r="BF1940" s="25"/>
      <c r="BG1940" s="25"/>
      <c r="BH1940" s="25"/>
      <c r="BI1940" s="25"/>
    </row>
    <row r="1941" s="25" customFormat="1">
      <c r="A1941" s="30" t="s">
        <v>693</v>
      </c>
      <c r="B1941" s="30" t="s">
        <v>121</v>
      </c>
      <c r="C1941" s="30" t="s">
        <v>267</v>
      </c>
      <c r="D1941" s="30" t="s">
        <v>720</v>
      </c>
      <c r="E1941" s="30" t="s">
        <v>85</v>
      </c>
      <c r="F1941" s="31" t="s">
        <v>86</v>
      </c>
      <c r="G1941" s="17">
        <v>420626.60000000003</v>
      </c>
      <c r="H1941" s="17">
        <v>0</v>
      </c>
      <c r="I1941" s="17">
        <v>0</v>
      </c>
      <c r="J1941" s="17">
        <v>-53126.300000000003</v>
      </c>
      <c r="K1941" s="17"/>
      <c r="L1941" s="17"/>
      <c r="M1941" s="17">
        <f t="shared" si="5059"/>
        <v>367500.30000000005</v>
      </c>
      <c r="N1941" s="17">
        <f t="shared" si="5060"/>
        <v>0</v>
      </c>
      <c r="O1941" s="17">
        <f t="shared" si="5061"/>
        <v>0</v>
      </c>
      <c r="P1941" s="17"/>
      <c r="Q1941" s="17"/>
      <c r="R1941" s="17"/>
      <c r="S1941" s="17"/>
      <c r="T1941" s="17"/>
      <c r="U1941" s="17"/>
      <c r="V1941" s="17"/>
      <c r="W1941" s="17"/>
      <c r="X1941" s="17"/>
      <c r="Y1941" s="17">
        <f t="shared" si="5062"/>
        <v>367500.30000000005</v>
      </c>
      <c r="Z1941" s="17">
        <f t="shared" si="5063"/>
        <v>0</v>
      </c>
      <c r="AA1941" s="17">
        <f t="shared" si="5064"/>
        <v>0</v>
      </c>
      <c r="AB1941" s="17"/>
      <c r="AC1941" s="17"/>
      <c r="AD1941" s="17"/>
      <c r="AE1941" s="17">
        <f t="shared" si="5065"/>
        <v>367500.30000000005</v>
      </c>
      <c r="AF1941" s="17">
        <f t="shared" si="5066"/>
        <v>0</v>
      </c>
      <c r="AG1941" s="17">
        <f t="shared" si="5067"/>
        <v>0</v>
      </c>
      <c r="AH1941" s="17"/>
      <c r="AI1941" s="17"/>
      <c r="AJ1941" s="17"/>
      <c r="AK1941" s="17"/>
      <c r="AL1941" s="17"/>
      <c r="AM1941" s="17"/>
      <c r="AN1941" s="17"/>
      <c r="AO1941" s="17"/>
      <c r="AP1941" s="17"/>
      <c r="AQ1941" s="17"/>
      <c r="AR1941" s="17"/>
      <c r="AS1941" s="17"/>
      <c r="AT1941" s="17"/>
      <c r="AU1941" s="17"/>
      <c r="AV1941" s="17"/>
      <c r="AW1941" s="17">
        <f t="shared" si="5068"/>
        <v>367500.30000000005</v>
      </c>
      <c r="AX1941" s="17">
        <f t="shared" si="5069"/>
        <v>0</v>
      </c>
      <c r="AY1941" s="17">
        <f t="shared" si="5070"/>
        <v>0</v>
      </c>
      <c r="AZ1941" s="17"/>
      <c r="BA1941" s="32"/>
      <c r="BB1941" s="32">
        <v>28</v>
      </c>
      <c r="BC1941" s="25"/>
      <c r="BD1941" s="25"/>
      <c r="BE1941" s="25"/>
      <c r="BF1941" s="25"/>
      <c r="BG1941" s="25"/>
      <c r="BH1941" s="25"/>
      <c r="BI1941" s="25"/>
    </row>
    <row r="1942" s="25" customFormat="1">
      <c r="A1942" s="30" t="s">
        <v>693</v>
      </c>
      <c r="B1942" s="30" t="s">
        <v>121</v>
      </c>
      <c r="C1942" s="30" t="s">
        <v>267</v>
      </c>
      <c r="D1942" s="30" t="s">
        <v>722</v>
      </c>
      <c r="E1942" s="35"/>
      <c r="F1942" s="31" t="s">
        <v>723</v>
      </c>
      <c r="G1942" s="17">
        <f>G1943</f>
        <v>130463.40000000001</v>
      </c>
      <c r="H1942" s="17">
        <f>H1943</f>
        <v>0</v>
      </c>
      <c r="I1942" s="17">
        <f>I1943</f>
        <v>0</v>
      </c>
      <c r="J1942" s="17">
        <f>J1943</f>
        <v>-195</v>
      </c>
      <c r="K1942" s="17">
        <f>K1943</f>
        <v>0</v>
      </c>
      <c r="L1942" s="17">
        <f>L1943</f>
        <v>0</v>
      </c>
      <c r="M1942" s="17">
        <f t="shared" si="5059"/>
        <v>130268.40000000001</v>
      </c>
      <c r="N1942" s="17">
        <f t="shared" si="5060"/>
        <v>0</v>
      </c>
      <c r="O1942" s="17">
        <f t="shared" si="5061"/>
        <v>0</v>
      </c>
      <c r="P1942" s="17">
        <f>P1943</f>
        <v>0</v>
      </c>
      <c r="Q1942" s="17">
        <f>Q1943</f>
        <v>0</v>
      </c>
      <c r="R1942" s="17">
        <f>R1943</f>
        <v>0</v>
      </c>
      <c r="S1942" s="17">
        <f>S1943</f>
        <v>7323.8743599999998</v>
      </c>
      <c r="T1942" s="17">
        <f>T1943</f>
        <v>0</v>
      </c>
      <c r="U1942" s="17">
        <f>U1943</f>
        <v>0</v>
      </c>
      <c r="V1942" s="17">
        <f>V1943</f>
        <v>0</v>
      </c>
      <c r="W1942" s="17">
        <f>W1943</f>
        <v>0</v>
      </c>
      <c r="X1942" s="17">
        <f>X1943</f>
        <v>0</v>
      </c>
      <c r="Y1942" s="17">
        <f t="shared" si="5062"/>
        <v>137592.27436000001</v>
      </c>
      <c r="Z1942" s="17">
        <f t="shared" si="5063"/>
        <v>0</v>
      </c>
      <c r="AA1942" s="17">
        <f t="shared" si="5064"/>
        <v>0</v>
      </c>
      <c r="AB1942" s="17">
        <f>AB1943</f>
        <v>0</v>
      </c>
      <c r="AC1942" s="17">
        <f>AC1943</f>
        <v>0</v>
      </c>
      <c r="AD1942" s="17">
        <f>AD1943</f>
        <v>0</v>
      </c>
      <c r="AE1942" s="17">
        <f t="shared" si="5065"/>
        <v>137592.27436000001</v>
      </c>
      <c r="AF1942" s="17">
        <f t="shared" si="5066"/>
        <v>0</v>
      </c>
      <c r="AG1942" s="17">
        <f t="shared" si="5067"/>
        <v>0</v>
      </c>
      <c r="AH1942" s="17">
        <f>AH1943</f>
        <v>0</v>
      </c>
      <c r="AI1942" s="17">
        <f>AI1943</f>
        <v>0</v>
      </c>
      <c r="AJ1942" s="17">
        <f>AJ1943</f>
        <v>-130268.39999999999</v>
      </c>
      <c r="AK1942" s="17">
        <f>AK1943</f>
        <v>0</v>
      </c>
      <c r="AL1942" s="17">
        <f>AL1943</f>
        <v>0</v>
      </c>
      <c r="AM1942" s="17">
        <f>AM1943</f>
        <v>0</v>
      </c>
      <c r="AN1942" s="17">
        <f>AN1943</f>
        <v>0</v>
      </c>
      <c r="AO1942" s="17">
        <f>AO1943</f>
        <v>39080.519999999997</v>
      </c>
      <c r="AP1942" s="17">
        <f>AP1943</f>
        <v>0</v>
      </c>
      <c r="AQ1942" s="17">
        <f>AQ1943</f>
        <v>0</v>
      </c>
      <c r="AR1942" s="17">
        <f>AR1943</f>
        <v>91187.880000000005</v>
      </c>
      <c r="AS1942" s="17">
        <f>AS1943</f>
        <v>0</v>
      </c>
      <c r="AT1942" s="17">
        <f>AT1943</f>
        <v>0</v>
      </c>
      <c r="AU1942" s="17">
        <f>AU1943</f>
        <v>0</v>
      </c>
      <c r="AV1942" s="17">
        <f>AV1943</f>
        <v>0</v>
      </c>
      <c r="AW1942" s="17">
        <f t="shared" si="5068"/>
        <v>7323.8743600000162</v>
      </c>
      <c r="AX1942" s="17">
        <f t="shared" si="5069"/>
        <v>39080.519999999997</v>
      </c>
      <c r="AY1942" s="17">
        <f t="shared" si="5070"/>
        <v>91187.880000000005</v>
      </c>
      <c r="AZ1942" s="17">
        <f>AZ1943</f>
        <v>0</v>
      </c>
      <c r="BA1942" s="32"/>
      <c r="BB1942" s="32"/>
      <c r="BC1942" s="25"/>
      <c r="BD1942" s="25"/>
      <c r="BE1942" s="25"/>
      <c r="BF1942" s="25"/>
      <c r="BG1942" s="25"/>
      <c r="BH1942" s="25"/>
      <c r="BI1942" s="25"/>
    </row>
    <row r="1943" s="25" customFormat="1">
      <c r="A1943" s="30" t="s">
        <v>693</v>
      </c>
      <c r="B1943" s="30" t="s">
        <v>121</v>
      </c>
      <c r="C1943" s="30" t="s">
        <v>267</v>
      </c>
      <c r="D1943" s="30" t="s">
        <v>722</v>
      </c>
      <c r="E1943" s="30" t="s">
        <v>85</v>
      </c>
      <c r="F1943" s="31" t="s">
        <v>86</v>
      </c>
      <c r="G1943" s="17">
        <v>130463.40000000001</v>
      </c>
      <c r="H1943" s="17">
        <v>0</v>
      </c>
      <c r="I1943" s="17">
        <v>0</v>
      </c>
      <c r="J1943" s="17">
        <v>-195</v>
      </c>
      <c r="K1943" s="17"/>
      <c r="L1943" s="17"/>
      <c r="M1943" s="17">
        <f t="shared" si="5059"/>
        <v>130268.40000000001</v>
      </c>
      <c r="N1943" s="17">
        <f t="shared" si="5060"/>
        <v>0</v>
      </c>
      <c r="O1943" s="17">
        <f t="shared" si="5061"/>
        <v>0</v>
      </c>
      <c r="P1943" s="17"/>
      <c r="Q1943" s="17"/>
      <c r="R1943" s="17"/>
      <c r="S1943" s="17">
        <v>7323.8743599999998</v>
      </c>
      <c r="T1943" s="17"/>
      <c r="U1943" s="17"/>
      <c r="V1943" s="17"/>
      <c r="W1943" s="17"/>
      <c r="X1943" s="17"/>
      <c r="Y1943" s="17">
        <f t="shared" si="5062"/>
        <v>137592.27436000001</v>
      </c>
      <c r="Z1943" s="17">
        <f t="shared" si="5063"/>
        <v>0</v>
      </c>
      <c r="AA1943" s="17">
        <f t="shared" si="5064"/>
        <v>0</v>
      </c>
      <c r="AB1943" s="17"/>
      <c r="AC1943" s="17"/>
      <c r="AD1943" s="17"/>
      <c r="AE1943" s="17">
        <f t="shared" si="5065"/>
        <v>137592.27436000001</v>
      </c>
      <c r="AF1943" s="17">
        <f t="shared" si="5066"/>
        <v>0</v>
      </c>
      <c r="AG1943" s="17">
        <f t="shared" si="5067"/>
        <v>0</v>
      </c>
      <c r="AH1943" s="17"/>
      <c r="AI1943" s="17"/>
      <c r="AJ1943" s="17">
        <v>-130268.39999999999</v>
      </c>
      <c r="AK1943" s="17"/>
      <c r="AL1943" s="17"/>
      <c r="AM1943" s="17"/>
      <c r="AN1943" s="17"/>
      <c r="AO1943" s="17">
        <v>39080.519999999997</v>
      </c>
      <c r="AP1943" s="17"/>
      <c r="AQ1943" s="17"/>
      <c r="AR1943" s="17">
        <v>91187.880000000005</v>
      </c>
      <c r="AS1943" s="17"/>
      <c r="AT1943" s="17"/>
      <c r="AU1943" s="17"/>
      <c r="AV1943" s="17"/>
      <c r="AW1943" s="17">
        <f t="shared" si="5068"/>
        <v>7323.8743600000162</v>
      </c>
      <c r="AX1943" s="17">
        <f t="shared" si="5069"/>
        <v>39080.519999999997</v>
      </c>
      <c r="AY1943" s="17">
        <f t="shared" si="5070"/>
        <v>91187.880000000005</v>
      </c>
      <c r="AZ1943" s="17"/>
      <c r="BA1943" s="32"/>
      <c r="BB1943" s="32">
        <v>29</v>
      </c>
      <c r="BC1943" s="25"/>
      <c r="BD1943" s="25"/>
      <c r="BE1943" s="25"/>
      <c r="BF1943" s="25"/>
      <c r="BG1943" s="25"/>
      <c r="BH1943" s="25"/>
      <c r="BI1943" s="25"/>
    </row>
    <row r="1944" s="25" customFormat="1">
      <c r="A1944" s="30" t="s">
        <v>693</v>
      </c>
      <c r="B1944" s="30" t="s">
        <v>121</v>
      </c>
      <c r="C1944" s="30" t="s">
        <v>267</v>
      </c>
      <c r="D1944" s="30" t="s">
        <v>724</v>
      </c>
      <c r="E1944" s="35"/>
      <c r="F1944" s="31" t="s">
        <v>725</v>
      </c>
      <c r="G1944" s="17">
        <f>G1945</f>
        <v>105000.5</v>
      </c>
      <c r="H1944" s="17">
        <f>H1945</f>
        <v>0</v>
      </c>
      <c r="I1944" s="17">
        <f>I1945</f>
        <v>0</v>
      </c>
      <c r="J1944" s="17">
        <f>J1945</f>
        <v>-225.09999999999999</v>
      </c>
      <c r="K1944" s="17">
        <f>K1945</f>
        <v>0</v>
      </c>
      <c r="L1944" s="17">
        <f>L1945</f>
        <v>0</v>
      </c>
      <c r="M1944" s="17">
        <f t="shared" ref="M1944:M2007" si="5173">G1944+J1944</f>
        <v>104775.39999999999</v>
      </c>
      <c r="N1944" s="17">
        <f t="shared" ref="N1944:N2007" si="5174">H1944+K1944</f>
        <v>0</v>
      </c>
      <c r="O1944" s="17">
        <f t="shared" ref="O1944:O2007" si="5175">I1944+L1944</f>
        <v>0</v>
      </c>
      <c r="P1944" s="17">
        <f>P1945</f>
        <v>0</v>
      </c>
      <c r="Q1944" s="17">
        <f>Q1945</f>
        <v>0</v>
      </c>
      <c r="R1944" s="17">
        <f>R1945</f>
        <v>0</v>
      </c>
      <c r="S1944" s="17">
        <f>S1945</f>
        <v>9546.2330500000007</v>
      </c>
      <c r="T1944" s="17">
        <f>T1945</f>
        <v>38326.349999999999</v>
      </c>
      <c r="U1944" s="17">
        <f>U1945</f>
        <v>0</v>
      </c>
      <c r="V1944" s="17">
        <f>V1945</f>
        <v>0</v>
      </c>
      <c r="W1944" s="17">
        <f>W1945</f>
        <v>0</v>
      </c>
      <c r="X1944" s="17">
        <f>X1945</f>
        <v>0</v>
      </c>
      <c r="Y1944" s="17">
        <f t="shared" si="5062"/>
        <v>114321.63304999999</v>
      </c>
      <c r="Z1944" s="17">
        <f t="shared" si="5063"/>
        <v>38326.349999999999</v>
      </c>
      <c r="AA1944" s="17">
        <f t="shared" si="5064"/>
        <v>0</v>
      </c>
      <c r="AB1944" s="17">
        <f>AB1945</f>
        <v>0</v>
      </c>
      <c r="AC1944" s="17">
        <f>AC1945</f>
        <v>-5553.0900000000001</v>
      </c>
      <c r="AD1944" s="17">
        <f>AD1945</f>
        <v>0</v>
      </c>
      <c r="AE1944" s="17">
        <f t="shared" si="5065"/>
        <v>114321.63304999999</v>
      </c>
      <c r="AF1944" s="17">
        <f t="shared" si="5066"/>
        <v>32773.259999999995</v>
      </c>
      <c r="AG1944" s="17">
        <f t="shared" si="5067"/>
        <v>0</v>
      </c>
      <c r="AH1944" s="17">
        <f>AH1945</f>
        <v>0</v>
      </c>
      <c r="AI1944" s="17">
        <f>AI1945</f>
        <v>0</v>
      </c>
      <c r="AJ1944" s="17">
        <f>AJ1945</f>
        <v>-63510.802000000003</v>
      </c>
      <c r="AK1944" s="17">
        <f>AK1945</f>
        <v>0</v>
      </c>
      <c r="AL1944" s="17">
        <f>AL1945</f>
        <v>0</v>
      </c>
      <c r="AM1944" s="17">
        <f>AM1945</f>
        <v>0</v>
      </c>
      <c r="AN1944" s="17">
        <f>AN1945</f>
        <v>0</v>
      </c>
      <c r="AO1944" s="17">
        <f>AO1945</f>
        <v>63510.802000000003</v>
      </c>
      <c r="AP1944" s="17">
        <f>AP1945</f>
        <v>0</v>
      </c>
      <c r="AQ1944" s="17">
        <f>AQ1945</f>
        <v>0</v>
      </c>
      <c r="AR1944" s="17">
        <f>AR1945</f>
        <v>0</v>
      </c>
      <c r="AS1944" s="17">
        <f>AS1945</f>
        <v>0</v>
      </c>
      <c r="AT1944" s="17">
        <f>AT1945</f>
        <v>0</v>
      </c>
      <c r="AU1944" s="17">
        <f>AU1945</f>
        <v>0</v>
      </c>
      <c r="AV1944" s="17">
        <f>AV1945</f>
        <v>0</v>
      </c>
      <c r="AW1944" s="17">
        <f t="shared" si="5068"/>
        <v>50810.831049999986</v>
      </c>
      <c r="AX1944" s="17">
        <f t="shared" si="5069"/>
        <v>96284.062000000005</v>
      </c>
      <c r="AY1944" s="17">
        <f t="shared" si="5070"/>
        <v>0</v>
      </c>
      <c r="AZ1944" s="17">
        <f>AZ1945</f>
        <v>0</v>
      </c>
      <c r="BA1944" s="32"/>
      <c r="BB1944" s="32"/>
      <c r="BC1944" s="25"/>
      <c r="BD1944" s="25"/>
      <c r="BE1944" s="25"/>
      <c r="BF1944" s="25"/>
      <c r="BG1944" s="25"/>
      <c r="BH1944" s="25"/>
      <c r="BI1944" s="25"/>
    </row>
    <row r="1945" s="25" customFormat="1">
      <c r="A1945" s="30" t="s">
        <v>693</v>
      </c>
      <c r="B1945" s="30" t="s">
        <v>121</v>
      </c>
      <c r="C1945" s="30" t="s">
        <v>267</v>
      </c>
      <c r="D1945" s="30" t="s">
        <v>724</v>
      </c>
      <c r="E1945" s="30" t="s">
        <v>85</v>
      </c>
      <c r="F1945" s="31" t="s">
        <v>86</v>
      </c>
      <c r="G1945" s="17">
        <v>105000.5</v>
      </c>
      <c r="H1945" s="17">
        <v>0</v>
      </c>
      <c r="I1945" s="17">
        <v>0</v>
      </c>
      <c r="J1945" s="17">
        <v>-225.09999999999999</v>
      </c>
      <c r="K1945" s="17"/>
      <c r="L1945" s="17"/>
      <c r="M1945" s="17">
        <f t="shared" si="5173"/>
        <v>104775.39999999999</v>
      </c>
      <c r="N1945" s="17">
        <f t="shared" si="5174"/>
        <v>0</v>
      </c>
      <c r="O1945" s="17">
        <f t="shared" si="5175"/>
        <v>0</v>
      </c>
      <c r="P1945" s="17"/>
      <c r="Q1945" s="17"/>
      <c r="R1945" s="17"/>
      <c r="S1945" s="17">
        <v>9546.2330500000007</v>
      </c>
      <c r="T1945" s="17">
        <v>38326.349999999999</v>
      </c>
      <c r="U1945" s="17"/>
      <c r="V1945" s="17"/>
      <c r="W1945" s="17"/>
      <c r="X1945" s="17"/>
      <c r="Y1945" s="17">
        <f t="shared" si="5062"/>
        <v>114321.63304999999</v>
      </c>
      <c r="Z1945" s="17">
        <f t="shared" si="5063"/>
        <v>38326.349999999999</v>
      </c>
      <c r="AA1945" s="17">
        <f t="shared" si="5064"/>
        <v>0</v>
      </c>
      <c r="AB1945" s="17"/>
      <c r="AC1945" s="17">
        <v>-5553.0900000000001</v>
      </c>
      <c r="AD1945" s="17"/>
      <c r="AE1945" s="17">
        <f t="shared" si="5065"/>
        <v>114321.63304999999</v>
      </c>
      <c r="AF1945" s="17">
        <f t="shared" si="5066"/>
        <v>32773.259999999995</v>
      </c>
      <c r="AG1945" s="17">
        <f t="shared" si="5067"/>
        <v>0</v>
      </c>
      <c r="AH1945" s="17"/>
      <c r="AI1945" s="17"/>
      <c r="AJ1945" s="17">
        <v>-63510.802000000003</v>
      </c>
      <c r="AK1945" s="17"/>
      <c r="AL1945" s="17"/>
      <c r="AM1945" s="17"/>
      <c r="AN1945" s="17"/>
      <c r="AO1945" s="17">
        <v>63510.802000000003</v>
      </c>
      <c r="AP1945" s="17"/>
      <c r="AQ1945" s="17"/>
      <c r="AR1945" s="17"/>
      <c r="AS1945" s="17"/>
      <c r="AT1945" s="17"/>
      <c r="AU1945" s="17"/>
      <c r="AV1945" s="17"/>
      <c r="AW1945" s="17">
        <f t="shared" si="5068"/>
        <v>50810.831049999986</v>
      </c>
      <c r="AX1945" s="17">
        <f t="shared" si="5069"/>
        <v>96284.062000000005</v>
      </c>
      <c r="AY1945" s="17">
        <f t="shared" si="5070"/>
        <v>0</v>
      </c>
      <c r="AZ1945" s="17"/>
      <c r="BA1945" s="32"/>
      <c r="BB1945" s="32">
        <v>30</v>
      </c>
      <c r="BC1945" s="25"/>
      <c r="BD1945" s="25"/>
      <c r="BE1945" s="25"/>
      <c r="BF1945" s="25"/>
      <c r="BG1945" s="25"/>
      <c r="BH1945" s="25"/>
      <c r="BI1945" s="25"/>
    </row>
    <row r="1946" s="25" customFormat="1">
      <c r="A1946" s="30" t="s">
        <v>693</v>
      </c>
      <c r="B1946" s="30" t="s">
        <v>121</v>
      </c>
      <c r="C1946" s="30" t="s">
        <v>267</v>
      </c>
      <c r="D1946" s="30" t="s">
        <v>726</v>
      </c>
      <c r="E1946" s="30"/>
      <c r="F1946" s="31" t="s">
        <v>727</v>
      </c>
      <c r="G1946" s="17"/>
      <c r="H1946" s="17"/>
      <c r="I1946" s="17"/>
      <c r="J1946" s="17"/>
      <c r="K1946" s="17"/>
      <c r="L1946" s="17"/>
      <c r="M1946" s="17"/>
      <c r="N1946" s="17"/>
      <c r="O1946" s="17"/>
      <c r="P1946" s="17">
        <f>P1948</f>
        <v>0</v>
      </c>
      <c r="Q1946" s="17">
        <f>Q1948</f>
        <v>0</v>
      </c>
      <c r="R1946" s="17">
        <f>R1948</f>
        <v>0</v>
      </c>
      <c r="S1946" s="17">
        <f>S1948</f>
        <v>3134.4490000000001</v>
      </c>
      <c r="T1946" s="17">
        <f>T1948</f>
        <v>0</v>
      </c>
      <c r="U1946" s="17">
        <f>U1948</f>
        <v>0</v>
      </c>
      <c r="V1946" s="17">
        <f>V1948</f>
        <v>0</v>
      </c>
      <c r="W1946" s="17">
        <f>W1948</f>
        <v>0</v>
      </c>
      <c r="X1946" s="17">
        <f>X1948</f>
        <v>0</v>
      </c>
      <c r="Y1946" s="17">
        <f t="shared" si="5062"/>
        <v>3134.4490000000001</v>
      </c>
      <c r="Z1946" s="17">
        <f t="shared" si="5063"/>
        <v>0</v>
      </c>
      <c r="AA1946" s="17">
        <f t="shared" si="5064"/>
        <v>0</v>
      </c>
      <c r="AB1946" s="17">
        <f>AB1948+AB1947</f>
        <v>17918.111440000001</v>
      </c>
      <c r="AC1946" s="17">
        <f>AC1948+AC1947</f>
        <v>0</v>
      </c>
      <c r="AD1946" s="17">
        <f>AD1948+AD1947</f>
        <v>0</v>
      </c>
      <c r="AE1946" s="17">
        <f t="shared" si="5065"/>
        <v>21052.560440000001</v>
      </c>
      <c r="AF1946" s="17">
        <f t="shared" si="5066"/>
        <v>0</v>
      </c>
      <c r="AG1946" s="17">
        <f t="shared" si="5067"/>
        <v>0</v>
      </c>
      <c r="AH1946" s="17">
        <f>AH1948+AH1947</f>
        <v>0</v>
      </c>
      <c r="AI1946" s="17">
        <f>AI1948+AI1947</f>
        <v>0</v>
      </c>
      <c r="AJ1946" s="17">
        <f>AJ1948+AJ1947</f>
        <v>0</v>
      </c>
      <c r="AK1946" s="17">
        <f>AK1948+AK1947</f>
        <v>0</v>
      </c>
      <c r="AL1946" s="17">
        <f>AL1948+AL1947</f>
        <v>0</v>
      </c>
      <c r="AM1946" s="17">
        <f>AM1948+AM1947</f>
        <v>0</v>
      </c>
      <c r="AN1946" s="17">
        <f>AN1948+AN1947</f>
        <v>0</v>
      </c>
      <c r="AO1946" s="17">
        <f>AO1948+AO1947</f>
        <v>0</v>
      </c>
      <c r="AP1946" s="17">
        <f>AP1948+AP1947</f>
        <v>0</v>
      </c>
      <c r="AQ1946" s="17">
        <f>AQ1948+AQ1947</f>
        <v>0</v>
      </c>
      <c r="AR1946" s="17">
        <f>AR1948+AR1947</f>
        <v>0</v>
      </c>
      <c r="AS1946" s="17">
        <f>AS1948+AS1947</f>
        <v>0</v>
      </c>
      <c r="AT1946" s="17">
        <f>AT1948+AT1947</f>
        <v>0</v>
      </c>
      <c r="AU1946" s="17">
        <f>AU1948+AU1947</f>
        <v>0</v>
      </c>
      <c r="AV1946" s="17">
        <f>AV1948+AV1947</f>
        <v>0</v>
      </c>
      <c r="AW1946" s="17">
        <f t="shared" si="5068"/>
        <v>21052.560440000001</v>
      </c>
      <c r="AX1946" s="17">
        <f t="shared" si="5069"/>
        <v>0</v>
      </c>
      <c r="AY1946" s="17">
        <f t="shared" si="5070"/>
        <v>0</v>
      </c>
      <c r="AZ1946" s="17">
        <f>AZ1948+AZ1947</f>
        <v>0</v>
      </c>
      <c r="BA1946" s="32"/>
      <c r="BB1946" s="32"/>
      <c r="BC1946" s="25"/>
      <c r="BD1946" s="25"/>
      <c r="BE1946" s="25"/>
      <c r="BF1946" s="25"/>
      <c r="BG1946" s="25"/>
      <c r="BH1946" s="25"/>
      <c r="BI1946" s="25"/>
    </row>
    <row r="1947" s="25" customFormat="1">
      <c r="A1947" s="30" t="s">
        <v>693</v>
      </c>
      <c r="B1947" s="30" t="s">
        <v>121</v>
      </c>
      <c r="C1947" s="30" t="s">
        <v>267</v>
      </c>
      <c r="D1947" s="30" t="s">
        <v>726</v>
      </c>
      <c r="E1947" s="30" t="s">
        <v>41</v>
      </c>
      <c r="F1947" s="31" t="s">
        <v>42</v>
      </c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>
        <v>39.5</v>
      </c>
      <c r="AC1947" s="17"/>
      <c r="AD1947" s="17"/>
      <c r="AE1947" s="17">
        <f t="shared" si="5065"/>
        <v>39.5</v>
      </c>
      <c r="AF1947" s="17">
        <f t="shared" si="5066"/>
        <v>0</v>
      </c>
      <c r="AG1947" s="17">
        <f t="shared" si="5067"/>
        <v>0</v>
      </c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17"/>
      <c r="AT1947" s="17"/>
      <c r="AU1947" s="17"/>
      <c r="AV1947" s="17"/>
      <c r="AW1947" s="17">
        <f t="shared" si="5068"/>
        <v>39.5</v>
      </c>
      <c r="AX1947" s="17">
        <f t="shared" si="5069"/>
        <v>0</v>
      </c>
      <c r="AY1947" s="17">
        <f t="shared" si="5070"/>
        <v>0</v>
      </c>
      <c r="AZ1947" s="17"/>
      <c r="BA1947" s="32"/>
      <c r="BB1947" s="32"/>
      <c r="BC1947" s="25"/>
      <c r="BD1947" s="25"/>
      <c r="BE1947" s="25"/>
      <c r="BF1947" s="25"/>
      <c r="BG1947" s="25"/>
      <c r="BH1947" s="25"/>
      <c r="BI1947" s="25"/>
    </row>
    <row r="1948" s="25" customFormat="1">
      <c r="A1948" s="30" t="s">
        <v>693</v>
      </c>
      <c r="B1948" s="30" t="s">
        <v>121</v>
      </c>
      <c r="C1948" s="30" t="s">
        <v>267</v>
      </c>
      <c r="D1948" s="30" t="s">
        <v>726</v>
      </c>
      <c r="E1948" s="30" t="s">
        <v>85</v>
      </c>
      <c r="F1948" s="31" t="s">
        <v>86</v>
      </c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>
        <f>2393.15544+345.94456+395.349</f>
        <v>3134.4490000000001</v>
      </c>
      <c r="T1948" s="17"/>
      <c r="U1948" s="17"/>
      <c r="V1948" s="17"/>
      <c r="W1948" s="17"/>
      <c r="X1948" s="17"/>
      <c r="Y1948" s="17">
        <f t="shared" si="5062"/>
        <v>3134.4490000000001</v>
      </c>
      <c r="Z1948" s="17">
        <f t="shared" si="5063"/>
        <v>0</v>
      </c>
      <c r="AA1948" s="17">
        <f t="shared" si="5064"/>
        <v>0</v>
      </c>
      <c r="AB1948" s="17">
        <f>-345.94456+18224.556</f>
        <v>17878.611440000001</v>
      </c>
      <c r="AC1948" s="17"/>
      <c r="AD1948" s="17"/>
      <c r="AE1948" s="17">
        <f t="shared" si="5065"/>
        <v>21013.060440000001</v>
      </c>
      <c r="AF1948" s="17">
        <f t="shared" si="5066"/>
        <v>0</v>
      </c>
      <c r="AG1948" s="17">
        <f t="shared" si="5067"/>
        <v>0</v>
      </c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/>
      <c r="AS1948" s="17"/>
      <c r="AT1948" s="17"/>
      <c r="AU1948" s="17"/>
      <c r="AV1948" s="17"/>
      <c r="AW1948" s="17">
        <f t="shared" si="5068"/>
        <v>21013.060440000001</v>
      </c>
      <c r="AX1948" s="17">
        <f t="shared" si="5069"/>
        <v>0</v>
      </c>
      <c r="AY1948" s="17">
        <f t="shared" si="5070"/>
        <v>0</v>
      </c>
      <c r="AZ1948" s="17"/>
      <c r="BA1948" s="32"/>
      <c r="BB1948" s="32"/>
      <c r="BC1948" s="25"/>
      <c r="BD1948" s="25"/>
      <c r="BE1948" s="25"/>
      <c r="BF1948" s="25"/>
      <c r="BG1948" s="25"/>
      <c r="BH1948" s="25"/>
      <c r="BI1948" s="25"/>
    </row>
    <row r="1949" s="25" customFormat="1">
      <c r="A1949" s="30" t="s">
        <v>693</v>
      </c>
      <c r="B1949" s="30" t="s">
        <v>121</v>
      </c>
      <c r="C1949" s="30" t="s">
        <v>267</v>
      </c>
      <c r="D1949" s="30" t="s">
        <v>728</v>
      </c>
      <c r="E1949" s="30"/>
      <c r="F1949" s="31" t="s">
        <v>729</v>
      </c>
      <c r="G1949" s="17"/>
      <c r="H1949" s="17"/>
      <c r="I1949" s="17"/>
      <c r="J1949" s="17"/>
      <c r="K1949" s="17"/>
      <c r="L1949" s="17"/>
      <c r="M1949" s="17"/>
      <c r="N1949" s="17"/>
      <c r="O1949" s="17"/>
      <c r="P1949" s="17">
        <f>P1951</f>
        <v>0</v>
      </c>
      <c r="Q1949" s="17">
        <f>Q1951</f>
        <v>0</v>
      </c>
      <c r="R1949" s="17">
        <f>R1951</f>
        <v>0</v>
      </c>
      <c r="S1949" s="17">
        <f>S1951</f>
        <v>14907.064</v>
      </c>
      <c r="T1949" s="17">
        <f>T1951</f>
        <v>0</v>
      </c>
      <c r="U1949" s="17">
        <f>U1951</f>
        <v>0</v>
      </c>
      <c r="V1949" s="17">
        <f>V1951</f>
        <v>0</v>
      </c>
      <c r="W1949" s="17">
        <f>W1951</f>
        <v>0</v>
      </c>
      <c r="X1949" s="17">
        <f>X1951</f>
        <v>0</v>
      </c>
      <c r="Y1949" s="17">
        <f t="shared" si="5062"/>
        <v>14907.064</v>
      </c>
      <c r="Z1949" s="17">
        <f t="shared" si="5063"/>
        <v>0</v>
      </c>
      <c r="AA1949" s="17">
        <f t="shared" si="5064"/>
        <v>0</v>
      </c>
      <c r="AB1949" s="17">
        <f>AB1951+AB1950</f>
        <v>21117.635999999999</v>
      </c>
      <c r="AC1949" s="17">
        <f>AC1951+AC1950</f>
        <v>0</v>
      </c>
      <c r="AD1949" s="17">
        <f>AD1951+AD1950</f>
        <v>0</v>
      </c>
      <c r="AE1949" s="17">
        <f t="shared" si="5065"/>
        <v>36024.699999999997</v>
      </c>
      <c r="AF1949" s="17">
        <f t="shared" si="5066"/>
        <v>0</v>
      </c>
      <c r="AG1949" s="17">
        <f t="shared" si="5067"/>
        <v>0</v>
      </c>
      <c r="AH1949" s="17">
        <f>AH1951+AH1950</f>
        <v>0</v>
      </c>
      <c r="AI1949" s="17">
        <f>AI1951+AI1950</f>
        <v>0</v>
      </c>
      <c r="AJ1949" s="17">
        <f>AJ1951+AJ1950</f>
        <v>0</v>
      </c>
      <c r="AK1949" s="17">
        <f>AK1951+AK1950</f>
        <v>0</v>
      </c>
      <c r="AL1949" s="17">
        <f>AL1951+AL1950</f>
        <v>0</v>
      </c>
      <c r="AM1949" s="17">
        <f>AM1951+AM1950</f>
        <v>0</v>
      </c>
      <c r="AN1949" s="17">
        <f>AN1951+AN1950</f>
        <v>0</v>
      </c>
      <c r="AO1949" s="17">
        <f>AO1951+AO1950</f>
        <v>0</v>
      </c>
      <c r="AP1949" s="17">
        <f>AP1951+AP1950</f>
        <v>0</v>
      </c>
      <c r="AQ1949" s="17">
        <f>AQ1951+AQ1950</f>
        <v>0</v>
      </c>
      <c r="AR1949" s="17">
        <f>AR1951+AR1950</f>
        <v>0</v>
      </c>
      <c r="AS1949" s="17">
        <f>AS1951+AS1950</f>
        <v>0</v>
      </c>
      <c r="AT1949" s="17">
        <f>AT1951+AT1950</f>
        <v>0</v>
      </c>
      <c r="AU1949" s="17">
        <f>AU1951+AU1950</f>
        <v>0</v>
      </c>
      <c r="AV1949" s="17">
        <f>AV1951+AV1950</f>
        <v>0</v>
      </c>
      <c r="AW1949" s="17">
        <f t="shared" si="5068"/>
        <v>36024.699999999997</v>
      </c>
      <c r="AX1949" s="17">
        <f t="shared" si="5069"/>
        <v>0</v>
      </c>
      <c r="AY1949" s="17">
        <f t="shared" si="5070"/>
        <v>0</v>
      </c>
      <c r="AZ1949" s="17">
        <f>AZ1951+AZ1950</f>
        <v>0</v>
      </c>
      <c r="BA1949" s="32"/>
      <c r="BB1949" s="32"/>
      <c r="BC1949" s="25"/>
      <c r="BD1949" s="25"/>
      <c r="BE1949" s="25"/>
      <c r="BF1949" s="25"/>
      <c r="BG1949" s="25"/>
      <c r="BH1949" s="25"/>
      <c r="BI1949" s="25"/>
    </row>
    <row r="1950" s="25" customFormat="1">
      <c r="A1950" s="30" t="s">
        <v>693</v>
      </c>
      <c r="B1950" s="30" t="s">
        <v>121</v>
      </c>
      <c r="C1950" s="30" t="s">
        <v>267</v>
      </c>
      <c r="D1950" s="30" t="s">
        <v>728</v>
      </c>
      <c r="E1950" s="30" t="s">
        <v>41</v>
      </c>
      <c r="F1950" s="31" t="s">
        <v>42</v>
      </c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>
        <v>90</v>
      </c>
      <c r="AC1950" s="17"/>
      <c r="AD1950" s="17"/>
      <c r="AE1950" s="17">
        <f t="shared" si="5065"/>
        <v>90</v>
      </c>
      <c r="AF1950" s="17">
        <f t="shared" si="5066"/>
        <v>0</v>
      </c>
      <c r="AG1950" s="17">
        <f t="shared" si="5067"/>
        <v>0</v>
      </c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/>
      <c r="AS1950" s="17"/>
      <c r="AT1950" s="17"/>
      <c r="AU1950" s="17"/>
      <c r="AV1950" s="17"/>
      <c r="AW1950" s="17">
        <f t="shared" si="5068"/>
        <v>90</v>
      </c>
      <c r="AX1950" s="17">
        <f t="shared" si="5069"/>
        <v>0</v>
      </c>
      <c r="AY1950" s="17">
        <f t="shared" si="5070"/>
        <v>0</v>
      </c>
      <c r="AZ1950" s="17"/>
      <c r="BA1950" s="32"/>
      <c r="BB1950" s="32"/>
      <c r="BC1950" s="25"/>
      <c r="BD1950" s="25"/>
      <c r="BE1950" s="25"/>
      <c r="BF1950" s="25"/>
      <c r="BG1950" s="25"/>
      <c r="BH1950" s="25"/>
      <c r="BI1950" s="25"/>
    </row>
    <row r="1951" s="25" customFormat="1">
      <c r="A1951" s="30" t="s">
        <v>693</v>
      </c>
      <c r="B1951" s="30" t="s">
        <v>121</v>
      </c>
      <c r="C1951" s="30" t="s">
        <v>267</v>
      </c>
      <c r="D1951" s="30" t="s">
        <v>728</v>
      </c>
      <c r="E1951" s="30" t="s">
        <v>85</v>
      </c>
      <c r="F1951" s="31" t="s">
        <v>86</v>
      </c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>
        <f>13559.8953+1347.1687</f>
        <v>14907.064</v>
      </c>
      <c r="T1951" s="17"/>
      <c r="U1951" s="17"/>
      <c r="V1951" s="17"/>
      <c r="W1951" s="17"/>
      <c r="X1951" s="17"/>
      <c r="Y1951" s="17">
        <f t="shared" si="5062"/>
        <v>14907.064</v>
      </c>
      <c r="Z1951" s="17">
        <f t="shared" si="5063"/>
        <v>0</v>
      </c>
      <c r="AA1951" s="17">
        <f t="shared" si="5064"/>
        <v>0</v>
      </c>
      <c r="AB1951" s="17">
        <v>21027.635999999999</v>
      </c>
      <c r="AC1951" s="17"/>
      <c r="AD1951" s="17"/>
      <c r="AE1951" s="17">
        <f t="shared" si="5065"/>
        <v>35934.699999999997</v>
      </c>
      <c r="AF1951" s="17">
        <f t="shared" si="5066"/>
        <v>0</v>
      </c>
      <c r="AG1951" s="17">
        <f t="shared" si="5067"/>
        <v>0</v>
      </c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/>
      <c r="AS1951" s="17"/>
      <c r="AT1951" s="17"/>
      <c r="AU1951" s="17"/>
      <c r="AV1951" s="17"/>
      <c r="AW1951" s="17">
        <f t="shared" si="5068"/>
        <v>35934.699999999997</v>
      </c>
      <c r="AX1951" s="17">
        <f t="shared" si="5069"/>
        <v>0</v>
      </c>
      <c r="AY1951" s="17">
        <f t="shared" si="5070"/>
        <v>0</v>
      </c>
      <c r="AZ1951" s="17"/>
      <c r="BA1951" s="32"/>
      <c r="BB1951" s="32"/>
      <c r="BC1951" s="25"/>
      <c r="BD1951" s="25"/>
      <c r="BE1951" s="25"/>
      <c r="BF1951" s="25"/>
      <c r="BG1951" s="25"/>
      <c r="BH1951" s="25"/>
      <c r="BI1951" s="25"/>
    </row>
    <row r="1952" s="25" customFormat="1">
      <c r="A1952" s="30" t="s">
        <v>693</v>
      </c>
      <c r="B1952" s="30" t="s">
        <v>121</v>
      </c>
      <c r="C1952" s="30" t="s">
        <v>267</v>
      </c>
      <c r="D1952" s="30" t="s">
        <v>730</v>
      </c>
      <c r="E1952" s="30"/>
      <c r="F1952" s="31" t="s">
        <v>731</v>
      </c>
      <c r="G1952" s="17"/>
      <c r="H1952" s="17"/>
      <c r="I1952" s="17"/>
      <c r="J1952" s="17"/>
      <c r="K1952" s="17"/>
      <c r="L1952" s="17"/>
      <c r="M1952" s="17"/>
      <c r="N1952" s="17"/>
      <c r="O1952" s="17"/>
      <c r="P1952" s="17">
        <f>P1953</f>
        <v>0</v>
      </c>
      <c r="Q1952" s="17">
        <f>Q1953</f>
        <v>0</v>
      </c>
      <c r="R1952" s="17">
        <f>R1953</f>
        <v>0</v>
      </c>
      <c r="S1952" s="17">
        <f>S1953</f>
        <v>2699.0188199999998</v>
      </c>
      <c r="T1952" s="17">
        <f>T1953</f>
        <v>0</v>
      </c>
      <c r="U1952" s="17">
        <f>U1953</f>
        <v>0</v>
      </c>
      <c r="V1952" s="17">
        <f>V1953</f>
        <v>0</v>
      </c>
      <c r="W1952" s="17">
        <f>W1953</f>
        <v>0</v>
      </c>
      <c r="X1952" s="17">
        <f>X1953</f>
        <v>0</v>
      </c>
      <c r="Y1952" s="17">
        <f t="shared" si="5062"/>
        <v>2699.0188199999998</v>
      </c>
      <c r="Z1952" s="17">
        <f t="shared" si="5063"/>
        <v>0</v>
      </c>
      <c r="AA1952" s="17">
        <f t="shared" si="5064"/>
        <v>0</v>
      </c>
      <c r="AB1952" s="17">
        <f>AB1953</f>
        <v>0</v>
      </c>
      <c r="AC1952" s="17">
        <f>AC1953</f>
        <v>0</v>
      </c>
      <c r="AD1952" s="17">
        <f>AD1953</f>
        <v>0</v>
      </c>
      <c r="AE1952" s="17">
        <f t="shared" si="5065"/>
        <v>2699.0188199999998</v>
      </c>
      <c r="AF1952" s="17">
        <f t="shared" si="5066"/>
        <v>0</v>
      </c>
      <c r="AG1952" s="17">
        <f t="shared" si="5067"/>
        <v>0</v>
      </c>
      <c r="AH1952" s="17">
        <f>AH1953</f>
        <v>0</v>
      </c>
      <c r="AI1952" s="17">
        <f>AI1953</f>
        <v>0</v>
      </c>
      <c r="AJ1952" s="17">
        <f>AJ1953</f>
        <v>0</v>
      </c>
      <c r="AK1952" s="17">
        <f>AK1953</f>
        <v>0</v>
      </c>
      <c r="AL1952" s="17">
        <f>AL1953</f>
        <v>0</v>
      </c>
      <c r="AM1952" s="17">
        <f>AM1953</f>
        <v>0</v>
      </c>
      <c r="AN1952" s="17">
        <f>AN1953</f>
        <v>0</v>
      </c>
      <c r="AO1952" s="17">
        <f>AO1953</f>
        <v>0</v>
      </c>
      <c r="AP1952" s="17">
        <f>AP1953</f>
        <v>0</v>
      </c>
      <c r="AQ1952" s="17">
        <f>AQ1953</f>
        <v>0</v>
      </c>
      <c r="AR1952" s="17">
        <f>AR1953</f>
        <v>0</v>
      </c>
      <c r="AS1952" s="17">
        <f>AS1953</f>
        <v>0</v>
      </c>
      <c r="AT1952" s="17">
        <f>AT1953</f>
        <v>0</v>
      </c>
      <c r="AU1952" s="17">
        <f>AU1953</f>
        <v>0</v>
      </c>
      <c r="AV1952" s="17">
        <f>AV1953</f>
        <v>0</v>
      </c>
      <c r="AW1952" s="17">
        <f t="shared" si="5068"/>
        <v>2699.0188199999998</v>
      </c>
      <c r="AX1952" s="17">
        <f t="shared" si="5069"/>
        <v>0</v>
      </c>
      <c r="AY1952" s="17">
        <f t="shared" si="5070"/>
        <v>0</v>
      </c>
      <c r="AZ1952" s="17">
        <f>AZ1953</f>
        <v>0</v>
      </c>
      <c r="BA1952" s="32"/>
      <c r="BB1952" s="32"/>
      <c r="BC1952" s="25"/>
      <c r="BD1952" s="25"/>
      <c r="BE1952" s="25"/>
      <c r="BF1952" s="25"/>
      <c r="BG1952" s="25"/>
      <c r="BH1952" s="25"/>
      <c r="BI1952" s="25"/>
    </row>
    <row r="1953" s="25" customFormat="1">
      <c r="A1953" s="30" t="s">
        <v>693</v>
      </c>
      <c r="B1953" s="30" t="s">
        <v>121</v>
      </c>
      <c r="C1953" s="30" t="s">
        <v>267</v>
      </c>
      <c r="D1953" s="30" t="s">
        <v>730</v>
      </c>
      <c r="E1953" s="30" t="s">
        <v>85</v>
      </c>
      <c r="F1953" s="31" t="s">
        <v>86</v>
      </c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>
        <v>2699.0188199999998</v>
      </c>
      <c r="T1953" s="17"/>
      <c r="U1953" s="17"/>
      <c r="V1953" s="17"/>
      <c r="W1953" s="17"/>
      <c r="X1953" s="17"/>
      <c r="Y1953" s="17">
        <f t="shared" si="5062"/>
        <v>2699.0188199999998</v>
      </c>
      <c r="Z1953" s="17">
        <f t="shared" si="5063"/>
        <v>0</v>
      </c>
      <c r="AA1953" s="17">
        <f t="shared" si="5064"/>
        <v>0</v>
      </c>
      <c r="AB1953" s="17"/>
      <c r="AC1953" s="17"/>
      <c r="AD1953" s="17"/>
      <c r="AE1953" s="17">
        <f t="shared" si="5065"/>
        <v>2699.0188199999998</v>
      </c>
      <c r="AF1953" s="17">
        <f t="shared" si="5066"/>
        <v>0</v>
      </c>
      <c r="AG1953" s="17">
        <f t="shared" si="5067"/>
        <v>0</v>
      </c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/>
      <c r="AS1953" s="17"/>
      <c r="AT1953" s="17"/>
      <c r="AU1953" s="17"/>
      <c r="AV1953" s="17"/>
      <c r="AW1953" s="17">
        <f t="shared" si="5068"/>
        <v>2699.0188199999998</v>
      </c>
      <c r="AX1953" s="17">
        <f t="shared" si="5069"/>
        <v>0</v>
      </c>
      <c r="AY1953" s="17">
        <f t="shared" si="5070"/>
        <v>0</v>
      </c>
      <c r="AZ1953" s="17"/>
      <c r="BA1953" s="32"/>
      <c r="BB1953" s="32"/>
      <c r="BC1953" s="25"/>
      <c r="BD1953" s="25"/>
      <c r="BE1953" s="25"/>
      <c r="BF1953" s="25"/>
      <c r="BG1953" s="25"/>
      <c r="BH1953" s="25"/>
      <c r="BI1953" s="25"/>
    </row>
    <row r="1954" s="25" customFormat="1" hidden="1">
      <c r="A1954" s="30" t="s">
        <v>693</v>
      </c>
      <c r="B1954" s="30" t="s">
        <v>121</v>
      </c>
      <c r="C1954" s="30" t="s">
        <v>267</v>
      </c>
      <c r="D1954" s="30" t="s">
        <v>732</v>
      </c>
      <c r="E1954" s="30"/>
      <c r="F1954" s="31" t="s">
        <v>733</v>
      </c>
      <c r="G1954" s="17"/>
      <c r="H1954" s="17"/>
      <c r="I1954" s="17"/>
      <c r="J1954" s="17"/>
      <c r="K1954" s="17"/>
      <c r="L1954" s="17"/>
      <c r="M1954" s="17"/>
      <c r="N1954" s="17"/>
      <c r="O1954" s="17"/>
      <c r="P1954" s="17">
        <f>P1956+P1955</f>
        <v>0</v>
      </c>
      <c r="Q1954" s="17">
        <f>Q1956+Q1955</f>
        <v>0</v>
      </c>
      <c r="R1954" s="17">
        <f>R1956+R1955</f>
        <v>0</v>
      </c>
      <c r="S1954" s="17">
        <f>S1956+S1955</f>
        <v>39566.691999999995</v>
      </c>
      <c r="T1954" s="17">
        <f>T1956+T1955</f>
        <v>0</v>
      </c>
      <c r="U1954" s="17">
        <f>U1956+U1955</f>
        <v>0</v>
      </c>
      <c r="V1954" s="17">
        <f>V1956+V1955</f>
        <v>0</v>
      </c>
      <c r="W1954" s="17">
        <f>W1956+W1955</f>
        <v>0</v>
      </c>
      <c r="X1954" s="17">
        <f>X1956+X1955</f>
        <v>0</v>
      </c>
      <c r="Y1954" s="17">
        <f t="shared" si="5062"/>
        <v>39566.691999999995</v>
      </c>
      <c r="Z1954" s="17">
        <f t="shared" si="5063"/>
        <v>0</v>
      </c>
      <c r="AA1954" s="17">
        <f t="shared" si="5064"/>
        <v>0</v>
      </c>
      <c r="AB1954" s="17">
        <f>AB1956+AB1955</f>
        <v>-39566.691999999995</v>
      </c>
      <c r="AC1954" s="17">
        <f>AC1956+AC1955</f>
        <v>0</v>
      </c>
      <c r="AD1954" s="17">
        <f>AD1956+AD1955</f>
        <v>0</v>
      </c>
      <c r="AE1954" s="17">
        <f t="shared" si="5065"/>
        <v>0</v>
      </c>
      <c r="AF1954" s="17">
        <f t="shared" si="5066"/>
        <v>0</v>
      </c>
      <c r="AG1954" s="17">
        <f t="shared" si="5067"/>
        <v>0</v>
      </c>
      <c r="AH1954" s="17">
        <f>AH1956+AH1955</f>
        <v>0</v>
      </c>
      <c r="AI1954" s="17">
        <f>AI1956+AI1955</f>
        <v>0</v>
      </c>
      <c r="AJ1954" s="17">
        <f>AJ1956+AJ1955</f>
        <v>0</v>
      </c>
      <c r="AK1954" s="17">
        <f>AK1956+AK1955</f>
        <v>0</v>
      </c>
      <c r="AL1954" s="17">
        <f>AL1956+AL1955</f>
        <v>0</v>
      </c>
      <c r="AM1954" s="17">
        <f>AM1956+AM1955</f>
        <v>0</v>
      </c>
      <c r="AN1954" s="17">
        <f>AN1956+AN1955</f>
        <v>0</v>
      </c>
      <c r="AO1954" s="17">
        <f>AO1956+AO1955</f>
        <v>0</v>
      </c>
      <c r="AP1954" s="17">
        <f>AP1956+AP1955</f>
        <v>0</v>
      </c>
      <c r="AQ1954" s="17">
        <f>AQ1956+AQ1955</f>
        <v>0</v>
      </c>
      <c r="AR1954" s="17">
        <f>AR1956+AR1955</f>
        <v>0</v>
      </c>
      <c r="AS1954" s="17">
        <f>AS1956+AS1955</f>
        <v>0</v>
      </c>
      <c r="AT1954" s="17">
        <f>AT1956+AT1955</f>
        <v>0</v>
      </c>
      <c r="AU1954" s="17">
        <f>AU1956+AU1955</f>
        <v>0</v>
      </c>
      <c r="AV1954" s="17">
        <f>AV1956+AV1955</f>
        <v>0</v>
      </c>
      <c r="AW1954" s="17">
        <f t="shared" si="5068"/>
        <v>0</v>
      </c>
      <c r="AX1954" s="17">
        <f t="shared" si="5069"/>
        <v>0</v>
      </c>
      <c r="AY1954" s="17">
        <f t="shared" si="5070"/>
        <v>0</v>
      </c>
      <c r="AZ1954" s="17">
        <f>AZ1956+AZ1955</f>
        <v>0</v>
      </c>
      <c r="BA1954" s="32">
        <v>0</v>
      </c>
      <c r="BB1954" s="32"/>
      <c r="BC1954" s="25"/>
      <c r="BD1954" s="25"/>
      <c r="BE1954" s="25"/>
      <c r="BF1954" s="25"/>
      <c r="BG1954" s="25"/>
      <c r="BH1954" s="25"/>
      <c r="BI1954" s="25"/>
    </row>
    <row r="1955" s="25" customFormat="1" hidden="1">
      <c r="A1955" s="30" t="s">
        <v>693</v>
      </c>
      <c r="B1955" s="30" t="s">
        <v>121</v>
      </c>
      <c r="C1955" s="30" t="s">
        <v>267</v>
      </c>
      <c r="D1955" s="30" t="s">
        <v>732</v>
      </c>
      <c r="E1955" s="30" t="s">
        <v>41</v>
      </c>
      <c r="F1955" s="31" t="s">
        <v>42</v>
      </c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>
        <f>224.5+90</f>
        <v>314.5</v>
      </c>
      <c r="T1955" s="17"/>
      <c r="U1955" s="17"/>
      <c r="V1955" s="17"/>
      <c r="W1955" s="17"/>
      <c r="X1955" s="17"/>
      <c r="Y1955" s="17">
        <f t="shared" si="5062"/>
        <v>314.5</v>
      </c>
      <c r="Z1955" s="17">
        <f t="shared" si="5063"/>
        <v>0</v>
      </c>
      <c r="AA1955" s="17">
        <f t="shared" si="5064"/>
        <v>0</v>
      </c>
      <c r="AB1955" s="17">
        <f>-(224.5+90)</f>
        <v>-314.5</v>
      </c>
      <c r="AC1955" s="17"/>
      <c r="AD1955" s="17"/>
      <c r="AE1955" s="17">
        <f t="shared" si="5065"/>
        <v>0</v>
      </c>
      <c r="AF1955" s="17">
        <f t="shared" si="5066"/>
        <v>0</v>
      </c>
      <c r="AG1955" s="17">
        <f t="shared" si="5067"/>
        <v>0</v>
      </c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  <c r="AS1955" s="17"/>
      <c r="AT1955" s="17"/>
      <c r="AU1955" s="17"/>
      <c r="AV1955" s="17"/>
      <c r="AW1955" s="17">
        <f t="shared" si="5068"/>
        <v>0</v>
      </c>
      <c r="AX1955" s="17">
        <f t="shared" si="5069"/>
        <v>0</v>
      </c>
      <c r="AY1955" s="17">
        <f t="shared" si="5070"/>
        <v>0</v>
      </c>
      <c r="AZ1955" s="17"/>
      <c r="BA1955" s="32">
        <v>0</v>
      </c>
      <c r="BB1955" s="32"/>
      <c r="BC1955" s="25"/>
      <c r="BD1955" s="25"/>
      <c r="BE1955" s="25"/>
      <c r="BF1955" s="25"/>
      <c r="BG1955" s="25"/>
      <c r="BH1955" s="25"/>
      <c r="BI1955" s="25"/>
    </row>
    <row r="1956" s="25" customFormat="1" hidden="1">
      <c r="A1956" s="30" t="s">
        <v>693</v>
      </c>
      <c r="B1956" s="30" t="s">
        <v>121</v>
      </c>
      <c r="C1956" s="30" t="s">
        <v>267</v>
      </c>
      <c r="D1956" s="30" t="s">
        <v>732</v>
      </c>
      <c r="E1956" s="30" t="s">
        <v>43</v>
      </c>
      <c r="F1956" s="31" t="s">
        <v>44</v>
      </c>
      <c r="G1956" s="17"/>
      <c r="H1956" s="17"/>
      <c r="I1956" s="17"/>
      <c r="J1956" s="17"/>
      <c r="K1956" s="17"/>
      <c r="L1956" s="17"/>
      <c r="M1956" s="17"/>
      <c r="N1956" s="17"/>
      <c r="O1956" s="17"/>
      <c r="P1956" s="17"/>
      <c r="Q1956" s="17"/>
      <c r="R1956" s="17"/>
      <c r="S1956" s="17">
        <f>19924+19328.192</f>
        <v>39252.191999999995</v>
      </c>
      <c r="T1956" s="17"/>
      <c r="U1956" s="17"/>
      <c r="V1956" s="17"/>
      <c r="W1956" s="17"/>
      <c r="X1956" s="17"/>
      <c r="Y1956" s="17">
        <f t="shared" si="5062"/>
        <v>39252.191999999995</v>
      </c>
      <c r="Z1956" s="17">
        <f t="shared" si="5063"/>
        <v>0</v>
      </c>
      <c r="AA1956" s="17">
        <f t="shared" si="5064"/>
        <v>0</v>
      </c>
      <c r="AB1956" s="17">
        <f>-(19924+19328.192)</f>
        <v>-39252.191999999995</v>
      </c>
      <c r="AC1956" s="17"/>
      <c r="AD1956" s="17"/>
      <c r="AE1956" s="17">
        <f t="shared" si="5065"/>
        <v>0</v>
      </c>
      <c r="AF1956" s="17">
        <f t="shared" si="5066"/>
        <v>0</v>
      </c>
      <c r="AG1956" s="17">
        <f t="shared" si="5067"/>
        <v>0</v>
      </c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/>
      <c r="AS1956" s="17"/>
      <c r="AT1956" s="17"/>
      <c r="AU1956" s="17"/>
      <c r="AV1956" s="17"/>
      <c r="AW1956" s="17">
        <f t="shared" si="5068"/>
        <v>0</v>
      </c>
      <c r="AX1956" s="17">
        <f t="shared" si="5069"/>
        <v>0</v>
      </c>
      <c r="AY1956" s="17">
        <f t="shared" si="5070"/>
        <v>0</v>
      </c>
      <c r="AZ1956" s="17"/>
      <c r="BA1956" s="32">
        <v>0</v>
      </c>
      <c r="BB1956" s="32"/>
      <c r="BC1956" s="25"/>
      <c r="BD1956" s="25"/>
      <c r="BE1956" s="25"/>
      <c r="BF1956" s="25"/>
      <c r="BG1956" s="25"/>
      <c r="BH1956" s="25"/>
      <c r="BI1956" s="25"/>
    </row>
    <row r="1957" s="25" customFormat="1">
      <c r="A1957" s="30" t="s">
        <v>693</v>
      </c>
      <c r="B1957" s="30" t="s">
        <v>121</v>
      </c>
      <c r="C1957" s="30" t="s">
        <v>267</v>
      </c>
      <c r="D1957" s="30" t="s">
        <v>734</v>
      </c>
      <c r="E1957" s="30"/>
      <c r="F1957" s="31" t="s">
        <v>735</v>
      </c>
      <c r="G1957" s="17"/>
      <c r="H1957" s="17"/>
      <c r="I1957" s="17"/>
      <c r="J1957" s="17"/>
      <c r="K1957" s="17"/>
      <c r="L1957" s="17"/>
      <c r="M1957" s="17"/>
      <c r="N1957" s="17"/>
      <c r="O1957" s="17"/>
      <c r="P1957" s="17">
        <f>P1959</f>
        <v>0</v>
      </c>
      <c r="Q1957" s="17">
        <f>Q1959</f>
        <v>0</v>
      </c>
      <c r="R1957" s="17">
        <f>R1959</f>
        <v>0</v>
      </c>
      <c r="S1957" s="17">
        <f>S1959</f>
        <v>0</v>
      </c>
      <c r="T1957" s="17">
        <f>T1959</f>
        <v>0</v>
      </c>
      <c r="U1957" s="17">
        <f>U1959</f>
        <v>4995.5690000000004</v>
      </c>
      <c r="V1957" s="17">
        <f>V1959</f>
        <v>0</v>
      </c>
      <c r="W1957" s="17">
        <f>W1959</f>
        <v>0</v>
      </c>
      <c r="X1957" s="17">
        <f>X1959</f>
        <v>0</v>
      </c>
      <c r="Y1957" s="17">
        <f t="shared" si="5062"/>
        <v>0</v>
      </c>
      <c r="Z1957" s="17">
        <f t="shared" si="5063"/>
        <v>4995.5690000000004</v>
      </c>
      <c r="AA1957" s="17">
        <f t="shared" si="5064"/>
        <v>0</v>
      </c>
      <c r="AB1957" s="17">
        <f>AB1959+AB1958</f>
        <v>100</v>
      </c>
      <c r="AC1957" s="17">
        <f>AC1959+AC1958</f>
        <v>0</v>
      </c>
      <c r="AD1957" s="17">
        <f>AD1959+AD1958</f>
        <v>0</v>
      </c>
      <c r="AE1957" s="17">
        <f t="shared" si="5065"/>
        <v>100</v>
      </c>
      <c r="AF1957" s="17">
        <f t="shared" si="5066"/>
        <v>4995.5690000000004</v>
      </c>
      <c r="AG1957" s="17">
        <f t="shared" si="5067"/>
        <v>0</v>
      </c>
      <c r="AH1957" s="17">
        <f>AH1959+AH1958</f>
        <v>0</v>
      </c>
      <c r="AI1957" s="17">
        <f>AI1959+AI1958</f>
        <v>0</v>
      </c>
      <c r="AJ1957" s="17">
        <f>AJ1959+AJ1958</f>
        <v>0</v>
      </c>
      <c r="AK1957" s="17">
        <f>AK1959+AK1958</f>
        <v>0</v>
      </c>
      <c r="AL1957" s="17">
        <f>AL1959+AL1958</f>
        <v>0</v>
      </c>
      <c r="AM1957" s="17">
        <f>AM1959+AM1958</f>
        <v>0</v>
      </c>
      <c r="AN1957" s="17">
        <f>AN1959+AN1958</f>
        <v>0</v>
      </c>
      <c r="AO1957" s="17">
        <f>AO1959+AO1958</f>
        <v>0</v>
      </c>
      <c r="AP1957" s="17">
        <f>AP1959+AP1958</f>
        <v>0</v>
      </c>
      <c r="AQ1957" s="17">
        <f>AQ1959+AQ1958</f>
        <v>0</v>
      </c>
      <c r="AR1957" s="17">
        <f>AR1959+AR1958</f>
        <v>0</v>
      </c>
      <c r="AS1957" s="17">
        <f>AS1959+AS1958</f>
        <v>0</v>
      </c>
      <c r="AT1957" s="17">
        <f>AT1959+AT1958</f>
        <v>0</v>
      </c>
      <c r="AU1957" s="17">
        <f>AU1959+AU1958</f>
        <v>0</v>
      </c>
      <c r="AV1957" s="17">
        <f>AV1959+AV1958</f>
        <v>0</v>
      </c>
      <c r="AW1957" s="17">
        <f t="shared" si="5068"/>
        <v>100</v>
      </c>
      <c r="AX1957" s="17">
        <f t="shared" si="5069"/>
        <v>4995.5690000000004</v>
      </c>
      <c r="AY1957" s="17">
        <f t="shared" si="5070"/>
        <v>0</v>
      </c>
      <c r="AZ1957" s="17">
        <f>AZ1959+AZ1958</f>
        <v>0</v>
      </c>
      <c r="BA1957" s="32"/>
      <c r="BB1957" s="32"/>
      <c r="BC1957" s="25"/>
      <c r="BD1957" s="25"/>
      <c r="BE1957" s="25"/>
      <c r="BF1957" s="25"/>
      <c r="BG1957" s="25"/>
      <c r="BH1957" s="25"/>
      <c r="BI1957" s="25"/>
    </row>
    <row r="1958" s="25" customFormat="1">
      <c r="A1958" s="30" t="s">
        <v>693</v>
      </c>
      <c r="B1958" s="30" t="s">
        <v>121</v>
      </c>
      <c r="C1958" s="30" t="s">
        <v>267</v>
      </c>
      <c r="D1958" s="30" t="s">
        <v>734</v>
      </c>
      <c r="E1958" s="30" t="s">
        <v>41</v>
      </c>
      <c r="F1958" s="31" t="s">
        <v>42</v>
      </c>
      <c r="G1958" s="17"/>
      <c r="H1958" s="17"/>
      <c r="I1958" s="17"/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>
        <v>100</v>
      </c>
      <c r="AC1958" s="17"/>
      <c r="AD1958" s="17"/>
      <c r="AE1958" s="17">
        <f t="shared" si="5065"/>
        <v>100</v>
      </c>
      <c r="AF1958" s="17">
        <f t="shared" si="5066"/>
        <v>0</v>
      </c>
      <c r="AG1958" s="17">
        <f t="shared" si="5067"/>
        <v>0</v>
      </c>
      <c r="AH1958" s="17"/>
      <c r="AI1958" s="17"/>
      <c r="AJ1958" s="17"/>
      <c r="AK1958" s="17"/>
      <c r="AL1958" s="17"/>
      <c r="AM1958" s="17"/>
      <c r="AN1958" s="17"/>
      <c r="AO1958" s="17"/>
      <c r="AP1958" s="17"/>
      <c r="AQ1958" s="17"/>
      <c r="AR1958" s="17"/>
      <c r="AS1958" s="17"/>
      <c r="AT1958" s="17"/>
      <c r="AU1958" s="17"/>
      <c r="AV1958" s="17"/>
      <c r="AW1958" s="17">
        <f t="shared" si="5068"/>
        <v>100</v>
      </c>
      <c r="AX1958" s="17">
        <f t="shared" si="5069"/>
        <v>0</v>
      </c>
      <c r="AY1958" s="17">
        <f t="shared" si="5070"/>
        <v>0</v>
      </c>
      <c r="AZ1958" s="17"/>
      <c r="BA1958" s="32"/>
      <c r="BB1958" s="32"/>
      <c r="BC1958" s="25"/>
      <c r="BD1958" s="25"/>
      <c r="BE1958" s="25"/>
      <c r="BF1958" s="25"/>
      <c r="BG1958" s="25"/>
      <c r="BH1958" s="25"/>
      <c r="BI1958" s="25"/>
    </row>
    <row r="1959" s="25" customFormat="1">
      <c r="A1959" s="30" t="s">
        <v>693</v>
      </c>
      <c r="B1959" s="30" t="s">
        <v>121</v>
      </c>
      <c r="C1959" s="30" t="s">
        <v>267</v>
      </c>
      <c r="D1959" s="30" t="s">
        <v>734</v>
      </c>
      <c r="E1959" s="30" t="s">
        <v>85</v>
      </c>
      <c r="F1959" s="31" t="s">
        <v>86</v>
      </c>
      <c r="G1959" s="17"/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17">
        <v>4995.5690000000004</v>
      </c>
      <c r="V1959" s="17"/>
      <c r="W1959" s="17"/>
      <c r="X1959" s="17"/>
      <c r="Y1959" s="17">
        <f t="shared" si="5062"/>
        <v>0</v>
      </c>
      <c r="Z1959" s="17">
        <f t="shared" si="5063"/>
        <v>4995.5690000000004</v>
      </c>
      <c r="AA1959" s="17">
        <f t="shared" si="5064"/>
        <v>0</v>
      </c>
      <c r="AB1959" s="17"/>
      <c r="AC1959" s="17"/>
      <c r="AD1959" s="17"/>
      <c r="AE1959" s="17">
        <f t="shared" si="5065"/>
        <v>0</v>
      </c>
      <c r="AF1959" s="17">
        <f t="shared" si="5066"/>
        <v>4995.5690000000004</v>
      </c>
      <c r="AG1959" s="17">
        <f t="shared" si="5067"/>
        <v>0</v>
      </c>
      <c r="AH1959" s="17"/>
      <c r="AI1959" s="17"/>
      <c r="AJ1959" s="17"/>
      <c r="AK1959" s="17"/>
      <c r="AL1959" s="17"/>
      <c r="AM1959" s="17"/>
      <c r="AN1959" s="17"/>
      <c r="AO1959" s="17"/>
      <c r="AP1959" s="17"/>
      <c r="AQ1959" s="17"/>
      <c r="AR1959" s="17"/>
      <c r="AS1959" s="17"/>
      <c r="AT1959" s="17"/>
      <c r="AU1959" s="17"/>
      <c r="AV1959" s="17"/>
      <c r="AW1959" s="17">
        <f t="shared" si="5068"/>
        <v>0</v>
      </c>
      <c r="AX1959" s="17">
        <f t="shared" si="5069"/>
        <v>4995.5690000000004</v>
      </c>
      <c r="AY1959" s="17">
        <f t="shared" si="5070"/>
        <v>0</v>
      </c>
      <c r="AZ1959" s="17"/>
      <c r="BA1959" s="32"/>
      <c r="BB1959" s="32"/>
      <c r="BC1959" s="25"/>
      <c r="BD1959" s="25"/>
      <c r="BE1959" s="25"/>
      <c r="BF1959" s="25"/>
      <c r="BG1959" s="25"/>
      <c r="BH1959" s="25"/>
      <c r="BI1959" s="25"/>
    </row>
    <row r="1960" s="25" customFormat="1">
      <c r="A1960" s="30" t="s">
        <v>693</v>
      </c>
      <c r="B1960" s="30" t="s">
        <v>121</v>
      </c>
      <c r="C1960" s="30" t="s">
        <v>267</v>
      </c>
      <c r="D1960" s="30" t="s">
        <v>736</v>
      </c>
      <c r="E1960" s="30"/>
      <c r="F1960" s="31" t="s">
        <v>737</v>
      </c>
      <c r="G1960" s="17"/>
      <c r="H1960" s="17"/>
      <c r="I1960" s="17"/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>
        <f>AB1961</f>
        <v>85</v>
      </c>
      <c r="AC1960" s="17">
        <f>AC1961</f>
        <v>0</v>
      </c>
      <c r="AD1960" s="17">
        <f>AD1961</f>
        <v>0</v>
      </c>
      <c r="AE1960" s="17">
        <f t="shared" ref="AE1960:AE2023" si="5176">Y1960+AB1960</f>
        <v>85</v>
      </c>
      <c r="AF1960" s="17">
        <f t="shared" ref="AF1960:AF2023" si="5177">Z1960+AC1960</f>
        <v>0</v>
      </c>
      <c r="AG1960" s="17">
        <f t="shared" ref="AG1960:AG2023" si="5178">AA1960+AD1960</f>
        <v>0</v>
      </c>
      <c r="AH1960" s="17">
        <f>AH1961</f>
        <v>0</v>
      </c>
      <c r="AI1960" s="17">
        <f>AI1961</f>
        <v>0</v>
      </c>
      <c r="AJ1960" s="17">
        <f>AJ1961</f>
        <v>0</v>
      </c>
      <c r="AK1960" s="17">
        <f>AK1961</f>
        <v>0</v>
      </c>
      <c r="AL1960" s="17">
        <f>AL1961</f>
        <v>0</v>
      </c>
      <c r="AM1960" s="17">
        <f>AM1961</f>
        <v>0</v>
      </c>
      <c r="AN1960" s="17">
        <f>AN1961</f>
        <v>0</v>
      </c>
      <c r="AO1960" s="17">
        <f>AO1961</f>
        <v>0</v>
      </c>
      <c r="AP1960" s="17">
        <f>AP1961</f>
        <v>0</v>
      </c>
      <c r="AQ1960" s="17">
        <f>AQ1961</f>
        <v>0</v>
      </c>
      <c r="AR1960" s="17">
        <f>AR1961</f>
        <v>0</v>
      </c>
      <c r="AS1960" s="17">
        <f>AS1961</f>
        <v>0</v>
      </c>
      <c r="AT1960" s="17">
        <f>AT1961</f>
        <v>0</v>
      </c>
      <c r="AU1960" s="17">
        <f>AU1961</f>
        <v>0</v>
      </c>
      <c r="AV1960" s="17">
        <f>AV1961</f>
        <v>0</v>
      </c>
      <c r="AW1960" s="17">
        <f t="shared" ref="AW1960:AW2023" si="5179">AE1960+AH1960+AI1960+AJ1960+AK1960+AL1960</f>
        <v>85</v>
      </c>
      <c r="AX1960" s="17">
        <f t="shared" ref="AX1960:AX2023" si="5180">AF1960+AM1960+AN1960+AO1960+AP1960+AQ1960</f>
        <v>0</v>
      </c>
      <c r="AY1960" s="17">
        <f t="shared" ref="AY1960:AY2023" si="5181">AG1960+AR1960+AS1960+AT1960+AU1960+AV1960</f>
        <v>0</v>
      </c>
      <c r="AZ1960" s="17">
        <f>AZ1961</f>
        <v>0</v>
      </c>
      <c r="BA1960" s="32"/>
      <c r="BB1960" s="32"/>
      <c r="BC1960" s="25"/>
      <c r="BD1960" s="25"/>
      <c r="BE1960" s="25"/>
      <c r="BF1960" s="25"/>
      <c r="BG1960" s="25"/>
      <c r="BH1960" s="25"/>
      <c r="BI1960" s="25"/>
    </row>
    <row r="1961" s="25" customFormat="1">
      <c r="A1961" s="30" t="s">
        <v>693</v>
      </c>
      <c r="B1961" s="30" t="s">
        <v>121</v>
      </c>
      <c r="C1961" s="30" t="s">
        <v>267</v>
      </c>
      <c r="D1961" s="30" t="s">
        <v>736</v>
      </c>
      <c r="E1961" s="30" t="s">
        <v>41</v>
      </c>
      <c r="F1961" s="31" t="s">
        <v>42</v>
      </c>
      <c r="G1961" s="17"/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>
        <v>85</v>
      </c>
      <c r="AC1961" s="17"/>
      <c r="AD1961" s="17"/>
      <c r="AE1961" s="17">
        <f t="shared" si="5176"/>
        <v>85</v>
      </c>
      <c r="AF1961" s="17">
        <f t="shared" si="5177"/>
        <v>0</v>
      </c>
      <c r="AG1961" s="17">
        <f t="shared" si="5178"/>
        <v>0</v>
      </c>
      <c r="AH1961" s="17"/>
      <c r="AI1961" s="17"/>
      <c r="AJ1961" s="17"/>
      <c r="AK1961" s="17"/>
      <c r="AL1961" s="17"/>
      <c r="AM1961" s="17"/>
      <c r="AN1961" s="17"/>
      <c r="AO1961" s="17"/>
      <c r="AP1961" s="17"/>
      <c r="AQ1961" s="17"/>
      <c r="AR1961" s="17"/>
      <c r="AS1961" s="17"/>
      <c r="AT1961" s="17"/>
      <c r="AU1961" s="17"/>
      <c r="AV1961" s="17"/>
      <c r="AW1961" s="17">
        <f t="shared" si="5179"/>
        <v>85</v>
      </c>
      <c r="AX1961" s="17">
        <f t="shared" si="5180"/>
        <v>0</v>
      </c>
      <c r="AY1961" s="17">
        <f t="shared" si="5181"/>
        <v>0</v>
      </c>
      <c r="AZ1961" s="17"/>
      <c r="BA1961" s="32"/>
      <c r="BB1961" s="32"/>
      <c r="BC1961" s="25"/>
      <c r="BD1961" s="25"/>
      <c r="BE1961" s="25"/>
      <c r="BF1961" s="25"/>
      <c r="BG1961" s="25"/>
      <c r="BH1961" s="25"/>
      <c r="BI1961" s="25"/>
    </row>
    <row r="1962" s="25" customFormat="1">
      <c r="A1962" s="30" t="s">
        <v>693</v>
      </c>
      <c r="B1962" s="30" t="s">
        <v>121</v>
      </c>
      <c r="C1962" s="30" t="s">
        <v>267</v>
      </c>
      <c r="D1962" s="30" t="s">
        <v>738</v>
      </c>
      <c r="E1962" s="35"/>
      <c r="F1962" s="31" t="s">
        <v>739</v>
      </c>
      <c r="G1962" s="17">
        <f t="shared" ref="G1962:G1963" si="5182">G1963</f>
        <v>179281.70000000001</v>
      </c>
      <c r="H1962" s="17">
        <f t="shared" ref="H1962:H1963" si="5183">H1963</f>
        <v>179612.29999999999</v>
      </c>
      <c r="I1962" s="17">
        <f t="shared" ref="I1962:I1963" si="5184">I1963</f>
        <v>185486.10000000001</v>
      </c>
      <c r="J1962" s="17">
        <f t="shared" ref="J1962:J1963" si="5185">J1963</f>
        <v>0</v>
      </c>
      <c r="K1962" s="17">
        <f t="shared" ref="K1962:K1963" si="5186">K1963</f>
        <v>0</v>
      </c>
      <c r="L1962" s="17">
        <f t="shared" ref="L1962:L1963" si="5187">L1963</f>
        <v>0</v>
      </c>
      <c r="M1962" s="17">
        <f t="shared" si="5173"/>
        <v>179281.70000000001</v>
      </c>
      <c r="N1962" s="17">
        <f t="shared" si="5174"/>
        <v>179612.29999999999</v>
      </c>
      <c r="O1962" s="17">
        <f t="shared" si="5175"/>
        <v>185486.10000000001</v>
      </c>
      <c r="P1962" s="17">
        <f t="shared" ref="P1962:P1963" si="5188">P1963</f>
        <v>0</v>
      </c>
      <c r="Q1962" s="17">
        <f t="shared" ref="Q1962:Q1963" si="5189">Q1963</f>
        <v>0</v>
      </c>
      <c r="R1962" s="17">
        <f t="shared" ref="R1962:R1963" si="5190">R1963</f>
        <v>0</v>
      </c>
      <c r="S1962" s="17">
        <f t="shared" ref="S1962:S1963" si="5191">S1963</f>
        <v>6.30924</v>
      </c>
      <c r="T1962" s="17">
        <f t="shared" ref="T1962:T1963" si="5192">T1963</f>
        <v>0</v>
      </c>
      <c r="U1962" s="17">
        <f t="shared" ref="U1962:U1963" si="5193">U1963</f>
        <v>0</v>
      </c>
      <c r="V1962" s="17">
        <f t="shared" ref="V1962:V1963" si="5194">V1963</f>
        <v>0</v>
      </c>
      <c r="W1962" s="17">
        <f t="shared" ref="W1962:W1963" si="5195">W1963</f>
        <v>0</v>
      </c>
      <c r="X1962" s="17">
        <f t="shared" ref="X1962:X1963" si="5196">X1963</f>
        <v>0</v>
      </c>
      <c r="Y1962" s="17">
        <f t="shared" ref="Y1960:Y2023" si="5197">M1962+P1962+Q1962+R1962+S1962</f>
        <v>179288.00924000001</v>
      </c>
      <c r="Z1962" s="17">
        <f t="shared" ref="Z1960:Z2023" si="5198">N1962+T1962+U1962</f>
        <v>179612.29999999999</v>
      </c>
      <c r="AA1962" s="17">
        <f t="shared" ref="AA1960:AA2023" si="5199">O1962+V1962+X1962+W1962</f>
        <v>185486.10000000001</v>
      </c>
      <c r="AB1962" s="17">
        <f t="shared" ref="AB1962:AB1963" si="5200">AB1963</f>
        <v>0</v>
      </c>
      <c r="AC1962" s="17">
        <f t="shared" ref="AC1962:AC1963" si="5201">AC1963</f>
        <v>0</v>
      </c>
      <c r="AD1962" s="17">
        <f t="shared" ref="AD1962:AD1963" si="5202">AD1963</f>
        <v>0</v>
      </c>
      <c r="AE1962" s="17">
        <f t="shared" si="5176"/>
        <v>179288.00924000001</v>
      </c>
      <c r="AF1962" s="17">
        <f t="shared" si="5177"/>
        <v>179612.29999999999</v>
      </c>
      <c r="AG1962" s="17">
        <f t="shared" si="5178"/>
        <v>185486.10000000001</v>
      </c>
      <c r="AH1962" s="17">
        <f t="shared" ref="AH1962:AH1963" si="5203">AH1963</f>
        <v>0</v>
      </c>
      <c r="AI1962" s="17">
        <f t="shared" ref="AI1962:AI1963" si="5204">AI1963</f>
        <v>0</v>
      </c>
      <c r="AJ1962" s="17">
        <f t="shared" ref="AJ1962:AJ1963" si="5205">AJ1963</f>
        <v>0</v>
      </c>
      <c r="AK1962" s="17">
        <f t="shared" ref="AK1962:AK1963" si="5206">AK1963</f>
        <v>0</v>
      </c>
      <c r="AL1962" s="17">
        <f t="shared" ref="AL1962:AL1963" si="5207">AL1963</f>
        <v>0</v>
      </c>
      <c r="AM1962" s="17">
        <f t="shared" ref="AM1962:AM1963" si="5208">AM1963</f>
        <v>0</v>
      </c>
      <c r="AN1962" s="17">
        <f t="shared" ref="AN1962:AN1963" si="5209">AN1963</f>
        <v>0</v>
      </c>
      <c r="AO1962" s="17">
        <f t="shared" ref="AO1962:AO1963" si="5210">AO1963</f>
        <v>0</v>
      </c>
      <c r="AP1962" s="17">
        <f t="shared" ref="AP1962:AP1963" si="5211">AP1963</f>
        <v>0</v>
      </c>
      <c r="AQ1962" s="17">
        <f t="shared" ref="AQ1962:AQ1963" si="5212">AQ1963</f>
        <v>0</v>
      </c>
      <c r="AR1962" s="17">
        <f t="shared" ref="AR1962:AR1963" si="5213">AR1963</f>
        <v>0</v>
      </c>
      <c r="AS1962" s="17">
        <f t="shared" ref="AS1962:AS1963" si="5214">AS1963</f>
        <v>0</v>
      </c>
      <c r="AT1962" s="17">
        <f t="shared" ref="AT1962:AT1963" si="5215">AT1963</f>
        <v>0</v>
      </c>
      <c r="AU1962" s="17">
        <f t="shared" ref="AU1962:AU1963" si="5216">AU1963</f>
        <v>0</v>
      </c>
      <c r="AV1962" s="17">
        <f t="shared" ref="AV1962:AV1963" si="5217">AV1963</f>
        <v>0</v>
      </c>
      <c r="AW1962" s="17">
        <f t="shared" si="5179"/>
        <v>179288.00924000001</v>
      </c>
      <c r="AX1962" s="17">
        <f t="shared" si="5180"/>
        <v>179612.29999999999</v>
      </c>
      <c r="AY1962" s="17">
        <f t="shared" si="5181"/>
        <v>185486.10000000001</v>
      </c>
      <c r="AZ1962" s="17">
        <f t="shared" ref="AZ1962:AZ1963" si="5218">AZ1963</f>
        <v>0</v>
      </c>
      <c r="BA1962" s="32"/>
      <c r="BB1962" s="32"/>
      <c r="BC1962" s="25"/>
      <c r="BD1962" s="25"/>
      <c r="BE1962" s="25"/>
      <c r="BF1962" s="25"/>
      <c r="BG1962" s="25"/>
      <c r="BH1962" s="25"/>
      <c r="BI1962" s="25"/>
    </row>
    <row r="1963" s="25" customFormat="1">
      <c r="A1963" s="30" t="s">
        <v>693</v>
      </c>
      <c r="B1963" s="30" t="s">
        <v>121</v>
      </c>
      <c r="C1963" s="30" t="s">
        <v>267</v>
      </c>
      <c r="D1963" s="30" t="s">
        <v>740</v>
      </c>
      <c r="E1963" s="35"/>
      <c r="F1963" s="31" t="s">
        <v>741</v>
      </c>
      <c r="G1963" s="17">
        <f t="shared" si="5182"/>
        <v>179281.70000000001</v>
      </c>
      <c r="H1963" s="17">
        <f t="shared" si="5183"/>
        <v>179612.29999999999</v>
      </c>
      <c r="I1963" s="17">
        <f t="shared" si="5184"/>
        <v>185486.10000000001</v>
      </c>
      <c r="J1963" s="17">
        <f t="shared" si="5185"/>
        <v>0</v>
      </c>
      <c r="K1963" s="17">
        <f t="shared" si="5186"/>
        <v>0</v>
      </c>
      <c r="L1963" s="17">
        <f t="shared" si="5187"/>
        <v>0</v>
      </c>
      <c r="M1963" s="17">
        <f t="shared" si="5173"/>
        <v>179281.70000000001</v>
      </c>
      <c r="N1963" s="17">
        <f t="shared" si="5174"/>
        <v>179612.29999999999</v>
      </c>
      <c r="O1963" s="17">
        <f t="shared" si="5175"/>
        <v>185486.10000000001</v>
      </c>
      <c r="P1963" s="17">
        <f t="shared" si="5188"/>
        <v>0</v>
      </c>
      <c r="Q1963" s="17">
        <f t="shared" si="5189"/>
        <v>0</v>
      </c>
      <c r="R1963" s="17">
        <f t="shared" si="5190"/>
        <v>0</v>
      </c>
      <c r="S1963" s="17">
        <f t="shared" si="5191"/>
        <v>6.30924</v>
      </c>
      <c r="T1963" s="17">
        <f t="shared" si="5192"/>
        <v>0</v>
      </c>
      <c r="U1963" s="17">
        <f t="shared" si="5193"/>
        <v>0</v>
      </c>
      <c r="V1963" s="17">
        <f t="shared" si="5194"/>
        <v>0</v>
      </c>
      <c r="W1963" s="17">
        <f t="shared" si="5195"/>
        <v>0</v>
      </c>
      <c r="X1963" s="17">
        <f t="shared" si="5196"/>
        <v>0</v>
      </c>
      <c r="Y1963" s="17">
        <f t="shared" si="5197"/>
        <v>179288.00924000001</v>
      </c>
      <c r="Z1963" s="17">
        <f t="shared" si="5198"/>
        <v>179612.29999999999</v>
      </c>
      <c r="AA1963" s="17">
        <f t="shared" si="5199"/>
        <v>185486.10000000001</v>
      </c>
      <c r="AB1963" s="17">
        <f t="shared" si="5200"/>
        <v>0</v>
      </c>
      <c r="AC1963" s="17">
        <f t="shared" si="5201"/>
        <v>0</v>
      </c>
      <c r="AD1963" s="17">
        <f t="shared" si="5202"/>
        <v>0</v>
      </c>
      <c r="AE1963" s="17">
        <f t="shared" si="5176"/>
        <v>179288.00924000001</v>
      </c>
      <c r="AF1963" s="17">
        <f t="shared" si="5177"/>
        <v>179612.29999999999</v>
      </c>
      <c r="AG1963" s="17">
        <f t="shared" si="5178"/>
        <v>185486.10000000001</v>
      </c>
      <c r="AH1963" s="17">
        <f t="shared" si="5203"/>
        <v>0</v>
      </c>
      <c r="AI1963" s="17">
        <f t="shared" si="5204"/>
        <v>0</v>
      </c>
      <c r="AJ1963" s="17">
        <f t="shared" si="5205"/>
        <v>0</v>
      </c>
      <c r="AK1963" s="17">
        <f t="shared" si="5206"/>
        <v>0</v>
      </c>
      <c r="AL1963" s="17">
        <f t="shared" si="5207"/>
        <v>0</v>
      </c>
      <c r="AM1963" s="17">
        <f t="shared" si="5208"/>
        <v>0</v>
      </c>
      <c r="AN1963" s="17">
        <f t="shared" si="5209"/>
        <v>0</v>
      </c>
      <c r="AO1963" s="17">
        <f t="shared" si="5210"/>
        <v>0</v>
      </c>
      <c r="AP1963" s="17">
        <f t="shared" si="5211"/>
        <v>0</v>
      </c>
      <c r="AQ1963" s="17">
        <f t="shared" si="5212"/>
        <v>0</v>
      </c>
      <c r="AR1963" s="17">
        <f t="shared" si="5213"/>
        <v>0</v>
      </c>
      <c r="AS1963" s="17">
        <f t="shared" si="5214"/>
        <v>0</v>
      </c>
      <c r="AT1963" s="17">
        <f t="shared" si="5215"/>
        <v>0</v>
      </c>
      <c r="AU1963" s="17">
        <f t="shared" si="5216"/>
        <v>0</v>
      </c>
      <c r="AV1963" s="17">
        <f t="shared" si="5217"/>
        <v>0</v>
      </c>
      <c r="AW1963" s="17">
        <f t="shared" si="5179"/>
        <v>179288.00924000001</v>
      </c>
      <c r="AX1963" s="17">
        <f t="shared" si="5180"/>
        <v>179612.29999999999</v>
      </c>
      <c r="AY1963" s="17">
        <f t="shared" si="5181"/>
        <v>185486.10000000001</v>
      </c>
      <c r="AZ1963" s="17">
        <f t="shared" si="5218"/>
        <v>0</v>
      </c>
      <c r="BA1963" s="32"/>
      <c r="BB1963" s="32"/>
      <c r="BC1963" s="25"/>
      <c r="BD1963" s="25"/>
      <c r="BE1963" s="25"/>
      <c r="BF1963" s="25"/>
      <c r="BG1963" s="25"/>
      <c r="BH1963" s="25"/>
      <c r="BI1963" s="25"/>
    </row>
    <row r="1964" s="25" customFormat="1">
      <c r="A1964" s="30" t="s">
        <v>693</v>
      </c>
      <c r="B1964" s="30" t="s">
        <v>121</v>
      </c>
      <c r="C1964" s="30" t="s">
        <v>267</v>
      </c>
      <c r="D1964" s="30" t="s">
        <v>740</v>
      </c>
      <c r="E1964" s="30" t="s">
        <v>41</v>
      </c>
      <c r="F1964" s="31" t="s">
        <v>42</v>
      </c>
      <c r="G1964" s="17">
        <v>179281.70000000001</v>
      </c>
      <c r="H1964" s="17">
        <v>179612.29999999999</v>
      </c>
      <c r="I1964" s="17">
        <v>185486.10000000001</v>
      </c>
      <c r="J1964" s="17"/>
      <c r="K1964" s="17"/>
      <c r="L1964" s="17"/>
      <c r="M1964" s="17">
        <f t="shared" si="5173"/>
        <v>179281.70000000001</v>
      </c>
      <c r="N1964" s="17">
        <f t="shared" si="5174"/>
        <v>179612.29999999999</v>
      </c>
      <c r="O1964" s="17">
        <f t="shared" si="5175"/>
        <v>185486.10000000001</v>
      </c>
      <c r="P1964" s="17"/>
      <c r="Q1964" s="17"/>
      <c r="R1964" s="17"/>
      <c r="S1964" s="17">
        <v>6.30924</v>
      </c>
      <c r="T1964" s="17"/>
      <c r="U1964" s="17"/>
      <c r="V1964" s="17"/>
      <c r="W1964" s="17"/>
      <c r="X1964" s="17"/>
      <c r="Y1964" s="17">
        <f t="shared" si="5197"/>
        <v>179288.00924000001</v>
      </c>
      <c r="Z1964" s="17">
        <f t="shared" si="5198"/>
        <v>179612.29999999999</v>
      </c>
      <c r="AA1964" s="17">
        <f t="shared" si="5199"/>
        <v>185486.10000000001</v>
      </c>
      <c r="AB1964" s="17"/>
      <c r="AC1964" s="17"/>
      <c r="AD1964" s="17"/>
      <c r="AE1964" s="17">
        <f t="shared" si="5176"/>
        <v>179288.00924000001</v>
      </c>
      <c r="AF1964" s="17">
        <f t="shared" si="5177"/>
        <v>179612.29999999999</v>
      </c>
      <c r="AG1964" s="17">
        <f t="shared" si="5178"/>
        <v>185486.10000000001</v>
      </c>
      <c r="AH1964" s="17"/>
      <c r="AI1964" s="17"/>
      <c r="AJ1964" s="17"/>
      <c r="AK1964" s="17"/>
      <c r="AL1964" s="17"/>
      <c r="AM1964" s="17"/>
      <c r="AN1964" s="17"/>
      <c r="AO1964" s="17"/>
      <c r="AP1964" s="17"/>
      <c r="AQ1964" s="17"/>
      <c r="AR1964" s="17"/>
      <c r="AS1964" s="17"/>
      <c r="AT1964" s="17"/>
      <c r="AU1964" s="17"/>
      <c r="AV1964" s="17"/>
      <c r="AW1964" s="17">
        <f t="shared" si="5179"/>
        <v>179288.00924000001</v>
      </c>
      <c r="AX1964" s="17">
        <f t="shared" si="5180"/>
        <v>179612.29999999999</v>
      </c>
      <c r="AY1964" s="17">
        <f t="shared" si="5181"/>
        <v>185486.10000000001</v>
      </c>
      <c r="AZ1964" s="17"/>
      <c r="BA1964" s="32"/>
      <c r="BB1964" s="32"/>
      <c r="BC1964" s="25"/>
      <c r="BD1964" s="25"/>
      <c r="BE1964" s="25"/>
      <c r="BF1964" s="25"/>
      <c r="BG1964" s="25"/>
      <c r="BH1964" s="25"/>
      <c r="BI1964" s="25"/>
    </row>
    <row r="1965" s="25" customFormat="1">
      <c r="A1965" s="30" t="s">
        <v>693</v>
      </c>
      <c r="B1965" s="30" t="s">
        <v>121</v>
      </c>
      <c r="C1965" s="30" t="s">
        <v>267</v>
      </c>
      <c r="D1965" s="30" t="s">
        <v>69</v>
      </c>
      <c r="E1965" s="35"/>
      <c r="F1965" s="31" t="s">
        <v>36</v>
      </c>
      <c r="G1965" s="17">
        <f>G1966+G1984+G1993</f>
        <v>4349110.1999999993</v>
      </c>
      <c r="H1965" s="17">
        <f>H1966+H1984+H1993</f>
        <v>4071151.2000000002</v>
      </c>
      <c r="I1965" s="17">
        <f>I1966+I1984+I1993</f>
        <v>5239721.8999999994</v>
      </c>
      <c r="J1965" s="17">
        <f>J1966+J1984+J1993</f>
        <v>16081.599999999999</v>
      </c>
      <c r="K1965" s="17">
        <f>K1966+K1984+K1993</f>
        <v>100000</v>
      </c>
      <c r="L1965" s="17">
        <f>L1966+L1984+L1993</f>
        <v>0</v>
      </c>
      <c r="M1965" s="17">
        <f t="shared" si="5173"/>
        <v>4365191.7999999989</v>
      </c>
      <c r="N1965" s="17">
        <f t="shared" si="5174"/>
        <v>4171151.2000000002</v>
      </c>
      <c r="O1965" s="17">
        <f t="shared" si="5175"/>
        <v>5239721.8999999994</v>
      </c>
      <c r="P1965" s="17">
        <f>P1966+P1984+P1993</f>
        <v>16672.900000000001</v>
      </c>
      <c r="Q1965" s="17">
        <f>Q1966+Q1984+Q1993</f>
        <v>0</v>
      </c>
      <c r="R1965" s="17">
        <f>R1966+R1984+R1993</f>
        <v>0</v>
      </c>
      <c r="S1965" s="17">
        <f>S1966+S1984+S1993</f>
        <v>287186.09990000003</v>
      </c>
      <c r="T1965" s="17">
        <f>T1966+T1984+T1993</f>
        <v>63056.767</v>
      </c>
      <c r="U1965" s="17">
        <f>U1966+U1984+U1993</f>
        <v>0</v>
      </c>
      <c r="V1965" s="17">
        <f>V1966+V1984+V1993</f>
        <v>73134.290000000008</v>
      </c>
      <c r="W1965" s="17">
        <f>W1966+W1984+W1993</f>
        <v>0</v>
      </c>
      <c r="X1965" s="17">
        <f>X1966+X1984+X1993</f>
        <v>0</v>
      </c>
      <c r="Y1965" s="17">
        <f t="shared" si="5197"/>
        <v>4669050.7998999991</v>
      </c>
      <c r="Z1965" s="17">
        <f t="shared" si="5198"/>
        <v>4234207.9670000002</v>
      </c>
      <c r="AA1965" s="17">
        <f t="shared" si="5199"/>
        <v>5312856.1899999995</v>
      </c>
      <c r="AB1965" s="17">
        <f>AB1966+AB1984+AB1993</f>
        <v>0</v>
      </c>
      <c r="AC1965" s="17">
        <f>AC1966+AC1984+AC1993</f>
        <v>0</v>
      </c>
      <c r="AD1965" s="17">
        <f>AD1966+AD1984+AD1993</f>
        <v>0</v>
      </c>
      <c r="AE1965" s="17">
        <f t="shared" si="5176"/>
        <v>4669050.7998999991</v>
      </c>
      <c r="AF1965" s="17">
        <f t="shared" si="5177"/>
        <v>4234207.9670000002</v>
      </c>
      <c r="AG1965" s="17">
        <f t="shared" si="5178"/>
        <v>5312856.1899999995</v>
      </c>
      <c r="AH1965" s="17">
        <f>AH1966+AH1984+AH1993</f>
        <v>0</v>
      </c>
      <c r="AI1965" s="17">
        <f>AI1966+AI1984+AI1993</f>
        <v>0</v>
      </c>
      <c r="AJ1965" s="17">
        <f>AJ1966+AJ1984+AJ1993</f>
        <v>28386.992999999999</v>
      </c>
      <c r="AK1965" s="17">
        <f>AK1966+AK1984+AK1993</f>
        <v>0</v>
      </c>
      <c r="AL1965" s="17">
        <f>AL1966+AL1984+AL1993</f>
        <v>0</v>
      </c>
      <c r="AM1965" s="17">
        <f>AM1966+AM1984+AM1993</f>
        <v>4960</v>
      </c>
      <c r="AN1965" s="17">
        <f>AN1966+AN1984+AN1993</f>
        <v>0</v>
      </c>
      <c r="AO1965" s="17">
        <f>AO1966+AO1984+AO1993</f>
        <v>0</v>
      </c>
      <c r="AP1965" s="17">
        <f>AP1966+AP1984+AP1993</f>
        <v>0</v>
      </c>
      <c r="AQ1965" s="17">
        <f>AQ1966+AQ1984+AQ1993</f>
        <v>0</v>
      </c>
      <c r="AR1965" s="17">
        <f>AR1966+AR1984+AR1993</f>
        <v>0</v>
      </c>
      <c r="AS1965" s="17">
        <f>AS1966+AS1984+AS1993</f>
        <v>0</v>
      </c>
      <c r="AT1965" s="17">
        <f>AT1966+AT1984+AT1993</f>
        <v>4960</v>
      </c>
      <c r="AU1965" s="17">
        <f>AU1966+AU1984+AU1993</f>
        <v>0</v>
      </c>
      <c r="AV1965" s="17">
        <f>AV1966+AV1984+AV1993</f>
        <v>0</v>
      </c>
      <c r="AW1965" s="17">
        <f t="shared" si="5179"/>
        <v>4697437.7928999988</v>
      </c>
      <c r="AX1965" s="17">
        <f t="shared" si="5180"/>
        <v>4239167.9670000002</v>
      </c>
      <c r="AY1965" s="17">
        <f t="shared" si="5181"/>
        <v>5317816.1899999995</v>
      </c>
      <c r="AZ1965" s="17">
        <f>AZ1966+AZ1984+AZ1993</f>
        <v>0</v>
      </c>
      <c r="BA1965" s="32"/>
      <c r="BB1965" s="32"/>
      <c r="BC1965" s="25"/>
      <c r="BD1965" s="25"/>
      <c r="BE1965" s="25"/>
      <c r="BF1965" s="25"/>
      <c r="BG1965" s="25"/>
      <c r="BH1965" s="25"/>
      <c r="BI1965" s="25"/>
    </row>
    <row r="1966" s="25" customFormat="1">
      <c r="A1966" s="30" t="s">
        <v>693</v>
      </c>
      <c r="B1966" s="30" t="s">
        <v>121</v>
      </c>
      <c r="C1966" s="30" t="s">
        <v>267</v>
      </c>
      <c r="D1966" s="30" t="s">
        <v>444</v>
      </c>
      <c r="E1966" s="35"/>
      <c r="F1966" s="31" t="s">
        <v>445</v>
      </c>
      <c r="G1966" s="17">
        <f>G1967+G1969+G1971+G1973+G1976+G1978+G1980</f>
        <v>3798961.3999999994</v>
      </c>
      <c r="H1966" s="17">
        <f>H1967+H1969+H1971+H1973+H1976+H1978+H1980</f>
        <v>3520452.1000000001</v>
      </c>
      <c r="I1966" s="17">
        <f>I1967+I1969+I1971+I1973+I1976+I1978+I1980</f>
        <v>4603842.8999999994</v>
      </c>
      <c r="J1966" s="17">
        <f>J1967+J1969+J1971+J1973+J1976+J1978+J1980</f>
        <v>16081.599999999999</v>
      </c>
      <c r="K1966" s="17">
        <f>K1967+K1969+K1971+K1973+K1976+K1978+K1980</f>
        <v>0</v>
      </c>
      <c r="L1966" s="17">
        <f>L1967+L1969+L1971+L1973+L1976+L1978+L1980</f>
        <v>0</v>
      </c>
      <c r="M1966" s="17">
        <f t="shared" si="5173"/>
        <v>3815042.9999999995</v>
      </c>
      <c r="N1966" s="17">
        <f t="shared" si="5174"/>
        <v>3520452.1000000001</v>
      </c>
      <c r="O1966" s="17">
        <f t="shared" si="5175"/>
        <v>4603842.8999999994</v>
      </c>
      <c r="P1966" s="17">
        <f>P1967+P1969+P1971+P1973+P1976+P1978+P1980</f>
        <v>14730.200000000001</v>
      </c>
      <c r="Q1966" s="17">
        <f>Q1967+Q1969+Q1971+Q1973+Q1976+Q1978+Q1980</f>
        <v>0</v>
      </c>
      <c r="R1966" s="17">
        <f>R1967+R1969+R1971+R1973+R1976+R1978+R1980</f>
        <v>0</v>
      </c>
      <c r="S1966" s="17">
        <f>S1967+S1969+S1971+S1973+S1976+S1978+S1980</f>
        <v>275185.41696</v>
      </c>
      <c r="T1966" s="17">
        <f>T1967+T1969+T1971+T1973+T1976+T1978+T1980</f>
        <v>63056.767</v>
      </c>
      <c r="U1966" s="17">
        <f>U1967+U1969+U1971+U1973+U1976+U1978+U1980</f>
        <v>0</v>
      </c>
      <c r="V1966" s="17">
        <f>V1967+V1969+V1971+V1973+V1976+V1978+V1980</f>
        <v>73134.290000000008</v>
      </c>
      <c r="W1966" s="17">
        <f>W1967+W1969+W1971+W1973+W1976+W1978+W1980</f>
        <v>0</v>
      </c>
      <c r="X1966" s="17">
        <f>X1967+X1969+X1971+X1973+X1976+X1978+X1980</f>
        <v>0</v>
      </c>
      <c r="Y1966" s="17">
        <f t="shared" si="5197"/>
        <v>4104958.6169599998</v>
      </c>
      <c r="Z1966" s="17">
        <f t="shared" si="5198"/>
        <v>3583508.8670000001</v>
      </c>
      <c r="AA1966" s="17">
        <f t="shared" si="5199"/>
        <v>4676977.1899999995</v>
      </c>
      <c r="AB1966" s="17">
        <f>AB1967+AB1969+AB1971+AB1973+AB1976+AB1978+AB1980</f>
        <v>0</v>
      </c>
      <c r="AC1966" s="17">
        <f>AC1967+AC1969+AC1971+AC1973+AC1976+AC1978+AC1980</f>
        <v>0</v>
      </c>
      <c r="AD1966" s="17">
        <f>AD1967+AD1969+AD1971+AD1973+AD1976+AD1978+AD1980</f>
        <v>0</v>
      </c>
      <c r="AE1966" s="17">
        <f t="shared" si="5176"/>
        <v>4104958.6169599998</v>
      </c>
      <c r="AF1966" s="17">
        <f t="shared" si="5177"/>
        <v>3583508.8670000001</v>
      </c>
      <c r="AG1966" s="17">
        <f t="shared" si="5178"/>
        <v>4676977.1899999995</v>
      </c>
      <c r="AH1966" s="17">
        <f>AH1967+AH1969+AH1971+AH1973+AH1976+AH1978+AH1980</f>
        <v>0</v>
      </c>
      <c r="AI1966" s="17">
        <f>AI1967+AI1969+AI1971+AI1973+AI1976+AI1978+AI1980</f>
        <v>0</v>
      </c>
      <c r="AJ1966" s="17">
        <f>AJ1967+AJ1969+AJ1971+AJ1973+AJ1976+AJ1978+AJ1980</f>
        <v>28386.992999999999</v>
      </c>
      <c r="AK1966" s="17">
        <f>AK1967+AK1969+AK1971+AK1973+AK1976+AK1978+AK1980</f>
        <v>0</v>
      </c>
      <c r="AL1966" s="17">
        <f>AL1967+AL1969+AL1971+AL1973+AL1976+AL1978+AL1980</f>
        <v>0</v>
      </c>
      <c r="AM1966" s="17">
        <f>AM1967+AM1969+AM1971+AM1973+AM1976+AM1978+AM1980</f>
        <v>4960</v>
      </c>
      <c r="AN1966" s="17">
        <f>AN1967+AN1969+AN1971+AN1973+AN1976+AN1978+AN1980</f>
        <v>0</v>
      </c>
      <c r="AO1966" s="17">
        <f>AO1967+AO1969+AO1971+AO1973+AO1976+AO1978+AO1980</f>
        <v>0</v>
      </c>
      <c r="AP1966" s="17">
        <f>AP1967+AP1969+AP1971+AP1973+AP1976+AP1978+AP1980</f>
        <v>0</v>
      </c>
      <c r="AQ1966" s="17">
        <f>AQ1967+AQ1969+AQ1971+AQ1973+AQ1976+AQ1978+AQ1980</f>
        <v>0</v>
      </c>
      <c r="AR1966" s="17">
        <f>AR1967+AR1969+AR1971+AR1973+AR1976+AR1978+AR1980</f>
        <v>0</v>
      </c>
      <c r="AS1966" s="17">
        <f>AS1967+AS1969+AS1971+AS1973+AS1976+AS1978+AS1980</f>
        <v>0</v>
      </c>
      <c r="AT1966" s="17">
        <f>AT1967+AT1969+AT1971+AT1973+AT1976+AT1978+AT1980</f>
        <v>4960</v>
      </c>
      <c r="AU1966" s="17">
        <f>AU1967+AU1969+AU1971+AU1973+AU1976+AU1978+AU1980</f>
        <v>0</v>
      </c>
      <c r="AV1966" s="17">
        <f>AV1967+AV1969+AV1971+AV1973+AV1976+AV1978+AV1980</f>
        <v>0</v>
      </c>
      <c r="AW1966" s="17">
        <f t="shared" si="5179"/>
        <v>4133345.6099599996</v>
      </c>
      <c r="AX1966" s="17">
        <f t="shared" si="5180"/>
        <v>3588468.8670000001</v>
      </c>
      <c r="AY1966" s="17">
        <f t="shared" si="5181"/>
        <v>4681937.1899999995</v>
      </c>
      <c r="AZ1966" s="17">
        <f>AZ1967+AZ1969+AZ1971+AZ1973+AZ1976+AZ1978+AZ1980</f>
        <v>0</v>
      </c>
      <c r="BA1966" s="32"/>
      <c r="BB1966" s="32"/>
      <c r="BC1966" s="25"/>
      <c r="BD1966" s="25"/>
      <c r="BE1966" s="25"/>
      <c r="BF1966" s="25"/>
      <c r="BG1966" s="25"/>
      <c r="BH1966" s="25"/>
      <c r="BI1966" s="25"/>
    </row>
    <row r="1967" s="25" customFormat="1">
      <c r="A1967" s="30" t="s">
        <v>693</v>
      </c>
      <c r="B1967" s="30" t="s">
        <v>121</v>
      </c>
      <c r="C1967" s="30" t="s">
        <v>267</v>
      </c>
      <c r="D1967" s="30" t="s">
        <v>742</v>
      </c>
      <c r="E1967" s="35"/>
      <c r="F1967" s="31" t="s">
        <v>743</v>
      </c>
      <c r="G1967" s="17">
        <f>G1968</f>
        <v>251705.59999999998</v>
      </c>
      <c r="H1967" s="17">
        <f>H1968</f>
        <v>33266.300000000047</v>
      </c>
      <c r="I1967" s="17">
        <f>I1968</f>
        <v>855668.80000000005</v>
      </c>
      <c r="J1967" s="17">
        <f>J1968</f>
        <v>0</v>
      </c>
      <c r="K1967" s="17">
        <f>K1968</f>
        <v>0</v>
      </c>
      <c r="L1967" s="17">
        <f>L1968</f>
        <v>0</v>
      </c>
      <c r="M1967" s="17">
        <f t="shared" si="5173"/>
        <v>251705.59999999998</v>
      </c>
      <c r="N1967" s="17">
        <f t="shared" si="5174"/>
        <v>33266.300000000047</v>
      </c>
      <c r="O1967" s="17">
        <f t="shared" si="5175"/>
        <v>855668.80000000005</v>
      </c>
      <c r="P1967" s="17">
        <f>P1968</f>
        <v>0</v>
      </c>
      <c r="Q1967" s="17">
        <f>Q1968</f>
        <v>0</v>
      </c>
      <c r="R1967" s="17">
        <f>R1968</f>
        <v>0</v>
      </c>
      <c r="S1967" s="17">
        <f>S1968</f>
        <v>24912.175670000001</v>
      </c>
      <c r="T1967" s="17">
        <f>T1968</f>
        <v>11355.433000000001</v>
      </c>
      <c r="U1967" s="17">
        <f>U1968</f>
        <v>0</v>
      </c>
      <c r="V1967" s="17">
        <f>V1968</f>
        <v>21786.776000000002</v>
      </c>
      <c r="W1967" s="17">
        <f>W1968</f>
        <v>0</v>
      </c>
      <c r="X1967" s="17">
        <f>X1968</f>
        <v>0</v>
      </c>
      <c r="Y1967" s="17">
        <f t="shared" si="5197"/>
        <v>276617.77567</v>
      </c>
      <c r="Z1967" s="17">
        <f t="shared" si="5198"/>
        <v>44621.733000000051</v>
      </c>
      <c r="AA1967" s="17">
        <f t="shared" si="5199"/>
        <v>877455.576</v>
      </c>
      <c r="AB1967" s="17">
        <f>AB1968</f>
        <v>0</v>
      </c>
      <c r="AC1967" s="17">
        <f>AC1968</f>
        <v>0</v>
      </c>
      <c r="AD1967" s="17">
        <f>AD1968</f>
        <v>0</v>
      </c>
      <c r="AE1967" s="17">
        <f t="shared" si="5176"/>
        <v>276617.77567</v>
      </c>
      <c r="AF1967" s="17">
        <f t="shared" si="5177"/>
        <v>44621.733000000051</v>
      </c>
      <c r="AG1967" s="17">
        <f t="shared" si="5178"/>
        <v>877455.576</v>
      </c>
      <c r="AH1967" s="17">
        <f>AH1968</f>
        <v>0</v>
      </c>
      <c r="AI1967" s="17">
        <f>AI1968</f>
        <v>0</v>
      </c>
      <c r="AJ1967" s="17">
        <f>AJ1968</f>
        <v>0</v>
      </c>
      <c r="AK1967" s="17">
        <f>AK1968</f>
        <v>0</v>
      </c>
      <c r="AL1967" s="17">
        <f>AL1968</f>
        <v>0</v>
      </c>
      <c r="AM1967" s="17">
        <f>AM1968</f>
        <v>0</v>
      </c>
      <c r="AN1967" s="17">
        <f>AN1968</f>
        <v>0</v>
      </c>
      <c r="AO1967" s="17">
        <f>AO1968</f>
        <v>0</v>
      </c>
      <c r="AP1967" s="17">
        <f>AP1968</f>
        <v>0</v>
      </c>
      <c r="AQ1967" s="17">
        <f>AQ1968</f>
        <v>0</v>
      </c>
      <c r="AR1967" s="17">
        <f>AR1968</f>
        <v>0</v>
      </c>
      <c r="AS1967" s="17">
        <f>AS1968</f>
        <v>0</v>
      </c>
      <c r="AT1967" s="17">
        <f>AT1968</f>
        <v>0</v>
      </c>
      <c r="AU1967" s="17">
        <f>AU1968</f>
        <v>0</v>
      </c>
      <c r="AV1967" s="17">
        <f>AV1968</f>
        <v>0</v>
      </c>
      <c r="AW1967" s="17">
        <f t="shared" si="5179"/>
        <v>276617.77567</v>
      </c>
      <c r="AX1967" s="17">
        <f t="shared" si="5180"/>
        <v>44621.733000000051</v>
      </c>
      <c r="AY1967" s="17">
        <f t="shared" si="5181"/>
        <v>877455.576</v>
      </c>
      <c r="AZ1967" s="17">
        <f>AZ1968</f>
        <v>0</v>
      </c>
      <c r="BA1967" s="32"/>
      <c r="BB1967" s="32"/>
      <c r="BC1967" s="25"/>
      <c r="BD1967" s="25"/>
      <c r="BE1967" s="25"/>
      <c r="BF1967" s="25"/>
      <c r="BG1967" s="25"/>
      <c r="BH1967" s="25"/>
      <c r="BI1967" s="25"/>
    </row>
    <row r="1968" s="25" customFormat="1">
      <c r="A1968" s="30" t="s">
        <v>693</v>
      </c>
      <c r="B1968" s="30" t="s">
        <v>121</v>
      </c>
      <c r="C1968" s="30" t="s">
        <v>267</v>
      </c>
      <c r="D1968" s="30" t="s">
        <v>742</v>
      </c>
      <c r="E1968" s="30" t="s">
        <v>41</v>
      </c>
      <c r="F1968" s="31" t="s">
        <v>42</v>
      </c>
      <c r="G1968" s="17">
        <v>251705.59999999998</v>
      </c>
      <c r="H1968" s="17">
        <v>33266.300000000047</v>
      </c>
      <c r="I1968" s="17">
        <v>855668.80000000005</v>
      </c>
      <c r="J1968" s="17"/>
      <c r="K1968" s="17"/>
      <c r="L1968" s="17"/>
      <c r="M1968" s="17">
        <f t="shared" si="5173"/>
        <v>251705.59999999998</v>
      </c>
      <c r="N1968" s="17">
        <f t="shared" si="5174"/>
        <v>33266.300000000047</v>
      </c>
      <c r="O1968" s="17">
        <f t="shared" si="5175"/>
        <v>855668.80000000005</v>
      </c>
      <c r="P1968" s="17"/>
      <c r="Q1968" s="17"/>
      <c r="R1968" s="17"/>
      <c r="S1968" s="17">
        <v>24912.175670000001</v>
      </c>
      <c r="T1968" s="17">
        <v>11355.433000000001</v>
      </c>
      <c r="U1968" s="17"/>
      <c r="V1968" s="17">
        <v>21786.776000000002</v>
      </c>
      <c r="W1968" s="17"/>
      <c r="X1968" s="17"/>
      <c r="Y1968" s="17">
        <f t="shared" si="5197"/>
        <v>276617.77567</v>
      </c>
      <c r="Z1968" s="17">
        <f t="shared" si="5198"/>
        <v>44621.733000000051</v>
      </c>
      <c r="AA1968" s="17">
        <f t="shared" si="5199"/>
        <v>877455.576</v>
      </c>
      <c r="AB1968" s="17"/>
      <c r="AC1968" s="17"/>
      <c r="AD1968" s="17"/>
      <c r="AE1968" s="17">
        <f t="shared" si="5176"/>
        <v>276617.77567</v>
      </c>
      <c r="AF1968" s="17">
        <f t="shared" si="5177"/>
        <v>44621.733000000051</v>
      </c>
      <c r="AG1968" s="17">
        <f t="shared" si="5178"/>
        <v>877455.576</v>
      </c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/>
      <c r="AS1968" s="17"/>
      <c r="AT1968" s="17"/>
      <c r="AU1968" s="17"/>
      <c r="AV1968" s="17"/>
      <c r="AW1968" s="17">
        <f t="shared" si="5179"/>
        <v>276617.77567</v>
      </c>
      <c r="AX1968" s="17">
        <f t="shared" si="5180"/>
        <v>44621.733000000051</v>
      </c>
      <c r="AY1968" s="17">
        <f t="shared" si="5181"/>
        <v>877455.576</v>
      </c>
      <c r="AZ1968" s="17"/>
      <c r="BA1968" s="32"/>
      <c r="BB1968" s="32"/>
      <c r="BC1968" s="25"/>
      <c r="BD1968" s="25"/>
      <c r="BE1968" s="25"/>
      <c r="BF1968" s="25"/>
      <c r="BG1968" s="25"/>
      <c r="BH1968" s="25"/>
      <c r="BI1968" s="25"/>
    </row>
    <row r="1969" s="25" customFormat="1">
      <c r="A1969" s="30" t="s">
        <v>693</v>
      </c>
      <c r="B1969" s="30" t="s">
        <v>121</v>
      </c>
      <c r="C1969" s="30" t="s">
        <v>267</v>
      </c>
      <c r="D1969" s="30" t="s">
        <v>446</v>
      </c>
      <c r="E1969" s="35"/>
      <c r="F1969" s="31" t="s">
        <v>447</v>
      </c>
      <c r="G1969" s="17">
        <f>G1970</f>
        <v>3026931.6999999997</v>
      </c>
      <c r="H1969" s="17">
        <f>H1970</f>
        <v>3024196.8999999999</v>
      </c>
      <c r="I1969" s="17">
        <f>I1970</f>
        <v>3249741</v>
      </c>
      <c r="J1969" s="17">
        <f>J1970</f>
        <v>15029.299999999999</v>
      </c>
      <c r="K1969" s="17">
        <f>K1970</f>
        <v>0</v>
      </c>
      <c r="L1969" s="17">
        <f>L1970</f>
        <v>0</v>
      </c>
      <c r="M1969" s="17">
        <f t="shared" si="5173"/>
        <v>3041960.9999999995</v>
      </c>
      <c r="N1969" s="17">
        <f t="shared" si="5174"/>
        <v>3024196.8999999999</v>
      </c>
      <c r="O1969" s="17">
        <f t="shared" si="5175"/>
        <v>3249741</v>
      </c>
      <c r="P1969" s="17">
        <f>P1970</f>
        <v>0</v>
      </c>
      <c r="Q1969" s="17">
        <f>Q1970</f>
        <v>0</v>
      </c>
      <c r="R1969" s="17">
        <f>R1970</f>
        <v>0</v>
      </c>
      <c r="S1969" s="17">
        <f>S1970</f>
        <v>74300.306759999992</v>
      </c>
      <c r="T1969" s="17">
        <f>T1970</f>
        <v>26969.66</v>
      </c>
      <c r="U1969" s="17">
        <f>U1970</f>
        <v>0</v>
      </c>
      <c r="V1969" s="17">
        <f>V1970</f>
        <v>29742.648000000001</v>
      </c>
      <c r="W1969" s="17">
        <f>W1970</f>
        <v>0</v>
      </c>
      <c r="X1969" s="17">
        <f>X1970</f>
        <v>0</v>
      </c>
      <c r="Y1969" s="17">
        <f t="shared" si="5197"/>
        <v>3116261.3067599996</v>
      </c>
      <c r="Z1969" s="17">
        <f t="shared" si="5198"/>
        <v>3051166.5600000001</v>
      </c>
      <c r="AA1969" s="17">
        <f t="shared" si="5199"/>
        <v>3279483.648</v>
      </c>
      <c r="AB1969" s="17">
        <f>AB1970</f>
        <v>0</v>
      </c>
      <c r="AC1969" s="17">
        <f>AC1970</f>
        <v>0</v>
      </c>
      <c r="AD1969" s="17">
        <f>AD1970</f>
        <v>0</v>
      </c>
      <c r="AE1969" s="17">
        <f t="shared" si="5176"/>
        <v>3116261.3067599996</v>
      </c>
      <c r="AF1969" s="17">
        <f t="shared" si="5177"/>
        <v>3051166.5600000001</v>
      </c>
      <c r="AG1969" s="17">
        <f t="shared" si="5178"/>
        <v>3279483.648</v>
      </c>
      <c r="AH1969" s="17">
        <f>AH1970</f>
        <v>0</v>
      </c>
      <c r="AI1969" s="17">
        <f>AI1970</f>
        <v>0</v>
      </c>
      <c r="AJ1969" s="17">
        <f>AJ1970</f>
        <v>14357.075999999999</v>
      </c>
      <c r="AK1969" s="17">
        <f>AK1970</f>
        <v>0</v>
      </c>
      <c r="AL1969" s="17">
        <f>AL1970</f>
        <v>0</v>
      </c>
      <c r="AM1969" s="17">
        <f>AM1970</f>
        <v>0</v>
      </c>
      <c r="AN1969" s="17">
        <f>AN1970</f>
        <v>0</v>
      </c>
      <c r="AO1969" s="17">
        <f>AO1970</f>
        <v>0</v>
      </c>
      <c r="AP1969" s="17">
        <f>AP1970</f>
        <v>0</v>
      </c>
      <c r="AQ1969" s="17">
        <f>AQ1970</f>
        <v>0</v>
      </c>
      <c r="AR1969" s="17">
        <f>AR1970</f>
        <v>0</v>
      </c>
      <c r="AS1969" s="17">
        <f>AS1970</f>
        <v>0</v>
      </c>
      <c r="AT1969" s="17">
        <f>AT1970</f>
        <v>0</v>
      </c>
      <c r="AU1969" s="17">
        <f>AU1970</f>
        <v>0</v>
      </c>
      <c r="AV1969" s="17">
        <f>AV1970</f>
        <v>0</v>
      </c>
      <c r="AW1969" s="17">
        <f t="shared" si="5179"/>
        <v>3130618.3827599995</v>
      </c>
      <c r="AX1969" s="17">
        <f t="shared" si="5180"/>
        <v>3051166.5600000001</v>
      </c>
      <c r="AY1969" s="17">
        <f t="shared" si="5181"/>
        <v>3279483.648</v>
      </c>
      <c r="AZ1969" s="17">
        <f>AZ1970</f>
        <v>0</v>
      </c>
      <c r="BA1969" s="32"/>
      <c r="BB1969" s="32">
        <v>99</v>
      </c>
      <c r="BC1969" s="25"/>
      <c r="BD1969" s="25"/>
      <c r="BE1969" s="25"/>
      <c r="BF1969" s="25"/>
      <c r="BG1969" s="25"/>
      <c r="BH1969" s="25"/>
      <c r="BI1969" s="25"/>
    </row>
    <row r="1970" s="25" customFormat="1">
      <c r="A1970" s="30" t="s">
        <v>693</v>
      </c>
      <c r="B1970" s="30" t="s">
        <v>121</v>
      </c>
      <c r="C1970" s="30" t="s">
        <v>267</v>
      </c>
      <c r="D1970" s="30" t="s">
        <v>446</v>
      </c>
      <c r="E1970" s="30" t="s">
        <v>41</v>
      </c>
      <c r="F1970" s="31" t="s">
        <v>42</v>
      </c>
      <c r="G1970" s="17">
        <v>3026931.6999999997</v>
      </c>
      <c r="H1970" s="17">
        <v>3024196.8999999999</v>
      </c>
      <c r="I1970" s="17">
        <v>3249741</v>
      </c>
      <c r="J1970" s="17">
        <v>15029.299999999999</v>
      </c>
      <c r="K1970" s="17"/>
      <c r="L1970" s="17"/>
      <c r="M1970" s="17">
        <f t="shared" si="5173"/>
        <v>3041960.9999999995</v>
      </c>
      <c r="N1970" s="17">
        <f t="shared" si="5174"/>
        <v>3024196.8999999999</v>
      </c>
      <c r="O1970" s="17">
        <f t="shared" si="5175"/>
        <v>3249741</v>
      </c>
      <c r="P1970" s="17"/>
      <c r="Q1970" s="17"/>
      <c r="R1970" s="17"/>
      <c r="S1970" s="17">
        <f>1260.89876+73039.408</f>
        <v>74300.306759999992</v>
      </c>
      <c r="T1970" s="17">
        <v>26969.66</v>
      </c>
      <c r="U1970" s="17"/>
      <c r="V1970" s="17">
        <v>29742.648000000001</v>
      </c>
      <c r="W1970" s="17"/>
      <c r="X1970" s="17"/>
      <c r="Y1970" s="17">
        <f t="shared" si="5197"/>
        <v>3116261.3067599996</v>
      </c>
      <c r="Z1970" s="17">
        <f t="shared" si="5198"/>
        <v>3051166.5600000001</v>
      </c>
      <c r="AA1970" s="17">
        <f t="shared" si="5199"/>
        <v>3279483.648</v>
      </c>
      <c r="AB1970" s="17"/>
      <c r="AC1970" s="17"/>
      <c r="AD1970" s="17"/>
      <c r="AE1970" s="17">
        <f t="shared" si="5176"/>
        <v>3116261.3067599996</v>
      </c>
      <c r="AF1970" s="17">
        <f t="shared" si="5177"/>
        <v>3051166.5600000001</v>
      </c>
      <c r="AG1970" s="17">
        <f t="shared" si="5178"/>
        <v>3279483.648</v>
      </c>
      <c r="AH1970" s="17"/>
      <c r="AI1970" s="17"/>
      <c r="AJ1970" s="17">
        <v>14357.075999999999</v>
      </c>
      <c r="AK1970" s="17"/>
      <c r="AL1970" s="17"/>
      <c r="AM1970" s="17"/>
      <c r="AN1970" s="17"/>
      <c r="AO1970" s="17"/>
      <c r="AP1970" s="17"/>
      <c r="AQ1970" s="17"/>
      <c r="AR1970" s="17"/>
      <c r="AS1970" s="17"/>
      <c r="AT1970" s="17"/>
      <c r="AU1970" s="17"/>
      <c r="AV1970" s="17"/>
      <c r="AW1970" s="17">
        <f t="shared" si="5179"/>
        <v>3130618.3827599995</v>
      </c>
      <c r="AX1970" s="17">
        <f t="shared" si="5180"/>
        <v>3051166.5600000001</v>
      </c>
      <c r="AY1970" s="17">
        <f t="shared" si="5181"/>
        <v>3279483.648</v>
      </c>
      <c r="AZ1970" s="17"/>
      <c r="BA1970" s="32"/>
      <c r="BB1970" s="32">
        <v>79</v>
      </c>
      <c r="BC1970" s="25"/>
      <c r="BD1970" s="25"/>
      <c r="BE1970" s="25"/>
      <c r="BF1970" s="25"/>
      <c r="BG1970" s="25"/>
      <c r="BH1970" s="25"/>
      <c r="BI1970" s="25"/>
    </row>
    <row r="1971" s="25" customFormat="1">
      <c r="A1971" s="30" t="s">
        <v>693</v>
      </c>
      <c r="B1971" s="30" t="s">
        <v>121</v>
      </c>
      <c r="C1971" s="30" t="s">
        <v>267</v>
      </c>
      <c r="D1971" s="30" t="s">
        <v>744</v>
      </c>
      <c r="E1971" s="35"/>
      <c r="F1971" s="31" t="s">
        <v>745</v>
      </c>
      <c r="G1971" s="17">
        <f>G1972</f>
        <v>52215.800000000003</v>
      </c>
      <c r="H1971" s="17">
        <f>H1972</f>
        <v>52215.800000000003</v>
      </c>
      <c r="I1971" s="17">
        <f>I1972</f>
        <v>52215.800000000003</v>
      </c>
      <c r="J1971" s="17">
        <f>J1972</f>
        <v>1052.3</v>
      </c>
      <c r="K1971" s="17">
        <f>K1972</f>
        <v>0</v>
      </c>
      <c r="L1971" s="17">
        <f>L1972</f>
        <v>0</v>
      </c>
      <c r="M1971" s="17">
        <f t="shared" si="5173"/>
        <v>53268.100000000006</v>
      </c>
      <c r="N1971" s="17">
        <f t="shared" si="5174"/>
        <v>52215.800000000003</v>
      </c>
      <c r="O1971" s="17">
        <f t="shared" si="5175"/>
        <v>52215.800000000003</v>
      </c>
      <c r="P1971" s="17">
        <f>P1972</f>
        <v>0</v>
      </c>
      <c r="Q1971" s="17">
        <f>Q1972</f>
        <v>0</v>
      </c>
      <c r="R1971" s="17">
        <f>R1972</f>
        <v>0</v>
      </c>
      <c r="S1971" s="17">
        <f>S1972</f>
        <v>48933.510689999996</v>
      </c>
      <c r="T1971" s="17">
        <f>T1972</f>
        <v>3084.473</v>
      </c>
      <c r="U1971" s="17">
        <f>U1972</f>
        <v>0</v>
      </c>
      <c r="V1971" s="17">
        <f>V1972</f>
        <v>0</v>
      </c>
      <c r="W1971" s="17">
        <f>W1972</f>
        <v>0</v>
      </c>
      <c r="X1971" s="17">
        <f>X1972</f>
        <v>0</v>
      </c>
      <c r="Y1971" s="17">
        <f t="shared" si="5197"/>
        <v>102201.61069</v>
      </c>
      <c r="Z1971" s="17">
        <f t="shared" si="5198"/>
        <v>55300.273000000001</v>
      </c>
      <c r="AA1971" s="17">
        <f t="shared" si="5199"/>
        <v>52215.800000000003</v>
      </c>
      <c r="AB1971" s="17">
        <f>AB1972</f>
        <v>0</v>
      </c>
      <c r="AC1971" s="17">
        <f>AC1972</f>
        <v>0</v>
      </c>
      <c r="AD1971" s="17">
        <f>AD1972</f>
        <v>0</v>
      </c>
      <c r="AE1971" s="17">
        <f t="shared" si="5176"/>
        <v>102201.61069</v>
      </c>
      <c r="AF1971" s="17">
        <f t="shared" si="5177"/>
        <v>55300.273000000001</v>
      </c>
      <c r="AG1971" s="17">
        <f t="shared" si="5178"/>
        <v>52215.800000000003</v>
      </c>
      <c r="AH1971" s="17">
        <f>AH1972</f>
        <v>0</v>
      </c>
      <c r="AI1971" s="17">
        <f>AI1972</f>
        <v>0</v>
      </c>
      <c r="AJ1971" s="17">
        <f>AJ1972</f>
        <v>0</v>
      </c>
      <c r="AK1971" s="17">
        <f>AK1972</f>
        <v>0</v>
      </c>
      <c r="AL1971" s="17">
        <f>AL1972</f>
        <v>0</v>
      </c>
      <c r="AM1971" s="17">
        <f>AM1972</f>
        <v>0</v>
      </c>
      <c r="AN1971" s="17">
        <f>AN1972</f>
        <v>0</v>
      </c>
      <c r="AO1971" s="17">
        <f>AO1972</f>
        <v>0</v>
      </c>
      <c r="AP1971" s="17">
        <f>AP1972</f>
        <v>0</v>
      </c>
      <c r="AQ1971" s="17">
        <f>AQ1972</f>
        <v>0</v>
      </c>
      <c r="AR1971" s="17">
        <f>AR1972</f>
        <v>0</v>
      </c>
      <c r="AS1971" s="17">
        <f>AS1972</f>
        <v>0</v>
      </c>
      <c r="AT1971" s="17">
        <f>AT1972</f>
        <v>0</v>
      </c>
      <c r="AU1971" s="17">
        <f>AU1972</f>
        <v>0</v>
      </c>
      <c r="AV1971" s="17">
        <f>AV1972</f>
        <v>0</v>
      </c>
      <c r="AW1971" s="17">
        <f t="shared" si="5179"/>
        <v>102201.61069</v>
      </c>
      <c r="AX1971" s="17">
        <f t="shared" si="5180"/>
        <v>55300.273000000001</v>
      </c>
      <c r="AY1971" s="17">
        <f t="shared" si="5181"/>
        <v>52215.800000000003</v>
      </c>
      <c r="AZ1971" s="17">
        <f>AZ1972</f>
        <v>0</v>
      </c>
      <c r="BA1971" s="32"/>
      <c r="BB1971" s="32"/>
      <c r="BC1971" s="25"/>
      <c r="BD1971" s="25"/>
      <c r="BE1971" s="25"/>
      <c r="BF1971" s="25"/>
      <c r="BG1971" s="25"/>
      <c r="BH1971" s="25"/>
      <c r="BI1971" s="25"/>
    </row>
    <row r="1972" s="25" customFormat="1">
      <c r="A1972" s="30" t="s">
        <v>693</v>
      </c>
      <c r="B1972" s="30" t="s">
        <v>121</v>
      </c>
      <c r="C1972" s="30" t="s">
        <v>267</v>
      </c>
      <c r="D1972" s="30" t="s">
        <v>744</v>
      </c>
      <c r="E1972" s="30" t="s">
        <v>41</v>
      </c>
      <c r="F1972" s="31" t="s">
        <v>42</v>
      </c>
      <c r="G1972" s="17">
        <v>52215.800000000003</v>
      </c>
      <c r="H1972" s="17">
        <v>52215.800000000003</v>
      </c>
      <c r="I1972" s="17">
        <v>52215.800000000003</v>
      </c>
      <c r="J1972" s="17">
        <v>1052.3</v>
      </c>
      <c r="K1972" s="17"/>
      <c r="L1972" s="17"/>
      <c r="M1972" s="17">
        <f t="shared" si="5173"/>
        <v>53268.100000000006</v>
      </c>
      <c r="N1972" s="17">
        <f t="shared" si="5174"/>
        <v>52215.800000000003</v>
      </c>
      <c r="O1972" s="17">
        <f t="shared" si="5175"/>
        <v>52215.800000000003</v>
      </c>
      <c r="P1972" s="17"/>
      <c r="Q1972" s="17"/>
      <c r="R1972" s="17"/>
      <c r="S1972" s="17">
        <f>8565.25169+40368.259</f>
        <v>48933.510689999996</v>
      </c>
      <c r="T1972" s="17">
        <v>3084.473</v>
      </c>
      <c r="U1972" s="17"/>
      <c r="V1972" s="17"/>
      <c r="W1972" s="17"/>
      <c r="X1972" s="17"/>
      <c r="Y1972" s="17">
        <f t="shared" si="5197"/>
        <v>102201.61069</v>
      </c>
      <c r="Z1972" s="17">
        <f t="shared" si="5198"/>
        <v>55300.273000000001</v>
      </c>
      <c r="AA1972" s="17">
        <f t="shared" si="5199"/>
        <v>52215.800000000003</v>
      </c>
      <c r="AB1972" s="17"/>
      <c r="AC1972" s="17"/>
      <c r="AD1972" s="17"/>
      <c r="AE1972" s="17">
        <f t="shared" si="5176"/>
        <v>102201.61069</v>
      </c>
      <c r="AF1972" s="17">
        <f t="shared" si="5177"/>
        <v>55300.273000000001</v>
      </c>
      <c r="AG1972" s="17">
        <f t="shared" si="5178"/>
        <v>52215.800000000003</v>
      </c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17"/>
      <c r="AT1972" s="17"/>
      <c r="AU1972" s="17"/>
      <c r="AV1972" s="17"/>
      <c r="AW1972" s="17">
        <f t="shared" si="5179"/>
        <v>102201.61069</v>
      </c>
      <c r="AX1972" s="17">
        <f t="shared" si="5180"/>
        <v>55300.273000000001</v>
      </c>
      <c r="AY1972" s="17">
        <f t="shared" si="5181"/>
        <v>52215.800000000003</v>
      </c>
      <c r="AZ1972" s="17"/>
      <c r="BA1972" s="32"/>
      <c r="BB1972" s="32">
        <v>78</v>
      </c>
      <c r="BC1972" s="25"/>
      <c r="BD1972" s="25"/>
      <c r="BE1972" s="25"/>
      <c r="BF1972" s="25"/>
      <c r="BG1972" s="25"/>
      <c r="BH1972" s="25"/>
      <c r="BI1972" s="25"/>
    </row>
    <row r="1973" s="25" customFormat="1">
      <c r="A1973" s="30" t="s">
        <v>693</v>
      </c>
      <c r="B1973" s="30" t="s">
        <v>121</v>
      </c>
      <c r="C1973" s="30" t="s">
        <v>267</v>
      </c>
      <c r="D1973" s="30" t="s">
        <v>746</v>
      </c>
      <c r="E1973" s="35"/>
      <c r="F1973" s="31" t="s">
        <v>747</v>
      </c>
      <c r="G1973" s="17">
        <f>G1974+G1975</f>
        <v>96921.5</v>
      </c>
      <c r="H1973" s="17">
        <f>H1974+H1975</f>
        <v>74791.5</v>
      </c>
      <c r="I1973" s="17">
        <f>I1974+I1975</f>
        <v>70779.800000000003</v>
      </c>
      <c r="J1973" s="17">
        <f>J1974+J1975</f>
        <v>0</v>
      </c>
      <c r="K1973" s="17">
        <f>K1974+K1975</f>
        <v>0</v>
      </c>
      <c r="L1973" s="17">
        <f>L1974+L1975</f>
        <v>0</v>
      </c>
      <c r="M1973" s="17">
        <f t="shared" si="5173"/>
        <v>96921.5</v>
      </c>
      <c r="N1973" s="17">
        <f t="shared" si="5174"/>
        <v>74791.5</v>
      </c>
      <c r="O1973" s="17">
        <f t="shared" si="5175"/>
        <v>70779.800000000003</v>
      </c>
      <c r="P1973" s="17">
        <f>P1974+P1975</f>
        <v>0</v>
      </c>
      <c r="Q1973" s="17">
        <f>Q1974+Q1975</f>
        <v>0</v>
      </c>
      <c r="R1973" s="17">
        <f>R1974+R1975</f>
        <v>0</v>
      </c>
      <c r="S1973" s="17">
        <f>S1974+S1975</f>
        <v>77678.673360000001</v>
      </c>
      <c r="T1973" s="17">
        <f>T1974+T1975</f>
        <v>2986.1010000000001</v>
      </c>
      <c r="U1973" s="17">
        <f>U1974+U1975</f>
        <v>0</v>
      </c>
      <c r="V1973" s="17">
        <f>V1974+V1975</f>
        <v>2943.7660000000001</v>
      </c>
      <c r="W1973" s="17">
        <f>W1974+W1975</f>
        <v>0</v>
      </c>
      <c r="X1973" s="17">
        <f>X1974+X1975</f>
        <v>0</v>
      </c>
      <c r="Y1973" s="17">
        <f t="shared" si="5197"/>
        <v>174600.17336000002</v>
      </c>
      <c r="Z1973" s="17">
        <f t="shared" si="5198"/>
        <v>77777.600999999995</v>
      </c>
      <c r="AA1973" s="17">
        <f t="shared" si="5199"/>
        <v>73723.566000000006</v>
      </c>
      <c r="AB1973" s="17">
        <f>AB1974+AB1975</f>
        <v>0</v>
      </c>
      <c r="AC1973" s="17">
        <f>AC1974+AC1975</f>
        <v>0</v>
      </c>
      <c r="AD1973" s="17">
        <f>AD1974+AD1975</f>
        <v>0</v>
      </c>
      <c r="AE1973" s="17">
        <f t="shared" si="5176"/>
        <v>174600.17336000002</v>
      </c>
      <c r="AF1973" s="17">
        <f t="shared" si="5177"/>
        <v>77777.600999999995</v>
      </c>
      <c r="AG1973" s="17">
        <f t="shared" si="5178"/>
        <v>73723.566000000006</v>
      </c>
      <c r="AH1973" s="17">
        <f>AH1974+AH1975</f>
        <v>0</v>
      </c>
      <c r="AI1973" s="17">
        <f>AI1974+AI1975</f>
        <v>0</v>
      </c>
      <c r="AJ1973" s="17">
        <f>AJ1974+AJ1975</f>
        <v>10000.916999999999</v>
      </c>
      <c r="AK1973" s="17">
        <f>AK1974+AK1975</f>
        <v>0</v>
      </c>
      <c r="AL1973" s="17">
        <f>AL1974+AL1975</f>
        <v>0</v>
      </c>
      <c r="AM1973" s="17">
        <f>AM1974+AM1975</f>
        <v>0</v>
      </c>
      <c r="AN1973" s="17">
        <f>AN1974+AN1975</f>
        <v>0</v>
      </c>
      <c r="AO1973" s="17">
        <f>AO1974+AO1975</f>
        <v>0</v>
      </c>
      <c r="AP1973" s="17">
        <f>AP1974+AP1975</f>
        <v>0</v>
      </c>
      <c r="AQ1973" s="17">
        <f>AQ1974+AQ1975</f>
        <v>0</v>
      </c>
      <c r="AR1973" s="17">
        <f>AR1974+AR1975</f>
        <v>0</v>
      </c>
      <c r="AS1973" s="17">
        <f>AS1974+AS1975</f>
        <v>0</v>
      </c>
      <c r="AT1973" s="17">
        <f>AT1974+AT1975</f>
        <v>0</v>
      </c>
      <c r="AU1973" s="17">
        <f>AU1974+AU1975</f>
        <v>0</v>
      </c>
      <c r="AV1973" s="17">
        <f>AV1974+AV1975</f>
        <v>0</v>
      </c>
      <c r="AW1973" s="17">
        <f t="shared" si="5179"/>
        <v>184601.09036</v>
      </c>
      <c r="AX1973" s="17">
        <f t="shared" si="5180"/>
        <v>77777.600999999995</v>
      </c>
      <c r="AY1973" s="17">
        <f t="shared" si="5181"/>
        <v>73723.566000000006</v>
      </c>
      <c r="AZ1973" s="17">
        <f>AZ1974+AZ1975</f>
        <v>0</v>
      </c>
      <c r="BA1973" s="32"/>
      <c r="BB1973" s="32"/>
      <c r="BC1973" s="25"/>
      <c r="BD1973" s="25"/>
      <c r="BE1973" s="25"/>
      <c r="BF1973" s="25"/>
      <c r="BG1973" s="25"/>
      <c r="BH1973" s="25"/>
      <c r="BI1973" s="25"/>
    </row>
    <row r="1974" s="25" customFormat="1">
      <c r="A1974" s="30" t="s">
        <v>693</v>
      </c>
      <c r="B1974" s="30" t="s">
        <v>121</v>
      </c>
      <c r="C1974" s="30" t="s">
        <v>267</v>
      </c>
      <c r="D1974" s="30" t="s">
        <v>746</v>
      </c>
      <c r="E1974" s="30" t="s">
        <v>41</v>
      </c>
      <c r="F1974" s="31" t="s">
        <v>42</v>
      </c>
      <c r="G1974" s="17">
        <v>96874.5</v>
      </c>
      <c r="H1974" s="17">
        <v>74744.800000000003</v>
      </c>
      <c r="I1974" s="17">
        <v>70733.5</v>
      </c>
      <c r="J1974" s="17"/>
      <c r="K1974" s="17"/>
      <c r="L1974" s="17"/>
      <c r="M1974" s="17">
        <f t="shared" si="5173"/>
        <v>96874.5</v>
      </c>
      <c r="N1974" s="17">
        <f t="shared" si="5174"/>
        <v>74744.800000000003</v>
      </c>
      <c r="O1974" s="17">
        <f t="shared" si="5175"/>
        <v>70733.5</v>
      </c>
      <c r="P1974" s="17"/>
      <c r="Q1974" s="17"/>
      <c r="R1974" s="17"/>
      <c r="S1974" s="17">
        <f>1808.57336+75870.1</f>
        <v>77678.673360000001</v>
      </c>
      <c r="T1974" s="17">
        <v>2986.1010000000001</v>
      </c>
      <c r="U1974" s="17"/>
      <c r="V1974" s="17">
        <v>2943.7660000000001</v>
      </c>
      <c r="W1974" s="17"/>
      <c r="X1974" s="17"/>
      <c r="Y1974" s="17">
        <f t="shared" si="5197"/>
        <v>174553.17336000002</v>
      </c>
      <c r="Z1974" s="17">
        <f t="shared" si="5198"/>
        <v>77730.900999999998</v>
      </c>
      <c r="AA1974" s="17">
        <f t="shared" si="5199"/>
        <v>73677.266000000003</v>
      </c>
      <c r="AB1974" s="17"/>
      <c r="AC1974" s="17"/>
      <c r="AD1974" s="17"/>
      <c r="AE1974" s="17">
        <f t="shared" si="5176"/>
        <v>174553.17336000002</v>
      </c>
      <c r="AF1974" s="17">
        <f t="shared" si="5177"/>
        <v>77730.900999999998</v>
      </c>
      <c r="AG1974" s="17">
        <f t="shared" si="5178"/>
        <v>73677.266000000003</v>
      </c>
      <c r="AH1974" s="17"/>
      <c r="AI1974" s="17"/>
      <c r="AJ1974" s="17">
        <v>10000.916999999999</v>
      </c>
      <c r="AK1974" s="17"/>
      <c r="AL1974" s="17"/>
      <c r="AM1974" s="17"/>
      <c r="AN1974" s="17"/>
      <c r="AO1974" s="17"/>
      <c r="AP1974" s="17"/>
      <c r="AQ1974" s="17"/>
      <c r="AR1974" s="17"/>
      <c r="AS1974" s="17"/>
      <c r="AT1974" s="17"/>
      <c r="AU1974" s="17"/>
      <c r="AV1974" s="17"/>
      <c r="AW1974" s="17">
        <f t="shared" si="5179"/>
        <v>184554.09036</v>
      </c>
      <c r="AX1974" s="17">
        <f t="shared" si="5180"/>
        <v>77730.900999999998</v>
      </c>
      <c r="AY1974" s="17">
        <f t="shared" si="5181"/>
        <v>73677.266000000003</v>
      </c>
      <c r="AZ1974" s="17"/>
      <c r="BA1974" s="32"/>
      <c r="BB1974" s="32"/>
      <c r="BC1974" s="25"/>
      <c r="BD1974" s="25"/>
      <c r="BE1974" s="25"/>
      <c r="BF1974" s="25"/>
      <c r="BG1974" s="25"/>
      <c r="BH1974" s="25"/>
      <c r="BI1974" s="25"/>
    </row>
    <row r="1975" s="25" customFormat="1">
      <c r="A1975" s="30" t="s">
        <v>693</v>
      </c>
      <c r="B1975" s="30" t="s">
        <v>121</v>
      </c>
      <c r="C1975" s="30" t="s">
        <v>267</v>
      </c>
      <c r="D1975" s="30" t="s">
        <v>746</v>
      </c>
      <c r="E1975" s="30" t="s">
        <v>43</v>
      </c>
      <c r="F1975" s="31" t="s">
        <v>44</v>
      </c>
      <c r="G1975" s="17">
        <v>47</v>
      </c>
      <c r="H1975" s="17">
        <v>46.700000000000003</v>
      </c>
      <c r="I1975" s="17">
        <v>46.299999999999997</v>
      </c>
      <c r="J1975" s="17"/>
      <c r="K1975" s="17"/>
      <c r="L1975" s="17"/>
      <c r="M1975" s="17">
        <f t="shared" si="5173"/>
        <v>47</v>
      </c>
      <c r="N1975" s="17">
        <f t="shared" si="5174"/>
        <v>46.700000000000003</v>
      </c>
      <c r="O1975" s="17">
        <f t="shared" si="5175"/>
        <v>46.299999999999997</v>
      </c>
      <c r="P1975" s="17"/>
      <c r="Q1975" s="17"/>
      <c r="R1975" s="17"/>
      <c r="S1975" s="17"/>
      <c r="T1975" s="17"/>
      <c r="U1975" s="17"/>
      <c r="V1975" s="17"/>
      <c r="W1975" s="17"/>
      <c r="X1975" s="17"/>
      <c r="Y1975" s="17">
        <f t="shared" si="5197"/>
        <v>47</v>
      </c>
      <c r="Z1975" s="17">
        <f t="shared" si="5198"/>
        <v>46.700000000000003</v>
      </c>
      <c r="AA1975" s="17">
        <f t="shared" si="5199"/>
        <v>46.299999999999997</v>
      </c>
      <c r="AB1975" s="17"/>
      <c r="AC1975" s="17"/>
      <c r="AD1975" s="17"/>
      <c r="AE1975" s="17">
        <f t="shared" si="5176"/>
        <v>47</v>
      </c>
      <c r="AF1975" s="17">
        <f t="shared" si="5177"/>
        <v>46.700000000000003</v>
      </c>
      <c r="AG1975" s="17">
        <f t="shared" si="5178"/>
        <v>46.299999999999997</v>
      </c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/>
      <c r="AS1975" s="17"/>
      <c r="AT1975" s="17"/>
      <c r="AU1975" s="17"/>
      <c r="AV1975" s="17"/>
      <c r="AW1975" s="17">
        <f t="shared" si="5179"/>
        <v>47</v>
      </c>
      <c r="AX1975" s="17">
        <f t="shared" si="5180"/>
        <v>46.700000000000003</v>
      </c>
      <c r="AY1975" s="17">
        <f t="shared" si="5181"/>
        <v>46.299999999999997</v>
      </c>
      <c r="AZ1975" s="17"/>
      <c r="BA1975" s="32"/>
      <c r="BB1975" s="32"/>
      <c r="BC1975" s="25"/>
      <c r="BD1975" s="25"/>
      <c r="BE1975" s="25"/>
      <c r="BF1975" s="25"/>
      <c r="BG1975" s="25"/>
      <c r="BH1975" s="25"/>
      <c r="BI1975" s="25"/>
    </row>
    <row r="1976" s="25" customFormat="1">
      <c r="A1976" s="30" t="s">
        <v>693</v>
      </c>
      <c r="B1976" s="30" t="s">
        <v>121</v>
      </c>
      <c r="C1976" s="30" t="s">
        <v>267</v>
      </c>
      <c r="D1976" s="30" t="s">
        <v>748</v>
      </c>
      <c r="E1976" s="35"/>
      <c r="F1976" s="31" t="s">
        <v>749</v>
      </c>
      <c r="G1976" s="17">
        <f>G1977</f>
        <v>182137.20000000001</v>
      </c>
      <c r="H1976" s="17">
        <f>H1977</f>
        <v>182137.20000000001</v>
      </c>
      <c r="I1976" s="17">
        <f>I1977</f>
        <v>182137.20000000001</v>
      </c>
      <c r="J1976" s="17">
        <f>J1977</f>
        <v>0</v>
      </c>
      <c r="K1976" s="17">
        <f>K1977</f>
        <v>0</v>
      </c>
      <c r="L1976" s="17">
        <f>L1977</f>
        <v>0</v>
      </c>
      <c r="M1976" s="17">
        <f t="shared" si="5173"/>
        <v>182137.20000000001</v>
      </c>
      <c r="N1976" s="17">
        <f t="shared" si="5174"/>
        <v>182137.20000000001</v>
      </c>
      <c r="O1976" s="17">
        <f t="shared" si="5175"/>
        <v>182137.20000000001</v>
      </c>
      <c r="P1976" s="17">
        <f>P1977</f>
        <v>0</v>
      </c>
      <c r="Q1976" s="17">
        <f>Q1977</f>
        <v>0</v>
      </c>
      <c r="R1976" s="17">
        <f>R1977</f>
        <v>0</v>
      </c>
      <c r="S1976" s="17">
        <f>S1977</f>
        <v>0</v>
      </c>
      <c r="T1976" s="17">
        <f>T1977</f>
        <v>0</v>
      </c>
      <c r="U1976" s="17">
        <f>U1977</f>
        <v>0</v>
      </c>
      <c r="V1976" s="17">
        <f>V1977</f>
        <v>0</v>
      </c>
      <c r="W1976" s="17">
        <f>W1977</f>
        <v>0</v>
      </c>
      <c r="X1976" s="17">
        <f>X1977</f>
        <v>0</v>
      </c>
      <c r="Y1976" s="17">
        <f t="shared" si="5197"/>
        <v>182137.20000000001</v>
      </c>
      <c r="Z1976" s="17">
        <f t="shared" si="5198"/>
        <v>182137.20000000001</v>
      </c>
      <c r="AA1976" s="17">
        <f t="shared" si="5199"/>
        <v>182137.20000000001</v>
      </c>
      <c r="AB1976" s="17">
        <f>AB1977</f>
        <v>0</v>
      </c>
      <c r="AC1976" s="17">
        <f>AC1977</f>
        <v>0</v>
      </c>
      <c r="AD1976" s="17">
        <f>AD1977</f>
        <v>0</v>
      </c>
      <c r="AE1976" s="17">
        <f t="shared" si="5176"/>
        <v>182137.20000000001</v>
      </c>
      <c r="AF1976" s="17">
        <f t="shared" si="5177"/>
        <v>182137.20000000001</v>
      </c>
      <c r="AG1976" s="17">
        <f t="shared" si="5178"/>
        <v>182137.20000000001</v>
      </c>
      <c r="AH1976" s="17">
        <f>AH1977</f>
        <v>0</v>
      </c>
      <c r="AI1976" s="17">
        <f>AI1977</f>
        <v>0</v>
      </c>
      <c r="AJ1976" s="17">
        <f>AJ1977</f>
        <v>0</v>
      </c>
      <c r="AK1976" s="17">
        <f>AK1977</f>
        <v>0</v>
      </c>
      <c r="AL1976" s="17">
        <f>AL1977</f>
        <v>0</v>
      </c>
      <c r="AM1976" s="17">
        <f>AM1977</f>
        <v>0</v>
      </c>
      <c r="AN1976" s="17">
        <f>AN1977</f>
        <v>0</v>
      </c>
      <c r="AO1976" s="17">
        <f>AO1977</f>
        <v>0</v>
      </c>
      <c r="AP1976" s="17">
        <f>AP1977</f>
        <v>0</v>
      </c>
      <c r="AQ1976" s="17">
        <f>AQ1977</f>
        <v>0</v>
      </c>
      <c r="AR1976" s="17">
        <f>AR1977</f>
        <v>0</v>
      </c>
      <c r="AS1976" s="17">
        <f>AS1977</f>
        <v>0</v>
      </c>
      <c r="AT1976" s="17">
        <f>AT1977</f>
        <v>0</v>
      </c>
      <c r="AU1976" s="17">
        <f>AU1977</f>
        <v>0</v>
      </c>
      <c r="AV1976" s="17">
        <f>AV1977</f>
        <v>0</v>
      </c>
      <c r="AW1976" s="17">
        <f t="shared" si="5179"/>
        <v>182137.20000000001</v>
      </c>
      <c r="AX1976" s="17">
        <f t="shared" si="5180"/>
        <v>182137.20000000001</v>
      </c>
      <c r="AY1976" s="17">
        <f t="shared" si="5181"/>
        <v>182137.20000000001</v>
      </c>
      <c r="AZ1976" s="17">
        <f>AZ1977</f>
        <v>0</v>
      </c>
      <c r="BA1976" s="32"/>
      <c r="BB1976" s="32"/>
      <c r="BC1976" s="25"/>
      <c r="BD1976" s="25"/>
      <c r="BE1976" s="25"/>
      <c r="BF1976" s="25"/>
      <c r="BG1976" s="25"/>
      <c r="BH1976" s="25"/>
      <c r="BI1976" s="25"/>
    </row>
    <row r="1977" s="25" customFormat="1">
      <c r="A1977" s="30" t="s">
        <v>693</v>
      </c>
      <c r="B1977" s="30" t="s">
        <v>121</v>
      </c>
      <c r="C1977" s="30" t="s">
        <v>267</v>
      </c>
      <c r="D1977" s="30" t="s">
        <v>748</v>
      </c>
      <c r="E1977" s="30" t="s">
        <v>41</v>
      </c>
      <c r="F1977" s="31" t="s">
        <v>42</v>
      </c>
      <c r="G1977" s="17">
        <v>182137.20000000001</v>
      </c>
      <c r="H1977" s="17">
        <v>182137.20000000001</v>
      </c>
      <c r="I1977" s="17">
        <v>182137.20000000001</v>
      </c>
      <c r="J1977" s="17"/>
      <c r="K1977" s="17"/>
      <c r="L1977" s="17"/>
      <c r="M1977" s="17">
        <f t="shared" si="5173"/>
        <v>182137.20000000001</v>
      </c>
      <c r="N1977" s="17">
        <f t="shared" si="5174"/>
        <v>182137.20000000001</v>
      </c>
      <c r="O1977" s="17">
        <f t="shared" si="5175"/>
        <v>182137.20000000001</v>
      </c>
      <c r="P1977" s="17"/>
      <c r="Q1977" s="17"/>
      <c r="R1977" s="17"/>
      <c r="S1977" s="17"/>
      <c r="T1977" s="17"/>
      <c r="U1977" s="17"/>
      <c r="V1977" s="17"/>
      <c r="W1977" s="17"/>
      <c r="X1977" s="17"/>
      <c r="Y1977" s="17">
        <f t="shared" si="5197"/>
        <v>182137.20000000001</v>
      </c>
      <c r="Z1977" s="17">
        <f t="shared" si="5198"/>
        <v>182137.20000000001</v>
      </c>
      <c r="AA1977" s="17">
        <f t="shared" si="5199"/>
        <v>182137.20000000001</v>
      </c>
      <c r="AB1977" s="17"/>
      <c r="AC1977" s="17"/>
      <c r="AD1977" s="17"/>
      <c r="AE1977" s="17">
        <f t="shared" si="5176"/>
        <v>182137.20000000001</v>
      </c>
      <c r="AF1977" s="17">
        <f t="shared" si="5177"/>
        <v>182137.20000000001</v>
      </c>
      <c r="AG1977" s="17">
        <f t="shared" si="5178"/>
        <v>182137.20000000001</v>
      </c>
      <c r="AH1977" s="17"/>
      <c r="AI1977" s="17"/>
      <c r="AJ1977" s="17"/>
      <c r="AK1977" s="17"/>
      <c r="AL1977" s="17"/>
      <c r="AM1977" s="17"/>
      <c r="AN1977" s="17"/>
      <c r="AO1977" s="17"/>
      <c r="AP1977" s="17"/>
      <c r="AQ1977" s="17"/>
      <c r="AR1977" s="17"/>
      <c r="AS1977" s="17"/>
      <c r="AT1977" s="17"/>
      <c r="AU1977" s="17"/>
      <c r="AV1977" s="17"/>
      <c r="AW1977" s="17">
        <f t="shared" si="5179"/>
        <v>182137.20000000001</v>
      </c>
      <c r="AX1977" s="17">
        <f t="shared" si="5180"/>
        <v>182137.20000000001</v>
      </c>
      <c r="AY1977" s="17">
        <f t="shared" si="5181"/>
        <v>182137.20000000001</v>
      </c>
      <c r="AZ1977" s="17"/>
      <c r="BA1977" s="32"/>
      <c r="BB1977" s="32"/>
      <c r="BC1977" s="25"/>
      <c r="BD1977" s="25"/>
      <c r="BE1977" s="25"/>
      <c r="BF1977" s="25"/>
      <c r="BG1977" s="25"/>
      <c r="BH1977" s="25"/>
      <c r="BI1977" s="25"/>
    </row>
    <row r="1978" s="25" customFormat="1">
      <c r="A1978" s="30" t="s">
        <v>693</v>
      </c>
      <c r="B1978" s="30" t="s">
        <v>121</v>
      </c>
      <c r="C1978" s="30" t="s">
        <v>267</v>
      </c>
      <c r="D1978" s="30" t="s">
        <v>750</v>
      </c>
      <c r="E1978" s="35"/>
      <c r="F1978" s="31" t="s">
        <v>751</v>
      </c>
      <c r="G1978" s="17">
        <f>G1979</f>
        <v>123891.8</v>
      </c>
      <c r="H1978" s="17">
        <f>H1979</f>
        <v>86919.100000000006</v>
      </c>
      <c r="I1978" s="17">
        <f>I1979</f>
        <v>126375</v>
      </c>
      <c r="J1978" s="17">
        <f>J1979</f>
        <v>0</v>
      </c>
      <c r="K1978" s="17">
        <f>K1979</f>
        <v>0</v>
      </c>
      <c r="L1978" s="17">
        <f>L1979</f>
        <v>0</v>
      </c>
      <c r="M1978" s="17">
        <f t="shared" si="5173"/>
        <v>123891.8</v>
      </c>
      <c r="N1978" s="17">
        <f t="shared" si="5174"/>
        <v>86919.100000000006</v>
      </c>
      <c r="O1978" s="17">
        <f t="shared" si="5175"/>
        <v>126375</v>
      </c>
      <c r="P1978" s="17">
        <f>P1979</f>
        <v>0</v>
      </c>
      <c r="Q1978" s="17">
        <f>Q1979</f>
        <v>0</v>
      </c>
      <c r="R1978" s="17">
        <f>R1979</f>
        <v>0</v>
      </c>
      <c r="S1978" s="17">
        <f>S1979</f>
        <v>49360.750480000002</v>
      </c>
      <c r="T1978" s="17">
        <f>T1979</f>
        <v>0</v>
      </c>
      <c r="U1978" s="17">
        <f>U1979</f>
        <v>0</v>
      </c>
      <c r="V1978" s="17">
        <f>V1979</f>
        <v>0</v>
      </c>
      <c r="W1978" s="17">
        <f>W1979</f>
        <v>0</v>
      </c>
      <c r="X1978" s="17">
        <f>X1979</f>
        <v>0</v>
      </c>
      <c r="Y1978" s="17">
        <f t="shared" si="5197"/>
        <v>173252.55048000001</v>
      </c>
      <c r="Z1978" s="17">
        <f t="shared" si="5198"/>
        <v>86919.100000000006</v>
      </c>
      <c r="AA1978" s="17">
        <f t="shared" si="5199"/>
        <v>126375</v>
      </c>
      <c r="AB1978" s="17">
        <f>AB1979</f>
        <v>0</v>
      </c>
      <c r="AC1978" s="17">
        <f>AC1979</f>
        <v>0</v>
      </c>
      <c r="AD1978" s="17">
        <f>AD1979</f>
        <v>0</v>
      </c>
      <c r="AE1978" s="17">
        <f t="shared" si="5176"/>
        <v>173252.55048000001</v>
      </c>
      <c r="AF1978" s="17">
        <f t="shared" si="5177"/>
        <v>86919.100000000006</v>
      </c>
      <c r="AG1978" s="17">
        <f t="shared" si="5178"/>
        <v>126375</v>
      </c>
      <c r="AH1978" s="17">
        <f>AH1979</f>
        <v>0</v>
      </c>
      <c r="AI1978" s="17">
        <f>AI1979</f>
        <v>0</v>
      </c>
      <c r="AJ1978" s="17">
        <f>AJ1979</f>
        <v>0</v>
      </c>
      <c r="AK1978" s="17">
        <f>AK1979</f>
        <v>0</v>
      </c>
      <c r="AL1978" s="17">
        <f>AL1979</f>
        <v>0</v>
      </c>
      <c r="AM1978" s="17">
        <f>AM1979</f>
        <v>0</v>
      </c>
      <c r="AN1978" s="17">
        <f>AN1979</f>
        <v>0</v>
      </c>
      <c r="AO1978" s="17">
        <f>AO1979</f>
        <v>0</v>
      </c>
      <c r="AP1978" s="17">
        <f>AP1979</f>
        <v>0</v>
      </c>
      <c r="AQ1978" s="17">
        <f>AQ1979</f>
        <v>0</v>
      </c>
      <c r="AR1978" s="17">
        <f>AR1979</f>
        <v>0</v>
      </c>
      <c r="AS1978" s="17">
        <f>AS1979</f>
        <v>0</v>
      </c>
      <c r="AT1978" s="17">
        <f>AT1979</f>
        <v>0</v>
      </c>
      <c r="AU1978" s="17">
        <f>AU1979</f>
        <v>0</v>
      </c>
      <c r="AV1978" s="17">
        <f>AV1979</f>
        <v>0</v>
      </c>
      <c r="AW1978" s="17">
        <f t="shared" si="5179"/>
        <v>173252.55048000001</v>
      </c>
      <c r="AX1978" s="17">
        <f t="shared" si="5180"/>
        <v>86919.100000000006</v>
      </c>
      <c r="AY1978" s="17">
        <f t="shared" si="5181"/>
        <v>126375</v>
      </c>
      <c r="AZ1978" s="17">
        <f>AZ1979</f>
        <v>0</v>
      </c>
      <c r="BA1978" s="32"/>
      <c r="BB1978" s="32"/>
      <c r="BC1978" s="25"/>
      <c r="BD1978" s="25"/>
      <c r="BE1978" s="25"/>
      <c r="BF1978" s="25"/>
      <c r="BG1978" s="25"/>
      <c r="BH1978" s="25"/>
      <c r="BI1978" s="25"/>
    </row>
    <row r="1979" s="25" customFormat="1">
      <c r="A1979" s="30" t="s">
        <v>693</v>
      </c>
      <c r="B1979" s="30" t="s">
        <v>121</v>
      </c>
      <c r="C1979" s="30" t="s">
        <v>267</v>
      </c>
      <c r="D1979" s="30" t="s">
        <v>750</v>
      </c>
      <c r="E1979" s="30" t="s">
        <v>41</v>
      </c>
      <c r="F1979" s="31" t="s">
        <v>42</v>
      </c>
      <c r="G1979" s="17">
        <v>123891.8</v>
      </c>
      <c r="H1979" s="17">
        <v>86919.100000000006</v>
      </c>
      <c r="I1979" s="17">
        <v>126375</v>
      </c>
      <c r="J1979" s="17"/>
      <c r="K1979" s="17"/>
      <c r="L1979" s="17"/>
      <c r="M1979" s="17">
        <f t="shared" si="5173"/>
        <v>123891.8</v>
      </c>
      <c r="N1979" s="17">
        <f t="shared" si="5174"/>
        <v>86919.100000000006</v>
      </c>
      <c r="O1979" s="17">
        <f t="shared" si="5175"/>
        <v>126375</v>
      </c>
      <c r="P1979" s="17"/>
      <c r="Q1979" s="17"/>
      <c r="R1979" s="17"/>
      <c r="S1979" s="17">
        <v>49360.750480000002</v>
      </c>
      <c r="T1979" s="17"/>
      <c r="U1979" s="17"/>
      <c r="V1979" s="17"/>
      <c r="W1979" s="17"/>
      <c r="X1979" s="17"/>
      <c r="Y1979" s="17">
        <f t="shared" si="5197"/>
        <v>173252.55048000001</v>
      </c>
      <c r="Z1979" s="17">
        <f t="shared" si="5198"/>
        <v>86919.100000000006</v>
      </c>
      <c r="AA1979" s="17">
        <f t="shared" si="5199"/>
        <v>126375</v>
      </c>
      <c r="AB1979" s="17"/>
      <c r="AC1979" s="17"/>
      <c r="AD1979" s="17"/>
      <c r="AE1979" s="17">
        <f t="shared" si="5176"/>
        <v>173252.55048000001</v>
      </c>
      <c r="AF1979" s="17">
        <f t="shared" si="5177"/>
        <v>86919.100000000006</v>
      </c>
      <c r="AG1979" s="17">
        <f t="shared" si="5178"/>
        <v>126375</v>
      </c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  <c r="AS1979" s="17"/>
      <c r="AT1979" s="17"/>
      <c r="AU1979" s="17"/>
      <c r="AV1979" s="17"/>
      <c r="AW1979" s="17">
        <f t="shared" si="5179"/>
        <v>173252.55048000001</v>
      </c>
      <c r="AX1979" s="17">
        <f t="shared" si="5180"/>
        <v>86919.100000000006</v>
      </c>
      <c r="AY1979" s="17">
        <f t="shared" si="5181"/>
        <v>126375</v>
      </c>
      <c r="AZ1979" s="17"/>
      <c r="BA1979" s="32"/>
      <c r="BB1979" s="32"/>
      <c r="BC1979" s="25"/>
      <c r="BD1979" s="25"/>
      <c r="BE1979" s="25"/>
      <c r="BF1979" s="25"/>
      <c r="BG1979" s="25"/>
      <c r="BH1979" s="25"/>
      <c r="BI1979" s="25"/>
    </row>
    <row r="1980" s="25" customFormat="1">
      <c r="A1980" s="30" t="s">
        <v>693</v>
      </c>
      <c r="B1980" s="30" t="s">
        <v>121</v>
      </c>
      <c r="C1980" s="30" t="s">
        <v>267</v>
      </c>
      <c r="D1980" s="30" t="s">
        <v>752</v>
      </c>
      <c r="E1980" s="35"/>
      <c r="F1980" s="31" t="s">
        <v>56</v>
      </c>
      <c r="G1980" s="17">
        <f>G1981+G1982+G1983</f>
        <v>65157.800000000003</v>
      </c>
      <c r="H1980" s="17">
        <f>H1981+H1982+H1983</f>
        <v>66925.300000000003</v>
      </c>
      <c r="I1980" s="17">
        <f>I1981+I1982+I1983</f>
        <v>66925.300000000003</v>
      </c>
      <c r="J1980" s="17">
        <f>J1981+J1982+J1983</f>
        <v>0</v>
      </c>
      <c r="K1980" s="17">
        <f>K1981+K1982+K1983</f>
        <v>0</v>
      </c>
      <c r="L1980" s="17">
        <f>L1981+L1982+L1983</f>
        <v>0</v>
      </c>
      <c r="M1980" s="17">
        <f t="shared" si="5173"/>
        <v>65157.800000000003</v>
      </c>
      <c r="N1980" s="17">
        <f t="shared" si="5174"/>
        <v>66925.300000000003</v>
      </c>
      <c r="O1980" s="17">
        <f t="shared" si="5175"/>
        <v>66925.300000000003</v>
      </c>
      <c r="P1980" s="17">
        <f>P1981+P1982+P1983</f>
        <v>14730.200000000001</v>
      </c>
      <c r="Q1980" s="17">
        <f>Q1981+Q1982+Q1983</f>
        <v>0</v>
      </c>
      <c r="R1980" s="17">
        <f>R1981+R1982+R1983</f>
        <v>0</v>
      </c>
      <c r="S1980" s="17">
        <f>S1981+S1982+S1983</f>
        <v>0</v>
      </c>
      <c r="T1980" s="17">
        <f>T1981+T1982+T1983</f>
        <v>18661.099999999999</v>
      </c>
      <c r="U1980" s="17">
        <f>U1981+U1982+U1983</f>
        <v>0</v>
      </c>
      <c r="V1980" s="17">
        <f>V1981+V1982+V1983</f>
        <v>18661.099999999999</v>
      </c>
      <c r="W1980" s="17">
        <f>W1981+W1982+W1983</f>
        <v>0</v>
      </c>
      <c r="X1980" s="17">
        <f>X1981+X1982+X1983</f>
        <v>0</v>
      </c>
      <c r="Y1980" s="17">
        <f t="shared" si="5197"/>
        <v>79888</v>
      </c>
      <c r="Z1980" s="17">
        <f t="shared" si="5198"/>
        <v>85586.399999999994</v>
      </c>
      <c r="AA1980" s="17">
        <f t="shared" si="5199"/>
        <v>85586.399999999994</v>
      </c>
      <c r="AB1980" s="17">
        <f>AB1981+AB1982+AB1983</f>
        <v>0</v>
      </c>
      <c r="AC1980" s="17">
        <f>AC1981+AC1982+AC1983</f>
        <v>0</v>
      </c>
      <c r="AD1980" s="17">
        <f>AD1981+AD1982+AD1983</f>
        <v>0</v>
      </c>
      <c r="AE1980" s="17">
        <f t="shared" si="5176"/>
        <v>79888</v>
      </c>
      <c r="AF1980" s="17">
        <f t="shared" si="5177"/>
        <v>85586.399999999994</v>
      </c>
      <c r="AG1980" s="17">
        <f t="shared" si="5178"/>
        <v>85586.399999999994</v>
      </c>
      <c r="AH1980" s="17">
        <f>AH1981+AH1982+AH1983</f>
        <v>0</v>
      </c>
      <c r="AI1980" s="17">
        <f>AI1981+AI1982+AI1983</f>
        <v>0</v>
      </c>
      <c r="AJ1980" s="17">
        <f>AJ1981+AJ1982+AJ1983</f>
        <v>4029</v>
      </c>
      <c r="AK1980" s="17">
        <f>AK1981+AK1982+AK1983</f>
        <v>0</v>
      </c>
      <c r="AL1980" s="17">
        <f>AL1981+AL1982+AL1983</f>
        <v>0</v>
      </c>
      <c r="AM1980" s="17">
        <f>AM1981+AM1982+AM1983</f>
        <v>4960</v>
      </c>
      <c r="AN1980" s="17">
        <f>AN1981+AN1982+AN1983</f>
        <v>0</v>
      </c>
      <c r="AO1980" s="17">
        <f>AO1981+AO1982+AO1983</f>
        <v>0</v>
      </c>
      <c r="AP1980" s="17">
        <f>AP1981+AP1982+AP1983</f>
        <v>0</v>
      </c>
      <c r="AQ1980" s="17">
        <f>AQ1981+AQ1982+AQ1983</f>
        <v>0</v>
      </c>
      <c r="AR1980" s="17">
        <f>AR1981+AR1982+AR1983</f>
        <v>0</v>
      </c>
      <c r="AS1980" s="17">
        <f>AS1981+AS1982+AS1983</f>
        <v>0</v>
      </c>
      <c r="AT1980" s="17">
        <f>AT1981+AT1982+AT1983</f>
        <v>4960</v>
      </c>
      <c r="AU1980" s="17">
        <f>AU1981+AU1982+AU1983</f>
        <v>0</v>
      </c>
      <c r="AV1980" s="17">
        <f>AV1981+AV1982+AV1983</f>
        <v>0</v>
      </c>
      <c r="AW1980" s="17">
        <f t="shared" si="5179"/>
        <v>83917</v>
      </c>
      <c r="AX1980" s="17">
        <f t="shared" si="5180"/>
        <v>90546.399999999994</v>
      </c>
      <c r="AY1980" s="17">
        <f t="shared" si="5181"/>
        <v>90546.399999999994</v>
      </c>
      <c r="AZ1980" s="17">
        <f>AZ1981+AZ1982+AZ1983</f>
        <v>0</v>
      </c>
      <c r="BA1980" s="32"/>
      <c r="BB1980" s="32"/>
      <c r="BC1980" s="25"/>
      <c r="BD1980" s="25"/>
      <c r="BE1980" s="25"/>
      <c r="BF1980" s="25"/>
      <c r="BG1980" s="25"/>
      <c r="BH1980" s="25"/>
      <c r="BI1980" s="25"/>
    </row>
    <row r="1981" s="25" customFormat="1">
      <c r="A1981" s="30" t="s">
        <v>693</v>
      </c>
      <c r="B1981" s="30" t="s">
        <v>121</v>
      </c>
      <c r="C1981" s="30" t="s">
        <v>267</v>
      </c>
      <c r="D1981" s="30" t="s">
        <v>752</v>
      </c>
      <c r="E1981" s="30" t="s">
        <v>53</v>
      </c>
      <c r="F1981" s="31" t="s">
        <v>54</v>
      </c>
      <c r="G1981" s="17">
        <v>57484.400000000001</v>
      </c>
      <c r="H1981" s="17">
        <v>59251.900000000001</v>
      </c>
      <c r="I1981" s="17">
        <v>59251.900000000001</v>
      </c>
      <c r="J1981" s="17"/>
      <c r="K1981" s="17"/>
      <c r="L1981" s="17"/>
      <c r="M1981" s="17">
        <f t="shared" si="5173"/>
        <v>57484.400000000001</v>
      </c>
      <c r="N1981" s="17">
        <f t="shared" si="5174"/>
        <v>59251.900000000001</v>
      </c>
      <c r="O1981" s="17">
        <f t="shared" si="5175"/>
        <v>59251.900000000001</v>
      </c>
      <c r="P1981" s="17">
        <v>14730.200000000001</v>
      </c>
      <c r="Q1981" s="17"/>
      <c r="R1981" s="17"/>
      <c r="S1981" s="17"/>
      <c r="T1981" s="17">
        <v>18661.099999999999</v>
      </c>
      <c r="U1981" s="17"/>
      <c r="V1981" s="17">
        <v>18661.099999999999</v>
      </c>
      <c r="W1981" s="17"/>
      <c r="X1981" s="17"/>
      <c r="Y1981" s="17">
        <f t="shared" si="5197"/>
        <v>72214.600000000006</v>
      </c>
      <c r="Z1981" s="17">
        <f t="shared" si="5198"/>
        <v>77913</v>
      </c>
      <c r="AA1981" s="17">
        <f t="shared" si="5199"/>
        <v>77913</v>
      </c>
      <c r="AB1981" s="17"/>
      <c r="AC1981" s="17"/>
      <c r="AD1981" s="17"/>
      <c r="AE1981" s="17">
        <f t="shared" si="5176"/>
        <v>72214.600000000006</v>
      </c>
      <c r="AF1981" s="17">
        <f t="shared" si="5177"/>
        <v>77913</v>
      </c>
      <c r="AG1981" s="17">
        <f t="shared" si="5178"/>
        <v>77913</v>
      </c>
      <c r="AH1981" s="17"/>
      <c r="AI1981" s="17"/>
      <c r="AJ1981" s="17">
        <v>2712.5999999999999</v>
      </c>
      <c r="AK1981" s="17"/>
      <c r="AL1981" s="17"/>
      <c r="AM1981" s="17">
        <v>4649.5</v>
      </c>
      <c r="AN1981" s="17"/>
      <c r="AO1981" s="17"/>
      <c r="AP1981" s="17"/>
      <c r="AQ1981" s="17"/>
      <c r="AR1981" s="17"/>
      <c r="AS1981" s="17"/>
      <c r="AT1981" s="17">
        <v>4649.5</v>
      </c>
      <c r="AU1981" s="17"/>
      <c r="AV1981" s="17"/>
      <c r="AW1981" s="17">
        <f t="shared" si="5179"/>
        <v>74927.200000000012</v>
      </c>
      <c r="AX1981" s="17">
        <f t="shared" si="5180"/>
        <v>82562.5</v>
      </c>
      <c r="AY1981" s="17">
        <f t="shared" si="5181"/>
        <v>82562.5</v>
      </c>
      <c r="AZ1981" s="17"/>
      <c r="BA1981" s="32"/>
      <c r="BB1981" s="32"/>
      <c r="BC1981" s="25"/>
      <c r="BD1981" s="25"/>
      <c r="BE1981" s="25"/>
      <c r="BF1981" s="25"/>
      <c r="BG1981" s="25"/>
      <c r="BH1981" s="25"/>
      <c r="BI1981" s="25"/>
    </row>
    <row r="1982" s="25" customFormat="1">
      <c r="A1982" s="30" t="s">
        <v>693</v>
      </c>
      <c r="B1982" s="30" t="s">
        <v>121</v>
      </c>
      <c r="C1982" s="30" t="s">
        <v>267</v>
      </c>
      <c r="D1982" s="30" t="s">
        <v>752</v>
      </c>
      <c r="E1982" s="30" t="s">
        <v>41</v>
      </c>
      <c r="F1982" s="31" t="s">
        <v>42</v>
      </c>
      <c r="G1982" s="17">
        <v>7570.1000000000004</v>
      </c>
      <c r="H1982" s="17">
        <v>7570.1000000000004</v>
      </c>
      <c r="I1982" s="17">
        <v>7570.1000000000004</v>
      </c>
      <c r="J1982" s="17"/>
      <c r="K1982" s="17"/>
      <c r="L1982" s="17"/>
      <c r="M1982" s="17">
        <f t="shared" si="5173"/>
        <v>7570.1000000000004</v>
      </c>
      <c r="N1982" s="17">
        <f t="shared" si="5174"/>
        <v>7570.1000000000004</v>
      </c>
      <c r="O1982" s="17">
        <f t="shared" si="5175"/>
        <v>7570.1000000000004</v>
      </c>
      <c r="P1982" s="17"/>
      <c r="Q1982" s="17"/>
      <c r="R1982" s="17"/>
      <c r="S1982" s="17"/>
      <c r="T1982" s="17"/>
      <c r="U1982" s="17"/>
      <c r="V1982" s="17"/>
      <c r="W1982" s="17"/>
      <c r="X1982" s="17"/>
      <c r="Y1982" s="17">
        <f t="shared" si="5197"/>
        <v>7570.1000000000004</v>
      </c>
      <c r="Z1982" s="17">
        <f t="shared" si="5198"/>
        <v>7570.1000000000004</v>
      </c>
      <c r="AA1982" s="17">
        <f t="shared" si="5199"/>
        <v>7570.1000000000004</v>
      </c>
      <c r="AB1982" s="17"/>
      <c r="AC1982" s="17"/>
      <c r="AD1982" s="17"/>
      <c r="AE1982" s="17">
        <f t="shared" si="5176"/>
        <v>7570.1000000000004</v>
      </c>
      <c r="AF1982" s="17">
        <f t="shared" si="5177"/>
        <v>7570.1000000000004</v>
      </c>
      <c r="AG1982" s="17">
        <f t="shared" si="5178"/>
        <v>7570.1000000000004</v>
      </c>
      <c r="AH1982" s="17"/>
      <c r="AI1982" s="17"/>
      <c r="AJ1982" s="17">
        <v>1276.4000000000001</v>
      </c>
      <c r="AK1982" s="17"/>
      <c r="AL1982" s="17"/>
      <c r="AM1982" s="17">
        <v>270.5</v>
      </c>
      <c r="AN1982" s="17"/>
      <c r="AO1982" s="17"/>
      <c r="AP1982" s="17"/>
      <c r="AQ1982" s="17"/>
      <c r="AR1982" s="17"/>
      <c r="AS1982" s="17"/>
      <c r="AT1982" s="17">
        <v>270.5</v>
      </c>
      <c r="AU1982" s="17"/>
      <c r="AV1982" s="17"/>
      <c r="AW1982" s="17">
        <f t="shared" si="5179"/>
        <v>8846.5</v>
      </c>
      <c r="AX1982" s="17">
        <f t="shared" si="5180"/>
        <v>7840.6000000000004</v>
      </c>
      <c r="AY1982" s="17">
        <f t="shared" si="5181"/>
        <v>7840.6000000000004</v>
      </c>
      <c r="AZ1982" s="17"/>
      <c r="BA1982" s="32"/>
      <c r="BB1982" s="32"/>
      <c r="BC1982" s="25"/>
      <c r="BD1982" s="25"/>
      <c r="BE1982" s="25"/>
      <c r="BF1982" s="25"/>
      <c r="BG1982" s="25"/>
      <c r="BH1982" s="25"/>
      <c r="BI1982" s="25"/>
    </row>
    <row r="1983" s="25" customFormat="1">
      <c r="A1983" s="30" t="s">
        <v>693</v>
      </c>
      <c r="B1983" s="30" t="s">
        <v>121</v>
      </c>
      <c r="C1983" s="30" t="s">
        <v>267</v>
      </c>
      <c r="D1983" s="30" t="s">
        <v>752</v>
      </c>
      <c r="E1983" s="30" t="s">
        <v>43</v>
      </c>
      <c r="F1983" s="31" t="s">
        <v>44</v>
      </c>
      <c r="G1983" s="17">
        <v>103.3</v>
      </c>
      <c r="H1983" s="17">
        <v>103.3</v>
      </c>
      <c r="I1983" s="17">
        <v>103.3</v>
      </c>
      <c r="J1983" s="17"/>
      <c r="K1983" s="17"/>
      <c r="L1983" s="17"/>
      <c r="M1983" s="17">
        <f t="shared" si="5173"/>
        <v>103.3</v>
      </c>
      <c r="N1983" s="17">
        <f t="shared" si="5174"/>
        <v>103.3</v>
      </c>
      <c r="O1983" s="17">
        <f t="shared" si="5175"/>
        <v>103.3</v>
      </c>
      <c r="P1983" s="17"/>
      <c r="Q1983" s="17"/>
      <c r="R1983" s="17"/>
      <c r="S1983" s="17"/>
      <c r="T1983" s="17"/>
      <c r="U1983" s="17"/>
      <c r="V1983" s="17"/>
      <c r="W1983" s="17"/>
      <c r="X1983" s="17"/>
      <c r="Y1983" s="17">
        <f t="shared" si="5197"/>
        <v>103.3</v>
      </c>
      <c r="Z1983" s="17">
        <f t="shared" si="5198"/>
        <v>103.3</v>
      </c>
      <c r="AA1983" s="17">
        <f t="shared" si="5199"/>
        <v>103.3</v>
      </c>
      <c r="AB1983" s="17"/>
      <c r="AC1983" s="17"/>
      <c r="AD1983" s="17"/>
      <c r="AE1983" s="17">
        <f t="shared" si="5176"/>
        <v>103.3</v>
      </c>
      <c r="AF1983" s="17">
        <f t="shared" si="5177"/>
        <v>103.3</v>
      </c>
      <c r="AG1983" s="17">
        <f t="shared" si="5178"/>
        <v>103.3</v>
      </c>
      <c r="AH1983" s="17"/>
      <c r="AI1983" s="17"/>
      <c r="AJ1983" s="17">
        <v>40</v>
      </c>
      <c r="AK1983" s="17"/>
      <c r="AL1983" s="17"/>
      <c r="AM1983" s="17">
        <v>40</v>
      </c>
      <c r="AN1983" s="17"/>
      <c r="AO1983" s="17"/>
      <c r="AP1983" s="17"/>
      <c r="AQ1983" s="17"/>
      <c r="AR1983" s="17"/>
      <c r="AS1983" s="17"/>
      <c r="AT1983" s="17">
        <v>40</v>
      </c>
      <c r="AU1983" s="17"/>
      <c r="AV1983" s="17"/>
      <c r="AW1983" s="17">
        <f t="shared" si="5179"/>
        <v>143.30000000000001</v>
      </c>
      <c r="AX1983" s="17">
        <f t="shared" si="5180"/>
        <v>143.30000000000001</v>
      </c>
      <c r="AY1983" s="17">
        <f t="shared" si="5181"/>
        <v>143.30000000000001</v>
      </c>
      <c r="AZ1983" s="17"/>
      <c r="BA1983" s="32"/>
      <c r="BB1983" s="32"/>
      <c r="BC1983" s="25"/>
      <c r="BD1983" s="25"/>
      <c r="BE1983" s="25"/>
      <c r="BF1983" s="25"/>
      <c r="BG1983" s="25"/>
      <c r="BH1983" s="25"/>
      <c r="BI1983" s="25"/>
    </row>
    <row r="1984" s="25" customFormat="1">
      <c r="A1984" s="30" t="s">
        <v>693</v>
      </c>
      <c r="B1984" s="30" t="s">
        <v>121</v>
      </c>
      <c r="C1984" s="30" t="s">
        <v>267</v>
      </c>
      <c r="D1984" s="30" t="s">
        <v>753</v>
      </c>
      <c r="E1984" s="35"/>
      <c r="F1984" s="31" t="s">
        <v>754</v>
      </c>
      <c r="G1984" s="17">
        <f>G1985+G1987+G1989+G1991</f>
        <v>450148.79999999999</v>
      </c>
      <c r="H1984" s="17">
        <f>H1985+H1987+H1989+H1991</f>
        <v>450699.09999999998</v>
      </c>
      <c r="I1984" s="17">
        <f>I1985+I1987+I1989+I1991</f>
        <v>435879</v>
      </c>
      <c r="J1984" s="17">
        <f>J1985+J1987+J1989+J1991</f>
        <v>0</v>
      </c>
      <c r="K1984" s="17">
        <f>K1985+K1987+K1989+K1991</f>
        <v>0</v>
      </c>
      <c r="L1984" s="17">
        <f>L1985+L1987+L1989+L1991</f>
        <v>0</v>
      </c>
      <c r="M1984" s="17">
        <f t="shared" si="5173"/>
        <v>450148.79999999999</v>
      </c>
      <c r="N1984" s="17">
        <f t="shared" si="5174"/>
        <v>450699.09999999998</v>
      </c>
      <c r="O1984" s="17">
        <f t="shared" si="5175"/>
        <v>435879</v>
      </c>
      <c r="P1984" s="17">
        <f>P1985+P1987+P1989+P1991</f>
        <v>1942.7</v>
      </c>
      <c r="Q1984" s="17">
        <f>Q1985+Q1987+Q1989+Q1991</f>
        <v>0</v>
      </c>
      <c r="R1984" s="17">
        <f>R1985+R1987+R1989+R1991</f>
        <v>0</v>
      </c>
      <c r="S1984" s="17">
        <f>S1985+S1987+S1989+S1991</f>
        <v>12000.682940000001</v>
      </c>
      <c r="T1984" s="17">
        <f>T1985+T1987+T1989+T1991</f>
        <v>0</v>
      </c>
      <c r="U1984" s="17">
        <f>U1985+U1987+U1989+U1991</f>
        <v>0</v>
      </c>
      <c r="V1984" s="17">
        <f>V1985+V1987+V1989+V1991</f>
        <v>0</v>
      </c>
      <c r="W1984" s="17">
        <f>W1985+W1987+W1989+W1991</f>
        <v>0</v>
      </c>
      <c r="X1984" s="17">
        <f>X1985+X1987+X1989+X1991</f>
        <v>0</v>
      </c>
      <c r="Y1984" s="17">
        <f t="shared" si="5197"/>
        <v>464092.18294000003</v>
      </c>
      <c r="Z1984" s="17">
        <f t="shared" si="5198"/>
        <v>450699.09999999998</v>
      </c>
      <c r="AA1984" s="17">
        <f t="shared" si="5199"/>
        <v>435879</v>
      </c>
      <c r="AB1984" s="17">
        <f>AB1985+AB1987+AB1989+AB1991</f>
        <v>0</v>
      </c>
      <c r="AC1984" s="17">
        <f>AC1985+AC1987+AC1989+AC1991</f>
        <v>0</v>
      </c>
      <c r="AD1984" s="17">
        <f>AD1985+AD1987+AD1989+AD1991</f>
        <v>0</v>
      </c>
      <c r="AE1984" s="17">
        <f t="shared" si="5176"/>
        <v>464092.18294000003</v>
      </c>
      <c r="AF1984" s="17">
        <f t="shared" si="5177"/>
        <v>450699.09999999998</v>
      </c>
      <c r="AG1984" s="17">
        <f t="shared" si="5178"/>
        <v>435879</v>
      </c>
      <c r="AH1984" s="17">
        <f>AH1985+AH1987+AH1989+AH1991</f>
        <v>0</v>
      </c>
      <c r="AI1984" s="17">
        <f>AI1985+AI1987+AI1989+AI1991</f>
        <v>0</v>
      </c>
      <c r="AJ1984" s="17">
        <f>AJ1985+AJ1987+AJ1989+AJ1991</f>
        <v>0</v>
      </c>
      <c r="AK1984" s="17">
        <f>AK1985+AK1987+AK1989+AK1991</f>
        <v>0</v>
      </c>
      <c r="AL1984" s="17">
        <f>AL1985+AL1987+AL1989+AL1991</f>
        <v>0</v>
      </c>
      <c r="AM1984" s="17">
        <f>AM1985+AM1987+AM1989+AM1991</f>
        <v>0</v>
      </c>
      <c r="AN1984" s="17">
        <f>AN1985+AN1987+AN1989+AN1991</f>
        <v>0</v>
      </c>
      <c r="AO1984" s="17">
        <f>AO1985+AO1987+AO1989+AO1991</f>
        <v>0</v>
      </c>
      <c r="AP1984" s="17">
        <f>AP1985+AP1987+AP1989+AP1991</f>
        <v>0</v>
      </c>
      <c r="AQ1984" s="17">
        <f>AQ1985+AQ1987+AQ1989+AQ1991</f>
        <v>0</v>
      </c>
      <c r="AR1984" s="17">
        <f>AR1985+AR1987+AR1989+AR1991</f>
        <v>0</v>
      </c>
      <c r="AS1984" s="17">
        <f>AS1985+AS1987+AS1989+AS1991</f>
        <v>0</v>
      </c>
      <c r="AT1984" s="17">
        <f>AT1985+AT1987+AT1989+AT1991</f>
        <v>0</v>
      </c>
      <c r="AU1984" s="17">
        <f>AU1985+AU1987+AU1989+AU1991</f>
        <v>0</v>
      </c>
      <c r="AV1984" s="17">
        <f>AV1985+AV1987+AV1989+AV1991</f>
        <v>0</v>
      </c>
      <c r="AW1984" s="17">
        <f t="shared" si="5179"/>
        <v>464092.18294000003</v>
      </c>
      <c r="AX1984" s="17">
        <f t="shared" si="5180"/>
        <v>450699.09999999998</v>
      </c>
      <c r="AY1984" s="17">
        <f t="shared" si="5181"/>
        <v>435879</v>
      </c>
      <c r="AZ1984" s="17">
        <f>AZ1985+AZ1987+AZ1989+AZ1991</f>
        <v>0</v>
      </c>
      <c r="BA1984" s="32"/>
      <c r="BB1984" s="32"/>
      <c r="BC1984" s="25"/>
      <c r="BD1984" s="25"/>
      <c r="BE1984" s="25"/>
      <c r="BF1984" s="25"/>
      <c r="BG1984" s="25"/>
      <c r="BH1984" s="25"/>
      <c r="BI1984" s="25"/>
    </row>
    <row r="1985" s="25" customFormat="1">
      <c r="A1985" s="30" t="s">
        <v>693</v>
      </c>
      <c r="B1985" s="30" t="s">
        <v>121</v>
      </c>
      <c r="C1985" s="30" t="s">
        <v>267</v>
      </c>
      <c r="D1985" s="30" t="s">
        <v>755</v>
      </c>
      <c r="E1985" s="35"/>
      <c r="F1985" s="31" t="s">
        <v>756</v>
      </c>
      <c r="G1985" s="17">
        <f>G1986</f>
        <v>122658.89999999999</v>
      </c>
      <c r="H1985" s="17">
        <f>H1986</f>
        <v>119840.39999999999</v>
      </c>
      <c r="I1985" s="17">
        <f>I1986</f>
        <v>118139.60000000001</v>
      </c>
      <c r="J1985" s="17">
        <f>J1986</f>
        <v>0</v>
      </c>
      <c r="K1985" s="17">
        <f>K1986</f>
        <v>0</v>
      </c>
      <c r="L1985" s="17">
        <f>L1986</f>
        <v>0</v>
      </c>
      <c r="M1985" s="17">
        <f t="shared" si="5173"/>
        <v>122658.89999999999</v>
      </c>
      <c r="N1985" s="17">
        <f t="shared" si="5174"/>
        <v>119840.39999999999</v>
      </c>
      <c r="O1985" s="17">
        <f t="shared" si="5175"/>
        <v>118139.60000000001</v>
      </c>
      <c r="P1985" s="17">
        <f>P1986</f>
        <v>0</v>
      </c>
      <c r="Q1985" s="17">
        <f>Q1986</f>
        <v>0</v>
      </c>
      <c r="R1985" s="17">
        <f>R1986</f>
        <v>0</v>
      </c>
      <c r="S1985" s="17">
        <f>S1986</f>
        <v>0</v>
      </c>
      <c r="T1985" s="17">
        <f>T1986</f>
        <v>0</v>
      </c>
      <c r="U1985" s="17">
        <f>U1986</f>
        <v>0</v>
      </c>
      <c r="V1985" s="17">
        <f>V1986</f>
        <v>0</v>
      </c>
      <c r="W1985" s="17">
        <f>W1986</f>
        <v>0</v>
      </c>
      <c r="X1985" s="17">
        <f>X1986</f>
        <v>0</v>
      </c>
      <c r="Y1985" s="17">
        <f t="shared" si="5197"/>
        <v>122658.89999999999</v>
      </c>
      <c r="Z1985" s="17">
        <f t="shared" si="5198"/>
        <v>119840.39999999999</v>
      </c>
      <c r="AA1985" s="17">
        <f t="shared" si="5199"/>
        <v>118139.60000000001</v>
      </c>
      <c r="AB1985" s="17">
        <f>AB1986</f>
        <v>0</v>
      </c>
      <c r="AC1985" s="17">
        <f>AC1986</f>
        <v>0</v>
      </c>
      <c r="AD1985" s="17">
        <f>AD1986</f>
        <v>0</v>
      </c>
      <c r="AE1985" s="17">
        <f t="shared" si="5176"/>
        <v>122658.89999999999</v>
      </c>
      <c r="AF1985" s="17">
        <f t="shared" si="5177"/>
        <v>119840.39999999999</v>
      </c>
      <c r="AG1985" s="17">
        <f t="shared" si="5178"/>
        <v>118139.60000000001</v>
      </c>
      <c r="AH1985" s="17">
        <f>AH1986</f>
        <v>0</v>
      </c>
      <c r="AI1985" s="17">
        <f>AI1986</f>
        <v>0</v>
      </c>
      <c r="AJ1985" s="17">
        <f>AJ1986</f>
        <v>0</v>
      </c>
      <c r="AK1985" s="17">
        <f>AK1986</f>
        <v>0</v>
      </c>
      <c r="AL1985" s="17">
        <f>AL1986</f>
        <v>0</v>
      </c>
      <c r="AM1985" s="17">
        <f>AM1986</f>
        <v>0</v>
      </c>
      <c r="AN1985" s="17">
        <f>AN1986</f>
        <v>0</v>
      </c>
      <c r="AO1985" s="17">
        <f>AO1986</f>
        <v>0</v>
      </c>
      <c r="AP1985" s="17">
        <f>AP1986</f>
        <v>0</v>
      </c>
      <c r="AQ1985" s="17">
        <f>AQ1986</f>
        <v>0</v>
      </c>
      <c r="AR1985" s="17">
        <f>AR1986</f>
        <v>0</v>
      </c>
      <c r="AS1985" s="17">
        <f>AS1986</f>
        <v>0</v>
      </c>
      <c r="AT1985" s="17">
        <f>AT1986</f>
        <v>0</v>
      </c>
      <c r="AU1985" s="17">
        <f>AU1986</f>
        <v>0</v>
      </c>
      <c r="AV1985" s="17">
        <f>AV1986</f>
        <v>0</v>
      </c>
      <c r="AW1985" s="17">
        <f t="shared" si="5179"/>
        <v>122658.89999999999</v>
      </c>
      <c r="AX1985" s="17">
        <f t="shared" si="5180"/>
        <v>119840.39999999999</v>
      </c>
      <c r="AY1985" s="17">
        <f t="shared" si="5181"/>
        <v>118139.60000000001</v>
      </c>
      <c r="AZ1985" s="17">
        <f>AZ1986</f>
        <v>0</v>
      </c>
      <c r="BA1985" s="32"/>
      <c r="BB1985" s="32"/>
      <c r="BC1985" s="25"/>
      <c r="BD1985" s="25"/>
      <c r="BE1985" s="25"/>
      <c r="BF1985" s="25"/>
      <c r="BG1985" s="25"/>
      <c r="BH1985" s="25"/>
      <c r="BI1985" s="25"/>
    </row>
    <row r="1986" s="1" customFormat="1">
      <c r="A1986" s="30" t="s">
        <v>693</v>
      </c>
      <c r="B1986" s="30" t="s">
        <v>121</v>
      </c>
      <c r="C1986" s="30" t="s">
        <v>267</v>
      </c>
      <c r="D1986" s="30" t="s">
        <v>755</v>
      </c>
      <c r="E1986" s="30" t="s">
        <v>134</v>
      </c>
      <c r="F1986" s="31" t="s">
        <v>135</v>
      </c>
      <c r="G1986" s="17">
        <v>122658.89999999999</v>
      </c>
      <c r="H1986" s="17">
        <v>119840.39999999999</v>
      </c>
      <c r="I1986" s="17">
        <v>118139.60000000001</v>
      </c>
      <c r="J1986" s="17"/>
      <c r="K1986" s="17"/>
      <c r="L1986" s="17"/>
      <c r="M1986" s="17">
        <f t="shared" si="5173"/>
        <v>122658.89999999999</v>
      </c>
      <c r="N1986" s="17">
        <f t="shared" si="5174"/>
        <v>119840.39999999999</v>
      </c>
      <c r="O1986" s="17">
        <f t="shared" si="5175"/>
        <v>118139.60000000001</v>
      </c>
      <c r="P1986" s="17"/>
      <c r="Q1986" s="17"/>
      <c r="R1986" s="17"/>
      <c r="S1986" s="17"/>
      <c r="T1986" s="17"/>
      <c r="U1986" s="17"/>
      <c r="V1986" s="17"/>
      <c r="W1986" s="17"/>
      <c r="X1986" s="17"/>
      <c r="Y1986" s="17">
        <f t="shared" si="5197"/>
        <v>122658.89999999999</v>
      </c>
      <c r="Z1986" s="17">
        <f t="shared" si="5198"/>
        <v>119840.39999999999</v>
      </c>
      <c r="AA1986" s="17">
        <f t="shared" si="5199"/>
        <v>118139.60000000001</v>
      </c>
      <c r="AB1986" s="17"/>
      <c r="AC1986" s="17"/>
      <c r="AD1986" s="17"/>
      <c r="AE1986" s="17">
        <f t="shared" si="5176"/>
        <v>122658.89999999999</v>
      </c>
      <c r="AF1986" s="17">
        <f t="shared" si="5177"/>
        <v>119840.39999999999</v>
      </c>
      <c r="AG1986" s="17">
        <f t="shared" si="5178"/>
        <v>118139.60000000001</v>
      </c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/>
      <c r="AS1986" s="17"/>
      <c r="AT1986" s="17"/>
      <c r="AU1986" s="17"/>
      <c r="AV1986" s="17"/>
      <c r="AW1986" s="17">
        <f t="shared" si="5179"/>
        <v>122658.89999999999</v>
      </c>
      <c r="AX1986" s="17">
        <f t="shared" si="5180"/>
        <v>119840.39999999999</v>
      </c>
      <c r="AY1986" s="17">
        <f t="shared" si="5181"/>
        <v>118139.60000000001</v>
      </c>
      <c r="AZ1986" s="17"/>
      <c r="BA1986" s="32"/>
      <c r="BB1986" s="32"/>
      <c r="BC1986" s="1"/>
      <c r="BD1986" s="1"/>
      <c r="BE1986" s="1"/>
      <c r="BF1986" s="1"/>
      <c r="BG1986" s="1"/>
      <c r="BH1986" s="1"/>
      <c r="BI1986" s="1"/>
    </row>
    <row r="1987" s="1" customFormat="1">
      <c r="A1987" s="30" t="s">
        <v>693</v>
      </c>
      <c r="B1987" s="30" t="s">
        <v>121</v>
      </c>
      <c r="C1987" s="30" t="s">
        <v>267</v>
      </c>
      <c r="D1987" s="30" t="s">
        <v>757</v>
      </c>
      <c r="E1987" s="35"/>
      <c r="F1987" s="31" t="s">
        <v>758</v>
      </c>
      <c r="G1987" s="17">
        <f>G1988</f>
        <v>14097.6</v>
      </c>
      <c r="H1987" s="17">
        <f>H1988</f>
        <v>13119.299999999999</v>
      </c>
      <c r="I1987" s="17">
        <f>I1988</f>
        <v>0</v>
      </c>
      <c r="J1987" s="17">
        <f>J1988</f>
        <v>0</v>
      </c>
      <c r="K1987" s="17">
        <f>K1988</f>
        <v>0</v>
      </c>
      <c r="L1987" s="17">
        <f>L1988</f>
        <v>0</v>
      </c>
      <c r="M1987" s="17">
        <f t="shared" si="5173"/>
        <v>14097.6</v>
      </c>
      <c r="N1987" s="17">
        <f t="shared" si="5174"/>
        <v>13119.299999999999</v>
      </c>
      <c r="O1987" s="17">
        <f t="shared" si="5175"/>
        <v>0</v>
      </c>
      <c r="P1987" s="17">
        <f>P1988</f>
        <v>0</v>
      </c>
      <c r="Q1987" s="17">
        <f>Q1988</f>
        <v>0</v>
      </c>
      <c r="R1987" s="17">
        <f>R1988</f>
        <v>0</v>
      </c>
      <c r="S1987" s="17">
        <f>S1988</f>
        <v>12000.682940000001</v>
      </c>
      <c r="T1987" s="17">
        <f>T1988</f>
        <v>0</v>
      </c>
      <c r="U1987" s="17">
        <f>U1988</f>
        <v>0</v>
      </c>
      <c r="V1987" s="17">
        <f>V1988</f>
        <v>0</v>
      </c>
      <c r="W1987" s="17">
        <f>W1988</f>
        <v>0</v>
      </c>
      <c r="X1987" s="17">
        <f>X1988</f>
        <v>0</v>
      </c>
      <c r="Y1987" s="17">
        <f t="shared" si="5197"/>
        <v>26098.282940000001</v>
      </c>
      <c r="Z1987" s="17">
        <f t="shared" si="5198"/>
        <v>13119.299999999999</v>
      </c>
      <c r="AA1987" s="17">
        <f t="shared" si="5199"/>
        <v>0</v>
      </c>
      <c r="AB1987" s="17">
        <f>AB1988</f>
        <v>0</v>
      </c>
      <c r="AC1987" s="17">
        <f>AC1988</f>
        <v>0</v>
      </c>
      <c r="AD1987" s="17">
        <f>AD1988</f>
        <v>0</v>
      </c>
      <c r="AE1987" s="17">
        <f t="shared" si="5176"/>
        <v>26098.282940000001</v>
      </c>
      <c r="AF1987" s="17">
        <f t="shared" si="5177"/>
        <v>13119.299999999999</v>
      </c>
      <c r="AG1987" s="17">
        <f t="shared" si="5178"/>
        <v>0</v>
      </c>
      <c r="AH1987" s="17">
        <f>AH1988</f>
        <v>0</v>
      </c>
      <c r="AI1987" s="17">
        <f>AI1988</f>
        <v>0</v>
      </c>
      <c r="AJ1987" s="17">
        <f>AJ1988</f>
        <v>0</v>
      </c>
      <c r="AK1987" s="17">
        <f>AK1988</f>
        <v>0</v>
      </c>
      <c r="AL1987" s="17">
        <f>AL1988</f>
        <v>0</v>
      </c>
      <c r="AM1987" s="17">
        <f>AM1988</f>
        <v>0</v>
      </c>
      <c r="AN1987" s="17">
        <f>AN1988</f>
        <v>0</v>
      </c>
      <c r="AO1987" s="17">
        <f>AO1988</f>
        <v>0</v>
      </c>
      <c r="AP1987" s="17">
        <f>AP1988</f>
        <v>0</v>
      </c>
      <c r="AQ1987" s="17">
        <f>AQ1988</f>
        <v>0</v>
      </c>
      <c r="AR1987" s="17">
        <f>AR1988</f>
        <v>0</v>
      </c>
      <c r="AS1987" s="17">
        <f>AS1988</f>
        <v>0</v>
      </c>
      <c r="AT1987" s="17">
        <f>AT1988</f>
        <v>0</v>
      </c>
      <c r="AU1987" s="17">
        <f>AU1988</f>
        <v>0</v>
      </c>
      <c r="AV1987" s="17">
        <f>AV1988</f>
        <v>0</v>
      </c>
      <c r="AW1987" s="17">
        <f t="shared" si="5179"/>
        <v>26098.282940000001</v>
      </c>
      <c r="AX1987" s="17">
        <f t="shared" si="5180"/>
        <v>13119.299999999999</v>
      </c>
      <c r="AY1987" s="17">
        <f t="shared" si="5181"/>
        <v>0</v>
      </c>
      <c r="AZ1987" s="17">
        <f>AZ1988</f>
        <v>0</v>
      </c>
      <c r="BA1987" s="32"/>
      <c r="BB1987" s="32"/>
      <c r="BC1987" s="1"/>
      <c r="BD1987" s="1"/>
      <c r="BE1987" s="1"/>
      <c r="BF1987" s="1"/>
      <c r="BG1987" s="1"/>
      <c r="BH1987" s="1"/>
      <c r="BI1987" s="1"/>
    </row>
    <row r="1988" s="1" customFormat="1">
      <c r="A1988" s="30" t="s">
        <v>693</v>
      </c>
      <c r="B1988" s="30" t="s">
        <v>121</v>
      </c>
      <c r="C1988" s="30" t="s">
        <v>267</v>
      </c>
      <c r="D1988" s="30" t="s">
        <v>757</v>
      </c>
      <c r="E1988" s="30" t="s">
        <v>41</v>
      </c>
      <c r="F1988" s="31" t="s">
        <v>42</v>
      </c>
      <c r="G1988" s="17">
        <v>14097.6</v>
      </c>
      <c r="H1988" s="17">
        <v>13119.299999999999</v>
      </c>
      <c r="I1988" s="17">
        <v>0</v>
      </c>
      <c r="J1988" s="17"/>
      <c r="K1988" s="17"/>
      <c r="L1988" s="17"/>
      <c r="M1988" s="17">
        <f t="shared" si="5173"/>
        <v>14097.6</v>
      </c>
      <c r="N1988" s="17">
        <f t="shared" si="5174"/>
        <v>13119.299999999999</v>
      </c>
      <c r="O1988" s="17">
        <f t="shared" si="5175"/>
        <v>0</v>
      </c>
      <c r="P1988" s="17"/>
      <c r="Q1988" s="17"/>
      <c r="R1988" s="17"/>
      <c r="S1988" s="17">
        <v>12000.682940000001</v>
      </c>
      <c r="T1988" s="17"/>
      <c r="U1988" s="17"/>
      <c r="V1988" s="17"/>
      <c r="W1988" s="17"/>
      <c r="X1988" s="17"/>
      <c r="Y1988" s="17">
        <f t="shared" si="5197"/>
        <v>26098.282940000001</v>
      </c>
      <c r="Z1988" s="17">
        <f t="shared" si="5198"/>
        <v>13119.299999999999</v>
      </c>
      <c r="AA1988" s="17">
        <f t="shared" si="5199"/>
        <v>0</v>
      </c>
      <c r="AB1988" s="17"/>
      <c r="AC1988" s="17"/>
      <c r="AD1988" s="17"/>
      <c r="AE1988" s="17">
        <f t="shared" si="5176"/>
        <v>26098.282940000001</v>
      </c>
      <c r="AF1988" s="17">
        <f t="shared" si="5177"/>
        <v>13119.299999999999</v>
      </c>
      <c r="AG1988" s="17">
        <f t="shared" si="5178"/>
        <v>0</v>
      </c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  <c r="AS1988" s="17"/>
      <c r="AT1988" s="17"/>
      <c r="AU1988" s="17"/>
      <c r="AV1988" s="17"/>
      <c r="AW1988" s="17">
        <f t="shared" si="5179"/>
        <v>26098.282940000001</v>
      </c>
      <c r="AX1988" s="17">
        <f t="shared" si="5180"/>
        <v>13119.299999999999</v>
      </c>
      <c r="AY1988" s="17">
        <f t="shared" si="5181"/>
        <v>0</v>
      </c>
      <c r="AZ1988" s="17"/>
      <c r="BA1988" s="32"/>
      <c r="BB1988" s="32"/>
      <c r="BC1988" s="1"/>
      <c r="BD1988" s="1"/>
      <c r="BE1988" s="1"/>
      <c r="BF1988" s="1"/>
      <c r="BG1988" s="1"/>
      <c r="BH1988" s="1"/>
      <c r="BI1988" s="1"/>
    </row>
    <row r="1989" s="1" customFormat="1">
      <c r="A1989" s="30" t="s">
        <v>693</v>
      </c>
      <c r="B1989" s="30" t="s">
        <v>121</v>
      </c>
      <c r="C1989" s="30" t="s">
        <v>267</v>
      </c>
      <c r="D1989" s="30" t="s">
        <v>759</v>
      </c>
      <c r="E1989" s="35"/>
      <c r="F1989" s="31" t="s">
        <v>760</v>
      </c>
      <c r="G1989" s="17">
        <f>G1990</f>
        <v>310423</v>
      </c>
      <c r="H1989" s="17">
        <f>H1990</f>
        <v>317739.40000000002</v>
      </c>
      <c r="I1989" s="17">
        <f>I1990</f>
        <v>317739.40000000002</v>
      </c>
      <c r="J1989" s="17">
        <f>J1990</f>
        <v>0</v>
      </c>
      <c r="K1989" s="17">
        <f>K1990</f>
        <v>0</v>
      </c>
      <c r="L1989" s="17">
        <f>L1990</f>
        <v>0</v>
      </c>
      <c r="M1989" s="17">
        <f t="shared" si="5173"/>
        <v>310423</v>
      </c>
      <c r="N1989" s="17">
        <f t="shared" si="5174"/>
        <v>317739.40000000002</v>
      </c>
      <c r="O1989" s="17">
        <f t="shared" si="5175"/>
        <v>317739.40000000002</v>
      </c>
      <c r="P1989" s="17">
        <f>P1990</f>
        <v>0</v>
      </c>
      <c r="Q1989" s="17">
        <f>Q1990</f>
        <v>0</v>
      </c>
      <c r="R1989" s="17">
        <f>R1990</f>
        <v>0</v>
      </c>
      <c r="S1989" s="17">
        <f>S1990</f>
        <v>0</v>
      </c>
      <c r="T1989" s="17">
        <f>T1990</f>
        <v>0</v>
      </c>
      <c r="U1989" s="17">
        <f>U1990</f>
        <v>0</v>
      </c>
      <c r="V1989" s="17">
        <f>V1990</f>
        <v>0</v>
      </c>
      <c r="W1989" s="17">
        <f>W1990</f>
        <v>0</v>
      </c>
      <c r="X1989" s="17">
        <f>X1990</f>
        <v>0</v>
      </c>
      <c r="Y1989" s="17">
        <f t="shared" si="5197"/>
        <v>310423</v>
      </c>
      <c r="Z1989" s="17">
        <f t="shared" si="5198"/>
        <v>317739.40000000002</v>
      </c>
      <c r="AA1989" s="17">
        <f t="shared" si="5199"/>
        <v>317739.40000000002</v>
      </c>
      <c r="AB1989" s="17">
        <f>AB1990</f>
        <v>0</v>
      </c>
      <c r="AC1989" s="17">
        <f>AC1990</f>
        <v>0</v>
      </c>
      <c r="AD1989" s="17">
        <f>AD1990</f>
        <v>0</v>
      </c>
      <c r="AE1989" s="17">
        <f t="shared" si="5176"/>
        <v>310423</v>
      </c>
      <c r="AF1989" s="17">
        <f t="shared" si="5177"/>
        <v>317739.40000000002</v>
      </c>
      <c r="AG1989" s="17">
        <f t="shared" si="5178"/>
        <v>317739.40000000002</v>
      </c>
      <c r="AH1989" s="17">
        <f>AH1990</f>
        <v>0</v>
      </c>
      <c r="AI1989" s="17">
        <f>AI1990</f>
        <v>0</v>
      </c>
      <c r="AJ1989" s="17">
        <f>AJ1990</f>
        <v>0</v>
      </c>
      <c r="AK1989" s="17">
        <f>AK1990</f>
        <v>0</v>
      </c>
      <c r="AL1989" s="17">
        <f>AL1990</f>
        <v>0</v>
      </c>
      <c r="AM1989" s="17">
        <f>AM1990</f>
        <v>0</v>
      </c>
      <c r="AN1989" s="17">
        <f>AN1990</f>
        <v>0</v>
      </c>
      <c r="AO1989" s="17">
        <f>AO1990</f>
        <v>0</v>
      </c>
      <c r="AP1989" s="17">
        <f>AP1990</f>
        <v>0</v>
      </c>
      <c r="AQ1989" s="17">
        <f>AQ1990</f>
        <v>0</v>
      </c>
      <c r="AR1989" s="17">
        <f>AR1990</f>
        <v>0</v>
      </c>
      <c r="AS1989" s="17">
        <f>AS1990</f>
        <v>0</v>
      </c>
      <c r="AT1989" s="17">
        <f>AT1990</f>
        <v>0</v>
      </c>
      <c r="AU1989" s="17">
        <f>AU1990</f>
        <v>0</v>
      </c>
      <c r="AV1989" s="17">
        <f>AV1990</f>
        <v>0</v>
      </c>
      <c r="AW1989" s="17">
        <f t="shared" si="5179"/>
        <v>310423</v>
      </c>
      <c r="AX1989" s="17">
        <f t="shared" si="5180"/>
        <v>317739.40000000002</v>
      </c>
      <c r="AY1989" s="17">
        <f t="shared" si="5181"/>
        <v>317739.40000000002</v>
      </c>
      <c r="AZ1989" s="17">
        <f>AZ1990</f>
        <v>0</v>
      </c>
      <c r="BA1989" s="32"/>
      <c r="BB1989" s="32"/>
      <c r="BC1989" s="1"/>
      <c r="BD1989" s="1"/>
      <c r="BE1989" s="1"/>
      <c r="BF1989" s="1"/>
      <c r="BG1989" s="1"/>
      <c r="BH1989" s="1"/>
      <c r="BI1989" s="1"/>
    </row>
    <row r="1990" s="1" customFormat="1">
      <c r="A1990" s="30" t="s">
        <v>693</v>
      </c>
      <c r="B1990" s="30" t="s">
        <v>121</v>
      </c>
      <c r="C1990" s="30" t="s">
        <v>267</v>
      </c>
      <c r="D1990" s="30" t="s">
        <v>759</v>
      </c>
      <c r="E1990" s="30" t="s">
        <v>134</v>
      </c>
      <c r="F1990" s="31" t="s">
        <v>135</v>
      </c>
      <c r="G1990" s="17">
        <f>309972.6+450.4</f>
        <v>310423</v>
      </c>
      <c r="H1990" s="17">
        <v>317739.40000000002</v>
      </c>
      <c r="I1990" s="17">
        <v>317739.40000000002</v>
      </c>
      <c r="J1990" s="17"/>
      <c r="K1990" s="17"/>
      <c r="L1990" s="17"/>
      <c r="M1990" s="17">
        <f t="shared" si="5173"/>
        <v>310423</v>
      </c>
      <c r="N1990" s="17">
        <f t="shared" si="5174"/>
        <v>317739.40000000002</v>
      </c>
      <c r="O1990" s="17">
        <f t="shared" si="5175"/>
        <v>317739.40000000002</v>
      </c>
      <c r="P1990" s="17"/>
      <c r="Q1990" s="17"/>
      <c r="R1990" s="17"/>
      <c r="S1990" s="17"/>
      <c r="T1990" s="17"/>
      <c r="U1990" s="17"/>
      <c r="V1990" s="17"/>
      <c r="W1990" s="17"/>
      <c r="X1990" s="17"/>
      <c r="Y1990" s="17">
        <f t="shared" si="5197"/>
        <v>310423</v>
      </c>
      <c r="Z1990" s="17">
        <f t="shared" si="5198"/>
        <v>317739.40000000002</v>
      </c>
      <c r="AA1990" s="17">
        <f t="shared" si="5199"/>
        <v>317739.40000000002</v>
      </c>
      <c r="AB1990" s="17"/>
      <c r="AC1990" s="17"/>
      <c r="AD1990" s="17"/>
      <c r="AE1990" s="17">
        <f t="shared" si="5176"/>
        <v>310423</v>
      </c>
      <c r="AF1990" s="17">
        <f t="shared" si="5177"/>
        <v>317739.40000000002</v>
      </c>
      <c r="AG1990" s="17">
        <f t="shared" si="5178"/>
        <v>317739.40000000002</v>
      </c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/>
      <c r="AS1990" s="17"/>
      <c r="AT1990" s="17"/>
      <c r="AU1990" s="17"/>
      <c r="AV1990" s="17"/>
      <c r="AW1990" s="17">
        <f t="shared" si="5179"/>
        <v>310423</v>
      </c>
      <c r="AX1990" s="17">
        <f t="shared" si="5180"/>
        <v>317739.40000000002</v>
      </c>
      <c r="AY1990" s="17">
        <f t="shared" si="5181"/>
        <v>317739.40000000002</v>
      </c>
      <c r="AZ1990" s="17"/>
      <c r="BA1990" s="32"/>
      <c r="BB1990" s="32"/>
      <c r="BC1990" s="1"/>
      <c r="BD1990" s="1"/>
      <c r="BE1990" s="1"/>
      <c r="BF1990" s="1"/>
      <c r="BG1990" s="1"/>
      <c r="BH1990" s="1"/>
      <c r="BI1990" s="1"/>
    </row>
    <row r="1991" s="1" customFormat="1">
      <c r="A1991" s="30" t="s">
        <v>693</v>
      </c>
      <c r="B1991" s="30" t="s">
        <v>121</v>
      </c>
      <c r="C1991" s="30" t="s">
        <v>267</v>
      </c>
      <c r="D1991" s="30" t="s">
        <v>761</v>
      </c>
      <c r="E1991" s="35"/>
      <c r="F1991" s="31" t="s">
        <v>226</v>
      </c>
      <c r="G1991" s="17">
        <f>G1992</f>
        <v>2969.2999999999997</v>
      </c>
      <c r="H1991" s="17">
        <f>H1992</f>
        <v>0</v>
      </c>
      <c r="I1991" s="17">
        <f>I1992</f>
        <v>0</v>
      </c>
      <c r="J1991" s="17">
        <f>J1992</f>
        <v>0</v>
      </c>
      <c r="K1991" s="17">
        <f>K1992</f>
        <v>0</v>
      </c>
      <c r="L1991" s="17">
        <f>L1992</f>
        <v>0</v>
      </c>
      <c r="M1991" s="17">
        <f t="shared" si="5173"/>
        <v>2969.2999999999997</v>
      </c>
      <c r="N1991" s="17">
        <f t="shared" si="5174"/>
        <v>0</v>
      </c>
      <c r="O1991" s="17">
        <f t="shared" si="5175"/>
        <v>0</v>
      </c>
      <c r="P1991" s="17">
        <f>P1992</f>
        <v>1942.7</v>
      </c>
      <c r="Q1991" s="17">
        <f>Q1992</f>
        <v>0</v>
      </c>
      <c r="R1991" s="17">
        <f>R1992</f>
        <v>0</v>
      </c>
      <c r="S1991" s="17">
        <f>S1992</f>
        <v>0</v>
      </c>
      <c r="T1991" s="17">
        <f>T1992</f>
        <v>0</v>
      </c>
      <c r="U1991" s="17">
        <f>U1992</f>
        <v>0</v>
      </c>
      <c r="V1991" s="17">
        <f>V1992</f>
        <v>0</v>
      </c>
      <c r="W1991" s="17">
        <f>W1992</f>
        <v>0</v>
      </c>
      <c r="X1991" s="17">
        <f>X1992</f>
        <v>0</v>
      </c>
      <c r="Y1991" s="17">
        <f t="shared" si="5197"/>
        <v>4912</v>
      </c>
      <c r="Z1991" s="17">
        <f t="shared" si="5198"/>
        <v>0</v>
      </c>
      <c r="AA1991" s="17">
        <f t="shared" si="5199"/>
        <v>0</v>
      </c>
      <c r="AB1991" s="17">
        <f>AB1992</f>
        <v>0</v>
      </c>
      <c r="AC1991" s="17">
        <f>AC1992</f>
        <v>0</v>
      </c>
      <c r="AD1991" s="17">
        <f>AD1992</f>
        <v>0</v>
      </c>
      <c r="AE1991" s="17">
        <f t="shared" si="5176"/>
        <v>4912</v>
      </c>
      <c r="AF1991" s="17">
        <f t="shared" si="5177"/>
        <v>0</v>
      </c>
      <c r="AG1991" s="17">
        <f t="shared" si="5178"/>
        <v>0</v>
      </c>
      <c r="AH1991" s="17">
        <f>AH1992</f>
        <v>0</v>
      </c>
      <c r="AI1991" s="17">
        <f>AI1992</f>
        <v>0</v>
      </c>
      <c r="AJ1991" s="17">
        <f>AJ1992</f>
        <v>0</v>
      </c>
      <c r="AK1991" s="17">
        <f>AK1992</f>
        <v>0</v>
      </c>
      <c r="AL1991" s="17">
        <f>AL1992</f>
        <v>0</v>
      </c>
      <c r="AM1991" s="17">
        <f>AM1992</f>
        <v>0</v>
      </c>
      <c r="AN1991" s="17">
        <f>AN1992</f>
        <v>0</v>
      </c>
      <c r="AO1991" s="17">
        <f>AO1992</f>
        <v>0</v>
      </c>
      <c r="AP1991" s="17">
        <f>AP1992</f>
        <v>0</v>
      </c>
      <c r="AQ1991" s="17">
        <f>AQ1992</f>
        <v>0</v>
      </c>
      <c r="AR1991" s="17">
        <f>AR1992</f>
        <v>0</v>
      </c>
      <c r="AS1991" s="17">
        <f>AS1992</f>
        <v>0</v>
      </c>
      <c r="AT1991" s="17">
        <f>AT1992</f>
        <v>0</v>
      </c>
      <c r="AU1991" s="17">
        <f>AU1992</f>
        <v>0</v>
      </c>
      <c r="AV1991" s="17">
        <f>AV1992</f>
        <v>0</v>
      </c>
      <c r="AW1991" s="17">
        <f t="shared" si="5179"/>
        <v>4912</v>
      </c>
      <c r="AX1991" s="17">
        <f t="shared" si="5180"/>
        <v>0</v>
      </c>
      <c r="AY1991" s="17">
        <f t="shared" si="5181"/>
        <v>0</v>
      </c>
      <c r="AZ1991" s="17">
        <f>AZ1992</f>
        <v>0</v>
      </c>
      <c r="BA1991" s="32"/>
      <c r="BB1991" s="32"/>
      <c r="BC1991" s="1"/>
      <c r="BD1991" s="1"/>
      <c r="BE1991" s="1"/>
      <c r="BF1991" s="1"/>
      <c r="BG1991" s="1"/>
      <c r="BH1991" s="1"/>
      <c r="BI1991" s="1"/>
    </row>
    <row r="1992" s="1" customFormat="1">
      <c r="A1992" s="30" t="s">
        <v>693</v>
      </c>
      <c r="B1992" s="30" t="s">
        <v>121</v>
      </c>
      <c r="C1992" s="30" t="s">
        <v>267</v>
      </c>
      <c r="D1992" s="30" t="s">
        <v>761</v>
      </c>
      <c r="E1992" s="30" t="s">
        <v>134</v>
      </c>
      <c r="F1992" s="31" t="s">
        <v>135</v>
      </c>
      <c r="G1992" s="17">
        <f>3419.7-450.4</f>
        <v>2969.2999999999997</v>
      </c>
      <c r="H1992" s="17">
        <v>0</v>
      </c>
      <c r="I1992" s="17">
        <v>0</v>
      </c>
      <c r="J1992" s="17"/>
      <c r="K1992" s="17"/>
      <c r="L1992" s="17"/>
      <c r="M1992" s="17">
        <f t="shared" si="5173"/>
        <v>2969.2999999999997</v>
      </c>
      <c r="N1992" s="17">
        <f t="shared" si="5174"/>
        <v>0</v>
      </c>
      <c r="O1992" s="17">
        <f t="shared" si="5175"/>
        <v>0</v>
      </c>
      <c r="P1992" s="17">
        <v>1942.7</v>
      </c>
      <c r="Q1992" s="17"/>
      <c r="R1992" s="17"/>
      <c r="S1992" s="17"/>
      <c r="T1992" s="17"/>
      <c r="U1992" s="17"/>
      <c r="V1992" s="17"/>
      <c r="W1992" s="17"/>
      <c r="X1992" s="17"/>
      <c r="Y1992" s="17">
        <f t="shared" si="5197"/>
        <v>4912</v>
      </c>
      <c r="Z1992" s="17">
        <f t="shared" si="5198"/>
        <v>0</v>
      </c>
      <c r="AA1992" s="17">
        <f t="shared" si="5199"/>
        <v>0</v>
      </c>
      <c r="AB1992" s="17"/>
      <c r="AC1992" s="17"/>
      <c r="AD1992" s="17"/>
      <c r="AE1992" s="17">
        <f t="shared" si="5176"/>
        <v>4912</v>
      </c>
      <c r="AF1992" s="17">
        <f t="shared" si="5177"/>
        <v>0</v>
      </c>
      <c r="AG1992" s="17">
        <f t="shared" si="5178"/>
        <v>0</v>
      </c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/>
      <c r="AS1992" s="17"/>
      <c r="AT1992" s="17"/>
      <c r="AU1992" s="17"/>
      <c r="AV1992" s="17"/>
      <c r="AW1992" s="17">
        <f t="shared" si="5179"/>
        <v>4912</v>
      </c>
      <c r="AX1992" s="17">
        <f t="shared" si="5180"/>
        <v>0</v>
      </c>
      <c r="AY1992" s="17">
        <f t="shared" si="5181"/>
        <v>0</v>
      </c>
      <c r="AZ1992" s="17"/>
      <c r="BA1992" s="32"/>
      <c r="BB1992" s="32"/>
      <c r="BC1992" s="1"/>
      <c r="BD1992" s="1"/>
      <c r="BE1992" s="1"/>
      <c r="BF1992" s="1"/>
      <c r="BG1992" s="1"/>
      <c r="BH1992" s="1"/>
      <c r="BI1992" s="1"/>
    </row>
    <row r="1993" s="1" customFormat="1">
      <c r="A1993" s="30" t="s">
        <v>693</v>
      </c>
      <c r="B1993" s="30" t="s">
        <v>121</v>
      </c>
      <c r="C1993" s="30" t="s">
        <v>267</v>
      </c>
      <c r="D1993" s="30" t="s">
        <v>70</v>
      </c>
      <c r="E1993" s="35"/>
      <c r="F1993" s="31" t="s">
        <v>71</v>
      </c>
      <c r="G1993" s="17">
        <f t="shared" ref="G1993:G1999" si="5219">G1994</f>
        <v>100000</v>
      </c>
      <c r="H1993" s="17">
        <f t="shared" ref="H1993:H1999" si="5220">H1994</f>
        <v>100000</v>
      </c>
      <c r="I1993" s="17">
        <f t="shared" ref="I1993:I1999" si="5221">I1994</f>
        <v>200000</v>
      </c>
      <c r="J1993" s="17">
        <f t="shared" ref="J1993:J1999" si="5222">J1994</f>
        <v>0</v>
      </c>
      <c r="K1993" s="17">
        <f t="shared" ref="K1993:K1999" si="5223">K1994</f>
        <v>100000</v>
      </c>
      <c r="L1993" s="17">
        <f t="shared" ref="L1993:L1999" si="5224">L1994</f>
        <v>0</v>
      </c>
      <c r="M1993" s="17">
        <f t="shared" si="5173"/>
        <v>100000</v>
      </c>
      <c r="N1993" s="17">
        <f t="shared" si="5174"/>
        <v>200000</v>
      </c>
      <c r="O1993" s="17">
        <f t="shared" si="5175"/>
        <v>200000</v>
      </c>
      <c r="P1993" s="17">
        <f t="shared" ref="P1993:P2002" si="5225">P1994</f>
        <v>0</v>
      </c>
      <c r="Q1993" s="17">
        <f t="shared" ref="Q1993:Q2002" si="5226">Q1994</f>
        <v>0</v>
      </c>
      <c r="R1993" s="17">
        <f t="shared" ref="R1993:R2002" si="5227">R1994</f>
        <v>0</v>
      </c>
      <c r="S1993" s="17">
        <f t="shared" ref="S1993:S2002" si="5228">S1994</f>
        <v>0</v>
      </c>
      <c r="T1993" s="17">
        <f t="shared" ref="T1993:T2002" si="5229">T1994</f>
        <v>0</v>
      </c>
      <c r="U1993" s="17">
        <f t="shared" ref="U1993:U2002" si="5230">U1994</f>
        <v>0</v>
      </c>
      <c r="V1993" s="17">
        <f t="shared" ref="V1993:V2002" si="5231">V1994</f>
        <v>0</v>
      </c>
      <c r="W1993" s="17">
        <f t="shared" ref="W1993:W2002" si="5232">W1994</f>
        <v>0</v>
      </c>
      <c r="X1993" s="17">
        <f t="shared" ref="X1993:X2002" si="5233">X1994</f>
        <v>0</v>
      </c>
      <c r="Y1993" s="17">
        <f t="shared" si="5197"/>
        <v>100000</v>
      </c>
      <c r="Z1993" s="17">
        <f t="shared" si="5198"/>
        <v>200000</v>
      </c>
      <c r="AA1993" s="17">
        <f t="shared" si="5199"/>
        <v>200000</v>
      </c>
      <c r="AB1993" s="17">
        <f t="shared" ref="AB1993:AB2002" si="5234">AB1994</f>
        <v>0</v>
      </c>
      <c r="AC1993" s="17">
        <f t="shared" ref="AC1993:AC2002" si="5235">AC1994</f>
        <v>0</v>
      </c>
      <c r="AD1993" s="17">
        <f t="shared" ref="AD1993:AD2002" si="5236">AD1994</f>
        <v>0</v>
      </c>
      <c r="AE1993" s="17">
        <f t="shared" si="5176"/>
        <v>100000</v>
      </c>
      <c r="AF1993" s="17">
        <f t="shared" si="5177"/>
        <v>200000</v>
      </c>
      <c r="AG1993" s="17">
        <f t="shared" si="5178"/>
        <v>200000</v>
      </c>
      <c r="AH1993" s="17">
        <f t="shared" ref="AH1993:AH2002" si="5237">AH1994</f>
        <v>0</v>
      </c>
      <c r="AI1993" s="17">
        <f t="shared" ref="AI1993:AI2002" si="5238">AI1994</f>
        <v>0</v>
      </c>
      <c r="AJ1993" s="17">
        <f t="shared" ref="AJ1993:AJ2002" si="5239">AJ1994</f>
        <v>0</v>
      </c>
      <c r="AK1993" s="17">
        <f t="shared" ref="AK1993:AK2002" si="5240">AK1994</f>
        <v>0</v>
      </c>
      <c r="AL1993" s="17">
        <f t="shared" ref="AL1993:AL2002" si="5241">AL1994</f>
        <v>0</v>
      </c>
      <c r="AM1993" s="17">
        <f t="shared" ref="AM1993:AM2002" si="5242">AM1994</f>
        <v>0</v>
      </c>
      <c r="AN1993" s="17">
        <f t="shared" ref="AN1993:AN2002" si="5243">AN1994</f>
        <v>0</v>
      </c>
      <c r="AO1993" s="17">
        <f t="shared" ref="AO1993:AO2002" si="5244">AO1994</f>
        <v>0</v>
      </c>
      <c r="AP1993" s="17">
        <f t="shared" ref="AP1993:AP2002" si="5245">AP1994</f>
        <v>0</v>
      </c>
      <c r="AQ1993" s="17">
        <f t="shared" ref="AQ1993:AQ2002" si="5246">AQ1994</f>
        <v>0</v>
      </c>
      <c r="AR1993" s="17">
        <f t="shared" ref="AR1993:AR2002" si="5247">AR1994</f>
        <v>0</v>
      </c>
      <c r="AS1993" s="17">
        <f t="shared" ref="AS1993:AS2002" si="5248">AS1994</f>
        <v>0</v>
      </c>
      <c r="AT1993" s="17">
        <f t="shared" ref="AT1993:AT2002" si="5249">AT1994</f>
        <v>0</v>
      </c>
      <c r="AU1993" s="17">
        <f t="shared" ref="AU1993:AU2002" si="5250">AU1994</f>
        <v>0</v>
      </c>
      <c r="AV1993" s="17">
        <f t="shared" ref="AV1993:AV2002" si="5251">AV1994</f>
        <v>0</v>
      </c>
      <c r="AW1993" s="17">
        <f t="shared" si="5179"/>
        <v>100000</v>
      </c>
      <c r="AX1993" s="17">
        <f t="shared" si="5180"/>
        <v>200000</v>
      </c>
      <c r="AY1993" s="17">
        <f t="shared" si="5181"/>
        <v>200000</v>
      </c>
      <c r="AZ1993" s="17">
        <f t="shared" ref="AZ1993:AZ2002" si="5252">AZ1994</f>
        <v>0</v>
      </c>
      <c r="BA1993" s="32"/>
      <c r="BB1993" s="32"/>
      <c r="BC1993" s="1"/>
      <c r="BD1993" s="1"/>
      <c r="BE1993" s="1"/>
      <c r="BF1993" s="1"/>
      <c r="BG1993" s="1"/>
      <c r="BH1993" s="1"/>
      <c r="BI1993" s="1"/>
    </row>
    <row r="1994" s="1" customFormat="1">
      <c r="A1994" s="30" t="s">
        <v>693</v>
      </c>
      <c r="B1994" s="30" t="s">
        <v>121</v>
      </c>
      <c r="C1994" s="30" t="s">
        <v>267</v>
      </c>
      <c r="D1994" s="30" t="s">
        <v>762</v>
      </c>
      <c r="E1994" s="35"/>
      <c r="F1994" s="31" t="s">
        <v>763</v>
      </c>
      <c r="G1994" s="17">
        <f t="shared" si="5219"/>
        <v>100000</v>
      </c>
      <c r="H1994" s="17">
        <f t="shared" si="5220"/>
        <v>100000</v>
      </c>
      <c r="I1994" s="17">
        <f t="shared" si="5221"/>
        <v>200000</v>
      </c>
      <c r="J1994" s="17">
        <f t="shared" si="5222"/>
        <v>0</v>
      </c>
      <c r="K1994" s="17">
        <f t="shared" si="5223"/>
        <v>100000</v>
      </c>
      <c r="L1994" s="17">
        <f t="shared" si="5224"/>
        <v>0</v>
      </c>
      <c r="M1994" s="17">
        <f t="shared" si="5173"/>
        <v>100000</v>
      </c>
      <c r="N1994" s="17">
        <f t="shared" si="5174"/>
        <v>200000</v>
      </c>
      <c r="O1994" s="17">
        <f t="shared" si="5175"/>
        <v>200000</v>
      </c>
      <c r="P1994" s="17">
        <f t="shared" si="5225"/>
        <v>0</v>
      </c>
      <c r="Q1994" s="17">
        <f t="shared" si="5226"/>
        <v>0</v>
      </c>
      <c r="R1994" s="17">
        <f t="shared" si="5227"/>
        <v>0</v>
      </c>
      <c r="S1994" s="17">
        <f t="shared" si="5228"/>
        <v>0</v>
      </c>
      <c r="T1994" s="17">
        <f t="shared" si="5229"/>
        <v>0</v>
      </c>
      <c r="U1994" s="17">
        <f t="shared" si="5230"/>
        <v>0</v>
      </c>
      <c r="V1994" s="17">
        <f t="shared" si="5231"/>
        <v>0</v>
      </c>
      <c r="W1994" s="17">
        <f t="shared" si="5232"/>
        <v>0</v>
      </c>
      <c r="X1994" s="17">
        <f t="shared" si="5233"/>
        <v>0</v>
      </c>
      <c r="Y1994" s="17">
        <f t="shared" si="5197"/>
        <v>100000</v>
      </c>
      <c r="Z1994" s="17">
        <f t="shared" si="5198"/>
        <v>200000</v>
      </c>
      <c r="AA1994" s="17">
        <f t="shared" si="5199"/>
        <v>200000</v>
      </c>
      <c r="AB1994" s="17">
        <f t="shared" si="5234"/>
        <v>0</v>
      </c>
      <c r="AC1994" s="17">
        <f t="shared" si="5235"/>
        <v>0</v>
      </c>
      <c r="AD1994" s="17">
        <f t="shared" si="5236"/>
        <v>0</v>
      </c>
      <c r="AE1994" s="17">
        <f t="shared" si="5176"/>
        <v>100000</v>
      </c>
      <c r="AF1994" s="17">
        <f t="shared" si="5177"/>
        <v>200000</v>
      </c>
      <c r="AG1994" s="17">
        <f t="shared" si="5178"/>
        <v>200000</v>
      </c>
      <c r="AH1994" s="17">
        <f t="shared" si="5237"/>
        <v>0</v>
      </c>
      <c r="AI1994" s="17">
        <f t="shared" si="5238"/>
        <v>0</v>
      </c>
      <c r="AJ1994" s="17">
        <f t="shared" si="5239"/>
        <v>0</v>
      </c>
      <c r="AK1994" s="17">
        <f t="shared" si="5240"/>
        <v>0</v>
      </c>
      <c r="AL1994" s="17">
        <f t="shared" si="5241"/>
        <v>0</v>
      </c>
      <c r="AM1994" s="17">
        <f t="shared" si="5242"/>
        <v>0</v>
      </c>
      <c r="AN1994" s="17">
        <f t="shared" si="5243"/>
        <v>0</v>
      </c>
      <c r="AO1994" s="17">
        <f t="shared" si="5244"/>
        <v>0</v>
      </c>
      <c r="AP1994" s="17">
        <f t="shared" si="5245"/>
        <v>0</v>
      </c>
      <c r="AQ1994" s="17">
        <f t="shared" si="5246"/>
        <v>0</v>
      </c>
      <c r="AR1994" s="17">
        <f t="shared" si="5247"/>
        <v>0</v>
      </c>
      <c r="AS1994" s="17">
        <f t="shared" si="5248"/>
        <v>0</v>
      </c>
      <c r="AT1994" s="17">
        <f t="shared" si="5249"/>
        <v>0</v>
      </c>
      <c r="AU1994" s="17">
        <f t="shared" si="5250"/>
        <v>0</v>
      </c>
      <c r="AV1994" s="17">
        <f t="shared" si="5251"/>
        <v>0</v>
      </c>
      <c r="AW1994" s="17">
        <f t="shared" si="5179"/>
        <v>100000</v>
      </c>
      <c r="AX1994" s="17">
        <f t="shared" si="5180"/>
        <v>200000</v>
      </c>
      <c r="AY1994" s="17">
        <f t="shared" si="5181"/>
        <v>200000</v>
      </c>
      <c r="AZ1994" s="17">
        <f t="shared" si="5252"/>
        <v>0</v>
      </c>
      <c r="BA1994" s="32"/>
      <c r="BB1994" s="32"/>
      <c r="BC1994" s="1"/>
      <c r="BD1994" s="1"/>
      <c r="BE1994" s="1"/>
      <c r="BF1994" s="1"/>
      <c r="BG1994" s="1"/>
      <c r="BH1994" s="1"/>
      <c r="BI1994" s="1"/>
    </row>
    <row r="1995" s="1" customFormat="1">
      <c r="A1995" s="30" t="s">
        <v>693</v>
      </c>
      <c r="B1995" s="30" t="s">
        <v>121</v>
      </c>
      <c r="C1995" s="30" t="s">
        <v>267</v>
      </c>
      <c r="D1995" s="30" t="s">
        <v>762</v>
      </c>
      <c r="E1995" s="30" t="s">
        <v>41</v>
      </c>
      <c r="F1995" s="31" t="s">
        <v>42</v>
      </c>
      <c r="G1995" s="17">
        <v>100000</v>
      </c>
      <c r="H1995" s="17">
        <v>100000</v>
      </c>
      <c r="I1995" s="17">
        <v>200000</v>
      </c>
      <c r="J1995" s="17"/>
      <c r="K1995" s="17">
        <v>100000</v>
      </c>
      <c r="L1995" s="17"/>
      <c r="M1995" s="17">
        <f t="shared" si="5173"/>
        <v>100000</v>
      </c>
      <c r="N1995" s="17">
        <f t="shared" si="5174"/>
        <v>200000</v>
      </c>
      <c r="O1995" s="17">
        <f t="shared" si="5175"/>
        <v>200000</v>
      </c>
      <c r="P1995" s="17"/>
      <c r="Q1995" s="17"/>
      <c r="R1995" s="17"/>
      <c r="S1995" s="17"/>
      <c r="T1995" s="17"/>
      <c r="U1995" s="17"/>
      <c r="V1995" s="17"/>
      <c r="W1995" s="17"/>
      <c r="X1995" s="17"/>
      <c r="Y1995" s="17">
        <f t="shared" si="5197"/>
        <v>100000</v>
      </c>
      <c r="Z1995" s="17">
        <f t="shared" si="5198"/>
        <v>200000</v>
      </c>
      <c r="AA1995" s="17">
        <f t="shared" si="5199"/>
        <v>200000</v>
      </c>
      <c r="AB1995" s="17"/>
      <c r="AC1995" s="17"/>
      <c r="AD1995" s="17"/>
      <c r="AE1995" s="17">
        <f t="shared" si="5176"/>
        <v>100000</v>
      </c>
      <c r="AF1995" s="17">
        <f t="shared" si="5177"/>
        <v>200000</v>
      </c>
      <c r="AG1995" s="17">
        <f t="shared" si="5178"/>
        <v>200000</v>
      </c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  <c r="AS1995" s="17"/>
      <c r="AT1995" s="17"/>
      <c r="AU1995" s="17"/>
      <c r="AV1995" s="17"/>
      <c r="AW1995" s="17">
        <f t="shared" si="5179"/>
        <v>100000</v>
      </c>
      <c r="AX1995" s="17">
        <f t="shared" si="5180"/>
        <v>200000</v>
      </c>
      <c r="AY1995" s="17">
        <f t="shared" si="5181"/>
        <v>200000</v>
      </c>
      <c r="AZ1995" s="17"/>
      <c r="BA1995" s="32"/>
      <c r="BB1995" s="32">
        <v>80</v>
      </c>
      <c r="BC1995" s="1"/>
      <c r="BD1995" s="1"/>
      <c r="BE1995" s="1"/>
      <c r="BF1995" s="1"/>
      <c r="BG1995" s="1"/>
      <c r="BH1995" s="1"/>
      <c r="BI1995" s="1"/>
    </row>
    <row r="1996" s="1" customFormat="1">
      <c r="A1996" s="30" t="s">
        <v>693</v>
      </c>
      <c r="B1996" s="30" t="s">
        <v>121</v>
      </c>
      <c r="C1996" s="30" t="s">
        <v>267</v>
      </c>
      <c r="D1996" s="30" t="s">
        <v>764</v>
      </c>
      <c r="E1996" s="35"/>
      <c r="F1996" s="31" t="s">
        <v>765</v>
      </c>
      <c r="G1996" s="17">
        <f t="shared" si="5219"/>
        <v>5968.6999999999998</v>
      </c>
      <c r="H1996" s="17">
        <f t="shared" si="5220"/>
        <v>7120.8000000000002</v>
      </c>
      <c r="I1996" s="17">
        <f t="shared" si="5221"/>
        <v>6238.8999999999996</v>
      </c>
      <c r="J1996" s="17">
        <f t="shared" si="5222"/>
        <v>0</v>
      </c>
      <c r="K1996" s="17">
        <f t="shared" si="5223"/>
        <v>0</v>
      </c>
      <c r="L1996" s="17">
        <f t="shared" si="5224"/>
        <v>0</v>
      </c>
      <c r="M1996" s="17">
        <f t="shared" si="5173"/>
        <v>5968.6999999999998</v>
      </c>
      <c r="N1996" s="17">
        <f t="shared" si="5174"/>
        <v>7120.8000000000002</v>
      </c>
      <c r="O1996" s="17">
        <f t="shared" si="5175"/>
        <v>6238.8999999999996</v>
      </c>
      <c r="P1996" s="17">
        <f t="shared" si="5225"/>
        <v>0</v>
      </c>
      <c r="Q1996" s="17">
        <f t="shared" si="5226"/>
        <v>0</v>
      </c>
      <c r="R1996" s="17">
        <f t="shared" si="5227"/>
        <v>0</v>
      </c>
      <c r="S1996" s="17">
        <f t="shared" si="5228"/>
        <v>0</v>
      </c>
      <c r="T1996" s="17">
        <f t="shared" si="5229"/>
        <v>0</v>
      </c>
      <c r="U1996" s="17">
        <f t="shared" si="5230"/>
        <v>0</v>
      </c>
      <c r="V1996" s="17">
        <f t="shared" si="5231"/>
        <v>0</v>
      </c>
      <c r="W1996" s="17">
        <f t="shared" si="5232"/>
        <v>0</v>
      </c>
      <c r="X1996" s="17">
        <f t="shared" si="5233"/>
        <v>0</v>
      </c>
      <c r="Y1996" s="17">
        <f t="shared" si="5197"/>
        <v>5968.6999999999998</v>
      </c>
      <c r="Z1996" s="17">
        <f t="shared" si="5198"/>
        <v>7120.8000000000002</v>
      </c>
      <c r="AA1996" s="17">
        <f t="shared" si="5199"/>
        <v>6238.8999999999996</v>
      </c>
      <c r="AB1996" s="17">
        <f t="shared" si="5234"/>
        <v>0</v>
      </c>
      <c r="AC1996" s="17">
        <f t="shared" si="5235"/>
        <v>0</v>
      </c>
      <c r="AD1996" s="17">
        <f t="shared" si="5236"/>
        <v>0</v>
      </c>
      <c r="AE1996" s="17">
        <f t="shared" si="5176"/>
        <v>5968.6999999999998</v>
      </c>
      <c r="AF1996" s="17">
        <f t="shared" si="5177"/>
        <v>7120.8000000000002</v>
      </c>
      <c r="AG1996" s="17">
        <f t="shared" si="5178"/>
        <v>6238.8999999999996</v>
      </c>
      <c r="AH1996" s="17">
        <f t="shared" si="5237"/>
        <v>0</v>
      </c>
      <c r="AI1996" s="17">
        <f t="shared" si="5238"/>
        <v>0</v>
      </c>
      <c r="AJ1996" s="17">
        <f t="shared" si="5239"/>
        <v>0</v>
      </c>
      <c r="AK1996" s="17">
        <f t="shared" si="5240"/>
        <v>0</v>
      </c>
      <c r="AL1996" s="17">
        <f t="shared" si="5241"/>
        <v>0</v>
      </c>
      <c r="AM1996" s="17">
        <f t="shared" si="5242"/>
        <v>0</v>
      </c>
      <c r="AN1996" s="17">
        <f t="shared" si="5243"/>
        <v>0</v>
      </c>
      <c r="AO1996" s="17">
        <f t="shared" si="5244"/>
        <v>0</v>
      </c>
      <c r="AP1996" s="17">
        <f t="shared" si="5245"/>
        <v>0</v>
      </c>
      <c r="AQ1996" s="17">
        <f t="shared" si="5246"/>
        <v>0</v>
      </c>
      <c r="AR1996" s="17">
        <f t="shared" si="5247"/>
        <v>0</v>
      </c>
      <c r="AS1996" s="17">
        <f t="shared" si="5248"/>
        <v>0</v>
      </c>
      <c r="AT1996" s="17">
        <f t="shared" si="5249"/>
        <v>0</v>
      </c>
      <c r="AU1996" s="17">
        <f t="shared" si="5250"/>
        <v>0</v>
      </c>
      <c r="AV1996" s="17">
        <f t="shared" si="5251"/>
        <v>0</v>
      </c>
      <c r="AW1996" s="17">
        <f t="shared" si="5179"/>
        <v>5968.6999999999998</v>
      </c>
      <c r="AX1996" s="17">
        <f t="shared" si="5180"/>
        <v>7120.8000000000002</v>
      </c>
      <c r="AY1996" s="17">
        <f t="shared" si="5181"/>
        <v>6238.8999999999996</v>
      </c>
      <c r="AZ1996" s="17">
        <f t="shared" si="5252"/>
        <v>0</v>
      </c>
      <c r="BA1996" s="32"/>
      <c r="BB1996" s="32"/>
      <c r="BC1996" s="1"/>
      <c r="BD1996" s="1"/>
      <c r="BE1996" s="1"/>
      <c r="BF1996" s="1"/>
      <c r="BG1996" s="1"/>
      <c r="BH1996" s="1"/>
      <c r="BI1996" s="1"/>
    </row>
    <row r="1997" s="1" customFormat="1">
      <c r="A1997" s="30" t="s">
        <v>693</v>
      </c>
      <c r="B1997" s="30" t="s">
        <v>121</v>
      </c>
      <c r="C1997" s="30" t="s">
        <v>267</v>
      </c>
      <c r="D1997" s="30" t="s">
        <v>766</v>
      </c>
      <c r="E1997" s="35"/>
      <c r="F1997" s="31" t="s">
        <v>36</v>
      </c>
      <c r="G1997" s="17">
        <f t="shared" si="5219"/>
        <v>5968.6999999999998</v>
      </c>
      <c r="H1997" s="17">
        <f t="shared" si="5220"/>
        <v>7120.8000000000002</v>
      </c>
      <c r="I1997" s="17">
        <f t="shared" si="5221"/>
        <v>6238.8999999999996</v>
      </c>
      <c r="J1997" s="17">
        <f t="shared" si="5222"/>
        <v>0</v>
      </c>
      <c r="K1997" s="17">
        <f t="shared" si="5223"/>
        <v>0</v>
      </c>
      <c r="L1997" s="17">
        <f t="shared" si="5224"/>
        <v>0</v>
      </c>
      <c r="M1997" s="17">
        <f t="shared" si="5173"/>
        <v>5968.6999999999998</v>
      </c>
      <c r="N1997" s="17">
        <f t="shared" si="5174"/>
        <v>7120.8000000000002</v>
      </c>
      <c r="O1997" s="17">
        <f t="shared" si="5175"/>
        <v>6238.8999999999996</v>
      </c>
      <c r="P1997" s="17">
        <f t="shared" si="5225"/>
        <v>0</v>
      </c>
      <c r="Q1997" s="17">
        <f t="shared" si="5226"/>
        <v>0</v>
      </c>
      <c r="R1997" s="17">
        <f t="shared" si="5227"/>
        <v>0</v>
      </c>
      <c r="S1997" s="17">
        <f t="shared" si="5228"/>
        <v>0</v>
      </c>
      <c r="T1997" s="17">
        <f t="shared" si="5229"/>
        <v>0</v>
      </c>
      <c r="U1997" s="17">
        <f t="shared" si="5230"/>
        <v>0</v>
      </c>
      <c r="V1997" s="17">
        <f t="shared" si="5231"/>
        <v>0</v>
      </c>
      <c r="W1997" s="17">
        <f t="shared" si="5232"/>
        <v>0</v>
      </c>
      <c r="X1997" s="17">
        <f t="shared" si="5233"/>
        <v>0</v>
      </c>
      <c r="Y1997" s="17">
        <f t="shared" si="5197"/>
        <v>5968.6999999999998</v>
      </c>
      <c r="Z1997" s="17">
        <f t="shared" si="5198"/>
        <v>7120.8000000000002</v>
      </c>
      <c r="AA1997" s="17">
        <f t="shared" si="5199"/>
        <v>6238.8999999999996</v>
      </c>
      <c r="AB1997" s="17">
        <f t="shared" si="5234"/>
        <v>0</v>
      </c>
      <c r="AC1997" s="17">
        <f t="shared" si="5235"/>
        <v>0</v>
      </c>
      <c r="AD1997" s="17">
        <f t="shared" si="5236"/>
        <v>0</v>
      </c>
      <c r="AE1997" s="17">
        <f t="shared" si="5176"/>
        <v>5968.6999999999998</v>
      </c>
      <c r="AF1997" s="17">
        <f t="shared" si="5177"/>
        <v>7120.8000000000002</v>
      </c>
      <c r="AG1997" s="17">
        <f t="shared" si="5178"/>
        <v>6238.8999999999996</v>
      </c>
      <c r="AH1997" s="17">
        <f t="shared" si="5237"/>
        <v>0</v>
      </c>
      <c r="AI1997" s="17">
        <f t="shared" si="5238"/>
        <v>0</v>
      </c>
      <c r="AJ1997" s="17">
        <f t="shared" si="5239"/>
        <v>0</v>
      </c>
      <c r="AK1997" s="17">
        <f t="shared" si="5240"/>
        <v>0</v>
      </c>
      <c r="AL1997" s="17">
        <f t="shared" si="5241"/>
        <v>0</v>
      </c>
      <c r="AM1997" s="17">
        <f t="shared" si="5242"/>
        <v>0</v>
      </c>
      <c r="AN1997" s="17">
        <f t="shared" si="5243"/>
        <v>0</v>
      </c>
      <c r="AO1997" s="17">
        <f t="shared" si="5244"/>
        <v>0</v>
      </c>
      <c r="AP1997" s="17">
        <f t="shared" si="5245"/>
        <v>0</v>
      </c>
      <c r="AQ1997" s="17">
        <f t="shared" si="5246"/>
        <v>0</v>
      </c>
      <c r="AR1997" s="17">
        <f t="shared" si="5247"/>
        <v>0</v>
      </c>
      <c r="AS1997" s="17">
        <f t="shared" si="5248"/>
        <v>0</v>
      </c>
      <c r="AT1997" s="17">
        <f t="shared" si="5249"/>
        <v>0</v>
      </c>
      <c r="AU1997" s="17">
        <f t="shared" si="5250"/>
        <v>0</v>
      </c>
      <c r="AV1997" s="17">
        <f t="shared" si="5251"/>
        <v>0</v>
      </c>
      <c r="AW1997" s="17">
        <f t="shared" si="5179"/>
        <v>5968.6999999999998</v>
      </c>
      <c r="AX1997" s="17">
        <f t="shared" si="5180"/>
        <v>7120.8000000000002</v>
      </c>
      <c r="AY1997" s="17">
        <f t="shared" si="5181"/>
        <v>6238.8999999999996</v>
      </c>
      <c r="AZ1997" s="17">
        <f t="shared" si="5252"/>
        <v>0</v>
      </c>
      <c r="BA1997" s="32"/>
      <c r="BB1997" s="32"/>
      <c r="BC1997" s="1"/>
      <c r="BD1997" s="1"/>
      <c r="BE1997" s="1"/>
      <c r="BF1997" s="1"/>
      <c r="BG1997" s="1"/>
      <c r="BH1997" s="1"/>
      <c r="BI1997" s="1"/>
    </row>
    <row r="1998" s="1" customFormat="1">
      <c r="A1998" s="30" t="s">
        <v>693</v>
      </c>
      <c r="B1998" s="30" t="s">
        <v>121</v>
      </c>
      <c r="C1998" s="30" t="s">
        <v>267</v>
      </c>
      <c r="D1998" s="30" t="s">
        <v>767</v>
      </c>
      <c r="E1998" s="35"/>
      <c r="F1998" s="31" t="s">
        <v>768</v>
      </c>
      <c r="G1998" s="17">
        <f t="shared" si="5219"/>
        <v>5968.6999999999998</v>
      </c>
      <c r="H1998" s="17">
        <f t="shared" si="5220"/>
        <v>7120.8000000000002</v>
      </c>
      <c r="I1998" s="17">
        <f t="shared" si="5221"/>
        <v>6238.8999999999996</v>
      </c>
      <c r="J1998" s="17">
        <f t="shared" si="5222"/>
        <v>0</v>
      </c>
      <c r="K1998" s="17">
        <f t="shared" si="5223"/>
        <v>0</v>
      </c>
      <c r="L1998" s="17">
        <f t="shared" si="5224"/>
        <v>0</v>
      </c>
      <c r="M1998" s="17">
        <f t="shared" si="5173"/>
        <v>5968.6999999999998</v>
      </c>
      <c r="N1998" s="17">
        <f t="shared" si="5174"/>
        <v>7120.8000000000002</v>
      </c>
      <c r="O1998" s="17">
        <f t="shared" si="5175"/>
        <v>6238.8999999999996</v>
      </c>
      <c r="P1998" s="17">
        <f t="shared" si="5225"/>
        <v>0</v>
      </c>
      <c r="Q1998" s="17">
        <f t="shared" si="5226"/>
        <v>0</v>
      </c>
      <c r="R1998" s="17">
        <f t="shared" si="5227"/>
        <v>0</v>
      </c>
      <c r="S1998" s="17">
        <f t="shared" si="5228"/>
        <v>0</v>
      </c>
      <c r="T1998" s="17">
        <f t="shared" si="5229"/>
        <v>0</v>
      </c>
      <c r="U1998" s="17">
        <f t="shared" si="5230"/>
        <v>0</v>
      </c>
      <c r="V1998" s="17">
        <f t="shared" si="5231"/>
        <v>0</v>
      </c>
      <c r="W1998" s="17">
        <f t="shared" si="5232"/>
        <v>0</v>
      </c>
      <c r="X1998" s="17">
        <f t="shared" si="5233"/>
        <v>0</v>
      </c>
      <c r="Y1998" s="17">
        <f t="shared" si="5197"/>
        <v>5968.6999999999998</v>
      </c>
      <c r="Z1998" s="17">
        <f t="shared" si="5198"/>
        <v>7120.8000000000002</v>
      </c>
      <c r="AA1998" s="17">
        <f t="shared" si="5199"/>
        <v>6238.8999999999996</v>
      </c>
      <c r="AB1998" s="17">
        <f t="shared" si="5234"/>
        <v>0</v>
      </c>
      <c r="AC1998" s="17">
        <f t="shared" si="5235"/>
        <v>0</v>
      </c>
      <c r="AD1998" s="17">
        <f t="shared" si="5236"/>
        <v>0</v>
      </c>
      <c r="AE1998" s="17">
        <f t="shared" si="5176"/>
        <v>5968.6999999999998</v>
      </c>
      <c r="AF1998" s="17">
        <f t="shared" si="5177"/>
        <v>7120.8000000000002</v>
      </c>
      <c r="AG1998" s="17">
        <f t="shared" si="5178"/>
        <v>6238.8999999999996</v>
      </c>
      <c r="AH1998" s="17">
        <f t="shared" si="5237"/>
        <v>0</v>
      </c>
      <c r="AI1998" s="17">
        <f t="shared" si="5238"/>
        <v>0</v>
      </c>
      <c r="AJ1998" s="17">
        <f t="shared" si="5239"/>
        <v>0</v>
      </c>
      <c r="AK1998" s="17">
        <f t="shared" si="5240"/>
        <v>0</v>
      </c>
      <c r="AL1998" s="17">
        <f t="shared" si="5241"/>
        <v>0</v>
      </c>
      <c r="AM1998" s="17">
        <f t="shared" si="5242"/>
        <v>0</v>
      </c>
      <c r="AN1998" s="17">
        <f t="shared" si="5243"/>
        <v>0</v>
      </c>
      <c r="AO1998" s="17">
        <f t="shared" si="5244"/>
        <v>0</v>
      </c>
      <c r="AP1998" s="17">
        <f t="shared" si="5245"/>
        <v>0</v>
      </c>
      <c r="AQ1998" s="17">
        <f t="shared" si="5246"/>
        <v>0</v>
      </c>
      <c r="AR1998" s="17">
        <f t="shared" si="5247"/>
        <v>0</v>
      </c>
      <c r="AS1998" s="17">
        <f t="shared" si="5248"/>
        <v>0</v>
      </c>
      <c r="AT1998" s="17">
        <f t="shared" si="5249"/>
        <v>0</v>
      </c>
      <c r="AU1998" s="17">
        <f t="shared" si="5250"/>
        <v>0</v>
      </c>
      <c r="AV1998" s="17">
        <f t="shared" si="5251"/>
        <v>0</v>
      </c>
      <c r="AW1998" s="17">
        <f t="shared" si="5179"/>
        <v>5968.6999999999998</v>
      </c>
      <c r="AX1998" s="17">
        <f t="shared" si="5180"/>
        <v>7120.8000000000002</v>
      </c>
      <c r="AY1998" s="17">
        <f t="shared" si="5181"/>
        <v>6238.8999999999996</v>
      </c>
      <c r="AZ1998" s="17">
        <f t="shared" si="5252"/>
        <v>0</v>
      </c>
      <c r="BA1998" s="32"/>
      <c r="BB1998" s="32"/>
      <c r="BC1998" s="1"/>
      <c r="BD1998" s="1"/>
      <c r="BE1998" s="1"/>
      <c r="BF1998" s="1"/>
      <c r="BG1998" s="1"/>
      <c r="BH1998" s="1"/>
      <c r="BI1998" s="1"/>
    </row>
    <row r="1999" s="1" customFormat="1">
      <c r="A1999" s="30" t="s">
        <v>693</v>
      </c>
      <c r="B1999" s="30" t="s">
        <v>121</v>
      </c>
      <c r="C1999" s="30" t="s">
        <v>267</v>
      </c>
      <c r="D1999" s="30" t="s">
        <v>769</v>
      </c>
      <c r="E1999" s="35"/>
      <c r="F1999" s="31" t="s">
        <v>770</v>
      </c>
      <c r="G1999" s="17">
        <f t="shared" si="5219"/>
        <v>5968.6999999999998</v>
      </c>
      <c r="H1999" s="17">
        <f t="shared" si="5220"/>
        <v>7120.8000000000002</v>
      </c>
      <c r="I1999" s="17">
        <f t="shared" si="5221"/>
        <v>6238.8999999999996</v>
      </c>
      <c r="J1999" s="17">
        <f t="shared" si="5222"/>
        <v>0</v>
      </c>
      <c r="K1999" s="17">
        <f t="shared" si="5223"/>
        <v>0</v>
      </c>
      <c r="L1999" s="17">
        <f t="shared" si="5224"/>
        <v>0</v>
      </c>
      <c r="M1999" s="17">
        <f t="shared" si="5173"/>
        <v>5968.6999999999998</v>
      </c>
      <c r="N1999" s="17">
        <f t="shared" si="5174"/>
        <v>7120.8000000000002</v>
      </c>
      <c r="O1999" s="17">
        <f t="shared" si="5175"/>
        <v>6238.8999999999996</v>
      </c>
      <c r="P1999" s="17">
        <f t="shared" si="5225"/>
        <v>0</v>
      </c>
      <c r="Q1999" s="17">
        <f t="shared" si="5226"/>
        <v>0</v>
      </c>
      <c r="R1999" s="17">
        <f t="shared" si="5227"/>
        <v>0</v>
      </c>
      <c r="S1999" s="17">
        <f t="shared" si="5228"/>
        <v>0</v>
      </c>
      <c r="T1999" s="17">
        <f t="shared" si="5229"/>
        <v>0</v>
      </c>
      <c r="U1999" s="17">
        <f t="shared" si="5230"/>
        <v>0</v>
      </c>
      <c r="V1999" s="17">
        <f t="shared" si="5231"/>
        <v>0</v>
      </c>
      <c r="W1999" s="17">
        <f t="shared" si="5232"/>
        <v>0</v>
      </c>
      <c r="X1999" s="17">
        <f t="shared" si="5233"/>
        <v>0</v>
      </c>
      <c r="Y1999" s="17">
        <f t="shared" si="5197"/>
        <v>5968.6999999999998</v>
      </c>
      <c r="Z1999" s="17">
        <f t="shared" si="5198"/>
        <v>7120.8000000000002</v>
      </c>
      <c r="AA1999" s="17">
        <f t="shared" si="5199"/>
        <v>6238.8999999999996</v>
      </c>
      <c r="AB1999" s="17">
        <f t="shared" si="5234"/>
        <v>0</v>
      </c>
      <c r="AC1999" s="17">
        <f t="shared" si="5235"/>
        <v>0</v>
      </c>
      <c r="AD1999" s="17">
        <f t="shared" si="5236"/>
        <v>0</v>
      </c>
      <c r="AE1999" s="17">
        <f t="shared" si="5176"/>
        <v>5968.6999999999998</v>
      </c>
      <c r="AF1999" s="17">
        <f t="shared" si="5177"/>
        <v>7120.8000000000002</v>
      </c>
      <c r="AG1999" s="17">
        <f t="shared" si="5178"/>
        <v>6238.8999999999996</v>
      </c>
      <c r="AH1999" s="17">
        <f t="shared" si="5237"/>
        <v>0</v>
      </c>
      <c r="AI1999" s="17">
        <f t="shared" si="5238"/>
        <v>0</v>
      </c>
      <c r="AJ1999" s="17">
        <f t="shared" si="5239"/>
        <v>0</v>
      </c>
      <c r="AK1999" s="17">
        <f t="shared" si="5240"/>
        <v>0</v>
      </c>
      <c r="AL1999" s="17">
        <f t="shared" si="5241"/>
        <v>0</v>
      </c>
      <c r="AM1999" s="17">
        <f t="shared" si="5242"/>
        <v>0</v>
      </c>
      <c r="AN1999" s="17">
        <f t="shared" si="5243"/>
        <v>0</v>
      </c>
      <c r="AO1999" s="17">
        <f t="shared" si="5244"/>
        <v>0</v>
      </c>
      <c r="AP1999" s="17">
        <f t="shared" si="5245"/>
        <v>0</v>
      </c>
      <c r="AQ1999" s="17">
        <f t="shared" si="5246"/>
        <v>0</v>
      </c>
      <c r="AR1999" s="17">
        <f t="shared" si="5247"/>
        <v>0</v>
      </c>
      <c r="AS1999" s="17">
        <f t="shared" si="5248"/>
        <v>0</v>
      </c>
      <c r="AT1999" s="17">
        <f t="shared" si="5249"/>
        <v>0</v>
      </c>
      <c r="AU1999" s="17">
        <f t="shared" si="5250"/>
        <v>0</v>
      </c>
      <c r="AV1999" s="17">
        <f t="shared" si="5251"/>
        <v>0</v>
      </c>
      <c r="AW1999" s="17">
        <f t="shared" si="5179"/>
        <v>5968.6999999999998</v>
      </c>
      <c r="AX1999" s="17">
        <f t="shared" si="5180"/>
        <v>7120.8000000000002</v>
      </c>
      <c r="AY1999" s="17">
        <f t="shared" si="5181"/>
        <v>6238.8999999999996</v>
      </c>
      <c r="AZ1999" s="17">
        <f t="shared" si="5252"/>
        <v>0</v>
      </c>
      <c r="BA1999" s="32"/>
      <c r="BB1999" s="32"/>
      <c r="BC1999" s="1"/>
      <c r="BD1999" s="1"/>
      <c r="BE1999" s="1"/>
      <c r="BF1999" s="1"/>
      <c r="BG1999" s="1"/>
      <c r="BH1999" s="1"/>
      <c r="BI1999" s="1"/>
    </row>
    <row r="2000" s="1" customFormat="1">
      <c r="A2000" s="30" t="s">
        <v>693</v>
      </c>
      <c r="B2000" s="30" t="s">
        <v>121</v>
      </c>
      <c r="C2000" s="30" t="s">
        <v>267</v>
      </c>
      <c r="D2000" s="30" t="s">
        <v>769</v>
      </c>
      <c r="E2000" s="30" t="s">
        <v>41</v>
      </c>
      <c r="F2000" s="31" t="s">
        <v>42</v>
      </c>
      <c r="G2000" s="17">
        <v>5968.6999999999998</v>
      </c>
      <c r="H2000" s="17">
        <v>7120.8000000000002</v>
      </c>
      <c r="I2000" s="17">
        <v>6238.8999999999996</v>
      </c>
      <c r="J2000" s="17"/>
      <c r="K2000" s="17"/>
      <c r="L2000" s="17"/>
      <c r="M2000" s="17">
        <f t="shared" si="5173"/>
        <v>5968.6999999999998</v>
      </c>
      <c r="N2000" s="17">
        <f t="shared" si="5174"/>
        <v>7120.8000000000002</v>
      </c>
      <c r="O2000" s="17">
        <f t="shared" si="5175"/>
        <v>6238.8999999999996</v>
      </c>
      <c r="P2000" s="17"/>
      <c r="Q2000" s="17"/>
      <c r="R2000" s="17"/>
      <c r="S2000" s="17"/>
      <c r="T2000" s="17"/>
      <c r="U2000" s="17"/>
      <c r="V2000" s="17"/>
      <c r="W2000" s="17"/>
      <c r="X2000" s="17"/>
      <c r="Y2000" s="17">
        <f t="shared" si="5197"/>
        <v>5968.6999999999998</v>
      </c>
      <c r="Z2000" s="17">
        <f t="shared" si="5198"/>
        <v>7120.8000000000002</v>
      </c>
      <c r="AA2000" s="17">
        <f t="shared" si="5199"/>
        <v>6238.8999999999996</v>
      </c>
      <c r="AB2000" s="17"/>
      <c r="AC2000" s="17"/>
      <c r="AD2000" s="17"/>
      <c r="AE2000" s="17">
        <f t="shared" si="5176"/>
        <v>5968.6999999999998</v>
      </c>
      <c r="AF2000" s="17">
        <f t="shared" si="5177"/>
        <v>7120.8000000000002</v>
      </c>
      <c r="AG2000" s="17">
        <f t="shared" si="5178"/>
        <v>6238.8999999999996</v>
      </c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/>
      <c r="AS2000" s="17"/>
      <c r="AT2000" s="17"/>
      <c r="AU2000" s="17"/>
      <c r="AV2000" s="17"/>
      <c r="AW2000" s="17">
        <f t="shared" si="5179"/>
        <v>5968.6999999999998</v>
      </c>
      <c r="AX2000" s="17">
        <f t="shared" si="5180"/>
        <v>7120.8000000000002</v>
      </c>
      <c r="AY2000" s="17">
        <f t="shared" si="5181"/>
        <v>6238.8999999999996</v>
      </c>
      <c r="AZ2000" s="17"/>
      <c r="BA2000" s="32"/>
      <c r="BB2000" s="32"/>
      <c r="BC2000" s="1"/>
      <c r="BD2000" s="1"/>
      <c r="BE2000" s="1"/>
      <c r="BF2000" s="1"/>
      <c r="BG2000" s="1"/>
      <c r="BH2000" s="1"/>
      <c r="BI2000" s="1"/>
    </row>
    <row r="2001" s="1" customFormat="1">
      <c r="A2001" s="30" t="s">
        <v>693</v>
      </c>
      <c r="B2001" s="30" t="s">
        <v>121</v>
      </c>
      <c r="C2001" s="30" t="s">
        <v>267</v>
      </c>
      <c r="D2001" s="30" t="s">
        <v>57</v>
      </c>
      <c r="E2001" s="35"/>
      <c r="F2001" s="31" t="s">
        <v>58</v>
      </c>
      <c r="G2001" s="17"/>
      <c r="H2001" s="17"/>
      <c r="I2001" s="17"/>
      <c r="J2001" s="17"/>
      <c r="K2001" s="17"/>
      <c r="L2001" s="17"/>
      <c r="M2001" s="17"/>
      <c r="N2001" s="17"/>
      <c r="O2001" s="17"/>
      <c r="P2001" s="17">
        <f t="shared" si="5225"/>
        <v>0</v>
      </c>
      <c r="Q2001" s="17">
        <f t="shared" si="5226"/>
        <v>0</v>
      </c>
      <c r="R2001" s="17">
        <f t="shared" si="5227"/>
        <v>0</v>
      </c>
      <c r="S2001" s="17">
        <f t="shared" si="5228"/>
        <v>377.03154000000001</v>
      </c>
      <c r="T2001" s="17">
        <f t="shared" si="5229"/>
        <v>0</v>
      </c>
      <c r="U2001" s="17">
        <f t="shared" si="5230"/>
        <v>0</v>
      </c>
      <c r="V2001" s="17">
        <f t="shared" si="5231"/>
        <v>0</v>
      </c>
      <c r="W2001" s="17">
        <f t="shared" si="5232"/>
        <v>0</v>
      </c>
      <c r="X2001" s="17">
        <f t="shared" si="5233"/>
        <v>0</v>
      </c>
      <c r="Y2001" s="17">
        <f t="shared" si="5197"/>
        <v>377.03154000000001</v>
      </c>
      <c r="Z2001" s="17">
        <f t="shared" si="5198"/>
        <v>0</v>
      </c>
      <c r="AA2001" s="17">
        <f t="shared" si="5199"/>
        <v>0</v>
      </c>
      <c r="AB2001" s="17">
        <f t="shared" si="5234"/>
        <v>0</v>
      </c>
      <c r="AC2001" s="17">
        <f t="shared" si="5235"/>
        <v>0</v>
      </c>
      <c r="AD2001" s="17">
        <f t="shared" si="5236"/>
        <v>0</v>
      </c>
      <c r="AE2001" s="17">
        <f t="shared" si="5176"/>
        <v>377.03154000000001</v>
      </c>
      <c r="AF2001" s="17">
        <f t="shared" si="5177"/>
        <v>0</v>
      </c>
      <c r="AG2001" s="17">
        <f t="shared" si="5178"/>
        <v>0</v>
      </c>
      <c r="AH2001" s="17">
        <f t="shared" si="5237"/>
        <v>0</v>
      </c>
      <c r="AI2001" s="17">
        <f t="shared" si="5238"/>
        <v>0</v>
      </c>
      <c r="AJ2001" s="17">
        <f t="shared" si="5239"/>
        <v>0</v>
      </c>
      <c r="AK2001" s="17">
        <f t="shared" si="5240"/>
        <v>0</v>
      </c>
      <c r="AL2001" s="17">
        <f t="shared" si="5241"/>
        <v>0</v>
      </c>
      <c r="AM2001" s="17">
        <f t="shared" si="5242"/>
        <v>0</v>
      </c>
      <c r="AN2001" s="17">
        <f t="shared" si="5243"/>
        <v>0</v>
      </c>
      <c r="AO2001" s="17">
        <f t="shared" si="5244"/>
        <v>0</v>
      </c>
      <c r="AP2001" s="17">
        <f t="shared" si="5245"/>
        <v>0</v>
      </c>
      <c r="AQ2001" s="17">
        <f t="shared" si="5246"/>
        <v>0</v>
      </c>
      <c r="AR2001" s="17">
        <f t="shared" si="5247"/>
        <v>0</v>
      </c>
      <c r="AS2001" s="17">
        <f t="shared" si="5248"/>
        <v>0</v>
      </c>
      <c r="AT2001" s="17">
        <f t="shared" si="5249"/>
        <v>0</v>
      </c>
      <c r="AU2001" s="17">
        <f t="shared" si="5250"/>
        <v>0</v>
      </c>
      <c r="AV2001" s="17">
        <f t="shared" si="5251"/>
        <v>0</v>
      </c>
      <c r="AW2001" s="17">
        <f t="shared" si="5179"/>
        <v>377.03154000000001</v>
      </c>
      <c r="AX2001" s="17">
        <f t="shared" si="5180"/>
        <v>0</v>
      </c>
      <c r="AY2001" s="17">
        <f t="shared" si="5181"/>
        <v>0</v>
      </c>
      <c r="AZ2001" s="17">
        <f t="shared" si="5252"/>
        <v>0</v>
      </c>
      <c r="BA2001" s="32"/>
      <c r="BB2001" s="32"/>
      <c r="BC2001" s="1"/>
      <c r="BD2001" s="1"/>
      <c r="BE2001" s="1"/>
      <c r="BF2001" s="1"/>
      <c r="BG2001" s="1"/>
      <c r="BH2001" s="1"/>
      <c r="BI2001" s="1"/>
    </row>
    <row r="2002" s="1" customFormat="1">
      <c r="A2002" s="30" t="s">
        <v>693</v>
      </c>
      <c r="B2002" s="30" t="s">
        <v>121</v>
      </c>
      <c r="C2002" s="30" t="s">
        <v>267</v>
      </c>
      <c r="D2002" s="30" t="s">
        <v>481</v>
      </c>
      <c r="E2002" s="35"/>
      <c r="F2002" s="31" t="s">
        <v>482</v>
      </c>
      <c r="G2002" s="17"/>
      <c r="H2002" s="17"/>
      <c r="I2002" s="17"/>
      <c r="J2002" s="17"/>
      <c r="K2002" s="17"/>
      <c r="L2002" s="17"/>
      <c r="M2002" s="17"/>
      <c r="N2002" s="17"/>
      <c r="O2002" s="17"/>
      <c r="P2002" s="17">
        <f t="shared" si="5225"/>
        <v>0</v>
      </c>
      <c r="Q2002" s="17">
        <f t="shared" si="5226"/>
        <v>0</v>
      </c>
      <c r="R2002" s="17">
        <f t="shared" si="5227"/>
        <v>0</v>
      </c>
      <c r="S2002" s="17">
        <f t="shared" si="5228"/>
        <v>377.03154000000001</v>
      </c>
      <c r="T2002" s="17">
        <f t="shared" si="5229"/>
        <v>0</v>
      </c>
      <c r="U2002" s="17">
        <f t="shared" si="5230"/>
        <v>0</v>
      </c>
      <c r="V2002" s="17">
        <f t="shared" si="5231"/>
        <v>0</v>
      </c>
      <c r="W2002" s="17">
        <f t="shared" si="5232"/>
        <v>0</v>
      </c>
      <c r="X2002" s="17">
        <f t="shared" si="5233"/>
        <v>0</v>
      </c>
      <c r="Y2002" s="17">
        <f t="shared" si="5197"/>
        <v>377.03154000000001</v>
      </c>
      <c r="Z2002" s="17">
        <f t="shared" si="5198"/>
        <v>0</v>
      </c>
      <c r="AA2002" s="17">
        <f t="shared" si="5199"/>
        <v>0</v>
      </c>
      <c r="AB2002" s="17">
        <f t="shared" si="5234"/>
        <v>0</v>
      </c>
      <c r="AC2002" s="17">
        <f t="shared" si="5235"/>
        <v>0</v>
      </c>
      <c r="AD2002" s="17">
        <f t="shared" si="5236"/>
        <v>0</v>
      </c>
      <c r="AE2002" s="17">
        <f t="shared" si="5176"/>
        <v>377.03154000000001</v>
      </c>
      <c r="AF2002" s="17">
        <f t="shared" si="5177"/>
        <v>0</v>
      </c>
      <c r="AG2002" s="17">
        <f t="shared" si="5178"/>
        <v>0</v>
      </c>
      <c r="AH2002" s="17">
        <f t="shared" si="5237"/>
        <v>0</v>
      </c>
      <c r="AI2002" s="17">
        <f t="shared" si="5238"/>
        <v>0</v>
      </c>
      <c r="AJ2002" s="17">
        <f t="shared" si="5239"/>
        <v>0</v>
      </c>
      <c r="AK2002" s="17">
        <f t="shared" si="5240"/>
        <v>0</v>
      </c>
      <c r="AL2002" s="17">
        <f t="shared" si="5241"/>
        <v>0</v>
      </c>
      <c r="AM2002" s="17">
        <f t="shared" si="5242"/>
        <v>0</v>
      </c>
      <c r="AN2002" s="17">
        <f t="shared" si="5243"/>
        <v>0</v>
      </c>
      <c r="AO2002" s="17">
        <f t="shared" si="5244"/>
        <v>0</v>
      </c>
      <c r="AP2002" s="17">
        <f t="shared" si="5245"/>
        <v>0</v>
      </c>
      <c r="AQ2002" s="17">
        <f t="shared" si="5246"/>
        <v>0</v>
      </c>
      <c r="AR2002" s="17">
        <f t="shared" si="5247"/>
        <v>0</v>
      </c>
      <c r="AS2002" s="17">
        <f t="shared" si="5248"/>
        <v>0</v>
      </c>
      <c r="AT2002" s="17">
        <f t="shared" si="5249"/>
        <v>0</v>
      </c>
      <c r="AU2002" s="17">
        <f t="shared" si="5250"/>
        <v>0</v>
      </c>
      <c r="AV2002" s="17">
        <f t="shared" si="5251"/>
        <v>0</v>
      </c>
      <c r="AW2002" s="17">
        <f t="shared" si="5179"/>
        <v>377.03154000000001</v>
      </c>
      <c r="AX2002" s="17">
        <f t="shared" si="5180"/>
        <v>0</v>
      </c>
      <c r="AY2002" s="17">
        <f t="shared" si="5181"/>
        <v>0</v>
      </c>
      <c r="AZ2002" s="17">
        <f t="shared" si="5252"/>
        <v>0</v>
      </c>
      <c r="BA2002" s="32"/>
      <c r="BB2002" s="32"/>
      <c r="BC2002" s="1"/>
      <c r="BD2002" s="1"/>
      <c r="BE2002" s="1"/>
      <c r="BF2002" s="1"/>
      <c r="BG2002" s="1"/>
      <c r="BH2002" s="1"/>
      <c r="BI2002" s="1"/>
    </row>
    <row r="2003" s="1" customFormat="1">
      <c r="A2003" s="30" t="s">
        <v>693</v>
      </c>
      <c r="B2003" s="30" t="s">
        <v>121</v>
      </c>
      <c r="C2003" s="30" t="s">
        <v>267</v>
      </c>
      <c r="D2003" s="30" t="s">
        <v>481</v>
      </c>
      <c r="E2003" s="30" t="s">
        <v>41</v>
      </c>
      <c r="F2003" s="31" t="s">
        <v>42</v>
      </c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>
        <v>377.03154000000001</v>
      </c>
      <c r="T2003" s="17"/>
      <c r="U2003" s="17"/>
      <c r="V2003" s="17"/>
      <c r="W2003" s="17"/>
      <c r="X2003" s="17"/>
      <c r="Y2003" s="17">
        <f t="shared" si="5197"/>
        <v>377.03154000000001</v>
      </c>
      <c r="Z2003" s="17">
        <f t="shared" si="5198"/>
        <v>0</v>
      </c>
      <c r="AA2003" s="17">
        <f t="shared" si="5199"/>
        <v>0</v>
      </c>
      <c r="AB2003" s="17"/>
      <c r="AC2003" s="17"/>
      <c r="AD2003" s="17"/>
      <c r="AE2003" s="17">
        <f t="shared" si="5176"/>
        <v>377.03154000000001</v>
      </c>
      <c r="AF2003" s="17">
        <f t="shared" si="5177"/>
        <v>0</v>
      </c>
      <c r="AG2003" s="17">
        <f t="shared" si="5178"/>
        <v>0</v>
      </c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  <c r="AS2003" s="17"/>
      <c r="AT2003" s="17"/>
      <c r="AU2003" s="17"/>
      <c r="AV2003" s="17"/>
      <c r="AW2003" s="17">
        <f t="shared" si="5179"/>
        <v>377.03154000000001</v>
      </c>
      <c r="AX2003" s="17">
        <f t="shared" si="5180"/>
        <v>0</v>
      </c>
      <c r="AY2003" s="17">
        <f t="shared" si="5181"/>
        <v>0</v>
      </c>
      <c r="AZ2003" s="17"/>
      <c r="BA2003" s="32"/>
      <c r="BB2003" s="32"/>
      <c r="BC2003" s="1"/>
      <c r="BD2003" s="1"/>
      <c r="BE2003" s="1"/>
      <c r="BF2003" s="1"/>
      <c r="BG2003" s="1"/>
      <c r="BH2003" s="1"/>
      <c r="BI2003" s="1"/>
    </row>
    <row r="2004" s="36" customFormat="1">
      <c r="A2004" s="37" t="s">
        <v>693</v>
      </c>
      <c r="B2004" s="37" t="s">
        <v>63</v>
      </c>
      <c r="C2004" s="37"/>
      <c r="D2004" s="21"/>
      <c r="E2004" s="38"/>
      <c r="F2004" s="22" t="s">
        <v>64</v>
      </c>
      <c r="G2004" s="23">
        <f>G2005+G2063</f>
        <v>3731781</v>
      </c>
      <c r="H2004" s="23">
        <f>H2005+H2063</f>
        <v>2734618.1999999997</v>
      </c>
      <c r="I2004" s="23">
        <f>I2005+I2063</f>
        <v>1862203.6000000001</v>
      </c>
      <c r="J2004" s="23">
        <f>J2005+J2063</f>
        <v>9423.3000000000011</v>
      </c>
      <c r="K2004" s="23">
        <f>K2005+K2063</f>
        <v>-2151.1000000000045</v>
      </c>
      <c r="L2004" s="23">
        <f>L2005+L2063</f>
        <v>-1279.4000000000001</v>
      </c>
      <c r="M2004" s="23">
        <f t="shared" si="5173"/>
        <v>3741204.2999999998</v>
      </c>
      <c r="N2004" s="23">
        <f t="shared" si="5174"/>
        <v>2732467.0999999996</v>
      </c>
      <c r="O2004" s="23">
        <f t="shared" si="5175"/>
        <v>1860924.2000000002</v>
      </c>
      <c r="P2004" s="23">
        <f>P2005+P2063</f>
        <v>28771.5</v>
      </c>
      <c r="Q2004" s="23">
        <f>Q2005+Q2063</f>
        <v>0</v>
      </c>
      <c r="R2004" s="23">
        <f>R2005+R2063</f>
        <v>0</v>
      </c>
      <c r="S2004" s="23">
        <f>S2005+S2063</f>
        <v>406843.62835000007</v>
      </c>
      <c r="T2004" s="23">
        <f>T2005+T2063</f>
        <v>65862.587999999989</v>
      </c>
      <c r="U2004" s="23">
        <f>U2005+U2063</f>
        <v>0</v>
      </c>
      <c r="V2004" s="23">
        <f>V2005+V2063</f>
        <v>41038.488999999994</v>
      </c>
      <c r="W2004" s="23">
        <f>W2005+W2063</f>
        <v>0</v>
      </c>
      <c r="X2004" s="23">
        <f>X2005+X2063</f>
        <v>0</v>
      </c>
      <c r="Y2004" s="23">
        <f t="shared" si="5197"/>
        <v>4176819.4283499997</v>
      </c>
      <c r="Z2004" s="23">
        <f t="shared" si="5198"/>
        <v>2798329.6879999996</v>
      </c>
      <c r="AA2004" s="23">
        <f t="shared" si="5199"/>
        <v>1901962.6890000002</v>
      </c>
      <c r="AB2004" s="23">
        <f>AB2005+AB2063</f>
        <v>-352.22899999999998</v>
      </c>
      <c r="AC2004" s="23">
        <f>AC2005+AC2063</f>
        <v>0</v>
      </c>
      <c r="AD2004" s="23">
        <f>AD2005+AD2063</f>
        <v>0</v>
      </c>
      <c r="AE2004" s="23">
        <f t="shared" si="5176"/>
        <v>4176467.1993499999</v>
      </c>
      <c r="AF2004" s="23">
        <f t="shared" si="5177"/>
        <v>2798329.6879999996</v>
      </c>
      <c r="AG2004" s="23">
        <f t="shared" si="5178"/>
        <v>1901962.6890000002</v>
      </c>
      <c r="AH2004" s="23">
        <f>AH2005+AH2063</f>
        <v>0</v>
      </c>
      <c r="AI2004" s="23">
        <f>AI2005+AI2063</f>
        <v>0</v>
      </c>
      <c r="AJ2004" s="23">
        <f>AJ2005+AJ2063</f>
        <v>-155574.19500000001</v>
      </c>
      <c r="AK2004" s="23">
        <f>AK2005+AK2063</f>
        <v>0</v>
      </c>
      <c r="AL2004" s="23">
        <f>AL2005+AL2063</f>
        <v>0</v>
      </c>
      <c r="AM2004" s="23">
        <f>AM2005+AM2063</f>
        <v>494941.60499999998</v>
      </c>
      <c r="AN2004" s="23">
        <f>AN2005+AN2063</f>
        <v>0</v>
      </c>
      <c r="AO2004" s="23">
        <f>AO2005+AO2063</f>
        <v>185072.95400000003</v>
      </c>
      <c r="AP2004" s="23">
        <f>AP2005+AP2063</f>
        <v>0</v>
      </c>
      <c r="AQ2004" s="23">
        <f>AQ2005+AQ2063</f>
        <v>0</v>
      </c>
      <c r="AR2004" s="23">
        <f>AR2005+AR2063</f>
        <v>0</v>
      </c>
      <c r="AS2004" s="23">
        <f>AS2005+AS2063</f>
        <v>0</v>
      </c>
      <c r="AT2004" s="23">
        <f>AT2005+AT2063</f>
        <v>0</v>
      </c>
      <c r="AU2004" s="23">
        <f>AU2005+AU2063</f>
        <v>0</v>
      </c>
      <c r="AV2004" s="23">
        <f>AV2005+AV2063</f>
        <v>0</v>
      </c>
      <c r="AW2004" s="23">
        <f t="shared" si="5179"/>
        <v>4020893.0043500001</v>
      </c>
      <c r="AX2004" s="23">
        <f t="shared" si="5180"/>
        <v>3478344.2469999995</v>
      </c>
      <c r="AY2004" s="23">
        <f t="shared" si="5181"/>
        <v>1901962.6890000002</v>
      </c>
      <c r="AZ2004" s="23">
        <f>AZ2005+AZ2063</f>
        <v>0</v>
      </c>
      <c r="BA2004" s="24"/>
      <c r="BB2004" s="24"/>
      <c r="BC2004" s="36"/>
      <c r="BD2004" s="36"/>
      <c r="BE2004" s="36"/>
      <c r="BF2004" s="36"/>
      <c r="BG2004" s="36"/>
      <c r="BH2004" s="36"/>
      <c r="BI2004" s="36"/>
    </row>
    <row r="2005" s="25" customFormat="1">
      <c r="A2005" s="26" t="s">
        <v>693</v>
      </c>
      <c r="B2005" s="26" t="s">
        <v>63</v>
      </c>
      <c r="C2005" s="26" t="s">
        <v>65</v>
      </c>
      <c r="D2005" s="26"/>
      <c r="E2005" s="34"/>
      <c r="F2005" s="27" t="s">
        <v>66</v>
      </c>
      <c r="G2005" s="28">
        <f>G2006</f>
        <v>2851701.2000000002</v>
      </c>
      <c r="H2005" s="28">
        <f>H2006</f>
        <v>2466416.5999999996</v>
      </c>
      <c r="I2005" s="28">
        <f>I2006</f>
        <v>1594002</v>
      </c>
      <c r="J2005" s="28">
        <f>J2006</f>
        <v>7299.4000000000015</v>
      </c>
      <c r="K2005" s="28">
        <f>K2006</f>
        <v>-4337.2000000000044</v>
      </c>
      <c r="L2005" s="28">
        <f>L2006</f>
        <v>-3465.5</v>
      </c>
      <c r="M2005" s="28">
        <f t="shared" si="5173"/>
        <v>2859000.6000000001</v>
      </c>
      <c r="N2005" s="28">
        <f t="shared" si="5174"/>
        <v>2462079.3999999994</v>
      </c>
      <c r="O2005" s="28">
        <f t="shared" si="5175"/>
        <v>1590536.5</v>
      </c>
      <c r="P2005" s="28">
        <f>P2006</f>
        <v>0</v>
      </c>
      <c r="Q2005" s="28">
        <f>Q2006</f>
        <v>0</v>
      </c>
      <c r="R2005" s="28">
        <f>R2006</f>
        <v>0</v>
      </c>
      <c r="S2005" s="28">
        <f>S2006</f>
        <v>406843.62835000007</v>
      </c>
      <c r="T2005" s="28">
        <f>T2006</f>
        <v>31442.387999999999</v>
      </c>
      <c r="U2005" s="28">
        <f>U2006</f>
        <v>0</v>
      </c>
      <c r="V2005" s="28">
        <f>V2006</f>
        <v>6618.2889999999998</v>
      </c>
      <c r="W2005" s="28">
        <f>W2006</f>
        <v>0</v>
      </c>
      <c r="X2005" s="28">
        <f>X2006</f>
        <v>0</v>
      </c>
      <c r="Y2005" s="28">
        <f t="shared" si="5197"/>
        <v>3265844.22835</v>
      </c>
      <c r="Z2005" s="28">
        <f t="shared" si="5198"/>
        <v>2493521.7879999992</v>
      </c>
      <c r="AA2005" s="28">
        <f t="shared" si="5199"/>
        <v>1597154.7890000001</v>
      </c>
      <c r="AB2005" s="28">
        <f>AB2006</f>
        <v>-352.22899999999998</v>
      </c>
      <c r="AC2005" s="28">
        <f>AC2006</f>
        <v>0</v>
      </c>
      <c r="AD2005" s="28">
        <f>AD2006</f>
        <v>0</v>
      </c>
      <c r="AE2005" s="28">
        <f t="shared" si="5176"/>
        <v>3265491.9993500002</v>
      </c>
      <c r="AF2005" s="28">
        <f t="shared" si="5177"/>
        <v>2493521.7879999992</v>
      </c>
      <c r="AG2005" s="28">
        <f t="shared" si="5178"/>
        <v>1597154.7890000001</v>
      </c>
      <c r="AH2005" s="28">
        <f>AH2006</f>
        <v>0</v>
      </c>
      <c r="AI2005" s="28">
        <f>AI2006</f>
        <v>0</v>
      </c>
      <c r="AJ2005" s="28">
        <f>AJ2006</f>
        <v>-155574.19500000001</v>
      </c>
      <c r="AK2005" s="28">
        <f>AK2006</f>
        <v>0</v>
      </c>
      <c r="AL2005" s="28">
        <f>AL2006</f>
        <v>0</v>
      </c>
      <c r="AM2005" s="28">
        <f>AM2006</f>
        <v>494941.60499999998</v>
      </c>
      <c r="AN2005" s="28">
        <f>AN2006</f>
        <v>0</v>
      </c>
      <c r="AO2005" s="28">
        <f>AO2006</f>
        <v>185072.95400000003</v>
      </c>
      <c r="AP2005" s="28">
        <f>AP2006</f>
        <v>0</v>
      </c>
      <c r="AQ2005" s="28">
        <f>AQ2006</f>
        <v>0</v>
      </c>
      <c r="AR2005" s="28">
        <f>AR2006</f>
        <v>0</v>
      </c>
      <c r="AS2005" s="28">
        <f>AS2006</f>
        <v>0</v>
      </c>
      <c r="AT2005" s="28">
        <f>AT2006</f>
        <v>0</v>
      </c>
      <c r="AU2005" s="28">
        <f>AU2006</f>
        <v>0</v>
      </c>
      <c r="AV2005" s="28">
        <f>AV2006</f>
        <v>0</v>
      </c>
      <c r="AW2005" s="28">
        <f t="shared" si="5179"/>
        <v>3109917.8043500003</v>
      </c>
      <c r="AX2005" s="28">
        <f t="shared" si="5180"/>
        <v>3173536.3469999991</v>
      </c>
      <c r="AY2005" s="28">
        <f t="shared" si="5181"/>
        <v>1597154.7890000001</v>
      </c>
      <c r="AZ2005" s="28">
        <f>AZ2006</f>
        <v>0</v>
      </c>
      <c r="BA2005" s="29"/>
      <c r="BB2005" s="29"/>
      <c r="BC2005" s="25"/>
      <c r="BD2005" s="25"/>
      <c r="BE2005" s="25"/>
      <c r="BF2005" s="25"/>
      <c r="BG2005" s="25"/>
      <c r="BH2005" s="25"/>
      <c r="BI2005" s="25"/>
    </row>
    <row r="2006" s="1" customFormat="1">
      <c r="A2006" s="30" t="s">
        <v>693</v>
      </c>
      <c r="B2006" s="30" t="s">
        <v>63</v>
      </c>
      <c r="C2006" s="30" t="s">
        <v>65</v>
      </c>
      <c r="D2006" s="30" t="s">
        <v>67</v>
      </c>
      <c r="E2006" s="35"/>
      <c r="F2006" s="31" t="s">
        <v>68</v>
      </c>
      <c r="G2006" s="17">
        <f>G2011+G2022+G2033</f>
        <v>2851701.2000000002</v>
      </c>
      <c r="H2006" s="17">
        <f>H2011+H2022+H2033</f>
        <v>2466416.5999999996</v>
      </c>
      <c r="I2006" s="17">
        <f>I2011+I2022+I2033</f>
        <v>1594002</v>
      </c>
      <c r="J2006" s="17">
        <f>J2011+J2022+J2033+J2007</f>
        <v>7299.4000000000015</v>
      </c>
      <c r="K2006" s="17">
        <f>K2011+K2022+K2033+K2007</f>
        <v>-4337.2000000000044</v>
      </c>
      <c r="L2006" s="17">
        <f>L2011+L2022+L2033+L2007</f>
        <v>-3465.5</v>
      </c>
      <c r="M2006" s="17">
        <f t="shared" si="5173"/>
        <v>2859000.6000000001</v>
      </c>
      <c r="N2006" s="17">
        <f t="shared" si="5174"/>
        <v>2462079.3999999994</v>
      </c>
      <c r="O2006" s="17">
        <f t="shared" si="5175"/>
        <v>1590536.5</v>
      </c>
      <c r="P2006" s="17">
        <f>P2011+P2022+P2033+P2007</f>
        <v>0</v>
      </c>
      <c r="Q2006" s="17">
        <f>Q2011+Q2022+Q2033+Q2007</f>
        <v>0</v>
      </c>
      <c r="R2006" s="17">
        <f>R2011+R2022+R2033+R2007</f>
        <v>0</v>
      </c>
      <c r="S2006" s="17">
        <f>S2011+S2022+S2033+S2007</f>
        <v>406843.62835000007</v>
      </c>
      <c r="T2006" s="17">
        <f>T2011+T2022+T2033+T2007</f>
        <v>31442.387999999999</v>
      </c>
      <c r="U2006" s="17">
        <f>U2011+U2022+U2033+U2007</f>
        <v>0</v>
      </c>
      <c r="V2006" s="17">
        <f>V2011+V2022+V2033+V2007</f>
        <v>6618.2889999999998</v>
      </c>
      <c r="W2006" s="17">
        <f>W2011+W2022+W2033+W2007</f>
        <v>0</v>
      </c>
      <c r="X2006" s="17">
        <f>X2011+X2022+X2033+X2007</f>
        <v>0</v>
      </c>
      <c r="Y2006" s="17">
        <f t="shared" si="5197"/>
        <v>3265844.22835</v>
      </c>
      <c r="Z2006" s="17">
        <f t="shared" si="5198"/>
        <v>2493521.7879999992</v>
      </c>
      <c r="AA2006" s="17">
        <f t="shared" si="5199"/>
        <v>1597154.7890000001</v>
      </c>
      <c r="AB2006" s="17">
        <f>AB2011+AB2022+AB2033+AB2007</f>
        <v>-352.22899999999998</v>
      </c>
      <c r="AC2006" s="17">
        <f>AC2011+AC2022+AC2033+AC2007</f>
        <v>0</v>
      </c>
      <c r="AD2006" s="17">
        <f>AD2011+AD2022+AD2033+AD2007</f>
        <v>0</v>
      </c>
      <c r="AE2006" s="17">
        <f t="shared" si="5176"/>
        <v>3265491.9993500002</v>
      </c>
      <c r="AF2006" s="17">
        <f t="shared" si="5177"/>
        <v>2493521.7879999992</v>
      </c>
      <c r="AG2006" s="17">
        <f t="shared" si="5178"/>
        <v>1597154.7890000001</v>
      </c>
      <c r="AH2006" s="17">
        <f>AH2011+AH2022+AH2033+AH2007</f>
        <v>0</v>
      </c>
      <c r="AI2006" s="17">
        <f>AI2011+AI2022+AI2033+AI2007</f>
        <v>0</v>
      </c>
      <c r="AJ2006" s="17">
        <f>AJ2011+AJ2022+AJ2033+AJ2007</f>
        <v>-155574.19500000001</v>
      </c>
      <c r="AK2006" s="17">
        <f>AK2011+AK2022+AK2033+AK2007</f>
        <v>0</v>
      </c>
      <c r="AL2006" s="17">
        <f>AL2011+AL2022+AL2033+AL2007</f>
        <v>0</v>
      </c>
      <c r="AM2006" s="17">
        <f>AM2011+AM2022+AM2033+AM2007</f>
        <v>494941.60499999998</v>
      </c>
      <c r="AN2006" s="17">
        <f>AN2011+AN2022+AN2033+AN2007</f>
        <v>0</v>
      </c>
      <c r="AO2006" s="17">
        <f>AO2011+AO2022+AO2033+AO2007</f>
        <v>185072.95400000003</v>
      </c>
      <c r="AP2006" s="17">
        <f>AP2011+AP2022+AP2033+AP2007</f>
        <v>0</v>
      </c>
      <c r="AQ2006" s="17">
        <f>AQ2011+AQ2022+AQ2033+AQ2007</f>
        <v>0</v>
      </c>
      <c r="AR2006" s="17">
        <f>AR2011+AR2022+AR2033+AR2007</f>
        <v>0</v>
      </c>
      <c r="AS2006" s="17">
        <f>AS2011+AS2022+AS2033+AS2007</f>
        <v>0</v>
      </c>
      <c r="AT2006" s="17">
        <f>AT2011+AT2022+AT2033+AT2007</f>
        <v>0</v>
      </c>
      <c r="AU2006" s="17">
        <f>AU2011+AU2022+AU2033+AU2007</f>
        <v>0</v>
      </c>
      <c r="AV2006" s="17">
        <f>AV2011+AV2022+AV2033+AV2007</f>
        <v>0</v>
      </c>
      <c r="AW2006" s="17">
        <f t="shared" si="5179"/>
        <v>3109917.8043500003</v>
      </c>
      <c r="AX2006" s="17">
        <f t="shared" si="5180"/>
        <v>3173536.3469999991</v>
      </c>
      <c r="AY2006" s="17">
        <f t="shared" si="5181"/>
        <v>1597154.7890000001</v>
      </c>
      <c r="AZ2006" s="17">
        <f>AZ2011+AZ2022+AZ2033+AZ2007</f>
        <v>0</v>
      </c>
      <c r="BA2006" s="32"/>
      <c r="BB2006" s="32"/>
      <c r="BC2006" s="1"/>
      <c r="BD2006" s="1"/>
      <c r="BE2006" s="1"/>
      <c r="BF2006" s="1"/>
      <c r="BG2006" s="1"/>
      <c r="BH2006" s="1"/>
      <c r="BI2006" s="1"/>
    </row>
    <row r="2007" s="1" customFormat="1">
      <c r="A2007" s="30" t="s">
        <v>693</v>
      </c>
      <c r="B2007" s="30" t="s">
        <v>63</v>
      </c>
      <c r="C2007" s="30" t="s">
        <v>65</v>
      </c>
      <c r="D2007" s="30" t="s">
        <v>700</v>
      </c>
      <c r="E2007" s="35"/>
      <c r="F2007" s="31" t="s">
        <v>328</v>
      </c>
      <c r="G2007" s="17"/>
      <c r="H2007" s="17"/>
      <c r="I2007" s="17"/>
      <c r="J2007" s="17">
        <f t="shared" ref="J2007:J2011" si="5253">J2008</f>
        <v>55339.599999999999</v>
      </c>
      <c r="K2007" s="17">
        <f t="shared" ref="K2007:K2011" si="5254">K2008</f>
        <v>53174.900000000001</v>
      </c>
      <c r="L2007" s="17">
        <f t="shared" ref="L2007:L2011" si="5255">L2008</f>
        <v>51055.099999999999</v>
      </c>
      <c r="M2007" s="17">
        <f t="shared" si="5173"/>
        <v>55339.599999999999</v>
      </c>
      <c r="N2007" s="17">
        <f t="shared" si="5174"/>
        <v>53174.900000000001</v>
      </c>
      <c r="O2007" s="17">
        <f t="shared" si="5175"/>
        <v>51055.099999999999</v>
      </c>
      <c r="P2007" s="17">
        <f t="shared" ref="P2007:P2011" si="5256">P2008</f>
        <v>0</v>
      </c>
      <c r="Q2007" s="17">
        <f t="shared" ref="Q2007:Q2011" si="5257">Q2008</f>
        <v>0</v>
      </c>
      <c r="R2007" s="17">
        <f t="shared" ref="R2007:R2011" si="5258">R2008</f>
        <v>0</v>
      </c>
      <c r="S2007" s="17">
        <f t="shared" ref="S2007:S2011" si="5259">S2008</f>
        <v>0</v>
      </c>
      <c r="T2007" s="17">
        <f t="shared" ref="T2007:T2011" si="5260">T2008</f>
        <v>0</v>
      </c>
      <c r="U2007" s="17">
        <f t="shared" ref="U2007:U2011" si="5261">U2008</f>
        <v>0</v>
      </c>
      <c r="V2007" s="17">
        <f t="shared" ref="V2007:V2011" si="5262">V2008</f>
        <v>0</v>
      </c>
      <c r="W2007" s="17">
        <f t="shared" ref="W2007:W2011" si="5263">W2008</f>
        <v>0</v>
      </c>
      <c r="X2007" s="17">
        <f t="shared" ref="X2007:X2011" si="5264">X2008</f>
        <v>0</v>
      </c>
      <c r="Y2007" s="17">
        <f t="shared" si="5197"/>
        <v>55339.599999999999</v>
      </c>
      <c r="Z2007" s="17">
        <f t="shared" si="5198"/>
        <v>53174.900000000001</v>
      </c>
      <c r="AA2007" s="17">
        <f t="shared" si="5199"/>
        <v>51055.099999999999</v>
      </c>
      <c r="AB2007" s="17">
        <f t="shared" ref="AB2007:AB2011" si="5265">AB2008</f>
        <v>0</v>
      </c>
      <c r="AC2007" s="17">
        <f t="shared" ref="AC2007:AC2011" si="5266">AC2008</f>
        <v>0</v>
      </c>
      <c r="AD2007" s="17">
        <f t="shared" ref="AD2007:AD2011" si="5267">AD2008</f>
        <v>0</v>
      </c>
      <c r="AE2007" s="17">
        <f t="shared" si="5176"/>
        <v>55339.599999999999</v>
      </c>
      <c r="AF2007" s="17">
        <f t="shared" si="5177"/>
        <v>53174.900000000001</v>
      </c>
      <c r="AG2007" s="17">
        <f t="shared" si="5178"/>
        <v>51055.099999999999</v>
      </c>
      <c r="AH2007" s="17">
        <f t="shared" ref="AH2007:AH2011" si="5268">AH2008</f>
        <v>0</v>
      </c>
      <c r="AI2007" s="17">
        <f t="shared" ref="AI2007:AI2011" si="5269">AI2008</f>
        <v>0</v>
      </c>
      <c r="AJ2007" s="17">
        <f t="shared" ref="AJ2007:AJ2011" si="5270">AJ2008</f>
        <v>0</v>
      </c>
      <c r="AK2007" s="17">
        <f t="shared" ref="AK2007:AK2011" si="5271">AK2008</f>
        <v>0</v>
      </c>
      <c r="AL2007" s="17">
        <f t="shared" ref="AL2007:AL2011" si="5272">AL2008</f>
        <v>0</v>
      </c>
      <c r="AM2007" s="17">
        <f t="shared" ref="AM2007:AM2011" si="5273">AM2008</f>
        <v>0</v>
      </c>
      <c r="AN2007" s="17">
        <f t="shared" ref="AN2007:AN2011" si="5274">AN2008</f>
        <v>0</v>
      </c>
      <c r="AO2007" s="17">
        <f t="shared" ref="AO2007:AO2011" si="5275">AO2008</f>
        <v>0</v>
      </c>
      <c r="AP2007" s="17">
        <f t="shared" ref="AP2007:AP2011" si="5276">AP2008</f>
        <v>0</v>
      </c>
      <c r="AQ2007" s="17">
        <f t="shared" ref="AQ2007:AQ2011" si="5277">AQ2008</f>
        <v>0</v>
      </c>
      <c r="AR2007" s="17">
        <f t="shared" ref="AR2007:AR2011" si="5278">AR2008</f>
        <v>0</v>
      </c>
      <c r="AS2007" s="17">
        <f t="shared" ref="AS2007:AS2011" si="5279">AS2008</f>
        <v>0</v>
      </c>
      <c r="AT2007" s="17">
        <f t="shared" ref="AT2007:AT2011" si="5280">AT2008</f>
        <v>0</v>
      </c>
      <c r="AU2007" s="17">
        <f t="shared" ref="AU2007:AU2011" si="5281">AU2008</f>
        <v>0</v>
      </c>
      <c r="AV2007" s="17">
        <f t="shared" ref="AV2007:AV2011" si="5282">AV2008</f>
        <v>0</v>
      </c>
      <c r="AW2007" s="17">
        <f t="shared" si="5179"/>
        <v>55339.599999999999</v>
      </c>
      <c r="AX2007" s="17">
        <f t="shared" si="5180"/>
        <v>53174.900000000001</v>
      </c>
      <c r="AY2007" s="17">
        <f t="shared" si="5181"/>
        <v>51055.099999999999</v>
      </c>
      <c r="AZ2007" s="17">
        <f t="shared" ref="AZ2007:AZ2011" si="5283">AZ2008</f>
        <v>0</v>
      </c>
      <c r="BA2007" s="32"/>
      <c r="BB2007" s="32"/>
      <c r="BC2007" s="1"/>
      <c r="BD2007" s="1"/>
      <c r="BE2007" s="1"/>
      <c r="BF2007" s="1"/>
      <c r="BG2007" s="1"/>
      <c r="BH2007" s="1"/>
      <c r="BI2007" s="1"/>
    </row>
    <row r="2008" s="1" customFormat="1">
      <c r="A2008" s="30" t="s">
        <v>693</v>
      </c>
      <c r="B2008" s="30" t="s">
        <v>63</v>
      </c>
      <c r="C2008" s="30" t="s">
        <v>65</v>
      </c>
      <c r="D2008" s="30" t="s">
        <v>771</v>
      </c>
      <c r="E2008" s="35"/>
      <c r="F2008" s="31" t="s">
        <v>772</v>
      </c>
      <c r="G2008" s="17"/>
      <c r="H2008" s="17"/>
      <c r="I2008" s="17"/>
      <c r="J2008" s="17">
        <f t="shared" si="5253"/>
        <v>55339.599999999999</v>
      </c>
      <c r="K2008" s="17">
        <f t="shared" si="5254"/>
        <v>53174.900000000001</v>
      </c>
      <c r="L2008" s="17">
        <f t="shared" si="5255"/>
        <v>51055.099999999999</v>
      </c>
      <c r="M2008" s="17">
        <f t="shared" ref="M2008:M2071" si="5284">G2008+J2008</f>
        <v>55339.599999999999</v>
      </c>
      <c r="N2008" s="17">
        <f t="shared" ref="N2008:N2071" si="5285">H2008+K2008</f>
        <v>53174.900000000001</v>
      </c>
      <c r="O2008" s="17">
        <f t="shared" ref="O2008:O2071" si="5286">I2008+L2008</f>
        <v>51055.099999999999</v>
      </c>
      <c r="P2008" s="17">
        <f t="shared" si="5256"/>
        <v>0</v>
      </c>
      <c r="Q2008" s="17">
        <f t="shared" si="5257"/>
        <v>0</v>
      </c>
      <c r="R2008" s="17">
        <f t="shared" si="5258"/>
        <v>0</v>
      </c>
      <c r="S2008" s="17">
        <f t="shared" si="5259"/>
        <v>0</v>
      </c>
      <c r="T2008" s="17">
        <f t="shared" si="5260"/>
        <v>0</v>
      </c>
      <c r="U2008" s="17">
        <f t="shared" si="5261"/>
        <v>0</v>
      </c>
      <c r="V2008" s="17">
        <f t="shared" si="5262"/>
        <v>0</v>
      </c>
      <c r="W2008" s="17">
        <f t="shared" si="5263"/>
        <v>0</v>
      </c>
      <c r="X2008" s="17">
        <f t="shared" si="5264"/>
        <v>0</v>
      </c>
      <c r="Y2008" s="17">
        <f t="shared" si="5197"/>
        <v>55339.599999999999</v>
      </c>
      <c r="Z2008" s="17">
        <f t="shared" si="5198"/>
        <v>53174.900000000001</v>
      </c>
      <c r="AA2008" s="17">
        <f t="shared" si="5199"/>
        <v>51055.099999999999</v>
      </c>
      <c r="AB2008" s="17">
        <f t="shared" si="5265"/>
        <v>0</v>
      </c>
      <c r="AC2008" s="17">
        <f t="shared" si="5266"/>
        <v>0</v>
      </c>
      <c r="AD2008" s="17">
        <f t="shared" si="5267"/>
        <v>0</v>
      </c>
      <c r="AE2008" s="17">
        <f t="shared" si="5176"/>
        <v>55339.599999999999</v>
      </c>
      <c r="AF2008" s="17">
        <f t="shared" si="5177"/>
        <v>53174.900000000001</v>
      </c>
      <c r="AG2008" s="17">
        <f t="shared" si="5178"/>
        <v>51055.099999999999</v>
      </c>
      <c r="AH2008" s="17">
        <f t="shared" si="5268"/>
        <v>0</v>
      </c>
      <c r="AI2008" s="17">
        <f t="shared" si="5269"/>
        <v>0</v>
      </c>
      <c r="AJ2008" s="17">
        <f t="shared" si="5270"/>
        <v>0</v>
      </c>
      <c r="AK2008" s="17">
        <f t="shared" si="5271"/>
        <v>0</v>
      </c>
      <c r="AL2008" s="17">
        <f t="shared" si="5272"/>
        <v>0</v>
      </c>
      <c r="AM2008" s="17">
        <f t="shared" si="5273"/>
        <v>0</v>
      </c>
      <c r="AN2008" s="17">
        <f t="shared" si="5274"/>
        <v>0</v>
      </c>
      <c r="AO2008" s="17">
        <f t="shared" si="5275"/>
        <v>0</v>
      </c>
      <c r="AP2008" s="17">
        <f t="shared" si="5276"/>
        <v>0</v>
      </c>
      <c r="AQ2008" s="17">
        <f t="shared" si="5277"/>
        <v>0</v>
      </c>
      <c r="AR2008" s="17">
        <f t="shared" si="5278"/>
        <v>0</v>
      </c>
      <c r="AS2008" s="17">
        <f t="shared" si="5279"/>
        <v>0</v>
      </c>
      <c r="AT2008" s="17">
        <f t="shared" si="5280"/>
        <v>0</v>
      </c>
      <c r="AU2008" s="17">
        <f t="shared" si="5281"/>
        <v>0</v>
      </c>
      <c r="AV2008" s="17">
        <f t="shared" si="5282"/>
        <v>0</v>
      </c>
      <c r="AW2008" s="17">
        <f t="shared" si="5179"/>
        <v>55339.599999999999</v>
      </c>
      <c r="AX2008" s="17">
        <f t="shared" si="5180"/>
        <v>53174.900000000001</v>
      </c>
      <c r="AY2008" s="17">
        <f t="shared" si="5181"/>
        <v>51055.099999999999</v>
      </c>
      <c r="AZ2008" s="17">
        <f t="shared" si="5283"/>
        <v>0</v>
      </c>
      <c r="BA2008" s="32"/>
      <c r="BB2008" s="32"/>
      <c r="BC2008" s="1"/>
      <c r="BD2008" s="1"/>
      <c r="BE2008" s="1"/>
      <c r="BF2008" s="1"/>
      <c r="BG2008" s="1"/>
      <c r="BH2008" s="1"/>
      <c r="BI2008" s="1"/>
    </row>
    <row r="2009" s="1" customFormat="1">
      <c r="A2009" s="30" t="s">
        <v>693</v>
      </c>
      <c r="B2009" s="30" t="s">
        <v>63</v>
      </c>
      <c r="C2009" s="30" t="s">
        <v>65</v>
      </c>
      <c r="D2009" s="30" t="s">
        <v>773</v>
      </c>
      <c r="E2009" s="35"/>
      <c r="F2009" s="31" t="s">
        <v>774</v>
      </c>
      <c r="G2009" s="17"/>
      <c r="H2009" s="17"/>
      <c r="I2009" s="17"/>
      <c r="J2009" s="17">
        <f t="shared" si="5253"/>
        <v>55339.599999999999</v>
      </c>
      <c r="K2009" s="17">
        <f t="shared" si="5254"/>
        <v>53174.900000000001</v>
      </c>
      <c r="L2009" s="17">
        <f t="shared" si="5255"/>
        <v>51055.099999999999</v>
      </c>
      <c r="M2009" s="17">
        <f t="shared" si="5284"/>
        <v>55339.599999999999</v>
      </c>
      <c r="N2009" s="17">
        <f t="shared" si="5285"/>
        <v>53174.900000000001</v>
      </c>
      <c r="O2009" s="17">
        <f t="shared" si="5286"/>
        <v>51055.099999999999</v>
      </c>
      <c r="P2009" s="17">
        <f t="shared" si="5256"/>
        <v>0</v>
      </c>
      <c r="Q2009" s="17">
        <f t="shared" si="5257"/>
        <v>0</v>
      </c>
      <c r="R2009" s="17">
        <f t="shared" si="5258"/>
        <v>0</v>
      </c>
      <c r="S2009" s="17">
        <f t="shared" si="5259"/>
        <v>0</v>
      </c>
      <c r="T2009" s="17">
        <f t="shared" si="5260"/>
        <v>0</v>
      </c>
      <c r="U2009" s="17">
        <f t="shared" si="5261"/>
        <v>0</v>
      </c>
      <c r="V2009" s="17">
        <f t="shared" si="5262"/>
        <v>0</v>
      </c>
      <c r="W2009" s="17">
        <f t="shared" si="5263"/>
        <v>0</v>
      </c>
      <c r="X2009" s="17">
        <f t="shared" si="5264"/>
        <v>0</v>
      </c>
      <c r="Y2009" s="17">
        <f t="shared" si="5197"/>
        <v>55339.599999999999</v>
      </c>
      <c r="Z2009" s="17">
        <f t="shared" si="5198"/>
        <v>53174.900000000001</v>
      </c>
      <c r="AA2009" s="17">
        <f t="shared" si="5199"/>
        <v>51055.099999999999</v>
      </c>
      <c r="AB2009" s="17">
        <f t="shared" si="5265"/>
        <v>0</v>
      </c>
      <c r="AC2009" s="17">
        <f t="shared" si="5266"/>
        <v>0</v>
      </c>
      <c r="AD2009" s="17">
        <f t="shared" si="5267"/>
        <v>0</v>
      </c>
      <c r="AE2009" s="17">
        <f t="shared" si="5176"/>
        <v>55339.599999999999</v>
      </c>
      <c r="AF2009" s="17">
        <f t="shared" si="5177"/>
        <v>53174.900000000001</v>
      </c>
      <c r="AG2009" s="17">
        <f t="shared" si="5178"/>
        <v>51055.099999999999</v>
      </c>
      <c r="AH2009" s="17">
        <f t="shared" si="5268"/>
        <v>0</v>
      </c>
      <c r="AI2009" s="17">
        <f t="shared" si="5269"/>
        <v>0</v>
      </c>
      <c r="AJ2009" s="17">
        <f t="shared" si="5270"/>
        <v>0</v>
      </c>
      <c r="AK2009" s="17">
        <f t="shared" si="5271"/>
        <v>0</v>
      </c>
      <c r="AL2009" s="17">
        <f t="shared" si="5272"/>
        <v>0</v>
      </c>
      <c r="AM2009" s="17">
        <f t="shared" si="5273"/>
        <v>0</v>
      </c>
      <c r="AN2009" s="17">
        <f t="shared" si="5274"/>
        <v>0</v>
      </c>
      <c r="AO2009" s="17">
        <f t="shared" si="5275"/>
        <v>0</v>
      </c>
      <c r="AP2009" s="17">
        <f t="shared" si="5276"/>
        <v>0</v>
      </c>
      <c r="AQ2009" s="17">
        <f t="shared" si="5277"/>
        <v>0</v>
      </c>
      <c r="AR2009" s="17">
        <f t="shared" si="5278"/>
        <v>0</v>
      </c>
      <c r="AS2009" s="17">
        <f t="shared" si="5279"/>
        <v>0</v>
      </c>
      <c r="AT2009" s="17">
        <f t="shared" si="5280"/>
        <v>0</v>
      </c>
      <c r="AU2009" s="17">
        <f t="shared" si="5281"/>
        <v>0</v>
      </c>
      <c r="AV2009" s="17">
        <f t="shared" si="5282"/>
        <v>0</v>
      </c>
      <c r="AW2009" s="17">
        <f t="shared" si="5179"/>
        <v>55339.599999999999</v>
      </c>
      <c r="AX2009" s="17">
        <f t="shared" si="5180"/>
        <v>53174.900000000001</v>
      </c>
      <c r="AY2009" s="17">
        <f t="shared" si="5181"/>
        <v>51055.099999999999</v>
      </c>
      <c r="AZ2009" s="17">
        <f t="shared" si="5283"/>
        <v>0</v>
      </c>
      <c r="BA2009" s="32"/>
      <c r="BB2009" s="32"/>
      <c r="BC2009" s="1"/>
      <c r="BD2009" s="1"/>
      <c r="BE2009" s="1"/>
      <c r="BF2009" s="1"/>
      <c r="BG2009" s="1"/>
      <c r="BH2009" s="1"/>
      <c r="BI2009" s="1"/>
    </row>
    <row r="2010" s="1" customFormat="1">
      <c r="A2010" s="30" t="s">
        <v>693</v>
      </c>
      <c r="B2010" s="30" t="s">
        <v>63</v>
      </c>
      <c r="C2010" s="30" t="s">
        <v>65</v>
      </c>
      <c r="D2010" s="30" t="s">
        <v>773</v>
      </c>
      <c r="E2010" s="30" t="s">
        <v>41</v>
      </c>
      <c r="F2010" s="31" t="s">
        <v>42</v>
      </c>
      <c r="G2010" s="17"/>
      <c r="H2010" s="17"/>
      <c r="I2010" s="17"/>
      <c r="J2010" s="17">
        <v>55339.599999999999</v>
      </c>
      <c r="K2010" s="17">
        <v>53174.900000000001</v>
      </c>
      <c r="L2010" s="17">
        <v>51055.099999999999</v>
      </c>
      <c r="M2010" s="17">
        <f t="shared" si="5284"/>
        <v>55339.599999999999</v>
      </c>
      <c r="N2010" s="17">
        <f t="shared" si="5285"/>
        <v>53174.900000000001</v>
      </c>
      <c r="O2010" s="17">
        <f t="shared" si="5286"/>
        <v>51055.099999999999</v>
      </c>
      <c r="P2010" s="17"/>
      <c r="Q2010" s="17"/>
      <c r="R2010" s="17"/>
      <c r="S2010" s="17"/>
      <c r="T2010" s="17"/>
      <c r="U2010" s="17"/>
      <c r="V2010" s="17"/>
      <c r="W2010" s="17"/>
      <c r="X2010" s="17"/>
      <c r="Y2010" s="17">
        <f t="shared" si="5197"/>
        <v>55339.599999999999</v>
      </c>
      <c r="Z2010" s="17">
        <f t="shared" si="5198"/>
        <v>53174.900000000001</v>
      </c>
      <c r="AA2010" s="17">
        <f t="shared" si="5199"/>
        <v>51055.099999999999</v>
      </c>
      <c r="AB2010" s="17"/>
      <c r="AC2010" s="17"/>
      <c r="AD2010" s="17"/>
      <c r="AE2010" s="17">
        <f t="shared" si="5176"/>
        <v>55339.599999999999</v>
      </c>
      <c r="AF2010" s="17">
        <f t="shared" si="5177"/>
        <v>53174.900000000001</v>
      </c>
      <c r="AG2010" s="17">
        <f t="shared" si="5178"/>
        <v>51055.099999999999</v>
      </c>
      <c r="AH2010" s="17"/>
      <c r="AI2010" s="17"/>
      <c r="AJ2010" s="17"/>
      <c r="AK2010" s="17"/>
      <c r="AL2010" s="17"/>
      <c r="AM2010" s="17"/>
      <c r="AN2010" s="17"/>
      <c r="AO2010" s="17"/>
      <c r="AP2010" s="17"/>
      <c r="AQ2010" s="17"/>
      <c r="AR2010" s="17"/>
      <c r="AS2010" s="17"/>
      <c r="AT2010" s="17"/>
      <c r="AU2010" s="17"/>
      <c r="AV2010" s="17"/>
      <c r="AW2010" s="17">
        <f t="shared" si="5179"/>
        <v>55339.599999999999</v>
      </c>
      <c r="AX2010" s="17">
        <f t="shared" si="5180"/>
        <v>53174.900000000001</v>
      </c>
      <c r="AY2010" s="17">
        <f t="shared" si="5181"/>
        <v>51055.099999999999</v>
      </c>
      <c r="AZ2010" s="17"/>
      <c r="BA2010" s="32"/>
      <c r="BB2010" s="32">
        <v>83</v>
      </c>
      <c r="BC2010" s="1"/>
      <c r="BD2010" s="1"/>
      <c r="BE2010" s="1"/>
      <c r="BF2010" s="1"/>
      <c r="BG2010" s="1"/>
      <c r="BH2010" s="1"/>
      <c r="BI2010" s="1"/>
    </row>
    <row r="2011" s="1" customFormat="1">
      <c r="A2011" s="30" t="s">
        <v>693</v>
      </c>
      <c r="B2011" s="30" t="s">
        <v>63</v>
      </c>
      <c r="C2011" s="30" t="s">
        <v>65</v>
      </c>
      <c r="D2011" s="30" t="s">
        <v>707</v>
      </c>
      <c r="E2011" s="35"/>
      <c r="F2011" s="31" t="s">
        <v>179</v>
      </c>
      <c r="G2011" s="17">
        <f>G2012</f>
        <v>1787274.7000000002</v>
      </c>
      <c r="H2011" s="17">
        <f>H2012</f>
        <v>796678.59999999998</v>
      </c>
      <c r="I2011" s="17">
        <f>I2012</f>
        <v>99838.300000000003</v>
      </c>
      <c r="J2011" s="17">
        <f t="shared" si="5253"/>
        <v>0</v>
      </c>
      <c r="K2011" s="17">
        <f t="shared" si="5254"/>
        <v>0</v>
      </c>
      <c r="L2011" s="17">
        <f t="shared" si="5255"/>
        <v>0</v>
      </c>
      <c r="M2011" s="17">
        <f t="shared" si="5284"/>
        <v>1787274.7000000002</v>
      </c>
      <c r="N2011" s="17">
        <f t="shared" si="5285"/>
        <v>796678.59999999998</v>
      </c>
      <c r="O2011" s="17">
        <f t="shared" si="5286"/>
        <v>99838.300000000003</v>
      </c>
      <c r="P2011" s="17">
        <f t="shared" si="5256"/>
        <v>0</v>
      </c>
      <c r="Q2011" s="17">
        <f t="shared" si="5257"/>
        <v>0</v>
      </c>
      <c r="R2011" s="17">
        <f t="shared" si="5258"/>
        <v>0</v>
      </c>
      <c r="S2011" s="17">
        <f t="shared" si="5259"/>
        <v>17274.707729999998</v>
      </c>
      <c r="T2011" s="17">
        <f t="shared" si="5260"/>
        <v>0</v>
      </c>
      <c r="U2011" s="17">
        <f t="shared" si="5261"/>
        <v>0</v>
      </c>
      <c r="V2011" s="17">
        <f t="shared" si="5262"/>
        <v>0</v>
      </c>
      <c r="W2011" s="17">
        <f t="shared" si="5263"/>
        <v>0</v>
      </c>
      <c r="X2011" s="17">
        <f t="shared" si="5264"/>
        <v>0</v>
      </c>
      <c r="Y2011" s="17">
        <f t="shared" si="5197"/>
        <v>1804549.4077300001</v>
      </c>
      <c r="Z2011" s="17">
        <f t="shared" si="5198"/>
        <v>796678.59999999998</v>
      </c>
      <c r="AA2011" s="17">
        <f t="shared" si="5199"/>
        <v>99838.300000000003</v>
      </c>
      <c r="AB2011" s="17">
        <f t="shared" si="5265"/>
        <v>0</v>
      </c>
      <c r="AC2011" s="17">
        <f t="shared" si="5266"/>
        <v>0</v>
      </c>
      <c r="AD2011" s="17">
        <f t="shared" si="5267"/>
        <v>0</v>
      </c>
      <c r="AE2011" s="17">
        <f t="shared" si="5176"/>
        <v>1804549.4077300001</v>
      </c>
      <c r="AF2011" s="17">
        <f t="shared" si="5177"/>
        <v>796678.59999999998</v>
      </c>
      <c r="AG2011" s="17">
        <f t="shared" si="5178"/>
        <v>99838.300000000003</v>
      </c>
      <c r="AH2011" s="17">
        <f t="shared" si="5268"/>
        <v>0</v>
      </c>
      <c r="AI2011" s="17">
        <f t="shared" si="5269"/>
        <v>0</v>
      </c>
      <c r="AJ2011" s="17">
        <f t="shared" si="5270"/>
        <v>0</v>
      </c>
      <c r="AK2011" s="17">
        <f t="shared" si="5271"/>
        <v>0</v>
      </c>
      <c r="AL2011" s="17">
        <f t="shared" si="5272"/>
        <v>0</v>
      </c>
      <c r="AM2011" s="17">
        <f t="shared" si="5273"/>
        <v>398344.73800000001</v>
      </c>
      <c r="AN2011" s="17">
        <f t="shared" si="5274"/>
        <v>0</v>
      </c>
      <c r="AO2011" s="17">
        <f t="shared" si="5275"/>
        <v>0</v>
      </c>
      <c r="AP2011" s="17">
        <f t="shared" si="5276"/>
        <v>0</v>
      </c>
      <c r="AQ2011" s="17">
        <f t="shared" si="5277"/>
        <v>0</v>
      </c>
      <c r="AR2011" s="17">
        <f t="shared" si="5278"/>
        <v>0</v>
      </c>
      <c r="AS2011" s="17">
        <f t="shared" si="5279"/>
        <v>0</v>
      </c>
      <c r="AT2011" s="17">
        <f t="shared" si="5280"/>
        <v>0</v>
      </c>
      <c r="AU2011" s="17">
        <f t="shared" si="5281"/>
        <v>0</v>
      </c>
      <c r="AV2011" s="17">
        <f t="shared" si="5282"/>
        <v>0</v>
      </c>
      <c r="AW2011" s="17">
        <f t="shared" si="5179"/>
        <v>1804549.4077300001</v>
      </c>
      <c r="AX2011" s="17">
        <f t="shared" si="5180"/>
        <v>1195023.338</v>
      </c>
      <c r="AY2011" s="17">
        <f t="shared" si="5181"/>
        <v>99838.300000000003</v>
      </c>
      <c r="AZ2011" s="17">
        <f t="shared" si="5283"/>
        <v>0</v>
      </c>
      <c r="BA2011" s="32"/>
      <c r="BB2011" s="32"/>
      <c r="BC2011" s="1"/>
      <c r="BD2011" s="1"/>
      <c r="BE2011" s="1"/>
      <c r="BF2011" s="1"/>
      <c r="BG2011" s="1"/>
      <c r="BH2011" s="1"/>
      <c r="BI2011" s="1"/>
    </row>
    <row r="2012" s="1" customFormat="1">
      <c r="A2012" s="30" t="s">
        <v>693</v>
      </c>
      <c r="B2012" s="30" t="s">
        <v>63</v>
      </c>
      <c r="C2012" s="30" t="s">
        <v>65</v>
      </c>
      <c r="D2012" s="30" t="s">
        <v>775</v>
      </c>
      <c r="E2012" s="35"/>
      <c r="F2012" s="31" t="s">
        <v>181</v>
      </c>
      <c r="G2012" s="17">
        <f>G2013+G2015+G2017+G2019</f>
        <v>1787274.7000000002</v>
      </c>
      <c r="H2012" s="17">
        <f>H2013+H2015+H2017+H2019</f>
        <v>796678.59999999998</v>
      </c>
      <c r="I2012" s="17">
        <f>I2013+I2015+I2017+I2019</f>
        <v>99838.300000000003</v>
      </c>
      <c r="J2012" s="17">
        <f>J2013+J2015+J2017+J2019</f>
        <v>0</v>
      </c>
      <c r="K2012" s="17">
        <f>K2013+K2015+K2017+K2019</f>
        <v>0</v>
      </c>
      <c r="L2012" s="17">
        <f>L2013+L2015+L2017+L2019</f>
        <v>0</v>
      </c>
      <c r="M2012" s="17">
        <f t="shared" si="5284"/>
        <v>1787274.7000000002</v>
      </c>
      <c r="N2012" s="17">
        <f t="shared" si="5285"/>
        <v>796678.59999999998</v>
      </c>
      <c r="O2012" s="17">
        <f t="shared" si="5286"/>
        <v>99838.300000000003</v>
      </c>
      <c r="P2012" s="17">
        <f>P2013+P2015+P2017+P2019</f>
        <v>0</v>
      </c>
      <c r="Q2012" s="17">
        <f>Q2013+Q2015+Q2017+Q2019</f>
        <v>0</v>
      </c>
      <c r="R2012" s="17">
        <f>R2013+R2015+R2017+R2019</f>
        <v>0</v>
      </c>
      <c r="S2012" s="17">
        <f>S2013+S2015+S2017+S2019</f>
        <v>17274.707729999998</v>
      </c>
      <c r="T2012" s="17">
        <f>T2013+T2015+T2017+T2019</f>
        <v>0</v>
      </c>
      <c r="U2012" s="17">
        <f>U2013+U2015+U2017+U2019</f>
        <v>0</v>
      </c>
      <c r="V2012" s="17">
        <f>V2013+V2015+V2017+V2019</f>
        <v>0</v>
      </c>
      <c r="W2012" s="17">
        <f>W2013+W2015+W2017+W2019</f>
        <v>0</v>
      </c>
      <c r="X2012" s="17">
        <f>X2013+X2015+X2017+X2019</f>
        <v>0</v>
      </c>
      <c r="Y2012" s="17">
        <f t="shared" si="5197"/>
        <v>1804549.4077300001</v>
      </c>
      <c r="Z2012" s="17">
        <f t="shared" si="5198"/>
        <v>796678.59999999998</v>
      </c>
      <c r="AA2012" s="17">
        <f t="shared" si="5199"/>
        <v>99838.300000000003</v>
      </c>
      <c r="AB2012" s="17">
        <f>AB2013+AB2015+AB2017+AB2019</f>
        <v>0</v>
      </c>
      <c r="AC2012" s="17">
        <f>AC2013+AC2015+AC2017+AC2019</f>
        <v>0</v>
      </c>
      <c r="AD2012" s="17">
        <f>AD2013+AD2015+AD2017+AD2019</f>
        <v>0</v>
      </c>
      <c r="AE2012" s="17">
        <f t="shared" si="5176"/>
        <v>1804549.4077300001</v>
      </c>
      <c r="AF2012" s="17">
        <f t="shared" si="5177"/>
        <v>796678.59999999998</v>
      </c>
      <c r="AG2012" s="17">
        <f t="shared" si="5178"/>
        <v>99838.300000000003</v>
      </c>
      <c r="AH2012" s="17">
        <f>AH2013+AH2015+AH2017+AH2019</f>
        <v>0</v>
      </c>
      <c r="AI2012" s="17">
        <f>AI2013+AI2015+AI2017+AI2019</f>
        <v>0</v>
      </c>
      <c r="AJ2012" s="17">
        <f>AJ2013+AJ2015+AJ2017+AJ2019</f>
        <v>0</v>
      </c>
      <c r="AK2012" s="17">
        <f>AK2013+AK2015+AK2017+AK2019</f>
        <v>0</v>
      </c>
      <c r="AL2012" s="17">
        <f>AL2013+AL2015+AL2017+AL2019</f>
        <v>0</v>
      </c>
      <c r="AM2012" s="17">
        <f>AM2013+AM2015+AM2017+AM2019</f>
        <v>398344.73800000001</v>
      </c>
      <c r="AN2012" s="17">
        <f>AN2013+AN2015+AN2017+AN2019</f>
        <v>0</v>
      </c>
      <c r="AO2012" s="17">
        <f>AO2013+AO2015+AO2017+AO2019</f>
        <v>0</v>
      </c>
      <c r="AP2012" s="17">
        <f>AP2013+AP2015+AP2017+AP2019</f>
        <v>0</v>
      </c>
      <c r="AQ2012" s="17">
        <f>AQ2013+AQ2015+AQ2017+AQ2019</f>
        <v>0</v>
      </c>
      <c r="AR2012" s="17">
        <f>AR2013+AR2015+AR2017+AR2019</f>
        <v>0</v>
      </c>
      <c r="AS2012" s="17">
        <f>AS2013+AS2015+AS2017+AS2019</f>
        <v>0</v>
      </c>
      <c r="AT2012" s="17">
        <f>AT2013+AT2015+AT2017+AT2019</f>
        <v>0</v>
      </c>
      <c r="AU2012" s="17">
        <f>AU2013+AU2015+AU2017+AU2019</f>
        <v>0</v>
      </c>
      <c r="AV2012" s="17">
        <f>AV2013+AV2015+AV2017+AV2019</f>
        <v>0</v>
      </c>
      <c r="AW2012" s="17">
        <f t="shared" si="5179"/>
        <v>1804549.4077300001</v>
      </c>
      <c r="AX2012" s="17">
        <f t="shared" si="5180"/>
        <v>1195023.338</v>
      </c>
      <c r="AY2012" s="17">
        <f t="shared" si="5181"/>
        <v>99838.300000000003</v>
      </c>
      <c r="AZ2012" s="17">
        <f>AZ2013+AZ2015+AZ2017+AZ2019</f>
        <v>0</v>
      </c>
      <c r="BA2012" s="32"/>
      <c r="BB2012" s="32"/>
      <c r="BC2012" s="1"/>
      <c r="BD2012" s="1"/>
      <c r="BE2012" s="1"/>
      <c r="BF2012" s="1"/>
      <c r="BG2012" s="1"/>
      <c r="BH2012" s="1"/>
      <c r="BI2012" s="1"/>
    </row>
    <row r="2013" s="1" customFormat="1">
      <c r="A2013" s="30" t="s">
        <v>693</v>
      </c>
      <c r="B2013" s="30" t="s">
        <v>63</v>
      </c>
      <c r="C2013" s="30" t="s">
        <v>65</v>
      </c>
      <c r="D2013" s="30" t="s">
        <v>776</v>
      </c>
      <c r="E2013" s="35"/>
      <c r="F2013" s="31" t="s">
        <v>777</v>
      </c>
      <c r="G2013" s="17">
        <f>G2014</f>
        <v>51615</v>
      </c>
      <c r="H2013" s="17">
        <f>H2014</f>
        <v>166.30000000000291</v>
      </c>
      <c r="I2013" s="17">
        <f>I2014</f>
        <v>0</v>
      </c>
      <c r="J2013" s="17">
        <f>J2014</f>
        <v>0</v>
      </c>
      <c r="K2013" s="17">
        <f>K2014</f>
        <v>0</v>
      </c>
      <c r="L2013" s="17">
        <f>L2014</f>
        <v>0</v>
      </c>
      <c r="M2013" s="17">
        <f t="shared" si="5284"/>
        <v>51615</v>
      </c>
      <c r="N2013" s="17">
        <f t="shared" si="5285"/>
        <v>166.30000000000291</v>
      </c>
      <c r="O2013" s="17">
        <f t="shared" si="5286"/>
        <v>0</v>
      </c>
      <c r="P2013" s="17">
        <f>P2014</f>
        <v>0</v>
      </c>
      <c r="Q2013" s="17">
        <f>Q2014</f>
        <v>0</v>
      </c>
      <c r="R2013" s="17">
        <f>R2014</f>
        <v>0</v>
      </c>
      <c r="S2013" s="17">
        <f>S2014</f>
        <v>0</v>
      </c>
      <c r="T2013" s="17">
        <f>T2014</f>
        <v>0</v>
      </c>
      <c r="U2013" s="17">
        <f>U2014</f>
        <v>0</v>
      </c>
      <c r="V2013" s="17">
        <f>V2014</f>
        <v>0</v>
      </c>
      <c r="W2013" s="17">
        <f>W2014</f>
        <v>0</v>
      </c>
      <c r="X2013" s="17">
        <f>X2014</f>
        <v>0</v>
      </c>
      <c r="Y2013" s="17">
        <f t="shared" si="5197"/>
        <v>51615</v>
      </c>
      <c r="Z2013" s="17">
        <f t="shared" si="5198"/>
        <v>166.30000000000291</v>
      </c>
      <c r="AA2013" s="17">
        <f t="shared" si="5199"/>
        <v>0</v>
      </c>
      <c r="AB2013" s="17">
        <f>AB2014</f>
        <v>0</v>
      </c>
      <c r="AC2013" s="17">
        <f>AC2014</f>
        <v>0</v>
      </c>
      <c r="AD2013" s="17">
        <f>AD2014</f>
        <v>0</v>
      </c>
      <c r="AE2013" s="17">
        <f t="shared" si="5176"/>
        <v>51615</v>
      </c>
      <c r="AF2013" s="17">
        <f t="shared" si="5177"/>
        <v>166.30000000000291</v>
      </c>
      <c r="AG2013" s="17">
        <f t="shared" si="5178"/>
        <v>0</v>
      </c>
      <c r="AH2013" s="17">
        <f>AH2014</f>
        <v>0</v>
      </c>
      <c r="AI2013" s="17">
        <f>AI2014</f>
        <v>0</v>
      </c>
      <c r="AJ2013" s="17">
        <f>AJ2014</f>
        <v>0</v>
      </c>
      <c r="AK2013" s="17">
        <f>AK2014</f>
        <v>0</v>
      </c>
      <c r="AL2013" s="17">
        <f>AL2014</f>
        <v>0</v>
      </c>
      <c r="AM2013" s="17">
        <f>AM2014</f>
        <v>0</v>
      </c>
      <c r="AN2013" s="17">
        <f>AN2014</f>
        <v>0</v>
      </c>
      <c r="AO2013" s="17">
        <f>AO2014</f>
        <v>0</v>
      </c>
      <c r="AP2013" s="17">
        <f>AP2014</f>
        <v>0</v>
      </c>
      <c r="AQ2013" s="17">
        <f>AQ2014</f>
        <v>0</v>
      </c>
      <c r="AR2013" s="17">
        <f>AR2014</f>
        <v>0</v>
      </c>
      <c r="AS2013" s="17">
        <f>AS2014</f>
        <v>0</v>
      </c>
      <c r="AT2013" s="17">
        <f>AT2014</f>
        <v>0</v>
      </c>
      <c r="AU2013" s="17">
        <f>AU2014</f>
        <v>0</v>
      </c>
      <c r="AV2013" s="17">
        <f>AV2014</f>
        <v>0</v>
      </c>
      <c r="AW2013" s="17">
        <f t="shared" si="5179"/>
        <v>51615</v>
      </c>
      <c r="AX2013" s="17">
        <f t="shared" si="5180"/>
        <v>166.30000000000291</v>
      </c>
      <c r="AY2013" s="17">
        <f t="shared" si="5181"/>
        <v>0</v>
      </c>
      <c r="AZ2013" s="17">
        <f>AZ2014</f>
        <v>0</v>
      </c>
      <c r="BA2013" s="32"/>
      <c r="BB2013" s="32"/>
      <c r="BC2013" s="1"/>
      <c r="BD2013" s="1"/>
      <c r="BE2013" s="1"/>
      <c r="BF2013" s="1"/>
      <c r="BG2013" s="1"/>
      <c r="BH2013" s="1"/>
      <c r="BI2013" s="1"/>
    </row>
    <row r="2014" s="1" customFormat="1">
      <c r="A2014" s="30" t="s">
        <v>693</v>
      </c>
      <c r="B2014" s="30" t="s">
        <v>63</v>
      </c>
      <c r="C2014" s="30" t="s">
        <v>65</v>
      </c>
      <c r="D2014" s="30" t="s">
        <v>776</v>
      </c>
      <c r="E2014" s="30" t="s">
        <v>41</v>
      </c>
      <c r="F2014" s="31" t="s">
        <v>42</v>
      </c>
      <c r="G2014" s="17">
        <v>51615</v>
      </c>
      <c r="H2014" s="17">
        <v>166.30000000000291</v>
      </c>
      <c r="I2014" s="17">
        <v>0</v>
      </c>
      <c r="J2014" s="17"/>
      <c r="K2014" s="17"/>
      <c r="L2014" s="17"/>
      <c r="M2014" s="17">
        <f t="shared" si="5284"/>
        <v>51615</v>
      </c>
      <c r="N2014" s="17">
        <f t="shared" si="5285"/>
        <v>166.30000000000291</v>
      </c>
      <c r="O2014" s="17">
        <f t="shared" si="5286"/>
        <v>0</v>
      </c>
      <c r="P2014" s="17"/>
      <c r="Q2014" s="17"/>
      <c r="R2014" s="17"/>
      <c r="S2014" s="17"/>
      <c r="T2014" s="17"/>
      <c r="U2014" s="17"/>
      <c r="V2014" s="17"/>
      <c r="W2014" s="17"/>
      <c r="X2014" s="17"/>
      <c r="Y2014" s="17">
        <f t="shared" si="5197"/>
        <v>51615</v>
      </c>
      <c r="Z2014" s="17">
        <f t="shared" si="5198"/>
        <v>166.30000000000291</v>
      </c>
      <c r="AA2014" s="17">
        <f t="shared" si="5199"/>
        <v>0</v>
      </c>
      <c r="AB2014" s="17"/>
      <c r="AC2014" s="17"/>
      <c r="AD2014" s="17"/>
      <c r="AE2014" s="17">
        <f t="shared" si="5176"/>
        <v>51615</v>
      </c>
      <c r="AF2014" s="17">
        <f t="shared" si="5177"/>
        <v>166.30000000000291</v>
      </c>
      <c r="AG2014" s="17">
        <f t="shared" si="5178"/>
        <v>0</v>
      </c>
      <c r="AH2014" s="17"/>
      <c r="AI2014" s="17"/>
      <c r="AJ2014" s="17"/>
      <c r="AK2014" s="17"/>
      <c r="AL2014" s="17"/>
      <c r="AM2014" s="17"/>
      <c r="AN2014" s="17"/>
      <c r="AO2014" s="17"/>
      <c r="AP2014" s="17"/>
      <c r="AQ2014" s="17"/>
      <c r="AR2014" s="17"/>
      <c r="AS2014" s="17"/>
      <c r="AT2014" s="17"/>
      <c r="AU2014" s="17"/>
      <c r="AV2014" s="17"/>
      <c r="AW2014" s="17">
        <f t="shared" si="5179"/>
        <v>51615</v>
      </c>
      <c r="AX2014" s="17">
        <f t="shared" si="5180"/>
        <v>166.30000000000291</v>
      </c>
      <c r="AY2014" s="17">
        <f t="shared" si="5181"/>
        <v>0</v>
      </c>
      <c r="AZ2014" s="17"/>
      <c r="BA2014" s="32"/>
      <c r="BB2014" s="32"/>
      <c r="BC2014" s="1"/>
      <c r="BD2014" s="1"/>
      <c r="BE2014" s="1"/>
      <c r="BF2014" s="1"/>
      <c r="BG2014" s="1"/>
      <c r="BH2014" s="1"/>
      <c r="BI2014" s="1"/>
    </row>
    <row r="2015" s="1" customFormat="1">
      <c r="A2015" s="30" t="s">
        <v>693</v>
      </c>
      <c r="B2015" s="30" t="s">
        <v>63</v>
      </c>
      <c r="C2015" s="30" t="s">
        <v>65</v>
      </c>
      <c r="D2015" s="30" t="s">
        <v>778</v>
      </c>
      <c r="E2015" s="35"/>
      <c r="F2015" s="31" t="s">
        <v>183</v>
      </c>
      <c r="G2015" s="17">
        <f>G2016</f>
        <v>99838.300000000003</v>
      </c>
      <c r="H2015" s="17">
        <f>H2016</f>
        <v>99838.300000000003</v>
      </c>
      <c r="I2015" s="17">
        <f>I2016</f>
        <v>99838.300000000003</v>
      </c>
      <c r="J2015" s="17">
        <f>J2016</f>
        <v>0</v>
      </c>
      <c r="K2015" s="17">
        <f>K2016</f>
        <v>0</v>
      </c>
      <c r="L2015" s="17">
        <f>L2016</f>
        <v>0</v>
      </c>
      <c r="M2015" s="17">
        <f t="shared" si="5284"/>
        <v>99838.300000000003</v>
      </c>
      <c r="N2015" s="17">
        <f t="shared" si="5285"/>
        <v>99838.300000000003</v>
      </c>
      <c r="O2015" s="17">
        <f t="shared" si="5286"/>
        <v>99838.300000000003</v>
      </c>
      <c r="P2015" s="17">
        <f>P2016</f>
        <v>0</v>
      </c>
      <c r="Q2015" s="17">
        <f>Q2016</f>
        <v>0</v>
      </c>
      <c r="R2015" s="17">
        <f>R2016</f>
        <v>0</v>
      </c>
      <c r="S2015" s="17">
        <f>S2016</f>
        <v>0</v>
      </c>
      <c r="T2015" s="17">
        <f>T2016</f>
        <v>0</v>
      </c>
      <c r="U2015" s="17">
        <f>U2016</f>
        <v>0</v>
      </c>
      <c r="V2015" s="17">
        <f>V2016</f>
        <v>0</v>
      </c>
      <c r="W2015" s="17">
        <f>W2016</f>
        <v>0</v>
      </c>
      <c r="X2015" s="17">
        <f>X2016</f>
        <v>0</v>
      </c>
      <c r="Y2015" s="17">
        <f t="shared" si="5197"/>
        <v>99838.300000000003</v>
      </c>
      <c r="Z2015" s="17">
        <f t="shared" si="5198"/>
        <v>99838.300000000003</v>
      </c>
      <c r="AA2015" s="17">
        <f t="shared" si="5199"/>
        <v>99838.300000000003</v>
      </c>
      <c r="AB2015" s="17">
        <f>AB2016</f>
        <v>0</v>
      </c>
      <c r="AC2015" s="17">
        <f>AC2016</f>
        <v>0</v>
      </c>
      <c r="AD2015" s="17">
        <f>AD2016</f>
        <v>0</v>
      </c>
      <c r="AE2015" s="17">
        <f t="shared" si="5176"/>
        <v>99838.300000000003</v>
      </c>
      <c r="AF2015" s="17">
        <f t="shared" si="5177"/>
        <v>99838.300000000003</v>
      </c>
      <c r="AG2015" s="17">
        <f t="shared" si="5178"/>
        <v>99838.300000000003</v>
      </c>
      <c r="AH2015" s="17">
        <f>AH2016</f>
        <v>0</v>
      </c>
      <c r="AI2015" s="17">
        <f>AI2016</f>
        <v>0</v>
      </c>
      <c r="AJ2015" s="17">
        <f>AJ2016</f>
        <v>0</v>
      </c>
      <c r="AK2015" s="17">
        <f>AK2016</f>
        <v>0</v>
      </c>
      <c r="AL2015" s="17">
        <f>AL2016</f>
        <v>0</v>
      </c>
      <c r="AM2015" s="17">
        <f>AM2016</f>
        <v>0</v>
      </c>
      <c r="AN2015" s="17">
        <f>AN2016</f>
        <v>0</v>
      </c>
      <c r="AO2015" s="17">
        <f>AO2016</f>
        <v>0</v>
      </c>
      <c r="AP2015" s="17">
        <f>AP2016</f>
        <v>0</v>
      </c>
      <c r="AQ2015" s="17">
        <f>AQ2016</f>
        <v>0</v>
      </c>
      <c r="AR2015" s="17">
        <f>AR2016</f>
        <v>0</v>
      </c>
      <c r="AS2015" s="17">
        <f>AS2016</f>
        <v>0</v>
      </c>
      <c r="AT2015" s="17">
        <f>AT2016</f>
        <v>0</v>
      </c>
      <c r="AU2015" s="17">
        <f>AU2016</f>
        <v>0</v>
      </c>
      <c r="AV2015" s="17">
        <f>AV2016</f>
        <v>0</v>
      </c>
      <c r="AW2015" s="17">
        <f t="shared" si="5179"/>
        <v>99838.300000000003</v>
      </c>
      <c r="AX2015" s="17">
        <f t="shared" si="5180"/>
        <v>99838.300000000003</v>
      </c>
      <c r="AY2015" s="17">
        <f t="shared" si="5181"/>
        <v>99838.300000000003</v>
      </c>
      <c r="AZ2015" s="17">
        <f>AZ2016</f>
        <v>0</v>
      </c>
      <c r="BA2015" s="32"/>
      <c r="BB2015" s="32"/>
      <c r="BC2015" s="1"/>
      <c r="BD2015" s="1"/>
      <c r="BE2015" s="1"/>
      <c r="BF2015" s="1"/>
      <c r="BG2015" s="1"/>
      <c r="BH2015" s="1"/>
      <c r="BI2015" s="1"/>
    </row>
    <row r="2016" s="1" customFormat="1">
      <c r="A2016" s="30" t="s">
        <v>693</v>
      </c>
      <c r="B2016" s="30" t="s">
        <v>63</v>
      </c>
      <c r="C2016" s="30" t="s">
        <v>65</v>
      </c>
      <c r="D2016" s="30" t="s">
        <v>778</v>
      </c>
      <c r="E2016" s="30" t="s">
        <v>41</v>
      </c>
      <c r="F2016" s="31" t="s">
        <v>42</v>
      </c>
      <c r="G2016" s="17">
        <v>99838.300000000003</v>
      </c>
      <c r="H2016" s="17">
        <v>99838.300000000003</v>
      </c>
      <c r="I2016" s="17">
        <v>99838.300000000003</v>
      </c>
      <c r="J2016" s="17"/>
      <c r="K2016" s="17"/>
      <c r="L2016" s="17"/>
      <c r="M2016" s="17">
        <f t="shared" si="5284"/>
        <v>99838.300000000003</v>
      </c>
      <c r="N2016" s="17">
        <f t="shared" si="5285"/>
        <v>99838.300000000003</v>
      </c>
      <c r="O2016" s="17">
        <f t="shared" si="5286"/>
        <v>99838.300000000003</v>
      </c>
      <c r="P2016" s="17"/>
      <c r="Q2016" s="17"/>
      <c r="R2016" s="17"/>
      <c r="S2016" s="17"/>
      <c r="T2016" s="17"/>
      <c r="U2016" s="17"/>
      <c r="V2016" s="17"/>
      <c r="W2016" s="17"/>
      <c r="X2016" s="17"/>
      <c r="Y2016" s="17">
        <f t="shared" si="5197"/>
        <v>99838.300000000003</v>
      </c>
      <c r="Z2016" s="17">
        <f t="shared" si="5198"/>
        <v>99838.300000000003</v>
      </c>
      <c r="AA2016" s="17">
        <f t="shared" si="5199"/>
        <v>99838.300000000003</v>
      </c>
      <c r="AB2016" s="17"/>
      <c r="AC2016" s="17"/>
      <c r="AD2016" s="17"/>
      <c r="AE2016" s="17">
        <f t="shared" si="5176"/>
        <v>99838.300000000003</v>
      </c>
      <c r="AF2016" s="17">
        <f t="shared" si="5177"/>
        <v>99838.300000000003</v>
      </c>
      <c r="AG2016" s="17">
        <f t="shared" si="5178"/>
        <v>99838.300000000003</v>
      </c>
      <c r="AH2016" s="17"/>
      <c r="AI2016" s="17"/>
      <c r="AJ2016" s="17"/>
      <c r="AK2016" s="17"/>
      <c r="AL2016" s="17"/>
      <c r="AM2016" s="17"/>
      <c r="AN2016" s="17"/>
      <c r="AO2016" s="17"/>
      <c r="AP2016" s="17"/>
      <c r="AQ2016" s="17"/>
      <c r="AR2016" s="17"/>
      <c r="AS2016" s="17"/>
      <c r="AT2016" s="17"/>
      <c r="AU2016" s="17"/>
      <c r="AV2016" s="17"/>
      <c r="AW2016" s="17">
        <f t="shared" si="5179"/>
        <v>99838.300000000003</v>
      </c>
      <c r="AX2016" s="17">
        <f t="shared" si="5180"/>
        <v>99838.300000000003</v>
      </c>
      <c r="AY2016" s="17">
        <f t="shared" si="5181"/>
        <v>99838.300000000003</v>
      </c>
      <c r="AZ2016" s="17"/>
      <c r="BA2016" s="32"/>
      <c r="BB2016" s="32"/>
      <c r="BC2016" s="1"/>
      <c r="BD2016" s="1"/>
      <c r="BE2016" s="1"/>
      <c r="BF2016" s="1"/>
      <c r="BG2016" s="1"/>
      <c r="BH2016" s="1"/>
      <c r="BI2016" s="1"/>
    </row>
    <row r="2017" s="1" customFormat="1">
      <c r="A2017" s="30" t="s">
        <v>693</v>
      </c>
      <c r="B2017" s="30" t="s">
        <v>63</v>
      </c>
      <c r="C2017" s="30" t="s">
        <v>65</v>
      </c>
      <c r="D2017" s="30" t="s">
        <v>779</v>
      </c>
      <c r="E2017" s="35"/>
      <c r="F2017" s="31" t="s">
        <v>780</v>
      </c>
      <c r="G2017" s="17">
        <f>G2018</f>
        <v>441699.29999999999</v>
      </c>
      <c r="H2017" s="17">
        <f>H2018</f>
        <v>696674</v>
      </c>
      <c r="I2017" s="17">
        <f>I2018</f>
        <v>0</v>
      </c>
      <c r="J2017" s="17">
        <f>J2018</f>
        <v>0</v>
      </c>
      <c r="K2017" s="17">
        <f>K2018</f>
        <v>0</v>
      </c>
      <c r="L2017" s="17">
        <f>L2018</f>
        <v>0</v>
      </c>
      <c r="M2017" s="17">
        <f t="shared" si="5284"/>
        <v>441699.29999999999</v>
      </c>
      <c r="N2017" s="17">
        <f t="shared" si="5285"/>
        <v>696674</v>
      </c>
      <c r="O2017" s="17">
        <f t="shared" si="5286"/>
        <v>0</v>
      </c>
      <c r="P2017" s="17">
        <f>P2018</f>
        <v>0</v>
      </c>
      <c r="Q2017" s="17">
        <f>Q2018</f>
        <v>0</v>
      </c>
      <c r="R2017" s="17">
        <f>R2018</f>
        <v>0</v>
      </c>
      <c r="S2017" s="17">
        <f>S2018</f>
        <v>0</v>
      </c>
      <c r="T2017" s="17">
        <f>T2018</f>
        <v>0</v>
      </c>
      <c r="U2017" s="17">
        <f>U2018</f>
        <v>0</v>
      </c>
      <c r="V2017" s="17">
        <f>V2018</f>
        <v>0</v>
      </c>
      <c r="W2017" s="17">
        <f>W2018</f>
        <v>0</v>
      </c>
      <c r="X2017" s="17">
        <f>X2018</f>
        <v>0</v>
      </c>
      <c r="Y2017" s="17">
        <f t="shared" si="5197"/>
        <v>441699.29999999999</v>
      </c>
      <c r="Z2017" s="17">
        <f t="shared" si="5198"/>
        <v>696674</v>
      </c>
      <c r="AA2017" s="17">
        <f t="shared" si="5199"/>
        <v>0</v>
      </c>
      <c r="AB2017" s="17">
        <f>AB2018</f>
        <v>0</v>
      </c>
      <c r="AC2017" s="17">
        <f>AC2018</f>
        <v>0</v>
      </c>
      <c r="AD2017" s="17">
        <f>AD2018</f>
        <v>0</v>
      </c>
      <c r="AE2017" s="17">
        <f t="shared" si="5176"/>
        <v>441699.29999999999</v>
      </c>
      <c r="AF2017" s="17">
        <f t="shared" si="5177"/>
        <v>696674</v>
      </c>
      <c r="AG2017" s="17">
        <f t="shared" si="5178"/>
        <v>0</v>
      </c>
      <c r="AH2017" s="17">
        <f>AH2018</f>
        <v>0</v>
      </c>
      <c r="AI2017" s="17">
        <f>AI2018</f>
        <v>0</v>
      </c>
      <c r="AJ2017" s="17">
        <f>AJ2018</f>
        <v>0</v>
      </c>
      <c r="AK2017" s="17">
        <f>AK2018</f>
        <v>0</v>
      </c>
      <c r="AL2017" s="17">
        <f>AL2018</f>
        <v>0</v>
      </c>
      <c r="AM2017" s="17">
        <f>AM2018</f>
        <v>0</v>
      </c>
      <c r="AN2017" s="17">
        <f>AN2018</f>
        <v>0</v>
      </c>
      <c r="AO2017" s="17">
        <f>AO2018</f>
        <v>0</v>
      </c>
      <c r="AP2017" s="17">
        <f>AP2018</f>
        <v>0</v>
      </c>
      <c r="AQ2017" s="17">
        <f>AQ2018</f>
        <v>0</v>
      </c>
      <c r="AR2017" s="17">
        <f>AR2018</f>
        <v>0</v>
      </c>
      <c r="AS2017" s="17">
        <f>AS2018</f>
        <v>0</v>
      </c>
      <c r="AT2017" s="17">
        <f>AT2018</f>
        <v>0</v>
      </c>
      <c r="AU2017" s="17">
        <f>AU2018</f>
        <v>0</v>
      </c>
      <c r="AV2017" s="17">
        <f>AV2018</f>
        <v>0</v>
      </c>
      <c r="AW2017" s="17">
        <f t="shared" si="5179"/>
        <v>441699.29999999999</v>
      </c>
      <c r="AX2017" s="17">
        <f t="shared" si="5180"/>
        <v>696674</v>
      </c>
      <c r="AY2017" s="17">
        <f t="shared" si="5181"/>
        <v>0</v>
      </c>
      <c r="AZ2017" s="17">
        <f>AZ2018</f>
        <v>0</v>
      </c>
      <c r="BA2017" s="32"/>
      <c r="BB2017" s="32"/>
      <c r="BC2017" s="1"/>
      <c r="BD2017" s="1"/>
      <c r="BE2017" s="1"/>
      <c r="BF2017" s="1"/>
      <c r="BG2017" s="1"/>
      <c r="BH2017" s="1"/>
      <c r="BI2017" s="1"/>
    </row>
    <row r="2018" s="1" customFormat="1">
      <c r="A2018" s="30" t="s">
        <v>693</v>
      </c>
      <c r="B2018" s="30" t="s">
        <v>63</v>
      </c>
      <c r="C2018" s="30" t="s">
        <v>65</v>
      </c>
      <c r="D2018" s="30" t="s">
        <v>779</v>
      </c>
      <c r="E2018" s="30" t="s">
        <v>41</v>
      </c>
      <c r="F2018" s="31" t="s">
        <v>42</v>
      </c>
      <c r="G2018" s="17">
        <v>441699.29999999999</v>
      </c>
      <c r="H2018" s="17">
        <v>696674</v>
      </c>
      <c r="I2018" s="17">
        <v>0</v>
      </c>
      <c r="J2018" s="17"/>
      <c r="K2018" s="17"/>
      <c r="L2018" s="17"/>
      <c r="M2018" s="17">
        <f t="shared" si="5284"/>
        <v>441699.29999999999</v>
      </c>
      <c r="N2018" s="17">
        <f t="shared" si="5285"/>
        <v>696674</v>
      </c>
      <c r="O2018" s="17">
        <f t="shared" si="5286"/>
        <v>0</v>
      </c>
      <c r="P2018" s="17"/>
      <c r="Q2018" s="17"/>
      <c r="R2018" s="17"/>
      <c r="S2018" s="17"/>
      <c r="T2018" s="17"/>
      <c r="U2018" s="17"/>
      <c r="V2018" s="17"/>
      <c r="W2018" s="17"/>
      <c r="X2018" s="17"/>
      <c r="Y2018" s="17">
        <f t="shared" si="5197"/>
        <v>441699.29999999999</v>
      </c>
      <c r="Z2018" s="17">
        <f t="shared" si="5198"/>
        <v>696674</v>
      </c>
      <c r="AA2018" s="17">
        <f t="shared" si="5199"/>
        <v>0</v>
      </c>
      <c r="AB2018" s="17"/>
      <c r="AC2018" s="17"/>
      <c r="AD2018" s="17"/>
      <c r="AE2018" s="17">
        <f t="shared" si="5176"/>
        <v>441699.29999999999</v>
      </c>
      <c r="AF2018" s="17">
        <f t="shared" si="5177"/>
        <v>696674</v>
      </c>
      <c r="AG2018" s="17">
        <f t="shared" si="5178"/>
        <v>0</v>
      </c>
      <c r="AH2018" s="17"/>
      <c r="AI2018" s="17"/>
      <c r="AJ2018" s="17"/>
      <c r="AK2018" s="17"/>
      <c r="AL2018" s="17"/>
      <c r="AM2018" s="17"/>
      <c r="AN2018" s="17"/>
      <c r="AO2018" s="17"/>
      <c r="AP2018" s="17"/>
      <c r="AQ2018" s="17"/>
      <c r="AR2018" s="17"/>
      <c r="AS2018" s="17"/>
      <c r="AT2018" s="17"/>
      <c r="AU2018" s="17"/>
      <c r="AV2018" s="17"/>
      <c r="AW2018" s="17">
        <f t="shared" si="5179"/>
        <v>441699.29999999999</v>
      </c>
      <c r="AX2018" s="17">
        <f t="shared" si="5180"/>
        <v>696674</v>
      </c>
      <c r="AY2018" s="17">
        <f t="shared" si="5181"/>
        <v>0</v>
      </c>
      <c r="AZ2018" s="17"/>
      <c r="BA2018" s="32"/>
      <c r="BB2018" s="32"/>
      <c r="BC2018" s="1"/>
      <c r="BD2018" s="1"/>
      <c r="BE2018" s="1"/>
      <c r="BF2018" s="1"/>
      <c r="BG2018" s="1"/>
      <c r="BH2018" s="1"/>
      <c r="BI2018" s="1"/>
    </row>
    <row r="2019" s="1" customFormat="1">
      <c r="A2019" s="30" t="s">
        <v>693</v>
      </c>
      <c r="B2019" s="30" t="s">
        <v>63</v>
      </c>
      <c r="C2019" s="30" t="s">
        <v>65</v>
      </c>
      <c r="D2019" s="30" t="s">
        <v>781</v>
      </c>
      <c r="E2019" s="35"/>
      <c r="F2019" s="31" t="s">
        <v>185</v>
      </c>
      <c r="G2019" s="17">
        <f>G2020</f>
        <v>1194122.1000000001</v>
      </c>
      <c r="H2019" s="17">
        <f>H2020</f>
        <v>0</v>
      </c>
      <c r="I2019" s="17">
        <f>I2020</f>
        <v>0</v>
      </c>
      <c r="J2019" s="17">
        <f>J2020</f>
        <v>0</v>
      </c>
      <c r="K2019" s="17">
        <f>K2020</f>
        <v>0</v>
      </c>
      <c r="L2019" s="17">
        <f>L2020</f>
        <v>0</v>
      </c>
      <c r="M2019" s="17">
        <f t="shared" si="5284"/>
        <v>1194122.1000000001</v>
      </c>
      <c r="N2019" s="17">
        <f t="shared" si="5285"/>
        <v>0</v>
      </c>
      <c r="O2019" s="17">
        <f t="shared" si="5286"/>
        <v>0</v>
      </c>
      <c r="P2019" s="17">
        <f>P2020</f>
        <v>0</v>
      </c>
      <c r="Q2019" s="17">
        <f>Q2020</f>
        <v>0</v>
      </c>
      <c r="R2019" s="17">
        <f>R2020</f>
        <v>0</v>
      </c>
      <c r="S2019" s="17">
        <f>S2020</f>
        <v>17274.707729999998</v>
      </c>
      <c r="T2019" s="17">
        <f>T2020</f>
        <v>0</v>
      </c>
      <c r="U2019" s="17">
        <f>U2020</f>
        <v>0</v>
      </c>
      <c r="V2019" s="17">
        <f>V2020</f>
        <v>0</v>
      </c>
      <c r="W2019" s="17">
        <f>W2020</f>
        <v>0</v>
      </c>
      <c r="X2019" s="17">
        <f>X2020</f>
        <v>0</v>
      </c>
      <c r="Y2019" s="17">
        <f t="shared" si="5197"/>
        <v>1211396.80773</v>
      </c>
      <c r="Z2019" s="17">
        <f t="shared" si="5198"/>
        <v>0</v>
      </c>
      <c r="AA2019" s="17">
        <f t="shared" si="5199"/>
        <v>0</v>
      </c>
      <c r="AB2019" s="17">
        <f>AB2020</f>
        <v>0</v>
      </c>
      <c r="AC2019" s="17">
        <f>AC2020</f>
        <v>0</v>
      </c>
      <c r="AD2019" s="17">
        <f>AD2020</f>
        <v>0</v>
      </c>
      <c r="AE2019" s="17">
        <f t="shared" si="5176"/>
        <v>1211396.80773</v>
      </c>
      <c r="AF2019" s="17">
        <f t="shared" si="5177"/>
        <v>0</v>
      </c>
      <c r="AG2019" s="17">
        <f t="shared" si="5178"/>
        <v>0</v>
      </c>
      <c r="AH2019" s="17">
        <f>AH2020+AH2021</f>
        <v>0</v>
      </c>
      <c r="AI2019" s="17">
        <f>AI2020+AI2021</f>
        <v>0</v>
      </c>
      <c r="AJ2019" s="17">
        <f>AJ2020+AJ2021</f>
        <v>0</v>
      </c>
      <c r="AK2019" s="17">
        <f>AK2020+AK2021</f>
        <v>0</v>
      </c>
      <c r="AL2019" s="17">
        <f>AL2020+AL2021</f>
        <v>0</v>
      </c>
      <c r="AM2019" s="17">
        <f>AM2020+AM2021</f>
        <v>398344.73800000001</v>
      </c>
      <c r="AN2019" s="17">
        <f>AN2020+AN2021</f>
        <v>0</v>
      </c>
      <c r="AO2019" s="17">
        <f>AO2020+AO2021</f>
        <v>0</v>
      </c>
      <c r="AP2019" s="17">
        <f>AP2020+AP2021</f>
        <v>0</v>
      </c>
      <c r="AQ2019" s="17">
        <f>AQ2020+AQ2021</f>
        <v>0</v>
      </c>
      <c r="AR2019" s="17">
        <f>AR2020+AR2021</f>
        <v>0</v>
      </c>
      <c r="AS2019" s="17">
        <f>AS2020+AS2021</f>
        <v>0</v>
      </c>
      <c r="AT2019" s="17">
        <f>AT2020+AT2021</f>
        <v>0</v>
      </c>
      <c r="AU2019" s="17">
        <f>AU2020+AU2021</f>
        <v>0</v>
      </c>
      <c r="AV2019" s="17">
        <f>AV2020+AV2021</f>
        <v>0</v>
      </c>
      <c r="AW2019" s="17">
        <f t="shared" si="5179"/>
        <v>1211396.80773</v>
      </c>
      <c r="AX2019" s="17">
        <f t="shared" si="5180"/>
        <v>398344.73800000001</v>
      </c>
      <c r="AY2019" s="17">
        <f t="shared" si="5181"/>
        <v>0</v>
      </c>
      <c r="AZ2019" s="17">
        <f>AZ2020+AZ2021</f>
        <v>0</v>
      </c>
      <c r="BA2019" s="32"/>
      <c r="BB2019" s="32"/>
      <c r="BC2019" s="1"/>
      <c r="BD2019" s="1"/>
      <c r="BE2019" s="1"/>
      <c r="BF2019" s="1"/>
      <c r="BG2019" s="1"/>
      <c r="BH2019" s="1"/>
      <c r="BI2019" s="1"/>
    </row>
    <row r="2020" s="1" customFormat="1">
      <c r="A2020" s="30" t="s">
        <v>693</v>
      </c>
      <c r="B2020" s="30" t="s">
        <v>63</v>
      </c>
      <c r="C2020" s="30" t="s">
        <v>65</v>
      </c>
      <c r="D2020" s="30" t="s">
        <v>781</v>
      </c>
      <c r="E2020" s="30" t="s">
        <v>41</v>
      </c>
      <c r="F2020" s="31" t="s">
        <v>42</v>
      </c>
      <c r="G2020" s="17">
        <v>1194122.1000000001</v>
      </c>
      <c r="H2020" s="17">
        <v>0</v>
      </c>
      <c r="I2020" s="17">
        <v>0</v>
      </c>
      <c r="J2020" s="17"/>
      <c r="K2020" s="17"/>
      <c r="L2020" s="17"/>
      <c r="M2020" s="17">
        <f t="shared" si="5284"/>
        <v>1194122.1000000001</v>
      </c>
      <c r="N2020" s="17">
        <f t="shared" si="5285"/>
        <v>0</v>
      </c>
      <c r="O2020" s="17">
        <f t="shared" si="5286"/>
        <v>0</v>
      </c>
      <c r="P2020" s="17"/>
      <c r="Q2020" s="17"/>
      <c r="R2020" s="17"/>
      <c r="S2020" s="17">
        <f>17004.25969+270.44804</f>
        <v>17274.707729999998</v>
      </c>
      <c r="T2020" s="17"/>
      <c r="U2020" s="17"/>
      <c r="V2020" s="17"/>
      <c r="W2020" s="17"/>
      <c r="X2020" s="17"/>
      <c r="Y2020" s="17">
        <f t="shared" si="5197"/>
        <v>1211396.80773</v>
      </c>
      <c r="Z2020" s="17">
        <f t="shared" si="5198"/>
        <v>0</v>
      </c>
      <c r="AA2020" s="17">
        <f t="shared" si="5199"/>
        <v>0</v>
      </c>
      <c r="AB2020" s="17"/>
      <c r="AC2020" s="17"/>
      <c r="AD2020" s="17"/>
      <c r="AE2020" s="17">
        <f t="shared" si="5176"/>
        <v>1211396.80773</v>
      </c>
      <c r="AF2020" s="17">
        <f t="shared" si="5177"/>
        <v>0</v>
      </c>
      <c r="AG2020" s="17">
        <f t="shared" si="5178"/>
        <v>0</v>
      </c>
      <c r="AH2020" s="17"/>
      <c r="AI2020" s="17"/>
      <c r="AJ2020" s="17"/>
      <c r="AK2020" s="17"/>
      <c r="AL2020" s="17"/>
      <c r="AM2020" s="17">
        <v>233944.73800000001</v>
      </c>
      <c r="AN2020" s="17"/>
      <c r="AO2020" s="17"/>
      <c r="AP2020" s="17"/>
      <c r="AQ2020" s="17"/>
      <c r="AR2020" s="17"/>
      <c r="AS2020" s="17"/>
      <c r="AT2020" s="17"/>
      <c r="AU2020" s="17"/>
      <c r="AV2020" s="17"/>
      <c r="AW2020" s="17">
        <f t="shared" si="5179"/>
        <v>1211396.80773</v>
      </c>
      <c r="AX2020" s="17">
        <f t="shared" si="5180"/>
        <v>233944.73800000001</v>
      </c>
      <c r="AY2020" s="17">
        <f t="shared" si="5181"/>
        <v>0</v>
      </c>
      <c r="AZ2020" s="17"/>
      <c r="BA2020" s="32"/>
      <c r="BB2020" s="32"/>
      <c r="BC2020" s="1"/>
      <c r="BD2020" s="1"/>
      <c r="BE2020" s="1"/>
      <c r="BF2020" s="1"/>
      <c r="BG2020" s="1"/>
      <c r="BH2020" s="1"/>
      <c r="BI2020" s="1"/>
    </row>
    <row r="2021" s="1" customFormat="1">
      <c r="A2021" s="30" t="s">
        <v>693</v>
      </c>
      <c r="B2021" s="30" t="s">
        <v>63</v>
      </c>
      <c r="C2021" s="30" t="s">
        <v>65</v>
      </c>
      <c r="D2021" s="30" t="s">
        <v>781</v>
      </c>
      <c r="E2021" s="30" t="s">
        <v>85</v>
      </c>
      <c r="F2021" s="31" t="s">
        <v>86</v>
      </c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7"/>
      <c r="AI2021" s="17"/>
      <c r="AJ2021" s="17"/>
      <c r="AK2021" s="17"/>
      <c r="AL2021" s="17"/>
      <c r="AM2021" s="17">
        <v>164400</v>
      </c>
      <c r="AN2021" s="17"/>
      <c r="AO2021" s="17"/>
      <c r="AP2021" s="17"/>
      <c r="AQ2021" s="17"/>
      <c r="AR2021" s="17"/>
      <c r="AS2021" s="17"/>
      <c r="AT2021" s="17"/>
      <c r="AU2021" s="17"/>
      <c r="AV2021" s="17"/>
      <c r="AW2021" s="17">
        <f t="shared" si="5179"/>
        <v>0</v>
      </c>
      <c r="AX2021" s="17">
        <f t="shared" si="5180"/>
        <v>164400</v>
      </c>
      <c r="AY2021" s="17">
        <f t="shared" si="5181"/>
        <v>0</v>
      </c>
      <c r="AZ2021" s="17"/>
      <c r="BA2021" s="32"/>
      <c r="BB2021" s="32"/>
      <c r="BC2021" s="1"/>
      <c r="BD2021" s="1"/>
      <c r="BE2021" s="1"/>
      <c r="BF2021" s="1"/>
      <c r="BG2021" s="1"/>
      <c r="BH2021" s="1"/>
      <c r="BI2021" s="1"/>
    </row>
    <row r="2022" s="1" customFormat="1">
      <c r="A2022" s="30" t="s">
        <v>693</v>
      </c>
      <c r="B2022" s="30" t="s">
        <v>63</v>
      </c>
      <c r="C2022" s="30" t="s">
        <v>65</v>
      </c>
      <c r="D2022" s="30" t="s">
        <v>710</v>
      </c>
      <c r="E2022" s="35"/>
      <c r="F2022" s="31" t="s">
        <v>80</v>
      </c>
      <c r="G2022" s="17">
        <f>G2023+G2026</f>
        <v>169696.89999999999</v>
      </c>
      <c r="H2022" s="17">
        <f>H2023+H2026</f>
        <v>498202.20000000001</v>
      </c>
      <c r="I2022" s="17">
        <f>I2023+I2026</f>
        <v>639716.90000000002</v>
      </c>
      <c r="J2022" s="17">
        <f>J2023+J2026</f>
        <v>870.39999999999964</v>
      </c>
      <c r="K2022" s="17">
        <f>K2023+K2026</f>
        <v>-4743.3000000000002</v>
      </c>
      <c r="L2022" s="17">
        <f>L2023+L2026</f>
        <v>-610.20000000000005</v>
      </c>
      <c r="M2022" s="17">
        <f t="shared" si="5284"/>
        <v>170567.29999999999</v>
      </c>
      <c r="N2022" s="17">
        <f t="shared" si="5285"/>
        <v>493458.90000000002</v>
      </c>
      <c r="O2022" s="17">
        <f t="shared" si="5286"/>
        <v>639106.70000000007</v>
      </c>
      <c r="P2022" s="17">
        <f>P2023+P2026</f>
        <v>0</v>
      </c>
      <c r="Q2022" s="17">
        <f>Q2023+Q2026</f>
        <v>1480.4000000000001</v>
      </c>
      <c r="R2022" s="17">
        <f>R2023+R2026</f>
        <v>0</v>
      </c>
      <c r="S2022" s="17">
        <f>S2023+S2026</f>
        <v>0</v>
      </c>
      <c r="T2022" s="17">
        <f>T2023+T2026</f>
        <v>2547.0569999999998</v>
      </c>
      <c r="U2022" s="17">
        <f>U2023+U2026</f>
        <v>0</v>
      </c>
      <c r="V2022" s="17">
        <f>V2023+V2026</f>
        <v>6618.2889999999998</v>
      </c>
      <c r="W2022" s="17">
        <f>W2023+W2026</f>
        <v>6147.1000000000004</v>
      </c>
      <c r="X2022" s="17">
        <f>X2023+X2026</f>
        <v>0</v>
      </c>
      <c r="Y2022" s="17">
        <f t="shared" si="5197"/>
        <v>172047.69999999998</v>
      </c>
      <c r="Z2022" s="17">
        <f t="shared" si="5198"/>
        <v>496005.95699999999</v>
      </c>
      <c r="AA2022" s="17">
        <f t="shared" si="5199"/>
        <v>651872.08900000004</v>
      </c>
      <c r="AB2022" s="17">
        <f>AB2023+AB2026</f>
        <v>0</v>
      </c>
      <c r="AC2022" s="17">
        <f>AC2023+AC2026</f>
        <v>0</v>
      </c>
      <c r="AD2022" s="17">
        <f>AD2023+AD2026</f>
        <v>0</v>
      </c>
      <c r="AE2022" s="17">
        <f t="shared" si="5176"/>
        <v>172047.69999999998</v>
      </c>
      <c r="AF2022" s="17">
        <f t="shared" si="5177"/>
        <v>496005.95699999999</v>
      </c>
      <c r="AG2022" s="17">
        <f t="shared" si="5178"/>
        <v>651872.08900000004</v>
      </c>
      <c r="AH2022" s="17">
        <f>AH2023+AH2026+AH2030</f>
        <v>0</v>
      </c>
      <c r="AI2022" s="17">
        <f>AI2023+AI2026+AI2030</f>
        <v>0</v>
      </c>
      <c r="AJ2022" s="17">
        <f>AJ2023+AJ2026+AJ2030</f>
        <v>-56171.195000000007</v>
      </c>
      <c r="AK2022" s="17">
        <f>AK2023+AK2026+AK2030</f>
        <v>0</v>
      </c>
      <c r="AL2022" s="17">
        <f>AL2023+AL2026+AL2030</f>
        <v>0</v>
      </c>
      <c r="AM2022" s="17">
        <f>AM2023+AM2026+AM2030</f>
        <v>72500</v>
      </c>
      <c r="AN2022" s="17">
        <f>AN2023+AN2026+AN2030</f>
        <v>0</v>
      </c>
      <c r="AO2022" s="17">
        <f>AO2023+AO2026+AO2030</f>
        <v>85571.195000000007</v>
      </c>
      <c r="AP2022" s="17">
        <f>AP2023+AP2026+AP2030</f>
        <v>0</v>
      </c>
      <c r="AQ2022" s="17">
        <f>AQ2023+AQ2026+AQ2030</f>
        <v>0</v>
      </c>
      <c r="AR2022" s="17">
        <f>AR2023+AR2026+AR2030</f>
        <v>0</v>
      </c>
      <c r="AS2022" s="17">
        <f>AS2023+AS2026+AS2030</f>
        <v>0</v>
      </c>
      <c r="AT2022" s="17">
        <f>AT2023+AT2026+AT2030</f>
        <v>0</v>
      </c>
      <c r="AU2022" s="17">
        <f>AU2023+AU2026+AU2030</f>
        <v>0</v>
      </c>
      <c r="AV2022" s="17">
        <f>AV2023+AV2026+AV2030</f>
        <v>0</v>
      </c>
      <c r="AW2022" s="17">
        <f t="shared" si="5179"/>
        <v>115876.50499999998</v>
      </c>
      <c r="AX2022" s="17">
        <f t="shared" si="5180"/>
        <v>654077.152</v>
      </c>
      <c r="AY2022" s="17">
        <f t="shared" si="5181"/>
        <v>651872.08900000004</v>
      </c>
      <c r="AZ2022" s="17">
        <f>AZ2023+AZ2026+AZ2030</f>
        <v>0</v>
      </c>
      <c r="BA2022" s="32"/>
      <c r="BB2022" s="32"/>
      <c r="BC2022" s="1"/>
      <c r="BD2022" s="1"/>
      <c r="BE2022" s="1"/>
      <c r="BF2022" s="1"/>
      <c r="BG2022" s="1"/>
      <c r="BH2022" s="1"/>
      <c r="BI2022" s="1"/>
    </row>
    <row r="2023" s="1" customFormat="1">
      <c r="A2023" s="30" t="s">
        <v>693</v>
      </c>
      <c r="B2023" s="30" t="s">
        <v>63</v>
      </c>
      <c r="C2023" s="30" t="s">
        <v>65</v>
      </c>
      <c r="D2023" s="30" t="s">
        <v>782</v>
      </c>
      <c r="E2023" s="35"/>
      <c r="F2023" s="31" t="s">
        <v>783</v>
      </c>
      <c r="G2023" s="17">
        <f t="shared" ref="G2023:G2026" si="5287">G2024</f>
        <v>157212</v>
      </c>
      <c r="H2023" s="17">
        <f t="shared" ref="H2023:H2026" si="5288">H2024</f>
        <v>498202.20000000001</v>
      </c>
      <c r="I2023" s="17">
        <f t="shared" ref="I2023:I2026" si="5289">I2024</f>
        <v>160734.10000000001</v>
      </c>
      <c r="J2023" s="17">
        <f t="shared" ref="J2023:J2026" si="5290">J2024</f>
        <v>10655.299999999999</v>
      </c>
      <c r="K2023" s="17">
        <f t="shared" ref="K2023:K2026" si="5291">K2024</f>
        <v>-4743.3000000000002</v>
      </c>
      <c r="L2023" s="17">
        <f t="shared" ref="L2023:L2026" si="5292">L2024</f>
        <v>-610.20000000000005</v>
      </c>
      <c r="M2023" s="17">
        <f t="shared" si="5284"/>
        <v>167867.29999999999</v>
      </c>
      <c r="N2023" s="17">
        <f t="shared" si="5285"/>
        <v>493458.90000000002</v>
      </c>
      <c r="O2023" s="17">
        <f t="shared" si="5286"/>
        <v>160123.89999999999</v>
      </c>
      <c r="P2023" s="17">
        <f t="shared" ref="P2023:P2026" si="5293">P2024</f>
        <v>0</v>
      </c>
      <c r="Q2023" s="17">
        <f t="shared" ref="Q2023:Q2026" si="5294">Q2024</f>
        <v>1480.4000000000001</v>
      </c>
      <c r="R2023" s="17">
        <f t="shared" ref="R2023:R2026" si="5295">R2024</f>
        <v>0</v>
      </c>
      <c r="S2023" s="17">
        <f t="shared" ref="S2023:S2026" si="5296">S2024</f>
        <v>0</v>
      </c>
      <c r="T2023" s="17">
        <f t="shared" ref="T2023:T2026" si="5297">T2024</f>
        <v>2547.0569999999998</v>
      </c>
      <c r="U2023" s="17">
        <f t="shared" ref="U2023:U2026" si="5298">U2024</f>
        <v>0</v>
      </c>
      <c r="V2023" s="17">
        <f t="shared" ref="V2023:V2026" si="5299">V2024</f>
        <v>6618.2889999999998</v>
      </c>
      <c r="W2023" s="17">
        <f t="shared" ref="W2023:W2026" si="5300">W2024</f>
        <v>6147.1000000000004</v>
      </c>
      <c r="X2023" s="17">
        <f t="shared" ref="X2023:X2026" si="5301">X2024</f>
        <v>0</v>
      </c>
      <c r="Y2023" s="17">
        <f t="shared" si="5197"/>
        <v>169347.69999999998</v>
      </c>
      <c r="Z2023" s="17">
        <f t="shared" si="5198"/>
        <v>496005.95699999999</v>
      </c>
      <c r="AA2023" s="17">
        <f t="shared" si="5199"/>
        <v>172889.28899999999</v>
      </c>
      <c r="AB2023" s="17">
        <f t="shared" ref="AB2023:AB2026" si="5302">AB2024</f>
        <v>0</v>
      </c>
      <c r="AC2023" s="17">
        <f t="shared" ref="AC2023:AC2026" si="5303">AC2024</f>
        <v>0</v>
      </c>
      <c r="AD2023" s="17">
        <f t="shared" ref="AD2023:AD2026" si="5304">AD2024</f>
        <v>0</v>
      </c>
      <c r="AE2023" s="17">
        <f t="shared" si="5176"/>
        <v>169347.69999999998</v>
      </c>
      <c r="AF2023" s="17">
        <f t="shared" si="5177"/>
        <v>496005.95699999999</v>
      </c>
      <c r="AG2023" s="17">
        <f t="shared" si="5178"/>
        <v>172889.28899999999</v>
      </c>
      <c r="AH2023" s="17">
        <f t="shared" ref="AH2023:AH2026" si="5305">AH2024</f>
        <v>0</v>
      </c>
      <c r="AI2023" s="17">
        <f t="shared" ref="AI2023:AI2026" si="5306">AI2024</f>
        <v>0</v>
      </c>
      <c r="AJ2023" s="17">
        <f t="shared" ref="AJ2023:AJ2026" si="5307">AJ2024</f>
        <v>-85571.195000000007</v>
      </c>
      <c r="AK2023" s="17">
        <f t="shared" ref="AK2023:AK2026" si="5308">AK2024</f>
        <v>0</v>
      </c>
      <c r="AL2023" s="17">
        <f t="shared" ref="AL2023:AL2026" si="5309">AL2024</f>
        <v>0</v>
      </c>
      <c r="AM2023" s="17">
        <f t="shared" ref="AM2023:AM2026" si="5310">AM2024</f>
        <v>0</v>
      </c>
      <c r="AN2023" s="17">
        <f t="shared" ref="AN2023:AN2026" si="5311">AN2024</f>
        <v>0</v>
      </c>
      <c r="AO2023" s="17">
        <f t="shared" ref="AO2023:AO2026" si="5312">AO2024</f>
        <v>85571.195000000007</v>
      </c>
      <c r="AP2023" s="17">
        <f t="shared" ref="AP2023:AP2026" si="5313">AP2024</f>
        <v>0</v>
      </c>
      <c r="AQ2023" s="17">
        <f t="shared" ref="AQ2023:AQ2026" si="5314">AQ2024</f>
        <v>0</v>
      </c>
      <c r="AR2023" s="17">
        <f t="shared" ref="AR2023:AR2026" si="5315">AR2024</f>
        <v>0</v>
      </c>
      <c r="AS2023" s="17">
        <f t="shared" ref="AS2023:AS2026" si="5316">AS2024</f>
        <v>0</v>
      </c>
      <c r="AT2023" s="17">
        <f t="shared" ref="AT2023:AT2026" si="5317">AT2024</f>
        <v>0</v>
      </c>
      <c r="AU2023" s="17">
        <f t="shared" ref="AU2023:AU2026" si="5318">AU2024</f>
        <v>0</v>
      </c>
      <c r="AV2023" s="17">
        <f t="shared" ref="AV2023:AV2026" si="5319">AV2024</f>
        <v>0</v>
      </c>
      <c r="AW2023" s="17">
        <f t="shared" si="5179"/>
        <v>83776.504999999976</v>
      </c>
      <c r="AX2023" s="17">
        <f t="shared" si="5180"/>
        <v>581577.152</v>
      </c>
      <c r="AY2023" s="17">
        <f t="shared" si="5181"/>
        <v>172889.28899999999</v>
      </c>
      <c r="AZ2023" s="17">
        <f t="shared" ref="AZ2023:AZ2026" si="5320">AZ2024</f>
        <v>0</v>
      </c>
      <c r="BA2023" s="32"/>
      <c r="BB2023" s="32"/>
      <c r="BC2023" s="1"/>
      <c r="BD2023" s="1"/>
      <c r="BE2023" s="1"/>
      <c r="BF2023" s="1"/>
      <c r="BG2023" s="1"/>
      <c r="BH2023" s="1"/>
      <c r="BI2023" s="1"/>
    </row>
    <row r="2024" s="1" customFormat="1">
      <c r="A2024" s="30" t="s">
        <v>693</v>
      </c>
      <c r="B2024" s="30" t="s">
        <v>63</v>
      </c>
      <c r="C2024" s="30" t="s">
        <v>65</v>
      </c>
      <c r="D2024" s="30" t="s">
        <v>784</v>
      </c>
      <c r="E2024" s="35"/>
      <c r="F2024" s="31" t="s">
        <v>785</v>
      </c>
      <c r="G2024" s="17">
        <f t="shared" si="5287"/>
        <v>157212</v>
      </c>
      <c r="H2024" s="17">
        <f t="shared" si="5288"/>
        <v>498202.20000000001</v>
      </c>
      <c r="I2024" s="17">
        <f t="shared" si="5289"/>
        <v>160734.10000000001</v>
      </c>
      <c r="J2024" s="17">
        <f t="shared" si="5290"/>
        <v>10655.299999999999</v>
      </c>
      <c r="K2024" s="17">
        <f t="shared" si="5291"/>
        <v>-4743.3000000000002</v>
      </c>
      <c r="L2024" s="17">
        <f t="shared" si="5292"/>
        <v>-610.20000000000005</v>
      </c>
      <c r="M2024" s="17">
        <f t="shared" si="5284"/>
        <v>167867.29999999999</v>
      </c>
      <c r="N2024" s="17">
        <f t="shared" si="5285"/>
        <v>493458.90000000002</v>
      </c>
      <c r="O2024" s="17">
        <f t="shared" si="5286"/>
        <v>160123.89999999999</v>
      </c>
      <c r="P2024" s="17">
        <f t="shared" si="5293"/>
        <v>0</v>
      </c>
      <c r="Q2024" s="17">
        <f t="shared" si="5294"/>
        <v>1480.4000000000001</v>
      </c>
      <c r="R2024" s="17">
        <f t="shared" si="5295"/>
        <v>0</v>
      </c>
      <c r="S2024" s="17">
        <f t="shared" si="5296"/>
        <v>0</v>
      </c>
      <c r="T2024" s="17">
        <f t="shared" si="5297"/>
        <v>2547.0569999999998</v>
      </c>
      <c r="U2024" s="17">
        <f t="shared" si="5298"/>
        <v>0</v>
      </c>
      <c r="V2024" s="17">
        <f t="shared" si="5299"/>
        <v>6618.2889999999998</v>
      </c>
      <c r="W2024" s="17">
        <f t="shared" si="5300"/>
        <v>6147.1000000000004</v>
      </c>
      <c r="X2024" s="17">
        <f t="shared" si="5301"/>
        <v>0</v>
      </c>
      <c r="Y2024" s="17">
        <f t="shared" ref="Y2024:Y2087" si="5321">M2024+P2024+Q2024+R2024+S2024</f>
        <v>169347.69999999998</v>
      </c>
      <c r="Z2024" s="17">
        <f t="shared" ref="Z2024:Z2087" si="5322">N2024+T2024+U2024</f>
        <v>496005.95699999999</v>
      </c>
      <c r="AA2024" s="17">
        <f t="shared" ref="AA2024:AA2087" si="5323">O2024+V2024+X2024+W2024</f>
        <v>172889.28899999999</v>
      </c>
      <c r="AB2024" s="17">
        <f t="shared" si="5302"/>
        <v>0</v>
      </c>
      <c r="AC2024" s="17">
        <f t="shared" si="5303"/>
        <v>0</v>
      </c>
      <c r="AD2024" s="17">
        <f t="shared" si="5304"/>
        <v>0</v>
      </c>
      <c r="AE2024" s="17">
        <f t="shared" ref="AE2024:AE2087" si="5324">Y2024+AB2024</f>
        <v>169347.69999999998</v>
      </c>
      <c r="AF2024" s="17">
        <f t="shared" ref="AF2024:AF2087" si="5325">Z2024+AC2024</f>
        <v>496005.95699999999</v>
      </c>
      <c r="AG2024" s="17">
        <f t="shared" ref="AG2024:AG2087" si="5326">AA2024+AD2024</f>
        <v>172889.28899999999</v>
      </c>
      <c r="AH2024" s="17">
        <f t="shared" si="5305"/>
        <v>0</v>
      </c>
      <c r="AI2024" s="17">
        <f t="shared" si="5306"/>
        <v>0</v>
      </c>
      <c r="AJ2024" s="17">
        <f t="shared" si="5307"/>
        <v>-85571.195000000007</v>
      </c>
      <c r="AK2024" s="17">
        <f t="shared" si="5308"/>
        <v>0</v>
      </c>
      <c r="AL2024" s="17">
        <f t="shared" si="5309"/>
        <v>0</v>
      </c>
      <c r="AM2024" s="17">
        <f t="shared" si="5310"/>
        <v>0</v>
      </c>
      <c r="AN2024" s="17">
        <f t="shared" si="5311"/>
        <v>0</v>
      </c>
      <c r="AO2024" s="17">
        <f t="shared" si="5312"/>
        <v>85571.195000000007</v>
      </c>
      <c r="AP2024" s="17">
        <f t="shared" si="5313"/>
        <v>0</v>
      </c>
      <c r="AQ2024" s="17">
        <f t="shared" si="5314"/>
        <v>0</v>
      </c>
      <c r="AR2024" s="17">
        <f t="shared" si="5315"/>
        <v>0</v>
      </c>
      <c r="AS2024" s="17">
        <f t="shared" si="5316"/>
        <v>0</v>
      </c>
      <c r="AT2024" s="17">
        <f t="shared" si="5317"/>
        <v>0</v>
      </c>
      <c r="AU2024" s="17">
        <f t="shared" si="5318"/>
        <v>0</v>
      </c>
      <c r="AV2024" s="17">
        <f t="shared" si="5319"/>
        <v>0</v>
      </c>
      <c r="AW2024" s="17">
        <f t="shared" ref="AW2024:AW2087" si="5327">AE2024+AH2024+AI2024+AJ2024+AK2024+AL2024</f>
        <v>83776.504999999976</v>
      </c>
      <c r="AX2024" s="17">
        <f t="shared" ref="AX2024:AX2087" si="5328">AF2024+AM2024+AN2024+AO2024+AP2024+AQ2024</f>
        <v>581577.152</v>
      </c>
      <c r="AY2024" s="17">
        <f t="shared" ref="AY2024:AY2087" si="5329">AG2024+AR2024+AS2024+AT2024+AU2024+AV2024</f>
        <v>172889.28899999999</v>
      </c>
      <c r="AZ2024" s="17">
        <f t="shared" si="5320"/>
        <v>0</v>
      </c>
      <c r="BA2024" s="32"/>
      <c r="BB2024" s="32"/>
      <c r="BC2024" s="1"/>
      <c r="BD2024" s="1"/>
      <c r="BE2024" s="1"/>
      <c r="BF2024" s="1"/>
      <c r="BG2024" s="1"/>
      <c r="BH2024" s="1"/>
      <c r="BI2024" s="1"/>
    </row>
    <row r="2025" s="1" customFormat="1">
      <c r="A2025" s="30" t="s">
        <v>693</v>
      </c>
      <c r="B2025" s="30" t="s">
        <v>63</v>
      </c>
      <c r="C2025" s="30" t="s">
        <v>65</v>
      </c>
      <c r="D2025" s="30" t="s">
        <v>784</v>
      </c>
      <c r="E2025" s="30" t="s">
        <v>41</v>
      </c>
      <c r="F2025" s="31" t="s">
        <v>42</v>
      </c>
      <c r="G2025" s="17">
        <v>157212</v>
      </c>
      <c r="H2025" s="17">
        <v>498202.20000000001</v>
      </c>
      <c r="I2025" s="17">
        <v>160734.10000000001</v>
      </c>
      <c r="J2025" s="17">
        <v>10655.299999999999</v>
      </c>
      <c r="K2025" s="17">
        <v>-4743.3000000000002</v>
      </c>
      <c r="L2025" s="17">
        <v>-610.20000000000005</v>
      </c>
      <c r="M2025" s="17">
        <f t="shared" si="5284"/>
        <v>167867.29999999999</v>
      </c>
      <c r="N2025" s="17">
        <f t="shared" si="5285"/>
        <v>493458.90000000002</v>
      </c>
      <c r="O2025" s="17">
        <f t="shared" si="5286"/>
        <v>160123.89999999999</v>
      </c>
      <c r="P2025" s="17"/>
      <c r="Q2025" s="17">
        <v>1480.4000000000001</v>
      </c>
      <c r="R2025" s="17"/>
      <c r="S2025" s="17"/>
      <c r="T2025" s="17">
        <v>2547.0569999999998</v>
      </c>
      <c r="U2025" s="17"/>
      <c r="V2025" s="17">
        <v>6618.2889999999998</v>
      </c>
      <c r="W2025" s="17">
        <v>6147.1000000000004</v>
      </c>
      <c r="X2025" s="17"/>
      <c r="Y2025" s="17">
        <f t="shared" si="5321"/>
        <v>169347.69999999998</v>
      </c>
      <c r="Z2025" s="17">
        <f t="shared" si="5322"/>
        <v>496005.95699999999</v>
      </c>
      <c r="AA2025" s="17">
        <f t="shared" si="5323"/>
        <v>172889.28899999999</v>
      </c>
      <c r="AB2025" s="17"/>
      <c r="AC2025" s="17"/>
      <c r="AD2025" s="17"/>
      <c r="AE2025" s="17">
        <f t="shared" si="5324"/>
        <v>169347.69999999998</v>
      </c>
      <c r="AF2025" s="17">
        <f t="shared" si="5325"/>
        <v>496005.95699999999</v>
      </c>
      <c r="AG2025" s="17">
        <f t="shared" si="5326"/>
        <v>172889.28899999999</v>
      </c>
      <c r="AH2025" s="17"/>
      <c r="AI2025" s="17"/>
      <c r="AJ2025" s="17">
        <v>-85571.195000000007</v>
      </c>
      <c r="AK2025" s="17"/>
      <c r="AL2025" s="17"/>
      <c r="AM2025" s="17"/>
      <c r="AN2025" s="17"/>
      <c r="AO2025" s="17">
        <v>85571.195000000007</v>
      </c>
      <c r="AP2025" s="17"/>
      <c r="AQ2025" s="17"/>
      <c r="AR2025" s="17"/>
      <c r="AS2025" s="17"/>
      <c r="AT2025" s="17"/>
      <c r="AU2025" s="17"/>
      <c r="AV2025" s="17"/>
      <c r="AW2025" s="17">
        <f t="shared" si="5327"/>
        <v>83776.504999999976</v>
      </c>
      <c r="AX2025" s="17">
        <f t="shared" si="5328"/>
        <v>581577.152</v>
      </c>
      <c r="AY2025" s="17">
        <f t="shared" si="5329"/>
        <v>172889.28899999999</v>
      </c>
      <c r="AZ2025" s="17"/>
      <c r="BA2025" s="32"/>
      <c r="BB2025" s="32" t="s">
        <v>786</v>
      </c>
      <c r="BC2025" s="1"/>
      <c r="BD2025" s="1"/>
      <c r="BE2025" s="1"/>
      <c r="BF2025" s="1"/>
      <c r="BG2025" s="1"/>
      <c r="BH2025" s="1"/>
      <c r="BI2025" s="1"/>
    </row>
    <row r="2026" s="1" customFormat="1">
      <c r="A2026" s="30" t="s">
        <v>693</v>
      </c>
      <c r="B2026" s="30" t="s">
        <v>63</v>
      </c>
      <c r="C2026" s="30" t="s">
        <v>65</v>
      </c>
      <c r="D2026" s="30" t="s">
        <v>787</v>
      </c>
      <c r="E2026" s="35"/>
      <c r="F2026" s="31" t="s">
        <v>788</v>
      </c>
      <c r="G2026" s="17">
        <f t="shared" si="5287"/>
        <v>12484.9</v>
      </c>
      <c r="H2026" s="17">
        <f t="shared" si="5288"/>
        <v>0</v>
      </c>
      <c r="I2026" s="17">
        <f t="shared" si="5289"/>
        <v>478982.79999999999</v>
      </c>
      <c r="J2026" s="17">
        <f t="shared" si="5290"/>
        <v>-9784.8999999999996</v>
      </c>
      <c r="K2026" s="17">
        <f t="shared" si="5291"/>
        <v>0</v>
      </c>
      <c r="L2026" s="17">
        <f t="shared" si="5292"/>
        <v>0</v>
      </c>
      <c r="M2026" s="17">
        <f t="shared" si="5284"/>
        <v>2700</v>
      </c>
      <c r="N2026" s="17">
        <f t="shared" si="5285"/>
        <v>0</v>
      </c>
      <c r="O2026" s="17">
        <f t="shared" si="5286"/>
        <v>478982.79999999999</v>
      </c>
      <c r="P2026" s="17">
        <f t="shared" si="5293"/>
        <v>0</v>
      </c>
      <c r="Q2026" s="17">
        <f t="shared" si="5294"/>
        <v>0</v>
      </c>
      <c r="R2026" s="17">
        <f t="shared" si="5295"/>
        <v>0</v>
      </c>
      <c r="S2026" s="17">
        <f t="shared" si="5296"/>
        <v>0</v>
      </c>
      <c r="T2026" s="17">
        <f t="shared" si="5297"/>
        <v>0</v>
      </c>
      <c r="U2026" s="17">
        <f t="shared" si="5298"/>
        <v>0</v>
      </c>
      <c r="V2026" s="17">
        <f t="shared" si="5299"/>
        <v>0</v>
      </c>
      <c r="W2026" s="17">
        <f t="shared" si="5300"/>
        <v>0</v>
      </c>
      <c r="X2026" s="17">
        <f t="shared" si="5301"/>
        <v>0</v>
      </c>
      <c r="Y2026" s="17">
        <f t="shared" si="5321"/>
        <v>2700</v>
      </c>
      <c r="Z2026" s="17">
        <f t="shared" si="5322"/>
        <v>0</v>
      </c>
      <c r="AA2026" s="17">
        <f t="shared" si="5323"/>
        <v>478982.79999999999</v>
      </c>
      <c r="AB2026" s="17">
        <f t="shared" si="5302"/>
        <v>0</v>
      </c>
      <c r="AC2026" s="17">
        <f t="shared" si="5303"/>
        <v>0</v>
      </c>
      <c r="AD2026" s="17">
        <f t="shared" si="5304"/>
        <v>0</v>
      </c>
      <c r="AE2026" s="17">
        <f t="shared" si="5324"/>
        <v>2700</v>
      </c>
      <c r="AF2026" s="17">
        <f t="shared" si="5325"/>
        <v>0</v>
      </c>
      <c r="AG2026" s="17">
        <f t="shared" si="5326"/>
        <v>478982.79999999999</v>
      </c>
      <c r="AH2026" s="17">
        <f t="shared" si="5305"/>
        <v>0</v>
      </c>
      <c r="AI2026" s="17">
        <f t="shared" si="5306"/>
        <v>0</v>
      </c>
      <c r="AJ2026" s="17">
        <f t="shared" si="5307"/>
        <v>0</v>
      </c>
      <c r="AK2026" s="17">
        <f t="shared" si="5308"/>
        <v>0</v>
      </c>
      <c r="AL2026" s="17">
        <f t="shared" si="5309"/>
        <v>0</v>
      </c>
      <c r="AM2026" s="17">
        <f t="shared" si="5310"/>
        <v>0</v>
      </c>
      <c r="AN2026" s="17">
        <f t="shared" si="5311"/>
        <v>0</v>
      </c>
      <c r="AO2026" s="17">
        <f t="shared" si="5312"/>
        <v>0</v>
      </c>
      <c r="AP2026" s="17">
        <f t="shared" si="5313"/>
        <v>0</v>
      </c>
      <c r="AQ2026" s="17">
        <f t="shared" si="5314"/>
        <v>0</v>
      </c>
      <c r="AR2026" s="17">
        <f t="shared" si="5315"/>
        <v>0</v>
      </c>
      <c r="AS2026" s="17">
        <f t="shared" si="5316"/>
        <v>0</v>
      </c>
      <c r="AT2026" s="17">
        <f t="shared" si="5317"/>
        <v>0</v>
      </c>
      <c r="AU2026" s="17">
        <f t="shared" si="5318"/>
        <v>0</v>
      </c>
      <c r="AV2026" s="17">
        <f t="shared" si="5319"/>
        <v>0</v>
      </c>
      <c r="AW2026" s="17">
        <f t="shared" si="5327"/>
        <v>2700</v>
      </c>
      <c r="AX2026" s="17">
        <f t="shared" si="5328"/>
        <v>0</v>
      </c>
      <c r="AY2026" s="17">
        <f t="shared" si="5329"/>
        <v>478982.79999999999</v>
      </c>
      <c r="AZ2026" s="17">
        <f t="shared" si="5320"/>
        <v>0</v>
      </c>
      <c r="BA2026" s="32"/>
      <c r="BB2026" s="32"/>
      <c r="BC2026" s="1"/>
      <c r="BD2026" s="1"/>
      <c r="BE2026" s="1"/>
      <c r="BF2026" s="1"/>
      <c r="BG2026" s="1"/>
      <c r="BH2026" s="1"/>
      <c r="BI2026" s="1"/>
    </row>
    <row r="2027" s="1" customFormat="1">
      <c r="A2027" s="30" t="s">
        <v>693</v>
      </c>
      <c r="B2027" s="30" t="s">
        <v>63</v>
      </c>
      <c r="C2027" s="30" t="s">
        <v>65</v>
      </c>
      <c r="D2027" s="15" t="s">
        <v>789</v>
      </c>
      <c r="E2027" s="35"/>
      <c r="F2027" s="31" t="s">
        <v>790</v>
      </c>
      <c r="G2027" s="17">
        <f>G2028+G2029</f>
        <v>12484.9</v>
      </c>
      <c r="H2027" s="17">
        <f>H2028+H2029</f>
        <v>0</v>
      </c>
      <c r="I2027" s="17">
        <f>I2028+I2029</f>
        <v>478982.79999999999</v>
      </c>
      <c r="J2027" s="17">
        <f>J2028+J2029</f>
        <v>-9784.8999999999996</v>
      </c>
      <c r="K2027" s="17">
        <f>K2028+K2029</f>
        <v>0</v>
      </c>
      <c r="L2027" s="17">
        <f>L2028+L2029</f>
        <v>0</v>
      </c>
      <c r="M2027" s="17">
        <f t="shared" si="5284"/>
        <v>2700</v>
      </c>
      <c r="N2027" s="17">
        <f t="shared" si="5285"/>
        <v>0</v>
      </c>
      <c r="O2027" s="17">
        <f t="shared" si="5286"/>
        <v>478982.79999999999</v>
      </c>
      <c r="P2027" s="17">
        <f>P2028+P2029</f>
        <v>0</v>
      </c>
      <c r="Q2027" s="17">
        <f>Q2028+Q2029</f>
        <v>0</v>
      </c>
      <c r="R2027" s="17">
        <f>R2028+R2029</f>
        <v>0</v>
      </c>
      <c r="S2027" s="17">
        <f>S2028+S2029</f>
        <v>0</v>
      </c>
      <c r="T2027" s="17">
        <f>T2028+T2029</f>
        <v>0</v>
      </c>
      <c r="U2027" s="17">
        <f>U2028+U2029</f>
        <v>0</v>
      </c>
      <c r="V2027" s="17">
        <f>V2028+V2029</f>
        <v>0</v>
      </c>
      <c r="W2027" s="17">
        <f>W2028+W2029</f>
        <v>0</v>
      </c>
      <c r="X2027" s="17">
        <f>X2028+X2029</f>
        <v>0</v>
      </c>
      <c r="Y2027" s="17">
        <f t="shared" si="5321"/>
        <v>2700</v>
      </c>
      <c r="Z2027" s="17">
        <f t="shared" si="5322"/>
        <v>0</v>
      </c>
      <c r="AA2027" s="17">
        <f t="shared" si="5323"/>
        <v>478982.79999999999</v>
      </c>
      <c r="AB2027" s="17">
        <f>AB2028+AB2029</f>
        <v>0</v>
      </c>
      <c r="AC2027" s="17">
        <f>AC2028+AC2029</f>
        <v>0</v>
      </c>
      <c r="AD2027" s="17">
        <f>AD2028+AD2029</f>
        <v>0</v>
      </c>
      <c r="AE2027" s="17">
        <f t="shared" si="5324"/>
        <v>2700</v>
      </c>
      <c r="AF2027" s="17">
        <f t="shared" si="5325"/>
        <v>0</v>
      </c>
      <c r="AG2027" s="17">
        <f t="shared" si="5326"/>
        <v>478982.79999999999</v>
      </c>
      <c r="AH2027" s="17">
        <f>AH2028+AH2029</f>
        <v>0</v>
      </c>
      <c r="AI2027" s="17">
        <f>AI2028+AI2029</f>
        <v>0</v>
      </c>
      <c r="AJ2027" s="17">
        <f>AJ2028+AJ2029</f>
        <v>0</v>
      </c>
      <c r="AK2027" s="17">
        <f>AK2028+AK2029</f>
        <v>0</v>
      </c>
      <c r="AL2027" s="17">
        <f>AL2028+AL2029</f>
        <v>0</v>
      </c>
      <c r="AM2027" s="17">
        <f>AM2028+AM2029</f>
        <v>0</v>
      </c>
      <c r="AN2027" s="17">
        <f>AN2028+AN2029</f>
        <v>0</v>
      </c>
      <c r="AO2027" s="17">
        <f>AO2028+AO2029</f>
        <v>0</v>
      </c>
      <c r="AP2027" s="17">
        <f>AP2028+AP2029</f>
        <v>0</v>
      </c>
      <c r="AQ2027" s="17">
        <f>AQ2028+AQ2029</f>
        <v>0</v>
      </c>
      <c r="AR2027" s="17">
        <f>AR2028+AR2029</f>
        <v>0</v>
      </c>
      <c r="AS2027" s="17">
        <f>AS2028+AS2029</f>
        <v>0</v>
      </c>
      <c r="AT2027" s="17">
        <f>AT2028+AT2029</f>
        <v>0</v>
      </c>
      <c r="AU2027" s="17">
        <f>AU2028+AU2029</f>
        <v>0</v>
      </c>
      <c r="AV2027" s="17">
        <f>AV2028+AV2029</f>
        <v>0</v>
      </c>
      <c r="AW2027" s="17">
        <f t="shared" si="5327"/>
        <v>2700</v>
      </c>
      <c r="AX2027" s="17">
        <f t="shared" si="5328"/>
        <v>0</v>
      </c>
      <c r="AY2027" s="17">
        <f t="shared" si="5329"/>
        <v>478982.79999999999</v>
      </c>
      <c r="AZ2027" s="17">
        <f>AZ2028+AZ2029</f>
        <v>0</v>
      </c>
      <c r="BA2027" s="32"/>
      <c r="BB2027" s="32"/>
      <c r="BC2027" s="1"/>
      <c r="BD2027" s="1"/>
      <c r="BE2027" s="1"/>
      <c r="BF2027" s="1"/>
      <c r="BG2027" s="1"/>
      <c r="BH2027" s="1"/>
      <c r="BI2027" s="1"/>
    </row>
    <row r="2028" s="1" customFormat="1">
      <c r="A2028" s="30" t="s">
        <v>693</v>
      </c>
      <c r="B2028" s="30" t="s">
        <v>63</v>
      </c>
      <c r="C2028" s="30" t="s">
        <v>65</v>
      </c>
      <c r="D2028" s="15" t="s">
        <v>789</v>
      </c>
      <c r="E2028" s="30" t="s">
        <v>41</v>
      </c>
      <c r="F2028" s="31" t="s">
        <v>42</v>
      </c>
      <c r="G2028" s="17">
        <v>2700</v>
      </c>
      <c r="H2028" s="17">
        <v>0</v>
      </c>
      <c r="I2028" s="17">
        <v>0</v>
      </c>
      <c r="J2028" s="17"/>
      <c r="K2028" s="17"/>
      <c r="L2028" s="17"/>
      <c r="M2028" s="17">
        <f t="shared" si="5284"/>
        <v>2700</v>
      </c>
      <c r="N2028" s="17">
        <f t="shared" si="5285"/>
        <v>0</v>
      </c>
      <c r="O2028" s="17">
        <f t="shared" si="5286"/>
        <v>0</v>
      </c>
      <c r="P2028" s="17"/>
      <c r="Q2028" s="17"/>
      <c r="R2028" s="17"/>
      <c r="S2028" s="17"/>
      <c r="T2028" s="17"/>
      <c r="U2028" s="17"/>
      <c r="V2028" s="17"/>
      <c r="W2028" s="17"/>
      <c r="X2028" s="17"/>
      <c r="Y2028" s="17">
        <f t="shared" si="5321"/>
        <v>2700</v>
      </c>
      <c r="Z2028" s="17">
        <f t="shared" si="5322"/>
        <v>0</v>
      </c>
      <c r="AA2028" s="17">
        <f t="shared" si="5323"/>
        <v>0</v>
      </c>
      <c r="AB2028" s="17"/>
      <c r="AC2028" s="17"/>
      <c r="AD2028" s="17"/>
      <c r="AE2028" s="17">
        <f t="shared" si="5324"/>
        <v>2700</v>
      </c>
      <c r="AF2028" s="17">
        <f t="shared" si="5325"/>
        <v>0</v>
      </c>
      <c r="AG2028" s="17">
        <f t="shared" si="5326"/>
        <v>0</v>
      </c>
      <c r="AH2028" s="17"/>
      <c r="AI2028" s="17"/>
      <c r="AJ2028" s="17"/>
      <c r="AK2028" s="17"/>
      <c r="AL2028" s="17"/>
      <c r="AM2028" s="17"/>
      <c r="AN2028" s="17"/>
      <c r="AO2028" s="17"/>
      <c r="AP2028" s="17"/>
      <c r="AQ2028" s="17"/>
      <c r="AR2028" s="17"/>
      <c r="AS2028" s="17"/>
      <c r="AT2028" s="17"/>
      <c r="AU2028" s="17"/>
      <c r="AV2028" s="17"/>
      <c r="AW2028" s="17">
        <f t="shared" si="5327"/>
        <v>2700</v>
      </c>
      <c r="AX2028" s="17">
        <f t="shared" si="5328"/>
        <v>0</v>
      </c>
      <c r="AY2028" s="17">
        <f t="shared" si="5329"/>
        <v>0</v>
      </c>
      <c r="AZ2028" s="17"/>
      <c r="BA2028" s="32"/>
      <c r="BB2028" s="32"/>
      <c r="BC2028" s="1"/>
      <c r="BD2028" s="1"/>
      <c r="BE2028" s="1"/>
      <c r="BF2028" s="1"/>
      <c r="BG2028" s="1"/>
      <c r="BH2028" s="1"/>
      <c r="BI2028" s="1"/>
    </row>
    <row r="2029" s="1" customFormat="1">
      <c r="A2029" s="30" t="s">
        <v>693</v>
      </c>
      <c r="B2029" s="30" t="s">
        <v>63</v>
      </c>
      <c r="C2029" s="30" t="s">
        <v>65</v>
      </c>
      <c r="D2029" s="15" t="s">
        <v>789</v>
      </c>
      <c r="E2029" s="30" t="s">
        <v>85</v>
      </c>
      <c r="F2029" s="31" t="s">
        <v>86</v>
      </c>
      <c r="G2029" s="17">
        <v>9784.8999999999996</v>
      </c>
      <c r="H2029" s="17">
        <v>0</v>
      </c>
      <c r="I2029" s="17">
        <v>478982.79999999999</v>
      </c>
      <c r="J2029" s="17">
        <v>-9784.8999999999996</v>
      </c>
      <c r="K2029" s="17"/>
      <c r="L2029" s="17"/>
      <c r="M2029" s="17">
        <f t="shared" si="5284"/>
        <v>0</v>
      </c>
      <c r="N2029" s="17">
        <f t="shared" si="5285"/>
        <v>0</v>
      </c>
      <c r="O2029" s="17">
        <f t="shared" si="5286"/>
        <v>478982.79999999999</v>
      </c>
      <c r="P2029" s="17"/>
      <c r="Q2029" s="17"/>
      <c r="R2029" s="17"/>
      <c r="S2029" s="17"/>
      <c r="T2029" s="17"/>
      <c r="U2029" s="17"/>
      <c r="V2029" s="17"/>
      <c r="W2029" s="17"/>
      <c r="X2029" s="17"/>
      <c r="Y2029" s="17">
        <f t="shared" si="5321"/>
        <v>0</v>
      </c>
      <c r="Z2029" s="17">
        <f t="shared" si="5322"/>
        <v>0</v>
      </c>
      <c r="AA2029" s="17">
        <f t="shared" si="5323"/>
        <v>478982.79999999999</v>
      </c>
      <c r="AB2029" s="17"/>
      <c r="AC2029" s="17"/>
      <c r="AD2029" s="17"/>
      <c r="AE2029" s="17">
        <f t="shared" si="5324"/>
        <v>0</v>
      </c>
      <c r="AF2029" s="17">
        <f t="shared" si="5325"/>
        <v>0</v>
      </c>
      <c r="AG2029" s="17">
        <f t="shared" si="5326"/>
        <v>478982.79999999999</v>
      </c>
      <c r="AH2029" s="17"/>
      <c r="AI2029" s="17"/>
      <c r="AJ2029" s="17"/>
      <c r="AK2029" s="17"/>
      <c r="AL2029" s="17"/>
      <c r="AM2029" s="17"/>
      <c r="AN2029" s="17"/>
      <c r="AO2029" s="17"/>
      <c r="AP2029" s="17"/>
      <c r="AQ2029" s="17"/>
      <c r="AR2029" s="17"/>
      <c r="AS2029" s="17"/>
      <c r="AT2029" s="17"/>
      <c r="AU2029" s="17"/>
      <c r="AV2029" s="17"/>
      <c r="AW2029" s="17">
        <f t="shared" si="5327"/>
        <v>0</v>
      </c>
      <c r="AX2029" s="17">
        <f t="shared" si="5328"/>
        <v>0</v>
      </c>
      <c r="AY2029" s="17">
        <f t="shared" si="5329"/>
        <v>478982.79999999999</v>
      </c>
      <c r="AZ2029" s="17"/>
      <c r="BA2029" s="32"/>
      <c r="BB2029" s="32">
        <v>23</v>
      </c>
      <c r="BC2029" s="1"/>
      <c r="BD2029" s="1"/>
      <c r="BE2029" s="1"/>
      <c r="BF2029" s="1"/>
      <c r="BG2029" s="1"/>
      <c r="BH2029" s="1"/>
      <c r="BI2029" s="1"/>
    </row>
    <row r="2030" s="1" customFormat="1">
      <c r="A2030" s="30" t="s">
        <v>693</v>
      </c>
      <c r="B2030" s="30" t="s">
        <v>63</v>
      </c>
      <c r="C2030" s="30" t="s">
        <v>65</v>
      </c>
      <c r="D2030" s="15" t="s">
        <v>791</v>
      </c>
      <c r="E2030" s="30"/>
      <c r="F2030" s="31" t="s">
        <v>792</v>
      </c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7">
        <f t="shared" ref="AH2030:AH2031" si="5330">AH2031</f>
        <v>0</v>
      </c>
      <c r="AI2030" s="17">
        <f t="shared" ref="AI2030:AI2031" si="5331">AI2031</f>
        <v>0</v>
      </c>
      <c r="AJ2030" s="17">
        <f t="shared" ref="AJ2030:AJ2031" si="5332">AJ2031</f>
        <v>29400</v>
      </c>
      <c r="AK2030" s="17">
        <f t="shared" ref="AK2030:AK2031" si="5333">AK2031</f>
        <v>0</v>
      </c>
      <c r="AL2030" s="17">
        <f t="shared" ref="AL2030:AL2031" si="5334">AL2031</f>
        <v>0</v>
      </c>
      <c r="AM2030" s="17">
        <f t="shared" ref="AM2030:AM2031" si="5335">AM2031</f>
        <v>72500</v>
      </c>
      <c r="AN2030" s="17">
        <f t="shared" ref="AN2030:AN2031" si="5336">AN2031</f>
        <v>0</v>
      </c>
      <c r="AO2030" s="17">
        <f t="shared" ref="AO2030:AO2031" si="5337">AO2031</f>
        <v>0</v>
      </c>
      <c r="AP2030" s="17">
        <f t="shared" ref="AP2030:AP2031" si="5338">AP2031</f>
        <v>0</v>
      </c>
      <c r="AQ2030" s="17">
        <f t="shared" ref="AQ2030:AQ2031" si="5339">AQ2031</f>
        <v>0</v>
      </c>
      <c r="AR2030" s="17">
        <f t="shared" ref="AR2030:AR2031" si="5340">AR2031</f>
        <v>0</v>
      </c>
      <c r="AS2030" s="17">
        <f t="shared" ref="AS2030:AS2031" si="5341">AS2031</f>
        <v>0</v>
      </c>
      <c r="AT2030" s="17">
        <f t="shared" ref="AT2030:AT2031" si="5342">AT2031</f>
        <v>0</v>
      </c>
      <c r="AU2030" s="17">
        <f t="shared" ref="AU2030:AU2031" si="5343">AU2031</f>
        <v>0</v>
      </c>
      <c r="AV2030" s="17">
        <f t="shared" ref="AV2030:AV2031" si="5344">AV2031</f>
        <v>0</v>
      </c>
      <c r="AW2030" s="17">
        <f t="shared" si="5327"/>
        <v>29400</v>
      </c>
      <c r="AX2030" s="17">
        <f t="shared" si="5328"/>
        <v>72500</v>
      </c>
      <c r="AY2030" s="17">
        <f t="shared" si="5329"/>
        <v>0</v>
      </c>
      <c r="AZ2030" s="17">
        <f t="shared" ref="AZ2030:AZ2031" si="5345">AZ2031</f>
        <v>0</v>
      </c>
      <c r="BA2030" s="32"/>
      <c r="BB2030" s="32"/>
      <c r="BC2030" s="1"/>
      <c r="BD2030" s="1"/>
      <c r="BE2030" s="1"/>
      <c r="BF2030" s="1"/>
      <c r="BG2030" s="1"/>
      <c r="BH2030" s="1"/>
      <c r="BI2030" s="1"/>
    </row>
    <row r="2031" s="1" customFormat="1">
      <c r="A2031" s="30" t="s">
        <v>693</v>
      </c>
      <c r="B2031" s="30" t="s">
        <v>63</v>
      </c>
      <c r="C2031" s="30" t="s">
        <v>65</v>
      </c>
      <c r="D2031" s="15" t="s">
        <v>793</v>
      </c>
      <c r="E2031" s="30"/>
      <c r="F2031" s="31" t="s">
        <v>794</v>
      </c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7">
        <f t="shared" si="5330"/>
        <v>0</v>
      </c>
      <c r="AI2031" s="17">
        <f t="shared" si="5331"/>
        <v>0</v>
      </c>
      <c r="AJ2031" s="17">
        <f t="shared" si="5332"/>
        <v>29400</v>
      </c>
      <c r="AK2031" s="17">
        <f t="shared" si="5333"/>
        <v>0</v>
      </c>
      <c r="AL2031" s="17">
        <f t="shared" si="5334"/>
        <v>0</v>
      </c>
      <c r="AM2031" s="17">
        <f t="shared" si="5335"/>
        <v>72500</v>
      </c>
      <c r="AN2031" s="17">
        <f t="shared" si="5336"/>
        <v>0</v>
      </c>
      <c r="AO2031" s="17">
        <f t="shared" si="5337"/>
        <v>0</v>
      </c>
      <c r="AP2031" s="17">
        <f t="shared" si="5338"/>
        <v>0</v>
      </c>
      <c r="AQ2031" s="17">
        <f t="shared" si="5339"/>
        <v>0</v>
      </c>
      <c r="AR2031" s="17">
        <f t="shared" si="5340"/>
        <v>0</v>
      </c>
      <c r="AS2031" s="17">
        <f t="shared" si="5341"/>
        <v>0</v>
      </c>
      <c r="AT2031" s="17">
        <f t="shared" si="5342"/>
        <v>0</v>
      </c>
      <c r="AU2031" s="17">
        <f t="shared" si="5343"/>
        <v>0</v>
      </c>
      <c r="AV2031" s="17">
        <f t="shared" si="5344"/>
        <v>0</v>
      </c>
      <c r="AW2031" s="17">
        <f t="shared" si="5327"/>
        <v>29400</v>
      </c>
      <c r="AX2031" s="17">
        <f t="shared" si="5328"/>
        <v>72500</v>
      </c>
      <c r="AY2031" s="17">
        <f t="shared" si="5329"/>
        <v>0</v>
      </c>
      <c r="AZ2031" s="17">
        <f t="shared" si="5345"/>
        <v>0</v>
      </c>
      <c r="BA2031" s="32"/>
      <c r="BB2031" s="32"/>
      <c r="BC2031" s="1"/>
      <c r="BD2031" s="1"/>
      <c r="BE2031" s="1"/>
      <c r="BF2031" s="1"/>
      <c r="BG2031" s="1"/>
      <c r="BH2031" s="1"/>
      <c r="BI2031" s="1"/>
    </row>
    <row r="2032" s="1" customFormat="1">
      <c r="A2032" s="30" t="s">
        <v>693</v>
      </c>
      <c r="B2032" s="30" t="s">
        <v>63</v>
      </c>
      <c r="C2032" s="30" t="s">
        <v>65</v>
      </c>
      <c r="D2032" s="15" t="s">
        <v>793</v>
      </c>
      <c r="E2032" s="30" t="s">
        <v>41</v>
      </c>
      <c r="F2032" s="31" t="s">
        <v>42</v>
      </c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7"/>
      <c r="AI2032" s="17"/>
      <c r="AJ2032" s="17">
        <v>29400</v>
      </c>
      <c r="AK2032" s="17"/>
      <c r="AL2032" s="17"/>
      <c r="AM2032" s="17">
        <v>72500</v>
      </c>
      <c r="AN2032" s="17"/>
      <c r="AO2032" s="17"/>
      <c r="AP2032" s="17"/>
      <c r="AQ2032" s="17"/>
      <c r="AR2032" s="17"/>
      <c r="AS2032" s="17"/>
      <c r="AT2032" s="17"/>
      <c r="AU2032" s="17"/>
      <c r="AV2032" s="17"/>
      <c r="AW2032" s="17">
        <f t="shared" si="5327"/>
        <v>29400</v>
      </c>
      <c r="AX2032" s="17">
        <f t="shared" si="5328"/>
        <v>72500</v>
      </c>
      <c r="AY2032" s="17">
        <f t="shared" si="5329"/>
        <v>0</v>
      </c>
      <c r="AZ2032" s="17"/>
      <c r="BA2032" s="32"/>
      <c r="BB2032" s="32"/>
      <c r="BC2032" s="1"/>
      <c r="BD2032" s="1"/>
      <c r="BE2032" s="1"/>
      <c r="BF2032" s="1"/>
      <c r="BG2032" s="1"/>
      <c r="BH2032" s="1"/>
      <c r="BI2032" s="1"/>
    </row>
    <row r="2033" s="1" customFormat="1">
      <c r="A2033" s="30" t="s">
        <v>693</v>
      </c>
      <c r="B2033" s="30" t="s">
        <v>63</v>
      </c>
      <c r="C2033" s="30" t="s">
        <v>65</v>
      </c>
      <c r="D2033" s="30" t="s">
        <v>69</v>
      </c>
      <c r="E2033" s="35"/>
      <c r="F2033" s="31" t="s">
        <v>36</v>
      </c>
      <c r="G2033" s="17">
        <f>G2034+G2048</f>
        <v>894729.59999999998</v>
      </c>
      <c r="H2033" s="17">
        <f>H2034+H2048</f>
        <v>1171535.7999999998</v>
      </c>
      <c r="I2033" s="17">
        <f>I2034+I2048</f>
        <v>854446.79999999993</v>
      </c>
      <c r="J2033" s="17">
        <f>J2034+J2048</f>
        <v>-48910.599999999999</v>
      </c>
      <c r="K2033" s="17">
        <f>K2034+K2048</f>
        <v>-52768.800000000003</v>
      </c>
      <c r="L2033" s="17">
        <f>L2034+L2048</f>
        <v>-53910.400000000001</v>
      </c>
      <c r="M2033" s="17">
        <f t="shared" si="5284"/>
        <v>845819</v>
      </c>
      <c r="N2033" s="17">
        <f t="shared" si="5285"/>
        <v>1118766.9999999998</v>
      </c>
      <c r="O2033" s="17">
        <f t="shared" si="5286"/>
        <v>800536.39999999991</v>
      </c>
      <c r="P2033" s="17">
        <f>P2034+P2048</f>
        <v>0</v>
      </c>
      <c r="Q2033" s="17">
        <f>Q2034+Q2048</f>
        <v>-1480.4000000000001</v>
      </c>
      <c r="R2033" s="17">
        <f>R2034+R2048</f>
        <v>0</v>
      </c>
      <c r="S2033" s="17">
        <f>S2034+S2048</f>
        <v>389568.92062000005</v>
      </c>
      <c r="T2033" s="17">
        <f>T2034+T2048</f>
        <v>28895.330999999998</v>
      </c>
      <c r="U2033" s="17">
        <f>U2034+U2048</f>
        <v>0</v>
      </c>
      <c r="V2033" s="17">
        <f>V2034+V2048</f>
        <v>0</v>
      </c>
      <c r="W2033" s="17">
        <f>W2034+W2048</f>
        <v>-6147.1000000000004</v>
      </c>
      <c r="X2033" s="17">
        <f>X2034+X2048</f>
        <v>0</v>
      </c>
      <c r="Y2033" s="17">
        <f t="shared" si="5321"/>
        <v>1233907.5206200001</v>
      </c>
      <c r="Z2033" s="17">
        <f t="shared" si="5322"/>
        <v>1147662.3309999998</v>
      </c>
      <c r="AA2033" s="17">
        <f t="shared" si="5323"/>
        <v>794389.29999999993</v>
      </c>
      <c r="AB2033" s="17">
        <f>AB2034+AB2048</f>
        <v>-352.22899999999998</v>
      </c>
      <c r="AC2033" s="17">
        <f>AC2034+AC2048</f>
        <v>0</v>
      </c>
      <c r="AD2033" s="17">
        <f>AD2034+AD2048</f>
        <v>0</v>
      </c>
      <c r="AE2033" s="17">
        <f t="shared" si="5324"/>
        <v>1233555.29162</v>
      </c>
      <c r="AF2033" s="17">
        <f t="shared" si="5325"/>
        <v>1147662.3309999998</v>
      </c>
      <c r="AG2033" s="17">
        <f t="shared" si="5326"/>
        <v>794389.29999999993</v>
      </c>
      <c r="AH2033" s="17">
        <f>AH2034+AH2048</f>
        <v>0</v>
      </c>
      <c r="AI2033" s="17">
        <f>AI2034+AI2048</f>
        <v>0</v>
      </c>
      <c r="AJ2033" s="17">
        <f>AJ2034+AJ2048</f>
        <v>-99403</v>
      </c>
      <c r="AK2033" s="17">
        <f>AK2034+AK2048</f>
        <v>0</v>
      </c>
      <c r="AL2033" s="17">
        <f>AL2034+AL2048</f>
        <v>0</v>
      </c>
      <c r="AM2033" s="17">
        <f>AM2034+AM2048</f>
        <v>24096.866999999998</v>
      </c>
      <c r="AN2033" s="17">
        <f>AN2034+AN2048</f>
        <v>0</v>
      </c>
      <c r="AO2033" s="17">
        <f>AO2034+AO2048</f>
        <v>99501.759000000005</v>
      </c>
      <c r="AP2033" s="17">
        <f>AP2034+AP2048</f>
        <v>0</v>
      </c>
      <c r="AQ2033" s="17">
        <f>AQ2034+AQ2048</f>
        <v>0</v>
      </c>
      <c r="AR2033" s="17">
        <f>AR2034+AR2048</f>
        <v>0</v>
      </c>
      <c r="AS2033" s="17">
        <f>AS2034+AS2048</f>
        <v>0</v>
      </c>
      <c r="AT2033" s="17">
        <f>AT2034+AT2048</f>
        <v>0</v>
      </c>
      <c r="AU2033" s="17">
        <f>AU2034+AU2048</f>
        <v>0</v>
      </c>
      <c r="AV2033" s="17">
        <f>AV2034+AV2048</f>
        <v>0</v>
      </c>
      <c r="AW2033" s="17">
        <f t="shared" si="5327"/>
        <v>1134152.29162</v>
      </c>
      <c r="AX2033" s="17">
        <f t="shared" si="5328"/>
        <v>1271260.9569999999</v>
      </c>
      <c r="AY2033" s="17">
        <f t="shared" si="5329"/>
        <v>794389.29999999993</v>
      </c>
      <c r="AZ2033" s="17">
        <f>AZ2034+AZ2048</f>
        <v>0</v>
      </c>
      <c r="BA2033" s="32"/>
      <c r="BB2033" s="32"/>
      <c r="BC2033" s="1"/>
      <c r="BD2033" s="1"/>
      <c r="BE2033" s="1"/>
      <c r="BF2033" s="1"/>
      <c r="BG2033" s="1"/>
      <c r="BH2033" s="1"/>
      <c r="BI2033" s="1"/>
    </row>
    <row r="2034" s="1" customFormat="1">
      <c r="A2034" s="30" t="s">
        <v>693</v>
      </c>
      <c r="B2034" s="30" t="s">
        <v>63</v>
      </c>
      <c r="C2034" s="30" t="s">
        <v>65</v>
      </c>
      <c r="D2034" s="30" t="s">
        <v>70</v>
      </c>
      <c r="E2034" s="35"/>
      <c r="F2034" s="31" t="s">
        <v>71</v>
      </c>
      <c r="G2034" s="17">
        <f>G2038+G2046+G2035+G2040+G2042+G2044</f>
        <v>680412</v>
      </c>
      <c r="H2034" s="17">
        <f>H2038+H2046+H2035+H2040+H2042+H2044</f>
        <v>907194.79999999993</v>
      </c>
      <c r="I2034" s="17">
        <f>I2038+I2046+I2035+I2040+I2042+I2044</f>
        <v>694807.19999999995</v>
      </c>
      <c r="J2034" s="17">
        <f>J2038+J2046+J2035+J2040+J2042+J2044</f>
        <v>-48910.599999999999</v>
      </c>
      <c r="K2034" s="17">
        <f>K2038+K2046+K2035+K2040+K2042+K2044</f>
        <v>-52768.800000000003</v>
      </c>
      <c r="L2034" s="17">
        <f>L2038+L2046+L2035+L2040+L2042+L2044</f>
        <v>-53910.400000000001</v>
      </c>
      <c r="M2034" s="17">
        <f t="shared" si="5284"/>
        <v>631501.40000000002</v>
      </c>
      <c r="N2034" s="17">
        <f t="shared" si="5285"/>
        <v>854425.99999999988</v>
      </c>
      <c r="O2034" s="17">
        <f t="shared" si="5286"/>
        <v>640896.79999999993</v>
      </c>
      <c r="P2034" s="17">
        <f>P2038+P2046+P2035+P2040+P2042+P2044</f>
        <v>0</v>
      </c>
      <c r="Q2034" s="17">
        <f>Q2038+Q2046+Q2035+Q2040+Q2042+Q2044</f>
        <v>-1480.4000000000001</v>
      </c>
      <c r="R2034" s="17">
        <f>R2038+R2046+R2035+R2040+R2042+R2044</f>
        <v>0</v>
      </c>
      <c r="S2034" s="17">
        <f>S2038+S2046+S2035+S2040+S2042+S2044</f>
        <v>376593.06235000002</v>
      </c>
      <c r="T2034" s="17">
        <f>T2038+T2046+T2035+T2040+T2042+T2044</f>
        <v>28895.330999999998</v>
      </c>
      <c r="U2034" s="17">
        <f>U2038+U2046+U2035+U2040+U2042+U2044</f>
        <v>0</v>
      </c>
      <c r="V2034" s="17">
        <f>V2038+V2046+V2035+V2040+V2042+V2044</f>
        <v>0</v>
      </c>
      <c r="W2034" s="17">
        <f>W2038+W2046+W2035+W2040+W2042+W2044</f>
        <v>-6147.1000000000004</v>
      </c>
      <c r="X2034" s="17">
        <f>X2038+X2046+X2035+X2040+X2042+X2044</f>
        <v>0</v>
      </c>
      <c r="Y2034" s="17">
        <f t="shared" si="5321"/>
        <v>1006614.06235</v>
      </c>
      <c r="Z2034" s="17">
        <f t="shared" si="5322"/>
        <v>883321.33099999989</v>
      </c>
      <c r="AA2034" s="17">
        <f t="shared" si="5323"/>
        <v>634749.69999999995</v>
      </c>
      <c r="AB2034" s="17">
        <f>AB2038+AB2046+AB2035+AB2040+AB2042+AB2044</f>
        <v>-352.22899999999998</v>
      </c>
      <c r="AC2034" s="17">
        <f>AC2038+AC2046+AC2035+AC2040+AC2042+AC2044</f>
        <v>0</v>
      </c>
      <c r="AD2034" s="17">
        <f>AD2038+AD2046+AD2035+AD2040+AD2042+AD2044</f>
        <v>0</v>
      </c>
      <c r="AE2034" s="17">
        <f t="shared" si="5324"/>
        <v>1006261.83335</v>
      </c>
      <c r="AF2034" s="17">
        <f t="shared" si="5325"/>
        <v>883321.33099999989</v>
      </c>
      <c r="AG2034" s="17">
        <f t="shared" si="5326"/>
        <v>634749.69999999995</v>
      </c>
      <c r="AH2034" s="17">
        <f>AH2038+AH2046+AH2035+AH2040+AH2042+AH2044</f>
        <v>0</v>
      </c>
      <c r="AI2034" s="17">
        <f>AI2038+AI2046+AI2035+AI2040+AI2042+AI2044</f>
        <v>0</v>
      </c>
      <c r="AJ2034" s="17">
        <f>AJ2038+AJ2046+AJ2035+AJ2040+AJ2042+AJ2044</f>
        <v>0</v>
      </c>
      <c r="AK2034" s="17">
        <f>AK2038+AK2046+AK2035+AK2040+AK2042+AK2044</f>
        <v>0</v>
      </c>
      <c r="AL2034" s="17">
        <f>AL2038+AL2046+AL2035+AL2040+AL2042+AL2044</f>
        <v>0</v>
      </c>
      <c r="AM2034" s="17">
        <f>AM2038+AM2046+AM2035+AM2040+AM2042+AM2044</f>
        <v>0</v>
      </c>
      <c r="AN2034" s="17">
        <f>AN2038+AN2046+AN2035+AN2040+AN2042+AN2044</f>
        <v>0</v>
      </c>
      <c r="AO2034" s="17">
        <f>AO2038+AO2046+AO2035+AO2040+AO2042+AO2044</f>
        <v>0</v>
      </c>
      <c r="AP2034" s="17">
        <f>AP2038+AP2046+AP2035+AP2040+AP2042+AP2044</f>
        <v>0</v>
      </c>
      <c r="AQ2034" s="17">
        <f>AQ2038+AQ2046+AQ2035+AQ2040+AQ2042+AQ2044</f>
        <v>0</v>
      </c>
      <c r="AR2034" s="17">
        <f>AR2038+AR2046+AR2035+AR2040+AR2042+AR2044</f>
        <v>0</v>
      </c>
      <c r="AS2034" s="17">
        <f>AS2038+AS2046+AS2035+AS2040+AS2042+AS2044</f>
        <v>0</v>
      </c>
      <c r="AT2034" s="17">
        <f>AT2038+AT2046+AT2035+AT2040+AT2042+AT2044</f>
        <v>0</v>
      </c>
      <c r="AU2034" s="17">
        <f>AU2038+AU2046+AU2035+AU2040+AU2042+AU2044</f>
        <v>0</v>
      </c>
      <c r="AV2034" s="17">
        <f>AV2038+AV2046+AV2035+AV2040+AV2042+AV2044</f>
        <v>0</v>
      </c>
      <c r="AW2034" s="17">
        <f t="shared" si="5327"/>
        <v>1006261.83335</v>
      </c>
      <c r="AX2034" s="17">
        <f t="shared" si="5328"/>
        <v>883321.33099999989</v>
      </c>
      <c r="AY2034" s="17">
        <f t="shared" si="5329"/>
        <v>634749.69999999995</v>
      </c>
      <c r="AZ2034" s="17">
        <f>AZ2038+AZ2046+AZ2035+AZ2040+AZ2042+AZ2044</f>
        <v>0</v>
      </c>
      <c r="BA2034" s="32"/>
      <c r="BB2034" s="32"/>
      <c r="BC2034" s="1"/>
      <c r="BD2034" s="1"/>
      <c r="BE2034" s="1"/>
      <c r="BF2034" s="1"/>
      <c r="BG2034" s="1"/>
      <c r="BH2034" s="1"/>
      <c r="BI2034" s="1"/>
    </row>
    <row r="2035" s="1" customFormat="1">
      <c r="A2035" s="30" t="s">
        <v>693</v>
      </c>
      <c r="B2035" s="30" t="s">
        <v>63</v>
      </c>
      <c r="C2035" s="30" t="s">
        <v>65</v>
      </c>
      <c r="D2035" s="30" t="s">
        <v>795</v>
      </c>
      <c r="E2035" s="35"/>
      <c r="F2035" s="31" t="s">
        <v>796</v>
      </c>
      <c r="G2035" s="17">
        <f>G2036+G2037</f>
        <v>520684.29999999999</v>
      </c>
      <c r="H2035" s="17">
        <f>H2036+H2037</f>
        <v>490684.29999999999</v>
      </c>
      <c r="I2035" s="17">
        <f>I2036+I2037</f>
        <v>491056.79999999999</v>
      </c>
      <c r="J2035" s="17">
        <f>J2036+J2037</f>
        <v>-48910.599999999999</v>
      </c>
      <c r="K2035" s="17">
        <f>K2036+K2037</f>
        <v>-52768.800000000003</v>
      </c>
      <c r="L2035" s="17">
        <f>L2036+L2037</f>
        <v>-53910.400000000001</v>
      </c>
      <c r="M2035" s="17">
        <f t="shared" si="5284"/>
        <v>471773.70000000001</v>
      </c>
      <c r="N2035" s="17">
        <f t="shared" si="5285"/>
        <v>437915.5</v>
      </c>
      <c r="O2035" s="17">
        <f t="shared" si="5286"/>
        <v>437146.39999999997</v>
      </c>
      <c r="P2035" s="17">
        <f>P2036+P2037</f>
        <v>0</v>
      </c>
      <c r="Q2035" s="17">
        <f>Q2036+Q2037</f>
        <v>0</v>
      </c>
      <c r="R2035" s="17">
        <f>R2036+R2037</f>
        <v>0</v>
      </c>
      <c r="S2035" s="17">
        <f>S2036+S2037</f>
        <v>29105.670999999998</v>
      </c>
      <c r="T2035" s="17">
        <f>T2036+T2037</f>
        <v>28895.330999999998</v>
      </c>
      <c r="U2035" s="17">
        <f>U2036+U2037</f>
        <v>0</v>
      </c>
      <c r="V2035" s="17">
        <f>V2036+V2037</f>
        <v>0</v>
      </c>
      <c r="W2035" s="17">
        <f>W2036+W2037</f>
        <v>0</v>
      </c>
      <c r="X2035" s="17">
        <f>X2036+X2037</f>
        <v>0</v>
      </c>
      <c r="Y2035" s="17">
        <f t="shared" si="5321"/>
        <v>500879.37099999998</v>
      </c>
      <c r="Z2035" s="17">
        <f t="shared" si="5322"/>
        <v>466810.83100000001</v>
      </c>
      <c r="AA2035" s="17">
        <f t="shared" si="5323"/>
        <v>437146.39999999997</v>
      </c>
      <c r="AB2035" s="17">
        <f>AB2036+AB2037</f>
        <v>-352.22899999999998</v>
      </c>
      <c r="AC2035" s="17">
        <f>AC2036+AC2037</f>
        <v>0</v>
      </c>
      <c r="AD2035" s="17">
        <f>AD2036+AD2037</f>
        <v>0</v>
      </c>
      <c r="AE2035" s="17">
        <f t="shared" si="5324"/>
        <v>500527.14199999999</v>
      </c>
      <c r="AF2035" s="17">
        <f t="shared" si="5325"/>
        <v>466810.83100000001</v>
      </c>
      <c r="AG2035" s="17">
        <f t="shared" si="5326"/>
        <v>437146.39999999997</v>
      </c>
      <c r="AH2035" s="17">
        <f>AH2036+AH2037</f>
        <v>0</v>
      </c>
      <c r="AI2035" s="17">
        <f>AI2036+AI2037</f>
        <v>0</v>
      </c>
      <c r="AJ2035" s="17">
        <f>AJ2036+AJ2037</f>
        <v>0</v>
      </c>
      <c r="AK2035" s="17">
        <f>AK2036+AK2037</f>
        <v>0</v>
      </c>
      <c r="AL2035" s="17">
        <f>AL2036+AL2037</f>
        <v>0</v>
      </c>
      <c r="AM2035" s="17">
        <f>AM2036+AM2037</f>
        <v>0</v>
      </c>
      <c r="AN2035" s="17">
        <f>AN2036+AN2037</f>
        <v>0</v>
      </c>
      <c r="AO2035" s="17">
        <f>AO2036+AO2037</f>
        <v>0</v>
      </c>
      <c r="AP2035" s="17">
        <f>AP2036+AP2037</f>
        <v>0</v>
      </c>
      <c r="AQ2035" s="17">
        <f>AQ2036+AQ2037</f>
        <v>0</v>
      </c>
      <c r="AR2035" s="17">
        <f>AR2036+AR2037</f>
        <v>0</v>
      </c>
      <c r="AS2035" s="17">
        <f>AS2036+AS2037</f>
        <v>0</v>
      </c>
      <c r="AT2035" s="17">
        <f>AT2036+AT2037</f>
        <v>0</v>
      </c>
      <c r="AU2035" s="17">
        <f>AU2036+AU2037</f>
        <v>0</v>
      </c>
      <c r="AV2035" s="17">
        <f>AV2036+AV2037</f>
        <v>0</v>
      </c>
      <c r="AW2035" s="17">
        <f t="shared" si="5327"/>
        <v>500527.14199999999</v>
      </c>
      <c r="AX2035" s="17">
        <f t="shared" si="5328"/>
        <v>466810.83100000001</v>
      </c>
      <c r="AY2035" s="17">
        <f t="shared" si="5329"/>
        <v>437146.39999999997</v>
      </c>
      <c r="AZ2035" s="17">
        <f>AZ2036+AZ2037</f>
        <v>0</v>
      </c>
      <c r="BA2035" s="32"/>
      <c r="BB2035" s="32"/>
      <c r="BC2035" s="1"/>
      <c r="BD2035" s="1"/>
      <c r="BE2035" s="1"/>
      <c r="BF2035" s="1"/>
      <c r="BG2035" s="1"/>
      <c r="BH2035" s="1"/>
      <c r="BI2035" s="1"/>
    </row>
    <row r="2036" s="1" customFormat="1">
      <c r="A2036" s="30" t="s">
        <v>693</v>
      </c>
      <c r="B2036" s="30" t="s">
        <v>63</v>
      </c>
      <c r="C2036" s="30" t="s">
        <v>65</v>
      </c>
      <c r="D2036" s="30" t="s">
        <v>795</v>
      </c>
      <c r="E2036" s="30" t="s">
        <v>41</v>
      </c>
      <c r="F2036" s="31" t="s">
        <v>42</v>
      </c>
      <c r="G2036" s="17">
        <v>519632</v>
      </c>
      <c r="H2036" s="17">
        <v>490490.5</v>
      </c>
      <c r="I2036" s="17">
        <v>490850</v>
      </c>
      <c r="J2036" s="17">
        <v>-48910.599999999999</v>
      </c>
      <c r="K2036" s="17">
        <v>-52768.800000000003</v>
      </c>
      <c r="L2036" s="17">
        <v>-53910.400000000001</v>
      </c>
      <c r="M2036" s="17">
        <f t="shared" si="5284"/>
        <v>470721.40000000002</v>
      </c>
      <c r="N2036" s="17">
        <f t="shared" si="5285"/>
        <v>437721.70000000001</v>
      </c>
      <c r="O2036" s="17">
        <f t="shared" si="5286"/>
        <v>436939.59999999998</v>
      </c>
      <c r="P2036" s="17"/>
      <c r="Q2036" s="17"/>
      <c r="R2036" s="17"/>
      <c r="S2036" s="17">
        <v>29105.670999999998</v>
      </c>
      <c r="T2036" s="17">
        <v>28895.330999999998</v>
      </c>
      <c r="U2036" s="17"/>
      <c r="V2036" s="17"/>
      <c r="W2036" s="17"/>
      <c r="X2036" s="17"/>
      <c r="Y2036" s="17">
        <f t="shared" si="5321"/>
        <v>499827.071</v>
      </c>
      <c r="Z2036" s="17">
        <f t="shared" si="5322"/>
        <v>466617.03100000002</v>
      </c>
      <c r="AA2036" s="17">
        <f t="shared" si="5323"/>
        <v>436939.59999999998</v>
      </c>
      <c r="AB2036" s="17">
        <v>-352.22899999999998</v>
      </c>
      <c r="AC2036" s="17"/>
      <c r="AD2036" s="17"/>
      <c r="AE2036" s="17">
        <f t="shared" si="5324"/>
        <v>499474.842</v>
      </c>
      <c r="AF2036" s="17">
        <f t="shared" si="5325"/>
        <v>466617.03100000002</v>
      </c>
      <c r="AG2036" s="17">
        <f t="shared" si="5326"/>
        <v>436939.59999999998</v>
      </c>
      <c r="AH2036" s="17"/>
      <c r="AI2036" s="17"/>
      <c r="AJ2036" s="17"/>
      <c r="AK2036" s="17"/>
      <c r="AL2036" s="17"/>
      <c r="AM2036" s="17"/>
      <c r="AN2036" s="17"/>
      <c r="AO2036" s="17"/>
      <c r="AP2036" s="17"/>
      <c r="AQ2036" s="17"/>
      <c r="AR2036" s="17"/>
      <c r="AS2036" s="17"/>
      <c r="AT2036" s="17"/>
      <c r="AU2036" s="17"/>
      <c r="AV2036" s="17"/>
      <c r="AW2036" s="17">
        <f t="shared" si="5327"/>
        <v>499474.842</v>
      </c>
      <c r="AX2036" s="17">
        <f t="shared" si="5328"/>
        <v>466617.03100000002</v>
      </c>
      <c r="AY2036" s="17">
        <f t="shared" si="5329"/>
        <v>436939.59999999998</v>
      </c>
      <c r="AZ2036" s="17"/>
      <c r="BA2036" s="32"/>
      <c r="BB2036" s="32">
        <v>92</v>
      </c>
      <c r="BC2036" s="1"/>
      <c r="BD2036" s="1"/>
      <c r="BE2036" s="1"/>
      <c r="BF2036" s="1"/>
      <c r="BG2036" s="1"/>
      <c r="BH2036" s="1"/>
      <c r="BI2036" s="1"/>
    </row>
    <row r="2037" s="1" customFormat="1">
      <c r="A2037" s="30" t="s">
        <v>693</v>
      </c>
      <c r="B2037" s="30" t="s">
        <v>63</v>
      </c>
      <c r="C2037" s="30" t="s">
        <v>65</v>
      </c>
      <c r="D2037" s="30" t="s">
        <v>795</v>
      </c>
      <c r="E2037" s="30" t="s">
        <v>43</v>
      </c>
      <c r="F2037" s="31" t="s">
        <v>44</v>
      </c>
      <c r="G2037" s="17">
        <v>1052.3</v>
      </c>
      <c r="H2037" s="17">
        <v>193.80000000000001</v>
      </c>
      <c r="I2037" s="17">
        <v>206.80000000000001</v>
      </c>
      <c r="J2037" s="17"/>
      <c r="K2037" s="17"/>
      <c r="L2037" s="17"/>
      <c r="M2037" s="17">
        <f t="shared" si="5284"/>
        <v>1052.3</v>
      </c>
      <c r="N2037" s="17">
        <f t="shared" si="5285"/>
        <v>193.80000000000001</v>
      </c>
      <c r="O2037" s="17">
        <f t="shared" si="5286"/>
        <v>206.80000000000001</v>
      </c>
      <c r="P2037" s="17"/>
      <c r="Q2037" s="17"/>
      <c r="R2037" s="17"/>
      <c r="S2037" s="17"/>
      <c r="T2037" s="17"/>
      <c r="U2037" s="17"/>
      <c r="V2037" s="17"/>
      <c r="W2037" s="17"/>
      <c r="X2037" s="17"/>
      <c r="Y2037" s="17">
        <f t="shared" si="5321"/>
        <v>1052.3</v>
      </c>
      <c r="Z2037" s="17">
        <f t="shared" si="5322"/>
        <v>193.80000000000001</v>
      </c>
      <c r="AA2037" s="17">
        <f t="shared" si="5323"/>
        <v>206.80000000000001</v>
      </c>
      <c r="AB2037" s="17"/>
      <c r="AC2037" s="17"/>
      <c r="AD2037" s="17"/>
      <c r="AE2037" s="17">
        <f t="shared" si="5324"/>
        <v>1052.3</v>
      </c>
      <c r="AF2037" s="17">
        <f t="shared" si="5325"/>
        <v>193.80000000000001</v>
      </c>
      <c r="AG2037" s="17">
        <f t="shared" si="5326"/>
        <v>206.80000000000001</v>
      </c>
      <c r="AH2037" s="17"/>
      <c r="AI2037" s="17"/>
      <c r="AJ2037" s="17"/>
      <c r="AK2037" s="17"/>
      <c r="AL2037" s="17"/>
      <c r="AM2037" s="17"/>
      <c r="AN2037" s="17"/>
      <c r="AO2037" s="17"/>
      <c r="AP2037" s="17"/>
      <c r="AQ2037" s="17"/>
      <c r="AR2037" s="17"/>
      <c r="AS2037" s="17"/>
      <c r="AT2037" s="17"/>
      <c r="AU2037" s="17"/>
      <c r="AV2037" s="17"/>
      <c r="AW2037" s="17">
        <f t="shared" si="5327"/>
        <v>1052.3</v>
      </c>
      <c r="AX2037" s="17">
        <f t="shared" si="5328"/>
        <v>193.80000000000001</v>
      </c>
      <c r="AY2037" s="17">
        <f t="shared" si="5329"/>
        <v>206.80000000000001</v>
      </c>
      <c r="AZ2037" s="17"/>
      <c r="BA2037" s="32"/>
      <c r="BB2037" s="32"/>
      <c r="BC2037" s="1"/>
      <c r="BD2037" s="1"/>
      <c r="BE2037" s="1"/>
      <c r="BF2037" s="1"/>
      <c r="BG2037" s="1"/>
      <c r="BH2037" s="1"/>
      <c r="BI2037" s="1"/>
    </row>
    <row r="2038" s="1" customFormat="1">
      <c r="A2038" s="30" t="s">
        <v>693</v>
      </c>
      <c r="B2038" s="30" t="s">
        <v>63</v>
      </c>
      <c r="C2038" s="30" t="s">
        <v>65</v>
      </c>
      <c r="D2038" s="15" t="s">
        <v>797</v>
      </c>
      <c r="E2038" s="35"/>
      <c r="F2038" s="31" t="s">
        <v>798</v>
      </c>
      <c r="G2038" s="17">
        <f>G2039</f>
        <v>54102.399999999994</v>
      </c>
      <c r="H2038" s="17">
        <f>H2039</f>
        <v>54362.099999999999</v>
      </c>
      <c r="I2038" s="17">
        <f>I2039</f>
        <v>54362.099999999999</v>
      </c>
      <c r="J2038" s="17">
        <f>J2039</f>
        <v>0</v>
      </c>
      <c r="K2038" s="17">
        <f>K2039</f>
        <v>0</v>
      </c>
      <c r="L2038" s="17">
        <f>L2039</f>
        <v>0</v>
      </c>
      <c r="M2038" s="17">
        <f t="shared" si="5284"/>
        <v>54102.399999999994</v>
      </c>
      <c r="N2038" s="17">
        <f t="shared" si="5285"/>
        <v>54362.099999999999</v>
      </c>
      <c r="O2038" s="17">
        <f t="shared" si="5286"/>
        <v>54362.099999999999</v>
      </c>
      <c r="P2038" s="17">
        <f>P2039</f>
        <v>0</v>
      </c>
      <c r="Q2038" s="17">
        <f>Q2039</f>
        <v>0</v>
      </c>
      <c r="R2038" s="17">
        <f>R2039</f>
        <v>0</v>
      </c>
      <c r="S2038" s="17">
        <f>S2039</f>
        <v>0</v>
      </c>
      <c r="T2038" s="17">
        <f>T2039</f>
        <v>0</v>
      </c>
      <c r="U2038" s="17">
        <f>U2039</f>
        <v>0</v>
      </c>
      <c r="V2038" s="17">
        <f>V2039</f>
        <v>0</v>
      </c>
      <c r="W2038" s="17">
        <f>W2039</f>
        <v>0</v>
      </c>
      <c r="X2038" s="17">
        <f>X2039</f>
        <v>0</v>
      </c>
      <c r="Y2038" s="17">
        <f t="shared" si="5321"/>
        <v>54102.399999999994</v>
      </c>
      <c r="Z2038" s="17">
        <f t="shared" si="5322"/>
        <v>54362.099999999999</v>
      </c>
      <c r="AA2038" s="17">
        <f t="shared" si="5323"/>
        <v>54362.099999999999</v>
      </c>
      <c r="AB2038" s="17">
        <f>AB2039</f>
        <v>0</v>
      </c>
      <c r="AC2038" s="17">
        <f>AC2039</f>
        <v>0</v>
      </c>
      <c r="AD2038" s="17">
        <f>AD2039</f>
        <v>0</v>
      </c>
      <c r="AE2038" s="17">
        <f t="shared" si="5324"/>
        <v>54102.399999999994</v>
      </c>
      <c r="AF2038" s="17">
        <f t="shared" si="5325"/>
        <v>54362.099999999999</v>
      </c>
      <c r="AG2038" s="17">
        <f t="shared" si="5326"/>
        <v>54362.099999999999</v>
      </c>
      <c r="AH2038" s="17">
        <f>AH2039</f>
        <v>0</v>
      </c>
      <c r="AI2038" s="17">
        <f>AI2039</f>
        <v>0</v>
      </c>
      <c r="AJ2038" s="17">
        <f>AJ2039</f>
        <v>0</v>
      </c>
      <c r="AK2038" s="17">
        <f>AK2039</f>
        <v>0</v>
      </c>
      <c r="AL2038" s="17">
        <f>AL2039</f>
        <v>0</v>
      </c>
      <c r="AM2038" s="17">
        <f>AM2039</f>
        <v>0</v>
      </c>
      <c r="AN2038" s="17">
        <f>AN2039</f>
        <v>0</v>
      </c>
      <c r="AO2038" s="17">
        <f>AO2039</f>
        <v>0</v>
      </c>
      <c r="AP2038" s="17">
        <f>AP2039</f>
        <v>0</v>
      </c>
      <c r="AQ2038" s="17">
        <f>AQ2039</f>
        <v>0</v>
      </c>
      <c r="AR2038" s="17">
        <f>AR2039</f>
        <v>0</v>
      </c>
      <c r="AS2038" s="17">
        <f>AS2039</f>
        <v>0</v>
      </c>
      <c r="AT2038" s="17">
        <f>AT2039</f>
        <v>0</v>
      </c>
      <c r="AU2038" s="17">
        <f>AU2039</f>
        <v>0</v>
      </c>
      <c r="AV2038" s="17">
        <f>AV2039</f>
        <v>0</v>
      </c>
      <c r="AW2038" s="17">
        <f t="shared" si="5327"/>
        <v>54102.399999999994</v>
      </c>
      <c r="AX2038" s="17">
        <f t="shared" si="5328"/>
        <v>54362.099999999999</v>
      </c>
      <c r="AY2038" s="17">
        <f t="shared" si="5329"/>
        <v>54362.099999999999</v>
      </c>
      <c r="AZ2038" s="17">
        <f>AZ2039</f>
        <v>0</v>
      </c>
      <c r="BA2038" s="32"/>
      <c r="BB2038" s="32"/>
      <c r="BC2038" s="1"/>
      <c r="BD2038" s="1"/>
      <c r="BE2038" s="1"/>
      <c r="BF2038" s="1"/>
      <c r="BG2038" s="1"/>
      <c r="BH2038" s="1"/>
      <c r="BI2038" s="1"/>
    </row>
    <row r="2039" s="1" customFormat="1">
      <c r="A2039" s="30" t="s">
        <v>693</v>
      </c>
      <c r="B2039" s="30" t="s">
        <v>63</v>
      </c>
      <c r="C2039" s="30" t="s">
        <v>65</v>
      </c>
      <c r="D2039" s="15" t="s">
        <v>797</v>
      </c>
      <c r="E2039" s="30" t="s">
        <v>41</v>
      </c>
      <c r="F2039" s="31" t="s">
        <v>42</v>
      </c>
      <c r="G2039" s="17">
        <v>54102.399999999994</v>
      </c>
      <c r="H2039" s="17">
        <v>54362.099999999999</v>
      </c>
      <c r="I2039" s="17">
        <v>54362.099999999999</v>
      </c>
      <c r="J2039" s="17"/>
      <c r="K2039" s="17"/>
      <c r="L2039" s="17"/>
      <c r="M2039" s="17">
        <f t="shared" si="5284"/>
        <v>54102.399999999994</v>
      </c>
      <c r="N2039" s="17">
        <f t="shared" si="5285"/>
        <v>54362.099999999999</v>
      </c>
      <c r="O2039" s="17">
        <f t="shared" si="5286"/>
        <v>54362.099999999999</v>
      </c>
      <c r="P2039" s="17"/>
      <c r="Q2039" s="17"/>
      <c r="R2039" s="17"/>
      <c r="S2039" s="17"/>
      <c r="T2039" s="17"/>
      <c r="U2039" s="17"/>
      <c r="V2039" s="17"/>
      <c r="W2039" s="17"/>
      <c r="X2039" s="17"/>
      <c r="Y2039" s="17">
        <f t="shared" si="5321"/>
        <v>54102.399999999994</v>
      </c>
      <c r="Z2039" s="17">
        <f t="shared" si="5322"/>
        <v>54362.099999999999</v>
      </c>
      <c r="AA2039" s="17">
        <f t="shared" si="5323"/>
        <v>54362.099999999999</v>
      </c>
      <c r="AB2039" s="17"/>
      <c r="AC2039" s="17"/>
      <c r="AD2039" s="17"/>
      <c r="AE2039" s="17">
        <f t="shared" si="5324"/>
        <v>54102.399999999994</v>
      </c>
      <c r="AF2039" s="17">
        <f t="shared" si="5325"/>
        <v>54362.099999999999</v>
      </c>
      <c r="AG2039" s="17">
        <f t="shared" si="5326"/>
        <v>54362.099999999999</v>
      </c>
      <c r="AH2039" s="17"/>
      <c r="AI2039" s="17"/>
      <c r="AJ2039" s="17"/>
      <c r="AK2039" s="17"/>
      <c r="AL2039" s="17"/>
      <c r="AM2039" s="17"/>
      <c r="AN2039" s="17"/>
      <c r="AO2039" s="17"/>
      <c r="AP2039" s="17"/>
      <c r="AQ2039" s="17"/>
      <c r="AR2039" s="17"/>
      <c r="AS2039" s="17"/>
      <c r="AT2039" s="17"/>
      <c r="AU2039" s="17"/>
      <c r="AV2039" s="17"/>
      <c r="AW2039" s="17">
        <f t="shared" si="5327"/>
        <v>54102.399999999994</v>
      </c>
      <c r="AX2039" s="17">
        <f t="shared" si="5328"/>
        <v>54362.099999999999</v>
      </c>
      <c r="AY2039" s="17">
        <f t="shared" si="5329"/>
        <v>54362.099999999999</v>
      </c>
      <c r="AZ2039" s="17"/>
      <c r="BA2039" s="32"/>
      <c r="BB2039" s="32"/>
      <c r="BC2039" s="1"/>
      <c r="BD2039" s="1"/>
      <c r="BE2039" s="1"/>
      <c r="BF2039" s="1"/>
      <c r="BG2039" s="1"/>
      <c r="BH2039" s="1"/>
      <c r="BI2039" s="1"/>
    </row>
    <row r="2040" s="1" customFormat="1">
      <c r="A2040" s="30" t="s">
        <v>693</v>
      </c>
      <c r="B2040" s="30" t="s">
        <v>63</v>
      </c>
      <c r="C2040" s="30" t="s">
        <v>65</v>
      </c>
      <c r="D2040" s="30" t="s">
        <v>799</v>
      </c>
      <c r="E2040" s="35"/>
      <c r="F2040" s="31" t="s">
        <v>800</v>
      </c>
      <c r="G2040" s="17">
        <f>G2041</f>
        <v>43099.699999999997</v>
      </c>
      <c r="H2040" s="17">
        <f>H2041</f>
        <v>43099.699999999997</v>
      </c>
      <c r="I2040" s="17">
        <f>I2041</f>
        <v>43099.699999999997</v>
      </c>
      <c r="J2040" s="17">
        <f>J2041</f>
        <v>0</v>
      </c>
      <c r="K2040" s="17">
        <f>K2041</f>
        <v>0</v>
      </c>
      <c r="L2040" s="17">
        <f>L2041</f>
        <v>0</v>
      </c>
      <c r="M2040" s="17">
        <f t="shared" si="5284"/>
        <v>43099.699999999997</v>
      </c>
      <c r="N2040" s="17">
        <f t="shared" si="5285"/>
        <v>43099.699999999997</v>
      </c>
      <c r="O2040" s="17">
        <f t="shared" si="5286"/>
        <v>43099.699999999997</v>
      </c>
      <c r="P2040" s="17">
        <f>P2041</f>
        <v>0</v>
      </c>
      <c r="Q2040" s="17">
        <f>Q2041</f>
        <v>0</v>
      </c>
      <c r="R2040" s="17">
        <f>R2041</f>
        <v>0</v>
      </c>
      <c r="S2040" s="17">
        <f>S2041</f>
        <v>0</v>
      </c>
      <c r="T2040" s="17">
        <f>T2041</f>
        <v>0</v>
      </c>
      <c r="U2040" s="17">
        <f>U2041</f>
        <v>0</v>
      </c>
      <c r="V2040" s="17">
        <f>V2041</f>
        <v>0</v>
      </c>
      <c r="W2040" s="17">
        <f>W2041</f>
        <v>0</v>
      </c>
      <c r="X2040" s="17">
        <f>X2041</f>
        <v>0</v>
      </c>
      <c r="Y2040" s="17">
        <f t="shared" si="5321"/>
        <v>43099.699999999997</v>
      </c>
      <c r="Z2040" s="17">
        <f t="shared" si="5322"/>
        <v>43099.699999999997</v>
      </c>
      <c r="AA2040" s="17">
        <f t="shared" si="5323"/>
        <v>43099.699999999997</v>
      </c>
      <c r="AB2040" s="17">
        <f>AB2041</f>
        <v>0</v>
      </c>
      <c r="AC2040" s="17">
        <f>AC2041</f>
        <v>0</v>
      </c>
      <c r="AD2040" s="17">
        <f>AD2041</f>
        <v>0</v>
      </c>
      <c r="AE2040" s="17">
        <f t="shared" si="5324"/>
        <v>43099.699999999997</v>
      </c>
      <c r="AF2040" s="17">
        <f t="shared" si="5325"/>
        <v>43099.699999999997</v>
      </c>
      <c r="AG2040" s="17">
        <f t="shared" si="5326"/>
        <v>43099.699999999997</v>
      </c>
      <c r="AH2040" s="17">
        <f>AH2041</f>
        <v>0</v>
      </c>
      <c r="AI2040" s="17">
        <f>AI2041</f>
        <v>0</v>
      </c>
      <c r="AJ2040" s="17">
        <f>AJ2041</f>
        <v>0</v>
      </c>
      <c r="AK2040" s="17">
        <f>AK2041</f>
        <v>0</v>
      </c>
      <c r="AL2040" s="17">
        <f>AL2041</f>
        <v>0</v>
      </c>
      <c r="AM2040" s="17">
        <f>AM2041</f>
        <v>0</v>
      </c>
      <c r="AN2040" s="17">
        <f>AN2041</f>
        <v>0</v>
      </c>
      <c r="AO2040" s="17">
        <f>AO2041</f>
        <v>0</v>
      </c>
      <c r="AP2040" s="17">
        <f>AP2041</f>
        <v>0</v>
      </c>
      <c r="AQ2040" s="17">
        <f>AQ2041</f>
        <v>0</v>
      </c>
      <c r="AR2040" s="17">
        <f>AR2041</f>
        <v>0</v>
      </c>
      <c r="AS2040" s="17">
        <f>AS2041</f>
        <v>0</v>
      </c>
      <c r="AT2040" s="17">
        <f>AT2041</f>
        <v>0</v>
      </c>
      <c r="AU2040" s="17">
        <f>AU2041</f>
        <v>0</v>
      </c>
      <c r="AV2040" s="17">
        <f>AV2041</f>
        <v>0</v>
      </c>
      <c r="AW2040" s="17">
        <f t="shared" si="5327"/>
        <v>43099.699999999997</v>
      </c>
      <c r="AX2040" s="17">
        <f t="shared" si="5328"/>
        <v>43099.699999999997</v>
      </c>
      <c r="AY2040" s="17">
        <f t="shared" si="5329"/>
        <v>43099.699999999997</v>
      </c>
      <c r="AZ2040" s="17">
        <f>AZ2041</f>
        <v>0</v>
      </c>
      <c r="BA2040" s="32"/>
      <c r="BB2040" s="32"/>
      <c r="BC2040" s="1"/>
      <c r="BD2040" s="1"/>
      <c r="BE2040" s="1"/>
      <c r="BF2040" s="1"/>
      <c r="BG2040" s="1"/>
      <c r="BH2040" s="1"/>
      <c r="BI2040" s="1"/>
    </row>
    <row r="2041" s="1" customFormat="1">
      <c r="A2041" s="30" t="s">
        <v>693</v>
      </c>
      <c r="B2041" s="30" t="s">
        <v>63</v>
      </c>
      <c r="C2041" s="30" t="s">
        <v>65</v>
      </c>
      <c r="D2041" s="30" t="s">
        <v>799</v>
      </c>
      <c r="E2041" s="30" t="s">
        <v>41</v>
      </c>
      <c r="F2041" s="31" t="s">
        <v>42</v>
      </c>
      <c r="G2041" s="17">
        <v>43099.699999999997</v>
      </c>
      <c r="H2041" s="17">
        <v>43099.699999999997</v>
      </c>
      <c r="I2041" s="17">
        <v>43099.699999999997</v>
      </c>
      <c r="J2041" s="17"/>
      <c r="K2041" s="17"/>
      <c r="L2041" s="17"/>
      <c r="M2041" s="17">
        <f t="shared" si="5284"/>
        <v>43099.699999999997</v>
      </c>
      <c r="N2041" s="17">
        <f t="shared" si="5285"/>
        <v>43099.699999999997</v>
      </c>
      <c r="O2041" s="17">
        <f t="shared" si="5286"/>
        <v>43099.699999999997</v>
      </c>
      <c r="P2041" s="17"/>
      <c r="Q2041" s="17"/>
      <c r="R2041" s="17"/>
      <c r="S2041" s="17"/>
      <c r="T2041" s="17"/>
      <c r="U2041" s="17"/>
      <c r="V2041" s="17"/>
      <c r="W2041" s="17"/>
      <c r="X2041" s="17"/>
      <c r="Y2041" s="17">
        <f t="shared" si="5321"/>
        <v>43099.699999999997</v>
      </c>
      <c r="Z2041" s="17">
        <f t="shared" si="5322"/>
        <v>43099.699999999997</v>
      </c>
      <c r="AA2041" s="17">
        <f t="shared" si="5323"/>
        <v>43099.699999999997</v>
      </c>
      <c r="AB2041" s="17"/>
      <c r="AC2041" s="17"/>
      <c r="AD2041" s="17"/>
      <c r="AE2041" s="17">
        <f t="shared" si="5324"/>
        <v>43099.699999999997</v>
      </c>
      <c r="AF2041" s="17">
        <f t="shared" si="5325"/>
        <v>43099.699999999997</v>
      </c>
      <c r="AG2041" s="17">
        <f t="shared" si="5326"/>
        <v>43099.699999999997</v>
      </c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/>
      <c r="AS2041" s="17"/>
      <c r="AT2041" s="17"/>
      <c r="AU2041" s="17"/>
      <c r="AV2041" s="17"/>
      <c r="AW2041" s="17">
        <f t="shared" si="5327"/>
        <v>43099.699999999997</v>
      </c>
      <c r="AX2041" s="17">
        <f t="shared" si="5328"/>
        <v>43099.699999999997</v>
      </c>
      <c r="AY2041" s="17">
        <f t="shared" si="5329"/>
        <v>43099.699999999997</v>
      </c>
      <c r="AZ2041" s="17"/>
      <c r="BA2041" s="32"/>
      <c r="BB2041" s="32"/>
      <c r="BC2041" s="1"/>
      <c r="BD2041" s="1"/>
      <c r="BE2041" s="1"/>
      <c r="BF2041" s="1"/>
      <c r="BG2041" s="1"/>
      <c r="BH2041" s="1"/>
      <c r="BI2041" s="1"/>
    </row>
    <row r="2042" s="1" customFormat="1">
      <c r="A2042" s="30" t="s">
        <v>693</v>
      </c>
      <c r="B2042" s="30" t="s">
        <v>63</v>
      </c>
      <c r="C2042" s="30" t="s">
        <v>65</v>
      </c>
      <c r="D2042" s="30" t="s">
        <v>801</v>
      </c>
      <c r="E2042" s="35"/>
      <c r="F2042" s="31" t="s">
        <v>802</v>
      </c>
      <c r="G2042" s="17">
        <f>G2043</f>
        <v>13303</v>
      </c>
      <c r="H2042" s="17">
        <f>H2043</f>
        <v>6288.6000000000004</v>
      </c>
      <c r="I2042" s="17">
        <f>I2043</f>
        <v>6288.6000000000004</v>
      </c>
      <c r="J2042" s="17">
        <f>J2043</f>
        <v>0</v>
      </c>
      <c r="K2042" s="17">
        <f>K2043</f>
        <v>0</v>
      </c>
      <c r="L2042" s="17">
        <f>L2043</f>
        <v>0</v>
      </c>
      <c r="M2042" s="17">
        <f t="shared" si="5284"/>
        <v>13303</v>
      </c>
      <c r="N2042" s="17">
        <f t="shared" si="5285"/>
        <v>6288.6000000000004</v>
      </c>
      <c r="O2042" s="17">
        <f t="shared" si="5286"/>
        <v>6288.6000000000004</v>
      </c>
      <c r="P2042" s="17">
        <f>P2043</f>
        <v>0</v>
      </c>
      <c r="Q2042" s="17">
        <f>Q2043</f>
        <v>0</v>
      </c>
      <c r="R2042" s="17">
        <f>R2043</f>
        <v>0</v>
      </c>
      <c r="S2042" s="17">
        <f>S2043</f>
        <v>26728.70117</v>
      </c>
      <c r="T2042" s="17">
        <f>T2043</f>
        <v>0</v>
      </c>
      <c r="U2042" s="17">
        <f>U2043</f>
        <v>0</v>
      </c>
      <c r="V2042" s="17">
        <f>V2043</f>
        <v>0</v>
      </c>
      <c r="W2042" s="17">
        <f>W2043</f>
        <v>0</v>
      </c>
      <c r="X2042" s="17">
        <f>X2043</f>
        <v>0</v>
      </c>
      <c r="Y2042" s="17">
        <f t="shared" si="5321"/>
        <v>40031.70117</v>
      </c>
      <c r="Z2042" s="17">
        <f t="shared" si="5322"/>
        <v>6288.6000000000004</v>
      </c>
      <c r="AA2042" s="17">
        <f t="shared" si="5323"/>
        <v>6288.6000000000004</v>
      </c>
      <c r="AB2042" s="17">
        <f>AB2043</f>
        <v>0</v>
      </c>
      <c r="AC2042" s="17">
        <f>AC2043</f>
        <v>0</v>
      </c>
      <c r="AD2042" s="17">
        <f>AD2043</f>
        <v>0</v>
      </c>
      <c r="AE2042" s="17">
        <f t="shared" si="5324"/>
        <v>40031.70117</v>
      </c>
      <c r="AF2042" s="17">
        <f t="shared" si="5325"/>
        <v>6288.6000000000004</v>
      </c>
      <c r="AG2042" s="17">
        <f t="shared" si="5326"/>
        <v>6288.6000000000004</v>
      </c>
      <c r="AH2042" s="17">
        <f>AH2043</f>
        <v>0</v>
      </c>
      <c r="AI2042" s="17">
        <f>AI2043</f>
        <v>0</v>
      </c>
      <c r="AJ2042" s="17">
        <f>AJ2043</f>
        <v>0</v>
      </c>
      <c r="AK2042" s="17">
        <f>AK2043</f>
        <v>0</v>
      </c>
      <c r="AL2042" s="17">
        <f>AL2043</f>
        <v>0</v>
      </c>
      <c r="AM2042" s="17">
        <f>AM2043</f>
        <v>0</v>
      </c>
      <c r="AN2042" s="17">
        <f>AN2043</f>
        <v>0</v>
      </c>
      <c r="AO2042" s="17">
        <f>AO2043</f>
        <v>0</v>
      </c>
      <c r="AP2042" s="17">
        <f>AP2043</f>
        <v>0</v>
      </c>
      <c r="AQ2042" s="17">
        <f>AQ2043</f>
        <v>0</v>
      </c>
      <c r="AR2042" s="17">
        <f>AR2043</f>
        <v>0</v>
      </c>
      <c r="AS2042" s="17">
        <f>AS2043</f>
        <v>0</v>
      </c>
      <c r="AT2042" s="17">
        <f>AT2043</f>
        <v>0</v>
      </c>
      <c r="AU2042" s="17">
        <f>AU2043</f>
        <v>0</v>
      </c>
      <c r="AV2042" s="17">
        <f>AV2043</f>
        <v>0</v>
      </c>
      <c r="AW2042" s="17">
        <f t="shared" si="5327"/>
        <v>40031.70117</v>
      </c>
      <c r="AX2042" s="17">
        <f t="shared" si="5328"/>
        <v>6288.6000000000004</v>
      </c>
      <c r="AY2042" s="17">
        <f t="shared" si="5329"/>
        <v>6288.6000000000004</v>
      </c>
      <c r="AZ2042" s="17">
        <f>AZ2043</f>
        <v>0</v>
      </c>
      <c r="BA2042" s="32"/>
      <c r="BB2042" s="32"/>
      <c r="BC2042" s="1"/>
      <c r="BD2042" s="1"/>
      <c r="BE2042" s="1"/>
      <c r="BF2042" s="1"/>
      <c r="BG2042" s="1"/>
      <c r="BH2042" s="1"/>
      <c r="BI2042" s="1"/>
    </row>
    <row r="2043" s="1" customFormat="1">
      <c r="A2043" s="30" t="s">
        <v>693</v>
      </c>
      <c r="B2043" s="30" t="s">
        <v>63</v>
      </c>
      <c r="C2043" s="30" t="s">
        <v>65</v>
      </c>
      <c r="D2043" s="30" t="s">
        <v>801</v>
      </c>
      <c r="E2043" s="30" t="s">
        <v>41</v>
      </c>
      <c r="F2043" s="31" t="s">
        <v>42</v>
      </c>
      <c r="G2043" s="17">
        <v>13303</v>
      </c>
      <c r="H2043" s="17">
        <v>6288.6000000000004</v>
      </c>
      <c r="I2043" s="17">
        <v>6288.6000000000004</v>
      </c>
      <c r="J2043" s="17"/>
      <c r="K2043" s="17"/>
      <c r="L2043" s="17"/>
      <c r="M2043" s="17">
        <f t="shared" si="5284"/>
        <v>13303</v>
      </c>
      <c r="N2043" s="17">
        <f t="shared" si="5285"/>
        <v>6288.6000000000004</v>
      </c>
      <c r="O2043" s="17">
        <f t="shared" si="5286"/>
        <v>6288.6000000000004</v>
      </c>
      <c r="P2043" s="17"/>
      <c r="Q2043" s="17"/>
      <c r="R2043" s="17"/>
      <c r="S2043" s="17">
        <v>26728.70117</v>
      </c>
      <c r="T2043" s="17"/>
      <c r="U2043" s="17"/>
      <c r="V2043" s="17"/>
      <c r="W2043" s="17"/>
      <c r="X2043" s="17"/>
      <c r="Y2043" s="17">
        <f t="shared" si="5321"/>
        <v>40031.70117</v>
      </c>
      <c r="Z2043" s="17">
        <f t="shared" si="5322"/>
        <v>6288.6000000000004</v>
      </c>
      <c r="AA2043" s="17">
        <f t="shared" si="5323"/>
        <v>6288.6000000000004</v>
      </c>
      <c r="AB2043" s="17"/>
      <c r="AC2043" s="17"/>
      <c r="AD2043" s="17"/>
      <c r="AE2043" s="17">
        <f t="shared" si="5324"/>
        <v>40031.70117</v>
      </c>
      <c r="AF2043" s="17">
        <f t="shared" si="5325"/>
        <v>6288.6000000000004</v>
      </c>
      <c r="AG2043" s="17">
        <f t="shared" si="5326"/>
        <v>6288.6000000000004</v>
      </c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/>
      <c r="AS2043" s="17"/>
      <c r="AT2043" s="17"/>
      <c r="AU2043" s="17"/>
      <c r="AV2043" s="17"/>
      <c r="AW2043" s="17">
        <f t="shared" si="5327"/>
        <v>40031.70117</v>
      </c>
      <c r="AX2043" s="17">
        <f t="shared" si="5328"/>
        <v>6288.6000000000004</v>
      </c>
      <c r="AY2043" s="17">
        <f t="shared" si="5329"/>
        <v>6288.6000000000004</v>
      </c>
      <c r="AZ2043" s="17"/>
      <c r="BA2043" s="32"/>
      <c r="BB2043" s="32"/>
      <c r="BC2043" s="1"/>
      <c r="BD2043" s="1"/>
      <c r="BE2043" s="1"/>
      <c r="BF2043" s="1"/>
      <c r="BG2043" s="1"/>
      <c r="BH2043" s="1"/>
      <c r="BI2043" s="1"/>
    </row>
    <row r="2044" s="1" customFormat="1">
      <c r="A2044" s="30" t="s">
        <v>693</v>
      </c>
      <c r="B2044" s="30" t="s">
        <v>63</v>
      </c>
      <c r="C2044" s="30" t="s">
        <v>65</v>
      </c>
      <c r="D2044" s="30" t="s">
        <v>803</v>
      </c>
      <c r="E2044" s="35"/>
      <c r="F2044" s="31" t="s">
        <v>804</v>
      </c>
      <c r="G2044" s="17">
        <f>G2045</f>
        <v>11943.899999999994</v>
      </c>
      <c r="H2044" s="17">
        <f>H2045</f>
        <v>312760.09999999998</v>
      </c>
      <c r="I2044" s="17">
        <f>I2045</f>
        <v>100000</v>
      </c>
      <c r="J2044" s="17">
        <f>J2045</f>
        <v>0</v>
      </c>
      <c r="K2044" s="17">
        <f>K2045</f>
        <v>0</v>
      </c>
      <c r="L2044" s="17">
        <f>L2045</f>
        <v>0</v>
      </c>
      <c r="M2044" s="17">
        <f t="shared" si="5284"/>
        <v>11943.899999999994</v>
      </c>
      <c r="N2044" s="17">
        <f t="shared" si="5285"/>
        <v>312760.09999999998</v>
      </c>
      <c r="O2044" s="17">
        <f t="shared" si="5286"/>
        <v>100000</v>
      </c>
      <c r="P2044" s="17">
        <f>P2045</f>
        <v>0</v>
      </c>
      <c r="Q2044" s="17">
        <f>Q2045</f>
        <v>-1480.4000000000001</v>
      </c>
      <c r="R2044" s="17">
        <f>R2045</f>
        <v>0</v>
      </c>
      <c r="S2044" s="17">
        <f>S2045</f>
        <v>70.236180000000004</v>
      </c>
      <c r="T2044" s="17">
        <f>T2045</f>
        <v>0</v>
      </c>
      <c r="U2044" s="17">
        <f>U2045</f>
        <v>0</v>
      </c>
      <c r="V2044" s="17">
        <f>V2045</f>
        <v>0</v>
      </c>
      <c r="W2044" s="17">
        <f>W2045</f>
        <v>-6147.1000000000004</v>
      </c>
      <c r="X2044" s="17">
        <f>X2045</f>
        <v>0</v>
      </c>
      <c r="Y2044" s="17">
        <f t="shared" si="5321"/>
        <v>10533.736179999994</v>
      </c>
      <c r="Z2044" s="17">
        <f t="shared" si="5322"/>
        <v>312760.09999999998</v>
      </c>
      <c r="AA2044" s="17">
        <f t="shared" si="5323"/>
        <v>93852.899999999994</v>
      </c>
      <c r="AB2044" s="17">
        <f>AB2045</f>
        <v>0</v>
      </c>
      <c r="AC2044" s="17">
        <f>AC2045</f>
        <v>0</v>
      </c>
      <c r="AD2044" s="17">
        <f>AD2045</f>
        <v>0</v>
      </c>
      <c r="AE2044" s="17">
        <f t="shared" si="5324"/>
        <v>10533.736179999994</v>
      </c>
      <c r="AF2044" s="17">
        <f t="shared" si="5325"/>
        <v>312760.09999999998</v>
      </c>
      <c r="AG2044" s="17">
        <f t="shared" si="5326"/>
        <v>93852.899999999994</v>
      </c>
      <c r="AH2044" s="17">
        <f>AH2045</f>
        <v>0</v>
      </c>
      <c r="AI2044" s="17">
        <f>AI2045</f>
        <v>0</v>
      </c>
      <c r="AJ2044" s="17">
        <f>AJ2045</f>
        <v>0</v>
      </c>
      <c r="AK2044" s="17">
        <f>AK2045</f>
        <v>0</v>
      </c>
      <c r="AL2044" s="17">
        <f>AL2045</f>
        <v>0</v>
      </c>
      <c r="AM2044" s="17">
        <f>AM2045</f>
        <v>0</v>
      </c>
      <c r="AN2044" s="17">
        <f>AN2045</f>
        <v>0</v>
      </c>
      <c r="AO2044" s="17">
        <f>AO2045</f>
        <v>0</v>
      </c>
      <c r="AP2044" s="17">
        <f>AP2045</f>
        <v>0</v>
      </c>
      <c r="AQ2044" s="17">
        <f>AQ2045</f>
        <v>0</v>
      </c>
      <c r="AR2044" s="17">
        <f>AR2045</f>
        <v>0</v>
      </c>
      <c r="AS2044" s="17">
        <f>AS2045</f>
        <v>0</v>
      </c>
      <c r="AT2044" s="17">
        <f>AT2045</f>
        <v>0</v>
      </c>
      <c r="AU2044" s="17">
        <f>AU2045</f>
        <v>0</v>
      </c>
      <c r="AV2044" s="17">
        <f>AV2045</f>
        <v>0</v>
      </c>
      <c r="AW2044" s="17">
        <f t="shared" si="5327"/>
        <v>10533.736179999994</v>
      </c>
      <c r="AX2044" s="17">
        <f t="shared" si="5328"/>
        <v>312760.09999999998</v>
      </c>
      <c r="AY2044" s="17">
        <f t="shared" si="5329"/>
        <v>93852.899999999994</v>
      </c>
      <c r="AZ2044" s="17">
        <f>AZ2045</f>
        <v>0</v>
      </c>
      <c r="BA2044" s="32"/>
      <c r="BB2044" s="32"/>
      <c r="BC2044" s="1"/>
      <c r="BD2044" s="1"/>
      <c r="BE2044" s="1"/>
      <c r="BF2044" s="1"/>
      <c r="BG2044" s="1"/>
      <c r="BH2044" s="1"/>
      <c r="BI2044" s="1"/>
    </row>
    <row r="2045" s="1" customFormat="1">
      <c r="A2045" s="30" t="s">
        <v>693</v>
      </c>
      <c r="B2045" s="30" t="s">
        <v>63</v>
      </c>
      <c r="C2045" s="30" t="s">
        <v>65</v>
      </c>
      <c r="D2045" s="30" t="s">
        <v>803</v>
      </c>
      <c r="E2045" s="30" t="s">
        <v>41</v>
      </c>
      <c r="F2045" s="31" t="s">
        <v>42</v>
      </c>
      <c r="G2045" s="17">
        <v>11943.899999999994</v>
      </c>
      <c r="H2045" s="17">
        <v>312760.09999999998</v>
      </c>
      <c r="I2045" s="17">
        <v>100000</v>
      </c>
      <c r="J2045" s="17"/>
      <c r="K2045" s="17"/>
      <c r="L2045" s="17"/>
      <c r="M2045" s="17">
        <f t="shared" si="5284"/>
        <v>11943.899999999994</v>
      </c>
      <c r="N2045" s="17">
        <f t="shared" si="5285"/>
        <v>312760.09999999998</v>
      </c>
      <c r="O2045" s="17">
        <f t="shared" si="5286"/>
        <v>100000</v>
      </c>
      <c r="P2045" s="17"/>
      <c r="Q2045" s="17">
        <v>-1480.4000000000001</v>
      </c>
      <c r="R2045" s="17"/>
      <c r="S2045" s="17">
        <v>70.236180000000004</v>
      </c>
      <c r="T2045" s="17"/>
      <c r="U2045" s="17"/>
      <c r="V2045" s="17"/>
      <c r="W2045" s="17">
        <v>-6147.1000000000004</v>
      </c>
      <c r="X2045" s="17"/>
      <c r="Y2045" s="17">
        <f t="shared" si="5321"/>
        <v>10533.736179999994</v>
      </c>
      <c r="Z2045" s="17">
        <f t="shared" si="5322"/>
        <v>312760.09999999998</v>
      </c>
      <c r="AA2045" s="17">
        <f t="shared" si="5323"/>
        <v>93852.899999999994</v>
      </c>
      <c r="AB2045" s="17"/>
      <c r="AC2045" s="17"/>
      <c r="AD2045" s="17"/>
      <c r="AE2045" s="17">
        <f t="shared" si="5324"/>
        <v>10533.736179999994</v>
      </c>
      <c r="AF2045" s="17">
        <f t="shared" si="5325"/>
        <v>312760.09999999998</v>
      </c>
      <c r="AG2045" s="17">
        <f t="shared" si="5326"/>
        <v>93852.899999999994</v>
      </c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/>
      <c r="AS2045" s="17"/>
      <c r="AT2045" s="17"/>
      <c r="AU2045" s="17"/>
      <c r="AV2045" s="17"/>
      <c r="AW2045" s="17">
        <f t="shared" si="5327"/>
        <v>10533.736179999994</v>
      </c>
      <c r="AX2045" s="17">
        <f t="shared" si="5328"/>
        <v>312760.09999999998</v>
      </c>
      <c r="AY2045" s="17">
        <f t="shared" si="5329"/>
        <v>93852.899999999994</v>
      </c>
      <c r="AZ2045" s="17"/>
      <c r="BA2045" s="32"/>
      <c r="BB2045" s="32"/>
      <c r="BC2045" s="1"/>
      <c r="BD2045" s="1"/>
      <c r="BE2045" s="1"/>
      <c r="BF2045" s="1"/>
      <c r="BG2045" s="1"/>
      <c r="BH2045" s="1"/>
      <c r="BI2045" s="1"/>
    </row>
    <row r="2046" s="1" customFormat="1">
      <c r="A2046" s="30" t="s">
        <v>693</v>
      </c>
      <c r="B2046" s="30" t="s">
        <v>63</v>
      </c>
      <c r="C2046" s="30" t="s">
        <v>65</v>
      </c>
      <c r="D2046" s="15" t="s">
        <v>805</v>
      </c>
      <c r="E2046" s="35"/>
      <c r="F2046" s="31" t="s">
        <v>806</v>
      </c>
      <c r="G2046" s="17">
        <f>G2047</f>
        <v>37278.699999999997</v>
      </c>
      <c r="H2046" s="17">
        <f>H2047</f>
        <v>0</v>
      </c>
      <c r="I2046" s="17">
        <f>I2047</f>
        <v>0</v>
      </c>
      <c r="J2046" s="17">
        <f>J2047</f>
        <v>0</v>
      </c>
      <c r="K2046" s="17">
        <f>K2047</f>
        <v>0</v>
      </c>
      <c r="L2046" s="17">
        <f>L2047</f>
        <v>0</v>
      </c>
      <c r="M2046" s="17">
        <f t="shared" si="5284"/>
        <v>37278.699999999997</v>
      </c>
      <c r="N2046" s="17">
        <f t="shared" si="5285"/>
        <v>0</v>
      </c>
      <c r="O2046" s="17">
        <f t="shared" si="5286"/>
        <v>0</v>
      </c>
      <c r="P2046" s="17">
        <f>P2047</f>
        <v>0</v>
      </c>
      <c r="Q2046" s="17">
        <f>Q2047</f>
        <v>0</v>
      </c>
      <c r="R2046" s="17">
        <f>R2047</f>
        <v>0</v>
      </c>
      <c r="S2046" s="17">
        <f>S2047</f>
        <v>320688.45400000003</v>
      </c>
      <c r="T2046" s="17">
        <f>T2047</f>
        <v>0</v>
      </c>
      <c r="U2046" s="17">
        <f>U2047</f>
        <v>0</v>
      </c>
      <c r="V2046" s="17">
        <f>V2047</f>
        <v>0</v>
      </c>
      <c r="W2046" s="17">
        <f>W2047</f>
        <v>0</v>
      </c>
      <c r="X2046" s="17">
        <f>X2047</f>
        <v>0</v>
      </c>
      <c r="Y2046" s="17">
        <f t="shared" si="5321"/>
        <v>357967.15400000004</v>
      </c>
      <c r="Z2046" s="17">
        <f t="shared" si="5322"/>
        <v>0</v>
      </c>
      <c r="AA2046" s="17">
        <f t="shared" si="5323"/>
        <v>0</v>
      </c>
      <c r="AB2046" s="17">
        <f>AB2047</f>
        <v>0</v>
      </c>
      <c r="AC2046" s="17">
        <f>AC2047</f>
        <v>0</v>
      </c>
      <c r="AD2046" s="17">
        <f>AD2047</f>
        <v>0</v>
      </c>
      <c r="AE2046" s="17">
        <f t="shared" si="5324"/>
        <v>357967.15400000004</v>
      </c>
      <c r="AF2046" s="17">
        <f t="shared" si="5325"/>
        <v>0</v>
      </c>
      <c r="AG2046" s="17">
        <f t="shared" si="5326"/>
        <v>0</v>
      </c>
      <c r="AH2046" s="17">
        <f>AH2047</f>
        <v>0</v>
      </c>
      <c r="AI2046" s="17">
        <f>AI2047</f>
        <v>0</v>
      </c>
      <c r="AJ2046" s="17">
        <f>AJ2047</f>
        <v>0</v>
      </c>
      <c r="AK2046" s="17">
        <f>AK2047</f>
        <v>0</v>
      </c>
      <c r="AL2046" s="17">
        <f>AL2047</f>
        <v>0</v>
      </c>
      <c r="AM2046" s="17">
        <f>AM2047</f>
        <v>0</v>
      </c>
      <c r="AN2046" s="17">
        <f>AN2047</f>
        <v>0</v>
      </c>
      <c r="AO2046" s="17">
        <f>AO2047</f>
        <v>0</v>
      </c>
      <c r="AP2046" s="17">
        <f>AP2047</f>
        <v>0</v>
      </c>
      <c r="AQ2046" s="17">
        <f>AQ2047</f>
        <v>0</v>
      </c>
      <c r="AR2046" s="17">
        <f>AR2047</f>
        <v>0</v>
      </c>
      <c r="AS2046" s="17">
        <f>AS2047</f>
        <v>0</v>
      </c>
      <c r="AT2046" s="17">
        <f>AT2047</f>
        <v>0</v>
      </c>
      <c r="AU2046" s="17">
        <f>AU2047</f>
        <v>0</v>
      </c>
      <c r="AV2046" s="17">
        <f>AV2047</f>
        <v>0</v>
      </c>
      <c r="AW2046" s="17">
        <f t="shared" si="5327"/>
        <v>357967.15400000004</v>
      </c>
      <c r="AX2046" s="17">
        <f t="shared" si="5328"/>
        <v>0</v>
      </c>
      <c r="AY2046" s="17">
        <f t="shared" si="5329"/>
        <v>0</v>
      </c>
      <c r="AZ2046" s="17">
        <f>AZ2047</f>
        <v>0</v>
      </c>
      <c r="BA2046" s="32"/>
      <c r="BB2046" s="32"/>
      <c r="BC2046" s="1"/>
      <c r="BD2046" s="1"/>
      <c r="BE2046" s="1"/>
      <c r="BF2046" s="1"/>
      <c r="BG2046" s="1"/>
      <c r="BH2046" s="1"/>
      <c r="BI2046" s="1"/>
    </row>
    <row r="2047" s="1" customFormat="1">
      <c r="A2047" s="30" t="s">
        <v>693</v>
      </c>
      <c r="B2047" s="30" t="s">
        <v>63</v>
      </c>
      <c r="C2047" s="30" t="s">
        <v>65</v>
      </c>
      <c r="D2047" s="15" t="s">
        <v>805</v>
      </c>
      <c r="E2047" s="30" t="s">
        <v>41</v>
      </c>
      <c r="F2047" s="31" t="s">
        <v>42</v>
      </c>
      <c r="G2047" s="17">
        <v>37278.699999999997</v>
      </c>
      <c r="H2047" s="17">
        <v>0</v>
      </c>
      <c r="I2047" s="17">
        <v>0</v>
      </c>
      <c r="J2047" s="17"/>
      <c r="K2047" s="17"/>
      <c r="L2047" s="17"/>
      <c r="M2047" s="17">
        <f t="shared" si="5284"/>
        <v>37278.699999999997</v>
      </c>
      <c r="N2047" s="17">
        <f t="shared" si="5285"/>
        <v>0</v>
      </c>
      <c r="O2047" s="17">
        <f t="shared" si="5286"/>
        <v>0</v>
      </c>
      <c r="P2047" s="17"/>
      <c r="Q2047" s="17"/>
      <c r="R2047" s="17"/>
      <c r="S2047" s="17">
        <v>320688.45400000003</v>
      </c>
      <c r="T2047" s="17"/>
      <c r="U2047" s="17"/>
      <c r="V2047" s="17"/>
      <c r="W2047" s="17"/>
      <c r="X2047" s="17"/>
      <c r="Y2047" s="17">
        <f t="shared" si="5321"/>
        <v>357967.15400000004</v>
      </c>
      <c r="Z2047" s="17">
        <f t="shared" si="5322"/>
        <v>0</v>
      </c>
      <c r="AA2047" s="17">
        <f t="shared" si="5323"/>
        <v>0</v>
      </c>
      <c r="AB2047" s="17"/>
      <c r="AC2047" s="17"/>
      <c r="AD2047" s="17"/>
      <c r="AE2047" s="17">
        <f t="shared" si="5324"/>
        <v>357967.15400000004</v>
      </c>
      <c r="AF2047" s="17">
        <f t="shared" si="5325"/>
        <v>0</v>
      </c>
      <c r="AG2047" s="17">
        <f t="shared" si="5326"/>
        <v>0</v>
      </c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/>
      <c r="AS2047" s="17"/>
      <c r="AT2047" s="17"/>
      <c r="AU2047" s="17"/>
      <c r="AV2047" s="17"/>
      <c r="AW2047" s="17">
        <f t="shared" si="5327"/>
        <v>357967.15400000004</v>
      </c>
      <c r="AX2047" s="17">
        <f t="shared" si="5328"/>
        <v>0</v>
      </c>
      <c r="AY2047" s="17">
        <f t="shared" si="5329"/>
        <v>0</v>
      </c>
      <c r="AZ2047" s="17"/>
      <c r="BA2047" s="32"/>
      <c r="BB2047" s="32"/>
      <c r="BC2047" s="1"/>
      <c r="BD2047" s="1"/>
      <c r="BE2047" s="1"/>
      <c r="BF2047" s="1"/>
      <c r="BG2047" s="1"/>
      <c r="BH2047" s="1"/>
      <c r="BI2047" s="1"/>
    </row>
    <row r="2048" s="1" customFormat="1">
      <c r="A2048" s="30" t="s">
        <v>693</v>
      </c>
      <c r="B2048" s="30" t="s">
        <v>63</v>
      </c>
      <c r="C2048" s="30" t="s">
        <v>65</v>
      </c>
      <c r="D2048" s="30" t="s">
        <v>807</v>
      </c>
      <c r="E2048" s="35"/>
      <c r="F2048" s="31" t="s">
        <v>808</v>
      </c>
      <c r="G2048" s="17">
        <f>G2049+G2055+G2051+G2053+G2057+G2059</f>
        <v>214317.59999999998</v>
      </c>
      <c r="H2048" s="17">
        <f>H2049+H2055+H2051+H2053+H2057+H2059</f>
        <v>264341</v>
      </c>
      <c r="I2048" s="17">
        <f>I2049+I2055+I2051+I2053+I2057+I2059</f>
        <v>159639.60000000001</v>
      </c>
      <c r="J2048" s="17">
        <f>J2049+J2055+J2051+J2053+J2057+J2059</f>
        <v>0</v>
      </c>
      <c r="K2048" s="17">
        <f>K2049+K2055+K2051+K2053+K2057+K2059</f>
        <v>0</v>
      </c>
      <c r="L2048" s="17">
        <f>L2049+L2055+L2051+L2053+L2057+L2059</f>
        <v>0</v>
      </c>
      <c r="M2048" s="17">
        <f t="shared" si="5284"/>
        <v>214317.59999999998</v>
      </c>
      <c r="N2048" s="17">
        <f t="shared" si="5285"/>
        <v>264341</v>
      </c>
      <c r="O2048" s="17">
        <f t="shared" si="5286"/>
        <v>159639.60000000001</v>
      </c>
      <c r="P2048" s="17">
        <f>P2049+P2055+P2051+P2053+P2057+P2059+P2061</f>
        <v>0</v>
      </c>
      <c r="Q2048" s="17">
        <f>Q2049+Q2055+Q2051+Q2053+Q2057+Q2059+Q2061</f>
        <v>0</v>
      </c>
      <c r="R2048" s="17">
        <f>R2049+R2055+R2051+R2053+R2057+R2059+R2061</f>
        <v>0</v>
      </c>
      <c r="S2048" s="17">
        <f>S2049+S2055+S2051+S2053+S2057+S2059+S2061</f>
        <v>12975.858270000001</v>
      </c>
      <c r="T2048" s="17">
        <f>T2049+T2055+T2051+T2053+T2057+T2059+T2061</f>
        <v>0</v>
      </c>
      <c r="U2048" s="17">
        <f>U2049+U2055+U2051+U2053+U2057+U2059+U2061</f>
        <v>0</v>
      </c>
      <c r="V2048" s="17">
        <f>V2049+V2055+V2051+V2053+V2057+V2059+V2061</f>
        <v>0</v>
      </c>
      <c r="W2048" s="17">
        <f>W2049+W2055+W2051+W2053+W2057+W2059+W2061</f>
        <v>0</v>
      </c>
      <c r="X2048" s="17">
        <f>X2049+X2055+X2051+X2053+X2057+X2059+X2061</f>
        <v>0</v>
      </c>
      <c r="Y2048" s="17">
        <f t="shared" si="5321"/>
        <v>227293.45826999997</v>
      </c>
      <c r="Z2048" s="17">
        <f t="shared" si="5322"/>
        <v>264341</v>
      </c>
      <c r="AA2048" s="17">
        <f t="shared" si="5323"/>
        <v>159639.60000000001</v>
      </c>
      <c r="AB2048" s="17">
        <f>AB2049+AB2055+AB2051+AB2053+AB2057+AB2059+AB2061</f>
        <v>0</v>
      </c>
      <c r="AC2048" s="17">
        <f>AC2049+AC2055+AC2051+AC2053+AC2057+AC2059+AC2061</f>
        <v>0</v>
      </c>
      <c r="AD2048" s="17">
        <f>AD2049+AD2055+AD2051+AD2053+AD2057+AD2059+AD2061</f>
        <v>0</v>
      </c>
      <c r="AE2048" s="17">
        <f t="shared" si="5324"/>
        <v>227293.45826999997</v>
      </c>
      <c r="AF2048" s="17">
        <f t="shared" si="5325"/>
        <v>264341</v>
      </c>
      <c r="AG2048" s="17">
        <f t="shared" si="5326"/>
        <v>159639.60000000001</v>
      </c>
      <c r="AH2048" s="17">
        <f>AH2049+AH2055+AH2051+AH2053+AH2057+AH2059+AH2061</f>
        <v>0</v>
      </c>
      <c r="AI2048" s="17">
        <f>AI2049+AI2055+AI2051+AI2053+AI2057+AI2059+AI2061</f>
        <v>0</v>
      </c>
      <c r="AJ2048" s="17">
        <f>AJ2049+AJ2055+AJ2051+AJ2053+AJ2057+AJ2059+AJ2061</f>
        <v>-99403</v>
      </c>
      <c r="AK2048" s="17">
        <f>AK2049+AK2055+AK2051+AK2053+AK2057+AK2059+AK2061</f>
        <v>0</v>
      </c>
      <c r="AL2048" s="17">
        <f>AL2049+AL2055+AL2051+AL2053+AL2057+AL2059+AL2061</f>
        <v>0</v>
      </c>
      <c r="AM2048" s="17">
        <f>AM2049+AM2055+AM2051+AM2053+AM2057+AM2059+AM2061</f>
        <v>24096.866999999998</v>
      </c>
      <c r="AN2048" s="17">
        <f>AN2049+AN2055+AN2051+AN2053+AN2057+AN2059+AN2061</f>
        <v>0</v>
      </c>
      <c r="AO2048" s="17">
        <f>AO2049+AO2055+AO2051+AO2053+AO2057+AO2059+AO2061</f>
        <v>99501.759000000005</v>
      </c>
      <c r="AP2048" s="17">
        <f>AP2049+AP2055+AP2051+AP2053+AP2057+AP2059+AP2061</f>
        <v>0</v>
      </c>
      <c r="AQ2048" s="17">
        <f>AQ2049+AQ2055+AQ2051+AQ2053+AQ2057+AQ2059+AQ2061</f>
        <v>0</v>
      </c>
      <c r="AR2048" s="17">
        <f>AR2049+AR2055+AR2051+AR2053+AR2057+AR2059+AR2061</f>
        <v>0</v>
      </c>
      <c r="AS2048" s="17">
        <f>AS2049+AS2055+AS2051+AS2053+AS2057+AS2059+AS2061</f>
        <v>0</v>
      </c>
      <c r="AT2048" s="17">
        <f>AT2049+AT2055+AT2051+AT2053+AT2057+AT2059+AT2061</f>
        <v>0</v>
      </c>
      <c r="AU2048" s="17">
        <f>AU2049+AU2055+AU2051+AU2053+AU2057+AU2059+AU2061</f>
        <v>0</v>
      </c>
      <c r="AV2048" s="17">
        <f>AV2049+AV2055+AV2051+AV2053+AV2057+AV2059+AV2061</f>
        <v>0</v>
      </c>
      <c r="AW2048" s="17">
        <f t="shared" si="5327"/>
        <v>127890.45826999997</v>
      </c>
      <c r="AX2048" s="17">
        <f t="shared" si="5328"/>
        <v>387939.62599999999</v>
      </c>
      <c r="AY2048" s="17">
        <f t="shared" si="5329"/>
        <v>159639.60000000001</v>
      </c>
      <c r="AZ2048" s="17">
        <f>AZ2049+AZ2055+AZ2051+AZ2053+AZ2057+AZ2059+AZ2061</f>
        <v>0</v>
      </c>
      <c r="BA2048" s="32"/>
      <c r="BB2048" s="32"/>
      <c r="BC2048" s="1"/>
      <c r="BD2048" s="1"/>
      <c r="BE2048" s="1"/>
      <c r="BF2048" s="1"/>
      <c r="BG2048" s="1"/>
      <c r="BH2048" s="1"/>
      <c r="BI2048" s="1"/>
    </row>
    <row r="2049" s="1" customFormat="1">
      <c r="A2049" s="30" t="s">
        <v>693</v>
      </c>
      <c r="B2049" s="30" t="s">
        <v>63</v>
      </c>
      <c r="C2049" s="30" t="s">
        <v>65</v>
      </c>
      <c r="D2049" s="15" t="s">
        <v>809</v>
      </c>
      <c r="E2049" s="35"/>
      <c r="F2049" s="31" t="s">
        <v>56</v>
      </c>
      <c r="G2049" s="17">
        <f>G2050</f>
        <v>1181.4000000000001</v>
      </c>
      <c r="H2049" s="17">
        <f>H2050</f>
        <v>1181.4000000000001</v>
      </c>
      <c r="I2049" s="17">
        <f>I2050</f>
        <v>1181.4000000000001</v>
      </c>
      <c r="J2049" s="17">
        <f>J2050</f>
        <v>0</v>
      </c>
      <c r="K2049" s="17">
        <f>K2050</f>
        <v>0</v>
      </c>
      <c r="L2049" s="17">
        <f>L2050</f>
        <v>0</v>
      </c>
      <c r="M2049" s="17">
        <f t="shared" si="5284"/>
        <v>1181.4000000000001</v>
      </c>
      <c r="N2049" s="17">
        <f t="shared" si="5285"/>
        <v>1181.4000000000001</v>
      </c>
      <c r="O2049" s="17">
        <f t="shared" si="5286"/>
        <v>1181.4000000000001</v>
      </c>
      <c r="P2049" s="17">
        <f>P2050</f>
        <v>0</v>
      </c>
      <c r="Q2049" s="17">
        <f>Q2050</f>
        <v>0</v>
      </c>
      <c r="R2049" s="17">
        <f>R2050</f>
        <v>0</v>
      </c>
      <c r="S2049" s="17">
        <f>S2050</f>
        <v>0</v>
      </c>
      <c r="T2049" s="17">
        <f>T2050</f>
        <v>0</v>
      </c>
      <c r="U2049" s="17">
        <f>U2050</f>
        <v>0</v>
      </c>
      <c r="V2049" s="17">
        <f>V2050</f>
        <v>0</v>
      </c>
      <c r="W2049" s="17">
        <f>W2050</f>
        <v>0</v>
      </c>
      <c r="X2049" s="17">
        <f>X2050</f>
        <v>0</v>
      </c>
      <c r="Y2049" s="17">
        <f t="shared" si="5321"/>
        <v>1181.4000000000001</v>
      </c>
      <c r="Z2049" s="17">
        <f t="shared" si="5322"/>
        <v>1181.4000000000001</v>
      </c>
      <c r="AA2049" s="17">
        <f t="shared" si="5323"/>
        <v>1181.4000000000001</v>
      </c>
      <c r="AB2049" s="17">
        <f>AB2050</f>
        <v>0</v>
      </c>
      <c r="AC2049" s="17">
        <f>AC2050</f>
        <v>0</v>
      </c>
      <c r="AD2049" s="17">
        <f>AD2050</f>
        <v>0</v>
      </c>
      <c r="AE2049" s="17">
        <f t="shared" si="5324"/>
        <v>1181.4000000000001</v>
      </c>
      <c r="AF2049" s="17">
        <f t="shared" si="5325"/>
        <v>1181.4000000000001</v>
      </c>
      <c r="AG2049" s="17">
        <f t="shared" si="5326"/>
        <v>1181.4000000000001</v>
      </c>
      <c r="AH2049" s="17">
        <f>AH2050</f>
        <v>0</v>
      </c>
      <c r="AI2049" s="17">
        <f>AI2050</f>
        <v>0</v>
      </c>
      <c r="AJ2049" s="17">
        <f>AJ2050</f>
        <v>0</v>
      </c>
      <c r="AK2049" s="17">
        <f>AK2050</f>
        <v>0</v>
      </c>
      <c r="AL2049" s="17">
        <f>AL2050</f>
        <v>0</v>
      </c>
      <c r="AM2049" s="17">
        <f>AM2050</f>
        <v>0</v>
      </c>
      <c r="AN2049" s="17">
        <f>AN2050</f>
        <v>0</v>
      </c>
      <c r="AO2049" s="17">
        <f>AO2050</f>
        <v>0</v>
      </c>
      <c r="AP2049" s="17">
        <f>AP2050</f>
        <v>0</v>
      </c>
      <c r="AQ2049" s="17">
        <f>AQ2050</f>
        <v>0</v>
      </c>
      <c r="AR2049" s="17">
        <f>AR2050</f>
        <v>0</v>
      </c>
      <c r="AS2049" s="17">
        <f>AS2050</f>
        <v>0</v>
      </c>
      <c r="AT2049" s="17">
        <f>AT2050</f>
        <v>0</v>
      </c>
      <c r="AU2049" s="17">
        <f>AU2050</f>
        <v>0</v>
      </c>
      <c r="AV2049" s="17">
        <f>AV2050</f>
        <v>0</v>
      </c>
      <c r="AW2049" s="17">
        <f t="shared" si="5327"/>
        <v>1181.4000000000001</v>
      </c>
      <c r="AX2049" s="17">
        <f t="shared" si="5328"/>
        <v>1181.4000000000001</v>
      </c>
      <c r="AY2049" s="17">
        <f t="shared" si="5329"/>
        <v>1181.4000000000001</v>
      </c>
      <c r="AZ2049" s="17">
        <f>AZ2050</f>
        <v>0</v>
      </c>
      <c r="BA2049" s="32"/>
      <c r="BB2049" s="32"/>
      <c r="BC2049" s="1"/>
      <c r="BD2049" s="1"/>
      <c r="BE2049" s="1"/>
      <c r="BF2049" s="1"/>
      <c r="BG2049" s="1"/>
      <c r="BH2049" s="1"/>
      <c r="BI2049" s="1"/>
    </row>
    <row r="2050" s="1" customFormat="1">
      <c r="A2050" s="30" t="s">
        <v>693</v>
      </c>
      <c r="B2050" s="30" t="s">
        <v>63</v>
      </c>
      <c r="C2050" s="30" t="s">
        <v>65</v>
      </c>
      <c r="D2050" s="15" t="s">
        <v>809</v>
      </c>
      <c r="E2050" s="30" t="s">
        <v>134</v>
      </c>
      <c r="F2050" s="31" t="s">
        <v>135</v>
      </c>
      <c r="G2050" s="17">
        <v>1181.4000000000001</v>
      </c>
      <c r="H2050" s="17">
        <v>1181.4000000000001</v>
      </c>
      <c r="I2050" s="17">
        <v>1181.4000000000001</v>
      </c>
      <c r="J2050" s="17"/>
      <c r="K2050" s="17"/>
      <c r="L2050" s="17"/>
      <c r="M2050" s="17">
        <f t="shared" si="5284"/>
        <v>1181.4000000000001</v>
      </c>
      <c r="N2050" s="17">
        <f t="shared" si="5285"/>
        <v>1181.4000000000001</v>
      </c>
      <c r="O2050" s="17">
        <f t="shared" si="5286"/>
        <v>1181.4000000000001</v>
      </c>
      <c r="P2050" s="17"/>
      <c r="Q2050" s="17"/>
      <c r="R2050" s="17"/>
      <c r="S2050" s="17"/>
      <c r="T2050" s="17"/>
      <c r="U2050" s="17"/>
      <c r="V2050" s="17"/>
      <c r="W2050" s="17"/>
      <c r="X2050" s="17"/>
      <c r="Y2050" s="17">
        <f t="shared" si="5321"/>
        <v>1181.4000000000001</v>
      </c>
      <c r="Z2050" s="17">
        <f t="shared" si="5322"/>
        <v>1181.4000000000001</v>
      </c>
      <c r="AA2050" s="17">
        <f t="shared" si="5323"/>
        <v>1181.4000000000001</v>
      </c>
      <c r="AB2050" s="17"/>
      <c r="AC2050" s="17"/>
      <c r="AD2050" s="17"/>
      <c r="AE2050" s="17">
        <f t="shared" si="5324"/>
        <v>1181.4000000000001</v>
      </c>
      <c r="AF2050" s="17">
        <f t="shared" si="5325"/>
        <v>1181.4000000000001</v>
      </c>
      <c r="AG2050" s="17">
        <f t="shared" si="5326"/>
        <v>1181.4000000000001</v>
      </c>
      <c r="AH2050" s="17"/>
      <c r="AI2050" s="17"/>
      <c r="AJ2050" s="17"/>
      <c r="AK2050" s="17"/>
      <c r="AL2050" s="17"/>
      <c r="AM2050" s="17"/>
      <c r="AN2050" s="17"/>
      <c r="AO2050" s="17"/>
      <c r="AP2050" s="17"/>
      <c r="AQ2050" s="17"/>
      <c r="AR2050" s="17"/>
      <c r="AS2050" s="17"/>
      <c r="AT2050" s="17"/>
      <c r="AU2050" s="17"/>
      <c r="AV2050" s="17"/>
      <c r="AW2050" s="17">
        <f t="shared" si="5327"/>
        <v>1181.4000000000001</v>
      </c>
      <c r="AX2050" s="17">
        <f t="shared" si="5328"/>
        <v>1181.4000000000001</v>
      </c>
      <c r="AY2050" s="17">
        <f t="shared" si="5329"/>
        <v>1181.4000000000001</v>
      </c>
      <c r="AZ2050" s="17"/>
      <c r="BA2050" s="32"/>
      <c r="BB2050" s="32"/>
      <c r="BC2050" s="1"/>
      <c r="BD2050" s="1"/>
      <c r="BE2050" s="1"/>
      <c r="BF2050" s="1"/>
      <c r="BG2050" s="1"/>
      <c r="BH2050" s="1"/>
      <c r="BI2050" s="1"/>
    </row>
    <row r="2051" s="1" customFormat="1">
      <c r="A2051" s="30" t="s">
        <v>693</v>
      </c>
      <c r="B2051" s="30" t="s">
        <v>63</v>
      </c>
      <c r="C2051" s="30" t="s">
        <v>65</v>
      </c>
      <c r="D2051" s="30" t="s">
        <v>810</v>
      </c>
      <c r="E2051" s="35"/>
      <c r="F2051" s="31" t="s">
        <v>811</v>
      </c>
      <c r="G2051" s="17">
        <f>G2052</f>
        <v>900</v>
      </c>
      <c r="H2051" s="17">
        <f>H2052</f>
        <v>900</v>
      </c>
      <c r="I2051" s="17">
        <f>I2052</f>
        <v>900</v>
      </c>
      <c r="J2051" s="17">
        <f>J2052</f>
        <v>0</v>
      </c>
      <c r="K2051" s="17">
        <f>K2052</f>
        <v>0</v>
      </c>
      <c r="L2051" s="17">
        <f>L2052</f>
        <v>0</v>
      </c>
      <c r="M2051" s="17">
        <f t="shared" si="5284"/>
        <v>900</v>
      </c>
      <c r="N2051" s="17">
        <f t="shared" si="5285"/>
        <v>900</v>
      </c>
      <c r="O2051" s="17">
        <f t="shared" si="5286"/>
        <v>900</v>
      </c>
      <c r="P2051" s="17">
        <f>P2052</f>
        <v>0</v>
      </c>
      <c r="Q2051" s="17">
        <f>Q2052</f>
        <v>0</v>
      </c>
      <c r="R2051" s="17">
        <f>R2052</f>
        <v>0</v>
      </c>
      <c r="S2051" s="17">
        <f>S2052</f>
        <v>0</v>
      </c>
      <c r="T2051" s="17">
        <f>T2052</f>
        <v>0</v>
      </c>
      <c r="U2051" s="17">
        <f>U2052</f>
        <v>0</v>
      </c>
      <c r="V2051" s="17">
        <f>V2052</f>
        <v>0</v>
      </c>
      <c r="W2051" s="17">
        <f>W2052</f>
        <v>0</v>
      </c>
      <c r="X2051" s="17">
        <f>X2052</f>
        <v>0</v>
      </c>
      <c r="Y2051" s="17">
        <f t="shared" si="5321"/>
        <v>900</v>
      </c>
      <c r="Z2051" s="17">
        <f t="shared" si="5322"/>
        <v>900</v>
      </c>
      <c r="AA2051" s="17">
        <f t="shared" si="5323"/>
        <v>900</v>
      </c>
      <c r="AB2051" s="17">
        <f>AB2052</f>
        <v>0</v>
      </c>
      <c r="AC2051" s="17">
        <f>AC2052</f>
        <v>0</v>
      </c>
      <c r="AD2051" s="17">
        <f>AD2052</f>
        <v>0</v>
      </c>
      <c r="AE2051" s="17">
        <f t="shared" si="5324"/>
        <v>900</v>
      </c>
      <c r="AF2051" s="17">
        <f t="shared" si="5325"/>
        <v>900</v>
      </c>
      <c r="AG2051" s="17">
        <f t="shared" si="5326"/>
        <v>900</v>
      </c>
      <c r="AH2051" s="17">
        <f>AH2052</f>
        <v>0</v>
      </c>
      <c r="AI2051" s="17">
        <f>AI2052</f>
        <v>0</v>
      </c>
      <c r="AJ2051" s="17">
        <f>AJ2052</f>
        <v>0</v>
      </c>
      <c r="AK2051" s="17">
        <f>AK2052</f>
        <v>0</v>
      </c>
      <c r="AL2051" s="17">
        <f>AL2052</f>
        <v>0</v>
      </c>
      <c r="AM2051" s="17">
        <f>AM2052</f>
        <v>0</v>
      </c>
      <c r="AN2051" s="17">
        <f>AN2052</f>
        <v>0</v>
      </c>
      <c r="AO2051" s="17">
        <f>AO2052</f>
        <v>0</v>
      </c>
      <c r="AP2051" s="17">
        <f>AP2052</f>
        <v>0</v>
      </c>
      <c r="AQ2051" s="17">
        <f>AQ2052</f>
        <v>0</v>
      </c>
      <c r="AR2051" s="17">
        <f>AR2052</f>
        <v>0</v>
      </c>
      <c r="AS2051" s="17">
        <f>AS2052</f>
        <v>0</v>
      </c>
      <c r="AT2051" s="17">
        <f>AT2052</f>
        <v>0</v>
      </c>
      <c r="AU2051" s="17">
        <f>AU2052</f>
        <v>0</v>
      </c>
      <c r="AV2051" s="17">
        <f>AV2052</f>
        <v>0</v>
      </c>
      <c r="AW2051" s="17">
        <f t="shared" si="5327"/>
        <v>900</v>
      </c>
      <c r="AX2051" s="17">
        <f t="shared" si="5328"/>
        <v>900</v>
      </c>
      <c r="AY2051" s="17">
        <f t="shared" si="5329"/>
        <v>900</v>
      </c>
      <c r="AZ2051" s="17">
        <f>AZ2052</f>
        <v>0</v>
      </c>
      <c r="BA2051" s="32"/>
      <c r="BB2051" s="32"/>
      <c r="BC2051" s="1"/>
      <c r="BD2051" s="1"/>
      <c r="BE2051" s="1"/>
      <c r="BF2051" s="1"/>
      <c r="BG2051" s="1"/>
      <c r="BH2051" s="1"/>
      <c r="BI2051" s="1"/>
    </row>
    <row r="2052" s="1" customFormat="1">
      <c r="A2052" s="30" t="s">
        <v>693</v>
      </c>
      <c r="B2052" s="30" t="s">
        <v>63</v>
      </c>
      <c r="C2052" s="30" t="s">
        <v>65</v>
      </c>
      <c r="D2052" s="30" t="s">
        <v>810</v>
      </c>
      <c r="E2052" s="30" t="s">
        <v>41</v>
      </c>
      <c r="F2052" s="31" t="s">
        <v>42</v>
      </c>
      <c r="G2052" s="17">
        <v>900</v>
      </c>
      <c r="H2052" s="17">
        <v>900</v>
      </c>
      <c r="I2052" s="17">
        <v>900</v>
      </c>
      <c r="J2052" s="17"/>
      <c r="K2052" s="17"/>
      <c r="L2052" s="17"/>
      <c r="M2052" s="17">
        <f t="shared" si="5284"/>
        <v>900</v>
      </c>
      <c r="N2052" s="17">
        <f t="shared" si="5285"/>
        <v>900</v>
      </c>
      <c r="O2052" s="17">
        <f t="shared" si="5286"/>
        <v>900</v>
      </c>
      <c r="P2052" s="17"/>
      <c r="Q2052" s="17"/>
      <c r="R2052" s="17"/>
      <c r="S2052" s="17"/>
      <c r="T2052" s="17"/>
      <c r="U2052" s="17"/>
      <c r="V2052" s="17"/>
      <c r="W2052" s="17"/>
      <c r="X2052" s="17"/>
      <c r="Y2052" s="17">
        <f t="shared" si="5321"/>
        <v>900</v>
      </c>
      <c r="Z2052" s="17">
        <f t="shared" si="5322"/>
        <v>900</v>
      </c>
      <c r="AA2052" s="17">
        <f t="shared" si="5323"/>
        <v>900</v>
      </c>
      <c r="AB2052" s="17"/>
      <c r="AC2052" s="17"/>
      <c r="AD2052" s="17"/>
      <c r="AE2052" s="17">
        <f t="shared" si="5324"/>
        <v>900</v>
      </c>
      <c r="AF2052" s="17">
        <f t="shared" si="5325"/>
        <v>900</v>
      </c>
      <c r="AG2052" s="17">
        <f t="shared" si="5326"/>
        <v>900</v>
      </c>
      <c r="AH2052" s="17"/>
      <c r="AI2052" s="17"/>
      <c r="AJ2052" s="17"/>
      <c r="AK2052" s="17"/>
      <c r="AL2052" s="17"/>
      <c r="AM2052" s="17"/>
      <c r="AN2052" s="17"/>
      <c r="AO2052" s="17"/>
      <c r="AP2052" s="17"/>
      <c r="AQ2052" s="17"/>
      <c r="AR2052" s="17"/>
      <c r="AS2052" s="17"/>
      <c r="AT2052" s="17"/>
      <c r="AU2052" s="17"/>
      <c r="AV2052" s="17"/>
      <c r="AW2052" s="17">
        <f t="shared" si="5327"/>
        <v>900</v>
      </c>
      <c r="AX2052" s="17">
        <f t="shared" si="5328"/>
        <v>900</v>
      </c>
      <c r="AY2052" s="17">
        <f t="shared" si="5329"/>
        <v>900</v>
      </c>
      <c r="AZ2052" s="17"/>
      <c r="BA2052" s="32"/>
      <c r="BB2052" s="32"/>
      <c r="BC2052" s="1"/>
      <c r="BD2052" s="1"/>
      <c r="BE2052" s="1"/>
      <c r="BF2052" s="1"/>
      <c r="BG2052" s="1"/>
      <c r="BH2052" s="1"/>
      <c r="BI2052" s="1"/>
    </row>
    <row r="2053" s="1" customFormat="1">
      <c r="A2053" s="30" t="s">
        <v>693</v>
      </c>
      <c r="B2053" s="30" t="s">
        <v>63</v>
      </c>
      <c r="C2053" s="30" t="s">
        <v>65</v>
      </c>
      <c r="D2053" s="30" t="s">
        <v>812</v>
      </c>
      <c r="E2053" s="35"/>
      <c r="F2053" s="31" t="s">
        <v>813</v>
      </c>
      <c r="G2053" s="17">
        <f>G2054</f>
        <v>99403</v>
      </c>
      <c r="H2053" s="17">
        <f>H2054</f>
        <v>104701.39999999999</v>
      </c>
      <c r="I2053" s="17">
        <f>I2054</f>
        <v>0</v>
      </c>
      <c r="J2053" s="17">
        <f>J2054</f>
        <v>0</v>
      </c>
      <c r="K2053" s="17">
        <f>K2054</f>
        <v>0</v>
      </c>
      <c r="L2053" s="17">
        <f>L2054</f>
        <v>0</v>
      </c>
      <c r="M2053" s="17">
        <f t="shared" si="5284"/>
        <v>99403</v>
      </c>
      <c r="N2053" s="17">
        <f t="shared" si="5285"/>
        <v>104701.39999999999</v>
      </c>
      <c r="O2053" s="17">
        <f t="shared" si="5286"/>
        <v>0</v>
      </c>
      <c r="P2053" s="17">
        <f>P2054</f>
        <v>0</v>
      </c>
      <c r="Q2053" s="17">
        <f>Q2054</f>
        <v>0</v>
      </c>
      <c r="R2053" s="17">
        <f>R2054</f>
        <v>0</v>
      </c>
      <c r="S2053" s="17">
        <f>S2054</f>
        <v>597</v>
      </c>
      <c r="T2053" s="17">
        <f>T2054</f>
        <v>0</v>
      </c>
      <c r="U2053" s="17">
        <f>U2054</f>
        <v>0</v>
      </c>
      <c r="V2053" s="17">
        <f>V2054</f>
        <v>0</v>
      </c>
      <c r="W2053" s="17">
        <f>W2054</f>
        <v>0</v>
      </c>
      <c r="X2053" s="17">
        <f>X2054</f>
        <v>0</v>
      </c>
      <c r="Y2053" s="17">
        <f t="shared" si="5321"/>
        <v>100000</v>
      </c>
      <c r="Z2053" s="17">
        <f t="shared" si="5322"/>
        <v>104701.39999999999</v>
      </c>
      <c r="AA2053" s="17">
        <f t="shared" si="5323"/>
        <v>0</v>
      </c>
      <c r="AB2053" s="17">
        <f>AB2054</f>
        <v>0</v>
      </c>
      <c r="AC2053" s="17">
        <f>AC2054</f>
        <v>0</v>
      </c>
      <c r="AD2053" s="17">
        <f>AD2054</f>
        <v>0</v>
      </c>
      <c r="AE2053" s="17">
        <f t="shared" si="5324"/>
        <v>100000</v>
      </c>
      <c r="AF2053" s="17">
        <f t="shared" si="5325"/>
        <v>104701.39999999999</v>
      </c>
      <c r="AG2053" s="17">
        <f t="shared" si="5326"/>
        <v>0</v>
      </c>
      <c r="AH2053" s="17">
        <f>AH2054</f>
        <v>0</v>
      </c>
      <c r="AI2053" s="17">
        <f>AI2054</f>
        <v>0</v>
      </c>
      <c r="AJ2053" s="17">
        <f>AJ2054</f>
        <v>-99403</v>
      </c>
      <c r="AK2053" s="17">
        <f>AK2054</f>
        <v>0</v>
      </c>
      <c r="AL2053" s="17">
        <f>AL2054</f>
        <v>0</v>
      </c>
      <c r="AM2053" s="17">
        <f>AM2054</f>
        <v>0</v>
      </c>
      <c r="AN2053" s="17">
        <f>AN2054</f>
        <v>0</v>
      </c>
      <c r="AO2053" s="17">
        <f>AO2054</f>
        <v>99403</v>
      </c>
      <c r="AP2053" s="17">
        <f>AP2054</f>
        <v>0</v>
      </c>
      <c r="AQ2053" s="17">
        <f>AQ2054</f>
        <v>0</v>
      </c>
      <c r="AR2053" s="17">
        <f>AR2054</f>
        <v>0</v>
      </c>
      <c r="AS2053" s="17">
        <f>AS2054</f>
        <v>0</v>
      </c>
      <c r="AT2053" s="17">
        <f>AT2054</f>
        <v>0</v>
      </c>
      <c r="AU2053" s="17">
        <f>AU2054</f>
        <v>0</v>
      </c>
      <c r="AV2053" s="17">
        <f>AV2054</f>
        <v>0</v>
      </c>
      <c r="AW2053" s="17">
        <f t="shared" si="5327"/>
        <v>597</v>
      </c>
      <c r="AX2053" s="17">
        <f t="shared" si="5328"/>
        <v>204104.39999999999</v>
      </c>
      <c r="AY2053" s="17">
        <f t="shared" si="5329"/>
        <v>0</v>
      </c>
      <c r="AZ2053" s="17">
        <f>AZ2054</f>
        <v>0</v>
      </c>
      <c r="BA2053" s="32"/>
      <c r="BB2053" s="32"/>
      <c r="BC2053" s="1"/>
      <c r="BD2053" s="1"/>
      <c r="BE2053" s="1"/>
      <c r="BF2053" s="1"/>
      <c r="BG2053" s="1"/>
      <c r="BH2053" s="1"/>
      <c r="BI2053" s="1"/>
    </row>
    <row r="2054" s="1" customFormat="1">
      <c r="A2054" s="30" t="s">
        <v>693</v>
      </c>
      <c r="B2054" s="30" t="s">
        <v>63</v>
      </c>
      <c r="C2054" s="30" t="s">
        <v>65</v>
      </c>
      <c r="D2054" s="30" t="s">
        <v>812</v>
      </c>
      <c r="E2054" s="30" t="s">
        <v>41</v>
      </c>
      <c r="F2054" s="31" t="s">
        <v>42</v>
      </c>
      <c r="G2054" s="17">
        <v>99403</v>
      </c>
      <c r="H2054" s="17">
        <v>104701.39999999999</v>
      </c>
      <c r="I2054" s="17">
        <v>0</v>
      </c>
      <c r="J2054" s="17"/>
      <c r="K2054" s="17"/>
      <c r="L2054" s="17"/>
      <c r="M2054" s="17">
        <f t="shared" si="5284"/>
        <v>99403</v>
      </c>
      <c r="N2054" s="17">
        <f t="shared" si="5285"/>
        <v>104701.39999999999</v>
      </c>
      <c r="O2054" s="17">
        <f t="shared" si="5286"/>
        <v>0</v>
      </c>
      <c r="P2054" s="17"/>
      <c r="Q2054" s="17"/>
      <c r="R2054" s="17"/>
      <c r="S2054" s="17">
        <v>597</v>
      </c>
      <c r="T2054" s="17"/>
      <c r="U2054" s="17"/>
      <c r="V2054" s="17"/>
      <c r="W2054" s="17"/>
      <c r="X2054" s="17"/>
      <c r="Y2054" s="17">
        <f t="shared" si="5321"/>
        <v>100000</v>
      </c>
      <c r="Z2054" s="17">
        <f t="shared" si="5322"/>
        <v>104701.39999999999</v>
      </c>
      <c r="AA2054" s="17">
        <f t="shared" si="5323"/>
        <v>0</v>
      </c>
      <c r="AB2054" s="17"/>
      <c r="AC2054" s="17"/>
      <c r="AD2054" s="17"/>
      <c r="AE2054" s="17">
        <f t="shared" si="5324"/>
        <v>100000</v>
      </c>
      <c r="AF2054" s="17">
        <f t="shared" si="5325"/>
        <v>104701.39999999999</v>
      </c>
      <c r="AG2054" s="17">
        <f t="shared" si="5326"/>
        <v>0</v>
      </c>
      <c r="AH2054" s="17"/>
      <c r="AI2054" s="17"/>
      <c r="AJ2054" s="17">
        <v>-99403</v>
      </c>
      <c r="AK2054" s="17"/>
      <c r="AL2054" s="17"/>
      <c r="AM2054" s="17"/>
      <c r="AN2054" s="17"/>
      <c r="AO2054" s="17">
        <v>99403</v>
      </c>
      <c r="AP2054" s="17"/>
      <c r="AQ2054" s="17"/>
      <c r="AR2054" s="17"/>
      <c r="AS2054" s="17"/>
      <c r="AT2054" s="17"/>
      <c r="AU2054" s="17"/>
      <c r="AV2054" s="17"/>
      <c r="AW2054" s="17">
        <f t="shared" si="5327"/>
        <v>597</v>
      </c>
      <c r="AX2054" s="17">
        <f t="shared" si="5328"/>
        <v>204104.39999999999</v>
      </c>
      <c r="AY2054" s="17">
        <f t="shared" si="5329"/>
        <v>0</v>
      </c>
      <c r="AZ2054" s="17"/>
      <c r="BA2054" s="32"/>
      <c r="BB2054" s="32"/>
      <c r="BC2054" s="1"/>
      <c r="BD2054" s="1"/>
      <c r="BE2054" s="1"/>
      <c r="BF2054" s="1"/>
      <c r="BG2054" s="1"/>
      <c r="BH2054" s="1"/>
      <c r="BI2054" s="1"/>
    </row>
    <row r="2055" s="1" customFormat="1">
      <c r="A2055" s="30" t="s">
        <v>693</v>
      </c>
      <c r="B2055" s="30" t="s">
        <v>63</v>
      </c>
      <c r="C2055" s="30" t="s">
        <v>65</v>
      </c>
      <c r="D2055" s="15" t="s">
        <v>814</v>
      </c>
      <c r="E2055" s="35"/>
      <c r="F2055" s="31" t="s">
        <v>815</v>
      </c>
      <c r="G2055" s="17">
        <f>G2056</f>
        <v>5275</v>
      </c>
      <c r="H2055" s="17">
        <f>H2056</f>
        <v>0</v>
      </c>
      <c r="I2055" s="17">
        <f>I2056</f>
        <v>0</v>
      </c>
      <c r="J2055" s="17">
        <f>J2056</f>
        <v>0</v>
      </c>
      <c r="K2055" s="17">
        <f>K2056</f>
        <v>0</v>
      </c>
      <c r="L2055" s="17">
        <f>L2056</f>
        <v>0</v>
      </c>
      <c r="M2055" s="17">
        <f t="shared" si="5284"/>
        <v>5275</v>
      </c>
      <c r="N2055" s="17">
        <f t="shared" si="5285"/>
        <v>0</v>
      </c>
      <c r="O2055" s="17">
        <f t="shared" si="5286"/>
        <v>0</v>
      </c>
      <c r="P2055" s="17">
        <f>P2056</f>
        <v>0</v>
      </c>
      <c r="Q2055" s="17">
        <f>Q2056</f>
        <v>0</v>
      </c>
      <c r="R2055" s="17">
        <f>R2056</f>
        <v>0</v>
      </c>
      <c r="S2055" s="17">
        <f>S2056</f>
        <v>1328</v>
      </c>
      <c r="T2055" s="17">
        <f>T2056</f>
        <v>0</v>
      </c>
      <c r="U2055" s="17">
        <f>U2056</f>
        <v>0</v>
      </c>
      <c r="V2055" s="17">
        <f>V2056</f>
        <v>0</v>
      </c>
      <c r="W2055" s="17">
        <f>W2056</f>
        <v>0</v>
      </c>
      <c r="X2055" s="17">
        <f>X2056</f>
        <v>0</v>
      </c>
      <c r="Y2055" s="17">
        <f t="shared" si="5321"/>
        <v>6603</v>
      </c>
      <c r="Z2055" s="17">
        <f t="shared" si="5322"/>
        <v>0</v>
      </c>
      <c r="AA2055" s="17">
        <f t="shared" si="5323"/>
        <v>0</v>
      </c>
      <c r="AB2055" s="17">
        <f>AB2056</f>
        <v>0</v>
      </c>
      <c r="AC2055" s="17">
        <f>AC2056</f>
        <v>0</v>
      </c>
      <c r="AD2055" s="17">
        <f>AD2056</f>
        <v>0</v>
      </c>
      <c r="AE2055" s="17">
        <f t="shared" si="5324"/>
        <v>6603</v>
      </c>
      <c r="AF2055" s="17">
        <f t="shared" si="5325"/>
        <v>0</v>
      </c>
      <c r="AG2055" s="17">
        <f t="shared" si="5326"/>
        <v>0</v>
      </c>
      <c r="AH2055" s="17">
        <f>AH2056</f>
        <v>0</v>
      </c>
      <c r="AI2055" s="17">
        <f>AI2056</f>
        <v>0</v>
      </c>
      <c r="AJ2055" s="17">
        <f>AJ2056</f>
        <v>0</v>
      </c>
      <c r="AK2055" s="17">
        <f>AK2056</f>
        <v>0</v>
      </c>
      <c r="AL2055" s="17">
        <f>AL2056</f>
        <v>0</v>
      </c>
      <c r="AM2055" s="17">
        <f>AM2056</f>
        <v>24096.866999999998</v>
      </c>
      <c r="AN2055" s="17">
        <f>AN2056</f>
        <v>0</v>
      </c>
      <c r="AO2055" s="17">
        <f>AO2056</f>
        <v>98.759</v>
      </c>
      <c r="AP2055" s="17">
        <f>AP2056</f>
        <v>0</v>
      </c>
      <c r="AQ2055" s="17">
        <f>AQ2056</f>
        <v>0</v>
      </c>
      <c r="AR2055" s="17">
        <f>AR2056</f>
        <v>0</v>
      </c>
      <c r="AS2055" s="17">
        <f>AS2056</f>
        <v>0</v>
      </c>
      <c r="AT2055" s="17">
        <f>AT2056</f>
        <v>0</v>
      </c>
      <c r="AU2055" s="17">
        <f>AU2056</f>
        <v>0</v>
      </c>
      <c r="AV2055" s="17">
        <f>AV2056</f>
        <v>0</v>
      </c>
      <c r="AW2055" s="17">
        <f t="shared" si="5327"/>
        <v>6603</v>
      </c>
      <c r="AX2055" s="17">
        <f t="shared" si="5328"/>
        <v>24195.625999999997</v>
      </c>
      <c r="AY2055" s="17">
        <f t="shared" si="5329"/>
        <v>0</v>
      </c>
      <c r="AZ2055" s="17">
        <f>AZ2056</f>
        <v>0</v>
      </c>
      <c r="BA2055" s="32"/>
      <c r="BB2055" s="32"/>
      <c r="BC2055" s="1"/>
      <c r="BD2055" s="1"/>
      <c r="BE2055" s="1"/>
      <c r="BF2055" s="1"/>
      <c r="BG2055" s="1"/>
      <c r="BH2055" s="1"/>
      <c r="BI2055" s="1"/>
    </row>
    <row r="2056" s="1" customFormat="1">
      <c r="A2056" s="30" t="s">
        <v>693</v>
      </c>
      <c r="B2056" s="30" t="s">
        <v>63</v>
      </c>
      <c r="C2056" s="30" t="s">
        <v>65</v>
      </c>
      <c r="D2056" s="15" t="s">
        <v>814</v>
      </c>
      <c r="E2056" s="30" t="s">
        <v>41</v>
      </c>
      <c r="F2056" s="31" t="s">
        <v>42</v>
      </c>
      <c r="G2056" s="17">
        <v>5275</v>
      </c>
      <c r="H2056" s="17">
        <v>0</v>
      </c>
      <c r="I2056" s="17">
        <v>0</v>
      </c>
      <c r="J2056" s="17"/>
      <c r="K2056" s="17"/>
      <c r="L2056" s="17"/>
      <c r="M2056" s="17">
        <f t="shared" si="5284"/>
        <v>5275</v>
      </c>
      <c r="N2056" s="17">
        <f t="shared" si="5285"/>
        <v>0</v>
      </c>
      <c r="O2056" s="17">
        <f t="shared" si="5286"/>
        <v>0</v>
      </c>
      <c r="P2056" s="17"/>
      <c r="Q2056" s="17"/>
      <c r="R2056" s="17"/>
      <c r="S2056" s="17">
        <v>1328</v>
      </c>
      <c r="T2056" s="17"/>
      <c r="U2056" s="17"/>
      <c r="V2056" s="17"/>
      <c r="W2056" s="17"/>
      <c r="X2056" s="17"/>
      <c r="Y2056" s="17">
        <f t="shared" si="5321"/>
        <v>6603</v>
      </c>
      <c r="Z2056" s="17">
        <f t="shared" si="5322"/>
        <v>0</v>
      </c>
      <c r="AA2056" s="17">
        <f t="shared" si="5323"/>
        <v>0</v>
      </c>
      <c r="AB2056" s="17"/>
      <c r="AC2056" s="17"/>
      <c r="AD2056" s="17"/>
      <c r="AE2056" s="17">
        <f t="shared" si="5324"/>
        <v>6603</v>
      </c>
      <c r="AF2056" s="17">
        <f t="shared" si="5325"/>
        <v>0</v>
      </c>
      <c r="AG2056" s="17">
        <f t="shared" si="5326"/>
        <v>0</v>
      </c>
      <c r="AH2056" s="17"/>
      <c r="AI2056" s="17"/>
      <c r="AJ2056" s="17"/>
      <c r="AK2056" s="17"/>
      <c r="AL2056" s="17"/>
      <c r="AM2056" s="17">
        <v>24096.866999999998</v>
      </c>
      <c r="AN2056" s="17"/>
      <c r="AO2056" s="17">
        <v>98.759</v>
      </c>
      <c r="AP2056" s="17"/>
      <c r="AQ2056" s="17"/>
      <c r="AR2056" s="17"/>
      <c r="AS2056" s="17"/>
      <c r="AT2056" s="17"/>
      <c r="AU2056" s="17"/>
      <c r="AV2056" s="17"/>
      <c r="AW2056" s="17">
        <f t="shared" si="5327"/>
        <v>6603</v>
      </c>
      <c r="AX2056" s="17">
        <f t="shared" si="5328"/>
        <v>24195.625999999997</v>
      </c>
      <c r="AY2056" s="17">
        <f t="shared" si="5329"/>
        <v>0</v>
      </c>
      <c r="AZ2056" s="17"/>
      <c r="BA2056" s="32"/>
      <c r="BB2056" s="32"/>
      <c r="BC2056" s="1"/>
      <c r="BD2056" s="1"/>
      <c r="BE2056" s="1"/>
      <c r="BF2056" s="1"/>
      <c r="BG2056" s="1"/>
      <c r="BH2056" s="1"/>
      <c r="BI2056" s="1"/>
    </row>
    <row r="2057" s="1" customFormat="1">
      <c r="A2057" s="30" t="s">
        <v>693</v>
      </c>
      <c r="B2057" s="30" t="s">
        <v>63</v>
      </c>
      <c r="C2057" s="30" t="s">
        <v>65</v>
      </c>
      <c r="D2057" s="30" t="s">
        <v>816</v>
      </c>
      <c r="E2057" s="35"/>
      <c r="F2057" s="31" t="s">
        <v>817</v>
      </c>
      <c r="G2057" s="17">
        <f>G2058</f>
        <v>106932.7</v>
      </c>
      <c r="H2057" s="17">
        <f>H2058</f>
        <v>156932.70000000001</v>
      </c>
      <c r="I2057" s="17">
        <f>I2058</f>
        <v>156932.70000000001</v>
      </c>
      <c r="J2057" s="17">
        <f>J2058</f>
        <v>0</v>
      </c>
      <c r="K2057" s="17">
        <f>K2058</f>
        <v>0</v>
      </c>
      <c r="L2057" s="17">
        <f>L2058</f>
        <v>0</v>
      </c>
      <c r="M2057" s="17">
        <f t="shared" si="5284"/>
        <v>106932.7</v>
      </c>
      <c r="N2057" s="17">
        <f t="shared" si="5285"/>
        <v>156932.70000000001</v>
      </c>
      <c r="O2057" s="17">
        <f t="shared" si="5286"/>
        <v>156932.70000000001</v>
      </c>
      <c r="P2057" s="17">
        <f>P2058</f>
        <v>0</v>
      </c>
      <c r="Q2057" s="17">
        <f>Q2058</f>
        <v>0</v>
      </c>
      <c r="R2057" s="17">
        <f>R2058</f>
        <v>0</v>
      </c>
      <c r="S2057" s="17">
        <f>S2058</f>
        <v>9797.3660500000005</v>
      </c>
      <c r="T2057" s="17">
        <f>T2058</f>
        <v>0</v>
      </c>
      <c r="U2057" s="17">
        <f>U2058</f>
        <v>0</v>
      </c>
      <c r="V2057" s="17">
        <f>V2058</f>
        <v>0</v>
      </c>
      <c r="W2057" s="17">
        <f>W2058</f>
        <v>0</v>
      </c>
      <c r="X2057" s="17">
        <f>X2058</f>
        <v>0</v>
      </c>
      <c r="Y2057" s="17">
        <f t="shared" si="5321"/>
        <v>116730.06604999999</v>
      </c>
      <c r="Z2057" s="17">
        <f t="shared" si="5322"/>
        <v>156932.70000000001</v>
      </c>
      <c r="AA2057" s="17">
        <f t="shared" si="5323"/>
        <v>156932.70000000001</v>
      </c>
      <c r="AB2057" s="17">
        <f>AB2058</f>
        <v>0</v>
      </c>
      <c r="AC2057" s="17">
        <f>AC2058</f>
        <v>0</v>
      </c>
      <c r="AD2057" s="17">
        <f>AD2058</f>
        <v>0</v>
      </c>
      <c r="AE2057" s="17">
        <f t="shared" si="5324"/>
        <v>116730.06604999999</v>
      </c>
      <c r="AF2057" s="17">
        <f t="shared" si="5325"/>
        <v>156932.70000000001</v>
      </c>
      <c r="AG2057" s="17">
        <f t="shared" si="5326"/>
        <v>156932.70000000001</v>
      </c>
      <c r="AH2057" s="17">
        <f>AH2058</f>
        <v>0</v>
      </c>
      <c r="AI2057" s="17">
        <f>AI2058</f>
        <v>0</v>
      </c>
      <c r="AJ2057" s="17">
        <f>AJ2058</f>
        <v>0</v>
      </c>
      <c r="AK2057" s="17">
        <f>AK2058</f>
        <v>0</v>
      </c>
      <c r="AL2057" s="17">
        <f>AL2058</f>
        <v>0</v>
      </c>
      <c r="AM2057" s="17">
        <f>AM2058</f>
        <v>0</v>
      </c>
      <c r="AN2057" s="17">
        <f>AN2058</f>
        <v>0</v>
      </c>
      <c r="AO2057" s="17">
        <f>AO2058</f>
        <v>0</v>
      </c>
      <c r="AP2057" s="17">
        <f>AP2058</f>
        <v>0</v>
      </c>
      <c r="AQ2057" s="17">
        <f>AQ2058</f>
        <v>0</v>
      </c>
      <c r="AR2057" s="17">
        <f>AR2058</f>
        <v>0</v>
      </c>
      <c r="AS2057" s="17">
        <f>AS2058</f>
        <v>0</v>
      </c>
      <c r="AT2057" s="17">
        <f>AT2058</f>
        <v>0</v>
      </c>
      <c r="AU2057" s="17">
        <f>AU2058</f>
        <v>0</v>
      </c>
      <c r="AV2057" s="17">
        <f>AV2058</f>
        <v>0</v>
      </c>
      <c r="AW2057" s="17">
        <f t="shared" si="5327"/>
        <v>116730.06604999999</v>
      </c>
      <c r="AX2057" s="17">
        <f t="shared" si="5328"/>
        <v>156932.70000000001</v>
      </c>
      <c r="AY2057" s="17">
        <f t="shared" si="5329"/>
        <v>156932.70000000001</v>
      </c>
      <c r="AZ2057" s="17">
        <f>AZ2058</f>
        <v>0</v>
      </c>
      <c r="BA2057" s="32"/>
      <c r="BB2057" s="32"/>
      <c r="BC2057" s="1"/>
      <c r="BD2057" s="1"/>
      <c r="BE2057" s="1"/>
      <c r="BF2057" s="1"/>
      <c r="BG2057" s="1"/>
      <c r="BH2057" s="1"/>
      <c r="BI2057" s="1"/>
    </row>
    <row r="2058" s="1" customFormat="1">
      <c r="A2058" s="30" t="s">
        <v>693</v>
      </c>
      <c r="B2058" s="30" t="s">
        <v>63</v>
      </c>
      <c r="C2058" s="30" t="s">
        <v>65</v>
      </c>
      <c r="D2058" s="30" t="s">
        <v>816</v>
      </c>
      <c r="E2058" s="30" t="s">
        <v>41</v>
      </c>
      <c r="F2058" s="31" t="s">
        <v>42</v>
      </c>
      <c r="G2058" s="17">
        <v>106932.7</v>
      </c>
      <c r="H2058" s="17">
        <v>156932.70000000001</v>
      </c>
      <c r="I2058" s="17">
        <v>156932.70000000001</v>
      </c>
      <c r="J2058" s="17"/>
      <c r="K2058" s="17"/>
      <c r="L2058" s="17"/>
      <c r="M2058" s="17">
        <f t="shared" si="5284"/>
        <v>106932.7</v>
      </c>
      <c r="N2058" s="17">
        <f t="shared" si="5285"/>
        <v>156932.70000000001</v>
      </c>
      <c r="O2058" s="17">
        <f t="shared" si="5286"/>
        <v>156932.70000000001</v>
      </c>
      <c r="P2058" s="17"/>
      <c r="Q2058" s="17"/>
      <c r="R2058" s="17"/>
      <c r="S2058" s="17">
        <f>2230.00305+4081.416+3485.947</f>
        <v>9797.3660500000005</v>
      </c>
      <c r="T2058" s="17"/>
      <c r="U2058" s="17"/>
      <c r="V2058" s="17"/>
      <c r="W2058" s="17"/>
      <c r="X2058" s="17"/>
      <c r="Y2058" s="17">
        <f t="shared" si="5321"/>
        <v>116730.06604999999</v>
      </c>
      <c r="Z2058" s="17">
        <f t="shared" si="5322"/>
        <v>156932.70000000001</v>
      </c>
      <c r="AA2058" s="17">
        <f t="shared" si="5323"/>
        <v>156932.70000000001</v>
      </c>
      <c r="AB2058" s="17"/>
      <c r="AC2058" s="17"/>
      <c r="AD2058" s="17"/>
      <c r="AE2058" s="17">
        <f t="shared" si="5324"/>
        <v>116730.06604999999</v>
      </c>
      <c r="AF2058" s="17">
        <f t="shared" si="5325"/>
        <v>156932.70000000001</v>
      </c>
      <c r="AG2058" s="17">
        <f t="shared" si="5326"/>
        <v>156932.70000000001</v>
      </c>
      <c r="AH2058" s="17"/>
      <c r="AI2058" s="17"/>
      <c r="AJ2058" s="17"/>
      <c r="AK2058" s="17"/>
      <c r="AL2058" s="17"/>
      <c r="AM2058" s="17"/>
      <c r="AN2058" s="17"/>
      <c r="AO2058" s="17"/>
      <c r="AP2058" s="17"/>
      <c r="AQ2058" s="17"/>
      <c r="AR2058" s="17"/>
      <c r="AS2058" s="17"/>
      <c r="AT2058" s="17"/>
      <c r="AU2058" s="17"/>
      <c r="AV2058" s="17"/>
      <c r="AW2058" s="17">
        <f t="shared" si="5327"/>
        <v>116730.06604999999</v>
      </c>
      <c r="AX2058" s="17">
        <f t="shared" si="5328"/>
        <v>156932.70000000001</v>
      </c>
      <c r="AY2058" s="17">
        <f t="shared" si="5329"/>
        <v>156932.70000000001</v>
      </c>
      <c r="AZ2058" s="17"/>
      <c r="BA2058" s="32"/>
      <c r="BB2058" s="32"/>
      <c r="BC2058" s="1"/>
      <c r="BD2058" s="1"/>
      <c r="BE2058" s="1"/>
      <c r="BF2058" s="1"/>
      <c r="BG2058" s="1"/>
      <c r="BH2058" s="1"/>
      <c r="BI2058" s="1"/>
    </row>
    <row r="2059" s="1" customFormat="1">
      <c r="A2059" s="30" t="s">
        <v>693</v>
      </c>
      <c r="B2059" s="30" t="s">
        <v>63</v>
      </c>
      <c r="C2059" s="30" t="s">
        <v>65</v>
      </c>
      <c r="D2059" s="30" t="s">
        <v>818</v>
      </c>
      <c r="E2059" s="35"/>
      <c r="F2059" s="31" t="s">
        <v>819</v>
      </c>
      <c r="G2059" s="17">
        <f>G2060</f>
        <v>625.5</v>
      </c>
      <c r="H2059" s="17">
        <f>H2060</f>
        <v>625.5</v>
      </c>
      <c r="I2059" s="17">
        <f>I2060</f>
        <v>625.5</v>
      </c>
      <c r="J2059" s="17">
        <f>J2060</f>
        <v>0</v>
      </c>
      <c r="K2059" s="17">
        <f>K2060</f>
        <v>0</v>
      </c>
      <c r="L2059" s="17">
        <f>L2060</f>
        <v>0</v>
      </c>
      <c r="M2059" s="17">
        <f t="shared" si="5284"/>
        <v>625.5</v>
      </c>
      <c r="N2059" s="17">
        <f t="shared" si="5285"/>
        <v>625.5</v>
      </c>
      <c r="O2059" s="17">
        <f t="shared" si="5286"/>
        <v>625.5</v>
      </c>
      <c r="P2059" s="17">
        <f>P2060</f>
        <v>0</v>
      </c>
      <c r="Q2059" s="17">
        <f>Q2060</f>
        <v>0</v>
      </c>
      <c r="R2059" s="17">
        <f>R2060</f>
        <v>0</v>
      </c>
      <c r="S2059" s="17">
        <f>S2060</f>
        <v>0</v>
      </c>
      <c r="T2059" s="17">
        <f>T2060</f>
        <v>0</v>
      </c>
      <c r="U2059" s="17">
        <f>U2060</f>
        <v>0</v>
      </c>
      <c r="V2059" s="17">
        <f>V2060</f>
        <v>0</v>
      </c>
      <c r="W2059" s="17">
        <f>W2060</f>
        <v>0</v>
      </c>
      <c r="X2059" s="17">
        <f>X2060</f>
        <v>0</v>
      </c>
      <c r="Y2059" s="17">
        <f t="shared" si="5321"/>
        <v>625.5</v>
      </c>
      <c r="Z2059" s="17">
        <f t="shared" si="5322"/>
        <v>625.5</v>
      </c>
      <c r="AA2059" s="17">
        <f t="shared" si="5323"/>
        <v>625.5</v>
      </c>
      <c r="AB2059" s="17">
        <f>AB2060</f>
        <v>0</v>
      </c>
      <c r="AC2059" s="17">
        <f>AC2060</f>
        <v>0</v>
      </c>
      <c r="AD2059" s="17">
        <f>AD2060</f>
        <v>0</v>
      </c>
      <c r="AE2059" s="17">
        <f t="shared" si="5324"/>
        <v>625.5</v>
      </c>
      <c r="AF2059" s="17">
        <f t="shared" si="5325"/>
        <v>625.5</v>
      </c>
      <c r="AG2059" s="17">
        <f t="shared" si="5326"/>
        <v>625.5</v>
      </c>
      <c r="AH2059" s="17">
        <f>AH2060</f>
        <v>0</v>
      </c>
      <c r="AI2059" s="17">
        <f>AI2060</f>
        <v>0</v>
      </c>
      <c r="AJ2059" s="17">
        <f>AJ2060</f>
        <v>0</v>
      </c>
      <c r="AK2059" s="17">
        <f>AK2060</f>
        <v>0</v>
      </c>
      <c r="AL2059" s="17">
        <f>AL2060</f>
        <v>0</v>
      </c>
      <c r="AM2059" s="17">
        <f>AM2060</f>
        <v>0</v>
      </c>
      <c r="AN2059" s="17">
        <f>AN2060</f>
        <v>0</v>
      </c>
      <c r="AO2059" s="17">
        <f>AO2060</f>
        <v>0</v>
      </c>
      <c r="AP2059" s="17">
        <f>AP2060</f>
        <v>0</v>
      </c>
      <c r="AQ2059" s="17">
        <f>AQ2060</f>
        <v>0</v>
      </c>
      <c r="AR2059" s="17">
        <f>AR2060</f>
        <v>0</v>
      </c>
      <c r="AS2059" s="17">
        <f>AS2060</f>
        <v>0</v>
      </c>
      <c r="AT2059" s="17">
        <f>AT2060</f>
        <v>0</v>
      </c>
      <c r="AU2059" s="17">
        <f>AU2060</f>
        <v>0</v>
      </c>
      <c r="AV2059" s="17">
        <f>AV2060</f>
        <v>0</v>
      </c>
      <c r="AW2059" s="17">
        <f t="shared" si="5327"/>
        <v>625.5</v>
      </c>
      <c r="AX2059" s="17">
        <f t="shared" si="5328"/>
        <v>625.5</v>
      </c>
      <c r="AY2059" s="17">
        <f t="shared" si="5329"/>
        <v>625.5</v>
      </c>
      <c r="AZ2059" s="17">
        <f>AZ2060</f>
        <v>0</v>
      </c>
      <c r="BA2059" s="32"/>
      <c r="BB2059" s="32"/>
      <c r="BC2059" s="1"/>
      <c r="BD2059" s="1"/>
      <c r="BE2059" s="1"/>
      <c r="BF2059" s="1"/>
      <c r="BG2059" s="1"/>
      <c r="BH2059" s="1"/>
      <c r="BI2059" s="1"/>
    </row>
    <row r="2060" s="1" customFormat="1">
      <c r="A2060" s="30" t="s">
        <v>693</v>
      </c>
      <c r="B2060" s="30" t="s">
        <v>63</v>
      </c>
      <c r="C2060" s="30" t="s">
        <v>65</v>
      </c>
      <c r="D2060" s="30" t="s">
        <v>818</v>
      </c>
      <c r="E2060" s="30" t="s">
        <v>41</v>
      </c>
      <c r="F2060" s="31" t="s">
        <v>42</v>
      </c>
      <c r="G2060" s="17">
        <v>625.5</v>
      </c>
      <c r="H2060" s="17">
        <v>625.5</v>
      </c>
      <c r="I2060" s="17">
        <v>625.5</v>
      </c>
      <c r="J2060" s="17"/>
      <c r="K2060" s="17"/>
      <c r="L2060" s="17"/>
      <c r="M2060" s="17">
        <f t="shared" si="5284"/>
        <v>625.5</v>
      </c>
      <c r="N2060" s="17">
        <f t="shared" si="5285"/>
        <v>625.5</v>
      </c>
      <c r="O2060" s="17">
        <f t="shared" si="5286"/>
        <v>625.5</v>
      </c>
      <c r="P2060" s="17"/>
      <c r="Q2060" s="17"/>
      <c r="R2060" s="17"/>
      <c r="S2060" s="17"/>
      <c r="T2060" s="17"/>
      <c r="U2060" s="17"/>
      <c r="V2060" s="17"/>
      <c r="W2060" s="17"/>
      <c r="X2060" s="17"/>
      <c r="Y2060" s="17">
        <f t="shared" si="5321"/>
        <v>625.5</v>
      </c>
      <c r="Z2060" s="17">
        <f t="shared" si="5322"/>
        <v>625.5</v>
      </c>
      <c r="AA2060" s="17">
        <f t="shared" si="5323"/>
        <v>625.5</v>
      </c>
      <c r="AB2060" s="17"/>
      <c r="AC2060" s="17"/>
      <c r="AD2060" s="17"/>
      <c r="AE2060" s="17">
        <f t="shared" si="5324"/>
        <v>625.5</v>
      </c>
      <c r="AF2060" s="17">
        <f t="shared" si="5325"/>
        <v>625.5</v>
      </c>
      <c r="AG2060" s="17">
        <f t="shared" si="5326"/>
        <v>625.5</v>
      </c>
      <c r="AH2060" s="17"/>
      <c r="AI2060" s="17"/>
      <c r="AJ2060" s="17"/>
      <c r="AK2060" s="17"/>
      <c r="AL2060" s="17"/>
      <c r="AM2060" s="17"/>
      <c r="AN2060" s="17"/>
      <c r="AO2060" s="17"/>
      <c r="AP2060" s="17"/>
      <c r="AQ2060" s="17"/>
      <c r="AR2060" s="17"/>
      <c r="AS2060" s="17"/>
      <c r="AT2060" s="17"/>
      <c r="AU2060" s="17"/>
      <c r="AV2060" s="17"/>
      <c r="AW2060" s="17">
        <f t="shared" si="5327"/>
        <v>625.5</v>
      </c>
      <c r="AX2060" s="17">
        <f t="shared" si="5328"/>
        <v>625.5</v>
      </c>
      <c r="AY2060" s="17">
        <f t="shared" si="5329"/>
        <v>625.5</v>
      </c>
      <c r="AZ2060" s="17"/>
      <c r="BA2060" s="32"/>
      <c r="BB2060" s="32"/>
      <c r="BC2060" s="1"/>
      <c r="BD2060" s="1"/>
      <c r="BE2060" s="1"/>
      <c r="BF2060" s="1"/>
      <c r="BG2060" s="1"/>
      <c r="BH2060" s="1"/>
      <c r="BI2060" s="1"/>
    </row>
    <row r="2061" s="1" customFormat="1">
      <c r="A2061" s="30" t="s">
        <v>693</v>
      </c>
      <c r="B2061" s="30" t="s">
        <v>63</v>
      </c>
      <c r="C2061" s="30" t="s">
        <v>65</v>
      </c>
      <c r="D2061" s="30" t="s">
        <v>820</v>
      </c>
      <c r="E2061" s="30"/>
      <c r="F2061" s="31" t="s">
        <v>821</v>
      </c>
      <c r="G2061" s="17"/>
      <c r="H2061" s="17"/>
      <c r="I2061" s="17"/>
      <c r="J2061" s="17"/>
      <c r="K2061" s="17"/>
      <c r="L2061" s="17"/>
      <c r="M2061" s="17"/>
      <c r="N2061" s="17"/>
      <c r="O2061" s="17"/>
      <c r="P2061" s="17">
        <f>P2062</f>
        <v>0</v>
      </c>
      <c r="Q2061" s="17">
        <f>Q2062</f>
        <v>0</v>
      </c>
      <c r="R2061" s="17">
        <f>R2062</f>
        <v>0</v>
      </c>
      <c r="S2061" s="17">
        <f>S2062</f>
        <v>1253.4922200000001</v>
      </c>
      <c r="T2061" s="17">
        <f>T2062</f>
        <v>0</v>
      </c>
      <c r="U2061" s="17">
        <f>U2062</f>
        <v>0</v>
      </c>
      <c r="V2061" s="17">
        <f>V2062</f>
        <v>0</v>
      </c>
      <c r="W2061" s="17">
        <f>W2062</f>
        <v>0</v>
      </c>
      <c r="X2061" s="17">
        <f>X2062</f>
        <v>0</v>
      </c>
      <c r="Y2061" s="17">
        <f t="shared" si="5321"/>
        <v>1253.4922200000001</v>
      </c>
      <c r="Z2061" s="17">
        <f t="shared" si="5322"/>
        <v>0</v>
      </c>
      <c r="AA2061" s="17">
        <f t="shared" si="5323"/>
        <v>0</v>
      </c>
      <c r="AB2061" s="17">
        <f>AB2062</f>
        <v>0</v>
      </c>
      <c r="AC2061" s="17">
        <f>AC2062</f>
        <v>0</v>
      </c>
      <c r="AD2061" s="17">
        <f>AD2062</f>
        <v>0</v>
      </c>
      <c r="AE2061" s="17">
        <f t="shared" si="5324"/>
        <v>1253.4922200000001</v>
      </c>
      <c r="AF2061" s="17">
        <f t="shared" si="5325"/>
        <v>0</v>
      </c>
      <c r="AG2061" s="17">
        <f t="shared" si="5326"/>
        <v>0</v>
      </c>
      <c r="AH2061" s="17">
        <f>AH2062</f>
        <v>0</v>
      </c>
      <c r="AI2061" s="17">
        <f>AI2062</f>
        <v>0</v>
      </c>
      <c r="AJ2061" s="17">
        <f>AJ2062</f>
        <v>0</v>
      </c>
      <c r="AK2061" s="17">
        <f>AK2062</f>
        <v>0</v>
      </c>
      <c r="AL2061" s="17">
        <f>AL2062</f>
        <v>0</v>
      </c>
      <c r="AM2061" s="17">
        <f>AM2062</f>
        <v>0</v>
      </c>
      <c r="AN2061" s="17">
        <f>AN2062</f>
        <v>0</v>
      </c>
      <c r="AO2061" s="17">
        <f>AO2062</f>
        <v>0</v>
      </c>
      <c r="AP2061" s="17">
        <f>AP2062</f>
        <v>0</v>
      </c>
      <c r="AQ2061" s="17">
        <f>AQ2062</f>
        <v>0</v>
      </c>
      <c r="AR2061" s="17">
        <f>AR2062</f>
        <v>0</v>
      </c>
      <c r="AS2061" s="17">
        <f>AS2062</f>
        <v>0</v>
      </c>
      <c r="AT2061" s="17">
        <f>AT2062</f>
        <v>0</v>
      </c>
      <c r="AU2061" s="17">
        <f>AU2062</f>
        <v>0</v>
      </c>
      <c r="AV2061" s="17">
        <f>AV2062</f>
        <v>0</v>
      </c>
      <c r="AW2061" s="17">
        <f t="shared" si="5327"/>
        <v>1253.4922200000001</v>
      </c>
      <c r="AX2061" s="17">
        <f t="shared" si="5328"/>
        <v>0</v>
      </c>
      <c r="AY2061" s="17">
        <f t="shared" si="5329"/>
        <v>0</v>
      </c>
      <c r="AZ2061" s="17">
        <f>AZ2062</f>
        <v>0</v>
      </c>
      <c r="BA2061" s="32"/>
      <c r="BB2061" s="32"/>
      <c r="BC2061" s="1"/>
      <c r="BD2061" s="1"/>
      <c r="BE2061" s="1"/>
      <c r="BF2061" s="1"/>
      <c r="BG2061" s="1"/>
      <c r="BH2061" s="1"/>
      <c r="BI2061" s="1"/>
    </row>
    <row r="2062" s="1" customFormat="1">
      <c r="A2062" s="30" t="s">
        <v>693</v>
      </c>
      <c r="B2062" s="30" t="s">
        <v>63</v>
      </c>
      <c r="C2062" s="30" t="s">
        <v>65</v>
      </c>
      <c r="D2062" s="30" t="s">
        <v>820</v>
      </c>
      <c r="E2062" s="30" t="s">
        <v>41</v>
      </c>
      <c r="F2062" s="31" t="s">
        <v>42</v>
      </c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>
        <v>1253.4922200000001</v>
      </c>
      <c r="T2062" s="17"/>
      <c r="U2062" s="17"/>
      <c r="V2062" s="17"/>
      <c r="W2062" s="17"/>
      <c r="X2062" s="17"/>
      <c r="Y2062" s="17">
        <f t="shared" si="5321"/>
        <v>1253.4922200000001</v>
      </c>
      <c r="Z2062" s="17">
        <f t="shared" si="5322"/>
        <v>0</v>
      </c>
      <c r="AA2062" s="17">
        <f t="shared" si="5323"/>
        <v>0</v>
      </c>
      <c r="AB2062" s="17"/>
      <c r="AC2062" s="17"/>
      <c r="AD2062" s="17"/>
      <c r="AE2062" s="17">
        <f t="shared" si="5324"/>
        <v>1253.4922200000001</v>
      </c>
      <c r="AF2062" s="17">
        <f t="shared" si="5325"/>
        <v>0</v>
      </c>
      <c r="AG2062" s="17">
        <f t="shared" si="5326"/>
        <v>0</v>
      </c>
      <c r="AH2062" s="17"/>
      <c r="AI2062" s="17"/>
      <c r="AJ2062" s="17"/>
      <c r="AK2062" s="17"/>
      <c r="AL2062" s="17"/>
      <c r="AM2062" s="17"/>
      <c r="AN2062" s="17"/>
      <c r="AO2062" s="17"/>
      <c r="AP2062" s="17"/>
      <c r="AQ2062" s="17"/>
      <c r="AR2062" s="17"/>
      <c r="AS2062" s="17"/>
      <c r="AT2062" s="17"/>
      <c r="AU2062" s="17"/>
      <c r="AV2062" s="17"/>
      <c r="AW2062" s="17">
        <f t="shared" si="5327"/>
        <v>1253.4922200000001</v>
      </c>
      <c r="AX2062" s="17">
        <f t="shared" si="5328"/>
        <v>0</v>
      </c>
      <c r="AY2062" s="17">
        <f t="shared" si="5329"/>
        <v>0</v>
      </c>
      <c r="AZ2062" s="17"/>
      <c r="BA2062" s="32"/>
      <c r="BB2062" s="32"/>
      <c r="BC2062" s="1"/>
      <c r="BD2062" s="1"/>
      <c r="BE2062" s="1"/>
      <c r="BF2062" s="1"/>
      <c r="BG2062" s="1"/>
      <c r="BH2062" s="1"/>
      <c r="BI2062" s="1"/>
    </row>
    <row r="2063" s="25" customFormat="1">
      <c r="A2063" s="26" t="s">
        <v>693</v>
      </c>
      <c r="B2063" s="26" t="s">
        <v>63</v>
      </c>
      <c r="C2063" s="26" t="s">
        <v>63</v>
      </c>
      <c r="D2063" s="26"/>
      <c r="E2063" s="34"/>
      <c r="F2063" s="27" t="s">
        <v>198</v>
      </c>
      <c r="G2063" s="28">
        <f>G2064+G2074</f>
        <v>880079.80000000005</v>
      </c>
      <c r="H2063" s="28">
        <f>H2064+H2074</f>
        <v>268201.59999999998</v>
      </c>
      <c r="I2063" s="28">
        <f>I2064+I2074</f>
        <v>268201.59999999998</v>
      </c>
      <c r="J2063" s="28">
        <f>J2064+J2074</f>
        <v>2123.9000000000001</v>
      </c>
      <c r="K2063" s="28">
        <f>K2064+K2074</f>
        <v>2186.0999999999999</v>
      </c>
      <c r="L2063" s="28">
        <f>L2064+L2074</f>
        <v>2186.0999999999999</v>
      </c>
      <c r="M2063" s="28">
        <f t="shared" si="5284"/>
        <v>882203.70000000007</v>
      </c>
      <c r="N2063" s="28">
        <f t="shared" si="5285"/>
        <v>270387.69999999995</v>
      </c>
      <c r="O2063" s="28">
        <f t="shared" si="5286"/>
        <v>270387.69999999995</v>
      </c>
      <c r="P2063" s="28">
        <f>P2064+P2074</f>
        <v>28771.5</v>
      </c>
      <c r="Q2063" s="28">
        <f>Q2064+Q2074</f>
        <v>0</v>
      </c>
      <c r="R2063" s="28">
        <f>R2064+R2074</f>
        <v>0</v>
      </c>
      <c r="S2063" s="28">
        <f>S2064+S2074</f>
        <v>0</v>
      </c>
      <c r="T2063" s="28">
        <f>T2064+T2074</f>
        <v>34420.199999999997</v>
      </c>
      <c r="U2063" s="28">
        <f>U2064+U2074</f>
        <v>0</v>
      </c>
      <c r="V2063" s="28">
        <f>V2064+V2074</f>
        <v>34420.199999999997</v>
      </c>
      <c r="W2063" s="28">
        <f>W2064+W2074</f>
        <v>0</v>
      </c>
      <c r="X2063" s="28">
        <f>X2064+X2074</f>
        <v>0</v>
      </c>
      <c r="Y2063" s="28">
        <f t="shared" si="5321"/>
        <v>910975.20000000007</v>
      </c>
      <c r="Z2063" s="28">
        <f t="shared" si="5322"/>
        <v>304807.89999999997</v>
      </c>
      <c r="AA2063" s="28">
        <f t="shared" si="5323"/>
        <v>304807.89999999997</v>
      </c>
      <c r="AB2063" s="28">
        <f>AB2064+AB2074</f>
        <v>0</v>
      </c>
      <c r="AC2063" s="28">
        <f>AC2064+AC2074</f>
        <v>0</v>
      </c>
      <c r="AD2063" s="28">
        <f>AD2064+AD2074</f>
        <v>0</v>
      </c>
      <c r="AE2063" s="28">
        <f t="shared" si="5324"/>
        <v>910975.20000000007</v>
      </c>
      <c r="AF2063" s="28">
        <f t="shared" si="5325"/>
        <v>304807.89999999997</v>
      </c>
      <c r="AG2063" s="28">
        <f t="shared" si="5326"/>
        <v>304807.89999999997</v>
      </c>
      <c r="AH2063" s="28">
        <f>AH2064+AH2074</f>
        <v>0</v>
      </c>
      <c r="AI2063" s="28">
        <f>AI2064+AI2074</f>
        <v>0</v>
      </c>
      <c r="AJ2063" s="28">
        <f>AJ2064+AJ2074</f>
        <v>0</v>
      </c>
      <c r="AK2063" s="28">
        <f>AK2064+AK2074</f>
        <v>0</v>
      </c>
      <c r="AL2063" s="28">
        <f>AL2064+AL2074</f>
        <v>0</v>
      </c>
      <c r="AM2063" s="28">
        <f>AM2064+AM2074</f>
        <v>0</v>
      </c>
      <c r="AN2063" s="28">
        <f>AN2064+AN2074</f>
        <v>0</v>
      </c>
      <c r="AO2063" s="28">
        <f>AO2064+AO2074</f>
        <v>0</v>
      </c>
      <c r="AP2063" s="28">
        <f>AP2064+AP2074</f>
        <v>0</v>
      </c>
      <c r="AQ2063" s="28">
        <f>AQ2064+AQ2074</f>
        <v>0</v>
      </c>
      <c r="AR2063" s="28">
        <f>AR2064+AR2074</f>
        <v>0</v>
      </c>
      <c r="AS2063" s="28">
        <f>AS2064+AS2074</f>
        <v>0</v>
      </c>
      <c r="AT2063" s="28">
        <f>AT2064+AT2074</f>
        <v>0</v>
      </c>
      <c r="AU2063" s="28">
        <f>AU2064+AU2074</f>
        <v>0</v>
      </c>
      <c r="AV2063" s="28">
        <f>AV2064+AV2074</f>
        <v>0</v>
      </c>
      <c r="AW2063" s="28">
        <f t="shared" si="5327"/>
        <v>910975.20000000007</v>
      </c>
      <c r="AX2063" s="28">
        <f t="shared" si="5328"/>
        <v>304807.89999999997</v>
      </c>
      <c r="AY2063" s="28">
        <f t="shared" si="5329"/>
        <v>304807.89999999997</v>
      </c>
      <c r="AZ2063" s="28">
        <f>AZ2064+AZ2074</f>
        <v>0</v>
      </c>
      <c r="BA2063" s="29"/>
      <c r="BB2063" s="29"/>
      <c r="BC2063" s="25"/>
      <c r="BD2063" s="25"/>
      <c r="BE2063" s="25"/>
      <c r="BF2063" s="25"/>
      <c r="BG2063" s="25"/>
      <c r="BH2063" s="25"/>
      <c r="BI2063" s="25"/>
    </row>
    <row r="2064" s="1" customFormat="1">
      <c r="A2064" s="30" t="s">
        <v>693</v>
      </c>
      <c r="B2064" s="30" t="s">
        <v>63</v>
      </c>
      <c r="C2064" s="30" t="s">
        <v>63</v>
      </c>
      <c r="D2064" s="30" t="s">
        <v>67</v>
      </c>
      <c r="E2064" s="35"/>
      <c r="F2064" s="31" t="s">
        <v>68</v>
      </c>
      <c r="G2064" s="17">
        <f t="shared" ref="G2064:G2065" si="5346">G2065</f>
        <v>874579.80000000005</v>
      </c>
      <c r="H2064" s="17">
        <f t="shared" ref="H2064:H2065" si="5347">H2065</f>
        <v>268201.59999999998</v>
      </c>
      <c r="I2064" s="17">
        <f t="shared" ref="I2064:I2065" si="5348">I2065</f>
        <v>268201.59999999998</v>
      </c>
      <c r="J2064" s="17">
        <f t="shared" ref="J2064:J2065" si="5349">J2065</f>
        <v>2123.9000000000001</v>
      </c>
      <c r="K2064" s="17">
        <f t="shared" ref="K2064:K2065" si="5350">K2065</f>
        <v>2186.0999999999999</v>
      </c>
      <c r="L2064" s="17">
        <f t="shared" ref="L2064:L2065" si="5351">L2065</f>
        <v>2186.0999999999999</v>
      </c>
      <c r="M2064" s="17">
        <f t="shared" si="5284"/>
        <v>876703.70000000007</v>
      </c>
      <c r="N2064" s="17">
        <f t="shared" si="5285"/>
        <v>270387.69999999995</v>
      </c>
      <c r="O2064" s="17">
        <f t="shared" si="5286"/>
        <v>270387.69999999995</v>
      </c>
      <c r="P2064" s="17">
        <f t="shared" ref="P2064:P2065" si="5352">P2065</f>
        <v>28771.5</v>
      </c>
      <c r="Q2064" s="17">
        <f t="shared" ref="Q2064:Q2065" si="5353">Q2065</f>
        <v>0</v>
      </c>
      <c r="R2064" s="17">
        <f t="shared" ref="R2064:R2065" si="5354">R2065</f>
        <v>0</v>
      </c>
      <c r="S2064" s="17">
        <f t="shared" ref="S2064:S2065" si="5355">S2065</f>
        <v>0</v>
      </c>
      <c r="T2064" s="17">
        <f t="shared" ref="T2064:T2065" si="5356">T2065</f>
        <v>34420.199999999997</v>
      </c>
      <c r="U2064" s="17">
        <f t="shared" ref="U2064:U2065" si="5357">U2065</f>
        <v>0</v>
      </c>
      <c r="V2064" s="17">
        <f t="shared" ref="V2064:V2065" si="5358">V2065</f>
        <v>34420.199999999997</v>
      </c>
      <c r="W2064" s="17">
        <f t="shared" ref="W2064:W2065" si="5359">W2065</f>
        <v>0</v>
      </c>
      <c r="X2064" s="17">
        <f t="shared" ref="X2064:X2065" si="5360">X2065</f>
        <v>0</v>
      </c>
      <c r="Y2064" s="17">
        <f t="shared" si="5321"/>
        <v>905475.20000000007</v>
      </c>
      <c r="Z2064" s="17">
        <f t="shared" si="5322"/>
        <v>304807.89999999997</v>
      </c>
      <c r="AA2064" s="17">
        <f t="shared" si="5323"/>
        <v>304807.89999999997</v>
      </c>
      <c r="AB2064" s="17">
        <f t="shared" ref="AB2064:AB2065" si="5361">AB2065</f>
        <v>0</v>
      </c>
      <c r="AC2064" s="17">
        <f t="shared" ref="AC2064:AC2065" si="5362">AC2065</f>
        <v>0</v>
      </c>
      <c r="AD2064" s="17">
        <f t="shared" ref="AD2064:AD2065" si="5363">AD2065</f>
        <v>0</v>
      </c>
      <c r="AE2064" s="17">
        <f t="shared" si="5324"/>
        <v>905475.20000000007</v>
      </c>
      <c r="AF2064" s="17">
        <f t="shared" si="5325"/>
        <v>304807.89999999997</v>
      </c>
      <c r="AG2064" s="17">
        <f t="shared" si="5326"/>
        <v>304807.89999999997</v>
      </c>
      <c r="AH2064" s="17">
        <f t="shared" ref="AH2064:AH2065" si="5364">AH2065</f>
        <v>0</v>
      </c>
      <c r="AI2064" s="17">
        <f t="shared" ref="AI2064:AI2065" si="5365">AI2065</f>
        <v>0</v>
      </c>
      <c r="AJ2064" s="17">
        <f t="shared" ref="AJ2064:AJ2065" si="5366">AJ2065</f>
        <v>0</v>
      </c>
      <c r="AK2064" s="17">
        <f t="shared" ref="AK2064:AK2065" si="5367">AK2065</f>
        <v>0</v>
      </c>
      <c r="AL2064" s="17">
        <f t="shared" ref="AL2064:AL2065" si="5368">AL2065</f>
        <v>0</v>
      </c>
      <c r="AM2064" s="17">
        <f t="shared" ref="AM2064:AM2065" si="5369">AM2065</f>
        <v>0</v>
      </c>
      <c r="AN2064" s="17">
        <f t="shared" ref="AN2064:AN2065" si="5370">AN2065</f>
        <v>0</v>
      </c>
      <c r="AO2064" s="17">
        <f t="shared" ref="AO2064:AO2065" si="5371">AO2065</f>
        <v>0</v>
      </c>
      <c r="AP2064" s="17">
        <f t="shared" ref="AP2064:AP2065" si="5372">AP2065</f>
        <v>0</v>
      </c>
      <c r="AQ2064" s="17">
        <f t="shared" ref="AQ2064:AQ2065" si="5373">AQ2065</f>
        <v>0</v>
      </c>
      <c r="AR2064" s="17">
        <f t="shared" ref="AR2064:AR2065" si="5374">AR2065</f>
        <v>0</v>
      </c>
      <c r="AS2064" s="17">
        <f t="shared" ref="AS2064:AS2065" si="5375">AS2065</f>
        <v>0</v>
      </c>
      <c r="AT2064" s="17">
        <f t="shared" ref="AT2064:AT2065" si="5376">AT2065</f>
        <v>0</v>
      </c>
      <c r="AU2064" s="17">
        <f t="shared" ref="AU2064:AU2065" si="5377">AU2065</f>
        <v>0</v>
      </c>
      <c r="AV2064" s="17">
        <f t="shared" ref="AV2064:AV2065" si="5378">AV2065</f>
        <v>0</v>
      </c>
      <c r="AW2064" s="17">
        <f t="shared" si="5327"/>
        <v>905475.20000000007</v>
      </c>
      <c r="AX2064" s="17">
        <f t="shared" si="5328"/>
        <v>304807.89999999997</v>
      </c>
      <c r="AY2064" s="17">
        <f t="shared" si="5329"/>
        <v>304807.89999999997</v>
      </c>
      <c r="AZ2064" s="17">
        <f t="shared" ref="AZ2064:AZ2065" si="5379">AZ2065</f>
        <v>0</v>
      </c>
      <c r="BA2064" s="32"/>
      <c r="BB2064" s="32"/>
      <c r="BC2064" s="1"/>
      <c r="BD2064" s="1"/>
      <c r="BE2064" s="1"/>
      <c r="BF2064" s="1"/>
      <c r="BG2064" s="1"/>
      <c r="BH2064" s="1"/>
      <c r="BI2064" s="1"/>
    </row>
    <row r="2065" s="1" customFormat="1">
      <c r="A2065" s="30" t="s">
        <v>693</v>
      </c>
      <c r="B2065" s="30" t="s">
        <v>63</v>
      </c>
      <c r="C2065" s="30" t="s">
        <v>63</v>
      </c>
      <c r="D2065" s="30" t="s">
        <v>69</v>
      </c>
      <c r="E2065" s="35"/>
      <c r="F2065" s="31" t="s">
        <v>36</v>
      </c>
      <c r="G2065" s="17">
        <f t="shared" si="5346"/>
        <v>874579.80000000005</v>
      </c>
      <c r="H2065" s="17">
        <f t="shared" si="5347"/>
        <v>268201.59999999998</v>
      </c>
      <c r="I2065" s="17">
        <f t="shared" si="5348"/>
        <v>268201.59999999998</v>
      </c>
      <c r="J2065" s="17">
        <f t="shared" si="5349"/>
        <v>2123.9000000000001</v>
      </c>
      <c r="K2065" s="17">
        <f t="shared" si="5350"/>
        <v>2186.0999999999999</v>
      </c>
      <c r="L2065" s="17">
        <f t="shared" si="5351"/>
        <v>2186.0999999999999</v>
      </c>
      <c r="M2065" s="17">
        <f t="shared" si="5284"/>
        <v>876703.70000000007</v>
      </c>
      <c r="N2065" s="17">
        <f t="shared" si="5285"/>
        <v>270387.69999999995</v>
      </c>
      <c r="O2065" s="17">
        <f t="shared" si="5286"/>
        <v>270387.69999999995</v>
      </c>
      <c r="P2065" s="17">
        <f t="shared" si="5352"/>
        <v>28771.5</v>
      </c>
      <c r="Q2065" s="17">
        <f t="shared" si="5353"/>
        <v>0</v>
      </c>
      <c r="R2065" s="17">
        <f t="shared" si="5354"/>
        <v>0</v>
      </c>
      <c r="S2065" s="17">
        <f t="shared" si="5355"/>
        <v>0</v>
      </c>
      <c r="T2065" s="17">
        <f t="shared" si="5356"/>
        <v>34420.199999999997</v>
      </c>
      <c r="U2065" s="17">
        <f t="shared" si="5357"/>
        <v>0</v>
      </c>
      <c r="V2065" s="17">
        <f t="shared" si="5358"/>
        <v>34420.199999999997</v>
      </c>
      <c r="W2065" s="17">
        <f t="shared" si="5359"/>
        <v>0</v>
      </c>
      <c r="X2065" s="17">
        <f t="shared" si="5360"/>
        <v>0</v>
      </c>
      <c r="Y2065" s="17">
        <f t="shared" si="5321"/>
        <v>905475.20000000007</v>
      </c>
      <c r="Z2065" s="17">
        <f t="shared" si="5322"/>
        <v>304807.89999999997</v>
      </c>
      <c r="AA2065" s="17">
        <f t="shared" si="5323"/>
        <v>304807.89999999997</v>
      </c>
      <c r="AB2065" s="17">
        <f t="shared" si="5361"/>
        <v>0</v>
      </c>
      <c r="AC2065" s="17">
        <f t="shared" si="5362"/>
        <v>0</v>
      </c>
      <c r="AD2065" s="17">
        <f t="shared" si="5363"/>
        <v>0</v>
      </c>
      <c r="AE2065" s="17">
        <f t="shared" si="5324"/>
        <v>905475.20000000007</v>
      </c>
      <c r="AF2065" s="17">
        <f t="shared" si="5325"/>
        <v>304807.89999999997</v>
      </c>
      <c r="AG2065" s="17">
        <f t="shared" si="5326"/>
        <v>304807.89999999997</v>
      </c>
      <c r="AH2065" s="17">
        <f t="shared" si="5364"/>
        <v>0</v>
      </c>
      <c r="AI2065" s="17">
        <f t="shared" si="5365"/>
        <v>0</v>
      </c>
      <c r="AJ2065" s="17">
        <f t="shared" si="5366"/>
        <v>0</v>
      </c>
      <c r="AK2065" s="17">
        <f t="shared" si="5367"/>
        <v>0</v>
      </c>
      <c r="AL2065" s="17">
        <f t="shared" si="5368"/>
        <v>0</v>
      </c>
      <c r="AM2065" s="17">
        <f t="shared" si="5369"/>
        <v>0</v>
      </c>
      <c r="AN2065" s="17">
        <f t="shared" si="5370"/>
        <v>0</v>
      </c>
      <c r="AO2065" s="17">
        <f t="shared" si="5371"/>
        <v>0</v>
      </c>
      <c r="AP2065" s="17">
        <f t="shared" si="5372"/>
        <v>0</v>
      </c>
      <c r="AQ2065" s="17">
        <f t="shared" si="5373"/>
        <v>0</v>
      </c>
      <c r="AR2065" s="17">
        <f t="shared" si="5374"/>
        <v>0</v>
      </c>
      <c r="AS2065" s="17">
        <f t="shared" si="5375"/>
        <v>0</v>
      </c>
      <c r="AT2065" s="17">
        <f t="shared" si="5376"/>
        <v>0</v>
      </c>
      <c r="AU2065" s="17">
        <f t="shared" si="5377"/>
        <v>0</v>
      </c>
      <c r="AV2065" s="17">
        <f t="shared" si="5378"/>
        <v>0</v>
      </c>
      <c r="AW2065" s="17">
        <f t="shared" si="5327"/>
        <v>905475.20000000007</v>
      </c>
      <c r="AX2065" s="17">
        <f t="shared" si="5328"/>
        <v>304807.89999999997</v>
      </c>
      <c r="AY2065" s="17">
        <f t="shared" si="5329"/>
        <v>304807.89999999997</v>
      </c>
      <c r="AZ2065" s="17">
        <f t="shared" si="5379"/>
        <v>0</v>
      </c>
      <c r="BA2065" s="32"/>
      <c r="BB2065" s="32"/>
      <c r="BC2065" s="1"/>
      <c r="BD2065" s="1"/>
      <c r="BE2065" s="1"/>
      <c r="BF2065" s="1"/>
      <c r="BG2065" s="1"/>
      <c r="BH2065" s="1"/>
      <c r="BI2065" s="1"/>
    </row>
    <row r="2066" s="1" customFormat="1">
      <c r="A2066" s="30" t="s">
        <v>693</v>
      </c>
      <c r="B2066" s="30" t="s">
        <v>63</v>
      </c>
      <c r="C2066" s="30" t="s">
        <v>63</v>
      </c>
      <c r="D2066" s="30" t="s">
        <v>822</v>
      </c>
      <c r="E2066" s="35"/>
      <c r="F2066" s="31" t="s">
        <v>823</v>
      </c>
      <c r="G2066" s="17">
        <f>G2070+G2067</f>
        <v>874579.80000000005</v>
      </c>
      <c r="H2066" s="17">
        <f>H2070+H2067</f>
        <v>268201.59999999998</v>
      </c>
      <c r="I2066" s="17">
        <f>I2070+I2067</f>
        <v>268201.59999999998</v>
      </c>
      <c r="J2066" s="17">
        <f>J2070+J2067</f>
        <v>2123.9000000000001</v>
      </c>
      <c r="K2066" s="17">
        <f>K2070+K2067</f>
        <v>2186.0999999999999</v>
      </c>
      <c r="L2066" s="17">
        <f>L2070+L2067</f>
        <v>2186.0999999999999</v>
      </c>
      <c r="M2066" s="17">
        <f t="shared" si="5284"/>
        <v>876703.70000000007</v>
      </c>
      <c r="N2066" s="17">
        <f t="shared" si="5285"/>
        <v>270387.69999999995</v>
      </c>
      <c r="O2066" s="17">
        <f t="shared" si="5286"/>
        <v>270387.69999999995</v>
      </c>
      <c r="P2066" s="17">
        <f>P2070+P2067</f>
        <v>28771.5</v>
      </c>
      <c r="Q2066" s="17">
        <f>Q2070+Q2067</f>
        <v>0</v>
      </c>
      <c r="R2066" s="17">
        <f>R2070+R2067</f>
        <v>0</v>
      </c>
      <c r="S2066" s="17">
        <f>S2070+S2067</f>
        <v>0</v>
      </c>
      <c r="T2066" s="17">
        <f>T2070+T2067</f>
        <v>34420.199999999997</v>
      </c>
      <c r="U2066" s="17">
        <f>U2070+U2067</f>
        <v>0</v>
      </c>
      <c r="V2066" s="17">
        <f>V2070+V2067</f>
        <v>34420.199999999997</v>
      </c>
      <c r="W2066" s="17">
        <f>W2070+W2067</f>
        <v>0</v>
      </c>
      <c r="X2066" s="17">
        <f>X2070+X2067</f>
        <v>0</v>
      </c>
      <c r="Y2066" s="17">
        <f t="shared" si="5321"/>
        <v>905475.20000000007</v>
      </c>
      <c r="Z2066" s="17">
        <f t="shared" si="5322"/>
        <v>304807.89999999997</v>
      </c>
      <c r="AA2066" s="17">
        <f t="shared" si="5323"/>
        <v>304807.89999999997</v>
      </c>
      <c r="AB2066" s="17">
        <f>AB2070+AB2067</f>
        <v>0</v>
      </c>
      <c r="AC2066" s="17">
        <f>AC2070+AC2067</f>
        <v>0</v>
      </c>
      <c r="AD2066" s="17">
        <f>AD2070+AD2067</f>
        <v>0</v>
      </c>
      <c r="AE2066" s="17">
        <f t="shared" si="5324"/>
        <v>905475.20000000007</v>
      </c>
      <c r="AF2066" s="17">
        <f t="shared" si="5325"/>
        <v>304807.89999999997</v>
      </c>
      <c r="AG2066" s="17">
        <f t="shared" si="5326"/>
        <v>304807.89999999997</v>
      </c>
      <c r="AH2066" s="17">
        <f>AH2070+AH2067</f>
        <v>0</v>
      </c>
      <c r="AI2066" s="17">
        <f>AI2070+AI2067</f>
        <v>0</v>
      </c>
      <c r="AJ2066" s="17">
        <f>AJ2070+AJ2067</f>
        <v>0</v>
      </c>
      <c r="AK2066" s="17">
        <f>AK2070+AK2067</f>
        <v>0</v>
      </c>
      <c r="AL2066" s="17">
        <f>AL2070+AL2067</f>
        <v>0</v>
      </c>
      <c r="AM2066" s="17">
        <f>AM2070+AM2067</f>
        <v>0</v>
      </c>
      <c r="AN2066" s="17">
        <f>AN2070+AN2067</f>
        <v>0</v>
      </c>
      <c r="AO2066" s="17">
        <f>AO2070+AO2067</f>
        <v>0</v>
      </c>
      <c r="AP2066" s="17">
        <f>AP2070+AP2067</f>
        <v>0</v>
      </c>
      <c r="AQ2066" s="17">
        <f>AQ2070+AQ2067</f>
        <v>0</v>
      </c>
      <c r="AR2066" s="17">
        <f>AR2070+AR2067</f>
        <v>0</v>
      </c>
      <c r="AS2066" s="17">
        <f>AS2070+AS2067</f>
        <v>0</v>
      </c>
      <c r="AT2066" s="17">
        <f>AT2070+AT2067</f>
        <v>0</v>
      </c>
      <c r="AU2066" s="17">
        <f>AU2070+AU2067</f>
        <v>0</v>
      </c>
      <c r="AV2066" s="17">
        <f>AV2070+AV2067</f>
        <v>0</v>
      </c>
      <c r="AW2066" s="17">
        <f t="shared" si="5327"/>
        <v>905475.20000000007</v>
      </c>
      <c r="AX2066" s="17">
        <f t="shared" si="5328"/>
        <v>304807.89999999997</v>
      </c>
      <c r="AY2066" s="17">
        <f t="shared" si="5329"/>
        <v>304807.89999999997</v>
      </c>
      <c r="AZ2066" s="17">
        <f>AZ2070+AZ2067</f>
        <v>0</v>
      </c>
      <c r="BA2066" s="32"/>
      <c r="BB2066" s="32"/>
      <c r="BC2066" s="1"/>
      <c r="BD2066" s="1"/>
      <c r="BE2066" s="1"/>
      <c r="BF2066" s="1"/>
      <c r="BG2066" s="1"/>
      <c r="BH2066" s="1"/>
      <c r="BI2066" s="1"/>
    </row>
    <row r="2067" s="1" customFormat="1">
      <c r="A2067" s="30" t="s">
        <v>693</v>
      </c>
      <c r="B2067" s="30" t="s">
        <v>63</v>
      </c>
      <c r="C2067" s="30" t="s">
        <v>63</v>
      </c>
      <c r="D2067" s="30" t="s">
        <v>824</v>
      </c>
      <c r="E2067" s="35"/>
      <c r="F2067" s="31" t="s">
        <v>52</v>
      </c>
      <c r="G2067" s="17">
        <f>G2068+G2069</f>
        <v>60501.299999999996</v>
      </c>
      <c r="H2067" s="17">
        <f>H2068+H2069</f>
        <v>62278</v>
      </c>
      <c r="I2067" s="17">
        <f>I2068+I2069</f>
        <v>62278</v>
      </c>
      <c r="J2067" s="17">
        <f>J2068+J2069</f>
        <v>2123.9000000000001</v>
      </c>
      <c r="K2067" s="17">
        <f>K2068+K2069</f>
        <v>2186.0999999999999</v>
      </c>
      <c r="L2067" s="17">
        <f>L2068+L2069</f>
        <v>2186.0999999999999</v>
      </c>
      <c r="M2067" s="17">
        <f t="shared" si="5284"/>
        <v>62625.199999999997</v>
      </c>
      <c r="N2067" s="17">
        <f t="shared" si="5285"/>
        <v>64464.099999999999</v>
      </c>
      <c r="O2067" s="17">
        <f t="shared" si="5286"/>
        <v>64464.099999999999</v>
      </c>
      <c r="P2067" s="17">
        <f>P2068+P2069</f>
        <v>8838.6000000000004</v>
      </c>
      <c r="Q2067" s="17">
        <f>Q2068+Q2069</f>
        <v>0</v>
      </c>
      <c r="R2067" s="17">
        <f>R2068+R2069</f>
        <v>0</v>
      </c>
      <c r="S2067" s="17">
        <f>S2068+S2069</f>
        <v>0</v>
      </c>
      <c r="T2067" s="17">
        <f>T2068+T2069</f>
        <v>10769.1</v>
      </c>
      <c r="U2067" s="17">
        <f>U2068+U2069</f>
        <v>0</v>
      </c>
      <c r="V2067" s="17">
        <f>V2068+V2069</f>
        <v>10769.1</v>
      </c>
      <c r="W2067" s="17">
        <f>W2068+W2069</f>
        <v>0</v>
      </c>
      <c r="X2067" s="17">
        <f>X2068+X2069</f>
        <v>0</v>
      </c>
      <c r="Y2067" s="17">
        <f t="shared" si="5321"/>
        <v>71463.800000000003</v>
      </c>
      <c r="Z2067" s="17">
        <f t="shared" si="5322"/>
        <v>75233.199999999997</v>
      </c>
      <c r="AA2067" s="17">
        <f t="shared" si="5323"/>
        <v>75233.199999999997</v>
      </c>
      <c r="AB2067" s="17">
        <f>AB2068+AB2069</f>
        <v>0</v>
      </c>
      <c r="AC2067" s="17">
        <f>AC2068+AC2069</f>
        <v>0</v>
      </c>
      <c r="AD2067" s="17">
        <f>AD2068+AD2069</f>
        <v>0</v>
      </c>
      <c r="AE2067" s="17">
        <f t="shared" si="5324"/>
        <v>71463.800000000003</v>
      </c>
      <c r="AF2067" s="17">
        <f t="shared" si="5325"/>
        <v>75233.199999999997</v>
      </c>
      <c r="AG2067" s="17">
        <f t="shared" si="5326"/>
        <v>75233.199999999997</v>
      </c>
      <c r="AH2067" s="17">
        <f>AH2068+AH2069</f>
        <v>0</v>
      </c>
      <c r="AI2067" s="17">
        <f>AI2068+AI2069</f>
        <v>0</v>
      </c>
      <c r="AJ2067" s="17">
        <f>AJ2068+AJ2069</f>
        <v>0</v>
      </c>
      <c r="AK2067" s="17">
        <f>AK2068+AK2069</f>
        <v>0</v>
      </c>
      <c r="AL2067" s="17">
        <f>AL2068+AL2069</f>
        <v>0</v>
      </c>
      <c r="AM2067" s="17">
        <f>AM2068+AM2069</f>
        <v>0</v>
      </c>
      <c r="AN2067" s="17">
        <f>AN2068+AN2069</f>
        <v>0</v>
      </c>
      <c r="AO2067" s="17">
        <f>AO2068+AO2069</f>
        <v>0</v>
      </c>
      <c r="AP2067" s="17">
        <f>AP2068+AP2069</f>
        <v>0</v>
      </c>
      <c r="AQ2067" s="17">
        <f>AQ2068+AQ2069</f>
        <v>0</v>
      </c>
      <c r="AR2067" s="17">
        <f>AR2068+AR2069</f>
        <v>0</v>
      </c>
      <c r="AS2067" s="17">
        <f>AS2068+AS2069</f>
        <v>0</v>
      </c>
      <c r="AT2067" s="17">
        <f>AT2068+AT2069</f>
        <v>0</v>
      </c>
      <c r="AU2067" s="17">
        <f>AU2068+AU2069</f>
        <v>0</v>
      </c>
      <c r="AV2067" s="17">
        <f>AV2068+AV2069</f>
        <v>0</v>
      </c>
      <c r="AW2067" s="17">
        <f t="shared" si="5327"/>
        <v>71463.800000000003</v>
      </c>
      <c r="AX2067" s="17">
        <f t="shared" si="5328"/>
        <v>75233.199999999997</v>
      </c>
      <c r="AY2067" s="17">
        <f t="shared" si="5329"/>
        <v>75233.199999999997</v>
      </c>
      <c r="AZ2067" s="17">
        <f>AZ2068+AZ2069</f>
        <v>0</v>
      </c>
      <c r="BA2067" s="32"/>
      <c r="BB2067" s="32"/>
      <c r="BC2067" s="1"/>
      <c r="BD2067" s="1"/>
      <c r="BE2067" s="1"/>
      <c r="BF2067" s="1"/>
      <c r="BG2067" s="1"/>
      <c r="BH2067" s="1"/>
      <c r="BI2067" s="1"/>
    </row>
    <row r="2068" s="1" customFormat="1">
      <c r="A2068" s="30" t="s">
        <v>693</v>
      </c>
      <c r="B2068" s="30" t="s">
        <v>63</v>
      </c>
      <c r="C2068" s="30" t="s">
        <v>63</v>
      </c>
      <c r="D2068" s="30" t="s">
        <v>824</v>
      </c>
      <c r="E2068" s="30" t="s">
        <v>53</v>
      </c>
      <c r="F2068" s="31" t="s">
        <v>54</v>
      </c>
      <c r="G2068" s="17">
        <v>57771.199999999997</v>
      </c>
      <c r="H2068" s="17">
        <v>59547.900000000001</v>
      </c>
      <c r="I2068" s="17">
        <v>59547.900000000001</v>
      </c>
      <c r="J2068" s="17">
        <v>2021.9000000000001</v>
      </c>
      <c r="K2068" s="17">
        <v>2084.0999999999999</v>
      </c>
      <c r="L2068" s="17">
        <v>2084.0999999999999</v>
      </c>
      <c r="M2068" s="17">
        <f t="shared" si="5284"/>
        <v>59793.099999999999</v>
      </c>
      <c r="N2068" s="17">
        <f t="shared" si="5285"/>
        <v>61632</v>
      </c>
      <c r="O2068" s="17">
        <f t="shared" si="5286"/>
        <v>61632</v>
      </c>
      <c r="P2068" s="17">
        <v>8838.6000000000004</v>
      </c>
      <c r="Q2068" s="17"/>
      <c r="R2068" s="17"/>
      <c r="S2068" s="17"/>
      <c r="T2068" s="17">
        <v>10769.1</v>
      </c>
      <c r="U2068" s="17"/>
      <c r="V2068" s="17">
        <v>10769.1</v>
      </c>
      <c r="W2068" s="17"/>
      <c r="X2068" s="17"/>
      <c r="Y2068" s="17">
        <f t="shared" si="5321"/>
        <v>68631.699999999997</v>
      </c>
      <c r="Z2068" s="17">
        <f t="shared" si="5322"/>
        <v>72401.100000000006</v>
      </c>
      <c r="AA2068" s="17">
        <f t="shared" si="5323"/>
        <v>72401.100000000006</v>
      </c>
      <c r="AB2068" s="17"/>
      <c r="AC2068" s="17"/>
      <c r="AD2068" s="17"/>
      <c r="AE2068" s="17">
        <f t="shared" si="5324"/>
        <v>68631.699999999997</v>
      </c>
      <c r="AF2068" s="17">
        <f t="shared" si="5325"/>
        <v>72401.100000000006</v>
      </c>
      <c r="AG2068" s="17">
        <f t="shared" si="5326"/>
        <v>72401.100000000006</v>
      </c>
      <c r="AH2068" s="17"/>
      <c r="AI2068" s="17"/>
      <c r="AJ2068" s="17"/>
      <c r="AK2068" s="17"/>
      <c r="AL2068" s="17"/>
      <c r="AM2068" s="17"/>
      <c r="AN2068" s="17"/>
      <c r="AO2068" s="17"/>
      <c r="AP2068" s="17"/>
      <c r="AQ2068" s="17"/>
      <c r="AR2068" s="17"/>
      <c r="AS2068" s="17"/>
      <c r="AT2068" s="17"/>
      <c r="AU2068" s="17"/>
      <c r="AV2068" s="17"/>
      <c r="AW2068" s="17">
        <f t="shared" si="5327"/>
        <v>68631.699999999997</v>
      </c>
      <c r="AX2068" s="17">
        <f t="shared" si="5328"/>
        <v>72401.100000000006</v>
      </c>
      <c r="AY2068" s="17">
        <f t="shared" si="5329"/>
        <v>72401.100000000006</v>
      </c>
      <c r="AZ2068" s="17"/>
      <c r="BA2068" s="32"/>
      <c r="BB2068" s="32">
        <v>84</v>
      </c>
      <c r="BC2068" s="1"/>
      <c r="BD2068" s="1"/>
      <c r="BE2068" s="1"/>
      <c r="BF2068" s="1"/>
      <c r="BG2068" s="1"/>
      <c r="BH2068" s="1"/>
      <c r="BI2068" s="1"/>
    </row>
    <row r="2069" s="1" customFormat="1">
      <c r="A2069" s="30" t="s">
        <v>693</v>
      </c>
      <c r="B2069" s="30" t="s">
        <v>63</v>
      </c>
      <c r="C2069" s="30" t="s">
        <v>63</v>
      </c>
      <c r="D2069" s="30" t="s">
        <v>824</v>
      </c>
      <c r="E2069" s="30" t="s">
        <v>41</v>
      </c>
      <c r="F2069" s="31" t="s">
        <v>42</v>
      </c>
      <c r="G2069" s="17">
        <v>2730.0999999999999</v>
      </c>
      <c r="H2069" s="17">
        <v>2730.0999999999999</v>
      </c>
      <c r="I2069" s="17">
        <v>2730.0999999999999</v>
      </c>
      <c r="J2069" s="17">
        <v>102</v>
      </c>
      <c r="K2069" s="17">
        <v>102</v>
      </c>
      <c r="L2069" s="17">
        <v>102</v>
      </c>
      <c r="M2069" s="17">
        <f t="shared" si="5284"/>
        <v>2832.0999999999999</v>
      </c>
      <c r="N2069" s="17">
        <f t="shared" si="5285"/>
        <v>2832.0999999999999</v>
      </c>
      <c r="O2069" s="17">
        <f t="shared" si="5286"/>
        <v>2832.0999999999999</v>
      </c>
      <c r="P2069" s="17"/>
      <c r="Q2069" s="17"/>
      <c r="R2069" s="17"/>
      <c r="S2069" s="17"/>
      <c r="T2069" s="17"/>
      <c r="U2069" s="17"/>
      <c r="V2069" s="17"/>
      <c r="W2069" s="17"/>
      <c r="X2069" s="17"/>
      <c r="Y2069" s="17">
        <f t="shared" si="5321"/>
        <v>2832.0999999999999</v>
      </c>
      <c r="Z2069" s="17">
        <f t="shared" si="5322"/>
        <v>2832.0999999999999</v>
      </c>
      <c r="AA2069" s="17">
        <f t="shared" si="5323"/>
        <v>2832.0999999999999</v>
      </c>
      <c r="AB2069" s="17"/>
      <c r="AC2069" s="17"/>
      <c r="AD2069" s="17"/>
      <c r="AE2069" s="17">
        <f t="shared" si="5324"/>
        <v>2832.0999999999999</v>
      </c>
      <c r="AF2069" s="17">
        <f t="shared" si="5325"/>
        <v>2832.0999999999999</v>
      </c>
      <c r="AG2069" s="17">
        <f t="shared" si="5326"/>
        <v>2832.0999999999999</v>
      </c>
      <c r="AH2069" s="17"/>
      <c r="AI2069" s="17"/>
      <c r="AJ2069" s="17"/>
      <c r="AK2069" s="17"/>
      <c r="AL2069" s="17"/>
      <c r="AM2069" s="17"/>
      <c r="AN2069" s="17"/>
      <c r="AO2069" s="17"/>
      <c r="AP2069" s="17"/>
      <c r="AQ2069" s="17"/>
      <c r="AR2069" s="17"/>
      <c r="AS2069" s="17"/>
      <c r="AT2069" s="17"/>
      <c r="AU2069" s="17"/>
      <c r="AV2069" s="17"/>
      <c r="AW2069" s="17">
        <f t="shared" si="5327"/>
        <v>2832.0999999999999</v>
      </c>
      <c r="AX2069" s="17">
        <f t="shared" si="5328"/>
        <v>2832.0999999999999</v>
      </c>
      <c r="AY2069" s="17">
        <f t="shared" si="5329"/>
        <v>2832.0999999999999</v>
      </c>
      <c r="AZ2069" s="17"/>
      <c r="BA2069" s="32"/>
      <c r="BB2069" s="32">
        <v>85</v>
      </c>
      <c r="BC2069" s="1"/>
      <c r="BD2069" s="1"/>
      <c r="BE2069" s="1"/>
      <c r="BF2069" s="1"/>
      <c r="BG2069" s="1"/>
      <c r="BH2069" s="1"/>
      <c r="BI2069" s="1"/>
    </row>
    <row r="2070" s="1" customFormat="1">
      <c r="A2070" s="30" t="s">
        <v>693</v>
      </c>
      <c r="B2070" s="30" t="s">
        <v>63</v>
      </c>
      <c r="C2070" s="30" t="s">
        <v>63</v>
      </c>
      <c r="D2070" s="30" t="s">
        <v>825</v>
      </c>
      <c r="E2070" s="35"/>
      <c r="F2070" s="31" t="s">
        <v>56</v>
      </c>
      <c r="G2070" s="17">
        <f>G2071+G2072+G2073</f>
        <v>814078.5</v>
      </c>
      <c r="H2070" s="17">
        <f>H2071+H2072+H2073</f>
        <v>205923.60000000001</v>
      </c>
      <c r="I2070" s="17">
        <f>I2071+I2072+I2073</f>
        <v>205923.60000000001</v>
      </c>
      <c r="J2070" s="17">
        <f>J2071+J2072+J2073</f>
        <v>0</v>
      </c>
      <c r="K2070" s="17">
        <f>K2071+K2072+K2073</f>
        <v>0</v>
      </c>
      <c r="L2070" s="17">
        <f>L2071+L2072+L2073</f>
        <v>0</v>
      </c>
      <c r="M2070" s="17">
        <f t="shared" si="5284"/>
        <v>814078.5</v>
      </c>
      <c r="N2070" s="17">
        <f t="shared" si="5285"/>
        <v>205923.60000000001</v>
      </c>
      <c r="O2070" s="17">
        <f t="shared" si="5286"/>
        <v>205923.60000000001</v>
      </c>
      <c r="P2070" s="17">
        <f>P2071+P2072+P2073</f>
        <v>19932.900000000001</v>
      </c>
      <c r="Q2070" s="17">
        <f>Q2071+Q2072+Q2073</f>
        <v>0</v>
      </c>
      <c r="R2070" s="17">
        <f>R2071+R2072+R2073</f>
        <v>0</v>
      </c>
      <c r="S2070" s="17">
        <f>S2071+S2072+S2073</f>
        <v>0</v>
      </c>
      <c r="T2070" s="17">
        <f>T2071+T2072+T2073</f>
        <v>23651.099999999999</v>
      </c>
      <c r="U2070" s="17">
        <f>U2071+U2072+U2073</f>
        <v>0</v>
      </c>
      <c r="V2070" s="17">
        <f>V2071+V2072+V2073</f>
        <v>23651.099999999999</v>
      </c>
      <c r="W2070" s="17">
        <f>W2071+W2072+W2073</f>
        <v>0</v>
      </c>
      <c r="X2070" s="17">
        <f>X2071+X2072+X2073</f>
        <v>0</v>
      </c>
      <c r="Y2070" s="17">
        <f t="shared" si="5321"/>
        <v>834011.40000000002</v>
      </c>
      <c r="Z2070" s="17">
        <f t="shared" si="5322"/>
        <v>229574.70000000001</v>
      </c>
      <c r="AA2070" s="17">
        <f t="shared" si="5323"/>
        <v>229574.70000000001</v>
      </c>
      <c r="AB2070" s="17">
        <f>AB2071+AB2072+AB2073</f>
        <v>0</v>
      </c>
      <c r="AC2070" s="17">
        <f>AC2071+AC2072+AC2073</f>
        <v>0</v>
      </c>
      <c r="AD2070" s="17">
        <f>AD2071+AD2072+AD2073</f>
        <v>0</v>
      </c>
      <c r="AE2070" s="17">
        <f t="shared" si="5324"/>
        <v>834011.40000000002</v>
      </c>
      <c r="AF2070" s="17">
        <f t="shared" si="5325"/>
        <v>229574.70000000001</v>
      </c>
      <c r="AG2070" s="17">
        <f t="shared" si="5326"/>
        <v>229574.70000000001</v>
      </c>
      <c r="AH2070" s="17">
        <f>AH2071+AH2072+AH2073</f>
        <v>0</v>
      </c>
      <c r="AI2070" s="17">
        <f>AI2071+AI2072+AI2073</f>
        <v>0</v>
      </c>
      <c r="AJ2070" s="17">
        <f>AJ2071+AJ2072+AJ2073</f>
        <v>0</v>
      </c>
      <c r="AK2070" s="17">
        <f>AK2071+AK2072+AK2073</f>
        <v>0</v>
      </c>
      <c r="AL2070" s="17">
        <f>AL2071+AL2072+AL2073</f>
        <v>0</v>
      </c>
      <c r="AM2070" s="17">
        <f>AM2071+AM2072+AM2073</f>
        <v>0</v>
      </c>
      <c r="AN2070" s="17">
        <f>AN2071+AN2072+AN2073</f>
        <v>0</v>
      </c>
      <c r="AO2070" s="17">
        <f>AO2071+AO2072+AO2073</f>
        <v>0</v>
      </c>
      <c r="AP2070" s="17">
        <f>AP2071+AP2072+AP2073</f>
        <v>0</v>
      </c>
      <c r="AQ2070" s="17">
        <f>AQ2071+AQ2072+AQ2073</f>
        <v>0</v>
      </c>
      <c r="AR2070" s="17">
        <f>AR2071+AR2072+AR2073</f>
        <v>0</v>
      </c>
      <c r="AS2070" s="17">
        <f>AS2071+AS2072+AS2073</f>
        <v>0</v>
      </c>
      <c r="AT2070" s="17">
        <f>AT2071+AT2072+AT2073</f>
        <v>0</v>
      </c>
      <c r="AU2070" s="17">
        <f>AU2071+AU2072+AU2073</f>
        <v>0</v>
      </c>
      <c r="AV2070" s="17">
        <f>AV2071+AV2072+AV2073</f>
        <v>0</v>
      </c>
      <c r="AW2070" s="17">
        <f t="shared" si="5327"/>
        <v>834011.40000000002</v>
      </c>
      <c r="AX2070" s="17">
        <f t="shared" si="5328"/>
        <v>229574.70000000001</v>
      </c>
      <c r="AY2070" s="17">
        <f t="shared" si="5329"/>
        <v>229574.70000000001</v>
      </c>
      <c r="AZ2070" s="17">
        <f>AZ2071+AZ2072+AZ2073</f>
        <v>0</v>
      </c>
      <c r="BA2070" s="32"/>
      <c r="BB2070" s="32"/>
      <c r="BC2070" s="1"/>
      <c r="BD2070" s="1"/>
      <c r="BE2070" s="1"/>
      <c r="BF2070" s="1"/>
      <c r="BG2070" s="1"/>
      <c r="BH2070" s="1"/>
      <c r="BI2070" s="1"/>
    </row>
    <row r="2071" s="1" customFormat="1">
      <c r="A2071" s="30" t="s">
        <v>693</v>
      </c>
      <c r="B2071" s="30" t="s">
        <v>63</v>
      </c>
      <c r="C2071" s="30" t="s">
        <v>63</v>
      </c>
      <c r="D2071" s="30" t="s">
        <v>825</v>
      </c>
      <c r="E2071" s="30" t="s">
        <v>53</v>
      </c>
      <c r="F2071" s="31" t="s">
        <v>54</v>
      </c>
      <c r="G2071" s="17">
        <v>172259</v>
      </c>
      <c r="H2071" s="17">
        <v>177555.5</v>
      </c>
      <c r="I2071" s="17">
        <v>177555.5</v>
      </c>
      <c r="J2071" s="17"/>
      <c r="K2071" s="17"/>
      <c r="L2071" s="17"/>
      <c r="M2071" s="17">
        <f t="shared" si="5284"/>
        <v>172259</v>
      </c>
      <c r="N2071" s="17">
        <f t="shared" si="5285"/>
        <v>177555.5</v>
      </c>
      <c r="O2071" s="17">
        <f t="shared" si="5286"/>
        <v>177555.5</v>
      </c>
      <c r="P2071" s="17">
        <v>19932.900000000001</v>
      </c>
      <c r="Q2071" s="17"/>
      <c r="R2071" s="17"/>
      <c r="S2071" s="17"/>
      <c r="T2071" s="17">
        <v>23651.099999999999</v>
      </c>
      <c r="U2071" s="17"/>
      <c r="V2071" s="17">
        <v>23651.099999999999</v>
      </c>
      <c r="W2071" s="17"/>
      <c r="X2071" s="17"/>
      <c r="Y2071" s="17">
        <f t="shared" si="5321"/>
        <v>192191.89999999999</v>
      </c>
      <c r="Z2071" s="17">
        <f t="shared" si="5322"/>
        <v>201206.60000000001</v>
      </c>
      <c r="AA2071" s="17">
        <f t="shared" si="5323"/>
        <v>201206.60000000001</v>
      </c>
      <c r="AB2071" s="17"/>
      <c r="AC2071" s="17"/>
      <c r="AD2071" s="17"/>
      <c r="AE2071" s="17">
        <f t="shared" si="5324"/>
        <v>192191.89999999999</v>
      </c>
      <c r="AF2071" s="17">
        <f t="shared" si="5325"/>
        <v>201206.60000000001</v>
      </c>
      <c r="AG2071" s="17">
        <f t="shared" si="5326"/>
        <v>201206.60000000001</v>
      </c>
      <c r="AH2071" s="17"/>
      <c r="AI2071" s="17"/>
      <c r="AJ2071" s="17"/>
      <c r="AK2071" s="17"/>
      <c r="AL2071" s="17"/>
      <c r="AM2071" s="17"/>
      <c r="AN2071" s="17"/>
      <c r="AO2071" s="17"/>
      <c r="AP2071" s="17"/>
      <c r="AQ2071" s="17"/>
      <c r="AR2071" s="17"/>
      <c r="AS2071" s="17"/>
      <c r="AT2071" s="17"/>
      <c r="AU2071" s="17"/>
      <c r="AV2071" s="17"/>
      <c r="AW2071" s="17">
        <f t="shared" si="5327"/>
        <v>192191.89999999999</v>
      </c>
      <c r="AX2071" s="17">
        <f t="shared" si="5328"/>
        <v>201206.60000000001</v>
      </c>
      <c r="AY2071" s="17">
        <f t="shared" si="5329"/>
        <v>201206.60000000001</v>
      </c>
      <c r="AZ2071" s="17"/>
      <c r="BA2071" s="32"/>
      <c r="BB2071" s="32"/>
      <c r="BC2071" s="1"/>
      <c r="BD2071" s="1"/>
      <c r="BE2071" s="1"/>
      <c r="BF2071" s="1"/>
      <c r="BG2071" s="1"/>
      <c r="BH2071" s="1"/>
      <c r="BI2071" s="1"/>
    </row>
    <row r="2072" s="1" customFormat="1">
      <c r="A2072" s="30" t="s">
        <v>693</v>
      </c>
      <c r="B2072" s="30" t="s">
        <v>63</v>
      </c>
      <c r="C2072" s="30" t="s">
        <v>63</v>
      </c>
      <c r="D2072" s="30" t="s">
        <v>825</v>
      </c>
      <c r="E2072" s="30" t="s">
        <v>41</v>
      </c>
      <c r="F2072" s="31" t="s">
        <v>42</v>
      </c>
      <c r="G2072" s="17">
        <v>28368.099999999999</v>
      </c>
      <c r="H2072" s="17">
        <v>28368.099999999999</v>
      </c>
      <c r="I2072" s="17">
        <v>28368.099999999999</v>
      </c>
      <c r="J2072" s="17"/>
      <c r="K2072" s="17"/>
      <c r="L2072" s="17"/>
      <c r="M2072" s="17">
        <f t="shared" ref="M2072:M2135" si="5380">G2072+J2072</f>
        <v>28368.099999999999</v>
      </c>
      <c r="N2072" s="17">
        <f t="shared" ref="N2072:N2135" si="5381">H2072+K2072</f>
        <v>28368.099999999999</v>
      </c>
      <c r="O2072" s="17">
        <f t="shared" ref="O2072:O2135" si="5382">I2072+L2072</f>
        <v>28368.099999999999</v>
      </c>
      <c r="P2072" s="17"/>
      <c r="Q2072" s="17"/>
      <c r="R2072" s="17"/>
      <c r="S2072" s="17"/>
      <c r="T2072" s="17"/>
      <c r="U2072" s="17"/>
      <c r="V2072" s="17"/>
      <c r="W2072" s="17"/>
      <c r="X2072" s="17"/>
      <c r="Y2072" s="17">
        <f t="shared" si="5321"/>
        <v>28368.099999999999</v>
      </c>
      <c r="Z2072" s="17">
        <f t="shared" si="5322"/>
        <v>28368.099999999999</v>
      </c>
      <c r="AA2072" s="17">
        <f t="shared" si="5323"/>
        <v>28368.099999999999</v>
      </c>
      <c r="AB2072" s="17"/>
      <c r="AC2072" s="17"/>
      <c r="AD2072" s="17"/>
      <c r="AE2072" s="17">
        <f t="shared" si="5324"/>
        <v>28368.099999999999</v>
      </c>
      <c r="AF2072" s="17">
        <f t="shared" si="5325"/>
        <v>28368.099999999999</v>
      </c>
      <c r="AG2072" s="17">
        <f t="shared" si="5326"/>
        <v>28368.099999999999</v>
      </c>
      <c r="AH2072" s="17"/>
      <c r="AI2072" s="17"/>
      <c r="AJ2072" s="17"/>
      <c r="AK2072" s="17"/>
      <c r="AL2072" s="17"/>
      <c r="AM2072" s="17"/>
      <c r="AN2072" s="17"/>
      <c r="AO2072" s="17"/>
      <c r="AP2072" s="17"/>
      <c r="AQ2072" s="17"/>
      <c r="AR2072" s="17"/>
      <c r="AS2072" s="17"/>
      <c r="AT2072" s="17"/>
      <c r="AU2072" s="17"/>
      <c r="AV2072" s="17"/>
      <c r="AW2072" s="17">
        <f t="shared" si="5327"/>
        <v>28368.099999999999</v>
      </c>
      <c r="AX2072" s="17">
        <f t="shared" si="5328"/>
        <v>28368.099999999999</v>
      </c>
      <c r="AY2072" s="17">
        <f t="shared" si="5329"/>
        <v>28368.099999999999</v>
      </c>
      <c r="AZ2072" s="17"/>
      <c r="BA2072" s="32"/>
      <c r="BB2072" s="32"/>
      <c r="BC2072" s="1"/>
      <c r="BD2072" s="1"/>
      <c r="BE2072" s="1"/>
      <c r="BF2072" s="1"/>
      <c r="BG2072" s="1"/>
      <c r="BH2072" s="1"/>
      <c r="BI2072" s="1"/>
    </row>
    <row r="2073" s="1" customFormat="1">
      <c r="A2073" s="30" t="s">
        <v>693</v>
      </c>
      <c r="B2073" s="30" t="s">
        <v>63</v>
      </c>
      <c r="C2073" s="30" t="s">
        <v>63</v>
      </c>
      <c r="D2073" s="30" t="s">
        <v>825</v>
      </c>
      <c r="E2073" s="30" t="s">
        <v>43</v>
      </c>
      <c r="F2073" s="31" t="s">
        <v>44</v>
      </c>
      <c r="G2073" s="17">
        <v>613451.40000000002</v>
      </c>
      <c r="H2073" s="17">
        <v>0</v>
      </c>
      <c r="I2073" s="17">
        <v>0</v>
      </c>
      <c r="J2073" s="17"/>
      <c r="K2073" s="17"/>
      <c r="L2073" s="17"/>
      <c r="M2073" s="17">
        <f t="shared" si="5380"/>
        <v>613451.40000000002</v>
      </c>
      <c r="N2073" s="17">
        <f t="shared" si="5381"/>
        <v>0</v>
      </c>
      <c r="O2073" s="17">
        <f t="shared" si="5382"/>
        <v>0</v>
      </c>
      <c r="P2073" s="17"/>
      <c r="Q2073" s="17"/>
      <c r="R2073" s="17"/>
      <c r="S2073" s="17"/>
      <c r="T2073" s="17"/>
      <c r="U2073" s="17"/>
      <c r="V2073" s="17"/>
      <c r="W2073" s="17"/>
      <c r="X2073" s="17"/>
      <c r="Y2073" s="17">
        <f t="shared" si="5321"/>
        <v>613451.40000000002</v>
      </c>
      <c r="Z2073" s="17">
        <f t="shared" si="5322"/>
        <v>0</v>
      </c>
      <c r="AA2073" s="17">
        <f t="shared" si="5323"/>
        <v>0</v>
      </c>
      <c r="AB2073" s="17"/>
      <c r="AC2073" s="17"/>
      <c r="AD2073" s="17"/>
      <c r="AE2073" s="17">
        <f t="shared" si="5324"/>
        <v>613451.40000000002</v>
      </c>
      <c r="AF2073" s="17">
        <f t="shared" si="5325"/>
        <v>0</v>
      </c>
      <c r="AG2073" s="17">
        <f t="shared" si="5326"/>
        <v>0</v>
      </c>
      <c r="AH2073" s="17"/>
      <c r="AI2073" s="17"/>
      <c r="AJ2073" s="17"/>
      <c r="AK2073" s="17"/>
      <c r="AL2073" s="17"/>
      <c r="AM2073" s="17"/>
      <c r="AN2073" s="17"/>
      <c r="AO2073" s="17"/>
      <c r="AP2073" s="17"/>
      <c r="AQ2073" s="17"/>
      <c r="AR2073" s="17"/>
      <c r="AS2073" s="17"/>
      <c r="AT2073" s="17"/>
      <c r="AU2073" s="17"/>
      <c r="AV2073" s="17"/>
      <c r="AW2073" s="17">
        <f t="shared" si="5327"/>
        <v>613451.40000000002</v>
      </c>
      <c r="AX2073" s="17">
        <f t="shared" si="5328"/>
        <v>0</v>
      </c>
      <c r="AY2073" s="17">
        <f t="shared" si="5329"/>
        <v>0</v>
      </c>
      <c r="AZ2073" s="17"/>
      <c r="BA2073" s="32"/>
      <c r="BB2073" s="32"/>
      <c r="BC2073" s="1"/>
      <c r="BD2073" s="1"/>
      <c r="BE2073" s="1"/>
      <c r="BF2073" s="1"/>
      <c r="BG2073" s="1"/>
      <c r="BH2073" s="1"/>
      <c r="BI2073" s="1"/>
    </row>
    <row r="2074" s="1" customFormat="1">
      <c r="A2074" s="30" t="s">
        <v>693</v>
      </c>
      <c r="B2074" s="30" t="s">
        <v>63</v>
      </c>
      <c r="C2074" s="30" t="s">
        <v>63</v>
      </c>
      <c r="D2074" s="30" t="s">
        <v>98</v>
      </c>
      <c r="E2074" s="35"/>
      <c r="F2074" s="31" t="s">
        <v>99</v>
      </c>
      <c r="G2074" s="17">
        <f t="shared" ref="G2074:G2083" si="5383">G2075</f>
        <v>5500</v>
      </c>
      <c r="H2074" s="17">
        <f t="shared" ref="H2074:H2083" si="5384">H2075</f>
        <v>0</v>
      </c>
      <c r="I2074" s="17">
        <f t="shared" ref="I2074:I2083" si="5385">I2075</f>
        <v>0</v>
      </c>
      <c r="J2074" s="17">
        <f t="shared" ref="J2074:J2083" si="5386">J2075</f>
        <v>0</v>
      </c>
      <c r="K2074" s="17">
        <f t="shared" ref="K2074:K2083" si="5387">K2075</f>
        <v>0</v>
      </c>
      <c r="L2074" s="17">
        <f t="shared" ref="L2074:L2083" si="5388">L2075</f>
        <v>0</v>
      </c>
      <c r="M2074" s="17">
        <f t="shared" si="5380"/>
        <v>5500</v>
      </c>
      <c r="N2074" s="17">
        <f t="shared" si="5381"/>
        <v>0</v>
      </c>
      <c r="O2074" s="17">
        <f t="shared" si="5382"/>
        <v>0</v>
      </c>
      <c r="P2074" s="17">
        <f t="shared" ref="P2074:P2083" si="5389">P2075</f>
        <v>0</v>
      </c>
      <c r="Q2074" s="17">
        <f t="shared" ref="Q2074:Q2083" si="5390">Q2075</f>
        <v>0</v>
      </c>
      <c r="R2074" s="17">
        <f t="shared" ref="R2074:R2083" si="5391">R2075</f>
        <v>0</v>
      </c>
      <c r="S2074" s="17">
        <f t="shared" ref="S2074:S2083" si="5392">S2075</f>
        <v>0</v>
      </c>
      <c r="T2074" s="17">
        <f t="shared" ref="T2074:T2083" si="5393">T2075</f>
        <v>0</v>
      </c>
      <c r="U2074" s="17">
        <f t="shared" ref="U2074:U2083" si="5394">U2075</f>
        <v>0</v>
      </c>
      <c r="V2074" s="17">
        <f t="shared" ref="V2074:V2083" si="5395">V2075</f>
        <v>0</v>
      </c>
      <c r="W2074" s="17">
        <f t="shared" ref="W2074:W2083" si="5396">W2075</f>
        <v>0</v>
      </c>
      <c r="X2074" s="17">
        <f t="shared" ref="X2074:X2083" si="5397">X2075</f>
        <v>0</v>
      </c>
      <c r="Y2074" s="17">
        <f t="shared" si="5321"/>
        <v>5500</v>
      </c>
      <c r="Z2074" s="17">
        <f t="shared" si="5322"/>
        <v>0</v>
      </c>
      <c r="AA2074" s="17">
        <f t="shared" si="5323"/>
        <v>0</v>
      </c>
      <c r="AB2074" s="17">
        <f t="shared" ref="AB2074:AB2083" si="5398">AB2075</f>
        <v>0</v>
      </c>
      <c r="AC2074" s="17">
        <f t="shared" ref="AC2074:AC2083" si="5399">AC2075</f>
        <v>0</v>
      </c>
      <c r="AD2074" s="17">
        <f t="shared" ref="AD2074:AD2083" si="5400">AD2075</f>
        <v>0</v>
      </c>
      <c r="AE2074" s="17">
        <f t="shared" si="5324"/>
        <v>5500</v>
      </c>
      <c r="AF2074" s="17">
        <f t="shared" si="5325"/>
        <v>0</v>
      </c>
      <c r="AG2074" s="17">
        <f t="shared" si="5326"/>
        <v>0</v>
      </c>
      <c r="AH2074" s="17">
        <f t="shared" ref="AH2074:AH2083" si="5401">AH2075</f>
        <v>0</v>
      </c>
      <c r="AI2074" s="17">
        <f t="shared" ref="AI2074:AI2083" si="5402">AI2075</f>
        <v>0</v>
      </c>
      <c r="AJ2074" s="17">
        <f t="shared" ref="AJ2074:AJ2083" si="5403">AJ2075</f>
        <v>0</v>
      </c>
      <c r="AK2074" s="17">
        <f t="shared" ref="AK2074:AK2083" si="5404">AK2075</f>
        <v>0</v>
      </c>
      <c r="AL2074" s="17">
        <f t="shared" ref="AL2074:AL2083" si="5405">AL2075</f>
        <v>0</v>
      </c>
      <c r="AM2074" s="17">
        <f t="shared" ref="AM2074:AM2083" si="5406">AM2075</f>
        <v>0</v>
      </c>
      <c r="AN2074" s="17">
        <f t="shared" ref="AN2074:AN2083" si="5407">AN2075</f>
        <v>0</v>
      </c>
      <c r="AO2074" s="17">
        <f t="shared" ref="AO2074:AO2083" si="5408">AO2075</f>
        <v>0</v>
      </c>
      <c r="AP2074" s="17">
        <f t="shared" ref="AP2074:AP2083" si="5409">AP2075</f>
        <v>0</v>
      </c>
      <c r="AQ2074" s="17">
        <f t="shared" ref="AQ2074:AQ2083" si="5410">AQ2075</f>
        <v>0</v>
      </c>
      <c r="AR2074" s="17">
        <f t="shared" ref="AR2074:AR2083" si="5411">AR2075</f>
        <v>0</v>
      </c>
      <c r="AS2074" s="17">
        <f t="shared" ref="AS2074:AS2083" si="5412">AS2075</f>
        <v>0</v>
      </c>
      <c r="AT2074" s="17">
        <f t="shared" ref="AT2074:AT2083" si="5413">AT2075</f>
        <v>0</v>
      </c>
      <c r="AU2074" s="17">
        <f t="shared" ref="AU2074:AU2083" si="5414">AU2075</f>
        <v>0</v>
      </c>
      <c r="AV2074" s="17">
        <f t="shared" ref="AV2074:AV2083" si="5415">AV2075</f>
        <v>0</v>
      </c>
      <c r="AW2074" s="17">
        <f t="shared" si="5327"/>
        <v>5500</v>
      </c>
      <c r="AX2074" s="17">
        <f t="shared" si="5328"/>
        <v>0</v>
      </c>
      <c r="AY2074" s="17">
        <f t="shared" si="5329"/>
        <v>0</v>
      </c>
      <c r="AZ2074" s="17">
        <f t="shared" ref="AZ2074:AZ2083" si="5416">AZ2075</f>
        <v>0</v>
      </c>
      <c r="BA2074" s="32"/>
      <c r="BB2074" s="32"/>
      <c r="BC2074" s="1"/>
      <c r="BD2074" s="1"/>
      <c r="BE2074" s="1"/>
      <c r="BF2074" s="1"/>
      <c r="BG2074" s="1"/>
      <c r="BH2074" s="1"/>
      <c r="BI2074" s="1"/>
    </row>
    <row r="2075" s="1" customFormat="1">
      <c r="A2075" s="30" t="s">
        <v>693</v>
      </c>
      <c r="B2075" s="30" t="s">
        <v>63</v>
      </c>
      <c r="C2075" s="30" t="s">
        <v>63</v>
      </c>
      <c r="D2075" s="30" t="s">
        <v>110</v>
      </c>
      <c r="E2075" s="35"/>
      <c r="F2075" s="31" t="s">
        <v>111</v>
      </c>
      <c r="G2075" s="17">
        <f t="shared" si="5383"/>
        <v>5500</v>
      </c>
      <c r="H2075" s="17">
        <f t="shared" si="5384"/>
        <v>0</v>
      </c>
      <c r="I2075" s="17">
        <f t="shared" si="5385"/>
        <v>0</v>
      </c>
      <c r="J2075" s="17">
        <f t="shared" si="5386"/>
        <v>0</v>
      </c>
      <c r="K2075" s="17">
        <f t="shared" si="5387"/>
        <v>0</v>
      </c>
      <c r="L2075" s="17">
        <f t="shared" si="5388"/>
        <v>0</v>
      </c>
      <c r="M2075" s="17">
        <f t="shared" si="5380"/>
        <v>5500</v>
      </c>
      <c r="N2075" s="17">
        <f t="shared" si="5381"/>
        <v>0</v>
      </c>
      <c r="O2075" s="17">
        <f t="shared" si="5382"/>
        <v>0</v>
      </c>
      <c r="P2075" s="17">
        <f t="shared" si="5389"/>
        <v>0</v>
      </c>
      <c r="Q2075" s="17">
        <f t="shared" si="5390"/>
        <v>0</v>
      </c>
      <c r="R2075" s="17">
        <f t="shared" si="5391"/>
        <v>0</v>
      </c>
      <c r="S2075" s="17">
        <f t="shared" si="5392"/>
        <v>0</v>
      </c>
      <c r="T2075" s="17">
        <f t="shared" si="5393"/>
        <v>0</v>
      </c>
      <c r="U2075" s="17">
        <f t="shared" si="5394"/>
        <v>0</v>
      </c>
      <c r="V2075" s="17">
        <f t="shared" si="5395"/>
        <v>0</v>
      </c>
      <c r="W2075" s="17">
        <f t="shared" si="5396"/>
        <v>0</v>
      </c>
      <c r="X2075" s="17">
        <f t="shared" si="5397"/>
        <v>0</v>
      </c>
      <c r="Y2075" s="17">
        <f t="shared" si="5321"/>
        <v>5500</v>
      </c>
      <c r="Z2075" s="17">
        <f t="shared" si="5322"/>
        <v>0</v>
      </c>
      <c r="AA2075" s="17">
        <f t="shared" si="5323"/>
        <v>0</v>
      </c>
      <c r="AB2075" s="17">
        <f t="shared" si="5398"/>
        <v>0</v>
      </c>
      <c r="AC2075" s="17">
        <f t="shared" si="5399"/>
        <v>0</v>
      </c>
      <c r="AD2075" s="17">
        <f t="shared" si="5400"/>
        <v>0</v>
      </c>
      <c r="AE2075" s="17">
        <f t="shared" si="5324"/>
        <v>5500</v>
      </c>
      <c r="AF2075" s="17">
        <f t="shared" si="5325"/>
        <v>0</v>
      </c>
      <c r="AG2075" s="17">
        <f t="shared" si="5326"/>
        <v>0</v>
      </c>
      <c r="AH2075" s="17">
        <f t="shared" si="5401"/>
        <v>0</v>
      </c>
      <c r="AI2075" s="17">
        <f t="shared" si="5402"/>
        <v>0</v>
      </c>
      <c r="AJ2075" s="17">
        <f t="shared" si="5403"/>
        <v>0</v>
      </c>
      <c r="AK2075" s="17">
        <f t="shared" si="5404"/>
        <v>0</v>
      </c>
      <c r="AL2075" s="17">
        <f t="shared" si="5405"/>
        <v>0</v>
      </c>
      <c r="AM2075" s="17">
        <f t="shared" si="5406"/>
        <v>0</v>
      </c>
      <c r="AN2075" s="17">
        <f t="shared" si="5407"/>
        <v>0</v>
      </c>
      <c r="AO2075" s="17">
        <f t="shared" si="5408"/>
        <v>0</v>
      </c>
      <c r="AP2075" s="17">
        <f t="shared" si="5409"/>
        <v>0</v>
      </c>
      <c r="AQ2075" s="17">
        <f t="shared" si="5410"/>
        <v>0</v>
      </c>
      <c r="AR2075" s="17">
        <f t="shared" si="5411"/>
        <v>0</v>
      </c>
      <c r="AS2075" s="17">
        <f t="shared" si="5412"/>
        <v>0</v>
      </c>
      <c r="AT2075" s="17">
        <f t="shared" si="5413"/>
        <v>0</v>
      </c>
      <c r="AU2075" s="17">
        <f t="shared" si="5414"/>
        <v>0</v>
      </c>
      <c r="AV2075" s="17">
        <f t="shared" si="5415"/>
        <v>0</v>
      </c>
      <c r="AW2075" s="17">
        <f t="shared" si="5327"/>
        <v>5500</v>
      </c>
      <c r="AX2075" s="17">
        <f t="shared" si="5328"/>
        <v>0</v>
      </c>
      <c r="AY2075" s="17">
        <f t="shared" si="5329"/>
        <v>0</v>
      </c>
      <c r="AZ2075" s="17">
        <f t="shared" si="5416"/>
        <v>0</v>
      </c>
      <c r="BA2075" s="32"/>
      <c r="BB2075" s="32"/>
      <c r="BC2075" s="1"/>
      <c r="BD2075" s="1"/>
      <c r="BE2075" s="1"/>
      <c r="BF2075" s="1"/>
      <c r="BG2075" s="1"/>
      <c r="BH2075" s="1"/>
      <c r="BI2075" s="1"/>
    </row>
    <row r="2076" s="1" customFormat="1">
      <c r="A2076" s="30" t="s">
        <v>693</v>
      </c>
      <c r="B2076" s="30" t="s">
        <v>63</v>
      </c>
      <c r="C2076" s="30" t="s">
        <v>63</v>
      </c>
      <c r="D2076" s="30" t="s">
        <v>112</v>
      </c>
      <c r="E2076" s="35"/>
      <c r="F2076" s="31" t="s">
        <v>113</v>
      </c>
      <c r="G2076" s="17">
        <f t="shared" si="5383"/>
        <v>5500</v>
      </c>
      <c r="H2076" s="17">
        <f t="shared" si="5384"/>
        <v>0</v>
      </c>
      <c r="I2076" s="17">
        <f t="shared" si="5385"/>
        <v>0</v>
      </c>
      <c r="J2076" s="17">
        <f t="shared" si="5386"/>
        <v>0</v>
      </c>
      <c r="K2076" s="17">
        <f t="shared" si="5387"/>
        <v>0</v>
      </c>
      <c r="L2076" s="17">
        <f t="shared" si="5388"/>
        <v>0</v>
      </c>
      <c r="M2076" s="17">
        <f t="shared" si="5380"/>
        <v>5500</v>
      </c>
      <c r="N2076" s="17">
        <f t="shared" si="5381"/>
        <v>0</v>
      </c>
      <c r="O2076" s="17">
        <f t="shared" si="5382"/>
        <v>0</v>
      </c>
      <c r="P2076" s="17">
        <f t="shared" si="5389"/>
        <v>0</v>
      </c>
      <c r="Q2076" s="17">
        <f t="shared" si="5390"/>
        <v>0</v>
      </c>
      <c r="R2076" s="17">
        <f t="shared" si="5391"/>
        <v>0</v>
      </c>
      <c r="S2076" s="17">
        <f t="shared" si="5392"/>
        <v>0</v>
      </c>
      <c r="T2076" s="17">
        <f t="shared" si="5393"/>
        <v>0</v>
      </c>
      <c r="U2076" s="17">
        <f t="shared" si="5394"/>
        <v>0</v>
      </c>
      <c r="V2076" s="17">
        <f t="shared" si="5395"/>
        <v>0</v>
      </c>
      <c r="W2076" s="17">
        <f t="shared" si="5396"/>
        <v>0</v>
      </c>
      <c r="X2076" s="17">
        <f t="shared" si="5397"/>
        <v>0</v>
      </c>
      <c r="Y2076" s="17">
        <f t="shared" si="5321"/>
        <v>5500</v>
      </c>
      <c r="Z2076" s="17">
        <f t="shared" si="5322"/>
        <v>0</v>
      </c>
      <c r="AA2076" s="17">
        <f t="shared" si="5323"/>
        <v>0</v>
      </c>
      <c r="AB2076" s="17">
        <f t="shared" si="5398"/>
        <v>0</v>
      </c>
      <c r="AC2076" s="17">
        <f t="shared" si="5399"/>
        <v>0</v>
      </c>
      <c r="AD2076" s="17">
        <f t="shared" si="5400"/>
        <v>0</v>
      </c>
      <c r="AE2076" s="17">
        <f t="shared" si="5324"/>
        <v>5500</v>
      </c>
      <c r="AF2076" s="17">
        <f t="shared" si="5325"/>
        <v>0</v>
      </c>
      <c r="AG2076" s="17">
        <f t="shared" si="5326"/>
        <v>0</v>
      </c>
      <c r="AH2076" s="17">
        <f t="shared" si="5401"/>
        <v>0</v>
      </c>
      <c r="AI2076" s="17">
        <f t="shared" si="5402"/>
        <v>0</v>
      </c>
      <c r="AJ2076" s="17">
        <f t="shared" si="5403"/>
        <v>0</v>
      </c>
      <c r="AK2076" s="17">
        <f t="shared" si="5404"/>
        <v>0</v>
      </c>
      <c r="AL2076" s="17">
        <f t="shared" si="5405"/>
        <v>0</v>
      </c>
      <c r="AM2076" s="17">
        <f t="shared" si="5406"/>
        <v>0</v>
      </c>
      <c r="AN2076" s="17">
        <f t="shared" si="5407"/>
        <v>0</v>
      </c>
      <c r="AO2076" s="17">
        <f t="shared" si="5408"/>
        <v>0</v>
      </c>
      <c r="AP2076" s="17">
        <f t="shared" si="5409"/>
        <v>0</v>
      </c>
      <c r="AQ2076" s="17">
        <f t="shared" si="5410"/>
        <v>0</v>
      </c>
      <c r="AR2076" s="17">
        <f t="shared" si="5411"/>
        <v>0</v>
      </c>
      <c r="AS2076" s="17">
        <f t="shared" si="5412"/>
        <v>0</v>
      </c>
      <c r="AT2076" s="17">
        <f t="shared" si="5413"/>
        <v>0</v>
      </c>
      <c r="AU2076" s="17">
        <f t="shared" si="5414"/>
        <v>0</v>
      </c>
      <c r="AV2076" s="17">
        <f t="shared" si="5415"/>
        <v>0</v>
      </c>
      <c r="AW2076" s="17">
        <f t="shared" si="5327"/>
        <v>5500</v>
      </c>
      <c r="AX2076" s="17">
        <f t="shared" si="5328"/>
        <v>0</v>
      </c>
      <c r="AY2076" s="17">
        <f t="shared" si="5329"/>
        <v>0</v>
      </c>
      <c r="AZ2076" s="17">
        <f t="shared" si="5416"/>
        <v>0</v>
      </c>
      <c r="BA2076" s="32"/>
      <c r="BB2076" s="32"/>
      <c r="BC2076" s="1"/>
      <c r="BD2076" s="1"/>
      <c r="BE2076" s="1"/>
      <c r="BF2076" s="1"/>
      <c r="BG2076" s="1"/>
      <c r="BH2076" s="1"/>
      <c r="BI2076" s="1"/>
    </row>
    <row r="2077" s="1" customFormat="1">
      <c r="A2077" s="30" t="s">
        <v>693</v>
      </c>
      <c r="B2077" s="30" t="s">
        <v>63</v>
      </c>
      <c r="C2077" s="30" t="s">
        <v>63</v>
      </c>
      <c r="D2077" s="30" t="s">
        <v>112</v>
      </c>
      <c r="E2077" s="30" t="s">
        <v>41</v>
      </c>
      <c r="F2077" s="31" t="s">
        <v>42</v>
      </c>
      <c r="G2077" s="17">
        <v>5500</v>
      </c>
      <c r="H2077" s="17">
        <v>0</v>
      </c>
      <c r="I2077" s="17">
        <v>0</v>
      </c>
      <c r="J2077" s="17"/>
      <c r="K2077" s="17"/>
      <c r="L2077" s="17"/>
      <c r="M2077" s="17">
        <f t="shared" si="5380"/>
        <v>5500</v>
      </c>
      <c r="N2077" s="17">
        <f t="shared" si="5381"/>
        <v>0</v>
      </c>
      <c r="O2077" s="17">
        <f t="shared" si="5382"/>
        <v>0</v>
      </c>
      <c r="P2077" s="17"/>
      <c r="Q2077" s="17"/>
      <c r="R2077" s="17"/>
      <c r="S2077" s="17"/>
      <c r="T2077" s="17"/>
      <c r="U2077" s="17"/>
      <c r="V2077" s="17"/>
      <c r="W2077" s="17"/>
      <c r="X2077" s="17"/>
      <c r="Y2077" s="17">
        <f t="shared" si="5321"/>
        <v>5500</v>
      </c>
      <c r="Z2077" s="17">
        <f t="shared" si="5322"/>
        <v>0</v>
      </c>
      <c r="AA2077" s="17">
        <f t="shared" si="5323"/>
        <v>0</v>
      </c>
      <c r="AB2077" s="17"/>
      <c r="AC2077" s="17"/>
      <c r="AD2077" s="17"/>
      <c r="AE2077" s="17">
        <f t="shared" si="5324"/>
        <v>5500</v>
      </c>
      <c r="AF2077" s="17">
        <f t="shared" si="5325"/>
        <v>0</v>
      </c>
      <c r="AG2077" s="17">
        <f t="shared" si="5326"/>
        <v>0</v>
      </c>
      <c r="AH2077" s="17"/>
      <c r="AI2077" s="17"/>
      <c r="AJ2077" s="17"/>
      <c r="AK2077" s="17"/>
      <c r="AL2077" s="17"/>
      <c r="AM2077" s="17"/>
      <c r="AN2077" s="17"/>
      <c r="AO2077" s="17"/>
      <c r="AP2077" s="17"/>
      <c r="AQ2077" s="17"/>
      <c r="AR2077" s="17"/>
      <c r="AS2077" s="17"/>
      <c r="AT2077" s="17"/>
      <c r="AU2077" s="17"/>
      <c r="AV2077" s="17"/>
      <c r="AW2077" s="17">
        <f t="shared" si="5327"/>
        <v>5500</v>
      </c>
      <c r="AX2077" s="17">
        <f t="shared" si="5328"/>
        <v>0</v>
      </c>
      <c r="AY2077" s="17">
        <f t="shared" si="5329"/>
        <v>0</v>
      </c>
      <c r="AZ2077" s="17"/>
      <c r="BA2077" s="32"/>
      <c r="BB2077" s="32"/>
      <c r="BC2077" s="1"/>
      <c r="BD2077" s="1"/>
      <c r="BE2077" s="1"/>
      <c r="BF2077" s="1"/>
      <c r="BG2077" s="1"/>
      <c r="BH2077" s="1"/>
      <c r="BI2077" s="1"/>
    </row>
    <row r="2078" s="20" customFormat="1">
      <c r="A2078" s="21" t="s">
        <v>693</v>
      </c>
      <c r="B2078" s="21" t="s">
        <v>89</v>
      </c>
      <c r="C2078" s="21"/>
      <c r="D2078" s="21"/>
      <c r="E2078" s="33"/>
      <c r="F2078" s="22" t="s">
        <v>200</v>
      </c>
      <c r="G2078" s="23">
        <f t="shared" si="5383"/>
        <v>233.80000000000001</v>
      </c>
      <c r="H2078" s="23">
        <f t="shared" si="5384"/>
        <v>233.80000000000001</v>
      </c>
      <c r="I2078" s="23">
        <f t="shared" si="5385"/>
        <v>233.80000000000001</v>
      </c>
      <c r="J2078" s="23">
        <f t="shared" si="5386"/>
        <v>0</v>
      </c>
      <c r="K2078" s="23">
        <f t="shared" si="5387"/>
        <v>0</v>
      </c>
      <c r="L2078" s="23">
        <f t="shared" si="5388"/>
        <v>0</v>
      </c>
      <c r="M2078" s="23">
        <f t="shared" si="5380"/>
        <v>233.80000000000001</v>
      </c>
      <c r="N2078" s="23">
        <f t="shared" si="5381"/>
        <v>233.80000000000001</v>
      </c>
      <c r="O2078" s="23">
        <f t="shared" si="5382"/>
        <v>233.80000000000001</v>
      </c>
      <c r="P2078" s="23">
        <f t="shared" si="5389"/>
        <v>0</v>
      </c>
      <c r="Q2078" s="23">
        <f t="shared" si="5390"/>
        <v>0</v>
      </c>
      <c r="R2078" s="23">
        <f t="shared" si="5391"/>
        <v>0</v>
      </c>
      <c r="S2078" s="23">
        <f t="shared" si="5392"/>
        <v>0</v>
      </c>
      <c r="T2078" s="23">
        <f t="shared" si="5393"/>
        <v>0</v>
      </c>
      <c r="U2078" s="23">
        <f t="shared" si="5394"/>
        <v>0</v>
      </c>
      <c r="V2078" s="23">
        <f t="shared" si="5395"/>
        <v>0</v>
      </c>
      <c r="W2078" s="23">
        <f t="shared" si="5396"/>
        <v>0</v>
      </c>
      <c r="X2078" s="23">
        <f t="shared" si="5397"/>
        <v>0</v>
      </c>
      <c r="Y2078" s="23">
        <f t="shared" si="5321"/>
        <v>233.80000000000001</v>
      </c>
      <c r="Z2078" s="23">
        <f t="shared" si="5322"/>
        <v>233.80000000000001</v>
      </c>
      <c r="AA2078" s="23">
        <f t="shared" si="5323"/>
        <v>233.80000000000001</v>
      </c>
      <c r="AB2078" s="23">
        <f t="shared" si="5398"/>
        <v>0</v>
      </c>
      <c r="AC2078" s="23">
        <f t="shared" si="5399"/>
        <v>0</v>
      </c>
      <c r="AD2078" s="23">
        <f t="shared" si="5400"/>
        <v>0</v>
      </c>
      <c r="AE2078" s="23">
        <f t="shared" si="5324"/>
        <v>233.80000000000001</v>
      </c>
      <c r="AF2078" s="23">
        <f t="shared" si="5325"/>
        <v>233.80000000000001</v>
      </c>
      <c r="AG2078" s="23">
        <f t="shared" si="5326"/>
        <v>233.80000000000001</v>
      </c>
      <c r="AH2078" s="23">
        <f t="shared" si="5401"/>
        <v>0</v>
      </c>
      <c r="AI2078" s="23">
        <f t="shared" si="5402"/>
        <v>0</v>
      </c>
      <c r="AJ2078" s="23">
        <f t="shared" si="5403"/>
        <v>0</v>
      </c>
      <c r="AK2078" s="23">
        <f t="shared" si="5404"/>
        <v>0</v>
      </c>
      <c r="AL2078" s="23">
        <f t="shared" si="5405"/>
        <v>0</v>
      </c>
      <c r="AM2078" s="23">
        <f t="shared" si="5406"/>
        <v>0</v>
      </c>
      <c r="AN2078" s="23">
        <f t="shared" si="5407"/>
        <v>0</v>
      </c>
      <c r="AO2078" s="23">
        <f t="shared" si="5408"/>
        <v>0</v>
      </c>
      <c r="AP2078" s="23">
        <f t="shared" si="5409"/>
        <v>0</v>
      </c>
      <c r="AQ2078" s="23">
        <f t="shared" si="5410"/>
        <v>0</v>
      </c>
      <c r="AR2078" s="23">
        <f t="shared" si="5411"/>
        <v>0</v>
      </c>
      <c r="AS2078" s="23">
        <f t="shared" si="5412"/>
        <v>0</v>
      </c>
      <c r="AT2078" s="23">
        <f t="shared" si="5413"/>
        <v>0</v>
      </c>
      <c r="AU2078" s="23">
        <f t="shared" si="5414"/>
        <v>0</v>
      </c>
      <c r="AV2078" s="23">
        <f t="shared" si="5415"/>
        <v>0</v>
      </c>
      <c r="AW2078" s="23">
        <f t="shared" si="5327"/>
        <v>233.80000000000001</v>
      </c>
      <c r="AX2078" s="23">
        <f t="shared" si="5328"/>
        <v>233.80000000000001</v>
      </c>
      <c r="AY2078" s="23">
        <f t="shared" si="5329"/>
        <v>233.80000000000001</v>
      </c>
      <c r="AZ2078" s="23">
        <f t="shared" si="5416"/>
        <v>0</v>
      </c>
      <c r="BA2078" s="24"/>
      <c r="BB2078" s="24"/>
      <c r="BC2078" s="20"/>
      <c r="BD2078" s="20"/>
      <c r="BE2078" s="20"/>
      <c r="BF2078" s="20"/>
      <c r="BG2078" s="20"/>
      <c r="BH2078" s="20"/>
      <c r="BI2078" s="20"/>
    </row>
    <row r="2079" s="25" customFormat="1">
      <c r="A2079" s="26" t="s">
        <v>693</v>
      </c>
      <c r="B2079" s="26" t="s">
        <v>89</v>
      </c>
      <c r="C2079" s="26" t="s">
        <v>65</v>
      </c>
      <c r="D2079" s="26"/>
      <c r="E2079" s="34"/>
      <c r="F2079" s="27" t="s">
        <v>201</v>
      </c>
      <c r="G2079" s="28">
        <f t="shared" si="5383"/>
        <v>233.80000000000001</v>
      </c>
      <c r="H2079" s="28">
        <f t="shared" si="5384"/>
        <v>233.80000000000001</v>
      </c>
      <c r="I2079" s="28">
        <f t="shared" si="5385"/>
        <v>233.80000000000001</v>
      </c>
      <c r="J2079" s="28">
        <f t="shared" si="5386"/>
        <v>0</v>
      </c>
      <c r="K2079" s="28">
        <f t="shared" si="5387"/>
        <v>0</v>
      </c>
      <c r="L2079" s="28">
        <f t="shared" si="5388"/>
        <v>0</v>
      </c>
      <c r="M2079" s="28">
        <f t="shared" si="5380"/>
        <v>233.80000000000001</v>
      </c>
      <c r="N2079" s="28">
        <f t="shared" si="5381"/>
        <v>233.80000000000001</v>
      </c>
      <c r="O2079" s="28">
        <f t="shared" si="5382"/>
        <v>233.80000000000001</v>
      </c>
      <c r="P2079" s="28">
        <f t="shared" si="5389"/>
        <v>0</v>
      </c>
      <c r="Q2079" s="28">
        <f t="shared" si="5390"/>
        <v>0</v>
      </c>
      <c r="R2079" s="28">
        <f t="shared" si="5391"/>
        <v>0</v>
      </c>
      <c r="S2079" s="28">
        <f t="shared" si="5392"/>
        <v>0</v>
      </c>
      <c r="T2079" s="28">
        <f t="shared" si="5393"/>
        <v>0</v>
      </c>
      <c r="U2079" s="28">
        <f t="shared" si="5394"/>
        <v>0</v>
      </c>
      <c r="V2079" s="28">
        <f t="shared" si="5395"/>
        <v>0</v>
      </c>
      <c r="W2079" s="28">
        <f t="shared" si="5396"/>
        <v>0</v>
      </c>
      <c r="X2079" s="28">
        <f t="shared" si="5397"/>
        <v>0</v>
      </c>
      <c r="Y2079" s="28">
        <f t="shared" si="5321"/>
        <v>233.80000000000001</v>
      </c>
      <c r="Z2079" s="28">
        <f t="shared" si="5322"/>
        <v>233.80000000000001</v>
      </c>
      <c r="AA2079" s="28">
        <f t="shared" si="5323"/>
        <v>233.80000000000001</v>
      </c>
      <c r="AB2079" s="28">
        <f t="shared" si="5398"/>
        <v>0</v>
      </c>
      <c r="AC2079" s="28">
        <f t="shared" si="5399"/>
        <v>0</v>
      </c>
      <c r="AD2079" s="28">
        <f t="shared" si="5400"/>
        <v>0</v>
      </c>
      <c r="AE2079" s="28">
        <f t="shared" si="5324"/>
        <v>233.80000000000001</v>
      </c>
      <c r="AF2079" s="28">
        <f t="shared" si="5325"/>
        <v>233.80000000000001</v>
      </c>
      <c r="AG2079" s="28">
        <f t="shared" si="5326"/>
        <v>233.80000000000001</v>
      </c>
      <c r="AH2079" s="28">
        <f t="shared" si="5401"/>
        <v>0</v>
      </c>
      <c r="AI2079" s="28">
        <f t="shared" si="5402"/>
        <v>0</v>
      </c>
      <c r="AJ2079" s="28">
        <f t="shared" si="5403"/>
        <v>0</v>
      </c>
      <c r="AK2079" s="28">
        <f t="shared" si="5404"/>
        <v>0</v>
      </c>
      <c r="AL2079" s="28">
        <f t="shared" si="5405"/>
        <v>0</v>
      </c>
      <c r="AM2079" s="28">
        <f t="shared" si="5406"/>
        <v>0</v>
      </c>
      <c r="AN2079" s="28">
        <f t="shared" si="5407"/>
        <v>0</v>
      </c>
      <c r="AO2079" s="28">
        <f t="shared" si="5408"/>
        <v>0</v>
      </c>
      <c r="AP2079" s="28">
        <f t="shared" si="5409"/>
        <v>0</v>
      </c>
      <c r="AQ2079" s="28">
        <f t="shared" si="5410"/>
        <v>0</v>
      </c>
      <c r="AR2079" s="28">
        <f t="shared" si="5411"/>
        <v>0</v>
      </c>
      <c r="AS2079" s="28">
        <f t="shared" si="5412"/>
        <v>0</v>
      </c>
      <c r="AT2079" s="28">
        <f t="shared" si="5413"/>
        <v>0</v>
      </c>
      <c r="AU2079" s="28">
        <f t="shared" si="5414"/>
        <v>0</v>
      </c>
      <c r="AV2079" s="28">
        <f t="shared" si="5415"/>
        <v>0</v>
      </c>
      <c r="AW2079" s="28">
        <f t="shared" si="5327"/>
        <v>233.80000000000001</v>
      </c>
      <c r="AX2079" s="28">
        <f t="shared" si="5328"/>
        <v>233.80000000000001</v>
      </c>
      <c r="AY2079" s="28">
        <f t="shared" si="5329"/>
        <v>233.80000000000001</v>
      </c>
      <c r="AZ2079" s="28">
        <f t="shared" si="5416"/>
        <v>0</v>
      </c>
      <c r="BA2079" s="29"/>
      <c r="BB2079" s="29"/>
      <c r="BC2079" s="25"/>
      <c r="BD2079" s="25"/>
      <c r="BE2079" s="25"/>
      <c r="BF2079" s="25"/>
      <c r="BG2079" s="25"/>
      <c r="BH2079" s="25"/>
      <c r="BI2079" s="25"/>
    </row>
    <row r="2080" s="1" customFormat="1">
      <c r="A2080" s="30" t="s">
        <v>693</v>
      </c>
      <c r="B2080" s="30" t="s">
        <v>89</v>
      </c>
      <c r="C2080" s="30" t="s">
        <v>65</v>
      </c>
      <c r="D2080" s="30" t="s">
        <v>159</v>
      </c>
      <c r="E2080" s="35"/>
      <c r="F2080" s="31" t="s">
        <v>160</v>
      </c>
      <c r="G2080" s="17">
        <f t="shared" si="5383"/>
        <v>233.80000000000001</v>
      </c>
      <c r="H2080" s="17">
        <f t="shared" si="5384"/>
        <v>233.80000000000001</v>
      </c>
      <c r="I2080" s="17">
        <f t="shared" si="5385"/>
        <v>233.80000000000001</v>
      </c>
      <c r="J2080" s="17">
        <f t="shared" si="5386"/>
        <v>0</v>
      </c>
      <c r="K2080" s="17">
        <f t="shared" si="5387"/>
        <v>0</v>
      </c>
      <c r="L2080" s="17">
        <f t="shared" si="5388"/>
        <v>0</v>
      </c>
      <c r="M2080" s="17">
        <f t="shared" si="5380"/>
        <v>233.80000000000001</v>
      </c>
      <c r="N2080" s="17">
        <f t="shared" si="5381"/>
        <v>233.80000000000001</v>
      </c>
      <c r="O2080" s="17">
        <f t="shared" si="5382"/>
        <v>233.80000000000001</v>
      </c>
      <c r="P2080" s="17">
        <f t="shared" si="5389"/>
        <v>0</v>
      </c>
      <c r="Q2080" s="17">
        <f t="shared" si="5390"/>
        <v>0</v>
      </c>
      <c r="R2080" s="17">
        <f t="shared" si="5391"/>
        <v>0</v>
      </c>
      <c r="S2080" s="17">
        <f t="shared" si="5392"/>
        <v>0</v>
      </c>
      <c r="T2080" s="17">
        <f t="shared" si="5393"/>
        <v>0</v>
      </c>
      <c r="U2080" s="17">
        <f t="shared" si="5394"/>
        <v>0</v>
      </c>
      <c r="V2080" s="17">
        <f t="shared" si="5395"/>
        <v>0</v>
      </c>
      <c r="W2080" s="17">
        <f t="shared" si="5396"/>
        <v>0</v>
      </c>
      <c r="X2080" s="17">
        <f t="shared" si="5397"/>
        <v>0</v>
      </c>
      <c r="Y2080" s="17">
        <f t="shared" si="5321"/>
        <v>233.80000000000001</v>
      </c>
      <c r="Z2080" s="17">
        <f t="shared" si="5322"/>
        <v>233.80000000000001</v>
      </c>
      <c r="AA2080" s="17">
        <f t="shared" si="5323"/>
        <v>233.80000000000001</v>
      </c>
      <c r="AB2080" s="17">
        <f t="shared" si="5398"/>
        <v>0</v>
      </c>
      <c r="AC2080" s="17">
        <f t="shared" si="5399"/>
        <v>0</v>
      </c>
      <c r="AD2080" s="17">
        <f t="shared" si="5400"/>
        <v>0</v>
      </c>
      <c r="AE2080" s="17">
        <f t="shared" si="5324"/>
        <v>233.80000000000001</v>
      </c>
      <c r="AF2080" s="17">
        <f t="shared" si="5325"/>
        <v>233.80000000000001</v>
      </c>
      <c r="AG2080" s="17">
        <f t="shared" si="5326"/>
        <v>233.80000000000001</v>
      </c>
      <c r="AH2080" s="17">
        <f t="shared" si="5401"/>
        <v>0</v>
      </c>
      <c r="AI2080" s="17">
        <f t="shared" si="5402"/>
        <v>0</v>
      </c>
      <c r="AJ2080" s="17">
        <f t="shared" si="5403"/>
        <v>0</v>
      </c>
      <c r="AK2080" s="17">
        <f t="shared" si="5404"/>
        <v>0</v>
      </c>
      <c r="AL2080" s="17">
        <f t="shared" si="5405"/>
        <v>0</v>
      </c>
      <c r="AM2080" s="17">
        <f t="shared" si="5406"/>
        <v>0</v>
      </c>
      <c r="AN2080" s="17">
        <f t="shared" si="5407"/>
        <v>0</v>
      </c>
      <c r="AO2080" s="17">
        <f t="shared" si="5408"/>
        <v>0</v>
      </c>
      <c r="AP2080" s="17">
        <f t="shared" si="5409"/>
        <v>0</v>
      </c>
      <c r="AQ2080" s="17">
        <f t="shared" si="5410"/>
        <v>0</v>
      </c>
      <c r="AR2080" s="17">
        <f t="shared" si="5411"/>
        <v>0</v>
      </c>
      <c r="AS2080" s="17">
        <f t="shared" si="5412"/>
        <v>0</v>
      </c>
      <c r="AT2080" s="17">
        <f t="shared" si="5413"/>
        <v>0</v>
      </c>
      <c r="AU2080" s="17">
        <f t="shared" si="5414"/>
        <v>0</v>
      </c>
      <c r="AV2080" s="17">
        <f t="shared" si="5415"/>
        <v>0</v>
      </c>
      <c r="AW2080" s="17">
        <f t="shared" si="5327"/>
        <v>233.80000000000001</v>
      </c>
      <c r="AX2080" s="17">
        <f t="shared" si="5328"/>
        <v>233.80000000000001</v>
      </c>
      <c r="AY2080" s="17">
        <f t="shared" si="5329"/>
        <v>233.80000000000001</v>
      </c>
      <c r="AZ2080" s="17">
        <f t="shared" si="5416"/>
        <v>0</v>
      </c>
      <c r="BA2080" s="32"/>
      <c r="BB2080" s="32"/>
      <c r="BC2080" s="1"/>
      <c r="BD2080" s="1"/>
      <c r="BE2080" s="1"/>
      <c r="BF2080" s="1"/>
      <c r="BG2080" s="1"/>
      <c r="BH2080" s="1"/>
      <c r="BI2080" s="1"/>
    </row>
    <row r="2081" s="1" customFormat="1">
      <c r="A2081" s="30" t="s">
        <v>693</v>
      </c>
      <c r="B2081" s="30" t="s">
        <v>89</v>
      </c>
      <c r="C2081" s="30" t="s">
        <v>65</v>
      </c>
      <c r="D2081" s="30" t="s">
        <v>161</v>
      </c>
      <c r="E2081" s="35"/>
      <c r="F2081" s="31" t="s">
        <v>36</v>
      </c>
      <c r="G2081" s="17">
        <f t="shared" si="5383"/>
        <v>233.80000000000001</v>
      </c>
      <c r="H2081" s="17">
        <f t="shared" si="5384"/>
        <v>233.80000000000001</v>
      </c>
      <c r="I2081" s="17">
        <f t="shared" si="5385"/>
        <v>233.80000000000001</v>
      </c>
      <c r="J2081" s="17">
        <f t="shared" si="5386"/>
        <v>0</v>
      </c>
      <c r="K2081" s="17">
        <f t="shared" si="5387"/>
        <v>0</v>
      </c>
      <c r="L2081" s="17">
        <f t="shared" si="5388"/>
        <v>0</v>
      </c>
      <c r="M2081" s="17">
        <f t="shared" si="5380"/>
        <v>233.80000000000001</v>
      </c>
      <c r="N2081" s="17">
        <f t="shared" si="5381"/>
        <v>233.80000000000001</v>
      </c>
      <c r="O2081" s="17">
        <f t="shared" si="5382"/>
        <v>233.80000000000001</v>
      </c>
      <c r="P2081" s="17">
        <f t="shared" si="5389"/>
        <v>0</v>
      </c>
      <c r="Q2081" s="17">
        <f t="shared" si="5390"/>
        <v>0</v>
      </c>
      <c r="R2081" s="17">
        <f t="shared" si="5391"/>
        <v>0</v>
      </c>
      <c r="S2081" s="17">
        <f t="shared" si="5392"/>
        <v>0</v>
      </c>
      <c r="T2081" s="17">
        <f t="shared" si="5393"/>
        <v>0</v>
      </c>
      <c r="U2081" s="17">
        <f t="shared" si="5394"/>
        <v>0</v>
      </c>
      <c r="V2081" s="17">
        <f t="shared" si="5395"/>
        <v>0</v>
      </c>
      <c r="W2081" s="17">
        <f t="shared" si="5396"/>
        <v>0</v>
      </c>
      <c r="X2081" s="17">
        <f t="shared" si="5397"/>
        <v>0</v>
      </c>
      <c r="Y2081" s="17">
        <f t="shared" si="5321"/>
        <v>233.80000000000001</v>
      </c>
      <c r="Z2081" s="17">
        <f t="shared" si="5322"/>
        <v>233.80000000000001</v>
      </c>
      <c r="AA2081" s="17">
        <f t="shared" si="5323"/>
        <v>233.80000000000001</v>
      </c>
      <c r="AB2081" s="17">
        <f t="shared" si="5398"/>
        <v>0</v>
      </c>
      <c r="AC2081" s="17">
        <f t="shared" si="5399"/>
        <v>0</v>
      </c>
      <c r="AD2081" s="17">
        <f t="shared" si="5400"/>
        <v>0</v>
      </c>
      <c r="AE2081" s="17">
        <f t="shared" si="5324"/>
        <v>233.80000000000001</v>
      </c>
      <c r="AF2081" s="17">
        <f t="shared" si="5325"/>
        <v>233.80000000000001</v>
      </c>
      <c r="AG2081" s="17">
        <f t="shared" si="5326"/>
        <v>233.80000000000001</v>
      </c>
      <c r="AH2081" s="17">
        <f t="shared" si="5401"/>
        <v>0</v>
      </c>
      <c r="AI2081" s="17">
        <f t="shared" si="5402"/>
        <v>0</v>
      </c>
      <c r="AJ2081" s="17">
        <f t="shared" si="5403"/>
        <v>0</v>
      </c>
      <c r="AK2081" s="17">
        <f t="shared" si="5404"/>
        <v>0</v>
      </c>
      <c r="AL2081" s="17">
        <f t="shared" si="5405"/>
        <v>0</v>
      </c>
      <c r="AM2081" s="17">
        <f t="shared" si="5406"/>
        <v>0</v>
      </c>
      <c r="AN2081" s="17">
        <f t="shared" si="5407"/>
        <v>0</v>
      </c>
      <c r="AO2081" s="17">
        <f t="shared" si="5408"/>
        <v>0</v>
      </c>
      <c r="AP2081" s="17">
        <f t="shared" si="5409"/>
        <v>0</v>
      </c>
      <c r="AQ2081" s="17">
        <f t="shared" si="5410"/>
        <v>0</v>
      </c>
      <c r="AR2081" s="17">
        <f t="shared" si="5411"/>
        <v>0</v>
      </c>
      <c r="AS2081" s="17">
        <f t="shared" si="5412"/>
        <v>0</v>
      </c>
      <c r="AT2081" s="17">
        <f t="shared" si="5413"/>
        <v>0</v>
      </c>
      <c r="AU2081" s="17">
        <f t="shared" si="5414"/>
        <v>0</v>
      </c>
      <c r="AV2081" s="17">
        <f t="shared" si="5415"/>
        <v>0</v>
      </c>
      <c r="AW2081" s="17">
        <f t="shared" si="5327"/>
        <v>233.80000000000001</v>
      </c>
      <c r="AX2081" s="17">
        <f t="shared" si="5328"/>
        <v>233.80000000000001</v>
      </c>
      <c r="AY2081" s="17">
        <f t="shared" si="5329"/>
        <v>233.80000000000001</v>
      </c>
      <c r="AZ2081" s="17">
        <f t="shared" si="5416"/>
        <v>0</v>
      </c>
      <c r="BA2081" s="32"/>
      <c r="BB2081" s="32"/>
      <c r="BC2081" s="1"/>
      <c r="BD2081" s="1"/>
      <c r="BE2081" s="1"/>
      <c r="BF2081" s="1"/>
      <c r="BG2081" s="1"/>
      <c r="BH2081" s="1"/>
      <c r="BI2081" s="1"/>
    </row>
    <row r="2082" s="1" customFormat="1">
      <c r="A2082" s="30" t="s">
        <v>693</v>
      </c>
      <c r="B2082" s="30" t="s">
        <v>89</v>
      </c>
      <c r="C2082" s="30" t="s">
        <v>65</v>
      </c>
      <c r="D2082" s="30" t="s">
        <v>186</v>
      </c>
      <c r="E2082" s="35"/>
      <c r="F2082" s="31" t="s">
        <v>187</v>
      </c>
      <c r="G2082" s="17">
        <f t="shared" si="5383"/>
        <v>233.80000000000001</v>
      </c>
      <c r="H2082" s="17">
        <f t="shared" si="5384"/>
        <v>233.80000000000001</v>
      </c>
      <c r="I2082" s="17">
        <f t="shared" si="5385"/>
        <v>233.80000000000001</v>
      </c>
      <c r="J2082" s="17">
        <f t="shared" si="5386"/>
        <v>0</v>
      </c>
      <c r="K2082" s="17">
        <f t="shared" si="5387"/>
        <v>0</v>
      </c>
      <c r="L2082" s="17">
        <f t="shared" si="5388"/>
        <v>0</v>
      </c>
      <c r="M2082" s="17">
        <f t="shared" si="5380"/>
        <v>233.80000000000001</v>
      </c>
      <c r="N2082" s="17">
        <f t="shared" si="5381"/>
        <v>233.80000000000001</v>
      </c>
      <c r="O2082" s="17">
        <f t="shared" si="5382"/>
        <v>233.80000000000001</v>
      </c>
      <c r="P2082" s="17">
        <f t="shared" si="5389"/>
        <v>0</v>
      </c>
      <c r="Q2082" s="17">
        <f t="shared" si="5390"/>
        <v>0</v>
      </c>
      <c r="R2082" s="17">
        <f t="shared" si="5391"/>
        <v>0</v>
      </c>
      <c r="S2082" s="17">
        <f t="shared" si="5392"/>
        <v>0</v>
      </c>
      <c r="T2082" s="17">
        <f t="shared" si="5393"/>
        <v>0</v>
      </c>
      <c r="U2082" s="17">
        <f t="shared" si="5394"/>
        <v>0</v>
      </c>
      <c r="V2082" s="17">
        <f t="shared" si="5395"/>
        <v>0</v>
      </c>
      <c r="W2082" s="17">
        <f t="shared" si="5396"/>
        <v>0</v>
      </c>
      <c r="X2082" s="17">
        <f t="shared" si="5397"/>
        <v>0</v>
      </c>
      <c r="Y2082" s="17">
        <f t="shared" si="5321"/>
        <v>233.80000000000001</v>
      </c>
      <c r="Z2082" s="17">
        <f t="shared" si="5322"/>
        <v>233.80000000000001</v>
      </c>
      <c r="AA2082" s="17">
        <f t="shared" si="5323"/>
        <v>233.80000000000001</v>
      </c>
      <c r="AB2082" s="17">
        <f t="shared" si="5398"/>
        <v>0</v>
      </c>
      <c r="AC2082" s="17">
        <f t="shared" si="5399"/>
        <v>0</v>
      </c>
      <c r="AD2082" s="17">
        <f t="shared" si="5400"/>
        <v>0</v>
      </c>
      <c r="AE2082" s="17">
        <f t="shared" si="5324"/>
        <v>233.80000000000001</v>
      </c>
      <c r="AF2082" s="17">
        <f t="shared" si="5325"/>
        <v>233.80000000000001</v>
      </c>
      <c r="AG2082" s="17">
        <f t="shared" si="5326"/>
        <v>233.80000000000001</v>
      </c>
      <c r="AH2082" s="17">
        <f t="shared" si="5401"/>
        <v>0</v>
      </c>
      <c r="AI2082" s="17">
        <f t="shared" si="5402"/>
        <v>0</v>
      </c>
      <c r="AJ2082" s="17">
        <f t="shared" si="5403"/>
        <v>0</v>
      </c>
      <c r="AK2082" s="17">
        <f t="shared" si="5404"/>
        <v>0</v>
      </c>
      <c r="AL2082" s="17">
        <f t="shared" si="5405"/>
        <v>0</v>
      </c>
      <c r="AM2082" s="17">
        <f t="shared" si="5406"/>
        <v>0</v>
      </c>
      <c r="AN2082" s="17">
        <f t="shared" si="5407"/>
        <v>0</v>
      </c>
      <c r="AO2082" s="17">
        <f t="shared" si="5408"/>
        <v>0</v>
      </c>
      <c r="AP2082" s="17">
        <f t="shared" si="5409"/>
        <v>0</v>
      </c>
      <c r="AQ2082" s="17">
        <f t="shared" si="5410"/>
        <v>0</v>
      </c>
      <c r="AR2082" s="17">
        <f t="shared" si="5411"/>
        <v>0</v>
      </c>
      <c r="AS2082" s="17">
        <f t="shared" si="5412"/>
        <v>0</v>
      </c>
      <c r="AT2082" s="17">
        <f t="shared" si="5413"/>
        <v>0</v>
      </c>
      <c r="AU2082" s="17">
        <f t="shared" si="5414"/>
        <v>0</v>
      </c>
      <c r="AV2082" s="17">
        <f t="shared" si="5415"/>
        <v>0</v>
      </c>
      <c r="AW2082" s="17">
        <f t="shared" si="5327"/>
        <v>233.80000000000001</v>
      </c>
      <c r="AX2082" s="17">
        <f t="shared" si="5328"/>
        <v>233.80000000000001</v>
      </c>
      <c r="AY2082" s="17">
        <f t="shared" si="5329"/>
        <v>233.80000000000001</v>
      </c>
      <c r="AZ2082" s="17">
        <f t="shared" si="5416"/>
        <v>0</v>
      </c>
      <c r="BA2082" s="32"/>
      <c r="BB2082" s="32"/>
      <c r="BC2082" s="1"/>
      <c r="BD2082" s="1"/>
      <c r="BE2082" s="1"/>
      <c r="BF2082" s="1"/>
      <c r="BG2082" s="1"/>
      <c r="BH2082" s="1"/>
      <c r="BI2082" s="1"/>
    </row>
    <row r="2083" s="1" customFormat="1">
      <c r="A2083" s="30" t="s">
        <v>693</v>
      </c>
      <c r="B2083" s="30" t="s">
        <v>89</v>
      </c>
      <c r="C2083" s="30" t="s">
        <v>65</v>
      </c>
      <c r="D2083" s="30" t="s">
        <v>202</v>
      </c>
      <c r="E2083" s="35"/>
      <c r="F2083" s="31" t="s">
        <v>203</v>
      </c>
      <c r="G2083" s="17">
        <f t="shared" si="5383"/>
        <v>233.80000000000001</v>
      </c>
      <c r="H2083" s="17">
        <f t="shared" si="5384"/>
        <v>233.80000000000001</v>
      </c>
      <c r="I2083" s="17">
        <f t="shared" si="5385"/>
        <v>233.80000000000001</v>
      </c>
      <c r="J2083" s="17">
        <f t="shared" si="5386"/>
        <v>0</v>
      </c>
      <c r="K2083" s="17">
        <f t="shared" si="5387"/>
        <v>0</v>
      </c>
      <c r="L2083" s="17">
        <f t="shared" si="5388"/>
        <v>0</v>
      </c>
      <c r="M2083" s="17">
        <f t="shared" si="5380"/>
        <v>233.80000000000001</v>
      </c>
      <c r="N2083" s="17">
        <f t="shared" si="5381"/>
        <v>233.80000000000001</v>
      </c>
      <c r="O2083" s="17">
        <f t="shared" si="5382"/>
        <v>233.80000000000001</v>
      </c>
      <c r="P2083" s="17">
        <f t="shared" si="5389"/>
        <v>0</v>
      </c>
      <c r="Q2083" s="17">
        <f t="shared" si="5390"/>
        <v>0</v>
      </c>
      <c r="R2083" s="17">
        <f t="shared" si="5391"/>
        <v>0</v>
      </c>
      <c r="S2083" s="17">
        <f t="shared" si="5392"/>
        <v>0</v>
      </c>
      <c r="T2083" s="17">
        <f t="shared" si="5393"/>
        <v>0</v>
      </c>
      <c r="U2083" s="17">
        <f t="shared" si="5394"/>
        <v>0</v>
      </c>
      <c r="V2083" s="17">
        <f t="shared" si="5395"/>
        <v>0</v>
      </c>
      <c r="W2083" s="17">
        <f t="shared" si="5396"/>
        <v>0</v>
      </c>
      <c r="X2083" s="17">
        <f t="shared" si="5397"/>
        <v>0</v>
      </c>
      <c r="Y2083" s="17">
        <f t="shared" si="5321"/>
        <v>233.80000000000001</v>
      </c>
      <c r="Z2083" s="17">
        <f t="shared" si="5322"/>
        <v>233.80000000000001</v>
      </c>
      <c r="AA2083" s="17">
        <f t="shared" si="5323"/>
        <v>233.80000000000001</v>
      </c>
      <c r="AB2083" s="17">
        <f t="shared" si="5398"/>
        <v>0</v>
      </c>
      <c r="AC2083" s="17">
        <f t="shared" si="5399"/>
        <v>0</v>
      </c>
      <c r="AD2083" s="17">
        <f t="shared" si="5400"/>
        <v>0</v>
      </c>
      <c r="AE2083" s="17">
        <f t="shared" si="5324"/>
        <v>233.80000000000001</v>
      </c>
      <c r="AF2083" s="17">
        <f t="shared" si="5325"/>
        <v>233.80000000000001</v>
      </c>
      <c r="AG2083" s="17">
        <f t="shared" si="5326"/>
        <v>233.80000000000001</v>
      </c>
      <c r="AH2083" s="17">
        <f t="shared" si="5401"/>
        <v>0</v>
      </c>
      <c r="AI2083" s="17">
        <f t="shared" si="5402"/>
        <v>0</v>
      </c>
      <c r="AJ2083" s="17">
        <f t="shared" si="5403"/>
        <v>0</v>
      </c>
      <c r="AK2083" s="17">
        <f t="shared" si="5404"/>
        <v>0</v>
      </c>
      <c r="AL2083" s="17">
        <f t="shared" si="5405"/>
        <v>0</v>
      </c>
      <c r="AM2083" s="17">
        <f t="shared" si="5406"/>
        <v>0</v>
      </c>
      <c r="AN2083" s="17">
        <f t="shared" si="5407"/>
        <v>0</v>
      </c>
      <c r="AO2083" s="17">
        <f t="shared" si="5408"/>
        <v>0</v>
      </c>
      <c r="AP2083" s="17">
        <f t="shared" si="5409"/>
        <v>0</v>
      </c>
      <c r="AQ2083" s="17">
        <f t="shared" si="5410"/>
        <v>0</v>
      </c>
      <c r="AR2083" s="17">
        <f t="shared" si="5411"/>
        <v>0</v>
      </c>
      <c r="AS2083" s="17">
        <f t="shared" si="5412"/>
        <v>0</v>
      </c>
      <c r="AT2083" s="17">
        <f t="shared" si="5413"/>
        <v>0</v>
      </c>
      <c r="AU2083" s="17">
        <f t="shared" si="5414"/>
        <v>0</v>
      </c>
      <c r="AV2083" s="17">
        <f t="shared" si="5415"/>
        <v>0</v>
      </c>
      <c r="AW2083" s="17">
        <f t="shared" si="5327"/>
        <v>233.80000000000001</v>
      </c>
      <c r="AX2083" s="17">
        <f t="shared" si="5328"/>
        <v>233.80000000000001</v>
      </c>
      <c r="AY2083" s="17">
        <f t="shared" si="5329"/>
        <v>233.80000000000001</v>
      </c>
      <c r="AZ2083" s="17">
        <f t="shared" si="5416"/>
        <v>0</v>
      </c>
      <c r="BA2083" s="32"/>
      <c r="BB2083" s="32"/>
      <c r="BC2083" s="1"/>
      <c r="BD2083" s="1"/>
      <c r="BE2083" s="1"/>
      <c r="BF2083" s="1"/>
      <c r="BG2083" s="1"/>
      <c r="BH2083" s="1"/>
      <c r="BI2083" s="1"/>
    </row>
    <row r="2084" s="1" customFormat="1">
      <c r="A2084" s="30" t="s">
        <v>693</v>
      </c>
      <c r="B2084" s="30" t="s">
        <v>89</v>
      </c>
      <c r="C2084" s="30" t="s">
        <v>65</v>
      </c>
      <c r="D2084" s="30" t="s">
        <v>202</v>
      </c>
      <c r="E2084" s="30" t="s">
        <v>41</v>
      </c>
      <c r="F2084" s="31" t="s">
        <v>42</v>
      </c>
      <c r="G2084" s="42">
        <v>233.80000000000001</v>
      </c>
      <c r="H2084" s="42">
        <v>233.80000000000001</v>
      </c>
      <c r="I2084" s="42">
        <v>233.80000000000001</v>
      </c>
      <c r="J2084" s="42"/>
      <c r="K2084" s="42"/>
      <c r="L2084" s="42"/>
      <c r="M2084" s="42">
        <f t="shared" si="5380"/>
        <v>233.80000000000001</v>
      </c>
      <c r="N2084" s="42">
        <f t="shared" si="5381"/>
        <v>233.80000000000001</v>
      </c>
      <c r="O2084" s="42">
        <f t="shared" si="5382"/>
        <v>233.80000000000001</v>
      </c>
      <c r="P2084" s="42"/>
      <c r="Q2084" s="42"/>
      <c r="R2084" s="42"/>
      <c r="S2084" s="42"/>
      <c r="T2084" s="42"/>
      <c r="U2084" s="42"/>
      <c r="V2084" s="42"/>
      <c r="W2084" s="42"/>
      <c r="X2084" s="42"/>
      <c r="Y2084" s="17">
        <f t="shared" si="5321"/>
        <v>233.80000000000001</v>
      </c>
      <c r="Z2084" s="17">
        <f t="shared" si="5322"/>
        <v>233.80000000000001</v>
      </c>
      <c r="AA2084" s="17">
        <f t="shared" si="5323"/>
        <v>233.80000000000001</v>
      </c>
      <c r="AB2084" s="42"/>
      <c r="AC2084" s="42"/>
      <c r="AD2084" s="42"/>
      <c r="AE2084" s="17">
        <f t="shared" si="5324"/>
        <v>233.80000000000001</v>
      </c>
      <c r="AF2084" s="17">
        <f t="shared" si="5325"/>
        <v>233.80000000000001</v>
      </c>
      <c r="AG2084" s="17">
        <f t="shared" si="5326"/>
        <v>233.80000000000001</v>
      </c>
      <c r="AH2084" s="42"/>
      <c r="AI2084" s="42"/>
      <c r="AJ2084" s="42"/>
      <c r="AK2084" s="42"/>
      <c r="AL2084" s="42"/>
      <c r="AM2084" s="42"/>
      <c r="AN2084" s="42"/>
      <c r="AO2084" s="42"/>
      <c r="AP2084" s="42"/>
      <c r="AQ2084" s="42"/>
      <c r="AR2084" s="42"/>
      <c r="AS2084" s="42"/>
      <c r="AT2084" s="42"/>
      <c r="AU2084" s="42"/>
      <c r="AV2084" s="42"/>
      <c r="AW2084" s="42">
        <f t="shared" si="5327"/>
        <v>233.80000000000001</v>
      </c>
      <c r="AX2084" s="42">
        <f t="shared" si="5328"/>
        <v>233.80000000000001</v>
      </c>
      <c r="AY2084" s="42">
        <f t="shared" si="5329"/>
        <v>233.80000000000001</v>
      </c>
      <c r="AZ2084" s="42"/>
      <c r="BA2084" s="43"/>
      <c r="BB2084" s="43"/>
      <c r="BC2084" s="1"/>
      <c r="BD2084" s="1"/>
      <c r="BE2084" s="1"/>
      <c r="BF2084" s="1"/>
      <c r="BG2084" s="1"/>
      <c r="BH2084" s="1"/>
      <c r="BI2084" s="1"/>
    </row>
    <row r="2085" s="20" customFormat="1">
      <c r="A2085" s="21" t="s">
        <v>826</v>
      </c>
      <c r="B2085" s="21"/>
      <c r="C2085" s="21"/>
      <c r="D2085" s="21"/>
      <c r="E2085" s="21"/>
      <c r="F2085" s="22" t="s">
        <v>827</v>
      </c>
      <c r="G2085" s="23">
        <f>G2095+G2086</f>
        <v>9539363.3999999985</v>
      </c>
      <c r="H2085" s="23">
        <f>H2095+H2086</f>
        <v>10300980.800000003</v>
      </c>
      <c r="I2085" s="23">
        <f>I2095+I2086</f>
        <v>10900157.299999999</v>
      </c>
      <c r="J2085" s="23">
        <f>J2095+J2086</f>
        <v>40792.500000000015</v>
      </c>
      <c r="K2085" s="23">
        <f>K2095+K2086</f>
        <v>25118.799999999967</v>
      </c>
      <c r="L2085" s="23">
        <f>L2095+L2086</f>
        <v>8326.1000000000004</v>
      </c>
      <c r="M2085" s="23">
        <f t="shared" si="5380"/>
        <v>9580155.8999999985</v>
      </c>
      <c r="N2085" s="23">
        <f t="shared" si="5381"/>
        <v>10326099.600000003</v>
      </c>
      <c r="O2085" s="23">
        <f t="shared" si="5382"/>
        <v>10908483.399999999</v>
      </c>
      <c r="P2085" s="23">
        <f>P2095+P2086</f>
        <v>128781.177</v>
      </c>
      <c r="Q2085" s="23">
        <f>Q2095+Q2086</f>
        <v>0</v>
      </c>
      <c r="R2085" s="23">
        <f>R2095+R2086</f>
        <v>126753.448</v>
      </c>
      <c r="S2085" s="23">
        <f>S2095+S2086</f>
        <v>309917.3541</v>
      </c>
      <c r="T2085" s="23">
        <f>T2095+T2086</f>
        <v>108356.60399999999</v>
      </c>
      <c r="U2085" s="23">
        <f>U2095+U2086</f>
        <v>489054.55800000002</v>
      </c>
      <c r="V2085" s="23">
        <f>V2095+V2086</f>
        <v>186810.65100000001</v>
      </c>
      <c r="W2085" s="23">
        <f>W2095+W2086</f>
        <v>0</v>
      </c>
      <c r="X2085" s="23">
        <f>X2095+X2086</f>
        <v>385091.59499999997</v>
      </c>
      <c r="Y2085" s="23">
        <f t="shared" si="5321"/>
        <v>10145607.879099999</v>
      </c>
      <c r="Z2085" s="23">
        <f t="shared" si="5322"/>
        <v>10923510.762000004</v>
      </c>
      <c r="AA2085" s="23">
        <f t="shared" si="5323"/>
        <v>11480385.646</v>
      </c>
      <c r="AB2085" s="23">
        <f>AB2095+AB2086</f>
        <v>-239055.92499999999</v>
      </c>
      <c r="AC2085" s="23">
        <f>AC2095+AC2086</f>
        <v>-327635.63799999998</v>
      </c>
      <c r="AD2085" s="23">
        <f>AD2095+AD2086</f>
        <v>-338164.64600000001</v>
      </c>
      <c r="AE2085" s="23">
        <f t="shared" si="5324"/>
        <v>9906551.9540999979</v>
      </c>
      <c r="AF2085" s="23">
        <f t="shared" si="5325"/>
        <v>10595875.124000004</v>
      </c>
      <c r="AG2085" s="23">
        <f t="shared" si="5326"/>
        <v>11142221</v>
      </c>
      <c r="AH2085" s="23">
        <f>AH2095+AH2086</f>
        <v>0</v>
      </c>
      <c r="AI2085" s="23">
        <f>AI2095+AI2086</f>
        <v>0</v>
      </c>
      <c r="AJ2085" s="23">
        <f>AJ2095+AJ2086</f>
        <v>418323.16600000003</v>
      </c>
      <c r="AK2085" s="23">
        <f>AK2095+AK2086</f>
        <v>0</v>
      </c>
      <c r="AL2085" s="23">
        <f>AL2095+AL2086</f>
        <v>0</v>
      </c>
      <c r="AM2085" s="23">
        <f>AM2095+AM2086</f>
        <v>62146</v>
      </c>
      <c r="AN2085" s="23">
        <f>AN2095+AN2086</f>
        <v>0</v>
      </c>
      <c r="AO2085" s="23">
        <f>AO2095+AO2086</f>
        <v>-317806.08500000002</v>
      </c>
      <c r="AP2085" s="23">
        <f>AP2095+AP2086</f>
        <v>0</v>
      </c>
      <c r="AQ2085" s="23">
        <f>AQ2095+AQ2086</f>
        <v>0</v>
      </c>
      <c r="AR2085" s="23">
        <f>AR2095+AR2086</f>
        <v>0</v>
      </c>
      <c r="AS2085" s="23">
        <f>AS2095+AS2086</f>
        <v>0</v>
      </c>
      <c r="AT2085" s="23">
        <f>AT2095+AT2086</f>
        <v>-100437.08100000001</v>
      </c>
      <c r="AU2085" s="23">
        <f>AU2095+AU2086</f>
        <v>0</v>
      </c>
      <c r="AV2085" s="23">
        <f>AV2095+AV2086</f>
        <v>0</v>
      </c>
      <c r="AW2085" s="23">
        <f t="shared" si="5327"/>
        <v>10324875.120099997</v>
      </c>
      <c r="AX2085" s="23">
        <f t="shared" si="5328"/>
        <v>10340215.039000003</v>
      </c>
      <c r="AY2085" s="23">
        <f t="shared" si="5329"/>
        <v>11041783.919</v>
      </c>
      <c r="AZ2085" s="23">
        <f>AZ2095+AZ2086</f>
        <v>0</v>
      </c>
      <c r="BA2085" s="24"/>
      <c r="BB2085" s="24"/>
      <c r="BC2085" s="20"/>
      <c r="BD2085" s="20"/>
      <c r="BE2085" s="20"/>
      <c r="BF2085" s="20"/>
      <c r="BG2085" s="20"/>
      <c r="BH2085" s="20"/>
      <c r="BI2085" s="20"/>
    </row>
    <row r="2086" s="20" customFormat="1">
      <c r="A2086" s="21" t="s">
        <v>826</v>
      </c>
      <c r="B2086" s="21" t="s">
        <v>65</v>
      </c>
      <c r="C2086" s="21"/>
      <c r="D2086" s="21"/>
      <c r="E2086" s="33"/>
      <c r="F2086" s="22" t="s">
        <v>153</v>
      </c>
      <c r="G2086" s="23">
        <f t="shared" ref="G2086:G2088" si="5417">G2087</f>
        <v>5916.1999999999998</v>
      </c>
      <c r="H2086" s="23">
        <f t="shared" ref="H2086:H2088" si="5418">H2087</f>
        <v>6007.3999999999996</v>
      </c>
      <c r="I2086" s="23">
        <f t="shared" ref="I2086:I2088" si="5419">I2087</f>
        <v>6007.3999999999996</v>
      </c>
      <c r="J2086" s="23">
        <f t="shared" ref="J2086:J2088" si="5420">J2087</f>
        <v>0</v>
      </c>
      <c r="K2086" s="23">
        <f t="shared" ref="K2086:K2088" si="5421">K2087</f>
        <v>0</v>
      </c>
      <c r="L2086" s="23">
        <f t="shared" ref="L2086:L2088" si="5422">L2087</f>
        <v>0</v>
      </c>
      <c r="M2086" s="23">
        <f t="shared" si="5380"/>
        <v>5916.1999999999998</v>
      </c>
      <c r="N2086" s="23">
        <f t="shared" si="5381"/>
        <v>6007.3999999999996</v>
      </c>
      <c r="O2086" s="23">
        <f t="shared" si="5382"/>
        <v>6007.3999999999996</v>
      </c>
      <c r="P2086" s="23">
        <f t="shared" ref="P2086:P2088" si="5423">P2087</f>
        <v>0</v>
      </c>
      <c r="Q2086" s="23">
        <f t="shared" ref="Q2086:Q2088" si="5424">Q2087</f>
        <v>0</v>
      </c>
      <c r="R2086" s="23">
        <f t="shared" ref="R2086:R2088" si="5425">R2087</f>
        <v>0</v>
      </c>
      <c r="S2086" s="23">
        <f t="shared" ref="S2086:S2088" si="5426">S2087</f>
        <v>0</v>
      </c>
      <c r="T2086" s="23">
        <f t="shared" ref="T2086:T2088" si="5427">T2087</f>
        <v>0</v>
      </c>
      <c r="U2086" s="23">
        <f t="shared" ref="U2086:U2088" si="5428">U2087</f>
        <v>0</v>
      </c>
      <c r="V2086" s="23">
        <f t="shared" ref="V2086:V2088" si="5429">V2087</f>
        <v>0</v>
      </c>
      <c r="W2086" s="23">
        <f t="shared" ref="W2086:W2088" si="5430">W2087</f>
        <v>0</v>
      </c>
      <c r="X2086" s="23">
        <f t="shared" ref="X2086:X2088" si="5431">X2087</f>
        <v>0</v>
      </c>
      <c r="Y2086" s="23">
        <f t="shared" si="5321"/>
        <v>5916.1999999999998</v>
      </c>
      <c r="Z2086" s="23">
        <f t="shared" si="5322"/>
        <v>6007.3999999999996</v>
      </c>
      <c r="AA2086" s="23">
        <f t="shared" si="5323"/>
        <v>6007.3999999999996</v>
      </c>
      <c r="AB2086" s="23">
        <f t="shared" ref="AB2086:AB2088" si="5432">AB2087</f>
        <v>0</v>
      </c>
      <c r="AC2086" s="23">
        <f t="shared" ref="AC2086:AC2088" si="5433">AC2087</f>
        <v>0</v>
      </c>
      <c r="AD2086" s="23">
        <f t="shared" ref="AD2086:AD2088" si="5434">AD2087</f>
        <v>0</v>
      </c>
      <c r="AE2086" s="23">
        <f t="shared" si="5324"/>
        <v>5916.1999999999998</v>
      </c>
      <c r="AF2086" s="23">
        <f t="shared" si="5325"/>
        <v>6007.3999999999996</v>
      </c>
      <c r="AG2086" s="23">
        <f t="shared" si="5326"/>
        <v>6007.3999999999996</v>
      </c>
      <c r="AH2086" s="23">
        <f t="shared" ref="AH2086:AH2088" si="5435">AH2087</f>
        <v>0</v>
      </c>
      <c r="AI2086" s="23">
        <f t="shared" ref="AI2086:AI2088" si="5436">AI2087</f>
        <v>0</v>
      </c>
      <c r="AJ2086" s="23">
        <f t="shared" ref="AJ2086:AJ2088" si="5437">AJ2087</f>
        <v>0</v>
      </c>
      <c r="AK2086" s="23">
        <f t="shared" ref="AK2086:AK2088" si="5438">AK2087</f>
        <v>0</v>
      </c>
      <c r="AL2086" s="23">
        <f t="shared" ref="AL2086:AL2088" si="5439">AL2087</f>
        <v>0</v>
      </c>
      <c r="AM2086" s="23">
        <f t="shared" ref="AM2086:AM2088" si="5440">AM2087</f>
        <v>0</v>
      </c>
      <c r="AN2086" s="23">
        <f t="shared" ref="AN2086:AN2088" si="5441">AN2087</f>
        <v>0</v>
      </c>
      <c r="AO2086" s="23">
        <f t="shared" ref="AO2086:AO2088" si="5442">AO2087</f>
        <v>0</v>
      </c>
      <c r="AP2086" s="23">
        <f t="shared" ref="AP2086:AP2088" si="5443">AP2087</f>
        <v>0</v>
      </c>
      <c r="AQ2086" s="23">
        <f t="shared" ref="AQ2086:AQ2088" si="5444">AQ2087</f>
        <v>0</v>
      </c>
      <c r="AR2086" s="23">
        <f t="shared" ref="AR2086:AR2088" si="5445">AR2087</f>
        <v>0</v>
      </c>
      <c r="AS2086" s="23">
        <f t="shared" ref="AS2086:AS2088" si="5446">AS2087</f>
        <v>0</v>
      </c>
      <c r="AT2086" s="23">
        <f t="shared" ref="AT2086:AT2088" si="5447">AT2087</f>
        <v>0</v>
      </c>
      <c r="AU2086" s="23">
        <f t="shared" ref="AU2086:AU2088" si="5448">AU2087</f>
        <v>0</v>
      </c>
      <c r="AV2086" s="23">
        <f t="shared" ref="AV2086:AV2088" si="5449">AV2087</f>
        <v>0</v>
      </c>
      <c r="AW2086" s="23">
        <f t="shared" si="5327"/>
        <v>5916.1999999999998</v>
      </c>
      <c r="AX2086" s="23">
        <f t="shared" si="5328"/>
        <v>6007.3999999999996</v>
      </c>
      <c r="AY2086" s="23">
        <f t="shared" si="5329"/>
        <v>6007.3999999999996</v>
      </c>
      <c r="AZ2086" s="23">
        <f t="shared" ref="AZ2086:AZ2088" si="5450">AZ2087</f>
        <v>0</v>
      </c>
      <c r="BA2086" s="24"/>
      <c r="BB2086" s="24"/>
      <c r="BC2086" s="20"/>
      <c r="BD2086" s="20"/>
      <c r="BE2086" s="20"/>
      <c r="BF2086" s="20"/>
      <c r="BG2086" s="20"/>
      <c r="BH2086" s="20"/>
      <c r="BI2086" s="20"/>
    </row>
    <row r="2087" s="25" customFormat="1">
      <c r="A2087" s="26" t="s">
        <v>826</v>
      </c>
      <c r="B2087" s="26" t="s">
        <v>65</v>
      </c>
      <c r="C2087" s="26" t="s">
        <v>154</v>
      </c>
      <c r="D2087" s="26"/>
      <c r="E2087" s="34"/>
      <c r="F2087" s="27" t="s">
        <v>155</v>
      </c>
      <c r="G2087" s="28">
        <f t="shared" si="5417"/>
        <v>5916.1999999999998</v>
      </c>
      <c r="H2087" s="28">
        <f t="shared" si="5418"/>
        <v>6007.3999999999996</v>
      </c>
      <c r="I2087" s="28">
        <f t="shared" si="5419"/>
        <v>6007.3999999999996</v>
      </c>
      <c r="J2087" s="28">
        <f t="shared" si="5420"/>
        <v>0</v>
      </c>
      <c r="K2087" s="28">
        <f t="shared" si="5421"/>
        <v>0</v>
      </c>
      <c r="L2087" s="28">
        <f t="shared" si="5422"/>
        <v>0</v>
      </c>
      <c r="M2087" s="28">
        <f t="shared" si="5380"/>
        <v>5916.1999999999998</v>
      </c>
      <c r="N2087" s="28">
        <f t="shared" si="5381"/>
        <v>6007.3999999999996</v>
      </c>
      <c r="O2087" s="28">
        <f t="shared" si="5382"/>
        <v>6007.3999999999996</v>
      </c>
      <c r="P2087" s="28">
        <f t="shared" si="5423"/>
        <v>0</v>
      </c>
      <c r="Q2087" s="28">
        <f t="shared" si="5424"/>
        <v>0</v>
      </c>
      <c r="R2087" s="28">
        <f t="shared" si="5425"/>
        <v>0</v>
      </c>
      <c r="S2087" s="28">
        <f t="shared" si="5426"/>
        <v>0</v>
      </c>
      <c r="T2087" s="28">
        <f t="shared" si="5427"/>
        <v>0</v>
      </c>
      <c r="U2087" s="28">
        <f t="shared" si="5428"/>
        <v>0</v>
      </c>
      <c r="V2087" s="28">
        <f t="shared" si="5429"/>
        <v>0</v>
      </c>
      <c r="W2087" s="28">
        <f t="shared" si="5430"/>
        <v>0</v>
      </c>
      <c r="X2087" s="28">
        <f t="shared" si="5431"/>
        <v>0</v>
      </c>
      <c r="Y2087" s="28">
        <f t="shared" si="5321"/>
        <v>5916.1999999999998</v>
      </c>
      <c r="Z2087" s="28">
        <f t="shared" si="5322"/>
        <v>6007.3999999999996</v>
      </c>
      <c r="AA2087" s="28">
        <f t="shared" si="5323"/>
        <v>6007.3999999999996</v>
      </c>
      <c r="AB2087" s="28">
        <f t="shared" si="5432"/>
        <v>0</v>
      </c>
      <c r="AC2087" s="28">
        <f t="shared" si="5433"/>
        <v>0</v>
      </c>
      <c r="AD2087" s="28">
        <f t="shared" si="5434"/>
        <v>0</v>
      </c>
      <c r="AE2087" s="28">
        <f t="shared" si="5324"/>
        <v>5916.1999999999998</v>
      </c>
      <c r="AF2087" s="28">
        <f t="shared" si="5325"/>
        <v>6007.3999999999996</v>
      </c>
      <c r="AG2087" s="28">
        <f t="shared" si="5326"/>
        <v>6007.3999999999996</v>
      </c>
      <c r="AH2087" s="28">
        <f t="shared" si="5435"/>
        <v>0</v>
      </c>
      <c r="AI2087" s="28">
        <f t="shared" si="5436"/>
        <v>0</v>
      </c>
      <c r="AJ2087" s="28">
        <f t="shared" si="5437"/>
        <v>0</v>
      </c>
      <c r="AK2087" s="28">
        <f t="shared" si="5438"/>
        <v>0</v>
      </c>
      <c r="AL2087" s="28">
        <f t="shared" si="5439"/>
        <v>0</v>
      </c>
      <c r="AM2087" s="28">
        <f t="shared" si="5440"/>
        <v>0</v>
      </c>
      <c r="AN2087" s="28">
        <f t="shared" si="5441"/>
        <v>0</v>
      </c>
      <c r="AO2087" s="28">
        <f t="shared" si="5442"/>
        <v>0</v>
      </c>
      <c r="AP2087" s="28">
        <f t="shared" si="5443"/>
        <v>0</v>
      </c>
      <c r="AQ2087" s="28">
        <f t="shared" si="5444"/>
        <v>0</v>
      </c>
      <c r="AR2087" s="28">
        <f t="shared" si="5445"/>
        <v>0</v>
      </c>
      <c r="AS2087" s="28">
        <f t="shared" si="5446"/>
        <v>0</v>
      </c>
      <c r="AT2087" s="28">
        <f t="shared" si="5447"/>
        <v>0</v>
      </c>
      <c r="AU2087" s="28">
        <f t="shared" si="5448"/>
        <v>0</v>
      </c>
      <c r="AV2087" s="28">
        <f t="shared" si="5449"/>
        <v>0</v>
      </c>
      <c r="AW2087" s="28">
        <f t="shared" si="5327"/>
        <v>5916.1999999999998</v>
      </c>
      <c r="AX2087" s="28">
        <f t="shared" si="5328"/>
        <v>6007.3999999999996</v>
      </c>
      <c r="AY2087" s="28">
        <f t="shared" si="5329"/>
        <v>6007.3999999999996</v>
      </c>
      <c r="AZ2087" s="28">
        <f t="shared" si="5450"/>
        <v>0</v>
      </c>
      <c r="BA2087" s="29"/>
      <c r="BB2087" s="29"/>
      <c r="BC2087" s="25"/>
      <c r="BD2087" s="25"/>
      <c r="BE2087" s="25"/>
      <c r="BF2087" s="25"/>
      <c r="BG2087" s="25"/>
      <c r="BH2087" s="25"/>
      <c r="BI2087" s="25"/>
    </row>
    <row r="2088" s="1" customFormat="1">
      <c r="A2088" s="30" t="s">
        <v>826</v>
      </c>
      <c r="B2088" s="30" t="s">
        <v>65</v>
      </c>
      <c r="C2088" s="30" t="s">
        <v>154</v>
      </c>
      <c r="D2088" s="30" t="s">
        <v>57</v>
      </c>
      <c r="E2088" s="35"/>
      <c r="F2088" s="31" t="s">
        <v>58</v>
      </c>
      <c r="G2088" s="17">
        <f t="shared" si="5417"/>
        <v>5916.1999999999998</v>
      </c>
      <c r="H2088" s="17">
        <f t="shared" si="5418"/>
        <v>6007.3999999999996</v>
      </c>
      <c r="I2088" s="17">
        <f t="shared" si="5419"/>
        <v>6007.3999999999996</v>
      </c>
      <c r="J2088" s="17">
        <f t="shared" si="5420"/>
        <v>0</v>
      </c>
      <c r="K2088" s="17">
        <f t="shared" si="5421"/>
        <v>0</v>
      </c>
      <c r="L2088" s="17">
        <f t="shared" si="5422"/>
        <v>0</v>
      </c>
      <c r="M2088" s="17">
        <f t="shared" si="5380"/>
        <v>5916.1999999999998</v>
      </c>
      <c r="N2088" s="17">
        <f t="shared" si="5381"/>
        <v>6007.3999999999996</v>
      </c>
      <c r="O2088" s="17">
        <f t="shared" si="5382"/>
        <v>6007.3999999999996</v>
      </c>
      <c r="P2088" s="17">
        <f t="shared" si="5423"/>
        <v>0</v>
      </c>
      <c r="Q2088" s="17">
        <f t="shared" si="5424"/>
        <v>0</v>
      </c>
      <c r="R2088" s="17">
        <f t="shared" si="5425"/>
        <v>0</v>
      </c>
      <c r="S2088" s="17">
        <f t="shared" si="5426"/>
        <v>0</v>
      </c>
      <c r="T2088" s="17">
        <f t="shared" si="5427"/>
        <v>0</v>
      </c>
      <c r="U2088" s="17">
        <f t="shared" si="5428"/>
        <v>0</v>
      </c>
      <c r="V2088" s="17">
        <f t="shared" si="5429"/>
        <v>0</v>
      </c>
      <c r="W2088" s="17">
        <f t="shared" si="5430"/>
        <v>0</v>
      </c>
      <c r="X2088" s="17">
        <f t="shared" si="5431"/>
        <v>0</v>
      </c>
      <c r="Y2088" s="17">
        <f t="shared" ref="Y2088:Y2151" si="5451">M2088+P2088+Q2088+R2088+S2088</f>
        <v>5916.1999999999998</v>
      </c>
      <c r="Z2088" s="17">
        <f t="shared" ref="Z2088:Z2151" si="5452">N2088+T2088+U2088</f>
        <v>6007.3999999999996</v>
      </c>
      <c r="AA2088" s="17">
        <f t="shared" ref="AA2088:AA2151" si="5453">O2088+V2088+X2088+W2088</f>
        <v>6007.3999999999996</v>
      </c>
      <c r="AB2088" s="17">
        <f t="shared" si="5432"/>
        <v>0</v>
      </c>
      <c r="AC2088" s="17">
        <f t="shared" si="5433"/>
        <v>0</v>
      </c>
      <c r="AD2088" s="17">
        <f t="shared" si="5434"/>
        <v>0</v>
      </c>
      <c r="AE2088" s="17">
        <f t="shared" ref="AE2088:AE2151" si="5454">Y2088+AB2088</f>
        <v>5916.1999999999998</v>
      </c>
      <c r="AF2088" s="17">
        <f t="shared" ref="AF2088:AF2151" si="5455">Z2088+AC2088</f>
        <v>6007.3999999999996</v>
      </c>
      <c r="AG2088" s="17">
        <f t="shared" ref="AG2088:AG2151" si="5456">AA2088+AD2088</f>
        <v>6007.3999999999996</v>
      </c>
      <c r="AH2088" s="17">
        <f t="shared" si="5435"/>
        <v>0</v>
      </c>
      <c r="AI2088" s="17">
        <f t="shared" si="5436"/>
        <v>0</v>
      </c>
      <c r="AJ2088" s="17">
        <f t="shared" si="5437"/>
        <v>0</v>
      </c>
      <c r="AK2088" s="17">
        <f t="shared" si="5438"/>
        <v>0</v>
      </c>
      <c r="AL2088" s="17">
        <f t="shared" si="5439"/>
        <v>0</v>
      </c>
      <c r="AM2088" s="17">
        <f t="shared" si="5440"/>
        <v>0</v>
      </c>
      <c r="AN2088" s="17">
        <f t="shared" si="5441"/>
        <v>0</v>
      </c>
      <c r="AO2088" s="17">
        <f t="shared" si="5442"/>
        <v>0</v>
      </c>
      <c r="AP2088" s="17">
        <f t="shared" si="5443"/>
        <v>0</v>
      </c>
      <c r="AQ2088" s="17">
        <f t="shared" si="5444"/>
        <v>0</v>
      </c>
      <c r="AR2088" s="17">
        <f t="shared" si="5445"/>
        <v>0</v>
      </c>
      <c r="AS2088" s="17">
        <f t="shared" si="5446"/>
        <v>0</v>
      </c>
      <c r="AT2088" s="17">
        <f t="shared" si="5447"/>
        <v>0</v>
      </c>
      <c r="AU2088" s="17">
        <f t="shared" si="5448"/>
        <v>0</v>
      </c>
      <c r="AV2088" s="17">
        <f t="shared" si="5449"/>
        <v>0</v>
      </c>
      <c r="AW2088" s="17">
        <f t="shared" ref="AW2088:AW2151" si="5457">AE2088+AH2088+AI2088+AJ2088+AK2088+AL2088</f>
        <v>5916.1999999999998</v>
      </c>
      <c r="AX2088" s="17">
        <f t="shared" ref="AX2088:AX2151" si="5458">AF2088+AM2088+AN2088+AO2088+AP2088+AQ2088</f>
        <v>6007.3999999999996</v>
      </c>
      <c r="AY2088" s="17">
        <f t="shared" ref="AY2088:AY2151" si="5459">AG2088+AR2088+AS2088+AT2088+AU2088+AV2088</f>
        <v>6007.3999999999996</v>
      </c>
      <c r="AZ2088" s="17">
        <f t="shared" si="5450"/>
        <v>0</v>
      </c>
      <c r="BA2088" s="32"/>
      <c r="BB2088" s="32"/>
      <c r="BC2088" s="1"/>
      <c r="BD2088" s="1"/>
      <c r="BE2088" s="1"/>
      <c r="BF2088" s="1"/>
      <c r="BG2088" s="1"/>
      <c r="BH2088" s="1"/>
      <c r="BI2088" s="1"/>
    </row>
    <row r="2089" s="1" customFormat="1">
      <c r="A2089" s="30" t="s">
        <v>826</v>
      </c>
      <c r="B2089" s="30" t="s">
        <v>65</v>
      </c>
      <c r="C2089" s="30" t="s">
        <v>154</v>
      </c>
      <c r="D2089" s="30" t="s">
        <v>59</v>
      </c>
      <c r="E2089" s="35"/>
      <c r="F2089" s="31" t="s">
        <v>60</v>
      </c>
      <c r="G2089" s="17">
        <f>G2090+G2092</f>
        <v>5916.1999999999998</v>
      </c>
      <c r="H2089" s="17">
        <f>H2090+H2092</f>
        <v>6007.3999999999996</v>
      </c>
      <c r="I2089" s="17">
        <f>I2090+I2092</f>
        <v>6007.3999999999996</v>
      </c>
      <c r="J2089" s="17">
        <f>J2090+J2092</f>
        <v>0</v>
      </c>
      <c r="K2089" s="17">
        <f>K2090+K2092</f>
        <v>0</v>
      </c>
      <c r="L2089" s="17">
        <f>L2090+L2092</f>
        <v>0</v>
      </c>
      <c r="M2089" s="17">
        <f t="shared" si="5380"/>
        <v>5916.1999999999998</v>
      </c>
      <c r="N2089" s="17">
        <f t="shared" si="5381"/>
        <v>6007.3999999999996</v>
      </c>
      <c r="O2089" s="17">
        <f t="shared" si="5382"/>
        <v>6007.3999999999996</v>
      </c>
      <c r="P2089" s="17">
        <f>P2090+P2092</f>
        <v>0</v>
      </c>
      <c r="Q2089" s="17">
        <f>Q2090+Q2092</f>
        <v>0</v>
      </c>
      <c r="R2089" s="17">
        <f>R2090+R2092</f>
        <v>0</v>
      </c>
      <c r="S2089" s="17">
        <f>S2090+S2092</f>
        <v>0</v>
      </c>
      <c r="T2089" s="17">
        <f>T2090+T2092</f>
        <v>0</v>
      </c>
      <c r="U2089" s="17">
        <f>U2090+U2092</f>
        <v>0</v>
      </c>
      <c r="V2089" s="17">
        <f>V2090+V2092</f>
        <v>0</v>
      </c>
      <c r="W2089" s="17">
        <f>W2090+W2092</f>
        <v>0</v>
      </c>
      <c r="X2089" s="17">
        <f>X2090+X2092</f>
        <v>0</v>
      </c>
      <c r="Y2089" s="17">
        <f t="shared" si="5451"/>
        <v>5916.1999999999998</v>
      </c>
      <c r="Z2089" s="17">
        <f t="shared" si="5452"/>
        <v>6007.3999999999996</v>
      </c>
      <c r="AA2089" s="17">
        <f t="shared" si="5453"/>
        <v>6007.3999999999996</v>
      </c>
      <c r="AB2089" s="17">
        <f>AB2090+AB2092</f>
        <v>0</v>
      </c>
      <c r="AC2089" s="17">
        <f>AC2090+AC2092</f>
        <v>0</v>
      </c>
      <c r="AD2089" s="17">
        <f>AD2090+AD2092</f>
        <v>0</v>
      </c>
      <c r="AE2089" s="17">
        <f t="shared" si="5454"/>
        <v>5916.1999999999998</v>
      </c>
      <c r="AF2089" s="17">
        <f t="shared" si="5455"/>
        <v>6007.3999999999996</v>
      </c>
      <c r="AG2089" s="17">
        <f t="shared" si="5456"/>
        <v>6007.3999999999996</v>
      </c>
      <c r="AH2089" s="17">
        <f>AH2090+AH2092</f>
        <v>0</v>
      </c>
      <c r="AI2089" s="17">
        <f>AI2090+AI2092</f>
        <v>0</v>
      </c>
      <c r="AJ2089" s="17">
        <f>AJ2090+AJ2092</f>
        <v>0</v>
      </c>
      <c r="AK2089" s="17">
        <f>AK2090+AK2092</f>
        <v>0</v>
      </c>
      <c r="AL2089" s="17">
        <f>AL2090+AL2092</f>
        <v>0</v>
      </c>
      <c r="AM2089" s="17">
        <f>AM2090+AM2092</f>
        <v>0</v>
      </c>
      <c r="AN2089" s="17">
        <f>AN2090+AN2092</f>
        <v>0</v>
      </c>
      <c r="AO2089" s="17">
        <f>AO2090+AO2092</f>
        <v>0</v>
      </c>
      <c r="AP2089" s="17">
        <f>AP2090+AP2092</f>
        <v>0</v>
      </c>
      <c r="AQ2089" s="17">
        <f>AQ2090+AQ2092</f>
        <v>0</v>
      </c>
      <c r="AR2089" s="17">
        <f>AR2090+AR2092</f>
        <v>0</v>
      </c>
      <c r="AS2089" s="17">
        <f>AS2090+AS2092</f>
        <v>0</v>
      </c>
      <c r="AT2089" s="17">
        <f>AT2090+AT2092</f>
        <v>0</v>
      </c>
      <c r="AU2089" s="17">
        <f>AU2090+AU2092</f>
        <v>0</v>
      </c>
      <c r="AV2089" s="17">
        <f>AV2090+AV2092</f>
        <v>0</v>
      </c>
      <c r="AW2089" s="17">
        <f t="shared" si="5457"/>
        <v>5916.1999999999998</v>
      </c>
      <c r="AX2089" s="17">
        <f t="shared" si="5458"/>
        <v>6007.3999999999996</v>
      </c>
      <c r="AY2089" s="17">
        <f t="shared" si="5459"/>
        <v>6007.3999999999996</v>
      </c>
      <c r="AZ2089" s="17">
        <f>AZ2090+AZ2092</f>
        <v>0</v>
      </c>
      <c r="BA2089" s="32"/>
      <c r="BB2089" s="32"/>
      <c r="BC2089" s="1"/>
      <c r="BD2089" s="1"/>
      <c r="BE2089" s="1"/>
      <c r="BF2089" s="1"/>
      <c r="BG2089" s="1"/>
      <c r="BH2089" s="1"/>
      <c r="BI2089" s="1"/>
    </row>
    <row r="2090" s="1" customFormat="1">
      <c r="A2090" s="30" t="s">
        <v>826</v>
      </c>
      <c r="B2090" s="30" t="s">
        <v>65</v>
      </c>
      <c r="C2090" s="30" t="s">
        <v>154</v>
      </c>
      <c r="D2090" s="30" t="s">
        <v>156</v>
      </c>
      <c r="E2090" s="35"/>
      <c r="F2090" s="31" t="s">
        <v>157</v>
      </c>
      <c r="G2090" s="17">
        <f>G2091</f>
        <v>1900</v>
      </c>
      <c r="H2090" s="17">
        <f>H2091</f>
        <v>1900</v>
      </c>
      <c r="I2090" s="17">
        <f>I2091</f>
        <v>1900</v>
      </c>
      <c r="J2090" s="17">
        <f>J2091</f>
        <v>0</v>
      </c>
      <c r="K2090" s="17">
        <f>K2091</f>
        <v>0</v>
      </c>
      <c r="L2090" s="17">
        <f>L2091</f>
        <v>0</v>
      </c>
      <c r="M2090" s="17">
        <f t="shared" si="5380"/>
        <v>1900</v>
      </c>
      <c r="N2090" s="17">
        <f t="shared" si="5381"/>
        <v>1900</v>
      </c>
      <c r="O2090" s="17">
        <f t="shared" si="5382"/>
        <v>1900</v>
      </c>
      <c r="P2090" s="17">
        <f>P2091</f>
        <v>0</v>
      </c>
      <c r="Q2090" s="17">
        <f>Q2091</f>
        <v>0</v>
      </c>
      <c r="R2090" s="17">
        <f>R2091</f>
        <v>0</v>
      </c>
      <c r="S2090" s="17">
        <f>S2091</f>
        <v>0</v>
      </c>
      <c r="T2090" s="17">
        <f>T2091</f>
        <v>0</v>
      </c>
      <c r="U2090" s="17">
        <f>U2091</f>
        <v>0</v>
      </c>
      <c r="V2090" s="17">
        <f>V2091</f>
        <v>0</v>
      </c>
      <c r="W2090" s="17">
        <f>W2091</f>
        <v>0</v>
      </c>
      <c r="X2090" s="17">
        <f>X2091</f>
        <v>0</v>
      </c>
      <c r="Y2090" s="17">
        <f t="shared" si="5451"/>
        <v>1900</v>
      </c>
      <c r="Z2090" s="17">
        <f t="shared" si="5452"/>
        <v>1900</v>
      </c>
      <c r="AA2090" s="17">
        <f t="shared" si="5453"/>
        <v>1900</v>
      </c>
      <c r="AB2090" s="17">
        <f>AB2091</f>
        <v>0</v>
      </c>
      <c r="AC2090" s="17">
        <f>AC2091</f>
        <v>0</v>
      </c>
      <c r="AD2090" s="17">
        <f>AD2091</f>
        <v>0</v>
      </c>
      <c r="AE2090" s="17">
        <f t="shared" si="5454"/>
        <v>1900</v>
      </c>
      <c r="AF2090" s="17">
        <f t="shared" si="5455"/>
        <v>1900</v>
      </c>
      <c r="AG2090" s="17">
        <f t="shared" si="5456"/>
        <v>1900</v>
      </c>
      <c r="AH2090" s="17">
        <f>AH2091</f>
        <v>0</v>
      </c>
      <c r="AI2090" s="17">
        <f>AI2091</f>
        <v>0</v>
      </c>
      <c r="AJ2090" s="17">
        <f>AJ2091</f>
        <v>0</v>
      </c>
      <c r="AK2090" s="17">
        <f>AK2091</f>
        <v>0</v>
      </c>
      <c r="AL2090" s="17">
        <f>AL2091</f>
        <v>0</v>
      </c>
      <c r="AM2090" s="17">
        <f>AM2091</f>
        <v>0</v>
      </c>
      <c r="AN2090" s="17">
        <f>AN2091</f>
        <v>0</v>
      </c>
      <c r="AO2090" s="17">
        <f>AO2091</f>
        <v>0</v>
      </c>
      <c r="AP2090" s="17">
        <f>AP2091</f>
        <v>0</v>
      </c>
      <c r="AQ2090" s="17">
        <f>AQ2091</f>
        <v>0</v>
      </c>
      <c r="AR2090" s="17">
        <f>AR2091</f>
        <v>0</v>
      </c>
      <c r="AS2090" s="17">
        <f>AS2091</f>
        <v>0</v>
      </c>
      <c r="AT2090" s="17">
        <f>AT2091</f>
        <v>0</v>
      </c>
      <c r="AU2090" s="17">
        <f>AU2091</f>
        <v>0</v>
      </c>
      <c r="AV2090" s="17">
        <f>AV2091</f>
        <v>0</v>
      </c>
      <c r="AW2090" s="17">
        <f t="shared" si="5457"/>
        <v>1900</v>
      </c>
      <c r="AX2090" s="17">
        <f t="shared" si="5458"/>
        <v>1900</v>
      </c>
      <c r="AY2090" s="17">
        <f t="shared" si="5459"/>
        <v>1900</v>
      </c>
      <c r="AZ2090" s="17">
        <f>AZ2091</f>
        <v>0</v>
      </c>
      <c r="BA2090" s="32"/>
      <c r="BB2090" s="32"/>
      <c r="BC2090" s="1"/>
      <c r="BD2090" s="1"/>
      <c r="BE2090" s="1"/>
      <c r="BF2090" s="1"/>
      <c r="BG2090" s="1"/>
      <c r="BH2090" s="1"/>
      <c r="BI2090" s="1"/>
    </row>
    <row r="2091" s="1" customFormat="1">
      <c r="A2091" s="30" t="s">
        <v>826</v>
      </c>
      <c r="B2091" s="30" t="s">
        <v>65</v>
      </c>
      <c r="C2091" s="30" t="s">
        <v>154</v>
      </c>
      <c r="D2091" s="30" t="s">
        <v>156</v>
      </c>
      <c r="E2091" s="30" t="s">
        <v>41</v>
      </c>
      <c r="F2091" s="31" t="s">
        <v>42</v>
      </c>
      <c r="G2091" s="17">
        <v>1900</v>
      </c>
      <c r="H2091" s="17">
        <v>1900</v>
      </c>
      <c r="I2091" s="17">
        <v>1900</v>
      </c>
      <c r="J2091" s="17"/>
      <c r="K2091" s="17"/>
      <c r="L2091" s="17"/>
      <c r="M2091" s="17">
        <f t="shared" si="5380"/>
        <v>1900</v>
      </c>
      <c r="N2091" s="17">
        <f t="shared" si="5381"/>
        <v>1900</v>
      </c>
      <c r="O2091" s="17">
        <f t="shared" si="5382"/>
        <v>1900</v>
      </c>
      <c r="P2091" s="17"/>
      <c r="Q2091" s="17"/>
      <c r="R2091" s="17"/>
      <c r="S2091" s="17"/>
      <c r="T2091" s="17"/>
      <c r="U2091" s="17"/>
      <c r="V2091" s="17"/>
      <c r="W2091" s="17"/>
      <c r="X2091" s="17"/>
      <c r="Y2091" s="17">
        <f t="shared" si="5451"/>
        <v>1900</v>
      </c>
      <c r="Z2091" s="17">
        <f t="shared" si="5452"/>
        <v>1900</v>
      </c>
      <c r="AA2091" s="17">
        <f t="shared" si="5453"/>
        <v>1900</v>
      </c>
      <c r="AB2091" s="17"/>
      <c r="AC2091" s="17"/>
      <c r="AD2091" s="17"/>
      <c r="AE2091" s="17">
        <f t="shared" si="5454"/>
        <v>1900</v>
      </c>
      <c r="AF2091" s="17">
        <f t="shared" si="5455"/>
        <v>1900</v>
      </c>
      <c r="AG2091" s="17">
        <f t="shared" si="5456"/>
        <v>1900</v>
      </c>
      <c r="AH2091" s="17"/>
      <c r="AI2091" s="17"/>
      <c r="AJ2091" s="17"/>
      <c r="AK2091" s="17"/>
      <c r="AL2091" s="17"/>
      <c r="AM2091" s="17"/>
      <c r="AN2091" s="17"/>
      <c r="AO2091" s="17"/>
      <c r="AP2091" s="17"/>
      <c r="AQ2091" s="17"/>
      <c r="AR2091" s="17"/>
      <c r="AS2091" s="17"/>
      <c r="AT2091" s="17"/>
      <c r="AU2091" s="17"/>
      <c r="AV2091" s="17"/>
      <c r="AW2091" s="17">
        <f t="shared" si="5457"/>
        <v>1900</v>
      </c>
      <c r="AX2091" s="17">
        <f t="shared" si="5458"/>
        <v>1900</v>
      </c>
      <c r="AY2091" s="17">
        <f t="shared" si="5459"/>
        <v>1900</v>
      </c>
      <c r="AZ2091" s="17"/>
      <c r="BA2091" s="32"/>
      <c r="BB2091" s="32"/>
      <c r="BC2091" s="1"/>
      <c r="BD2091" s="1"/>
      <c r="BE2091" s="1"/>
      <c r="BF2091" s="1"/>
      <c r="BG2091" s="1"/>
      <c r="BH2091" s="1"/>
      <c r="BI2091" s="1"/>
    </row>
    <row r="2092" s="1" customFormat="1">
      <c r="A2092" s="30" t="s">
        <v>826</v>
      </c>
      <c r="B2092" s="30" t="s">
        <v>65</v>
      </c>
      <c r="C2092" s="30" t="s">
        <v>154</v>
      </c>
      <c r="D2092" s="30" t="s">
        <v>441</v>
      </c>
      <c r="E2092" s="35"/>
      <c r="F2092" s="31" t="s">
        <v>442</v>
      </c>
      <c r="G2092" s="17">
        <f>G2093+G2094</f>
        <v>4016.1999999999998</v>
      </c>
      <c r="H2092" s="17">
        <f>H2093+H2094</f>
        <v>4107.3999999999996</v>
      </c>
      <c r="I2092" s="17">
        <f>I2093+I2094</f>
        <v>4107.3999999999996</v>
      </c>
      <c r="J2092" s="17">
        <f>J2093+J2094</f>
        <v>0</v>
      </c>
      <c r="K2092" s="17">
        <f>K2093+K2094</f>
        <v>0</v>
      </c>
      <c r="L2092" s="17">
        <f>L2093+L2094</f>
        <v>0</v>
      </c>
      <c r="M2092" s="17">
        <f t="shared" si="5380"/>
        <v>4016.1999999999998</v>
      </c>
      <c r="N2092" s="17">
        <f t="shared" si="5381"/>
        <v>4107.3999999999996</v>
      </c>
      <c r="O2092" s="17">
        <f t="shared" si="5382"/>
        <v>4107.3999999999996</v>
      </c>
      <c r="P2092" s="17">
        <f>P2093+P2094</f>
        <v>0</v>
      </c>
      <c r="Q2092" s="17">
        <f>Q2093+Q2094</f>
        <v>0</v>
      </c>
      <c r="R2092" s="17">
        <f>R2093+R2094</f>
        <v>0</v>
      </c>
      <c r="S2092" s="17">
        <f>S2093+S2094</f>
        <v>0</v>
      </c>
      <c r="T2092" s="17">
        <f>T2093+T2094</f>
        <v>0</v>
      </c>
      <c r="U2092" s="17">
        <f>U2093+U2094</f>
        <v>0</v>
      </c>
      <c r="V2092" s="17">
        <f>V2093+V2094</f>
        <v>0</v>
      </c>
      <c r="W2092" s="17">
        <f>W2093+W2094</f>
        <v>0</v>
      </c>
      <c r="X2092" s="17">
        <f>X2093+X2094</f>
        <v>0</v>
      </c>
      <c r="Y2092" s="17">
        <f t="shared" si="5451"/>
        <v>4016.1999999999998</v>
      </c>
      <c r="Z2092" s="17">
        <f t="shared" si="5452"/>
        <v>4107.3999999999996</v>
      </c>
      <c r="AA2092" s="17">
        <f t="shared" si="5453"/>
        <v>4107.3999999999996</v>
      </c>
      <c r="AB2092" s="17">
        <f>AB2093+AB2094</f>
        <v>0</v>
      </c>
      <c r="AC2092" s="17">
        <f>AC2093+AC2094</f>
        <v>0</v>
      </c>
      <c r="AD2092" s="17">
        <f>AD2093+AD2094</f>
        <v>0</v>
      </c>
      <c r="AE2092" s="17">
        <f t="shared" si="5454"/>
        <v>4016.1999999999998</v>
      </c>
      <c r="AF2092" s="17">
        <f t="shared" si="5455"/>
        <v>4107.3999999999996</v>
      </c>
      <c r="AG2092" s="17">
        <f t="shared" si="5456"/>
        <v>4107.3999999999996</v>
      </c>
      <c r="AH2092" s="17">
        <f>AH2093+AH2094</f>
        <v>0</v>
      </c>
      <c r="AI2092" s="17">
        <f>AI2093+AI2094</f>
        <v>0</v>
      </c>
      <c r="AJ2092" s="17">
        <f>AJ2093+AJ2094</f>
        <v>0</v>
      </c>
      <c r="AK2092" s="17">
        <f>AK2093+AK2094</f>
        <v>0</v>
      </c>
      <c r="AL2092" s="17">
        <f>AL2093+AL2094</f>
        <v>0</v>
      </c>
      <c r="AM2092" s="17">
        <f>AM2093+AM2094</f>
        <v>0</v>
      </c>
      <c r="AN2092" s="17">
        <f>AN2093+AN2094</f>
        <v>0</v>
      </c>
      <c r="AO2092" s="17">
        <f>AO2093+AO2094</f>
        <v>0</v>
      </c>
      <c r="AP2092" s="17">
        <f>AP2093+AP2094</f>
        <v>0</v>
      </c>
      <c r="AQ2092" s="17">
        <f>AQ2093+AQ2094</f>
        <v>0</v>
      </c>
      <c r="AR2092" s="17">
        <f>AR2093+AR2094</f>
        <v>0</v>
      </c>
      <c r="AS2092" s="17">
        <f>AS2093+AS2094</f>
        <v>0</v>
      </c>
      <c r="AT2092" s="17">
        <f>AT2093+AT2094</f>
        <v>0</v>
      </c>
      <c r="AU2092" s="17">
        <f>AU2093+AU2094</f>
        <v>0</v>
      </c>
      <c r="AV2092" s="17">
        <f>AV2093+AV2094</f>
        <v>0</v>
      </c>
      <c r="AW2092" s="17">
        <f t="shared" si="5457"/>
        <v>4016.1999999999998</v>
      </c>
      <c r="AX2092" s="17">
        <f t="shared" si="5458"/>
        <v>4107.3999999999996</v>
      </c>
      <c r="AY2092" s="17">
        <f t="shared" si="5459"/>
        <v>4107.3999999999996</v>
      </c>
      <c r="AZ2092" s="17">
        <f>AZ2093+AZ2094</f>
        <v>0</v>
      </c>
      <c r="BA2092" s="32"/>
      <c r="BB2092" s="32"/>
      <c r="BC2092" s="1"/>
      <c r="BD2092" s="1"/>
      <c r="BE2092" s="1"/>
      <c r="BF2092" s="1"/>
      <c r="BG2092" s="1"/>
      <c r="BH2092" s="1"/>
      <c r="BI2092" s="1"/>
    </row>
    <row r="2093" s="1" customFormat="1">
      <c r="A2093" s="30" t="s">
        <v>826</v>
      </c>
      <c r="B2093" s="30" t="s">
        <v>65</v>
      </c>
      <c r="C2093" s="30" t="s">
        <v>154</v>
      </c>
      <c r="D2093" s="30" t="s">
        <v>441</v>
      </c>
      <c r="E2093" s="30" t="s">
        <v>53</v>
      </c>
      <c r="F2093" s="31" t="s">
        <v>54</v>
      </c>
      <c r="G2093" s="17">
        <v>1048.8</v>
      </c>
      <c r="H2093" s="17">
        <v>1140</v>
      </c>
      <c r="I2093" s="17">
        <v>1140</v>
      </c>
      <c r="J2093" s="17"/>
      <c r="K2093" s="17"/>
      <c r="L2093" s="17"/>
      <c r="M2093" s="17">
        <f t="shared" si="5380"/>
        <v>1048.8</v>
      </c>
      <c r="N2093" s="17">
        <f t="shared" si="5381"/>
        <v>1140</v>
      </c>
      <c r="O2093" s="17">
        <f t="shared" si="5382"/>
        <v>1140</v>
      </c>
      <c r="P2093" s="17"/>
      <c r="Q2093" s="17"/>
      <c r="R2093" s="17"/>
      <c r="S2093" s="17"/>
      <c r="T2093" s="17"/>
      <c r="U2093" s="17"/>
      <c r="V2093" s="17"/>
      <c r="W2093" s="17"/>
      <c r="X2093" s="17"/>
      <c r="Y2093" s="17">
        <f t="shared" si="5451"/>
        <v>1048.8</v>
      </c>
      <c r="Z2093" s="17">
        <f t="shared" si="5452"/>
        <v>1140</v>
      </c>
      <c r="AA2093" s="17">
        <f t="shared" si="5453"/>
        <v>1140</v>
      </c>
      <c r="AB2093" s="17"/>
      <c r="AC2093" s="17"/>
      <c r="AD2093" s="17"/>
      <c r="AE2093" s="17">
        <f t="shared" si="5454"/>
        <v>1048.8</v>
      </c>
      <c r="AF2093" s="17">
        <f t="shared" si="5455"/>
        <v>1140</v>
      </c>
      <c r="AG2093" s="17">
        <f t="shared" si="5456"/>
        <v>1140</v>
      </c>
      <c r="AH2093" s="17"/>
      <c r="AI2093" s="17"/>
      <c r="AJ2093" s="17"/>
      <c r="AK2093" s="17"/>
      <c r="AL2093" s="17"/>
      <c r="AM2093" s="17"/>
      <c r="AN2093" s="17"/>
      <c r="AO2093" s="17"/>
      <c r="AP2093" s="17"/>
      <c r="AQ2093" s="17"/>
      <c r="AR2093" s="17"/>
      <c r="AS2093" s="17"/>
      <c r="AT2093" s="17"/>
      <c r="AU2093" s="17"/>
      <c r="AV2093" s="17"/>
      <c r="AW2093" s="17">
        <f t="shared" si="5457"/>
        <v>1048.8</v>
      </c>
      <c r="AX2093" s="17">
        <f t="shared" si="5458"/>
        <v>1140</v>
      </c>
      <c r="AY2093" s="17">
        <f t="shared" si="5459"/>
        <v>1140</v>
      </c>
      <c r="AZ2093" s="17"/>
      <c r="BA2093" s="32"/>
      <c r="BB2093" s="32"/>
      <c r="BC2093" s="1"/>
      <c r="BD2093" s="1"/>
      <c r="BE2093" s="1"/>
      <c r="BF2093" s="1"/>
      <c r="BG2093" s="1"/>
      <c r="BH2093" s="1"/>
      <c r="BI2093" s="1"/>
    </row>
    <row r="2094" s="1" customFormat="1">
      <c r="A2094" s="30" t="s">
        <v>826</v>
      </c>
      <c r="B2094" s="30" t="s">
        <v>65</v>
      </c>
      <c r="C2094" s="30" t="s">
        <v>154</v>
      </c>
      <c r="D2094" s="30" t="s">
        <v>441</v>
      </c>
      <c r="E2094" s="30" t="s">
        <v>41</v>
      </c>
      <c r="F2094" s="31" t="s">
        <v>42</v>
      </c>
      <c r="G2094" s="17">
        <v>2967.4000000000001</v>
      </c>
      <c r="H2094" s="17">
        <v>2967.4000000000001</v>
      </c>
      <c r="I2094" s="17">
        <v>2967.4000000000001</v>
      </c>
      <c r="J2094" s="17"/>
      <c r="K2094" s="17"/>
      <c r="L2094" s="17"/>
      <c r="M2094" s="17">
        <f t="shared" si="5380"/>
        <v>2967.4000000000001</v>
      </c>
      <c r="N2094" s="17">
        <f t="shared" si="5381"/>
        <v>2967.4000000000001</v>
      </c>
      <c r="O2094" s="17">
        <f t="shared" si="5382"/>
        <v>2967.4000000000001</v>
      </c>
      <c r="P2094" s="17"/>
      <c r="Q2094" s="17"/>
      <c r="R2094" s="17"/>
      <c r="S2094" s="17"/>
      <c r="T2094" s="17"/>
      <c r="U2094" s="17"/>
      <c r="V2094" s="17"/>
      <c r="W2094" s="17"/>
      <c r="X2094" s="17"/>
      <c r="Y2094" s="17">
        <f t="shared" si="5451"/>
        <v>2967.4000000000001</v>
      </c>
      <c r="Z2094" s="17">
        <f t="shared" si="5452"/>
        <v>2967.4000000000001</v>
      </c>
      <c r="AA2094" s="17">
        <f t="shared" si="5453"/>
        <v>2967.4000000000001</v>
      </c>
      <c r="AB2094" s="17"/>
      <c r="AC2094" s="17"/>
      <c r="AD2094" s="17"/>
      <c r="AE2094" s="17">
        <f t="shared" si="5454"/>
        <v>2967.4000000000001</v>
      </c>
      <c r="AF2094" s="17">
        <f t="shared" si="5455"/>
        <v>2967.4000000000001</v>
      </c>
      <c r="AG2094" s="17">
        <f t="shared" si="5456"/>
        <v>2967.4000000000001</v>
      </c>
      <c r="AH2094" s="17"/>
      <c r="AI2094" s="17"/>
      <c r="AJ2094" s="17"/>
      <c r="AK2094" s="17"/>
      <c r="AL2094" s="17"/>
      <c r="AM2094" s="17"/>
      <c r="AN2094" s="17"/>
      <c r="AO2094" s="17"/>
      <c r="AP2094" s="17"/>
      <c r="AQ2094" s="17"/>
      <c r="AR2094" s="17"/>
      <c r="AS2094" s="17"/>
      <c r="AT2094" s="17"/>
      <c r="AU2094" s="17"/>
      <c r="AV2094" s="17"/>
      <c r="AW2094" s="17">
        <f t="shared" si="5457"/>
        <v>2967.4000000000001</v>
      </c>
      <c r="AX2094" s="17">
        <f t="shared" si="5458"/>
        <v>2967.4000000000001</v>
      </c>
      <c r="AY2094" s="17">
        <f t="shared" si="5459"/>
        <v>2967.4000000000001</v>
      </c>
      <c r="AZ2094" s="17"/>
      <c r="BA2094" s="32"/>
      <c r="BB2094" s="32"/>
      <c r="BC2094" s="1"/>
      <c r="BD2094" s="1"/>
      <c r="BE2094" s="1"/>
      <c r="BF2094" s="1"/>
      <c r="BG2094" s="1"/>
      <c r="BH2094" s="1"/>
      <c r="BI2094" s="1"/>
    </row>
    <row r="2095" s="20" customFormat="1">
      <c r="A2095" s="21" t="s">
        <v>826</v>
      </c>
      <c r="B2095" s="21" t="s">
        <v>121</v>
      </c>
      <c r="C2095" s="21"/>
      <c r="D2095" s="21"/>
      <c r="E2095" s="21"/>
      <c r="F2095" s="22" t="s">
        <v>122</v>
      </c>
      <c r="G2095" s="23">
        <f>G2096+G2136</f>
        <v>9533447.1999999993</v>
      </c>
      <c r="H2095" s="23">
        <f>H2096+H2136</f>
        <v>10294973.400000002</v>
      </c>
      <c r="I2095" s="23">
        <f>I2096+I2136</f>
        <v>10894149.899999999</v>
      </c>
      <c r="J2095" s="23">
        <f>J2096+J2136</f>
        <v>40792.500000000015</v>
      </c>
      <c r="K2095" s="23">
        <f>K2096+K2136</f>
        <v>25118.799999999967</v>
      </c>
      <c r="L2095" s="23">
        <f>L2096+L2136</f>
        <v>8326.1000000000004</v>
      </c>
      <c r="M2095" s="23">
        <f t="shared" si="5380"/>
        <v>9574239.6999999993</v>
      </c>
      <c r="N2095" s="23">
        <f t="shared" si="5381"/>
        <v>10320092.200000003</v>
      </c>
      <c r="O2095" s="23">
        <f t="shared" si="5382"/>
        <v>10902475.999999998</v>
      </c>
      <c r="P2095" s="23">
        <f>P2096+P2136</f>
        <v>128781.177</v>
      </c>
      <c r="Q2095" s="23">
        <f>Q2096+Q2136</f>
        <v>0</v>
      </c>
      <c r="R2095" s="23">
        <f>R2096+R2136</f>
        <v>126753.448</v>
      </c>
      <c r="S2095" s="23">
        <f>S2096+S2136</f>
        <v>309917.3541</v>
      </c>
      <c r="T2095" s="23">
        <f>T2096+T2136</f>
        <v>108356.60399999999</v>
      </c>
      <c r="U2095" s="23">
        <f>U2096+U2136</f>
        <v>489054.55800000002</v>
      </c>
      <c r="V2095" s="23">
        <f>V2096+V2136</f>
        <v>186810.65100000001</v>
      </c>
      <c r="W2095" s="23">
        <f>W2096+W2136</f>
        <v>0</v>
      </c>
      <c r="X2095" s="23">
        <f>X2096+X2136</f>
        <v>385091.59499999997</v>
      </c>
      <c r="Y2095" s="23">
        <f t="shared" si="5451"/>
        <v>10139691.679099999</v>
      </c>
      <c r="Z2095" s="23">
        <f t="shared" si="5452"/>
        <v>10917503.362000003</v>
      </c>
      <c r="AA2095" s="23">
        <f t="shared" si="5453"/>
        <v>11474378.245999999</v>
      </c>
      <c r="AB2095" s="23">
        <f>AB2096+AB2136</f>
        <v>-239055.92499999999</v>
      </c>
      <c r="AC2095" s="23">
        <f>AC2096+AC2136</f>
        <v>-327635.63799999998</v>
      </c>
      <c r="AD2095" s="23">
        <f>AD2096+AD2136</f>
        <v>-338164.64600000001</v>
      </c>
      <c r="AE2095" s="23">
        <f t="shared" si="5454"/>
        <v>9900635.7540999986</v>
      </c>
      <c r="AF2095" s="23">
        <f t="shared" si="5455"/>
        <v>10589867.724000003</v>
      </c>
      <c r="AG2095" s="23">
        <f t="shared" si="5456"/>
        <v>11136213.6</v>
      </c>
      <c r="AH2095" s="23">
        <f>AH2096+AH2136</f>
        <v>0</v>
      </c>
      <c r="AI2095" s="23">
        <f>AI2096+AI2136</f>
        <v>0</v>
      </c>
      <c r="AJ2095" s="23">
        <f>AJ2096+AJ2136</f>
        <v>418323.16600000003</v>
      </c>
      <c r="AK2095" s="23">
        <f>AK2096+AK2136</f>
        <v>0</v>
      </c>
      <c r="AL2095" s="23">
        <f>AL2096+AL2136</f>
        <v>0</v>
      </c>
      <c r="AM2095" s="23">
        <f>AM2096+AM2136</f>
        <v>62146</v>
      </c>
      <c r="AN2095" s="23">
        <f>AN2096+AN2136</f>
        <v>0</v>
      </c>
      <c r="AO2095" s="23">
        <f>AO2096+AO2136</f>
        <v>-317806.08500000002</v>
      </c>
      <c r="AP2095" s="23">
        <f>AP2096+AP2136</f>
        <v>0</v>
      </c>
      <c r="AQ2095" s="23">
        <f>AQ2096+AQ2136</f>
        <v>0</v>
      </c>
      <c r="AR2095" s="23">
        <f>AR2096+AR2136</f>
        <v>0</v>
      </c>
      <c r="AS2095" s="23">
        <f>AS2096+AS2136</f>
        <v>0</v>
      </c>
      <c r="AT2095" s="23">
        <f>AT2096+AT2136</f>
        <v>-100437.08100000001</v>
      </c>
      <c r="AU2095" s="23">
        <f>AU2096+AU2136</f>
        <v>0</v>
      </c>
      <c r="AV2095" s="23">
        <f>AV2096+AV2136</f>
        <v>0</v>
      </c>
      <c r="AW2095" s="23">
        <f t="shared" si="5457"/>
        <v>10318958.920099998</v>
      </c>
      <c r="AX2095" s="23">
        <f t="shared" si="5458"/>
        <v>10334207.639000002</v>
      </c>
      <c r="AY2095" s="23">
        <f t="shared" si="5459"/>
        <v>11035776.518999999</v>
      </c>
      <c r="AZ2095" s="23">
        <f>AZ2096+AZ2136</f>
        <v>0</v>
      </c>
      <c r="BA2095" s="24"/>
      <c r="BB2095" s="24"/>
      <c r="BC2095" s="20"/>
      <c r="BD2095" s="20"/>
      <c r="BE2095" s="20"/>
      <c r="BF2095" s="20"/>
      <c r="BG2095" s="20"/>
      <c r="BH2095" s="20"/>
      <c r="BI2095" s="20"/>
    </row>
    <row r="2096" s="25" customFormat="1">
      <c r="A2096" s="26" t="s">
        <v>826</v>
      </c>
      <c r="B2096" s="26" t="s">
        <v>121</v>
      </c>
      <c r="C2096" s="26" t="s">
        <v>74</v>
      </c>
      <c r="D2096" s="26"/>
      <c r="E2096" s="26"/>
      <c r="F2096" s="27" t="s">
        <v>828</v>
      </c>
      <c r="G2096" s="28">
        <f>G2097+G2132</f>
        <v>9302126.0999999996</v>
      </c>
      <c r="H2096" s="28">
        <f>H2097+H2132</f>
        <v>10066305.000000002</v>
      </c>
      <c r="I2096" s="28">
        <f>I2097+I2132</f>
        <v>10551160.599999998</v>
      </c>
      <c r="J2096" s="28">
        <f>J2097+J2132</f>
        <v>64707.700000000012</v>
      </c>
      <c r="K2096" s="28">
        <f>K2097+K2132</f>
        <v>42844.899999999965</v>
      </c>
      <c r="L2096" s="28">
        <f>L2097+L2132</f>
        <v>24220</v>
      </c>
      <c r="M2096" s="28">
        <f t="shared" si="5380"/>
        <v>9366833.7999999989</v>
      </c>
      <c r="N2096" s="28">
        <f t="shared" si="5381"/>
        <v>10109149.900000002</v>
      </c>
      <c r="O2096" s="28">
        <f t="shared" si="5382"/>
        <v>10575380.599999998</v>
      </c>
      <c r="P2096" s="28">
        <f>P2097+P2132</f>
        <v>128781.177</v>
      </c>
      <c r="Q2096" s="28">
        <f>Q2097+Q2132</f>
        <v>0</v>
      </c>
      <c r="R2096" s="28">
        <f>R2097+R2132</f>
        <v>126753.448</v>
      </c>
      <c r="S2096" s="28">
        <f>S2097+S2132</f>
        <v>210494.10000000001</v>
      </c>
      <c r="T2096" s="28">
        <f>T2097+T2132</f>
        <v>108356.60399999999</v>
      </c>
      <c r="U2096" s="28">
        <f>U2097+U2132</f>
        <v>489054.55800000002</v>
      </c>
      <c r="V2096" s="28">
        <f>V2097+V2132</f>
        <v>186810.65100000001</v>
      </c>
      <c r="W2096" s="28">
        <f>W2097+W2132</f>
        <v>0</v>
      </c>
      <c r="X2096" s="28">
        <f>X2097+X2132</f>
        <v>385091.59499999997</v>
      </c>
      <c r="Y2096" s="28">
        <f t="shared" si="5451"/>
        <v>9832862.5249999985</v>
      </c>
      <c r="Z2096" s="28">
        <f t="shared" si="5452"/>
        <v>10706561.062000003</v>
      </c>
      <c r="AA2096" s="28">
        <f t="shared" si="5453"/>
        <v>11147282.845999999</v>
      </c>
      <c r="AB2096" s="28">
        <f>AB2097+AB2132</f>
        <v>-239055.92499999999</v>
      </c>
      <c r="AC2096" s="28">
        <f>AC2097+AC2132</f>
        <v>-327635.63799999998</v>
      </c>
      <c r="AD2096" s="28">
        <f>AD2097+AD2132</f>
        <v>-338164.64600000001</v>
      </c>
      <c r="AE2096" s="28">
        <f t="shared" si="5454"/>
        <v>9593806.5999999978</v>
      </c>
      <c r="AF2096" s="28">
        <f t="shared" si="5455"/>
        <v>10378925.424000002</v>
      </c>
      <c r="AG2096" s="28">
        <f t="shared" si="5456"/>
        <v>10809118.199999999</v>
      </c>
      <c r="AH2096" s="28">
        <f>AH2097+AH2132</f>
        <v>0</v>
      </c>
      <c r="AI2096" s="28">
        <f>AI2097+AI2132</f>
        <v>0</v>
      </c>
      <c r="AJ2096" s="28">
        <f>AJ2097+AJ2132</f>
        <v>418243.16600000003</v>
      </c>
      <c r="AK2096" s="28">
        <f>AK2097+AK2132</f>
        <v>0</v>
      </c>
      <c r="AL2096" s="28">
        <f>AL2097+AL2132</f>
        <v>0</v>
      </c>
      <c r="AM2096" s="28">
        <f>AM2097+AM2132</f>
        <v>0</v>
      </c>
      <c r="AN2096" s="28">
        <f>AN2097+AN2132</f>
        <v>0</v>
      </c>
      <c r="AO2096" s="28">
        <f>AO2097+AO2132</f>
        <v>-317806.08500000002</v>
      </c>
      <c r="AP2096" s="28">
        <f>AP2097+AP2132</f>
        <v>0</v>
      </c>
      <c r="AQ2096" s="28">
        <f>AQ2097+AQ2132</f>
        <v>0</v>
      </c>
      <c r="AR2096" s="28">
        <f>AR2097+AR2132</f>
        <v>0</v>
      </c>
      <c r="AS2096" s="28">
        <f>AS2097+AS2132</f>
        <v>0</v>
      </c>
      <c r="AT2096" s="28">
        <f>AT2097+AT2132</f>
        <v>-100437.08100000001</v>
      </c>
      <c r="AU2096" s="28">
        <f>AU2097+AU2132</f>
        <v>0</v>
      </c>
      <c r="AV2096" s="28">
        <f>AV2097+AV2132</f>
        <v>0</v>
      </c>
      <c r="AW2096" s="28">
        <f t="shared" si="5457"/>
        <v>10012049.765999997</v>
      </c>
      <c r="AX2096" s="28">
        <f t="shared" si="5458"/>
        <v>10061119.339000002</v>
      </c>
      <c r="AY2096" s="28">
        <f t="shared" si="5459"/>
        <v>10708681.118999999</v>
      </c>
      <c r="AZ2096" s="28">
        <f>AZ2097+AZ2132</f>
        <v>0</v>
      </c>
      <c r="BA2096" s="29"/>
      <c r="BB2096" s="29"/>
      <c r="BC2096" s="25"/>
      <c r="BD2096" s="25"/>
      <c r="BE2096" s="25"/>
      <c r="BF2096" s="25"/>
      <c r="BG2096" s="25"/>
      <c r="BH2096" s="25"/>
      <c r="BI2096" s="25"/>
    </row>
    <row r="2097" s="1" customFormat="1">
      <c r="A2097" s="30" t="s">
        <v>826</v>
      </c>
      <c r="B2097" s="30" t="s">
        <v>121</v>
      </c>
      <c r="C2097" s="30" t="s">
        <v>74</v>
      </c>
      <c r="D2097" s="30" t="s">
        <v>764</v>
      </c>
      <c r="E2097" s="35"/>
      <c r="F2097" s="31" t="s">
        <v>765</v>
      </c>
      <c r="G2097" s="17">
        <f>G2098+G2102+G2106</f>
        <v>9302061.5999999996</v>
      </c>
      <c r="H2097" s="17">
        <f>H2098+H2102+H2106</f>
        <v>10066238.500000002</v>
      </c>
      <c r="I2097" s="17">
        <f>I2098+I2102+I2106</f>
        <v>10551094.099999998</v>
      </c>
      <c r="J2097" s="17">
        <f>J2098+J2102+J2106</f>
        <v>64707.700000000012</v>
      </c>
      <c r="K2097" s="17">
        <f>K2098+K2102+K2106</f>
        <v>42844.899999999965</v>
      </c>
      <c r="L2097" s="17">
        <f>L2098+L2102+L2106</f>
        <v>24220</v>
      </c>
      <c r="M2097" s="17">
        <f t="shared" si="5380"/>
        <v>9366769.2999999989</v>
      </c>
      <c r="N2097" s="17">
        <f t="shared" si="5381"/>
        <v>10109083.400000002</v>
      </c>
      <c r="O2097" s="17">
        <f t="shared" si="5382"/>
        <v>10575314.099999998</v>
      </c>
      <c r="P2097" s="17">
        <f>P2098+P2102+P2106</f>
        <v>128781.177</v>
      </c>
      <c r="Q2097" s="17">
        <f>Q2098+Q2102+Q2106</f>
        <v>0</v>
      </c>
      <c r="R2097" s="17">
        <f>R2098+R2102+R2106</f>
        <v>126753.448</v>
      </c>
      <c r="S2097" s="17">
        <f>S2098+S2102+S2106</f>
        <v>210494.10000000001</v>
      </c>
      <c r="T2097" s="17">
        <f>T2098+T2102+T2106</f>
        <v>108356.60399999999</v>
      </c>
      <c r="U2097" s="17">
        <f>U2098+U2102+U2106</f>
        <v>489054.55800000002</v>
      </c>
      <c r="V2097" s="17">
        <f>V2098+V2102+V2106</f>
        <v>186810.65100000001</v>
      </c>
      <c r="W2097" s="17">
        <f>W2098+W2102+W2106</f>
        <v>0</v>
      </c>
      <c r="X2097" s="17">
        <f>X2098+X2102+X2106</f>
        <v>385091.59499999997</v>
      </c>
      <c r="Y2097" s="17">
        <f t="shared" si="5451"/>
        <v>9832798.0249999985</v>
      </c>
      <c r="Z2097" s="17">
        <f t="shared" si="5452"/>
        <v>10706494.562000003</v>
      </c>
      <c r="AA2097" s="17">
        <f t="shared" si="5453"/>
        <v>11147216.345999999</v>
      </c>
      <c r="AB2097" s="17">
        <f>AB2098+AB2102+AB2106</f>
        <v>-239055.92499999999</v>
      </c>
      <c r="AC2097" s="17">
        <f>AC2098+AC2102+AC2106</f>
        <v>-327635.63799999998</v>
      </c>
      <c r="AD2097" s="17">
        <f>AD2098+AD2102+AD2106</f>
        <v>-338164.64600000001</v>
      </c>
      <c r="AE2097" s="17">
        <f t="shared" si="5454"/>
        <v>9593742.0999999978</v>
      </c>
      <c r="AF2097" s="17">
        <f t="shared" si="5455"/>
        <v>10378858.924000002</v>
      </c>
      <c r="AG2097" s="17">
        <f t="shared" si="5456"/>
        <v>10809051.699999999</v>
      </c>
      <c r="AH2097" s="17">
        <f>AH2098+AH2102+AH2106</f>
        <v>0</v>
      </c>
      <c r="AI2097" s="17">
        <f>AI2098+AI2102+AI2106</f>
        <v>0</v>
      </c>
      <c r="AJ2097" s="17">
        <f>AJ2098+AJ2102+AJ2106</f>
        <v>418243.16600000003</v>
      </c>
      <c r="AK2097" s="17">
        <f>AK2098+AK2102+AK2106</f>
        <v>0</v>
      </c>
      <c r="AL2097" s="17">
        <f>AL2098+AL2102+AL2106</f>
        <v>0</v>
      </c>
      <c r="AM2097" s="17">
        <f>AM2098+AM2102+AM2106</f>
        <v>0</v>
      </c>
      <c r="AN2097" s="17">
        <f>AN2098+AN2102+AN2106</f>
        <v>0</v>
      </c>
      <c r="AO2097" s="17">
        <f>AO2098+AO2102+AO2106</f>
        <v>-317806.08500000002</v>
      </c>
      <c r="AP2097" s="17">
        <f>AP2098+AP2102+AP2106</f>
        <v>0</v>
      </c>
      <c r="AQ2097" s="17">
        <f>AQ2098+AQ2102+AQ2106</f>
        <v>0</v>
      </c>
      <c r="AR2097" s="17">
        <f>AR2098+AR2102+AR2106</f>
        <v>0</v>
      </c>
      <c r="AS2097" s="17">
        <f>AS2098+AS2102+AS2106</f>
        <v>0</v>
      </c>
      <c r="AT2097" s="17">
        <f>AT2098+AT2102+AT2106</f>
        <v>-100437.08100000001</v>
      </c>
      <c r="AU2097" s="17">
        <f>AU2098+AU2102+AU2106</f>
        <v>0</v>
      </c>
      <c r="AV2097" s="17">
        <f>AV2098+AV2102+AV2106</f>
        <v>0</v>
      </c>
      <c r="AW2097" s="17">
        <f t="shared" si="5457"/>
        <v>10011985.265999997</v>
      </c>
      <c r="AX2097" s="17">
        <f t="shared" si="5458"/>
        <v>10061052.839000002</v>
      </c>
      <c r="AY2097" s="17">
        <f t="shared" si="5459"/>
        <v>10708614.618999999</v>
      </c>
      <c r="AZ2097" s="17">
        <f>AZ2098+AZ2102+AZ2106</f>
        <v>0</v>
      </c>
      <c r="BA2097" s="32"/>
      <c r="BB2097" s="32"/>
      <c r="BC2097" s="1"/>
      <c r="BD2097" s="1"/>
      <c r="BE2097" s="1"/>
      <c r="BF2097" s="1"/>
      <c r="BG2097" s="1"/>
      <c r="BH2097" s="1"/>
      <c r="BI2097" s="1"/>
    </row>
    <row r="2098" s="1" customFormat="1">
      <c r="A2098" s="30" t="s">
        <v>826</v>
      </c>
      <c r="B2098" s="30" t="s">
        <v>121</v>
      </c>
      <c r="C2098" s="30" t="s">
        <v>74</v>
      </c>
      <c r="D2098" s="30" t="s">
        <v>829</v>
      </c>
      <c r="E2098" s="35"/>
      <c r="F2098" s="31" t="s">
        <v>328</v>
      </c>
      <c r="G2098" s="17">
        <f t="shared" ref="G2098:G2104" si="5460">G2099</f>
        <v>367188.09999999998</v>
      </c>
      <c r="H2098" s="17">
        <f t="shared" ref="H2098:H2104" si="5461">H2099</f>
        <v>0</v>
      </c>
      <c r="I2098" s="17">
        <f t="shared" ref="I2098:I2104" si="5462">I2099</f>
        <v>0</v>
      </c>
      <c r="J2098" s="17">
        <f t="shared" ref="J2098:J2104" si="5463">J2099</f>
        <v>0</v>
      </c>
      <c r="K2098" s="17">
        <f t="shared" ref="K2098:K2104" si="5464">K2099</f>
        <v>0</v>
      </c>
      <c r="L2098" s="17">
        <f t="shared" ref="L2098:L2104" si="5465">L2099</f>
        <v>0</v>
      </c>
      <c r="M2098" s="17">
        <f t="shared" si="5380"/>
        <v>367188.09999999998</v>
      </c>
      <c r="N2098" s="17">
        <f t="shared" si="5381"/>
        <v>0</v>
      </c>
      <c r="O2098" s="17">
        <f t="shared" si="5382"/>
        <v>0</v>
      </c>
      <c r="P2098" s="17">
        <f t="shared" ref="P2098:P2104" si="5466">P2099</f>
        <v>0</v>
      </c>
      <c r="Q2098" s="17">
        <f t="shared" ref="Q2098:Q2104" si="5467">Q2099</f>
        <v>0</v>
      </c>
      <c r="R2098" s="17">
        <f t="shared" ref="R2098:R2104" si="5468">R2099</f>
        <v>0</v>
      </c>
      <c r="S2098" s="17">
        <f t="shared" ref="S2098:S2104" si="5469">S2099</f>
        <v>0</v>
      </c>
      <c r="T2098" s="17">
        <f t="shared" ref="T2098:T2104" si="5470">T2099</f>
        <v>0</v>
      </c>
      <c r="U2098" s="17">
        <f t="shared" ref="U2098:U2104" si="5471">U2099</f>
        <v>0</v>
      </c>
      <c r="V2098" s="17">
        <f t="shared" ref="V2098:V2104" si="5472">V2099</f>
        <v>0</v>
      </c>
      <c r="W2098" s="17">
        <f t="shared" ref="W2098:W2104" si="5473">W2099</f>
        <v>0</v>
      </c>
      <c r="X2098" s="17">
        <f t="shared" ref="X2098:X2104" si="5474">X2099</f>
        <v>0</v>
      </c>
      <c r="Y2098" s="17">
        <f t="shared" si="5451"/>
        <v>367188.09999999998</v>
      </c>
      <c r="Z2098" s="17">
        <f t="shared" si="5452"/>
        <v>0</v>
      </c>
      <c r="AA2098" s="17">
        <f t="shared" si="5453"/>
        <v>0</v>
      </c>
      <c r="AB2098" s="17">
        <f t="shared" ref="AB2098:AB2104" si="5475">AB2099</f>
        <v>0</v>
      </c>
      <c r="AC2098" s="17">
        <f t="shared" ref="AC2098:AC2104" si="5476">AC2099</f>
        <v>0</v>
      </c>
      <c r="AD2098" s="17">
        <f t="shared" ref="AD2098:AD2104" si="5477">AD2099</f>
        <v>0</v>
      </c>
      <c r="AE2098" s="17">
        <f t="shared" si="5454"/>
        <v>367188.09999999998</v>
      </c>
      <c r="AF2098" s="17">
        <f t="shared" si="5455"/>
        <v>0</v>
      </c>
      <c r="AG2098" s="17">
        <f t="shared" si="5456"/>
        <v>0</v>
      </c>
      <c r="AH2098" s="17">
        <f t="shared" ref="AH2098:AH2104" si="5478">AH2099</f>
        <v>0</v>
      </c>
      <c r="AI2098" s="17">
        <f t="shared" ref="AI2098:AI2104" si="5479">AI2099</f>
        <v>0</v>
      </c>
      <c r="AJ2098" s="17">
        <f t="shared" ref="AJ2098:AJ2104" si="5480">AJ2099</f>
        <v>0</v>
      </c>
      <c r="AK2098" s="17">
        <f t="shared" ref="AK2098:AK2104" si="5481">AK2099</f>
        <v>0</v>
      </c>
      <c r="AL2098" s="17">
        <f t="shared" ref="AL2098:AL2104" si="5482">AL2099</f>
        <v>0</v>
      </c>
      <c r="AM2098" s="17">
        <f t="shared" ref="AM2098:AM2104" si="5483">AM2099</f>
        <v>0</v>
      </c>
      <c r="AN2098" s="17">
        <f t="shared" ref="AN2098:AN2104" si="5484">AN2099</f>
        <v>0</v>
      </c>
      <c r="AO2098" s="17">
        <f t="shared" ref="AO2098:AO2104" si="5485">AO2099</f>
        <v>0</v>
      </c>
      <c r="AP2098" s="17">
        <f t="shared" ref="AP2098:AP2104" si="5486">AP2099</f>
        <v>0</v>
      </c>
      <c r="AQ2098" s="17">
        <f t="shared" ref="AQ2098:AQ2104" si="5487">AQ2099</f>
        <v>0</v>
      </c>
      <c r="AR2098" s="17">
        <f t="shared" ref="AR2098:AR2104" si="5488">AR2099</f>
        <v>0</v>
      </c>
      <c r="AS2098" s="17">
        <f t="shared" ref="AS2098:AS2104" si="5489">AS2099</f>
        <v>0</v>
      </c>
      <c r="AT2098" s="17">
        <f t="shared" ref="AT2098:AT2104" si="5490">AT2099</f>
        <v>0</v>
      </c>
      <c r="AU2098" s="17">
        <f t="shared" ref="AU2098:AU2104" si="5491">AU2099</f>
        <v>0</v>
      </c>
      <c r="AV2098" s="17">
        <f t="shared" ref="AV2098:AV2104" si="5492">AV2099</f>
        <v>0</v>
      </c>
      <c r="AW2098" s="17">
        <f t="shared" si="5457"/>
        <v>367188.09999999998</v>
      </c>
      <c r="AX2098" s="17">
        <f t="shared" si="5458"/>
        <v>0</v>
      </c>
      <c r="AY2098" s="17">
        <f t="shared" si="5459"/>
        <v>0</v>
      </c>
      <c r="AZ2098" s="17">
        <f t="shared" ref="AZ2098:AZ2104" si="5493">AZ2099</f>
        <v>0</v>
      </c>
      <c r="BA2098" s="32"/>
      <c r="BB2098" s="32"/>
      <c r="BC2098" s="1"/>
      <c r="BD2098" s="1"/>
      <c r="BE2098" s="1"/>
      <c r="BF2098" s="1"/>
      <c r="BG2098" s="1"/>
      <c r="BH2098" s="1"/>
      <c r="BI2098" s="1"/>
    </row>
    <row r="2099" s="1" customFormat="1">
      <c r="A2099" s="30" t="s">
        <v>826</v>
      </c>
      <c r="B2099" s="30" t="s">
        <v>121</v>
      </c>
      <c r="C2099" s="30" t="s">
        <v>74</v>
      </c>
      <c r="D2099" s="30" t="s">
        <v>830</v>
      </c>
      <c r="E2099" s="35"/>
      <c r="F2099" s="31" t="s">
        <v>831</v>
      </c>
      <c r="G2099" s="17">
        <f t="shared" si="5460"/>
        <v>367188.09999999998</v>
      </c>
      <c r="H2099" s="17">
        <f t="shared" si="5461"/>
        <v>0</v>
      </c>
      <c r="I2099" s="17">
        <f t="shared" si="5462"/>
        <v>0</v>
      </c>
      <c r="J2099" s="17">
        <f t="shared" si="5463"/>
        <v>0</v>
      </c>
      <c r="K2099" s="17">
        <f t="shared" si="5464"/>
        <v>0</v>
      </c>
      <c r="L2099" s="17">
        <f t="shared" si="5465"/>
        <v>0</v>
      </c>
      <c r="M2099" s="17">
        <f t="shared" si="5380"/>
        <v>367188.09999999998</v>
      </c>
      <c r="N2099" s="17">
        <f t="shared" si="5381"/>
        <v>0</v>
      </c>
      <c r="O2099" s="17">
        <f t="shared" si="5382"/>
        <v>0</v>
      </c>
      <c r="P2099" s="17">
        <f t="shared" si="5466"/>
        <v>0</v>
      </c>
      <c r="Q2099" s="17">
        <f t="shared" si="5467"/>
        <v>0</v>
      </c>
      <c r="R2099" s="17">
        <f t="shared" si="5468"/>
        <v>0</v>
      </c>
      <c r="S2099" s="17">
        <f t="shared" si="5469"/>
        <v>0</v>
      </c>
      <c r="T2099" s="17">
        <f t="shared" si="5470"/>
        <v>0</v>
      </c>
      <c r="U2099" s="17">
        <f t="shared" si="5471"/>
        <v>0</v>
      </c>
      <c r="V2099" s="17">
        <f t="shared" si="5472"/>
        <v>0</v>
      </c>
      <c r="W2099" s="17">
        <f t="shared" si="5473"/>
        <v>0</v>
      </c>
      <c r="X2099" s="17">
        <f t="shared" si="5474"/>
        <v>0</v>
      </c>
      <c r="Y2099" s="17">
        <f t="shared" si="5451"/>
        <v>367188.09999999998</v>
      </c>
      <c r="Z2099" s="17">
        <f t="shared" si="5452"/>
        <v>0</v>
      </c>
      <c r="AA2099" s="17">
        <f t="shared" si="5453"/>
        <v>0</v>
      </c>
      <c r="AB2099" s="17">
        <f t="shared" si="5475"/>
        <v>0</v>
      </c>
      <c r="AC2099" s="17">
        <f t="shared" si="5476"/>
        <v>0</v>
      </c>
      <c r="AD2099" s="17">
        <f t="shared" si="5477"/>
        <v>0</v>
      </c>
      <c r="AE2099" s="17">
        <f t="shared" si="5454"/>
        <v>367188.09999999998</v>
      </c>
      <c r="AF2099" s="17">
        <f t="shared" si="5455"/>
        <v>0</v>
      </c>
      <c r="AG2099" s="17">
        <f t="shared" si="5456"/>
        <v>0</v>
      </c>
      <c r="AH2099" s="17">
        <f t="shared" si="5478"/>
        <v>0</v>
      </c>
      <c r="AI2099" s="17">
        <f t="shared" si="5479"/>
        <v>0</v>
      </c>
      <c r="AJ2099" s="17">
        <f t="shared" si="5480"/>
        <v>0</v>
      </c>
      <c r="AK2099" s="17">
        <f t="shared" si="5481"/>
        <v>0</v>
      </c>
      <c r="AL2099" s="17">
        <f t="shared" si="5482"/>
        <v>0</v>
      </c>
      <c r="AM2099" s="17">
        <f t="shared" si="5483"/>
        <v>0</v>
      </c>
      <c r="AN2099" s="17">
        <f t="shared" si="5484"/>
        <v>0</v>
      </c>
      <c r="AO2099" s="17">
        <f t="shared" si="5485"/>
        <v>0</v>
      </c>
      <c r="AP2099" s="17">
        <f t="shared" si="5486"/>
        <v>0</v>
      </c>
      <c r="AQ2099" s="17">
        <f t="shared" si="5487"/>
        <v>0</v>
      </c>
      <c r="AR2099" s="17">
        <f t="shared" si="5488"/>
        <v>0</v>
      </c>
      <c r="AS2099" s="17">
        <f t="shared" si="5489"/>
        <v>0</v>
      </c>
      <c r="AT2099" s="17">
        <f t="shared" si="5490"/>
        <v>0</v>
      </c>
      <c r="AU2099" s="17">
        <f t="shared" si="5491"/>
        <v>0</v>
      </c>
      <c r="AV2099" s="17">
        <f t="shared" si="5492"/>
        <v>0</v>
      </c>
      <c r="AW2099" s="17">
        <f t="shared" si="5457"/>
        <v>367188.09999999998</v>
      </c>
      <c r="AX2099" s="17">
        <f t="shared" si="5458"/>
        <v>0</v>
      </c>
      <c r="AY2099" s="17">
        <f t="shared" si="5459"/>
        <v>0</v>
      </c>
      <c r="AZ2099" s="17">
        <f t="shared" si="5493"/>
        <v>0</v>
      </c>
      <c r="BA2099" s="32"/>
      <c r="BB2099" s="32"/>
      <c r="BC2099" s="1"/>
      <c r="BD2099" s="1"/>
      <c r="BE2099" s="1"/>
      <c r="BF2099" s="1"/>
      <c r="BG2099" s="1"/>
      <c r="BH2099" s="1"/>
      <c r="BI2099" s="1"/>
    </row>
    <row r="2100" s="1" customFormat="1">
      <c r="A2100" s="30" t="s">
        <v>826</v>
      </c>
      <c r="B2100" s="30" t="s">
        <v>121</v>
      </c>
      <c r="C2100" s="30" t="s">
        <v>74</v>
      </c>
      <c r="D2100" s="30" t="s">
        <v>832</v>
      </c>
      <c r="E2100" s="35"/>
      <c r="F2100" s="31" t="s">
        <v>833</v>
      </c>
      <c r="G2100" s="17">
        <f t="shared" si="5460"/>
        <v>367188.09999999998</v>
      </c>
      <c r="H2100" s="17">
        <f t="shared" si="5461"/>
        <v>0</v>
      </c>
      <c r="I2100" s="17">
        <f t="shared" si="5462"/>
        <v>0</v>
      </c>
      <c r="J2100" s="17">
        <f t="shared" si="5463"/>
        <v>0</v>
      </c>
      <c r="K2100" s="17">
        <f t="shared" si="5464"/>
        <v>0</v>
      </c>
      <c r="L2100" s="17">
        <f t="shared" si="5465"/>
        <v>0</v>
      </c>
      <c r="M2100" s="17">
        <f t="shared" si="5380"/>
        <v>367188.09999999998</v>
      </c>
      <c r="N2100" s="17">
        <f t="shared" si="5381"/>
        <v>0</v>
      </c>
      <c r="O2100" s="17">
        <f t="shared" si="5382"/>
        <v>0</v>
      </c>
      <c r="P2100" s="17">
        <f t="shared" si="5466"/>
        <v>0</v>
      </c>
      <c r="Q2100" s="17">
        <f t="shared" si="5467"/>
        <v>0</v>
      </c>
      <c r="R2100" s="17">
        <f t="shared" si="5468"/>
        <v>0</v>
      </c>
      <c r="S2100" s="17">
        <f t="shared" si="5469"/>
        <v>0</v>
      </c>
      <c r="T2100" s="17">
        <f t="shared" si="5470"/>
        <v>0</v>
      </c>
      <c r="U2100" s="17">
        <f t="shared" si="5471"/>
        <v>0</v>
      </c>
      <c r="V2100" s="17">
        <f t="shared" si="5472"/>
        <v>0</v>
      </c>
      <c r="W2100" s="17">
        <f t="shared" si="5473"/>
        <v>0</v>
      </c>
      <c r="X2100" s="17">
        <f t="shared" si="5474"/>
        <v>0</v>
      </c>
      <c r="Y2100" s="17">
        <f t="shared" si="5451"/>
        <v>367188.09999999998</v>
      </c>
      <c r="Z2100" s="17">
        <f t="shared" si="5452"/>
        <v>0</v>
      </c>
      <c r="AA2100" s="17">
        <f t="shared" si="5453"/>
        <v>0</v>
      </c>
      <c r="AB2100" s="17">
        <f t="shared" si="5475"/>
        <v>0</v>
      </c>
      <c r="AC2100" s="17">
        <f t="shared" si="5476"/>
        <v>0</v>
      </c>
      <c r="AD2100" s="17">
        <f t="shared" si="5477"/>
        <v>0</v>
      </c>
      <c r="AE2100" s="17">
        <f t="shared" si="5454"/>
        <v>367188.09999999998</v>
      </c>
      <c r="AF2100" s="17">
        <f t="shared" si="5455"/>
        <v>0</v>
      </c>
      <c r="AG2100" s="17">
        <f t="shared" si="5456"/>
        <v>0</v>
      </c>
      <c r="AH2100" s="17">
        <f t="shared" si="5478"/>
        <v>0</v>
      </c>
      <c r="AI2100" s="17">
        <f t="shared" si="5479"/>
        <v>0</v>
      </c>
      <c r="AJ2100" s="17">
        <f t="shared" si="5480"/>
        <v>0</v>
      </c>
      <c r="AK2100" s="17">
        <f t="shared" si="5481"/>
        <v>0</v>
      </c>
      <c r="AL2100" s="17">
        <f t="shared" si="5482"/>
        <v>0</v>
      </c>
      <c r="AM2100" s="17">
        <f t="shared" si="5483"/>
        <v>0</v>
      </c>
      <c r="AN2100" s="17">
        <f t="shared" si="5484"/>
        <v>0</v>
      </c>
      <c r="AO2100" s="17">
        <f t="shared" si="5485"/>
        <v>0</v>
      </c>
      <c r="AP2100" s="17">
        <f t="shared" si="5486"/>
        <v>0</v>
      </c>
      <c r="AQ2100" s="17">
        <f t="shared" si="5487"/>
        <v>0</v>
      </c>
      <c r="AR2100" s="17">
        <f t="shared" si="5488"/>
        <v>0</v>
      </c>
      <c r="AS2100" s="17">
        <f t="shared" si="5489"/>
        <v>0</v>
      </c>
      <c r="AT2100" s="17">
        <f t="shared" si="5490"/>
        <v>0</v>
      </c>
      <c r="AU2100" s="17">
        <f t="shared" si="5491"/>
        <v>0</v>
      </c>
      <c r="AV2100" s="17">
        <f t="shared" si="5492"/>
        <v>0</v>
      </c>
      <c r="AW2100" s="17">
        <f t="shared" si="5457"/>
        <v>367188.09999999998</v>
      </c>
      <c r="AX2100" s="17">
        <f t="shared" si="5458"/>
        <v>0</v>
      </c>
      <c r="AY2100" s="17">
        <f t="shared" si="5459"/>
        <v>0</v>
      </c>
      <c r="AZ2100" s="17">
        <f t="shared" si="5493"/>
        <v>0</v>
      </c>
      <c r="BA2100" s="32"/>
      <c r="BB2100" s="32"/>
      <c r="BC2100" s="1"/>
      <c r="BD2100" s="1"/>
      <c r="BE2100" s="1"/>
      <c r="BF2100" s="1"/>
      <c r="BG2100" s="1"/>
      <c r="BH2100" s="1"/>
      <c r="BI2100" s="1"/>
    </row>
    <row r="2101" s="1" customFormat="1">
      <c r="A2101" s="30" t="s">
        <v>826</v>
      </c>
      <c r="B2101" s="30" t="s">
        <v>121</v>
      </c>
      <c r="C2101" s="30" t="s">
        <v>74</v>
      </c>
      <c r="D2101" s="30" t="s">
        <v>832</v>
      </c>
      <c r="E2101" s="30" t="s">
        <v>43</v>
      </c>
      <c r="F2101" s="31" t="s">
        <v>44</v>
      </c>
      <c r="G2101" s="17">
        <v>367188.09999999998</v>
      </c>
      <c r="H2101" s="17">
        <v>0</v>
      </c>
      <c r="I2101" s="17">
        <v>0</v>
      </c>
      <c r="J2101" s="17"/>
      <c r="K2101" s="17"/>
      <c r="L2101" s="17"/>
      <c r="M2101" s="17">
        <f t="shared" si="5380"/>
        <v>367188.09999999998</v>
      </c>
      <c r="N2101" s="17">
        <f t="shared" si="5381"/>
        <v>0</v>
      </c>
      <c r="O2101" s="17">
        <f t="shared" si="5382"/>
        <v>0</v>
      </c>
      <c r="P2101" s="17"/>
      <c r="Q2101" s="17"/>
      <c r="R2101" s="17"/>
      <c r="S2101" s="17"/>
      <c r="T2101" s="17"/>
      <c r="U2101" s="17"/>
      <c r="V2101" s="17"/>
      <c r="W2101" s="17"/>
      <c r="X2101" s="17"/>
      <c r="Y2101" s="17">
        <f t="shared" si="5451"/>
        <v>367188.09999999998</v>
      </c>
      <c r="Z2101" s="17">
        <f t="shared" si="5452"/>
        <v>0</v>
      </c>
      <c r="AA2101" s="17">
        <f t="shared" si="5453"/>
        <v>0</v>
      </c>
      <c r="AB2101" s="17"/>
      <c r="AC2101" s="17"/>
      <c r="AD2101" s="17"/>
      <c r="AE2101" s="17">
        <f t="shared" si="5454"/>
        <v>367188.09999999998</v>
      </c>
      <c r="AF2101" s="17">
        <f t="shared" si="5455"/>
        <v>0</v>
      </c>
      <c r="AG2101" s="17">
        <f t="shared" si="5456"/>
        <v>0</v>
      </c>
      <c r="AH2101" s="17"/>
      <c r="AI2101" s="17"/>
      <c r="AJ2101" s="17"/>
      <c r="AK2101" s="17"/>
      <c r="AL2101" s="17"/>
      <c r="AM2101" s="17"/>
      <c r="AN2101" s="17"/>
      <c r="AO2101" s="17"/>
      <c r="AP2101" s="17"/>
      <c r="AQ2101" s="17"/>
      <c r="AR2101" s="17"/>
      <c r="AS2101" s="17"/>
      <c r="AT2101" s="17"/>
      <c r="AU2101" s="17"/>
      <c r="AV2101" s="17"/>
      <c r="AW2101" s="17">
        <f t="shared" si="5457"/>
        <v>367188.09999999998</v>
      </c>
      <c r="AX2101" s="17">
        <f t="shared" si="5458"/>
        <v>0</v>
      </c>
      <c r="AY2101" s="17">
        <f t="shared" si="5459"/>
        <v>0</v>
      </c>
      <c r="AZ2101" s="17"/>
      <c r="BA2101" s="32"/>
      <c r="BB2101" s="32"/>
      <c r="BC2101" s="1"/>
      <c r="BD2101" s="1"/>
      <c r="BE2101" s="1"/>
      <c r="BF2101" s="1"/>
      <c r="BG2101" s="1"/>
      <c r="BH2101" s="1"/>
      <c r="BI2101" s="1"/>
    </row>
    <row r="2102" s="1" customFormat="1">
      <c r="A2102" s="30" t="s">
        <v>826</v>
      </c>
      <c r="B2102" s="30" t="s">
        <v>121</v>
      </c>
      <c r="C2102" s="30" t="s">
        <v>74</v>
      </c>
      <c r="D2102" s="30" t="s">
        <v>834</v>
      </c>
      <c r="E2102" s="35"/>
      <c r="F2102" s="31" t="s">
        <v>179</v>
      </c>
      <c r="G2102" s="17">
        <f t="shared" si="5460"/>
        <v>882299.09999999998</v>
      </c>
      <c r="H2102" s="17">
        <f t="shared" si="5461"/>
        <v>1399738.3999999999</v>
      </c>
      <c r="I2102" s="17">
        <f t="shared" si="5462"/>
        <v>1355736.2999999998</v>
      </c>
      <c r="J2102" s="17">
        <f t="shared" si="5463"/>
        <v>0</v>
      </c>
      <c r="K2102" s="17">
        <f t="shared" si="5464"/>
        <v>0</v>
      </c>
      <c r="L2102" s="17">
        <f t="shared" si="5465"/>
        <v>0</v>
      </c>
      <c r="M2102" s="17">
        <f t="shared" si="5380"/>
        <v>882299.09999999998</v>
      </c>
      <c r="N2102" s="17">
        <f t="shared" si="5381"/>
        <v>1399738.3999999999</v>
      </c>
      <c r="O2102" s="17">
        <f t="shared" si="5382"/>
        <v>1355736.2999999998</v>
      </c>
      <c r="P2102" s="17">
        <f t="shared" si="5466"/>
        <v>0</v>
      </c>
      <c r="Q2102" s="17">
        <f t="shared" si="5467"/>
        <v>0</v>
      </c>
      <c r="R2102" s="17">
        <f t="shared" si="5468"/>
        <v>0</v>
      </c>
      <c r="S2102" s="17">
        <f t="shared" si="5469"/>
        <v>0</v>
      </c>
      <c r="T2102" s="17">
        <f t="shared" si="5470"/>
        <v>0</v>
      </c>
      <c r="U2102" s="17">
        <f t="shared" si="5471"/>
        <v>0</v>
      </c>
      <c r="V2102" s="17">
        <f t="shared" si="5472"/>
        <v>0</v>
      </c>
      <c r="W2102" s="17">
        <f t="shared" si="5473"/>
        <v>0</v>
      </c>
      <c r="X2102" s="17">
        <f t="shared" si="5474"/>
        <v>0</v>
      </c>
      <c r="Y2102" s="17">
        <f t="shared" si="5451"/>
        <v>882299.09999999998</v>
      </c>
      <c r="Z2102" s="17">
        <f t="shared" si="5452"/>
        <v>1399738.3999999999</v>
      </c>
      <c r="AA2102" s="17">
        <f t="shared" si="5453"/>
        <v>1355736.2999999998</v>
      </c>
      <c r="AB2102" s="17">
        <f t="shared" si="5475"/>
        <v>0</v>
      </c>
      <c r="AC2102" s="17">
        <f t="shared" si="5476"/>
        <v>0</v>
      </c>
      <c r="AD2102" s="17">
        <f t="shared" si="5477"/>
        <v>0</v>
      </c>
      <c r="AE2102" s="17">
        <f t="shared" si="5454"/>
        <v>882299.09999999998</v>
      </c>
      <c r="AF2102" s="17">
        <f t="shared" si="5455"/>
        <v>1399738.3999999999</v>
      </c>
      <c r="AG2102" s="17">
        <f t="shared" si="5456"/>
        <v>1355736.2999999998</v>
      </c>
      <c r="AH2102" s="17">
        <f t="shared" si="5478"/>
        <v>0</v>
      </c>
      <c r="AI2102" s="17">
        <f t="shared" si="5479"/>
        <v>0</v>
      </c>
      <c r="AJ2102" s="17">
        <f t="shared" si="5480"/>
        <v>0</v>
      </c>
      <c r="AK2102" s="17">
        <f t="shared" si="5481"/>
        <v>0</v>
      </c>
      <c r="AL2102" s="17">
        <f t="shared" si="5482"/>
        <v>0</v>
      </c>
      <c r="AM2102" s="17">
        <f t="shared" si="5483"/>
        <v>0</v>
      </c>
      <c r="AN2102" s="17">
        <f t="shared" si="5484"/>
        <v>0</v>
      </c>
      <c r="AO2102" s="17">
        <f t="shared" si="5485"/>
        <v>0</v>
      </c>
      <c r="AP2102" s="17">
        <f t="shared" si="5486"/>
        <v>0</v>
      </c>
      <c r="AQ2102" s="17">
        <f t="shared" si="5487"/>
        <v>0</v>
      </c>
      <c r="AR2102" s="17">
        <f t="shared" si="5488"/>
        <v>0</v>
      </c>
      <c r="AS2102" s="17">
        <f t="shared" si="5489"/>
        <v>0</v>
      </c>
      <c r="AT2102" s="17">
        <f t="shared" si="5490"/>
        <v>0</v>
      </c>
      <c r="AU2102" s="17">
        <f t="shared" si="5491"/>
        <v>0</v>
      </c>
      <c r="AV2102" s="17">
        <f t="shared" si="5492"/>
        <v>0</v>
      </c>
      <c r="AW2102" s="17">
        <f t="shared" si="5457"/>
        <v>882299.09999999998</v>
      </c>
      <c r="AX2102" s="17">
        <f t="shared" si="5458"/>
        <v>1399738.3999999999</v>
      </c>
      <c r="AY2102" s="17">
        <f t="shared" si="5459"/>
        <v>1355736.2999999998</v>
      </c>
      <c r="AZ2102" s="17">
        <f t="shared" si="5493"/>
        <v>0</v>
      </c>
      <c r="BA2102" s="32"/>
      <c r="BB2102" s="32"/>
      <c r="BC2102" s="1"/>
      <c r="BD2102" s="1"/>
      <c r="BE2102" s="1"/>
      <c r="BF2102" s="1"/>
      <c r="BG2102" s="1"/>
      <c r="BH2102" s="1"/>
      <c r="BI2102" s="1"/>
    </row>
    <row r="2103" s="1" customFormat="1">
      <c r="A2103" s="30" t="s">
        <v>826</v>
      </c>
      <c r="B2103" s="30" t="s">
        <v>121</v>
      </c>
      <c r="C2103" s="30" t="s">
        <v>74</v>
      </c>
      <c r="D2103" s="30" t="s">
        <v>835</v>
      </c>
      <c r="E2103" s="35"/>
      <c r="F2103" s="31" t="s">
        <v>836</v>
      </c>
      <c r="G2103" s="17">
        <f t="shared" si="5460"/>
        <v>882299.09999999998</v>
      </c>
      <c r="H2103" s="17">
        <f t="shared" si="5461"/>
        <v>1399738.3999999999</v>
      </c>
      <c r="I2103" s="17">
        <f t="shared" si="5462"/>
        <v>1355736.2999999998</v>
      </c>
      <c r="J2103" s="17">
        <f t="shared" si="5463"/>
        <v>0</v>
      </c>
      <c r="K2103" s="17">
        <f t="shared" si="5464"/>
        <v>0</v>
      </c>
      <c r="L2103" s="17">
        <f t="shared" si="5465"/>
        <v>0</v>
      </c>
      <c r="M2103" s="17">
        <f t="shared" si="5380"/>
        <v>882299.09999999998</v>
      </c>
      <c r="N2103" s="17">
        <f t="shared" si="5381"/>
        <v>1399738.3999999999</v>
      </c>
      <c r="O2103" s="17">
        <f t="shared" si="5382"/>
        <v>1355736.2999999998</v>
      </c>
      <c r="P2103" s="17">
        <f t="shared" si="5466"/>
        <v>0</v>
      </c>
      <c r="Q2103" s="17">
        <f t="shared" si="5467"/>
        <v>0</v>
      </c>
      <c r="R2103" s="17">
        <f t="shared" si="5468"/>
        <v>0</v>
      </c>
      <c r="S2103" s="17">
        <f t="shared" si="5469"/>
        <v>0</v>
      </c>
      <c r="T2103" s="17">
        <f t="shared" si="5470"/>
        <v>0</v>
      </c>
      <c r="U2103" s="17">
        <f t="shared" si="5471"/>
        <v>0</v>
      </c>
      <c r="V2103" s="17">
        <f t="shared" si="5472"/>
        <v>0</v>
      </c>
      <c r="W2103" s="17">
        <f t="shared" si="5473"/>
        <v>0</v>
      </c>
      <c r="X2103" s="17">
        <f t="shared" si="5474"/>
        <v>0</v>
      </c>
      <c r="Y2103" s="17">
        <f t="shared" si="5451"/>
        <v>882299.09999999998</v>
      </c>
      <c r="Z2103" s="17">
        <f t="shared" si="5452"/>
        <v>1399738.3999999999</v>
      </c>
      <c r="AA2103" s="17">
        <f t="shared" si="5453"/>
        <v>1355736.2999999998</v>
      </c>
      <c r="AB2103" s="17">
        <f t="shared" si="5475"/>
        <v>0</v>
      </c>
      <c r="AC2103" s="17">
        <f t="shared" si="5476"/>
        <v>0</v>
      </c>
      <c r="AD2103" s="17">
        <f t="shared" si="5477"/>
        <v>0</v>
      </c>
      <c r="AE2103" s="17">
        <f t="shared" si="5454"/>
        <v>882299.09999999998</v>
      </c>
      <c r="AF2103" s="17">
        <f t="shared" si="5455"/>
        <v>1399738.3999999999</v>
      </c>
      <c r="AG2103" s="17">
        <f t="shared" si="5456"/>
        <v>1355736.2999999998</v>
      </c>
      <c r="AH2103" s="17">
        <f t="shared" si="5478"/>
        <v>0</v>
      </c>
      <c r="AI2103" s="17">
        <f t="shared" si="5479"/>
        <v>0</v>
      </c>
      <c r="AJ2103" s="17">
        <f t="shared" si="5480"/>
        <v>0</v>
      </c>
      <c r="AK2103" s="17">
        <f t="shared" si="5481"/>
        <v>0</v>
      </c>
      <c r="AL2103" s="17">
        <f t="shared" si="5482"/>
        <v>0</v>
      </c>
      <c r="AM2103" s="17">
        <f t="shared" si="5483"/>
        <v>0</v>
      </c>
      <c r="AN2103" s="17">
        <f t="shared" si="5484"/>
        <v>0</v>
      </c>
      <c r="AO2103" s="17">
        <f t="shared" si="5485"/>
        <v>0</v>
      </c>
      <c r="AP2103" s="17">
        <f t="shared" si="5486"/>
        <v>0</v>
      </c>
      <c r="AQ2103" s="17">
        <f t="shared" si="5487"/>
        <v>0</v>
      </c>
      <c r="AR2103" s="17">
        <f t="shared" si="5488"/>
        <v>0</v>
      </c>
      <c r="AS2103" s="17">
        <f t="shared" si="5489"/>
        <v>0</v>
      </c>
      <c r="AT2103" s="17">
        <f t="shared" si="5490"/>
        <v>0</v>
      </c>
      <c r="AU2103" s="17">
        <f t="shared" si="5491"/>
        <v>0</v>
      </c>
      <c r="AV2103" s="17">
        <f t="shared" si="5492"/>
        <v>0</v>
      </c>
      <c r="AW2103" s="17">
        <f t="shared" si="5457"/>
        <v>882299.09999999998</v>
      </c>
      <c r="AX2103" s="17">
        <f t="shared" si="5458"/>
        <v>1399738.3999999999</v>
      </c>
      <c r="AY2103" s="17">
        <f t="shared" si="5459"/>
        <v>1355736.2999999998</v>
      </c>
      <c r="AZ2103" s="17">
        <f t="shared" si="5493"/>
        <v>0</v>
      </c>
      <c r="BA2103" s="32"/>
      <c r="BB2103" s="32"/>
      <c r="BC2103" s="1"/>
      <c r="BD2103" s="1"/>
      <c r="BE2103" s="1"/>
      <c r="BF2103" s="1"/>
      <c r="BG2103" s="1"/>
      <c r="BH2103" s="1"/>
      <c r="BI2103" s="1"/>
    </row>
    <row r="2104" s="1" customFormat="1">
      <c r="A2104" s="30" t="s">
        <v>826</v>
      </c>
      <c r="B2104" s="30" t="s">
        <v>121</v>
      </c>
      <c r="C2104" s="30" t="s">
        <v>74</v>
      </c>
      <c r="D2104" s="30" t="s">
        <v>837</v>
      </c>
      <c r="E2104" s="35"/>
      <c r="F2104" s="31" t="s">
        <v>838</v>
      </c>
      <c r="G2104" s="17">
        <f t="shared" si="5460"/>
        <v>882299.09999999998</v>
      </c>
      <c r="H2104" s="17">
        <f t="shared" si="5461"/>
        <v>1399738.3999999999</v>
      </c>
      <c r="I2104" s="17">
        <f t="shared" si="5462"/>
        <v>1355736.2999999998</v>
      </c>
      <c r="J2104" s="17">
        <f t="shared" si="5463"/>
        <v>0</v>
      </c>
      <c r="K2104" s="17">
        <f t="shared" si="5464"/>
        <v>0</v>
      </c>
      <c r="L2104" s="17">
        <f t="shared" si="5465"/>
        <v>0</v>
      </c>
      <c r="M2104" s="17">
        <f t="shared" si="5380"/>
        <v>882299.09999999998</v>
      </c>
      <c r="N2104" s="17">
        <f t="shared" si="5381"/>
        <v>1399738.3999999999</v>
      </c>
      <c r="O2104" s="17">
        <f t="shared" si="5382"/>
        <v>1355736.2999999998</v>
      </c>
      <c r="P2104" s="17">
        <f t="shared" si="5466"/>
        <v>0</v>
      </c>
      <c r="Q2104" s="17">
        <f t="shared" si="5467"/>
        <v>0</v>
      </c>
      <c r="R2104" s="17">
        <f t="shared" si="5468"/>
        <v>0</v>
      </c>
      <c r="S2104" s="17">
        <f t="shared" si="5469"/>
        <v>0</v>
      </c>
      <c r="T2104" s="17">
        <f t="shared" si="5470"/>
        <v>0</v>
      </c>
      <c r="U2104" s="17">
        <f t="shared" si="5471"/>
        <v>0</v>
      </c>
      <c r="V2104" s="17">
        <f t="shared" si="5472"/>
        <v>0</v>
      </c>
      <c r="W2104" s="17">
        <f t="shared" si="5473"/>
        <v>0</v>
      </c>
      <c r="X2104" s="17">
        <f t="shared" si="5474"/>
        <v>0</v>
      </c>
      <c r="Y2104" s="17">
        <f t="shared" si="5451"/>
        <v>882299.09999999998</v>
      </c>
      <c r="Z2104" s="17">
        <f t="shared" si="5452"/>
        <v>1399738.3999999999</v>
      </c>
      <c r="AA2104" s="17">
        <f t="shared" si="5453"/>
        <v>1355736.2999999998</v>
      </c>
      <c r="AB2104" s="17">
        <f t="shared" si="5475"/>
        <v>0</v>
      </c>
      <c r="AC2104" s="17">
        <f t="shared" si="5476"/>
        <v>0</v>
      </c>
      <c r="AD2104" s="17">
        <f t="shared" si="5477"/>
        <v>0</v>
      </c>
      <c r="AE2104" s="17">
        <f t="shared" si="5454"/>
        <v>882299.09999999998</v>
      </c>
      <c r="AF2104" s="17">
        <f t="shared" si="5455"/>
        <v>1399738.3999999999</v>
      </c>
      <c r="AG2104" s="17">
        <f t="shared" si="5456"/>
        <v>1355736.2999999998</v>
      </c>
      <c r="AH2104" s="17">
        <f t="shared" si="5478"/>
        <v>0</v>
      </c>
      <c r="AI2104" s="17">
        <f t="shared" si="5479"/>
        <v>0</v>
      </c>
      <c r="AJ2104" s="17">
        <f t="shared" si="5480"/>
        <v>0</v>
      </c>
      <c r="AK2104" s="17">
        <f t="shared" si="5481"/>
        <v>0</v>
      </c>
      <c r="AL2104" s="17">
        <f t="shared" si="5482"/>
        <v>0</v>
      </c>
      <c r="AM2104" s="17">
        <f t="shared" si="5483"/>
        <v>0</v>
      </c>
      <c r="AN2104" s="17">
        <f t="shared" si="5484"/>
        <v>0</v>
      </c>
      <c r="AO2104" s="17">
        <f t="shared" si="5485"/>
        <v>0</v>
      </c>
      <c r="AP2104" s="17">
        <f t="shared" si="5486"/>
        <v>0</v>
      </c>
      <c r="AQ2104" s="17">
        <f t="shared" si="5487"/>
        <v>0</v>
      </c>
      <c r="AR2104" s="17">
        <f t="shared" si="5488"/>
        <v>0</v>
      </c>
      <c r="AS2104" s="17">
        <f t="shared" si="5489"/>
        <v>0</v>
      </c>
      <c r="AT2104" s="17">
        <f t="shared" si="5490"/>
        <v>0</v>
      </c>
      <c r="AU2104" s="17">
        <f t="shared" si="5491"/>
        <v>0</v>
      </c>
      <c r="AV2104" s="17">
        <f t="shared" si="5492"/>
        <v>0</v>
      </c>
      <c r="AW2104" s="17">
        <f t="shared" si="5457"/>
        <v>882299.09999999998</v>
      </c>
      <c r="AX2104" s="17">
        <f t="shared" si="5458"/>
        <v>1399738.3999999999</v>
      </c>
      <c r="AY2104" s="17">
        <f t="shared" si="5459"/>
        <v>1355736.2999999998</v>
      </c>
      <c r="AZ2104" s="17">
        <f t="shared" si="5493"/>
        <v>0</v>
      </c>
      <c r="BA2104" s="32"/>
      <c r="BB2104" s="32"/>
      <c r="BC2104" s="1"/>
      <c r="BD2104" s="1"/>
      <c r="BE2104" s="1"/>
      <c r="BF2104" s="1"/>
      <c r="BG2104" s="1"/>
      <c r="BH2104" s="1"/>
      <c r="BI2104" s="1"/>
    </row>
    <row r="2105" s="1" customFormat="1">
      <c r="A2105" s="30" t="s">
        <v>826</v>
      </c>
      <c r="B2105" s="30" t="s">
        <v>121</v>
      </c>
      <c r="C2105" s="30" t="s">
        <v>74</v>
      </c>
      <c r="D2105" s="30" t="s">
        <v>837</v>
      </c>
      <c r="E2105" s="30" t="s">
        <v>43</v>
      </c>
      <c r="F2105" s="31" t="s">
        <v>44</v>
      </c>
      <c r="G2105" s="17">
        <f>886160.4-3861.3</f>
        <v>882299.09999999998</v>
      </c>
      <c r="H2105" s="17">
        <v>1399738.3999999999</v>
      </c>
      <c r="I2105" s="17">
        <v>1355736.2999999998</v>
      </c>
      <c r="J2105" s="17"/>
      <c r="K2105" s="17"/>
      <c r="L2105" s="17"/>
      <c r="M2105" s="17">
        <f t="shared" si="5380"/>
        <v>882299.09999999998</v>
      </c>
      <c r="N2105" s="17">
        <f t="shared" si="5381"/>
        <v>1399738.3999999999</v>
      </c>
      <c r="O2105" s="17">
        <f t="shared" si="5382"/>
        <v>1355736.2999999998</v>
      </c>
      <c r="P2105" s="17"/>
      <c r="Q2105" s="17"/>
      <c r="R2105" s="17"/>
      <c r="S2105" s="17"/>
      <c r="T2105" s="17"/>
      <c r="U2105" s="17"/>
      <c r="V2105" s="17"/>
      <c r="W2105" s="17"/>
      <c r="X2105" s="17"/>
      <c r="Y2105" s="17">
        <f t="shared" si="5451"/>
        <v>882299.09999999998</v>
      </c>
      <c r="Z2105" s="17">
        <f t="shared" si="5452"/>
        <v>1399738.3999999999</v>
      </c>
      <c r="AA2105" s="17">
        <f t="shared" si="5453"/>
        <v>1355736.2999999998</v>
      </c>
      <c r="AB2105" s="17"/>
      <c r="AC2105" s="17"/>
      <c r="AD2105" s="17"/>
      <c r="AE2105" s="17">
        <f t="shared" si="5454"/>
        <v>882299.09999999998</v>
      </c>
      <c r="AF2105" s="17">
        <f t="shared" si="5455"/>
        <v>1399738.3999999999</v>
      </c>
      <c r="AG2105" s="17">
        <f t="shared" si="5456"/>
        <v>1355736.2999999998</v>
      </c>
      <c r="AH2105" s="17"/>
      <c r="AI2105" s="17"/>
      <c r="AJ2105" s="17"/>
      <c r="AK2105" s="17"/>
      <c r="AL2105" s="17"/>
      <c r="AM2105" s="17"/>
      <c r="AN2105" s="17"/>
      <c r="AO2105" s="17"/>
      <c r="AP2105" s="17"/>
      <c r="AQ2105" s="17"/>
      <c r="AR2105" s="17"/>
      <c r="AS2105" s="17"/>
      <c r="AT2105" s="17"/>
      <c r="AU2105" s="17"/>
      <c r="AV2105" s="17"/>
      <c r="AW2105" s="17">
        <f t="shared" si="5457"/>
        <v>882299.09999999998</v>
      </c>
      <c r="AX2105" s="17">
        <f t="shared" si="5458"/>
        <v>1399738.3999999999</v>
      </c>
      <c r="AY2105" s="17">
        <f t="shared" si="5459"/>
        <v>1355736.2999999998</v>
      </c>
      <c r="AZ2105" s="17"/>
      <c r="BA2105" s="32"/>
      <c r="BB2105" s="32"/>
      <c r="BC2105" s="1"/>
      <c r="BD2105" s="1"/>
      <c r="BE2105" s="1"/>
      <c r="BF2105" s="1"/>
      <c r="BG2105" s="1"/>
      <c r="BH2105" s="1"/>
      <c r="BI2105" s="1"/>
    </row>
    <row r="2106" s="1" customFormat="1">
      <c r="A2106" s="30" t="s">
        <v>826</v>
      </c>
      <c r="B2106" s="30" t="s">
        <v>121</v>
      </c>
      <c r="C2106" s="30" t="s">
        <v>74</v>
      </c>
      <c r="D2106" s="30" t="s">
        <v>766</v>
      </c>
      <c r="E2106" s="35"/>
      <c r="F2106" s="31" t="s">
        <v>36</v>
      </c>
      <c r="G2106" s="17">
        <f>G2107+G2124</f>
        <v>8052574.4000000004</v>
      </c>
      <c r="H2106" s="17">
        <f>H2107+H2124</f>
        <v>8666500.1000000015</v>
      </c>
      <c r="I2106" s="17">
        <f>I2107+I2124</f>
        <v>9195357.7999999989</v>
      </c>
      <c r="J2106" s="17">
        <f>J2107+J2124</f>
        <v>64707.700000000012</v>
      </c>
      <c r="K2106" s="17">
        <f>K2107+K2124</f>
        <v>42844.899999999965</v>
      </c>
      <c r="L2106" s="17">
        <f>L2107+L2124</f>
        <v>24220</v>
      </c>
      <c r="M2106" s="17">
        <f t="shared" si="5380"/>
        <v>8117282.1000000006</v>
      </c>
      <c r="N2106" s="17">
        <f t="shared" si="5381"/>
        <v>8709345.0000000019</v>
      </c>
      <c r="O2106" s="17">
        <f t="shared" si="5382"/>
        <v>9219577.7999999989</v>
      </c>
      <c r="P2106" s="17">
        <f>P2107+P2124</f>
        <v>128781.177</v>
      </c>
      <c r="Q2106" s="17">
        <f>Q2107+Q2124</f>
        <v>0</v>
      </c>
      <c r="R2106" s="17">
        <f>R2107+R2124</f>
        <v>126753.448</v>
      </c>
      <c r="S2106" s="17">
        <f>S2107+S2124</f>
        <v>210494.10000000001</v>
      </c>
      <c r="T2106" s="17">
        <f>T2107+T2124</f>
        <v>108356.60399999999</v>
      </c>
      <c r="U2106" s="17">
        <f>U2107+U2124</f>
        <v>489054.55800000002</v>
      </c>
      <c r="V2106" s="17">
        <f>V2107+V2124</f>
        <v>186810.65100000001</v>
      </c>
      <c r="W2106" s="17">
        <f>W2107+W2124</f>
        <v>0</v>
      </c>
      <c r="X2106" s="17">
        <f>X2107+X2124</f>
        <v>385091.59499999997</v>
      </c>
      <c r="Y2106" s="17">
        <f t="shared" si="5451"/>
        <v>8583310.8250000011</v>
      </c>
      <c r="Z2106" s="17">
        <f t="shared" si="5452"/>
        <v>9306756.1620000023</v>
      </c>
      <c r="AA2106" s="17">
        <f t="shared" si="5453"/>
        <v>9791480.0460000001</v>
      </c>
      <c r="AB2106" s="17">
        <f>AB2107+AB2124</f>
        <v>-239055.92499999999</v>
      </c>
      <c r="AC2106" s="17">
        <f>AC2107+AC2124</f>
        <v>-327635.63799999998</v>
      </c>
      <c r="AD2106" s="17">
        <f>AD2107+AD2124</f>
        <v>-338164.64600000001</v>
      </c>
      <c r="AE2106" s="17">
        <f t="shared" si="5454"/>
        <v>8344254.9000000013</v>
      </c>
      <c r="AF2106" s="17">
        <f t="shared" si="5455"/>
        <v>8979120.5240000021</v>
      </c>
      <c r="AG2106" s="17">
        <f t="shared" si="5456"/>
        <v>9453315.4000000004</v>
      </c>
      <c r="AH2106" s="17">
        <f>AH2107+AH2124</f>
        <v>0</v>
      </c>
      <c r="AI2106" s="17">
        <f>AI2107+AI2124</f>
        <v>0</v>
      </c>
      <c r="AJ2106" s="17">
        <f>AJ2107+AJ2124</f>
        <v>418243.16600000003</v>
      </c>
      <c r="AK2106" s="17">
        <f>AK2107+AK2124</f>
        <v>0</v>
      </c>
      <c r="AL2106" s="17">
        <f>AL2107+AL2124</f>
        <v>0</v>
      </c>
      <c r="AM2106" s="17">
        <f>AM2107+AM2124</f>
        <v>0</v>
      </c>
      <c r="AN2106" s="17">
        <f>AN2107+AN2124</f>
        <v>0</v>
      </c>
      <c r="AO2106" s="17">
        <f>AO2107+AO2124</f>
        <v>-317806.08500000002</v>
      </c>
      <c r="AP2106" s="17">
        <f>AP2107+AP2124</f>
        <v>0</v>
      </c>
      <c r="AQ2106" s="17">
        <f>AQ2107+AQ2124</f>
        <v>0</v>
      </c>
      <c r="AR2106" s="17">
        <f>AR2107+AR2124</f>
        <v>0</v>
      </c>
      <c r="AS2106" s="17">
        <f>AS2107+AS2124</f>
        <v>0</v>
      </c>
      <c r="AT2106" s="17">
        <f>AT2107+AT2124</f>
        <v>-100437.08100000001</v>
      </c>
      <c r="AU2106" s="17">
        <f>AU2107+AU2124</f>
        <v>0</v>
      </c>
      <c r="AV2106" s="17">
        <f>AV2107+AV2124</f>
        <v>0</v>
      </c>
      <c r="AW2106" s="17">
        <f t="shared" si="5457"/>
        <v>8762498.0660000015</v>
      </c>
      <c r="AX2106" s="17">
        <f t="shared" si="5458"/>
        <v>8661314.4390000012</v>
      </c>
      <c r="AY2106" s="17">
        <f t="shared" si="5459"/>
        <v>9352878.3190000001</v>
      </c>
      <c r="AZ2106" s="17">
        <f>AZ2107+AZ2124</f>
        <v>0</v>
      </c>
      <c r="BA2106" s="32"/>
      <c r="BB2106" s="32"/>
      <c r="BC2106" s="1"/>
      <c r="BD2106" s="1"/>
      <c r="BE2106" s="1"/>
      <c r="BF2106" s="1"/>
      <c r="BG2106" s="1"/>
      <c r="BH2106" s="1"/>
      <c r="BI2106" s="1"/>
    </row>
    <row r="2107" s="1" customFormat="1">
      <c r="A2107" s="30" t="s">
        <v>826</v>
      </c>
      <c r="B2107" s="30" t="s">
        <v>121</v>
      </c>
      <c r="C2107" s="30" t="s">
        <v>74</v>
      </c>
      <c r="D2107" s="30" t="s">
        <v>767</v>
      </c>
      <c r="E2107" s="35"/>
      <c r="F2107" s="31" t="s">
        <v>768</v>
      </c>
      <c r="G2107" s="17">
        <f>G2108+G2110+G2112+G2118</f>
        <v>7875084.2000000002</v>
      </c>
      <c r="H2107" s="17">
        <f>H2108+H2110+H2112+H2118</f>
        <v>8483855.1000000015</v>
      </c>
      <c r="I2107" s="17">
        <f>I2108+I2110+I2112+I2118</f>
        <v>9012712.7999999989</v>
      </c>
      <c r="J2107" s="17">
        <f>J2108+J2110+J2112+J2118+J2116</f>
        <v>64707.700000000012</v>
      </c>
      <c r="K2107" s="17">
        <f>K2108+K2110+K2112+K2118+K2116</f>
        <v>42844.899999999965</v>
      </c>
      <c r="L2107" s="17">
        <f>L2108+L2110+L2112+L2118+L2116</f>
        <v>24220</v>
      </c>
      <c r="M2107" s="17">
        <f t="shared" si="5380"/>
        <v>7939791.9000000004</v>
      </c>
      <c r="N2107" s="17">
        <f t="shared" si="5381"/>
        <v>8526700.0000000019</v>
      </c>
      <c r="O2107" s="17">
        <f t="shared" si="5382"/>
        <v>9036932.7999999989</v>
      </c>
      <c r="P2107" s="17">
        <f>P2108+P2110+P2112+P2118+P2116+P2120</f>
        <v>112302.477</v>
      </c>
      <c r="Q2107" s="17">
        <f>Q2108+Q2110+Q2112+Q2118+Q2116+Q2120</f>
        <v>0</v>
      </c>
      <c r="R2107" s="17">
        <f>R2108+R2110+R2112+R2118+R2116+R2120</f>
        <v>126753.448</v>
      </c>
      <c r="S2107" s="17">
        <f>S2108+S2110+S2112+S2118+S2116+S2120</f>
        <v>210494.10000000001</v>
      </c>
      <c r="T2107" s="17">
        <f>T2108+T2110+T2112+T2118+T2116+T2120</f>
        <v>89228.903999999995</v>
      </c>
      <c r="U2107" s="17">
        <f>U2108+U2110+U2112+U2118+U2116+U2120</f>
        <v>489054.55800000002</v>
      </c>
      <c r="V2107" s="17">
        <f>V2108+V2110+V2112+V2118+V2116+V2120</f>
        <v>167682.951</v>
      </c>
      <c r="W2107" s="17">
        <f>W2108+W2110+W2112+W2118+W2116+W2120</f>
        <v>0</v>
      </c>
      <c r="X2107" s="17">
        <f>X2108+X2110+X2112+X2118+X2116+X2120</f>
        <v>385091.59499999997</v>
      </c>
      <c r="Y2107" s="17">
        <f t="shared" si="5451"/>
        <v>8389341.9250000007</v>
      </c>
      <c r="Z2107" s="17">
        <f t="shared" si="5452"/>
        <v>9104983.4620000012</v>
      </c>
      <c r="AA2107" s="17">
        <f t="shared" si="5453"/>
        <v>9589707.345999999</v>
      </c>
      <c r="AB2107" s="17">
        <f>AB2108+AB2110+AB2112+AB2118+AB2116+AB2120</f>
        <v>-239055.92499999999</v>
      </c>
      <c r="AC2107" s="17">
        <f>AC2108+AC2110+AC2112+AC2118+AC2116+AC2120</f>
        <v>-327635.63799999998</v>
      </c>
      <c r="AD2107" s="17">
        <f>AD2108+AD2110+AD2112+AD2118+AD2116+AD2120</f>
        <v>-338164.64600000001</v>
      </c>
      <c r="AE2107" s="17">
        <f t="shared" si="5454"/>
        <v>8150286.0000000009</v>
      </c>
      <c r="AF2107" s="17">
        <f t="shared" si="5455"/>
        <v>8777347.824000001</v>
      </c>
      <c r="AG2107" s="17">
        <f t="shared" si="5456"/>
        <v>9251542.6999999993</v>
      </c>
      <c r="AH2107" s="17">
        <f>AH2108+AH2110+AH2112+AH2118+AH2116+AH2120+AH2122</f>
        <v>0</v>
      </c>
      <c r="AI2107" s="17">
        <f>AI2108+AI2110+AI2112+AI2118+AI2116+AI2120+AI2122</f>
        <v>0</v>
      </c>
      <c r="AJ2107" s="17">
        <f>AJ2108+AJ2110+AJ2112+AJ2118+AJ2116+AJ2120+AJ2122</f>
        <v>418243.16600000003</v>
      </c>
      <c r="AK2107" s="17">
        <f>AK2108+AK2110+AK2112+AK2118+AK2116+AK2120+AK2122</f>
        <v>0</v>
      </c>
      <c r="AL2107" s="17">
        <f>AL2108+AL2110+AL2112+AL2118+AL2116+AL2120+AL2122</f>
        <v>0</v>
      </c>
      <c r="AM2107" s="17">
        <f>AM2108+AM2110+AM2112+AM2118+AM2116+AM2120+AM2122</f>
        <v>0</v>
      </c>
      <c r="AN2107" s="17">
        <f>AN2108+AN2110+AN2112+AN2118+AN2116+AN2120+AN2122</f>
        <v>0</v>
      </c>
      <c r="AO2107" s="17">
        <f>AO2108+AO2110+AO2112+AO2118+AO2116+AO2120+AO2122</f>
        <v>-317806.08500000002</v>
      </c>
      <c r="AP2107" s="17">
        <f>AP2108+AP2110+AP2112+AP2118+AP2116+AP2120+AP2122</f>
        <v>0</v>
      </c>
      <c r="AQ2107" s="17">
        <f>AQ2108+AQ2110+AQ2112+AQ2118+AQ2116+AQ2120+AQ2122</f>
        <v>0</v>
      </c>
      <c r="AR2107" s="17">
        <f>AR2108+AR2110+AR2112+AR2118+AR2116+AR2120+AR2122</f>
        <v>0</v>
      </c>
      <c r="AS2107" s="17">
        <f>AS2108+AS2110+AS2112+AS2118+AS2116+AS2120+AS2122</f>
        <v>0</v>
      </c>
      <c r="AT2107" s="17">
        <f>AT2108+AT2110+AT2112+AT2118+AT2116+AT2120+AT2122</f>
        <v>-100437.08100000001</v>
      </c>
      <c r="AU2107" s="17">
        <f>AU2108+AU2110+AU2112+AU2118+AU2116+AU2120+AU2122</f>
        <v>0</v>
      </c>
      <c r="AV2107" s="17">
        <f>AV2108+AV2110+AV2112+AV2118+AV2116+AV2120+AV2122</f>
        <v>0</v>
      </c>
      <c r="AW2107" s="17">
        <f t="shared" si="5457"/>
        <v>8568529.1660000011</v>
      </c>
      <c r="AX2107" s="17">
        <f t="shared" si="5458"/>
        <v>8459541.7390000001</v>
      </c>
      <c r="AY2107" s="17">
        <f t="shared" si="5459"/>
        <v>9151105.618999999</v>
      </c>
      <c r="AZ2107" s="17">
        <f>AZ2108+AZ2110+AZ2112+AZ2118+AZ2116+AZ2120+AZ2122</f>
        <v>0</v>
      </c>
      <c r="BA2107" s="32"/>
      <c r="BB2107" s="32"/>
      <c r="BC2107" s="1"/>
      <c r="BD2107" s="1"/>
      <c r="BE2107" s="1"/>
      <c r="BF2107" s="1"/>
      <c r="BG2107" s="1"/>
      <c r="BH2107" s="1"/>
      <c r="BI2107" s="1"/>
    </row>
    <row r="2108" s="1" customFormat="1">
      <c r="A2108" s="30" t="s">
        <v>826</v>
      </c>
      <c r="B2108" s="30" t="s">
        <v>121</v>
      </c>
      <c r="C2108" s="30" t="s">
        <v>74</v>
      </c>
      <c r="D2108" s="30" t="s">
        <v>839</v>
      </c>
      <c r="E2108" s="35"/>
      <c r="F2108" s="31" t="s">
        <v>840</v>
      </c>
      <c r="G2108" s="17">
        <f>G2109</f>
        <v>180169.70000000001</v>
      </c>
      <c r="H2108" s="17">
        <f>H2109</f>
        <v>103992.39999999999</v>
      </c>
      <c r="I2108" s="17">
        <f>I2109</f>
        <v>103988.20000000001</v>
      </c>
      <c r="J2108" s="17">
        <f>J2109</f>
        <v>-328.80000000000001</v>
      </c>
      <c r="K2108" s="17">
        <f>K2109</f>
        <v>-297.69999999999999</v>
      </c>
      <c r="L2108" s="17">
        <f>L2109</f>
        <v>-297.69999999999999</v>
      </c>
      <c r="M2108" s="17">
        <f t="shared" si="5380"/>
        <v>179840.90000000002</v>
      </c>
      <c r="N2108" s="17">
        <f t="shared" si="5381"/>
        <v>103694.7</v>
      </c>
      <c r="O2108" s="17">
        <f t="shared" si="5382"/>
        <v>103690.50000000001</v>
      </c>
      <c r="P2108" s="17">
        <f>P2109</f>
        <v>0</v>
      </c>
      <c r="Q2108" s="17">
        <f>Q2109</f>
        <v>0</v>
      </c>
      <c r="R2108" s="17">
        <f>R2109</f>
        <v>0</v>
      </c>
      <c r="S2108" s="17">
        <f>S2109</f>
        <v>10494.1</v>
      </c>
      <c r="T2108" s="17">
        <f>T2109</f>
        <v>13770.200000000001</v>
      </c>
      <c r="U2108" s="17">
        <f>U2109</f>
        <v>0</v>
      </c>
      <c r="V2108" s="17">
        <f>V2109</f>
        <v>14609.9</v>
      </c>
      <c r="W2108" s="17">
        <f>W2109</f>
        <v>0</v>
      </c>
      <c r="X2108" s="17">
        <f>X2109</f>
        <v>0</v>
      </c>
      <c r="Y2108" s="17">
        <f t="shared" si="5451"/>
        <v>190335.00000000003</v>
      </c>
      <c r="Z2108" s="17">
        <f t="shared" si="5452"/>
        <v>117464.89999999999</v>
      </c>
      <c r="AA2108" s="17">
        <f t="shared" si="5453"/>
        <v>118300.40000000001</v>
      </c>
      <c r="AB2108" s="17">
        <f>AB2109</f>
        <v>0</v>
      </c>
      <c r="AC2108" s="17">
        <f>AC2109</f>
        <v>0</v>
      </c>
      <c r="AD2108" s="17">
        <f>AD2109</f>
        <v>0</v>
      </c>
      <c r="AE2108" s="17">
        <f t="shared" si="5454"/>
        <v>190335.00000000003</v>
      </c>
      <c r="AF2108" s="17">
        <f t="shared" si="5455"/>
        <v>117464.89999999999</v>
      </c>
      <c r="AG2108" s="17">
        <f t="shared" si="5456"/>
        <v>118300.40000000001</v>
      </c>
      <c r="AH2108" s="17">
        <f>AH2109</f>
        <v>0</v>
      </c>
      <c r="AI2108" s="17">
        <f>AI2109</f>
        <v>0</v>
      </c>
      <c r="AJ2108" s="17">
        <f>AJ2109</f>
        <v>0</v>
      </c>
      <c r="AK2108" s="17">
        <f>AK2109</f>
        <v>0</v>
      </c>
      <c r="AL2108" s="17">
        <f>AL2109</f>
        <v>0</v>
      </c>
      <c r="AM2108" s="17">
        <f>AM2109</f>
        <v>0</v>
      </c>
      <c r="AN2108" s="17">
        <f>AN2109</f>
        <v>0</v>
      </c>
      <c r="AO2108" s="17">
        <f>AO2109</f>
        <v>0</v>
      </c>
      <c r="AP2108" s="17">
        <f>AP2109</f>
        <v>0</v>
      </c>
      <c r="AQ2108" s="17">
        <f>AQ2109</f>
        <v>0</v>
      </c>
      <c r="AR2108" s="17">
        <f>AR2109</f>
        <v>0</v>
      </c>
      <c r="AS2108" s="17">
        <f>AS2109</f>
        <v>0</v>
      </c>
      <c r="AT2108" s="17">
        <f>AT2109</f>
        <v>0</v>
      </c>
      <c r="AU2108" s="17">
        <f>AU2109</f>
        <v>0</v>
      </c>
      <c r="AV2108" s="17">
        <f>AV2109</f>
        <v>0</v>
      </c>
      <c r="AW2108" s="17">
        <f t="shared" si="5457"/>
        <v>190335.00000000003</v>
      </c>
      <c r="AX2108" s="17">
        <f t="shared" si="5458"/>
        <v>117464.89999999999</v>
      </c>
      <c r="AY2108" s="17">
        <f t="shared" si="5459"/>
        <v>118300.40000000001</v>
      </c>
      <c r="AZ2108" s="17">
        <f>AZ2109</f>
        <v>0</v>
      </c>
      <c r="BA2108" s="32"/>
      <c r="BB2108" s="32"/>
      <c r="BC2108" s="1"/>
      <c r="BD2108" s="1"/>
      <c r="BE2108" s="1"/>
      <c r="BF2108" s="1"/>
      <c r="BG2108" s="1"/>
      <c r="BH2108" s="1"/>
      <c r="BI2108" s="1"/>
    </row>
    <row r="2109" s="1" customFormat="1">
      <c r="A2109" s="30" t="s">
        <v>826</v>
      </c>
      <c r="B2109" s="30" t="s">
        <v>121</v>
      </c>
      <c r="C2109" s="30" t="s">
        <v>74</v>
      </c>
      <c r="D2109" s="30" t="s">
        <v>839</v>
      </c>
      <c r="E2109" s="30" t="s">
        <v>41</v>
      </c>
      <c r="F2109" s="31" t="s">
        <v>42</v>
      </c>
      <c r="G2109" s="17">
        <v>180169.70000000001</v>
      </c>
      <c r="H2109" s="17">
        <v>103992.39999999999</v>
      </c>
      <c r="I2109" s="17">
        <v>103988.20000000001</v>
      </c>
      <c r="J2109" s="17">
        <v>-328.80000000000001</v>
      </c>
      <c r="K2109" s="17">
        <v>-297.69999999999999</v>
      </c>
      <c r="L2109" s="17">
        <v>-297.69999999999999</v>
      </c>
      <c r="M2109" s="17">
        <f t="shared" si="5380"/>
        <v>179840.90000000002</v>
      </c>
      <c r="N2109" s="17">
        <f t="shared" si="5381"/>
        <v>103694.7</v>
      </c>
      <c r="O2109" s="17">
        <f t="shared" si="5382"/>
        <v>103690.50000000001</v>
      </c>
      <c r="P2109" s="17"/>
      <c r="Q2109" s="17"/>
      <c r="R2109" s="17"/>
      <c r="S2109" s="17">
        <v>10494.1</v>
      </c>
      <c r="T2109" s="17">
        <v>13770.200000000001</v>
      </c>
      <c r="U2109" s="17"/>
      <c r="V2109" s="17">
        <v>14609.9</v>
      </c>
      <c r="W2109" s="17"/>
      <c r="X2109" s="17"/>
      <c r="Y2109" s="17">
        <f t="shared" si="5451"/>
        <v>190335.00000000003</v>
      </c>
      <c r="Z2109" s="17">
        <f t="shared" si="5452"/>
        <v>117464.89999999999</v>
      </c>
      <c r="AA2109" s="17">
        <f t="shared" si="5453"/>
        <v>118300.40000000001</v>
      </c>
      <c r="AB2109" s="17"/>
      <c r="AC2109" s="17"/>
      <c r="AD2109" s="17"/>
      <c r="AE2109" s="17">
        <f t="shared" si="5454"/>
        <v>190335.00000000003</v>
      </c>
      <c r="AF2109" s="17">
        <f t="shared" si="5455"/>
        <v>117464.89999999999</v>
      </c>
      <c r="AG2109" s="17">
        <f t="shared" si="5456"/>
        <v>118300.40000000001</v>
      </c>
      <c r="AH2109" s="17"/>
      <c r="AI2109" s="17"/>
      <c r="AJ2109" s="17"/>
      <c r="AK2109" s="17"/>
      <c r="AL2109" s="17"/>
      <c r="AM2109" s="17"/>
      <c r="AN2109" s="17"/>
      <c r="AO2109" s="17"/>
      <c r="AP2109" s="17"/>
      <c r="AQ2109" s="17"/>
      <c r="AR2109" s="17"/>
      <c r="AS2109" s="17"/>
      <c r="AT2109" s="17"/>
      <c r="AU2109" s="17"/>
      <c r="AV2109" s="17"/>
      <c r="AW2109" s="17">
        <f t="shared" si="5457"/>
        <v>190335.00000000003</v>
      </c>
      <c r="AX2109" s="17">
        <f t="shared" si="5458"/>
        <v>117464.89999999999</v>
      </c>
      <c r="AY2109" s="17">
        <f t="shared" si="5459"/>
        <v>118300.40000000001</v>
      </c>
      <c r="AZ2109" s="17"/>
      <c r="BA2109" s="32"/>
      <c r="BB2109" s="32">
        <v>24</v>
      </c>
      <c r="BC2109" s="1"/>
      <c r="BD2109" s="1"/>
      <c r="BE2109" s="1"/>
      <c r="BF2109" s="1"/>
      <c r="BG2109" s="1"/>
      <c r="BH2109" s="1"/>
      <c r="BI2109" s="1"/>
    </row>
    <row r="2110" s="1" customFormat="1">
      <c r="A2110" s="30" t="s">
        <v>826</v>
      </c>
      <c r="B2110" s="30" t="s">
        <v>121</v>
      </c>
      <c r="C2110" s="30" t="s">
        <v>74</v>
      </c>
      <c r="D2110" s="30" t="s">
        <v>841</v>
      </c>
      <c r="E2110" s="35"/>
      <c r="F2110" s="31" t="s">
        <v>842</v>
      </c>
      <c r="G2110" s="17">
        <f>G2111</f>
        <v>7563551.7999999998</v>
      </c>
      <c r="H2110" s="17">
        <f>H2111</f>
        <v>8263112.9000000004</v>
      </c>
      <c r="I2110" s="17">
        <f>I2111</f>
        <v>8810093.3000000007</v>
      </c>
      <c r="J2110" s="17">
        <f>J2111</f>
        <v>-153898.5</v>
      </c>
      <c r="K2110" s="17">
        <f>K2111</f>
        <v>-320108.79999999999</v>
      </c>
      <c r="L2110" s="17">
        <f>L2111</f>
        <v>-332913.20000000001</v>
      </c>
      <c r="M2110" s="17">
        <f t="shared" si="5380"/>
        <v>7409653.2999999998</v>
      </c>
      <c r="N2110" s="17">
        <f t="shared" si="5381"/>
        <v>7943004.1000000006</v>
      </c>
      <c r="O2110" s="17">
        <f t="shared" si="5382"/>
        <v>8477180.1000000015</v>
      </c>
      <c r="P2110" s="17">
        <f>P2111</f>
        <v>112302.477</v>
      </c>
      <c r="Q2110" s="17">
        <f>Q2111</f>
        <v>0</v>
      </c>
      <c r="R2110" s="17">
        <f>R2111</f>
        <v>126753.448</v>
      </c>
      <c r="S2110" s="17">
        <f>S2111</f>
        <v>200000</v>
      </c>
      <c r="T2110" s="17">
        <f>T2111</f>
        <v>75458.703999999998</v>
      </c>
      <c r="U2110" s="17">
        <f>U2111</f>
        <v>452176.93400000001</v>
      </c>
      <c r="V2110" s="17">
        <f>V2111</f>
        <v>153073.05100000001</v>
      </c>
      <c r="W2110" s="17">
        <f>W2111</f>
        <v>0</v>
      </c>
      <c r="X2110" s="17">
        <f>X2111</f>
        <v>385091.59499999997</v>
      </c>
      <c r="Y2110" s="17">
        <f t="shared" si="5451"/>
        <v>7848709.2249999996</v>
      </c>
      <c r="Z2110" s="17">
        <f t="shared" si="5452"/>
        <v>8470639.7379999999</v>
      </c>
      <c r="AA2110" s="17">
        <f t="shared" si="5453"/>
        <v>9015344.7460000031</v>
      </c>
      <c r="AB2110" s="17">
        <f>AB2111</f>
        <v>-239055.92499999999</v>
      </c>
      <c r="AC2110" s="17">
        <f>AC2111</f>
        <v>-327635.63799999998</v>
      </c>
      <c r="AD2110" s="17">
        <f>AD2111</f>
        <v>-338164.64600000001</v>
      </c>
      <c r="AE2110" s="17">
        <f t="shared" si="5454"/>
        <v>7609653.2999999998</v>
      </c>
      <c r="AF2110" s="17">
        <f t="shared" si="5455"/>
        <v>8143004.0999999996</v>
      </c>
      <c r="AG2110" s="17">
        <f t="shared" si="5456"/>
        <v>8677180.1000000034</v>
      </c>
      <c r="AH2110" s="17">
        <f>AH2111</f>
        <v>0</v>
      </c>
      <c r="AI2110" s="17">
        <f>AI2111</f>
        <v>0</v>
      </c>
      <c r="AJ2110" s="17">
        <f>AJ2111</f>
        <v>418243.16600000003</v>
      </c>
      <c r="AK2110" s="17">
        <f>AK2111</f>
        <v>-106000</v>
      </c>
      <c r="AL2110" s="17">
        <f>AL2111</f>
        <v>0</v>
      </c>
      <c r="AM2110" s="17">
        <f>AM2111</f>
        <v>0</v>
      </c>
      <c r="AN2110" s="17">
        <f>AN2111</f>
        <v>0</v>
      </c>
      <c r="AO2110" s="17">
        <f>AO2111</f>
        <v>-317806.08500000002</v>
      </c>
      <c r="AP2110" s="17">
        <f>AP2111</f>
        <v>0</v>
      </c>
      <c r="AQ2110" s="17">
        <f>AQ2111</f>
        <v>0</v>
      </c>
      <c r="AR2110" s="17">
        <f>AR2111</f>
        <v>0</v>
      </c>
      <c r="AS2110" s="17">
        <f>AS2111</f>
        <v>0</v>
      </c>
      <c r="AT2110" s="17">
        <f>AT2111</f>
        <v>-100437.08100000001</v>
      </c>
      <c r="AU2110" s="17">
        <f>AU2111</f>
        <v>0</v>
      </c>
      <c r="AV2110" s="17">
        <f>AV2111</f>
        <v>0</v>
      </c>
      <c r="AW2110" s="17">
        <f t="shared" si="5457"/>
        <v>7921896.466</v>
      </c>
      <c r="AX2110" s="17">
        <f t="shared" si="5458"/>
        <v>7825198.0149999997</v>
      </c>
      <c r="AY2110" s="17">
        <f t="shared" si="5459"/>
        <v>8576743.0190000031</v>
      </c>
      <c r="AZ2110" s="17">
        <f>AZ2111</f>
        <v>0</v>
      </c>
      <c r="BA2110" s="32"/>
      <c r="BB2110" s="32"/>
      <c r="BC2110" s="1"/>
      <c r="BD2110" s="1"/>
      <c r="BE2110" s="1"/>
      <c r="BF2110" s="1"/>
      <c r="BG2110" s="1"/>
      <c r="BH2110" s="1"/>
      <c r="BI2110" s="1"/>
    </row>
    <row r="2111" s="1" customFormat="1">
      <c r="A2111" s="30" t="s">
        <v>826</v>
      </c>
      <c r="B2111" s="30" t="s">
        <v>121</v>
      </c>
      <c r="C2111" s="30" t="s">
        <v>74</v>
      </c>
      <c r="D2111" s="30" t="s">
        <v>841</v>
      </c>
      <c r="E2111" s="30" t="s">
        <v>41</v>
      </c>
      <c r="F2111" s="31" t="s">
        <v>42</v>
      </c>
      <c r="G2111" s="17">
        <f>7559690.5+3861.3</f>
        <v>7563551.7999999998</v>
      </c>
      <c r="H2111" s="17">
        <v>8263112.9000000004</v>
      </c>
      <c r="I2111" s="17">
        <v>8810093.3000000007</v>
      </c>
      <c r="J2111" s="17">
        <v>-153898.5</v>
      </c>
      <c r="K2111" s="17">
        <v>-320108.79999999999</v>
      </c>
      <c r="L2111" s="17">
        <v>-332913.20000000001</v>
      </c>
      <c r="M2111" s="17">
        <f t="shared" si="5380"/>
        <v>7409653.2999999998</v>
      </c>
      <c r="N2111" s="17">
        <f t="shared" si="5381"/>
        <v>7943004.1000000006</v>
      </c>
      <c r="O2111" s="17">
        <f t="shared" si="5382"/>
        <v>8477180.1000000015</v>
      </c>
      <c r="P2111" s="17">
        <v>112302.477</v>
      </c>
      <c r="Q2111" s="17"/>
      <c r="R2111" s="17">
        <v>126753.448</v>
      </c>
      <c r="S2111" s="17">
        <v>200000</v>
      </c>
      <c r="T2111" s="17">
        <v>75458.703999999998</v>
      </c>
      <c r="U2111" s="17">
        <f>200000+252176.934</f>
        <v>452176.93400000001</v>
      </c>
      <c r="V2111" s="17">
        <v>153073.05100000001</v>
      </c>
      <c r="W2111" s="17"/>
      <c r="X2111" s="17">
        <f>200000+185091.595</f>
        <v>385091.59499999997</v>
      </c>
      <c r="Y2111" s="17">
        <f t="shared" si="5451"/>
        <v>7848709.2249999996</v>
      </c>
      <c r="Z2111" s="17">
        <f t="shared" si="5452"/>
        <v>8470639.7379999999</v>
      </c>
      <c r="AA2111" s="17">
        <f t="shared" si="5453"/>
        <v>9015344.7460000031</v>
      </c>
      <c r="AB2111" s="17">
        <v>-239055.92499999999</v>
      </c>
      <c r="AC2111" s="17">
        <v>-327635.63799999998</v>
      </c>
      <c r="AD2111" s="17">
        <v>-338164.64600000001</v>
      </c>
      <c r="AE2111" s="17">
        <f t="shared" si="5454"/>
        <v>7609653.2999999998</v>
      </c>
      <c r="AF2111" s="17">
        <f t="shared" si="5455"/>
        <v>8143004.0999999996</v>
      </c>
      <c r="AG2111" s="17">
        <f t="shared" si="5456"/>
        <v>8677180.1000000034</v>
      </c>
      <c r="AH2111" s="17"/>
      <c r="AI2111" s="17"/>
      <c r="AJ2111" s="17">
        <v>418243.16600000003</v>
      </c>
      <c r="AK2111" s="17">
        <v>-106000</v>
      </c>
      <c r="AL2111" s="17"/>
      <c r="AM2111" s="17"/>
      <c r="AN2111" s="17"/>
      <c r="AO2111" s="17">
        <v>-317806.08500000002</v>
      </c>
      <c r="AP2111" s="17"/>
      <c r="AQ2111" s="17"/>
      <c r="AR2111" s="17"/>
      <c r="AS2111" s="17"/>
      <c r="AT2111" s="17">
        <v>-100437.08100000001</v>
      </c>
      <c r="AU2111" s="17"/>
      <c r="AV2111" s="17"/>
      <c r="AW2111" s="17">
        <f t="shared" si="5457"/>
        <v>7921896.466</v>
      </c>
      <c r="AX2111" s="17">
        <f t="shared" si="5458"/>
        <v>7825198.0149999997</v>
      </c>
      <c r="AY2111" s="17">
        <f t="shared" si="5459"/>
        <v>8576743.0190000031</v>
      </c>
      <c r="AZ2111" s="17"/>
      <c r="BA2111" s="32"/>
      <c r="BB2111" s="32">
        <v>97</v>
      </c>
      <c r="BC2111" s="1"/>
      <c r="BD2111" s="1"/>
      <c r="BE2111" s="1"/>
      <c r="BF2111" s="1"/>
      <c r="BG2111" s="1"/>
      <c r="BH2111" s="1"/>
      <c r="BI2111" s="1"/>
    </row>
    <row r="2112" s="1" customFormat="1">
      <c r="A2112" s="30" t="s">
        <v>826</v>
      </c>
      <c r="B2112" s="30" t="s">
        <v>121</v>
      </c>
      <c r="C2112" s="30" t="s">
        <v>74</v>
      </c>
      <c r="D2112" s="30" t="s">
        <v>843</v>
      </c>
      <c r="E2112" s="35"/>
      <c r="F2112" s="31" t="s">
        <v>844</v>
      </c>
      <c r="G2112" s="17">
        <f>G2113+G2114+G2115</f>
        <v>36141.699999999997</v>
      </c>
      <c r="H2112" s="17">
        <f>H2113+H2114+H2115</f>
        <v>37973.899999999994</v>
      </c>
      <c r="I2112" s="17">
        <f>I2113+I2114+I2115</f>
        <v>39806.099999999999</v>
      </c>
      <c r="J2112" s="17">
        <f>J2113+J2114+J2115</f>
        <v>-22597.400000000001</v>
      </c>
      <c r="K2112" s="17">
        <f>K2113+K2114+K2115</f>
        <v>-37973.899999999994</v>
      </c>
      <c r="L2112" s="17">
        <f>L2113+L2114+L2115</f>
        <v>-39806.099999999999</v>
      </c>
      <c r="M2112" s="17">
        <f t="shared" si="5380"/>
        <v>13544.299999999996</v>
      </c>
      <c r="N2112" s="17">
        <f t="shared" si="5381"/>
        <v>0</v>
      </c>
      <c r="O2112" s="17">
        <f t="shared" si="5382"/>
        <v>0</v>
      </c>
      <c r="P2112" s="17">
        <f>P2113+P2114+P2115</f>
        <v>0</v>
      </c>
      <c r="Q2112" s="17">
        <f>Q2113+Q2114+Q2115</f>
        <v>0</v>
      </c>
      <c r="R2112" s="17">
        <f>R2113+R2114+R2115</f>
        <v>0</v>
      </c>
      <c r="S2112" s="17">
        <f>S2113+S2114+S2115</f>
        <v>0</v>
      </c>
      <c r="T2112" s="17">
        <f>T2113+T2114+T2115</f>
        <v>0</v>
      </c>
      <c r="U2112" s="17">
        <f>U2113+U2114+U2115</f>
        <v>0</v>
      </c>
      <c r="V2112" s="17">
        <f>V2113+V2114+V2115</f>
        <v>0</v>
      </c>
      <c r="W2112" s="17">
        <f>W2113+W2114+W2115</f>
        <v>0</v>
      </c>
      <c r="X2112" s="17">
        <f>X2113+X2114+X2115</f>
        <v>0</v>
      </c>
      <c r="Y2112" s="17">
        <f t="shared" si="5451"/>
        <v>13544.299999999996</v>
      </c>
      <c r="Z2112" s="17">
        <f t="shared" si="5452"/>
        <v>0</v>
      </c>
      <c r="AA2112" s="17">
        <f t="shared" si="5453"/>
        <v>0</v>
      </c>
      <c r="AB2112" s="17">
        <f>AB2113+AB2114+AB2115</f>
        <v>0</v>
      </c>
      <c r="AC2112" s="17">
        <f>AC2113+AC2114+AC2115</f>
        <v>0</v>
      </c>
      <c r="AD2112" s="17">
        <f>AD2113+AD2114+AD2115</f>
        <v>0</v>
      </c>
      <c r="AE2112" s="17">
        <f t="shared" si="5454"/>
        <v>13544.299999999996</v>
      </c>
      <c r="AF2112" s="17">
        <f t="shared" si="5455"/>
        <v>0</v>
      </c>
      <c r="AG2112" s="17">
        <f t="shared" si="5456"/>
        <v>0</v>
      </c>
      <c r="AH2112" s="17">
        <f>AH2113+AH2114+AH2115</f>
        <v>0</v>
      </c>
      <c r="AI2112" s="17">
        <f>AI2113+AI2114+AI2115</f>
        <v>0</v>
      </c>
      <c r="AJ2112" s="17">
        <f>AJ2113+AJ2114+AJ2115</f>
        <v>0</v>
      </c>
      <c r="AK2112" s="17">
        <f>AK2113+AK2114+AK2115</f>
        <v>0</v>
      </c>
      <c r="AL2112" s="17">
        <f>AL2113+AL2114+AL2115</f>
        <v>0</v>
      </c>
      <c r="AM2112" s="17">
        <f>AM2113+AM2114+AM2115</f>
        <v>0</v>
      </c>
      <c r="AN2112" s="17">
        <f>AN2113+AN2114+AN2115</f>
        <v>0</v>
      </c>
      <c r="AO2112" s="17">
        <f>AO2113+AO2114+AO2115</f>
        <v>0</v>
      </c>
      <c r="AP2112" s="17">
        <f>AP2113+AP2114+AP2115</f>
        <v>0</v>
      </c>
      <c r="AQ2112" s="17">
        <f>AQ2113+AQ2114+AQ2115</f>
        <v>0</v>
      </c>
      <c r="AR2112" s="17">
        <f>AR2113+AR2114+AR2115</f>
        <v>0</v>
      </c>
      <c r="AS2112" s="17">
        <f>AS2113+AS2114+AS2115</f>
        <v>0</v>
      </c>
      <c r="AT2112" s="17">
        <f>AT2113+AT2114+AT2115</f>
        <v>0</v>
      </c>
      <c r="AU2112" s="17">
        <f>AU2113+AU2114+AU2115</f>
        <v>0</v>
      </c>
      <c r="AV2112" s="17">
        <f>AV2113+AV2114+AV2115</f>
        <v>0</v>
      </c>
      <c r="AW2112" s="17">
        <f t="shared" si="5457"/>
        <v>13544.299999999996</v>
      </c>
      <c r="AX2112" s="17">
        <f t="shared" si="5458"/>
        <v>0</v>
      </c>
      <c r="AY2112" s="17">
        <f t="shared" si="5459"/>
        <v>0</v>
      </c>
      <c r="AZ2112" s="17">
        <f>AZ2113+AZ2114+AZ2115</f>
        <v>0</v>
      </c>
      <c r="BA2112" s="32"/>
      <c r="BB2112" s="32"/>
      <c r="BC2112" s="1"/>
      <c r="BD2112" s="1"/>
      <c r="BE2112" s="1"/>
      <c r="BF2112" s="1"/>
      <c r="BG2112" s="1"/>
      <c r="BH2112" s="1"/>
      <c r="BI2112" s="1"/>
    </row>
    <row r="2113" s="1" customFormat="1">
      <c r="A2113" s="30" t="s">
        <v>826</v>
      </c>
      <c r="B2113" s="30" t="s">
        <v>121</v>
      </c>
      <c r="C2113" s="30" t="s">
        <v>74</v>
      </c>
      <c r="D2113" s="30" t="s">
        <v>843</v>
      </c>
      <c r="E2113" s="30" t="s">
        <v>41</v>
      </c>
      <c r="F2113" s="31" t="s">
        <v>42</v>
      </c>
      <c r="G2113" s="17">
        <v>2050</v>
      </c>
      <c r="H2113" s="17">
        <v>2050</v>
      </c>
      <c r="I2113" s="17">
        <v>2050</v>
      </c>
      <c r="J2113" s="17"/>
      <c r="K2113" s="17">
        <v>-2050</v>
      </c>
      <c r="L2113" s="17">
        <v>-2050</v>
      </c>
      <c r="M2113" s="17">
        <f t="shared" si="5380"/>
        <v>2050</v>
      </c>
      <c r="N2113" s="17">
        <f t="shared" si="5381"/>
        <v>0</v>
      </c>
      <c r="O2113" s="17">
        <f t="shared" si="5382"/>
        <v>0</v>
      </c>
      <c r="P2113" s="17"/>
      <c r="Q2113" s="17"/>
      <c r="R2113" s="17"/>
      <c r="S2113" s="17"/>
      <c r="T2113" s="17"/>
      <c r="U2113" s="17"/>
      <c r="V2113" s="17"/>
      <c r="W2113" s="17"/>
      <c r="X2113" s="17"/>
      <c r="Y2113" s="17">
        <f t="shared" si="5451"/>
        <v>2050</v>
      </c>
      <c r="Z2113" s="17">
        <f t="shared" si="5452"/>
        <v>0</v>
      </c>
      <c r="AA2113" s="17">
        <f t="shared" si="5453"/>
        <v>0</v>
      </c>
      <c r="AB2113" s="17"/>
      <c r="AC2113" s="17"/>
      <c r="AD2113" s="17"/>
      <c r="AE2113" s="17">
        <f t="shared" si="5454"/>
        <v>2050</v>
      </c>
      <c r="AF2113" s="17">
        <f t="shared" si="5455"/>
        <v>0</v>
      </c>
      <c r="AG2113" s="17">
        <f t="shared" si="5456"/>
        <v>0</v>
      </c>
      <c r="AH2113" s="17"/>
      <c r="AI2113" s="17"/>
      <c r="AJ2113" s="17"/>
      <c r="AK2113" s="17"/>
      <c r="AL2113" s="17"/>
      <c r="AM2113" s="17"/>
      <c r="AN2113" s="17"/>
      <c r="AO2113" s="17"/>
      <c r="AP2113" s="17"/>
      <c r="AQ2113" s="17"/>
      <c r="AR2113" s="17"/>
      <c r="AS2113" s="17"/>
      <c r="AT2113" s="17"/>
      <c r="AU2113" s="17"/>
      <c r="AV2113" s="17"/>
      <c r="AW2113" s="17">
        <f t="shared" si="5457"/>
        <v>2050</v>
      </c>
      <c r="AX2113" s="17">
        <f t="shared" si="5458"/>
        <v>0</v>
      </c>
      <c r="AY2113" s="17">
        <f t="shared" si="5459"/>
        <v>0</v>
      </c>
      <c r="AZ2113" s="17"/>
      <c r="BA2113" s="32"/>
      <c r="BB2113" s="32">
        <v>31</v>
      </c>
      <c r="BC2113" s="1"/>
      <c r="BD2113" s="1"/>
      <c r="BE2113" s="1"/>
      <c r="BF2113" s="1"/>
      <c r="BG2113" s="1"/>
      <c r="BH2113" s="1"/>
      <c r="BI2113" s="1"/>
    </row>
    <row r="2114" s="1" customFormat="1">
      <c r="A2114" s="30" t="s">
        <v>826</v>
      </c>
      <c r="B2114" s="30" t="s">
        <v>121</v>
      </c>
      <c r="C2114" s="30" t="s">
        <v>74</v>
      </c>
      <c r="D2114" s="30" t="s">
        <v>843</v>
      </c>
      <c r="E2114" s="30" t="s">
        <v>261</v>
      </c>
      <c r="F2114" s="31" t="s">
        <v>262</v>
      </c>
      <c r="G2114" s="17">
        <v>11494.299999999999</v>
      </c>
      <c r="H2114" s="17">
        <v>11494.299999999999</v>
      </c>
      <c r="I2114" s="17">
        <v>11494.299999999999</v>
      </c>
      <c r="J2114" s="17"/>
      <c r="K2114" s="17">
        <v>-11494.299999999999</v>
      </c>
      <c r="L2114" s="17">
        <v>-11494.299999999999</v>
      </c>
      <c r="M2114" s="17">
        <f t="shared" si="5380"/>
        <v>11494.299999999999</v>
      </c>
      <c r="N2114" s="17">
        <f t="shared" si="5381"/>
        <v>0</v>
      </c>
      <c r="O2114" s="17">
        <f t="shared" si="5382"/>
        <v>0</v>
      </c>
      <c r="P2114" s="17"/>
      <c r="Q2114" s="17"/>
      <c r="R2114" s="17"/>
      <c r="S2114" s="17"/>
      <c r="T2114" s="17"/>
      <c r="U2114" s="17"/>
      <c r="V2114" s="17"/>
      <c r="W2114" s="17"/>
      <c r="X2114" s="17"/>
      <c r="Y2114" s="17">
        <f t="shared" si="5451"/>
        <v>11494.299999999999</v>
      </c>
      <c r="Z2114" s="17">
        <f t="shared" si="5452"/>
        <v>0</v>
      </c>
      <c r="AA2114" s="17">
        <f t="shared" si="5453"/>
        <v>0</v>
      </c>
      <c r="AB2114" s="17"/>
      <c r="AC2114" s="17"/>
      <c r="AD2114" s="17"/>
      <c r="AE2114" s="17">
        <f t="shared" si="5454"/>
        <v>11494.299999999999</v>
      </c>
      <c r="AF2114" s="17">
        <f t="shared" si="5455"/>
        <v>0</v>
      </c>
      <c r="AG2114" s="17">
        <f t="shared" si="5456"/>
        <v>0</v>
      </c>
      <c r="AH2114" s="17"/>
      <c r="AI2114" s="17"/>
      <c r="AJ2114" s="17"/>
      <c r="AK2114" s="17"/>
      <c r="AL2114" s="17"/>
      <c r="AM2114" s="17"/>
      <c r="AN2114" s="17"/>
      <c r="AO2114" s="17"/>
      <c r="AP2114" s="17"/>
      <c r="AQ2114" s="17"/>
      <c r="AR2114" s="17"/>
      <c r="AS2114" s="17"/>
      <c r="AT2114" s="17"/>
      <c r="AU2114" s="17"/>
      <c r="AV2114" s="17"/>
      <c r="AW2114" s="17">
        <f t="shared" si="5457"/>
        <v>11494.299999999999</v>
      </c>
      <c r="AX2114" s="17">
        <f t="shared" si="5458"/>
        <v>0</v>
      </c>
      <c r="AY2114" s="17">
        <f t="shared" si="5459"/>
        <v>0</v>
      </c>
      <c r="AZ2114" s="17"/>
      <c r="BA2114" s="32"/>
      <c r="BB2114" s="32">
        <v>32</v>
      </c>
      <c r="BC2114" s="1"/>
      <c r="BD2114" s="1"/>
      <c r="BE2114" s="1"/>
      <c r="BF2114" s="1"/>
      <c r="BG2114" s="1"/>
      <c r="BH2114" s="1"/>
      <c r="BI2114" s="1"/>
    </row>
    <row r="2115" s="1" customFormat="1" hidden="1">
      <c r="A2115" s="30" t="s">
        <v>826</v>
      </c>
      <c r="B2115" s="30" t="s">
        <v>121</v>
      </c>
      <c r="C2115" s="30" t="s">
        <v>74</v>
      </c>
      <c r="D2115" s="30" t="s">
        <v>843</v>
      </c>
      <c r="E2115" s="30" t="s">
        <v>43</v>
      </c>
      <c r="F2115" s="31" t="s">
        <v>44</v>
      </c>
      <c r="G2115" s="17">
        <v>22597.400000000001</v>
      </c>
      <c r="H2115" s="17">
        <v>24429.599999999999</v>
      </c>
      <c r="I2115" s="17">
        <v>26261.799999999999</v>
      </c>
      <c r="J2115" s="17">
        <v>-22597.400000000001</v>
      </c>
      <c r="K2115" s="17">
        <v>-24429.599999999999</v>
      </c>
      <c r="L2115" s="17">
        <v>-26261.799999999999</v>
      </c>
      <c r="M2115" s="17">
        <f t="shared" si="5380"/>
        <v>0</v>
      </c>
      <c r="N2115" s="17">
        <f t="shared" si="5381"/>
        <v>0</v>
      </c>
      <c r="O2115" s="17">
        <f t="shared" si="5382"/>
        <v>0</v>
      </c>
      <c r="P2115" s="17"/>
      <c r="Q2115" s="17"/>
      <c r="R2115" s="17"/>
      <c r="S2115" s="17"/>
      <c r="T2115" s="17"/>
      <c r="U2115" s="17"/>
      <c r="V2115" s="17"/>
      <c r="W2115" s="17"/>
      <c r="X2115" s="17"/>
      <c r="Y2115" s="17">
        <f t="shared" si="5451"/>
        <v>0</v>
      </c>
      <c r="Z2115" s="17">
        <f t="shared" si="5452"/>
        <v>0</v>
      </c>
      <c r="AA2115" s="17">
        <f t="shared" si="5453"/>
        <v>0</v>
      </c>
      <c r="AB2115" s="17"/>
      <c r="AC2115" s="17"/>
      <c r="AD2115" s="17"/>
      <c r="AE2115" s="17">
        <f t="shared" si="5454"/>
        <v>0</v>
      </c>
      <c r="AF2115" s="17">
        <f t="shared" si="5455"/>
        <v>0</v>
      </c>
      <c r="AG2115" s="17">
        <f t="shared" si="5456"/>
        <v>0</v>
      </c>
      <c r="AH2115" s="17"/>
      <c r="AI2115" s="17"/>
      <c r="AJ2115" s="17"/>
      <c r="AK2115" s="17"/>
      <c r="AL2115" s="17"/>
      <c r="AM2115" s="17"/>
      <c r="AN2115" s="17"/>
      <c r="AO2115" s="17"/>
      <c r="AP2115" s="17"/>
      <c r="AQ2115" s="17"/>
      <c r="AR2115" s="17"/>
      <c r="AS2115" s="17"/>
      <c r="AT2115" s="17"/>
      <c r="AU2115" s="17"/>
      <c r="AV2115" s="17"/>
      <c r="AW2115" s="17">
        <f t="shared" si="5457"/>
        <v>0</v>
      </c>
      <c r="AX2115" s="17">
        <f t="shared" si="5458"/>
        <v>0</v>
      </c>
      <c r="AY2115" s="17">
        <f t="shared" si="5459"/>
        <v>0</v>
      </c>
      <c r="AZ2115" s="17"/>
      <c r="BA2115" s="32">
        <v>0</v>
      </c>
      <c r="BB2115" s="32">
        <v>33</v>
      </c>
      <c r="BC2115" s="1"/>
      <c r="BD2115" s="1"/>
      <c r="BE2115" s="1"/>
      <c r="BF2115" s="1"/>
      <c r="BG2115" s="1"/>
      <c r="BH2115" s="1"/>
      <c r="BI2115" s="1"/>
    </row>
    <row r="2116" s="1" customFormat="1">
      <c r="A2116" s="30" t="s">
        <v>826</v>
      </c>
      <c r="B2116" s="30" t="s">
        <v>121</v>
      </c>
      <c r="C2116" s="30" t="s">
        <v>74</v>
      </c>
      <c r="D2116" s="30" t="s">
        <v>845</v>
      </c>
      <c r="E2116" s="30"/>
      <c r="F2116" s="31" t="s">
        <v>846</v>
      </c>
      <c r="G2116" s="17"/>
      <c r="H2116" s="17"/>
      <c r="I2116" s="17"/>
      <c r="J2116" s="17">
        <f>J2117</f>
        <v>153898.5</v>
      </c>
      <c r="K2116" s="17">
        <f>K2117</f>
        <v>320108.79999999999</v>
      </c>
      <c r="L2116" s="17">
        <f>L2117</f>
        <v>332913.20000000001</v>
      </c>
      <c r="M2116" s="17">
        <f t="shared" si="5380"/>
        <v>153898.5</v>
      </c>
      <c r="N2116" s="17">
        <f t="shared" si="5381"/>
        <v>320108.79999999999</v>
      </c>
      <c r="O2116" s="17">
        <f t="shared" si="5382"/>
        <v>332913.20000000001</v>
      </c>
      <c r="P2116" s="17">
        <f>P2117</f>
        <v>0</v>
      </c>
      <c r="Q2116" s="17">
        <f>Q2117</f>
        <v>0</v>
      </c>
      <c r="R2116" s="17">
        <f>R2117</f>
        <v>0</v>
      </c>
      <c r="S2116" s="17">
        <f>S2117</f>
        <v>0</v>
      </c>
      <c r="T2116" s="17">
        <f>T2117</f>
        <v>0</v>
      </c>
      <c r="U2116" s="17">
        <f>U2117</f>
        <v>0</v>
      </c>
      <c r="V2116" s="17">
        <f>V2117</f>
        <v>0</v>
      </c>
      <c r="W2116" s="17">
        <f>W2117</f>
        <v>0</v>
      </c>
      <c r="X2116" s="17">
        <f>X2117</f>
        <v>0</v>
      </c>
      <c r="Y2116" s="17">
        <f t="shared" si="5451"/>
        <v>153898.5</v>
      </c>
      <c r="Z2116" s="17">
        <f t="shared" si="5452"/>
        <v>320108.79999999999</v>
      </c>
      <c r="AA2116" s="17">
        <f t="shared" si="5453"/>
        <v>332913.20000000001</v>
      </c>
      <c r="AB2116" s="17">
        <f>AB2117</f>
        <v>0</v>
      </c>
      <c r="AC2116" s="17">
        <f>AC2117</f>
        <v>0</v>
      </c>
      <c r="AD2116" s="17">
        <f>AD2117</f>
        <v>0</v>
      </c>
      <c r="AE2116" s="17">
        <f t="shared" si="5454"/>
        <v>153898.5</v>
      </c>
      <c r="AF2116" s="17">
        <f t="shared" si="5455"/>
        <v>320108.79999999999</v>
      </c>
      <c r="AG2116" s="17">
        <f t="shared" si="5456"/>
        <v>332913.20000000001</v>
      </c>
      <c r="AH2116" s="17">
        <f>AH2117</f>
        <v>0</v>
      </c>
      <c r="AI2116" s="17">
        <f>AI2117</f>
        <v>0</v>
      </c>
      <c r="AJ2116" s="17">
        <f>AJ2117</f>
        <v>0</v>
      </c>
      <c r="AK2116" s="17">
        <f>AK2117</f>
        <v>0</v>
      </c>
      <c r="AL2116" s="17">
        <f>AL2117</f>
        <v>0</v>
      </c>
      <c r="AM2116" s="17">
        <f>AM2117</f>
        <v>0</v>
      </c>
      <c r="AN2116" s="17">
        <f>AN2117</f>
        <v>0</v>
      </c>
      <c r="AO2116" s="17">
        <f>AO2117</f>
        <v>0</v>
      </c>
      <c r="AP2116" s="17">
        <f>AP2117</f>
        <v>0</v>
      </c>
      <c r="AQ2116" s="17">
        <f>AQ2117</f>
        <v>0</v>
      </c>
      <c r="AR2116" s="17">
        <f>AR2117</f>
        <v>0</v>
      </c>
      <c r="AS2116" s="17">
        <f>AS2117</f>
        <v>0</v>
      </c>
      <c r="AT2116" s="17">
        <f>AT2117</f>
        <v>0</v>
      </c>
      <c r="AU2116" s="17">
        <f>AU2117</f>
        <v>0</v>
      </c>
      <c r="AV2116" s="17">
        <f>AV2117</f>
        <v>0</v>
      </c>
      <c r="AW2116" s="17">
        <f t="shared" si="5457"/>
        <v>153898.5</v>
      </c>
      <c r="AX2116" s="17">
        <f t="shared" si="5458"/>
        <v>320108.79999999999</v>
      </c>
      <c r="AY2116" s="17">
        <f t="shared" si="5459"/>
        <v>332913.20000000001</v>
      </c>
      <c r="AZ2116" s="17">
        <f>AZ2117</f>
        <v>0</v>
      </c>
      <c r="BA2116" s="32"/>
      <c r="BB2116" s="32"/>
      <c r="BC2116" s="1"/>
      <c r="BD2116" s="1"/>
      <c r="BE2116" s="1"/>
      <c r="BF2116" s="1"/>
      <c r="BG2116" s="1"/>
      <c r="BH2116" s="1"/>
      <c r="BI2116" s="1"/>
    </row>
    <row r="2117" s="1" customFormat="1">
      <c r="A2117" s="30" t="s">
        <v>826</v>
      </c>
      <c r="B2117" s="30" t="s">
        <v>121</v>
      </c>
      <c r="C2117" s="30" t="s">
        <v>74</v>
      </c>
      <c r="D2117" s="30" t="s">
        <v>845</v>
      </c>
      <c r="E2117" s="30" t="s">
        <v>43</v>
      </c>
      <c r="F2117" s="31" t="s">
        <v>44</v>
      </c>
      <c r="G2117" s="17"/>
      <c r="H2117" s="17"/>
      <c r="I2117" s="17"/>
      <c r="J2117" s="17">
        <v>153898.5</v>
      </c>
      <c r="K2117" s="17">
        <v>320108.79999999999</v>
      </c>
      <c r="L2117" s="17">
        <v>332913.20000000001</v>
      </c>
      <c r="M2117" s="17">
        <f t="shared" si="5380"/>
        <v>153898.5</v>
      </c>
      <c r="N2117" s="17">
        <f t="shared" si="5381"/>
        <v>320108.79999999999</v>
      </c>
      <c r="O2117" s="17">
        <f t="shared" si="5382"/>
        <v>332913.20000000001</v>
      </c>
      <c r="P2117" s="17"/>
      <c r="Q2117" s="17"/>
      <c r="R2117" s="17"/>
      <c r="S2117" s="17"/>
      <c r="T2117" s="17"/>
      <c r="U2117" s="17"/>
      <c r="V2117" s="17"/>
      <c r="W2117" s="17"/>
      <c r="X2117" s="17"/>
      <c r="Y2117" s="17">
        <f t="shared" si="5451"/>
        <v>153898.5</v>
      </c>
      <c r="Z2117" s="17">
        <f t="shared" si="5452"/>
        <v>320108.79999999999</v>
      </c>
      <c r="AA2117" s="17">
        <f t="shared" si="5453"/>
        <v>332913.20000000001</v>
      </c>
      <c r="AB2117" s="17"/>
      <c r="AC2117" s="17"/>
      <c r="AD2117" s="17"/>
      <c r="AE2117" s="17">
        <f t="shared" si="5454"/>
        <v>153898.5</v>
      </c>
      <c r="AF2117" s="17">
        <f t="shared" si="5455"/>
        <v>320108.79999999999</v>
      </c>
      <c r="AG2117" s="17">
        <f t="shared" si="5456"/>
        <v>332913.20000000001</v>
      </c>
      <c r="AH2117" s="17"/>
      <c r="AI2117" s="17"/>
      <c r="AJ2117" s="17"/>
      <c r="AK2117" s="17"/>
      <c r="AL2117" s="17"/>
      <c r="AM2117" s="17"/>
      <c r="AN2117" s="17"/>
      <c r="AO2117" s="17"/>
      <c r="AP2117" s="17"/>
      <c r="AQ2117" s="17"/>
      <c r="AR2117" s="17"/>
      <c r="AS2117" s="17"/>
      <c r="AT2117" s="17"/>
      <c r="AU2117" s="17"/>
      <c r="AV2117" s="17"/>
      <c r="AW2117" s="17">
        <f t="shared" si="5457"/>
        <v>153898.5</v>
      </c>
      <c r="AX2117" s="17">
        <f t="shared" si="5458"/>
        <v>320108.79999999999</v>
      </c>
      <c r="AY2117" s="17">
        <f t="shared" si="5459"/>
        <v>332913.20000000001</v>
      </c>
      <c r="AZ2117" s="17"/>
      <c r="BA2117" s="32"/>
      <c r="BB2117" s="32">
        <v>98</v>
      </c>
      <c r="BC2117" s="1"/>
      <c r="BD2117" s="1"/>
      <c r="BE2117" s="1"/>
      <c r="BF2117" s="1"/>
      <c r="BG2117" s="1"/>
      <c r="BH2117" s="1"/>
      <c r="BI2117" s="1"/>
    </row>
    <row r="2118" s="1" customFormat="1">
      <c r="A2118" s="30" t="s">
        <v>826</v>
      </c>
      <c r="B2118" s="30" t="s">
        <v>121</v>
      </c>
      <c r="C2118" s="30" t="s">
        <v>74</v>
      </c>
      <c r="D2118" s="30" t="s">
        <v>847</v>
      </c>
      <c r="E2118" s="35"/>
      <c r="F2118" s="31" t="s">
        <v>848</v>
      </c>
      <c r="G2118" s="17">
        <f>G2119</f>
        <v>95221</v>
      </c>
      <c r="H2118" s="17">
        <f>H2119</f>
        <v>78775.899999999994</v>
      </c>
      <c r="I2118" s="17">
        <f>I2119</f>
        <v>58825.199999999997</v>
      </c>
      <c r="J2118" s="17">
        <f>J2119</f>
        <v>87633.899999999994</v>
      </c>
      <c r="K2118" s="17">
        <f>K2119</f>
        <v>81116.5</v>
      </c>
      <c r="L2118" s="17">
        <f>L2119</f>
        <v>64323.800000000003</v>
      </c>
      <c r="M2118" s="17">
        <f t="shared" si="5380"/>
        <v>182854.89999999999</v>
      </c>
      <c r="N2118" s="17">
        <f t="shared" si="5381"/>
        <v>159892.39999999999</v>
      </c>
      <c r="O2118" s="17">
        <f t="shared" si="5382"/>
        <v>123149</v>
      </c>
      <c r="P2118" s="17">
        <f>P2119</f>
        <v>0</v>
      </c>
      <c r="Q2118" s="17">
        <f>Q2119</f>
        <v>0</v>
      </c>
      <c r="R2118" s="17">
        <f>R2119</f>
        <v>0</v>
      </c>
      <c r="S2118" s="17">
        <f>S2119</f>
        <v>0</v>
      </c>
      <c r="T2118" s="17">
        <f>T2119</f>
        <v>0</v>
      </c>
      <c r="U2118" s="17">
        <f>U2119</f>
        <v>0</v>
      </c>
      <c r="V2118" s="17">
        <f>V2119</f>
        <v>0</v>
      </c>
      <c r="W2118" s="17">
        <f>W2119</f>
        <v>0</v>
      </c>
      <c r="X2118" s="17">
        <f>X2119</f>
        <v>0</v>
      </c>
      <c r="Y2118" s="17">
        <f t="shared" si="5451"/>
        <v>182854.89999999999</v>
      </c>
      <c r="Z2118" s="17">
        <f t="shared" si="5452"/>
        <v>159892.39999999999</v>
      </c>
      <c r="AA2118" s="17">
        <f t="shared" si="5453"/>
        <v>123149</v>
      </c>
      <c r="AB2118" s="17">
        <f>AB2119</f>
        <v>0</v>
      </c>
      <c r="AC2118" s="17">
        <f>AC2119</f>
        <v>0</v>
      </c>
      <c r="AD2118" s="17">
        <f>AD2119</f>
        <v>0</v>
      </c>
      <c r="AE2118" s="17">
        <f t="shared" si="5454"/>
        <v>182854.89999999999</v>
      </c>
      <c r="AF2118" s="17">
        <f t="shared" si="5455"/>
        <v>159892.39999999999</v>
      </c>
      <c r="AG2118" s="17">
        <f t="shared" si="5456"/>
        <v>123149</v>
      </c>
      <c r="AH2118" s="17">
        <f>AH2119</f>
        <v>0</v>
      </c>
      <c r="AI2118" s="17">
        <f>AI2119</f>
        <v>0</v>
      </c>
      <c r="AJ2118" s="17">
        <f>AJ2119</f>
        <v>0</v>
      </c>
      <c r="AK2118" s="17">
        <f>AK2119</f>
        <v>0</v>
      </c>
      <c r="AL2118" s="17">
        <f>AL2119</f>
        <v>0</v>
      </c>
      <c r="AM2118" s="17">
        <f>AM2119</f>
        <v>0</v>
      </c>
      <c r="AN2118" s="17">
        <f>AN2119</f>
        <v>0</v>
      </c>
      <c r="AO2118" s="17">
        <f>AO2119</f>
        <v>0</v>
      </c>
      <c r="AP2118" s="17">
        <f>AP2119</f>
        <v>0</v>
      </c>
      <c r="AQ2118" s="17">
        <f>AQ2119</f>
        <v>0</v>
      </c>
      <c r="AR2118" s="17">
        <f>AR2119</f>
        <v>0</v>
      </c>
      <c r="AS2118" s="17">
        <f>AS2119</f>
        <v>0</v>
      </c>
      <c r="AT2118" s="17">
        <f>AT2119</f>
        <v>0</v>
      </c>
      <c r="AU2118" s="17">
        <f>AU2119</f>
        <v>0</v>
      </c>
      <c r="AV2118" s="17">
        <f>AV2119</f>
        <v>0</v>
      </c>
      <c r="AW2118" s="17">
        <f t="shared" si="5457"/>
        <v>182854.89999999999</v>
      </c>
      <c r="AX2118" s="17">
        <f t="shared" si="5458"/>
        <v>159892.39999999999</v>
      </c>
      <c r="AY2118" s="17">
        <f t="shared" si="5459"/>
        <v>123149</v>
      </c>
      <c r="AZ2118" s="17">
        <f>AZ2119</f>
        <v>0</v>
      </c>
      <c r="BA2118" s="32"/>
      <c r="BB2118" s="32"/>
      <c r="BC2118" s="1"/>
      <c r="BD2118" s="1"/>
      <c r="BE2118" s="1"/>
      <c r="BF2118" s="1"/>
      <c r="BG2118" s="1"/>
      <c r="BH2118" s="1"/>
      <c r="BI2118" s="1"/>
    </row>
    <row r="2119" s="1" customFormat="1">
      <c r="A2119" s="30" t="s">
        <v>826</v>
      </c>
      <c r="B2119" s="30" t="s">
        <v>121</v>
      </c>
      <c r="C2119" s="30" t="s">
        <v>74</v>
      </c>
      <c r="D2119" s="30" t="s">
        <v>847</v>
      </c>
      <c r="E2119" s="30" t="s">
        <v>43</v>
      </c>
      <c r="F2119" s="31" t="s">
        <v>44</v>
      </c>
      <c r="G2119" s="17">
        <v>95221</v>
      </c>
      <c r="H2119" s="17">
        <v>78775.899999999994</v>
      </c>
      <c r="I2119" s="17">
        <v>58825.199999999997</v>
      </c>
      <c r="J2119" s="17">
        <v>87633.899999999994</v>
      </c>
      <c r="K2119" s="17">
        <v>81116.5</v>
      </c>
      <c r="L2119" s="17">
        <v>64323.800000000003</v>
      </c>
      <c r="M2119" s="17">
        <f t="shared" si="5380"/>
        <v>182854.89999999999</v>
      </c>
      <c r="N2119" s="17">
        <f t="shared" si="5381"/>
        <v>159892.39999999999</v>
      </c>
      <c r="O2119" s="17">
        <f t="shared" si="5382"/>
        <v>123149</v>
      </c>
      <c r="P2119" s="17"/>
      <c r="Q2119" s="17"/>
      <c r="R2119" s="17"/>
      <c r="S2119" s="17"/>
      <c r="T2119" s="17"/>
      <c r="U2119" s="17"/>
      <c r="V2119" s="17"/>
      <c r="W2119" s="17"/>
      <c r="X2119" s="17"/>
      <c r="Y2119" s="17">
        <f t="shared" si="5451"/>
        <v>182854.89999999999</v>
      </c>
      <c r="Z2119" s="17">
        <f t="shared" si="5452"/>
        <v>159892.39999999999</v>
      </c>
      <c r="AA2119" s="17">
        <f t="shared" si="5453"/>
        <v>123149</v>
      </c>
      <c r="AB2119" s="17"/>
      <c r="AC2119" s="17"/>
      <c r="AD2119" s="17"/>
      <c r="AE2119" s="17">
        <f t="shared" si="5454"/>
        <v>182854.89999999999</v>
      </c>
      <c r="AF2119" s="17">
        <f t="shared" si="5455"/>
        <v>159892.39999999999</v>
      </c>
      <c r="AG2119" s="17">
        <f t="shared" si="5456"/>
        <v>123149</v>
      </c>
      <c r="AH2119" s="17"/>
      <c r="AI2119" s="17"/>
      <c r="AJ2119" s="17"/>
      <c r="AK2119" s="17"/>
      <c r="AL2119" s="17"/>
      <c r="AM2119" s="17"/>
      <c r="AN2119" s="17"/>
      <c r="AO2119" s="17"/>
      <c r="AP2119" s="17"/>
      <c r="AQ2119" s="17"/>
      <c r="AR2119" s="17"/>
      <c r="AS2119" s="17"/>
      <c r="AT2119" s="17"/>
      <c r="AU2119" s="17"/>
      <c r="AV2119" s="17"/>
      <c r="AW2119" s="17">
        <f t="shared" si="5457"/>
        <v>182854.89999999999</v>
      </c>
      <c r="AX2119" s="17">
        <f t="shared" si="5458"/>
        <v>159892.39999999999</v>
      </c>
      <c r="AY2119" s="17">
        <f t="shared" si="5459"/>
        <v>123149</v>
      </c>
      <c r="AZ2119" s="17"/>
      <c r="BA2119" s="32"/>
      <c r="BB2119" s="32" t="s">
        <v>849</v>
      </c>
      <c r="BC2119" s="1"/>
      <c r="BD2119" s="1"/>
      <c r="BE2119" s="1"/>
      <c r="BF2119" s="1"/>
      <c r="BG2119" s="1"/>
      <c r="BH2119" s="1"/>
      <c r="BI2119" s="1"/>
    </row>
    <row r="2120" s="1" customFormat="1">
      <c r="A2120" s="30" t="s">
        <v>826</v>
      </c>
      <c r="B2120" s="30" t="s">
        <v>121</v>
      </c>
      <c r="C2120" s="30" t="s">
        <v>74</v>
      </c>
      <c r="D2120" s="30" t="s">
        <v>850</v>
      </c>
      <c r="E2120" s="30"/>
      <c r="F2120" s="31" t="s">
        <v>851</v>
      </c>
      <c r="G2120" s="17"/>
      <c r="H2120" s="17"/>
      <c r="I2120" s="17"/>
      <c r="J2120" s="17"/>
      <c r="K2120" s="17"/>
      <c r="L2120" s="17"/>
      <c r="M2120" s="17"/>
      <c r="N2120" s="17"/>
      <c r="O2120" s="17"/>
      <c r="P2120" s="17">
        <f>P2121</f>
        <v>0</v>
      </c>
      <c r="Q2120" s="17">
        <f>Q2121</f>
        <v>0</v>
      </c>
      <c r="R2120" s="17">
        <f>R2121</f>
        <v>0</v>
      </c>
      <c r="S2120" s="17">
        <f>S2121</f>
        <v>0</v>
      </c>
      <c r="T2120" s="17">
        <f>T2121</f>
        <v>0</v>
      </c>
      <c r="U2120" s="17">
        <f>U2121</f>
        <v>36877.624000000003</v>
      </c>
      <c r="V2120" s="17">
        <f>V2121</f>
        <v>0</v>
      </c>
      <c r="W2120" s="17">
        <f>W2121</f>
        <v>0</v>
      </c>
      <c r="X2120" s="17">
        <f>X2121</f>
        <v>0</v>
      </c>
      <c r="Y2120" s="17">
        <f t="shared" si="5451"/>
        <v>0</v>
      </c>
      <c r="Z2120" s="17">
        <f t="shared" si="5452"/>
        <v>36877.624000000003</v>
      </c>
      <c r="AA2120" s="17">
        <f t="shared" si="5453"/>
        <v>0</v>
      </c>
      <c r="AB2120" s="17">
        <f>AB2121</f>
        <v>0</v>
      </c>
      <c r="AC2120" s="17">
        <f>AC2121</f>
        <v>0</v>
      </c>
      <c r="AD2120" s="17">
        <f>AD2121</f>
        <v>0</v>
      </c>
      <c r="AE2120" s="17">
        <f t="shared" si="5454"/>
        <v>0</v>
      </c>
      <c r="AF2120" s="17">
        <f t="shared" si="5455"/>
        <v>36877.624000000003</v>
      </c>
      <c r="AG2120" s="17">
        <f t="shared" si="5456"/>
        <v>0</v>
      </c>
      <c r="AH2120" s="17">
        <f>AH2121</f>
        <v>0</v>
      </c>
      <c r="AI2120" s="17">
        <f>AI2121</f>
        <v>0</v>
      </c>
      <c r="AJ2120" s="17">
        <f>AJ2121</f>
        <v>0</v>
      </c>
      <c r="AK2120" s="17">
        <f>AK2121</f>
        <v>0</v>
      </c>
      <c r="AL2120" s="17">
        <f>AL2121</f>
        <v>0</v>
      </c>
      <c r="AM2120" s="17">
        <f>AM2121</f>
        <v>0</v>
      </c>
      <c r="AN2120" s="17">
        <f>AN2121</f>
        <v>0</v>
      </c>
      <c r="AO2120" s="17">
        <f>AO2121</f>
        <v>0</v>
      </c>
      <c r="AP2120" s="17">
        <f>AP2121</f>
        <v>0</v>
      </c>
      <c r="AQ2120" s="17">
        <f>AQ2121</f>
        <v>0</v>
      </c>
      <c r="AR2120" s="17">
        <f>AR2121</f>
        <v>0</v>
      </c>
      <c r="AS2120" s="17">
        <f>AS2121</f>
        <v>0</v>
      </c>
      <c r="AT2120" s="17">
        <f>AT2121</f>
        <v>0</v>
      </c>
      <c r="AU2120" s="17">
        <f>AU2121</f>
        <v>0</v>
      </c>
      <c r="AV2120" s="17">
        <f>AV2121</f>
        <v>0</v>
      </c>
      <c r="AW2120" s="17">
        <f t="shared" si="5457"/>
        <v>0</v>
      </c>
      <c r="AX2120" s="17">
        <f t="shared" si="5458"/>
        <v>36877.624000000003</v>
      </c>
      <c r="AY2120" s="17">
        <f t="shared" si="5459"/>
        <v>0</v>
      </c>
      <c r="AZ2120" s="17">
        <f>AZ2121</f>
        <v>0</v>
      </c>
      <c r="BA2120" s="32"/>
      <c r="BB2120" s="32"/>
      <c r="BC2120" s="1"/>
      <c r="BD2120" s="1"/>
      <c r="BE2120" s="1"/>
      <c r="BF2120" s="1"/>
      <c r="BG2120" s="1"/>
      <c r="BH2120" s="1"/>
      <c r="BI2120" s="1"/>
    </row>
    <row r="2121" s="1" customFormat="1">
      <c r="A2121" s="30" t="s">
        <v>826</v>
      </c>
      <c r="B2121" s="30" t="s">
        <v>121</v>
      </c>
      <c r="C2121" s="30" t="s">
        <v>74</v>
      </c>
      <c r="D2121" s="30" t="s">
        <v>850</v>
      </c>
      <c r="E2121" s="30" t="s">
        <v>41</v>
      </c>
      <c r="F2121" s="31" t="s">
        <v>42</v>
      </c>
      <c r="G2121" s="17"/>
      <c r="H2121" s="17"/>
      <c r="I2121" s="17"/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  <c r="U2121" s="17">
        <v>36877.624000000003</v>
      </c>
      <c r="V2121" s="17"/>
      <c r="W2121" s="17"/>
      <c r="X2121" s="17"/>
      <c r="Y2121" s="17">
        <f t="shared" si="5451"/>
        <v>0</v>
      </c>
      <c r="Z2121" s="17">
        <f t="shared" si="5452"/>
        <v>36877.624000000003</v>
      </c>
      <c r="AA2121" s="17">
        <f t="shared" si="5453"/>
        <v>0</v>
      </c>
      <c r="AB2121" s="17"/>
      <c r="AC2121" s="17"/>
      <c r="AD2121" s="17"/>
      <c r="AE2121" s="17">
        <f t="shared" si="5454"/>
        <v>0</v>
      </c>
      <c r="AF2121" s="17">
        <f t="shared" si="5455"/>
        <v>36877.624000000003</v>
      </c>
      <c r="AG2121" s="17">
        <f t="shared" si="5456"/>
        <v>0</v>
      </c>
      <c r="AH2121" s="17"/>
      <c r="AI2121" s="17"/>
      <c r="AJ2121" s="17"/>
      <c r="AK2121" s="17"/>
      <c r="AL2121" s="17"/>
      <c r="AM2121" s="17"/>
      <c r="AN2121" s="17"/>
      <c r="AO2121" s="17"/>
      <c r="AP2121" s="17"/>
      <c r="AQ2121" s="17"/>
      <c r="AR2121" s="17"/>
      <c r="AS2121" s="17"/>
      <c r="AT2121" s="17"/>
      <c r="AU2121" s="17"/>
      <c r="AV2121" s="17"/>
      <c r="AW2121" s="17">
        <f t="shared" si="5457"/>
        <v>0</v>
      </c>
      <c r="AX2121" s="17">
        <f t="shared" si="5458"/>
        <v>36877.624000000003</v>
      </c>
      <c r="AY2121" s="17">
        <f t="shared" si="5459"/>
        <v>0</v>
      </c>
      <c r="AZ2121" s="17"/>
      <c r="BA2121" s="32"/>
      <c r="BB2121" s="32"/>
      <c r="BC2121" s="1"/>
      <c r="BD2121" s="1"/>
      <c r="BE2121" s="1"/>
      <c r="BF2121" s="1"/>
      <c r="BG2121" s="1"/>
      <c r="BH2121" s="1"/>
      <c r="BI2121" s="1"/>
    </row>
    <row r="2122" s="1" customFormat="1">
      <c r="A2122" s="30" t="s">
        <v>826</v>
      </c>
      <c r="B2122" s="30" t="s">
        <v>121</v>
      </c>
      <c r="C2122" s="30" t="s">
        <v>74</v>
      </c>
      <c r="D2122" s="30" t="s">
        <v>852</v>
      </c>
      <c r="E2122" s="30"/>
      <c r="F2122" s="31" t="s">
        <v>853</v>
      </c>
      <c r="G2122" s="17"/>
      <c r="H2122" s="17"/>
      <c r="I2122" s="17"/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  <c r="AF2122" s="17"/>
      <c r="AG2122" s="17"/>
      <c r="AH2122" s="17">
        <f>AH2123</f>
        <v>0</v>
      </c>
      <c r="AI2122" s="17">
        <f>AI2123</f>
        <v>0</v>
      </c>
      <c r="AJ2122" s="17">
        <f>AJ2123</f>
        <v>0</v>
      </c>
      <c r="AK2122" s="17">
        <f>AK2123</f>
        <v>106000</v>
      </c>
      <c r="AL2122" s="17">
        <f>AL2123</f>
        <v>0</v>
      </c>
      <c r="AM2122" s="17">
        <f>AM2123</f>
        <v>0</v>
      </c>
      <c r="AN2122" s="17">
        <f>AN2123</f>
        <v>0</v>
      </c>
      <c r="AO2122" s="17">
        <f>AO2123</f>
        <v>0</v>
      </c>
      <c r="AP2122" s="17">
        <f>AP2123</f>
        <v>0</v>
      </c>
      <c r="AQ2122" s="17">
        <f>AQ2123</f>
        <v>0</v>
      </c>
      <c r="AR2122" s="17">
        <f>AR2123</f>
        <v>0</v>
      </c>
      <c r="AS2122" s="17">
        <f>AS2123</f>
        <v>0</v>
      </c>
      <c r="AT2122" s="17">
        <f>AT2123</f>
        <v>0</v>
      </c>
      <c r="AU2122" s="17">
        <f>AU2123</f>
        <v>0</v>
      </c>
      <c r="AV2122" s="17">
        <f>AV2123</f>
        <v>0</v>
      </c>
      <c r="AW2122" s="17">
        <f t="shared" si="5457"/>
        <v>106000</v>
      </c>
      <c r="AX2122" s="17">
        <f t="shared" si="5458"/>
        <v>0</v>
      </c>
      <c r="AY2122" s="17">
        <f t="shared" si="5459"/>
        <v>0</v>
      </c>
      <c r="AZ2122" s="17">
        <f>AZ2123</f>
        <v>0</v>
      </c>
      <c r="BA2122" s="32"/>
      <c r="BB2122" s="32"/>
      <c r="BC2122" s="1"/>
      <c r="BD2122" s="1"/>
      <c r="BE2122" s="1"/>
      <c r="BF2122" s="1"/>
      <c r="BG2122" s="1"/>
      <c r="BH2122" s="1"/>
      <c r="BI2122" s="1"/>
    </row>
    <row r="2123" s="1" customFormat="1">
      <c r="A2123" s="30" t="s">
        <v>826</v>
      </c>
      <c r="B2123" s="30" t="s">
        <v>121</v>
      </c>
      <c r="C2123" s="30" t="s">
        <v>74</v>
      </c>
      <c r="D2123" s="30" t="s">
        <v>852</v>
      </c>
      <c r="E2123" s="30" t="s">
        <v>43</v>
      </c>
      <c r="F2123" s="31" t="s">
        <v>44</v>
      </c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  <c r="AF2123" s="17"/>
      <c r="AG2123" s="17"/>
      <c r="AH2123" s="17"/>
      <c r="AI2123" s="17"/>
      <c r="AJ2123" s="17"/>
      <c r="AK2123" s="17">
        <v>106000</v>
      </c>
      <c r="AL2123" s="17"/>
      <c r="AM2123" s="17"/>
      <c r="AN2123" s="17"/>
      <c r="AO2123" s="17"/>
      <c r="AP2123" s="17"/>
      <c r="AQ2123" s="17"/>
      <c r="AR2123" s="17"/>
      <c r="AS2123" s="17"/>
      <c r="AT2123" s="17"/>
      <c r="AU2123" s="17"/>
      <c r="AV2123" s="17"/>
      <c r="AW2123" s="17">
        <f t="shared" si="5457"/>
        <v>106000</v>
      </c>
      <c r="AX2123" s="17">
        <f t="shared" si="5458"/>
        <v>0</v>
      </c>
      <c r="AY2123" s="17">
        <f t="shared" si="5459"/>
        <v>0</v>
      </c>
      <c r="AZ2123" s="17"/>
      <c r="BA2123" s="32"/>
      <c r="BB2123" s="32"/>
      <c r="BC2123" s="1"/>
      <c r="BD2123" s="1"/>
      <c r="BE2123" s="1"/>
      <c r="BF2123" s="1"/>
      <c r="BG2123" s="1"/>
      <c r="BH2123" s="1"/>
      <c r="BI2123" s="1"/>
    </row>
    <row r="2124" s="1" customFormat="1">
      <c r="A2124" s="30" t="s">
        <v>826</v>
      </c>
      <c r="B2124" s="30" t="s">
        <v>121</v>
      </c>
      <c r="C2124" s="30" t="s">
        <v>74</v>
      </c>
      <c r="D2124" s="30" t="s">
        <v>854</v>
      </c>
      <c r="E2124" s="35"/>
      <c r="F2124" s="31" t="s">
        <v>855</v>
      </c>
      <c r="G2124" s="17">
        <f>G2128+G2125</f>
        <v>177490.19999999998</v>
      </c>
      <c r="H2124" s="17">
        <f>H2128+H2125</f>
        <v>182645</v>
      </c>
      <c r="I2124" s="17">
        <f>I2128+I2125</f>
        <v>182645</v>
      </c>
      <c r="J2124" s="17">
        <f>J2128+J2125</f>
        <v>0</v>
      </c>
      <c r="K2124" s="17">
        <f>K2128+K2125</f>
        <v>0</v>
      </c>
      <c r="L2124" s="17">
        <f>L2128+L2125</f>
        <v>0</v>
      </c>
      <c r="M2124" s="17">
        <f t="shared" si="5380"/>
        <v>177490.19999999998</v>
      </c>
      <c r="N2124" s="17">
        <f t="shared" si="5381"/>
        <v>182645</v>
      </c>
      <c r="O2124" s="17">
        <f t="shared" si="5382"/>
        <v>182645</v>
      </c>
      <c r="P2124" s="17">
        <f>P2128+P2125</f>
        <v>16478.700000000001</v>
      </c>
      <c r="Q2124" s="17">
        <f>Q2128+Q2125</f>
        <v>0</v>
      </c>
      <c r="R2124" s="17">
        <f>R2128+R2125</f>
        <v>0</v>
      </c>
      <c r="S2124" s="17">
        <f>S2128+S2125</f>
        <v>0</v>
      </c>
      <c r="T2124" s="17">
        <f>T2128+T2125</f>
        <v>19127.700000000001</v>
      </c>
      <c r="U2124" s="17">
        <f>U2128+U2125</f>
        <v>0</v>
      </c>
      <c r="V2124" s="17">
        <f>V2128+V2125</f>
        <v>19127.700000000001</v>
      </c>
      <c r="W2124" s="17">
        <f>W2128+W2125</f>
        <v>0</v>
      </c>
      <c r="X2124" s="17">
        <f>X2128+X2125</f>
        <v>0</v>
      </c>
      <c r="Y2124" s="17">
        <f t="shared" si="5451"/>
        <v>193968.89999999999</v>
      </c>
      <c r="Z2124" s="17">
        <f t="shared" si="5452"/>
        <v>201772.70000000001</v>
      </c>
      <c r="AA2124" s="17">
        <f t="shared" si="5453"/>
        <v>201772.70000000001</v>
      </c>
      <c r="AB2124" s="17">
        <f>AB2128+AB2125</f>
        <v>0</v>
      </c>
      <c r="AC2124" s="17">
        <f>AC2128+AC2125</f>
        <v>0</v>
      </c>
      <c r="AD2124" s="17">
        <f>AD2128+AD2125</f>
        <v>0</v>
      </c>
      <c r="AE2124" s="17">
        <f t="shared" si="5454"/>
        <v>193968.89999999999</v>
      </c>
      <c r="AF2124" s="17">
        <f t="shared" si="5455"/>
        <v>201772.70000000001</v>
      </c>
      <c r="AG2124" s="17">
        <f t="shared" si="5456"/>
        <v>201772.70000000001</v>
      </c>
      <c r="AH2124" s="17">
        <f>AH2128+AH2125</f>
        <v>0</v>
      </c>
      <c r="AI2124" s="17">
        <f>AI2128+AI2125</f>
        <v>0</v>
      </c>
      <c r="AJ2124" s="17">
        <f>AJ2128+AJ2125</f>
        <v>0</v>
      </c>
      <c r="AK2124" s="17">
        <f>AK2128+AK2125</f>
        <v>0</v>
      </c>
      <c r="AL2124" s="17">
        <f>AL2128+AL2125</f>
        <v>0</v>
      </c>
      <c r="AM2124" s="17">
        <f>AM2128+AM2125</f>
        <v>0</v>
      </c>
      <c r="AN2124" s="17">
        <f>AN2128+AN2125</f>
        <v>0</v>
      </c>
      <c r="AO2124" s="17">
        <f>AO2128+AO2125</f>
        <v>0</v>
      </c>
      <c r="AP2124" s="17">
        <f>AP2128+AP2125</f>
        <v>0</v>
      </c>
      <c r="AQ2124" s="17">
        <f>AQ2128+AQ2125</f>
        <v>0</v>
      </c>
      <c r="AR2124" s="17">
        <f>AR2128+AR2125</f>
        <v>0</v>
      </c>
      <c r="AS2124" s="17">
        <f>AS2128+AS2125</f>
        <v>0</v>
      </c>
      <c r="AT2124" s="17">
        <f>AT2128+AT2125</f>
        <v>0</v>
      </c>
      <c r="AU2124" s="17">
        <f>AU2128+AU2125</f>
        <v>0</v>
      </c>
      <c r="AV2124" s="17">
        <f>AV2128+AV2125</f>
        <v>0</v>
      </c>
      <c r="AW2124" s="17">
        <f t="shared" si="5457"/>
        <v>193968.89999999999</v>
      </c>
      <c r="AX2124" s="17">
        <f t="shared" si="5458"/>
        <v>201772.70000000001</v>
      </c>
      <c r="AY2124" s="17">
        <f t="shared" si="5459"/>
        <v>201772.70000000001</v>
      </c>
      <c r="AZ2124" s="17">
        <f>AZ2128+AZ2125</f>
        <v>0</v>
      </c>
      <c r="BA2124" s="32"/>
      <c r="BB2124" s="32"/>
      <c r="BC2124" s="1"/>
      <c r="BD2124" s="1"/>
      <c r="BE2124" s="1"/>
      <c r="BF2124" s="1"/>
      <c r="BG2124" s="1"/>
      <c r="BH2124" s="1"/>
      <c r="BI2124" s="1"/>
    </row>
    <row r="2125" s="1" customFormat="1">
      <c r="A2125" s="30" t="s">
        <v>826</v>
      </c>
      <c r="B2125" s="30" t="s">
        <v>121</v>
      </c>
      <c r="C2125" s="30" t="s">
        <v>74</v>
      </c>
      <c r="D2125" s="30" t="s">
        <v>856</v>
      </c>
      <c r="E2125" s="35"/>
      <c r="F2125" s="31" t="s">
        <v>52</v>
      </c>
      <c r="G2125" s="17">
        <f>G2126+G2127</f>
        <v>32296.899999999998</v>
      </c>
      <c r="H2125" s="17">
        <f>H2126+H2127</f>
        <v>33207</v>
      </c>
      <c r="I2125" s="17">
        <f>I2126+I2127</f>
        <v>33207</v>
      </c>
      <c r="J2125" s="17">
        <f>J2126+J2127</f>
        <v>0</v>
      </c>
      <c r="K2125" s="17">
        <f>K2126+K2127</f>
        <v>0</v>
      </c>
      <c r="L2125" s="17">
        <f>L2126+L2127</f>
        <v>0</v>
      </c>
      <c r="M2125" s="17">
        <f t="shared" si="5380"/>
        <v>32296.899999999998</v>
      </c>
      <c r="N2125" s="17">
        <f t="shared" si="5381"/>
        <v>33207</v>
      </c>
      <c r="O2125" s="17">
        <f t="shared" si="5382"/>
        <v>33207</v>
      </c>
      <c r="P2125" s="17">
        <f>P2126+P2127</f>
        <v>4467.6000000000004</v>
      </c>
      <c r="Q2125" s="17">
        <f>Q2126+Q2127</f>
        <v>0</v>
      </c>
      <c r="R2125" s="17">
        <f>R2126+R2127</f>
        <v>0</v>
      </c>
      <c r="S2125" s="17">
        <f>S2126+S2127</f>
        <v>0</v>
      </c>
      <c r="T2125" s="17">
        <f>T2126+T2127</f>
        <v>5454.1000000000004</v>
      </c>
      <c r="U2125" s="17">
        <f>U2126+U2127</f>
        <v>0</v>
      </c>
      <c r="V2125" s="17">
        <f>V2126+V2127</f>
        <v>5454.1000000000004</v>
      </c>
      <c r="W2125" s="17">
        <f>W2126+W2127</f>
        <v>0</v>
      </c>
      <c r="X2125" s="17">
        <f>X2126+X2127</f>
        <v>0</v>
      </c>
      <c r="Y2125" s="17">
        <f t="shared" si="5451"/>
        <v>36764.5</v>
      </c>
      <c r="Z2125" s="17">
        <f t="shared" si="5452"/>
        <v>38661.099999999999</v>
      </c>
      <c r="AA2125" s="17">
        <f t="shared" si="5453"/>
        <v>38661.099999999999</v>
      </c>
      <c r="AB2125" s="17">
        <f>AB2126+AB2127</f>
        <v>0</v>
      </c>
      <c r="AC2125" s="17">
        <f>AC2126+AC2127</f>
        <v>0</v>
      </c>
      <c r="AD2125" s="17">
        <f>AD2126+AD2127</f>
        <v>0</v>
      </c>
      <c r="AE2125" s="17">
        <f t="shared" si="5454"/>
        <v>36764.5</v>
      </c>
      <c r="AF2125" s="17">
        <f t="shared" si="5455"/>
        <v>38661.099999999999</v>
      </c>
      <c r="AG2125" s="17">
        <f t="shared" si="5456"/>
        <v>38661.099999999999</v>
      </c>
      <c r="AH2125" s="17">
        <f>AH2126+AH2127</f>
        <v>0</v>
      </c>
      <c r="AI2125" s="17">
        <f>AI2126+AI2127</f>
        <v>0</v>
      </c>
      <c r="AJ2125" s="17">
        <f>AJ2126+AJ2127</f>
        <v>0</v>
      </c>
      <c r="AK2125" s="17">
        <f>AK2126+AK2127</f>
        <v>0</v>
      </c>
      <c r="AL2125" s="17">
        <f>AL2126+AL2127</f>
        <v>0</v>
      </c>
      <c r="AM2125" s="17">
        <f>AM2126+AM2127</f>
        <v>0</v>
      </c>
      <c r="AN2125" s="17">
        <f>AN2126+AN2127</f>
        <v>0</v>
      </c>
      <c r="AO2125" s="17">
        <f>AO2126+AO2127</f>
        <v>0</v>
      </c>
      <c r="AP2125" s="17">
        <f>AP2126+AP2127</f>
        <v>0</v>
      </c>
      <c r="AQ2125" s="17">
        <f>AQ2126+AQ2127</f>
        <v>0</v>
      </c>
      <c r="AR2125" s="17">
        <f>AR2126+AR2127</f>
        <v>0</v>
      </c>
      <c r="AS2125" s="17">
        <f>AS2126+AS2127</f>
        <v>0</v>
      </c>
      <c r="AT2125" s="17">
        <f>AT2126+AT2127</f>
        <v>0</v>
      </c>
      <c r="AU2125" s="17">
        <f>AU2126+AU2127</f>
        <v>0</v>
      </c>
      <c r="AV2125" s="17">
        <f>AV2126+AV2127</f>
        <v>0</v>
      </c>
      <c r="AW2125" s="17">
        <f t="shared" si="5457"/>
        <v>36764.5</v>
      </c>
      <c r="AX2125" s="17">
        <f t="shared" si="5458"/>
        <v>38661.099999999999</v>
      </c>
      <c r="AY2125" s="17">
        <f t="shared" si="5459"/>
        <v>38661.099999999999</v>
      </c>
      <c r="AZ2125" s="17">
        <f>AZ2126+AZ2127</f>
        <v>0</v>
      </c>
      <c r="BA2125" s="32"/>
      <c r="BB2125" s="32"/>
      <c r="BC2125" s="1"/>
      <c r="BD2125" s="1"/>
      <c r="BE2125" s="1"/>
      <c r="BF2125" s="1"/>
      <c r="BG2125" s="1"/>
      <c r="BH2125" s="1"/>
      <c r="BI2125" s="1"/>
    </row>
    <row r="2126" s="1" customFormat="1">
      <c r="A2126" s="30" t="s">
        <v>826</v>
      </c>
      <c r="B2126" s="30" t="s">
        <v>121</v>
      </c>
      <c r="C2126" s="30" t="s">
        <v>74</v>
      </c>
      <c r="D2126" s="30" t="s">
        <v>856</v>
      </c>
      <c r="E2126" s="30" t="s">
        <v>53</v>
      </c>
      <c r="F2126" s="31" t="s">
        <v>54</v>
      </c>
      <c r="G2126" s="17">
        <v>29753.599999999999</v>
      </c>
      <c r="H2126" s="17">
        <v>30663.700000000001</v>
      </c>
      <c r="I2126" s="17">
        <v>30663.700000000001</v>
      </c>
      <c r="J2126" s="17"/>
      <c r="K2126" s="17"/>
      <c r="L2126" s="17"/>
      <c r="M2126" s="17">
        <f t="shared" si="5380"/>
        <v>29753.599999999999</v>
      </c>
      <c r="N2126" s="17">
        <f t="shared" si="5381"/>
        <v>30663.700000000001</v>
      </c>
      <c r="O2126" s="17">
        <f t="shared" si="5382"/>
        <v>30663.700000000001</v>
      </c>
      <c r="P2126" s="17">
        <v>4467.6000000000004</v>
      </c>
      <c r="Q2126" s="17"/>
      <c r="R2126" s="17"/>
      <c r="S2126" s="17"/>
      <c r="T2126" s="17">
        <v>5454.1000000000004</v>
      </c>
      <c r="U2126" s="17"/>
      <c r="V2126" s="17">
        <v>5454.1000000000004</v>
      </c>
      <c r="W2126" s="17"/>
      <c r="X2126" s="17"/>
      <c r="Y2126" s="17">
        <f t="shared" si="5451"/>
        <v>34221.199999999997</v>
      </c>
      <c r="Z2126" s="17">
        <f t="shared" si="5452"/>
        <v>36117.800000000003</v>
      </c>
      <c r="AA2126" s="17">
        <f t="shared" si="5453"/>
        <v>36117.800000000003</v>
      </c>
      <c r="AB2126" s="17"/>
      <c r="AC2126" s="17"/>
      <c r="AD2126" s="17"/>
      <c r="AE2126" s="17">
        <f t="shared" si="5454"/>
        <v>34221.199999999997</v>
      </c>
      <c r="AF2126" s="17">
        <f t="shared" si="5455"/>
        <v>36117.800000000003</v>
      </c>
      <c r="AG2126" s="17">
        <f t="shared" si="5456"/>
        <v>36117.800000000003</v>
      </c>
      <c r="AH2126" s="17"/>
      <c r="AI2126" s="17"/>
      <c r="AJ2126" s="17"/>
      <c r="AK2126" s="17"/>
      <c r="AL2126" s="17"/>
      <c r="AM2126" s="17"/>
      <c r="AN2126" s="17"/>
      <c r="AO2126" s="17"/>
      <c r="AP2126" s="17"/>
      <c r="AQ2126" s="17"/>
      <c r="AR2126" s="17"/>
      <c r="AS2126" s="17"/>
      <c r="AT2126" s="17"/>
      <c r="AU2126" s="17"/>
      <c r="AV2126" s="17"/>
      <c r="AW2126" s="17">
        <f t="shared" si="5457"/>
        <v>34221.199999999997</v>
      </c>
      <c r="AX2126" s="17">
        <f t="shared" si="5458"/>
        <v>36117.800000000003</v>
      </c>
      <c r="AY2126" s="17">
        <f t="shared" si="5459"/>
        <v>36117.800000000003</v>
      </c>
      <c r="AZ2126" s="17"/>
      <c r="BA2126" s="32"/>
      <c r="BB2126" s="32"/>
      <c r="BC2126" s="1"/>
      <c r="BD2126" s="1"/>
      <c r="BE2126" s="1"/>
      <c r="BF2126" s="1"/>
      <c r="BG2126" s="1"/>
      <c r="BH2126" s="1"/>
      <c r="BI2126" s="1"/>
    </row>
    <row r="2127" s="1" customFormat="1">
      <c r="A2127" s="30" t="s">
        <v>826</v>
      </c>
      <c r="B2127" s="30" t="s">
        <v>121</v>
      </c>
      <c r="C2127" s="30" t="s">
        <v>74</v>
      </c>
      <c r="D2127" s="30" t="s">
        <v>856</v>
      </c>
      <c r="E2127" s="30" t="s">
        <v>41</v>
      </c>
      <c r="F2127" s="31" t="s">
        <v>42</v>
      </c>
      <c r="G2127" s="17">
        <v>2543.3000000000002</v>
      </c>
      <c r="H2127" s="17">
        <v>2543.3000000000002</v>
      </c>
      <c r="I2127" s="17">
        <v>2543.3000000000002</v>
      </c>
      <c r="J2127" s="17"/>
      <c r="K2127" s="17"/>
      <c r="L2127" s="17"/>
      <c r="M2127" s="17">
        <f t="shared" si="5380"/>
        <v>2543.3000000000002</v>
      </c>
      <c r="N2127" s="17">
        <f t="shared" si="5381"/>
        <v>2543.3000000000002</v>
      </c>
      <c r="O2127" s="17">
        <f t="shared" si="5382"/>
        <v>2543.3000000000002</v>
      </c>
      <c r="P2127" s="17"/>
      <c r="Q2127" s="17"/>
      <c r="R2127" s="17"/>
      <c r="S2127" s="17"/>
      <c r="T2127" s="17"/>
      <c r="U2127" s="17"/>
      <c r="V2127" s="17"/>
      <c r="W2127" s="17"/>
      <c r="X2127" s="17"/>
      <c r="Y2127" s="17">
        <f t="shared" si="5451"/>
        <v>2543.3000000000002</v>
      </c>
      <c r="Z2127" s="17">
        <f t="shared" si="5452"/>
        <v>2543.3000000000002</v>
      </c>
      <c r="AA2127" s="17">
        <f t="shared" si="5453"/>
        <v>2543.3000000000002</v>
      </c>
      <c r="AB2127" s="17"/>
      <c r="AC2127" s="17"/>
      <c r="AD2127" s="17"/>
      <c r="AE2127" s="17">
        <f t="shared" si="5454"/>
        <v>2543.3000000000002</v>
      </c>
      <c r="AF2127" s="17">
        <f t="shared" si="5455"/>
        <v>2543.3000000000002</v>
      </c>
      <c r="AG2127" s="17">
        <f t="shared" si="5456"/>
        <v>2543.3000000000002</v>
      </c>
      <c r="AH2127" s="17"/>
      <c r="AI2127" s="17"/>
      <c r="AJ2127" s="17"/>
      <c r="AK2127" s="17"/>
      <c r="AL2127" s="17"/>
      <c r="AM2127" s="17"/>
      <c r="AN2127" s="17"/>
      <c r="AO2127" s="17"/>
      <c r="AP2127" s="17"/>
      <c r="AQ2127" s="17"/>
      <c r="AR2127" s="17"/>
      <c r="AS2127" s="17"/>
      <c r="AT2127" s="17"/>
      <c r="AU2127" s="17"/>
      <c r="AV2127" s="17"/>
      <c r="AW2127" s="17">
        <f t="shared" si="5457"/>
        <v>2543.3000000000002</v>
      </c>
      <c r="AX2127" s="17">
        <f t="shared" si="5458"/>
        <v>2543.3000000000002</v>
      </c>
      <c r="AY2127" s="17">
        <f t="shared" si="5459"/>
        <v>2543.3000000000002</v>
      </c>
      <c r="AZ2127" s="17"/>
      <c r="BA2127" s="32"/>
      <c r="BB2127" s="32"/>
      <c r="BC2127" s="1"/>
      <c r="BD2127" s="1"/>
      <c r="BE2127" s="1"/>
      <c r="BF2127" s="1"/>
      <c r="BG2127" s="1"/>
      <c r="BH2127" s="1"/>
      <c r="BI2127" s="1"/>
    </row>
    <row r="2128" s="1" customFormat="1">
      <c r="A2128" s="30" t="s">
        <v>826</v>
      </c>
      <c r="B2128" s="30" t="s">
        <v>121</v>
      </c>
      <c r="C2128" s="30" t="s">
        <v>74</v>
      </c>
      <c r="D2128" s="15" t="s">
        <v>857</v>
      </c>
      <c r="E2128" s="35"/>
      <c r="F2128" s="31" t="s">
        <v>56</v>
      </c>
      <c r="G2128" s="17">
        <f>G2129+G2130+G2131</f>
        <v>145193.29999999999</v>
      </c>
      <c r="H2128" s="17">
        <f>H2129+H2130+H2131</f>
        <v>149438</v>
      </c>
      <c r="I2128" s="17">
        <f>I2129+I2130+I2131</f>
        <v>149438</v>
      </c>
      <c r="J2128" s="17">
        <f>J2129+J2130+J2131</f>
        <v>0</v>
      </c>
      <c r="K2128" s="17">
        <f>K2129+K2130+K2131</f>
        <v>0</v>
      </c>
      <c r="L2128" s="17">
        <f>L2129+L2130+L2131</f>
        <v>0</v>
      </c>
      <c r="M2128" s="17">
        <f t="shared" si="5380"/>
        <v>145193.29999999999</v>
      </c>
      <c r="N2128" s="17">
        <f t="shared" si="5381"/>
        <v>149438</v>
      </c>
      <c r="O2128" s="17">
        <f t="shared" si="5382"/>
        <v>149438</v>
      </c>
      <c r="P2128" s="17">
        <f>P2129+P2130+P2131</f>
        <v>12011.1</v>
      </c>
      <c r="Q2128" s="17">
        <f>Q2129+Q2130+Q2131</f>
        <v>0</v>
      </c>
      <c r="R2128" s="17">
        <f>R2129+R2130+R2131</f>
        <v>0</v>
      </c>
      <c r="S2128" s="17">
        <f>S2129+S2130+S2131</f>
        <v>0</v>
      </c>
      <c r="T2128" s="17">
        <f>T2129+T2130+T2131</f>
        <v>13673.6</v>
      </c>
      <c r="U2128" s="17">
        <f>U2129+U2130+U2131</f>
        <v>0</v>
      </c>
      <c r="V2128" s="17">
        <f>V2129+V2130+V2131</f>
        <v>13673.6</v>
      </c>
      <c r="W2128" s="17">
        <f>W2129+W2130+W2131</f>
        <v>0</v>
      </c>
      <c r="X2128" s="17">
        <f>X2129+X2130+X2131</f>
        <v>0</v>
      </c>
      <c r="Y2128" s="17">
        <f t="shared" si="5451"/>
        <v>157204.39999999999</v>
      </c>
      <c r="Z2128" s="17">
        <f t="shared" si="5452"/>
        <v>163111.60000000001</v>
      </c>
      <c r="AA2128" s="17">
        <f t="shared" si="5453"/>
        <v>163111.60000000001</v>
      </c>
      <c r="AB2128" s="17">
        <f>AB2129+AB2130+AB2131</f>
        <v>0</v>
      </c>
      <c r="AC2128" s="17">
        <f>AC2129+AC2130+AC2131</f>
        <v>0</v>
      </c>
      <c r="AD2128" s="17">
        <f>AD2129+AD2130+AD2131</f>
        <v>0</v>
      </c>
      <c r="AE2128" s="17">
        <f t="shared" si="5454"/>
        <v>157204.39999999999</v>
      </c>
      <c r="AF2128" s="17">
        <f t="shared" si="5455"/>
        <v>163111.60000000001</v>
      </c>
      <c r="AG2128" s="17">
        <f t="shared" si="5456"/>
        <v>163111.60000000001</v>
      </c>
      <c r="AH2128" s="17">
        <f>AH2129+AH2130+AH2131</f>
        <v>0</v>
      </c>
      <c r="AI2128" s="17">
        <f>AI2129+AI2130+AI2131</f>
        <v>0</v>
      </c>
      <c r="AJ2128" s="17">
        <f>AJ2129+AJ2130+AJ2131</f>
        <v>0</v>
      </c>
      <c r="AK2128" s="17">
        <f>AK2129+AK2130+AK2131</f>
        <v>0</v>
      </c>
      <c r="AL2128" s="17">
        <f>AL2129+AL2130+AL2131</f>
        <v>0</v>
      </c>
      <c r="AM2128" s="17">
        <f>AM2129+AM2130+AM2131</f>
        <v>0</v>
      </c>
      <c r="AN2128" s="17">
        <f>AN2129+AN2130+AN2131</f>
        <v>0</v>
      </c>
      <c r="AO2128" s="17">
        <f>AO2129+AO2130+AO2131</f>
        <v>0</v>
      </c>
      <c r="AP2128" s="17">
        <f>AP2129+AP2130+AP2131</f>
        <v>0</v>
      </c>
      <c r="AQ2128" s="17">
        <f>AQ2129+AQ2130+AQ2131</f>
        <v>0</v>
      </c>
      <c r="AR2128" s="17">
        <f>AR2129+AR2130+AR2131</f>
        <v>0</v>
      </c>
      <c r="AS2128" s="17">
        <f>AS2129+AS2130+AS2131</f>
        <v>0</v>
      </c>
      <c r="AT2128" s="17">
        <f>AT2129+AT2130+AT2131</f>
        <v>0</v>
      </c>
      <c r="AU2128" s="17">
        <f>AU2129+AU2130+AU2131</f>
        <v>0</v>
      </c>
      <c r="AV2128" s="17">
        <f>AV2129+AV2130+AV2131</f>
        <v>0</v>
      </c>
      <c r="AW2128" s="17">
        <f t="shared" si="5457"/>
        <v>157204.39999999999</v>
      </c>
      <c r="AX2128" s="17">
        <f t="shared" si="5458"/>
        <v>163111.60000000001</v>
      </c>
      <c r="AY2128" s="17">
        <f t="shared" si="5459"/>
        <v>163111.60000000001</v>
      </c>
      <c r="AZ2128" s="17">
        <f>AZ2129+AZ2130+AZ2131</f>
        <v>0</v>
      </c>
      <c r="BA2128" s="32"/>
      <c r="BB2128" s="32"/>
      <c r="BC2128" s="1"/>
      <c r="BD2128" s="1"/>
      <c r="BE2128" s="1"/>
      <c r="BF2128" s="1"/>
      <c r="BG2128" s="1"/>
      <c r="BH2128" s="1"/>
      <c r="BI2128" s="1"/>
    </row>
    <row r="2129" s="1" customFormat="1">
      <c r="A2129" s="30" t="s">
        <v>826</v>
      </c>
      <c r="B2129" s="30" t="s">
        <v>121</v>
      </c>
      <c r="C2129" s="30" t="s">
        <v>74</v>
      </c>
      <c r="D2129" s="15" t="s">
        <v>857</v>
      </c>
      <c r="E2129" s="30" t="s">
        <v>53</v>
      </c>
      <c r="F2129" s="31" t="s">
        <v>54</v>
      </c>
      <c r="G2129" s="17">
        <v>138052.29999999999</v>
      </c>
      <c r="H2129" s="17">
        <v>142297</v>
      </c>
      <c r="I2129" s="17">
        <v>142297</v>
      </c>
      <c r="J2129" s="17"/>
      <c r="K2129" s="17"/>
      <c r="L2129" s="17"/>
      <c r="M2129" s="17">
        <f t="shared" si="5380"/>
        <v>138052.29999999999</v>
      </c>
      <c r="N2129" s="17">
        <f t="shared" si="5381"/>
        <v>142297</v>
      </c>
      <c r="O2129" s="17">
        <f t="shared" si="5382"/>
        <v>142297</v>
      </c>
      <c r="P2129" s="17">
        <v>12011.1</v>
      </c>
      <c r="Q2129" s="17"/>
      <c r="R2129" s="17"/>
      <c r="S2129" s="17"/>
      <c r="T2129" s="17">
        <v>13673.6</v>
      </c>
      <c r="U2129" s="17"/>
      <c r="V2129" s="17">
        <v>13673.6</v>
      </c>
      <c r="W2129" s="17"/>
      <c r="X2129" s="17"/>
      <c r="Y2129" s="17">
        <f t="shared" si="5451"/>
        <v>150063.39999999999</v>
      </c>
      <c r="Z2129" s="17">
        <f t="shared" si="5452"/>
        <v>155970.60000000001</v>
      </c>
      <c r="AA2129" s="17">
        <f t="shared" si="5453"/>
        <v>155970.60000000001</v>
      </c>
      <c r="AB2129" s="17"/>
      <c r="AC2129" s="17"/>
      <c r="AD2129" s="17"/>
      <c r="AE2129" s="17">
        <f t="shared" si="5454"/>
        <v>150063.39999999999</v>
      </c>
      <c r="AF2129" s="17">
        <f t="shared" si="5455"/>
        <v>155970.60000000001</v>
      </c>
      <c r="AG2129" s="17">
        <f t="shared" si="5456"/>
        <v>155970.60000000001</v>
      </c>
      <c r="AH2129" s="17"/>
      <c r="AI2129" s="17"/>
      <c r="AJ2129" s="17"/>
      <c r="AK2129" s="17"/>
      <c r="AL2129" s="17"/>
      <c r="AM2129" s="17"/>
      <c r="AN2129" s="17"/>
      <c r="AO2129" s="17"/>
      <c r="AP2129" s="17"/>
      <c r="AQ2129" s="17"/>
      <c r="AR2129" s="17"/>
      <c r="AS2129" s="17"/>
      <c r="AT2129" s="17"/>
      <c r="AU2129" s="17"/>
      <c r="AV2129" s="17"/>
      <c r="AW2129" s="17">
        <f t="shared" si="5457"/>
        <v>150063.39999999999</v>
      </c>
      <c r="AX2129" s="17">
        <f t="shared" si="5458"/>
        <v>155970.60000000001</v>
      </c>
      <c r="AY2129" s="17">
        <f t="shared" si="5459"/>
        <v>155970.60000000001</v>
      </c>
      <c r="AZ2129" s="17"/>
      <c r="BA2129" s="32"/>
      <c r="BB2129" s="32"/>
      <c r="BC2129" s="1"/>
      <c r="BD2129" s="1"/>
      <c r="BE2129" s="1"/>
      <c r="BF2129" s="1"/>
      <c r="BG2129" s="1"/>
      <c r="BH2129" s="1"/>
      <c r="BI2129" s="1"/>
    </row>
    <row r="2130" s="1" customFormat="1">
      <c r="A2130" s="30" t="s">
        <v>826</v>
      </c>
      <c r="B2130" s="30" t="s">
        <v>121</v>
      </c>
      <c r="C2130" s="30" t="s">
        <v>74</v>
      </c>
      <c r="D2130" s="15" t="s">
        <v>857</v>
      </c>
      <c r="E2130" s="30" t="s">
        <v>41</v>
      </c>
      <c r="F2130" s="31" t="s">
        <v>42</v>
      </c>
      <c r="G2130" s="17">
        <v>7130.3000000000002</v>
      </c>
      <c r="H2130" s="17">
        <v>7130.3000000000002</v>
      </c>
      <c r="I2130" s="17">
        <v>7130.3000000000002</v>
      </c>
      <c r="J2130" s="17"/>
      <c r="K2130" s="17"/>
      <c r="L2130" s="17"/>
      <c r="M2130" s="17">
        <f t="shared" si="5380"/>
        <v>7130.3000000000002</v>
      </c>
      <c r="N2130" s="17">
        <f t="shared" si="5381"/>
        <v>7130.3000000000002</v>
      </c>
      <c r="O2130" s="17">
        <f t="shared" si="5382"/>
        <v>7130.3000000000002</v>
      </c>
      <c r="P2130" s="17"/>
      <c r="Q2130" s="17"/>
      <c r="R2130" s="17"/>
      <c r="S2130" s="17"/>
      <c r="T2130" s="17"/>
      <c r="U2130" s="17"/>
      <c r="V2130" s="17"/>
      <c r="W2130" s="17"/>
      <c r="X2130" s="17"/>
      <c r="Y2130" s="17">
        <f t="shared" si="5451"/>
        <v>7130.3000000000002</v>
      </c>
      <c r="Z2130" s="17">
        <f t="shared" si="5452"/>
        <v>7130.3000000000002</v>
      </c>
      <c r="AA2130" s="17">
        <f t="shared" si="5453"/>
        <v>7130.3000000000002</v>
      </c>
      <c r="AB2130" s="17"/>
      <c r="AC2130" s="17"/>
      <c r="AD2130" s="17"/>
      <c r="AE2130" s="17">
        <f t="shared" si="5454"/>
        <v>7130.3000000000002</v>
      </c>
      <c r="AF2130" s="17">
        <f t="shared" si="5455"/>
        <v>7130.3000000000002</v>
      </c>
      <c r="AG2130" s="17">
        <f t="shared" si="5456"/>
        <v>7130.3000000000002</v>
      </c>
      <c r="AH2130" s="17"/>
      <c r="AI2130" s="17"/>
      <c r="AJ2130" s="17"/>
      <c r="AK2130" s="17"/>
      <c r="AL2130" s="17"/>
      <c r="AM2130" s="17"/>
      <c r="AN2130" s="17"/>
      <c r="AO2130" s="17"/>
      <c r="AP2130" s="17"/>
      <c r="AQ2130" s="17"/>
      <c r="AR2130" s="17"/>
      <c r="AS2130" s="17"/>
      <c r="AT2130" s="17"/>
      <c r="AU2130" s="17"/>
      <c r="AV2130" s="17"/>
      <c r="AW2130" s="17">
        <f t="shared" si="5457"/>
        <v>7130.3000000000002</v>
      </c>
      <c r="AX2130" s="17">
        <f t="shared" si="5458"/>
        <v>7130.3000000000002</v>
      </c>
      <c r="AY2130" s="17">
        <f t="shared" si="5459"/>
        <v>7130.3000000000002</v>
      </c>
      <c r="AZ2130" s="17"/>
      <c r="BA2130" s="32"/>
      <c r="BB2130" s="32"/>
      <c r="BC2130" s="1"/>
      <c r="BD2130" s="1"/>
      <c r="BE2130" s="1"/>
      <c r="BF2130" s="1"/>
      <c r="BG2130" s="1"/>
      <c r="BH2130" s="1"/>
      <c r="BI2130" s="1"/>
    </row>
    <row r="2131" s="1" customFormat="1">
      <c r="A2131" s="30" t="s">
        <v>826</v>
      </c>
      <c r="B2131" s="30" t="s">
        <v>121</v>
      </c>
      <c r="C2131" s="30" t="s">
        <v>74</v>
      </c>
      <c r="D2131" s="15" t="s">
        <v>857</v>
      </c>
      <c r="E2131" s="30" t="s">
        <v>43</v>
      </c>
      <c r="F2131" s="31" t="s">
        <v>44</v>
      </c>
      <c r="G2131" s="17">
        <v>10.699999999999999</v>
      </c>
      <c r="H2131" s="17">
        <v>10.699999999999999</v>
      </c>
      <c r="I2131" s="17">
        <v>10.699999999999999</v>
      </c>
      <c r="J2131" s="17"/>
      <c r="K2131" s="17"/>
      <c r="L2131" s="17"/>
      <c r="M2131" s="17">
        <f t="shared" si="5380"/>
        <v>10.699999999999999</v>
      </c>
      <c r="N2131" s="17">
        <f t="shared" si="5381"/>
        <v>10.699999999999999</v>
      </c>
      <c r="O2131" s="17">
        <f t="shared" si="5382"/>
        <v>10.699999999999999</v>
      </c>
      <c r="P2131" s="17"/>
      <c r="Q2131" s="17"/>
      <c r="R2131" s="17"/>
      <c r="S2131" s="17"/>
      <c r="T2131" s="17"/>
      <c r="U2131" s="17"/>
      <c r="V2131" s="17"/>
      <c r="W2131" s="17"/>
      <c r="X2131" s="17"/>
      <c r="Y2131" s="17">
        <f t="shared" si="5451"/>
        <v>10.699999999999999</v>
      </c>
      <c r="Z2131" s="17">
        <f t="shared" si="5452"/>
        <v>10.699999999999999</v>
      </c>
      <c r="AA2131" s="17">
        <f t="shared" si="5453"/>
        <v>10.699999999999999</v>
      </c>
      <c r="AB2131" s="17"/>
      <c r="AC2131" s="17"/>
      <c r="AD2131" s="17"/>
      <c r="AE2131" s="17">
        <f t="shared" si="5454"/>
        <v>10.699999999999999</v>
      </c>
      <c r="AF2131" s="17">
        <f t="shared" si="5455"/>
        <v>10.699999999999999</v>
      </c>
      <c r="AG2131" s="17">
        <f t="shared" si="5456"/>
        <v>10.699999999999999</v>
      </c>
      <c r="AH2131" s="17"/>
      <c r="AI2131" s="17"/>
      <c r="AJ2131" s="17"/>
      <c r="AK2131" s="17"/>
      <c r="AL2131" s="17"/>
      <c r="AM2131" s="17"/>
      <c r="AN2131" s="17"/>
      <c r="AO2131" s="17"/>
      <c r="AP2131" s="17"/>
      <c r="AQ2131" s="17"/>
      <c r="AR2131" s="17"/>
      <c r="AS2131" s="17"/>
      <c r="AT2131" s="17"/>
      <c r="AU2131" s="17"/>
      <c r="AV2131" s="17"/>
      <c r="AW2131" s="17">
        <f t="shared" si="5457"/>
        <v>10.699999999999999</v>
      </c>
      <c r="AX2131" s="17">
        <f t="shared" si="5458"/>
        <v>10.699999999999999</v>
      </c>
      <c r="AY2131" s="17">
        <f t="shared" si="5459"/>
        <v>10.699999999999999</v>
      </c>
      <c r="AZ2131" s="17"/>
      <c r="BA2131" s="32"/>
      <c r="BB2131" s="32"/>
      <c r="BC2131" s="1"/>
      <c r="BD2131" s="1"/>
      <c r="BE2131" s="1"/>
      <c r="BF2131" s="1"/>
      <c r="BG2131" s="1"/>
      <c r="BH2131" s="1"/>
      <c r="BI2131" s="1"/>
    </row>
    <row r="2132" s="1" customFormat="1">
      <c r="A2132" s="30" t="s">
        <v>826</v>
      </c>
      <c r="B2132" s="30" t="s">
        <v>121</v>
      </c>
      <c r="C2132" s="30" t="s">
        <v>74</v>
      </c>
      <c r="D2132" s="30" t="s">
        <v>57</v>
      </c>
      <c r="E2132" s="35"/>
      <c r="F2132" s="31" t="s">
        <v>58</v>
      </c>
      <c r="G2132" s="17">
        <f t="shared" ref="G2132:G2138" si="5494">G2133</f>
        <v>64.5</v>
      </c>
      <c r="H2132" s="17">
        <f t="shared" ref="H2132:H2138" si="5495">H2133</f>
        <v>66.5</v>
      </c>
      <c r="I2132" s="17">
        <f t="shared" ref="I2132:I2138" si="5496">I2133</f>
        <v>66.5</v>
      </c>
      <c r="J2132" s="17">
        <f t="shared" ref="J2132:J2138" si="5497">J2133</f>
        <v>0</v>
      </c>
      <c r="K2132" s="17">
        <f t="shared" ref="K2132:K2138" si="5498">K2133</f>
        <v>0</v>
      </c>
      <c r="L2132" s="17">
        <f t="shared" ref="L2132:L2138" si="5499">L2133</f>
        <v>0</v>
      </c>
      <c r="M2132" s="17">
        <f t="shared" si="5380"/>
        <v>64.5</v>
      </c>
      <c r="N2132" s="17">
        <f t="shared" si="5381"/>
        <v>66.5</v>
      </c>
      <c r="O2132" s="17">
        <f t="shared" si="5382"/>
        <v>66.5</v>
      </c>
      <c r="P2132" s="17">
        <f t="shared" ref="P2132:P2138" si="5500">P2133</f>
        <v>0</v>
      </c>
      <c r="Q2132" s="17">
        <f t="shared" ref="Q2132:Q2138" si="5501">Q2133</f>
        <v>0</v>
      </c>
      <c r="R2132" s="17">
        <f t="shared" ref="R2132:R2138" si="5502">R2133</f>
        <v>0</v>
      </c>
      <c r="S2132" s="17">
        <f t="shared" ref="S2132:S2138" si="5503">S2133</f>
        <v>0</v>
      </c>
      <c r="T2132" s="17">
        <f t="shared" ref="T2132:T2138" si="5504">T2133</f>
        <v>0</v>
      </c>
      <c r="U2132" s="17">
        <f t="shared" ref="U2132:U2138" si="5505">U2133</f>
        <v>0</v>
      </c>
      <c r="V2132" s="17">
        <f t="shared" ref="V2132:V2138" si="5506">V2133</f>
        <v>0</v>
      </c>
      <c r="W2132" s="17">
        <f t="shared" ref="W2132:W2138" si="5507">W2133</f>
        <v>0</v>
      </c>
      <c r="X2132" s="17">
        <f t="shared" ref="X2132:X2138" si="5508">X2133</f>
        <v>0</v>
      </c>
      <c r="Y2132" s="17">
        <f t="shared" si="5451"/>
        <v>64.5</v>
      </c>
      <c r="Z2132" s="17">
        <f t="shared" si="5452"/>
        <v>66.5</v>
      </c>
      <c r="AA2132" s="17">
        <f t="shared" si="5453"/>
        <v>66.5</v>
      </c>
      <c r="AB2132" s="17">
        <f t="shared" ref="AB2132:AB2138" si="5509">AB2133</f>
        <v>0</v>
      </c>
      <c r="AC2132" s="17">
        <f t="shared" ref="AC2132:AC2138" si="5510">AC2133</f>
        <v>0</v>
      </c>
      <c r="AD2132" s="17">
        <f t="shared" ref="AD2132:AD2138" si="5511">AD2133</f>
        <v>0</v>
      </c>
      <c r="AE2132" s="17">
        <f t="shared" si="5454"/>
        <v>64.5</v>
      </c>
      <c r="AF2132" s="17">
        <f t="shared" si="5455"/>
        <v>66.5</v>
      </c>
      <c r="AG2132" s="17">
        <f t="shared" si="5456"/>
        <v>66.5</v>
      </c>
      <c r="AH2132" s="17">
        <f t="shared" ref="AH2132:AH2138" si="5512">AH2133</f>
        <v>0</v>
      </c>
      <c r="AI2132" s="17">
        <f t="shared" ref="AI2132:AI2138" si="5513">AI2133</f>
        <v>0</v>
      </c>
      <c r="AJ2132" s="17">
        <f t="shared" ref="AJ2132:AJ2138" si="5514">AJ2133</f>
        <v>0</v>
      </c>
      <c r="AK2132" s="17">
        <f t="shared" ref="AK2132:AK2138" si="5515">AK2133</f>
        <v>0</v>
      </c>
      <c r="AL2132" s="17">
        <f t="shared" ref="AL2132:AL2138" si="5516">AL2133</f>
        <v>0</v>
      </c>
      <c r="AM2132" s="17">
        <f t="shared" ref="AM2132:AM2138" si="5517">AM2133</f>
        <v>0</v>
      </c>
      <c r="AN2132" s="17">
        <f t="shared" ref="AN2132:AN2138" si="5518">AN2133</f>
        <v>0</v>
      </c>
      <c r="AO2132" s="17">
        <f t="shared" ref="AO2132:AO2138" si="5519">AO2133</f>
        <v>0</v>
      </c>
      <c r="AP2132" s="17">
        <f t="shared" ref="AP2132:AP2138" si="5520">AP2133</f>
        <v>0</v>
      </c>
      <c r="AQ2132" s="17">
        <f t="shared" ref="AQ2132:AQ2138" si="5521">AQ2133</f>
        <v>0</v>
      </c>
      <c r="AR2132" s="17">
        <f t="shared" ref="AR2132:AR2138" si="5522">AR2133</f>
        <v>0</v>
      </c>
      <c r="AS2132" s="17">
        <f t="shared" ref="AS2132:AS2138" si="5523">AS2133</f>
        <v>0</v>
      </c>
      <c r="AT2132" s="17">
        <f t="shared" ref="AT2132:AT2138" si="5524">AT2133</f>
        <v>0</v>
      </c>
      <c r="AU2132" s="17">
        <f t="shared" ref="AU2132:AU2138" si="5525">AU2133</f>
        <v>0</v>
      </c>
      <c r="AV2132" s="17">
        <f t="shared" ref="AV2132:AV2138" si="5526">AV2133</f>
        <v>0</v>
      </c>
      <c r="AW2132" s="17">
        <f t="shared" si="5457"/>
        <v>64.5</v>
      </c>
      <c r="AX2132" s="17">
        <f t="shared" si="5458"/>
        <v>66.5</v>
      </c>
      <c r="AY2132" s="17">
        <f t="shared" si="5459"/>
        <v>66.5</v>
      </c>
      <c r="AZ2132" s="17">
        <f t="shared" ref="AZ2132:AZ2138" si="5527">AZ2133</f>
        <v>0</v>
      </c>
      <c r="BA2132" s="32"/>
      <c r="BB2132" s="32"/>
      <c r="BC2132" s="1"/>
      <c r="BD2132" s="1"/>
      <c r="BE2132" s="1"/>
      <c r="BF2132" s="1"/>
      <c r="BG2132" s="1"/>
      <c r="BH2132" s="1"/>
      <c r="BI2132" s="1"/>
    </row>
    <row r="2133" s="1" customFormat="1">
      <c r="A2133" s="30" t="s">
        <v>826</v>
      </c>
      <c r="B2133" s="30" t="s">
        <v>121</v>
      </c>
      <c r="C2133" s="30" t="s">
        <v>74</v>
      </c>
      <c r="D2133" s="30" t="s">
        <v>59</v>
      </c>
      <c r="E2133" s="35"/>
      <c r="F2133" s="31" t="s">
        <v>60</v>
      </c>
      <c r="G2133" s="17">
        <f t="shared" si="5494"/>
        <v>64.5</v>
      </c>
      <c r="H2133" s="17">
        <f t="shared" si="5495"/>
        <v>66.5</v>
      </c>
      <c r="I2133" s="17">
        <f t="shared" si="5496"/>
        <v>66.5</v>
      </c>
      <c r="J2133" s="17">
        <f t="shared" si="5497"/>
        <v>0</v>
      </c>
      <c r="K2133" s="17">
        <f t="shared" si="5498"/>
        <v>0</v>
      </c>
      <c r="L2133" s="17">
        <f t="shared" si="5499"/>
        <v>0</v>
      </c>
      <c r="M2133" s="17">
        <f t="shared" si="5380"/>
        <v>64.5</v>
      </c>
      <c r="N2133" s="17">
        <f t="shared" si="5381"/>
        <v>66.5</v>
      </c>
      <c r="O2133" s="17">
        <f t="shared" si="5382"/>
        <v>66.5</v>
      </c>
      <c r="P2133" s="17">
        <f t="shared" si="5500"/>
        <v>0</v>
      </c>
      <c r="Q2133" s="17">
        <f t="shared" si="5501"/>
        <v>0</v>
      </c>
      <c r="R2133" s="17">
        <f t="shared" si="5502"/>
        <v>0</v>
      </c>
      <c r="S2133" s="17">
        <f t="shared" si="5503"/>
        <v>0</v>
      </c>
      <c r="T2133" s="17">
        <f t="shared" si="5504"/>
        <v>0</v>
      </c>
      <c r="U2133" s="17">
        <f t="shared" si="5505"/>
        <v>0</v>
      </c>
      <c r="V2133" s="17">
        <f t="shared" si="5506"/>
        <v>0</v>
      </c>
      <c r="W2133" s="17">
        <f t="shared" si="5507"/>
        <v>0</v>
      </c>
      <c r="X2133" s="17">
        <f t="shared" si="5508"/>
        <v>0</v>
      </c>
      <c r="Y2133" s="17">
        <f t="shared" si="5451"/>
        <v>64.5</v>
      </c>
      <c r="Z2133" s="17">
        <f t="shared" si="5452"/>
        <v>66.5</v>
      </c>
      <c r="AA2133" s="17">
        <f t="shared" si="5453"/>
        <v>66.5</v>
      </c>
      <c r="AB2133" s="17">
        <f t="shared" si="5509"/>
        <v>0</v>
      </c>
      <c r="AC2133" s="17">
        <f t="shared" si="5510"/>
        <v>0</v>
      </c>
      <c r="AD2133" s="17">
        <f t="shared" si="5511"/>
        <v>0</v>
      </c>
      <c r="AE2133" s="17">
        <f t="shared" si="5454"/>
        <v>64.5</v>
      </c>
      <c r="AF2133" s="17">
        <f t="shared" si="5455"/>
        <v>66.5</v>
      </c>
      <c r="AG2133" s="17">
        <f t="shared" si="5456"/>
        <v>66.5</v>
      </c>
      <c r="AH2133" s="17">
        <f t="shared" si="5512"/>
        <v>0</v>
      </c>
      <c r="AI2133" s="17">
        <f t="shared" si="5513"/>
        <v>0</v>
      </c>
      <c r="AJ2133" s="17">
        <f t="shared" si="5514"/>
        <v>0</v>
      </c>
      <c r="AK2133" s="17">
        <f t="shared" si="5515"/>
        <v>0</v>
      </c>
      <c r="AL2133" s="17">
        <f t="shared" si="5516"/>
        <v>0</v>
      </c>
      <c r="AM2133" s="17">
        <f t="shared" si="5517"/>
        <v>0</v>
      </c>
      <c r="AN2133" s="17">
        <f t="shared" si="5518"/>
        <v>0</v>
      </c>
      <c r="AO2133" s="17">
        <f t="shared" si="5519"/>
        <v>0</v>
      </c>
      <c r="AP2133" s="17">
        <f t="shared" si="5520"/>
        <v>0</v>
      </c>
      <c r="AQ2133" s="17">
        <f t="shared" si="5521"/>
        <v>0</v>
      </c>
      <c r="AR2133" s="17">
        <f t="shared" si="5522"/>
        <v>0</v>
      </c>
      <c r="AS2133" s="17">
        <f t="shared" si="5523"/>
        <v>0</v>
      </c>
      <c r="AT2133" s="17">
        <f t="shared" si="5524"/>
        <v>0</v>
      </c>
      <c r="AU2133" s="17">
        <f t="shared" si="5525"/>
        <v>0</v>
      </c>
      <c r="AV2133" s="17">
        <f t="shared" si="5526"/>
        <v>0</v>
      </c>
      <c r="AW2133" s="17">
        <f t="shared" si="5457"/>
        <v>64.5</v>
      </c>
      <c r="AX2133" s="17">
        <f t="shared" si="5458"/>
        <v>66.5</v>
      </c>
      <c r="AY2133" s="17">
        <f t="shared" si="5459"/>
        <v>66.5</v>
      </c>
      <c r="AZ2133" s="17">
        <f t="shared" si="5527"/>
        <v>0</v>
      </c>
      <c r="BA2133" s="32"/>
      <c r="BB2133" s="32"/>
      <c r="BC2133" s="1"/>
      <c r="BD2133" s="1"/>
      <c r="BE2133" s="1"/>
      <c r="BF2133" s="1"/>
      <c r="BG2133" s="1"/>
      <c r="BH2133" s="1"/>
      <c r="BI2133" s="1"/>
    </row>
    <row r="2134" s="1" customFormat="1">
      <c r="A2134" s="30" t="s">
        <v>826</v>
      </c>
      <c r="B2134" s="30" t="s">
        <v>121</v>
      </c>
      <c r="C2134" s="30" t="s">
        <v>74</v>
      </c>
      <c r="D2134" s="30" t="s">
        <v>858</v>
      </c>
      <c r="E2134" s="35"/>
      <c r="F2134" s="31" t="s">
        <v>859</v>
      </c>
      <c r="G2134" s="17">
        <f t="shared" si="5494"/>
        <v>64.5</v>
      </c>
      <c r="H2134" s="17">
        <f t="shared" si="5495"/>
        <v>66.5</v>
      </c>
      <c r="I2134" s="17">
        <f t="shared" si="5496"/>
        <v>66.5</v>
      </c>
      <c r="J2134" s="17">
        <f t="shared" si="5497"/>
        <v>0</v>
      </c>
      <c r="K2134" s="17">
        <f t="shared" si="5498"/>
        <v>0</v>
      </c>
      <c r="L2134" s="17">
        <f t="shared" si="5499"/>
        <v>0</v>
      </c>
      <c r="M2134" s="17">
        <f t="shared" si="5380"/>
        <v>64.5</v>
      </c>
      <c r="N2134" s="17">
        <f t="shared" si="5381"/>
        <v>66.5</v>
      </c>
      <c r="O2134" s="17">
        <f t="shared" si="5382"/>
        <v>66.5</v>
      </c>
      <c r="P2134" s="17">
        <f t="shared" si="5500"/>
        <v>0</v>
      </c>
      <c r="Q2134" s="17">
        <f t="shared" si="5501"/>
        <v>0</v>
      </c>
      <c r="R2134" s="17">
        <f t="shared" si="5502"/>
        <v>0</v>
      </c>
      <c r="S2134" s="17">
        <f t="shared" si="5503"/>
        <v>0</v>
      </c>
      <c r="T2134" s="17">
        <f t="shared" si="5504"/>
        <v>0</v>
      </c>
      <c r="U2134" s="17">
        <f t="shared" si="5505"/>
        <v>0</v>
      </c>
      <c r="V2134" s="17">
        <f t="shared" si="5506"/>
        <v>0</v>
      </c>
      <c r="W2134" s="17">
        <f t="shared" si="5507"/>
        <v>0</v>
      </c>
      <c r="X2134" s="17">
        <f t="shared" si="5508"/>
        <v>0</v>
      </c>
      <c r="Y2134" s="17">
        <f t="shared" si="5451"/>
        <v>64.5</v>
      </c>
      <c r="Z2134" s="17">
        <f t="shared" si="5452"/>
        <v>66.5</v>
      </c>
      <c r="AA2134" s="17">
        <f t="shared" si="5453"/>
        <v>66.5</v>
      </c>
      <c r="AB2134" s="17">
        <f t="shared" si="5509"/>
        <v>0</v>
      </c>
      <c r="AC2134" s="17">
        <f t="shared" si="5510"/>
        <v>0</v>
      </c>
      <c r="AD2134" s="17">
        <f t="shared" si="5511"/>
        <v>0</v>
      </c>
      <c r="AE2134" s="17">
        <f t="shared" si="5454"/>
        <v>64.5</v>
      </c>
      <c r="AF2134" s="17">
        <f t="shared" si="5455"/>
        <v>66.5</v>
      </c>
      <c r="AG2134" s="17">
        <f t="shared" si="5456"/>
        <v>66.5</v>
      </c>
      <c r="AH2134" s="17">
        <f t="shared" si="5512"/>
        <v>0</v>
      </c>
      <c r="AI2134" s="17">
        <f t="shared" si="5513"/>
        <v>0</v>
      </c>
      <c r="AJ2134" s="17">
        <f t="shared" si="5514"/>
        <v>0</v>
      </c>
      <c r="AK2134" s="17">
        <f t="shared" si="5515"/>
        <v>0</v>
      </c>
      <c r="AL2134" s="17">
        <f t="shared" si="5516"/>
        <v>0</v>
      </c>
      <c r="AM2134" s="17">
        <f t="shared" si="5517"/>
        <v>0</v>
      </c>
      <c r="AN2134" s="17">
        <f t="shared" si="5518"/>
        <v>0</v>
      </c>
      <c r="AO2134" s="17">
        <f t="shared" si="5519"/>
        <v>0</v>
      </c>
      <c r="AP2134" s="17">
        <f t="shared" si="5520"/>
        <v>0</v>
      </c>
      <c r="AQ2134" s="17">
        <f t="shared" si="5521"/>
        <v>0</v>
      </c>
      <c r="AR2134" s="17">
        <f t="shared" si="5522"/>
        <v>0</v>
      </c>
      <c r="AS2134" s="17">
        <f t="shared" si="5523"/>
        <v>0</v>
      </c>
      <c r="AT2134" s="17">
        <f t="shared" si="5524"/>
        <v>0</v>
      </c>
      <c r="AU2134" s="17">
        <f t="shared" si="5525"/>
        <v>0</v>
      </c>
      <c r="AV2134" s="17">
        <f t="shared" si="5526"/>
        <v>0</v>
      </c>
      <c r="AW2134" s="17">
        <f t="shared" si="5457"/>
        <v>64.5</v>
      </c>
      <c r="AX2134" s="17">
        <f t="shared" si="5458"/>
        <v>66.5</v>
      </c>
      <c r="AY2134" s="17">
        <f t="shared" si="5459"/>
        <v>66.5</v>
      </c>
      <c r="AZ2134" s="17">
        <f t="shared" si="5527"/>
        <v>0</v>
      </c>
      <c r="BA2134" s="32"/>
      <c r="BB2134" s="32"/>
      <c r="BC2134" s="1"/>
      <c r="BD2134" s="1"/>
      <c r="BE2134" s="1"/>
      <c r="BF2134" s="1"/>
      <c r="BG2134" s="1"/>
      <c r="BH2134" s="1"/>
      <c r="BI2134" s="1"/>
    </row>
    <row r="2135" s="1" customFormat="1">
      <c r="A2135" s="30" t="s">
        <v>826</v>
      </c>
      <c r="B2135" s="30" t="s">
        <v>121</v>
      </c>
      <c r="C2135" s="30" t="s">
        <v>74</v>
      </c>
      <c r="D2135" s="30" t="s">
        <v>858</v>
      </c>
      <c r="E2135" s="30" t="s">
        <v>53</v>
      </c>
      <c r="F2135" s="31" t="s">
        <v>54</v>
      </c>
      <c r="G2135" s="17">
        <v>64.5</v>
      </c>
      <c r="H2135" s="17">
        <v>66.5</v>
      </c>
      <c r="I2135" s="17">
        <v>66.5</v>
      </c>
      <c r="J2135" s="17"/>
      <c r="K2135" s="17"/>
      <c r="L2135" s="17"/>
      <c r="M2135" s="17">
        <f t="shared" si="5380"/>
        <v>64.5</v>
      </c>
      <c r="N2135" s="17">
        <f t="shared" si="5381"/>
        <v>66.5</v>
      </c>
      <c r="O2135" s="17">
        <f t="shared" si="5382"/>
        <v>66.5</v>
      </c>
      <c r="P2135" s="17"/>
      <c r="Q2135" s="17"/>
      <c r="R2135" s="17"/>
      <c r="S2135" s="17"/>
      <c r="T2135" s="17"/>
      <c r="U2135" s="17"/>
      <c r="V2135" s="17"/>
      <c r="W2135" s="17"/>
      <c r="X2135" s="17"/>
      <c r="Y2135" s="17">
        <f t="shared" si="5451"/>
        <v>64.5</v>
      </c>
      <c r="Z2135" s="17">
        <f t="shared" si="5452"/>
        <v>66.5</v>
      </c>
      <c r="AA2135" s="17">
        <f t="shared" si="5453"/>
        <v>66.5</v>
      </c>
      <c r="AB2135" s="17"/>
      <c r="AC2135" s="17"/>
      <c r="AD2135" s="17"/>
      <c r="AE2135" s="17">
        <f t="shared" si="5454"/>
        <v>64.5</v>
      </c>
      <c r="AF2135" s="17">
        <f t="shared" si="5455"/>
        <v>66.5</v>
      </c>
      <c r="AG2135" s="17">
        <f t="shared" si="5456"/>
        <v>66.5</v>
      </c>
      <c r="AH2135" s="17"/>
      <c r="AI2135" s="17"/>
      <c r="AJ2135" s="17"/>
      <c r="AK2135" s="17"/>
      <c r="AL2135" s="17"/>
      <c r="AM2135" s="17"/>
      <c r="AN2135" s="17"/>
      <c r="AO2135" s="17"/>
      <c r="AP2135" s="17"/>
      <c r="AQ2135" s="17"/>
      <c r="AR2135" s="17"/>
      <c r="AS2135" s="17"/>
      <c r="AT2135" s="17"/>
      <c r="AU2135" s="17"/>
      <c r="AV2135" s="17"/>
      <c r="AW2135" s="17">
        <f t="shared" si="5457"/>
        <v>64.5</v>
      </c>
      <c r="AX2135" s="17">
        <f t="shared" si="5458"/>
        <v>66.5</v>
      </c>
      <c r="AY2135" s="17">
        <f t="shared" si="5459"/>
        <v>66.5</v>
      </c>
      <c r="AZ2135" s="17"/>
      <c r="BA2135" s="32"/>
      <c r="BB2135" s="32"/>
      <c r="BC2135" s="1"/>
      <c r="BD2135" s="1"/>
      <c r="BE2135" s="1"/>
      <c r="BF2135" s="1"/>
      <c r="BG2135" s="1"/>
      <c r="BH2135" s="1"/>
      <c r="BI2135" s="1"/>
    </row>
    <row r="2136" s="25" customFormat="1">
      <c r="A2136" s="26" t="s">
        <v>826</v>
      </c>
      <c r="B2136" s="26" t="s">
        <v>121</v>
      </c>
      <c r="C2136" s="26" t="s">
        <v>267</v>
      </c>
      <c r="D2136" s="26"/>
      <c r="E2136" s="26"/>
      <c r="F2136" s="27" t="s">
        <v>443</v>
      </c>
      <c r="G2136" s="28">
        <f t="shared" si="5494"/>
        <v>231321.10000000001</v>
      </c>
      <c r="H2136" s="28">
        <f t="shared" si="5495"/>
        <v>228668.39999999999</v>
      </c>
      <c r="I2136" s="28">
        <f t="shared" si="5496"/>
        <v>342989.29999999999</v>
      </c>
      <c r="J2136" s="28">
        <f t="shared" si="5497"/>
        <v>-23915.200000000001</v>
      </c>
      <c r="K2136" s="28">
        <f t="shared" si="5498"/>
        <v>-17726.099999999999</v>
      </c>
      <c r="L2136" s="28">
        <f t="shared" si="5499"/>
        <v>-15893.9</v>
      </c>
      <c r="M2136" s="28">
        <f t="shared" ref="M2136:M2199" si="5528">G2136+J2136</f>
        <v>207405.89999999999</v>
      </c>
      <c r="N2136" s="28">
        <f t="shared" ref="N2136:N2199" si="5529">H2136+K2136</f>
        <v>210942.29999999999</v>
      </c>
      <c r="O2136" s="28">
        <f t="shared" ref="O2136:O2199" si="5530">I2136+L2136</f>
        <v>327095.39999999997</v>
      </c>
      <c r="P2136" s="28">
        <f t="shared" si="5500"/>
        <v>0</v>
      </c>
      <c r="Q2136" s="28">
        <f t="shared" si="5501"/>
        <v>0</v>
      </c>
      <c r="R2136" s="28">
        <f t="shared" si="5502"/>
        <v>0</v>
      </c>
      <c r="S2136" s="28">
        <f t="shared" si="5503"/>
        <v>99423.254099999991</v>
      </c>
      <c r="T2136" s="28">
        <f t="shared" si="5504"/>
        <v>0</v>
      </c>
      <c r="U2136" s="28">
        <f t="shared" si="5505"/>
        <v>0</v>
      </c>
      <c r="V2136" s="28">
        <f t="shared" si="5506"/>
        <v>0</v>
      </c>
      <c r="W2136" s="28">
        <f t="shared" si="5507"/>
        <v>0</v>
      </c>
      <c r="X2136" s="28">
        <f t="shared" si="5508"/>
        <v>0</v>
      </c>
      <c r="Y2136" s="28">
        <f t="shared" si="5451"/>
        <v>306829.15409999999</v>
      </c>
      <c r="Z2136" s="28">
        <f t="shared" si="5452"/>
        <v>210942.29999999999</v>
      </c>
      <c r="AA2136" s="28">
        <f t="shared" si="5453"/>
        <v>327095.39999999997</v>
      </c>
      <c r="AB2136" s="28">
        <f t="shared" si="5509"/>
        <v>0</v>
      </c>
      <c r="AC2136" s="28">
        <f t="shared" si="5510"/>
        <v>0</v>
      </c>
      <c r="AD2136" s="28">
        <f t="shared" si="5511"/>
        <v>0</v>
      </c>
      <c r="AE2136" s="28">
        <f t="shared" si="5454"/>
        <v>306829.15409999999</v>
      </c>
      <c r="AF2136" s="28">
        <f t="shared" si="5455"/>
        <v>210942.29999999999</v>
      </c>
      <c r="AG2136" s="28">
        <f t="shared" si="5456"/>
        <v>327095.39999999997</v>
      </c>
      <c r="AH2136" s="28">
        <f t="shared" si="5512"/>
        <v>0</v>
      </c>
      <c r="AI2136" s="28">
        <f t="shared" si="5513"/>
        <v>0</v>
      </c>
      <c r="AJ2136" s="28">
        <f t="shared" si="5514"/>
        <v>80</v>
      </c>
      <c r="AK2136" s="28">
        <f t="shared" si="5515"/>
        <v>0</v>
      </c>
      <c r="AL2136" s="28">
        <f t="shared" si="5516"/>
        <v>0</v>
      </c>
      <c r="AM2136" s="28">
        <f t="shared" si="5517"/>
        <v>62146</v>
      </c>
      <c r="AN2136" s="28">
        <f t="shared" si="5518"/>
        <v>0</v>
      </c>
      <c r="AO2136" s="28">
        <f t="shared" si="5519"/>
        <v>0</v>
      </c>
      <c r="AP2136" s="28">
        <f t="shared" si="5520"/>
        <v>0</v>
      </c>
      <c r="AQ2136" s="28">
        <f t="shared" si="5521"/>
        <v>0</v>
      </c>
      <c r="AR2136" s="28">
        <f t="shared" si="5522"/>
        <v>0</v>
      </c>
      <c r="AS2136" s="28">
        <f t="shared" si="5523"/>
        <v>0</v>
      </c>
      <c r="AT2136" s="28">
        <f t="shared" si="5524"/>
        <v>0</v>
      </c>
      <c r="AU2136" s="28">
        <f t="shared" si="5525"/>
        <v>0</v>
      </c>
      <c r="AV2136" s="28">
        <f t="shared" si="5526"/>
        <v>0</v>
      </c>
      <c r="AW2136" s="28">
        <f t="shared" si="5457"/>
        <v>306909.15409999999</v>
      </c>
      <c r="AX2136" s="28">
        <f t="shared" si="5458"/>
        <v>273088.29999999999</v>
      </c>
      <c r="AY2136" s="28">
        <f t="shared" si="5459"/>
        <v>327095.39999999997</v>
      </c>
      <c r="AZ2136" s="28">
        <f t="shared" si="5527"/>
        <v>0</v>
      </c>
      <c r="BA2136" s="29"/>
      <c r="BB2136" s="29"/>
      <c r="BC2136" s="25"/>
      <c r="BD2136" s="25"/>
      <c r="BE2136" s="25"/>
      <c r="BF2136" s="25"/>
      <c r="BG2136" s="25"/>
      <c r="BH2136" s="25"/>
      <c r="BI2136" s="25"/>
    </row>
    <row r="2137" s="1" customFormat="1">
      <c r="A2137" s="30" t="s">
        <v>826</v>
      </c>
      <c r="B2137" s="30" t="s">
        <v>121</v>
      </c>
      <c r="C2137" s="30" t="s">
        <v>267</v>
      </c>
      <c r="D2137" s="30" t="s">
        <v>764</v>
      </c>
      <c r="E2137" s="35"/>
      <c r="F2137" s="31" t="s">
        <v>765</v>
      </c>
      <c r="G2137" s="17">
        <f t="shared" si="5494"/>
        <v>231321.10000000001</v>
      </c>
      <c r="H2137" s="17">
        <f t="shared" si="5495"/>
        <v>228668.39999999999</v>
      </c>
      <c r="I2137" s="17">
        <f t="shared" si="5496"/>
        <v>342989.29999999999</v>
      </c>
      <c r="J2137" s="17">
        <f t="shared" si="5497"/>
        <v>-23915.200000000001</v>
      </c>
      <c r="K2137" s="17">
        <f t="shared" si="5498"/>
        <v>-17726.099999999999</v>
      </c>
      <c r="L2137" s="17">
        <f t="shared" si="5499"/>
        <v>-15893.9</v>
      </c>
      <c r="M2137" s="17">
        <f t="shared" si="5528"/>
        <v>207405.89999999999</v>
      </c>
      <c r="N2137" s="17">
        <f t="shared" si="5529"/>
        <v>210942.29999999999</v>
      </c>
      <c r="O2137" s="17">
        <f t="shared" si="5530"/>
        <v>327095.39999999997</v>
      </c>
      <c r="P2137" s="17">
        <f t="shared" si="5500"/>
        <v>0</v>
      </c>
      <c r="Q2137" s="17">
        <f t="shared" si="5501"/>
        <v>0</v>
      </c>
      <c r="R2137" s="17">
        <f t="shared" si="5502"/>
        <v>0</v>
      </c>
      <c r="S2137" s="17">
        <f t="shared" si="5503"/>
        <v>99423.254099999991</v>
      </c>
      <c r="T2137" s="17">
        <f t="shared" si="5504"/>
        <v>0</v>
      </c>
      <c r="U2137" s="17">
        <f t="shared" si="5505"/>
        <v>0</v>
      </c>
      <c r="V2137" s="17">
        <f t="shared" si="5506"/>
        <v>0</v>
      </c>
      <c r="W2137" s="17">
        <f t="shared" si="5507"/>
        <v>0</v>
      </c>
      <c r="X2137" s="17">
        <f t="shared" si="5508"/>
        <v>0</v>
      </c>
      <c r="Y2137" s="17">
        <f t="shared" si="5451"/>
        <v>306829.15409999999</v>
      </c>
      <c r="Z2137" s="17">
        <f t="shared" si="5452"/>
        <v>210942.29999999999</v>
      </c>
      <c r="AA2137" s="17">
        <f t="shared" si="5453"/>
        <v>327095.39999999997</v>
      </c>
      <c r="AB2137" s="17">
        <f t="shared" si="5509"/>
        <v>0</v>
      </c>
      <c r="AC2137" s="17">
        <f t="shared" si="5510"/>
        <v>0</v>
      </c>
      <c r="AD2137" s="17">
        <f t="shared" si="5511"/>
        <v>0</v>
      </c>
      <c r="AE2137" s="17">
        <f t="shared" si="5454"/>
        <v>306829.15409999999</v>
      </c>
      <c r="AF2137" s="17">
        <f t="shared" si="5455"/>
        <v>210942.29999999999</v>
      </c>
      <c r="AG2137" s="17">
        <f t="shared" si="5456"/>
        <v>327095.39999999997</v>
      </c>
      <c r="AH2137" s="17">
        <f t="shared" si="5512"/>
        <v>0</v>
      </c>
      <c r="AI2137" s="17">
        <f t="shared" si="5513"/>
        <v>0</v>
      </c>
      <c r="AJ2137" s="17">
        <f t="shared" si="5514"/>
        <v>80</v>
      </c>
      <c r="AK2137" s="17">
        <f t="shared" si="5515"/>
        <v>0</v>
      </c>
      <c r="AL2137" s="17">
        <f t="shared" si="5516"/>
        <v>0</v>
      </c>
      <c r="AM2137" s="17">
        <f t="shared" si="5517"/>
        <v>62146</v>
      </c>
      <c r="AN2137" s="17">
        <f t="shared" si="5518"/>
        <v>0</v>
      </c>
      <c r="AO2137" s="17">
        <f t="shared" si="5519"/>
        <v>0</v>
      </c>
      <c r="AP2137" s="17">
        <f t="shared" si="5520"/>
        <v>0</v>
      </c>
      <c r="AQ2137" s="17">
        <f t="shared" si="5521"/>
        <v>0</v>
      </c>
      <c r="AR2137" s="17">
        <f t="shared" si="5522"/>
        <v>0</v>
      </c>
      <c r="AS2137" s="17">
        <f t="shared" si="5523"/>
        <v>0</v>
      </c>
      <c r="AT2137" s="17">
        <f t="shared" si="5524"/>
        <v>0</v>
      </c>
      <c r="AU2137" s="17">
        <f t="shared" si="5525"/>
        <v>0</v>
      </c>
      <c r="AV2137" s="17">
        <f t="shared" si="5526"/>
        <v>0</v>
      </c>
      <c r="AW2137" s="17">
        <f t="shared" si="5457"/>
        <v>306909.15409999999</v>
      </c>
      <c r="AX2137" s="17">
        <f t="shared" si="5458"/>
        <v>273088.29999999999</v>
      </c>
      <c r="AY2137" s="17">
        <f t="shared" si="5459"/>
        <v>327095.39999999997</v>
      </c>
      <c r="AZ2137" s="17">
        <f t="shared" si="5527"/>
        <v>0</v>
      </c>
      <c r="BA2137" s="32"/>
      <c r="BB2137" s="32"/>
      <c r="BC2137" s="1"/>
      <c r="BD2137" s="1"/>
      <c r="BE2137" s="1"/>
      <c r="BF2137" s="1"/>
      <c r="BG2137" s="1"/>
      <c r="BH2137" s="1"/>
      <c r="BI2137" s="1"/>
    </row>
    <row r="2138" s="1" customFormat="1">
      <c r="A2138" s="30" t="s">
        <v>826</v>
      </c>
      <c r="B2138" s="30" t="s">
        <v>121</v>
      </c>
      <c r="C2138" s="30" t="s">
        <v>267</v>
      </c>
      <c r="D2138" s="30" t="s">
        <v>766</v>
      </c>
      <c r="E2138" s="35"/>
      <c r="F2138" s="31" t="s">
        <v>36</v>
      </c>
      <c r="G2138" s="17">
        <f t="shared" si="5494"/>
        <v>231321.10000000001</v>
      </c>
      <c r="H2138" s="17">
        <f t="shared" si="5495"/>
        <v>228668.39999999999</v>
      </c>
      <c r="I2138" s="17">
        <f t="shared" si="5496"/>
        <v>342989.29999999999</v>
      </c>
      <c r="J2138" s="17">
        <f t="shared" si="5497"/>
        <v>-23915.200000000001</v>
      </c>
      <c r="K2138" s="17">
        <f t="shared" si="5498"/>
        <v>-17726.099999999999</v>
      </c>
      <c r="L2138" s="17">
        <f t="shared" si="5499"/>
        <v>-15893.9</v>
      </c>
      <c r="M2138" s="17">
        <f t="shared" si="5528"/>
        <v>207405.89999999999</v>
      </c>
      <c r="N2138" s="17">
        <f t="shared" si="5529"/>
        <v>210942.29999999999</v>
      </c>
      <c r="O2138" s="17">
        <f t="shared" si="5530"/>
        <v>327095.39999999997</v>
      </c>
      <c r="P2138" s="17">
        <f t="shared" si="5500"/>
        <v>0</v>
      </c>
      <c r="Q2138" s="17">
        <f t="shared" si="5501"/>
        <v>0</v>
      </c>
      <c r="R2138" s="17">
        <f t="shared" si="5502"/>
        <v>0</v>
      </c>
      <c r="S2138" s="17">
        <f t="shared" si="5503"/>
        <v>99423.254099999991</v>
      </c>
      <c r="T2138" s="17">
        <f t="shared" si="5504"/>
        <v>0</v>
      </c>
      <c r="U2138" s="17">
        <f t="shared" si="5505"/>
        <v>0</v>
      </c>
      <c r="V2138" s="17">
        <f t="shared" si="5506"/>
        <v>0</v>
      </c>
      <c r="W2138" s="17">
        <f t="shared" si="5507"/>
        <v>0</v>
      </c>
      <c r="X2138" s="17">
        <f t="shared" si="5508"/>
        <v>0</v>
      </c>
      <c r="Y2138" s="17">
        <f t="shared" si="5451"/>
        <v>306829.15409999999</v>
      </c>
      <c r="Z2138" s="17">
        <f t="shared" si="5452"/>
        <v>210942.29999999999</v>
      </c>
      <c r="AA2138" s="17">
        <f t="shared" si="5453"/>
        <v>327095.39999999997</v>
      </c>
      <c r="AB2138" s="17">
        <f t="shared" si="5509"/>
        <v>0</v>
      </c>
      <c r="AC2138" s="17">
        <f t="shared" si="5510"/>
        <v>0</v>
      </c>
      <c r="AD2138" s="17">
        <f t="shared" si="5511"/>
        <v>0</v>
      </c>
      <c r="AE2138" s="17">
        <f t="shared" si="5454"/>
        <v>306829.15409999999</v>
      </c>
      <c r="AF2138" s="17">
        <f t="shared" si="5455"/>
        <v>210942.29999999999</v>
      </c>
      <c r="AG2138" s="17">
        <f t="shared" si="5456"/>
        <v>327095.39999999997</v>
      </c>
      <c r="AH2138" s="17">
        <f t="shared" si="5512"/>
        <v>0</v>
      </c>
      <c r="AI2138" s="17">
        <f t="shared" si="5513"/>
        <v>0</v>
      </c>
      <c r="AJ2138" s="17">
        <f t="shared" si="5514"/>
        <v>80</v>
      </c>
      <c r="AK2138" s="17">
        <f t="shared" si="5515"/>
        <v>0</v>
      </c>
      <c r="AL2138" s="17">
        <f t="shared" si="5516"/>
        <v>0</v>
      </c>
      <c r="AM2138" s="17">
        <f t="shared" si="5517"/>
        <v>62146</v>
      </c>
      <c r="AN2138" s="17">
        <f t="shared" si="5518"/>
        <v>0</v>
      </c>
      <c r="AO2138" s="17">
        <f t="shared" si="5519"/>
        <v>0</v>
      </c>
      <c r="AP2138" s="17">
        <f t="shared" si="5520"/>
        <v>0</v>
      </c>
      <c r="AQ2138" s="17">
        <f t="shared" si="5521"/>
        <v>0</v>
      </c>
      <c r="AR2138" s="17">
        <f t="shared" si="5522"/>
        <v>0</v>
      </c>
      <c r="AS2138" s="17">
        <f t="shared" si="5523"/>
        <v>0</v>
      </c>
      <c r="AT2138" s="17">
        <f t="shared" si="5524"/>
        <v>0</v>
      </c>
      <c r="AU2138" s="17">
        <f t="shared" si="5525"/>
        <v>0</v>
      </c>
      <c r="AV2138" s="17">
        <f t="shared" si="5526"/>
        <v>0</v>
      </c>
      <c r="AW2138" s="17">
        <f t="shared" si="5457"/>
        <v>306909.15409999999</v>
      </c>
      <c r="AX2138" s="17">
        <f t="shared" si="5458"/>
        <v>273088.29999999999</v>
      </c>
      <c r="AY2138" s="17">
        <f t="shared" si="5459"/>
        <v>327095.39999999997</v>
      </c>
      <c r="AZ2138" s="17">
        <f t="shared" si="5527"/>
        <v>0</v>
      </c>
      <c r="BA2138" s="32"/>
      <c r="BB2138" s="32"/>
      <c r="BC2138" s="1"/>
      <c r="BD2138" s="1"/>
      <c r="BE2138" s="1"/>
      <c r="BF2138" s="1"/>
      <c r="BG2138" s="1"/>
      <c r="BH2138" s="1"/>
      <c r="BI2138" s="1"/>
    </row>
    <row r="2139" s="1" customFormat="1">
      <c r="A2139" s="30" t="s">
        <v>826</v>
      </c>
      <c r="B2139" s="30" t="s">
        <v>121</v>
      </c>
      <c r="C2139" s="30" t="s">
        <v>267</v>
      </c>
      <c r="D2139" s="30" t="s">
        <v>767</v>
      </c>
      <c r="E2139" s="35"/>
      <c r="F2139" s="31" t="s">
        <v>768</v>
      </c>
      <c r="G2139" s="17">
        <f>G2140+G2142</f>
        <v>231321.10000000001</v>
      </c>
      <c r="H2139" s="17">
        <f>H2140+H2142</f>
        <v>228668.39999999999</v>
      </c>
      <c r="I2139" s="17">
        <f>I2140+I2142</f>
        <v>342989.29999999999</v>
      </c>
      <c r="J2139" s="17">
        <f>J2140+J2142</f>
        <v>-23915.200000000001</v>
      </c>
      <c r="K2139" s="17">
        <f>K2140+K2142</f>
        <v>-17726.099999999999</v>
      </c>
      <c r="L2139" s="17">
        <f>L2140+L2142</f>
        <v>-15893.9</v>
      </c>
      <c r="M2139" s="17">
        <f t="shared" si="5528"/>
        <v>207405.89999999999</v>
      </c>
      <c r="N2139" s="17">
        <f t="shared" si="5529"/>
        <v>210942.29999999999</v>
      </c>
      <c r="O2139" s="17">
        <f t="shared" si="5530"/>
        <v>327095.39999999997</v>
      </c>
      <c r="P2139" s="17">
        <f>P2140+P2142</f>
        <v>0</v>
      </c>
      <c r="Q2139" s="17">
        <f>Q2140+Q2142</f>
        <v>0</v>
      </c>
      <c r="R2139" s="17">
        <f>R2140+R2142</f>
        <v>0</v>
      </c>
      <c r="S2139" s="17">
        <f>S2140+S2142</f>
        <v>99423.254099999991</v>
      </c>
      <c r="T2139" s="17">
        <f>T2140+T2142</f>
        <v>0</v>
      </c>
      <c r="U2139" s="17">
        <f>U2140+U2142</f>
        <v>0</v>
      </c>
      <c r="V2139" s="17">
        <f>V2140+V2142</f>
        <v>0</v>
      </c>
      <c r="W2139" s="17">
        <f>W2140+W2142</f>
        <v>0</v>
      </c>
      <c r="X2139" s="17">
        <f>X2140+X2142</f>
        <v>0</v>
      </c>
      <c r="Y2139" s="17">
        <f t="shared" si="5451"/>
        <v>306829.15409999999</v>
      </c>
      <c r="Z2139" s="17">
        <f t="shared" si="5452"/>
        <v>210942.29999999999</v>
      </c>
      <c r="AA2139" s="17">
        <f t="shared" si="5453"/>
        <v>327095.39999999997</v>
      </c>
      <c r="AB2139" s="17">
        <f>AB2140+AB2142</f>
        <v>0</v>
      </c>
      <c r="AC2139" s="17">
        <f>AC2140+AC2142</f>
        <v>0</v>
      </c>
      <c r="AD2139" s="17">
        <f>AD2140+AD2142</f>
        <v>0</v>
      </c>
      <c r="AE2139" s="17">
        <f t="shared" si="5454"/>
        <v>306829.15409999999</v>
      </c>
      <c r="AF2139" s="17">
        <f t="shared" si="5455"/>
        <v>210942.29999999999</v>
      </c>
      <c r="AG2139" s="17">
        <f t="shared" si="5456"/>
        <v>327095.39999999997</v>
      </c>
      <c r="AH2139" s="17">
        <f>AH2140+AH2142</f>
        <v>0</v>
      </c>
      <c r="AI2139" s="17">
        <f>AI2140+AI2142</f>
        <v>0</v>
      </c>
      <c r="AJ2139" s="17">
        <f>AJ2140+AJ2142</f>
        <v>80</v>
      </c>
      <c r="AK2139" s="17">
        <f>AK2140+AK2142</f>
        <v>0</v>
      </c>
      <c r="AL2139" s="17">
        <f>AL2140+AL2142</f>
        <v>0</v>
      </c>
      <c r="AM2139" s="17">
        <f>AM2140+AM2142</f>
        <v>62146</v>
      </c>
      <c r="AN2139" s="17">
        <f>AN2140+AN2142</f>
        <v>0</v>
      </c>
      <c r="AO2139" s="17">
        <f>AO2140+AO2142</f>
        <v>0</v>
      </c>
      <c r="AP2139" s="17">
        <f>AP2140+AP2142</f>
        <v>0</v>
      </c>
      <c r="AQ2139" s="17">
        <f>AQ2140+AQ2142</f>
        <v>0</v>
      </c>
      <c r="AR2139" s="17">
        <f>AR2140+AR2142</f>
        <v>0</v>
      </c>
      <c r="AS2139" s="17">
        <f>AS2140+AS2142</f>
        <v>0</v>
      </c>
      <c r="AT2139" s="17">
        <f>AT2140+AT2142</f>
        <v>0</v>
      </c>
      <c r="AU2139" s="17">
        <f>AU2140+AU2142</f>
        <v>0</v>
      </c>
      <c r="AV2139" s="17">
        <f>AV2140+AV2142</f>
        <v>0</v>
      </c>
      <c r="AW2139" s="17">
        <f t="shared" si="5457"/>
        <v>306909.15409999999</v>
      </c>
      <c r="AX2139" s="17">
        <f t="shared" si="5458"/>
        <v>273088.29999999999</v>
      </c>
      <c r="AY2139" s="17">
        <f t="shared" si="5459"/>
        <v>327095.39999999997</v>
      </c>
      <c r="AZ2139" s="17">
        <f>AZ2140+AZ2142</f>
        <v>0</v>
      </c>
      <c r="BA2139" s="32"/>
      <c r="BB2139" s="32"/>
      <c r="BC2139" s="1"/>
      <c r="BD2139" s="1"/>
      <c r="BE2139" s="1"/>
      <c r="BF2139" s="1"/>
      <c r="BG2139" s="1"/>
      <c r="BH2139" s="1"/>
      <c r="BI2139" s="1"/>
    </row>
    <row r="2140" s="1" customFormat="1">
      <c r="A2140" s="30" t="s">
        <v>826</v>
      </c>
      <c r="B2140" s="30" t="s">
        <v>121</v>
      </c>
      <c r="C2140" s="30" t="s">
        <v>267</v>
      </c>
      <c r="D2140" s="30" t="s">
        <v>850</v>
      </c>
      <c r="E2140" s="35"/>
      <c r="F2140" s="31" t="s">
        <v>851</v>
      </c>
      <c r="G2140" s="17">
        <f>G2141</f>
        <v>143760.5</v>
      </c>
      <c r="H2140" s="17">
        <f>H2141</f>
        <v>134516.5</v>
      </c>
      <c r="I2140" s="17">
        <f>I2141</f>
        <v>247955.5</v>
      </c>
      <c r="J2140" s="17">
        <f>J2141</f>
        <v>-22604.400000000001</v>
      </c>
      <c r="K2140" s="17">
        <f>K2141</f>
        <v>-17726.099999999999</v>
      </c>
      <c r="L2140" s="17">
        <f>L2141</f>
        <v>-15893.9</v>
      </c>
      <c r="M2140" s="17">
        <f t="shared" si="5528"/>
        <v>121156.10000000001</v>
      </c>
      <c r="N2140" s="17">
        <f t="shared" si="5529"/>
        <v>116790.39999999999</v>
      </c>
      <c r="O2140" s="17">
        <f t="shared" si="5530"/>
        <v>232061.60000000001</v>
      </c>
      <c r="P2140" s="17">
        <f>P2141</f>
        <v>0</v>
      </c>
      <c r="Q2140" s="17">
        <f>Q2141</f>
        <v>0</v>
      </c>
      <c r="R2140" s="17">
        <f>R2141</f>
        <v>0</v>
      </c>
      <c r="S2140" s="17">
        <f>S2141</f>
        <v>99423.254099999991</v>
      </c>
      <c r="T2140" s="17">
        <f>T2141</f>
        <v>0</v>
      </c>
      <c r="U2140" s="17">
        <f>U2141</f>
        <v>0</v>
      </c>
      <c r="V2140" s="17">
        <f>V2141</f>
        <v>0</v>
      </c>
      <c r="W2140" s="17">
        <f>W2141</f>
        <v>0</v>
      </c>
      <c r="X2140" s="17">
        <f>X2141</f>
        <v>0</v>
      </c>
      <c r="Y2140" s="17">
        <f t="shared" si="5451"/>
        <v>220579.3541</v>
      </c>
      <c r="Z2140" s="17">
        <f t="shared" si="5452"/>
        <v>116790.39999999999</v>
      </c>
      <c r="AA2140" s="17">
        <f t="shared" si="5453"/>
        <v>232061.60000000001</v>
      </c>
      <c r="AB2140" s="17">
        <f>AB2141</f>
        <v>0</v>
      </c>
      <c r="AC2140" s="17">
        <f>AC2141</f>
        <v>0</v>
      </c>
      <c r="AD2140" s="17">
        <f>AD2141</f>
        <v>0</v>
      </c>
      <c r="AE2140" s="17">
        <f t="shared" si="5454"/>
        <v>220579.3541</v>
      </c>
      <c r="AF2140" s="17">
        <f t="shared" si="5455"/>
        <v>116790.39999999999</v>
      </c>
      <c r="AG2140" s="17">
        <f t="shared" si="5456"/>
        <v>232061.60000000001</v>
      </c>
      <c r="AH2140" s="17">
        <f>AH2141</f>
        <v>0</v>
      </c>
      <c r="AI2140" s="17">
        <f>AI2141</f>
        <v>0</v>
      </c>
      <c r="AJ2140" s="17">
        <f>AJ2141</f>
        <v>0</v>
      </c>
      <c r="AK2140" s="17">
        <f>AK2141</f>
        <v>0</v>
      </c>
      <c r="AL2140" s="17">
        <f>AL2141</f>
        <v>0</v>
      </c>
      <c r="AM2140" s="17">
        <f>AM2141</f>
        <v>62146</v>
      </c>
      <c r="AN2140" s="17">
        <f>AN2141</f>
        <v>0</v>
      </c>
      <c r="AO2140" s="17">
        <f>AO2141</f>
        <v>0</v>
      </c>
      <c r="AP2140" s="17">
        <f>AP2141</f>
        <v>0</v>
      </c>
      <c r="AQ2140" s="17">
        <f>AQ2141</f>
        <v>0</v>
      </c>
      <c r="AR2140" s="17">
        <f>AR2141</f>
        <v>0</v>
      </c>
      <c r="AS2140" s="17">
        <f>AS2141</f>
        <v>0</v>
      </c>
      <c r="AT2140" s="17">
        <f>AT2141</f>
        <v>0</v>
      </c>
      <c r="AU2140" s="17">
        <f>AU2141</f>
        <v>0</v>
      </c>
      <c r="AV2140" s="17">
        <f>AV2141</f>
        <v>0</v>
      </c>
      <c r="AW2140" s="17">
        <f t="shared" si="5457"/>
        <v>220579.3541</v>
      </c>
      <c r="AX2140" s="17">
        <f t="shared" si="5458"/>
        <v>178936.39999999999</v>
      </c>
      <c r="AY2140" s="17">
        <f t="shared" si="5459"/>
        <v>232061.60000000001</v>
      </c>
      <c r="AZ2140" s="17">
        <f>AZ2141</f>
        <v>0</v>
      </c>
      <c r="BA2140" s="32"/>
      <c r="BB2140" s="32"/>
      <c r="BC2140" s="1"/>
      <c r="BD2140" s="1"/>
      <c r="BE2140" s="1"/>
      <c r="BF2140" s="1"/>
      <c r="BG2140" s="1"/>
      <c r="BH2140" s="1"/>
      <c r="BI2140" s="1"/>
    </row>
    <row r="2141" s="1" customFormat="1">
      <c r="A2141" s="30" t="s">
        <v>826</v>
      </c>
      <c r="B2141" s="30" t="s">
        <v>121</v>
      </c>
      <c r="C2141" s="30" t="s">
        <v>267</v>
      </c>
      <c r="D2141" s="30" t="s">
        <v>850</v>
      </c>
      <c r="E2141" s="30" t="s">
        <v>41</v>
      </c>
      <c r="F2141" s="31" t="s">
        <v>42</v>
      </c>
      <c r="G2141" s="17">
        <v>143760.5</v>
      </c>
      <c r="H2141" s="17">
        <v>134516.5</v>
      </c>
      <c r="I2141" s="17">
        <v>247955.5</v>
      </c>
      <c r="J2141" s="17">
        <f>-3046-19558.4</f>
        <v>-22604.400000000001</v>
      </c>
      <c r="K2141" s="17">
        <v>-17726.099999999999</v>
      </c>
      <c r="L2141" s="17">
        <v>-15893.9</v>
      </c>
      <c r="M2141" s="17">
        <f t="shared" si="5528"/>
        <v>121156.10000000001</v>
      </c>
      <c r="N2141" s="17">
        <f t="shared" si="5529"/>
        <v>116790.39999999999</v>
      </c>
      <c r="O2141" s="17">
        <f t="shared" si="5530"/>
        <v>232061.60000000001</v>
      </c>
      <c r="P2141" s="17"/>
      <c r="Q2141" s="17"/>
      <c r="R2141" s="17"/>
      <c r="S2141" s="17">
        <f>1931.65+97491.6041</f>
        <v>99423.254099999991</v>
      </c>
      <c r="T2141" s="17"/>
      <c r="U2141" s="17"/>
      <c r="V2141" s="17"/>
      <c r="W2141" s="17"/>
      <c r="X2141" s="17"/>
      <c r="Y2141" s="17">
        <f t="shared" si="5451"/>
        <v>220579.3541</v>
      </c>
      <c r="Z2141" s="17">
        <f t="shared" si="5452"/>
        <v>116790.39999999999</v>
      </c>
      <c r="AA2141" s="17">
        <f t="shared" si="5453"/>
        <v>232061.60000000001</v>
      </c>
      <c r="AB2141" s="17"/>
      <c r="AC2141" s="17"/>
      <c r="AD2141" s="17"/>
      <c r="AE2141" s="17">
        <f t="shared" si="5454"/>
        <v>220579.3541</v>
      </c>
      <c r="AF2141" s="17">
        <f t="shared" si="5455"/>
        <v>116790.39999999999</v>
      </c>
      <c r="AG2141" s="17">
        <f t="shared" si="5456"/>
        <v>232061.60000000001</v>
      </c>
      <c r="AH2141" s="17"/>
      <c r="AI2141" s="17"/>
      <c r="AJ2141" s="17"/>
      <c r="AK2141" s="17"/>
      <c r="AL2141" s="17"/>
      <c r="AM2141" s="17">
        <v>62146</v>
      </c>
      <c r="AN2141" s="17"/>
      <c r="AO2141" s="17"/>
      <c r="AP2141" s="17"/>
      <c r="AQ2141" s="17"/>
      <c r="AR2141" s="17"/>
      <c r="AS2141" s="17"/>
      <c r="AT2141" s="17"/>
      <c r="AU2141" s="17"/>
      <c r="AV2141" s="17"/>
      <c r="AW2141" s="17">
        <f t="shared" si="5457"/>
        <v>220579.3541</v>
      </c>
      <c r="AX2141" s="17">
        <f t="shared" si="5458"/>
        <v>178936.39999999999</v>
      </c>
      <c r="AY2141" s="17">
        <f t="shared" si="5459"/>
        <v>232061.60000000001</v>
      </c>
      <c r="AZ2141" s="17"/>
      <c r="BA2141" s="32"/>
      <c r="BB2141" s="32">
        <v>34</v>
      </c>
      <c r="BC2141" s="1"/>
      <c r="BD2141" s="1"/>
      <c r="BE2141" s="1"/>
      <c r="BF2141" s="1"/>
      <c r="BG2141" s="1"/>
      <c r="BH2141" s="1"/>
      <c r="BI2141" s="1"/>
    </row>
    <row r="2142" s="1" customFormat="1">
      <c r="A2142" s="30" t="s">
        <v>826</v>
      </c>
      <c r="B2142" s="30" t="s">
        <v>121</v>
      </c>
      <c r="C2142" s="30" t="s">
        <v>267</v>
      </c>
      <c r="D2142" s="30" t="s">
        <v>769</v>
      </c>
      <c r="E2142" s="35"/>
      <c r="F2142" s="31" t="s">
        <v>770</v>
      </c>
      <c r="G2142" s="17">
        <f>G2143</f>
        <v>87560.600000000006</v>
      </c>
      <c r="H2142" s="17">
        <f>H2143</f>
        <v>94151.899999999994</v>
      </c>
      <c r="I2142" s="17">
        <f>I2143</f>
        <v>95033.800000000003</v>
      </c>
      <c r="J2142" s="17">
        <f>J2143</f>
        <v>-1310.8</v>
      </c>
      <c r="K2142" s="17">
        <f>K2143</f>
        <v>0</v>
      </c>
      <c r="L2142" s="17">
        <f>L2143</f>
        <v>0</v>
      </c>
      <c r="M2142" s="17">
        <f t="shared" si="5528"/>
        <v>86249.800000000003</v>
      </c>
      <c r="N2142" s="17">
        <f t="shared" si="5529"/>
        <v>94151.899999999994</v>
      </c>
      <c r="O2142" s="17">
        <f t="shared" si="5530"/>
        <v>95033.800000000003</v>
      </c>
      <c r="P2142" s="17">
        <f>P2143</f>
        <v>0</v>
      </c>
      <c r="Q2142" s="17">
        <f>Q2143</f>
        <v>0</v>
      </c>
      <c r="R2142" s="17">
        <f>R2143</f>
        <v>0</v>
      </c>
      <c r="S2142" s="17">
        <f>S2143</f>
        <v>0</v>
      </c>
      <c r="T2142" s="17">
        <f>T2143</f>
        <v>0</v>
      </c>
      <c r="U2142" s="17">
        <f>U2143</f>
        <v>0</v>
      </c>
      <c r="V2142" s="17">
        <f>V2143</f>
        <v>0</v>
      </c>
      <c r="W2142" s="17">
        <f>W2143</f>
        <v>0</v>
      </c>
      <c r="X2142" s="17">
        <f>X2143</f>
        <v>0</v>
      </c>
      <c r="Y2142" s="17">
        <f t="shared" si="5451"/>
        <v>86249.800000000003</v>
      </c>
      <c r="Z2142" s="17">
        <f t="shared" si="5452"/>
        <v>94151.899999999994</v>
      </c>
      <c r="AA2142" s="17">
        <f t="shared" si="5453"/>
        <v>95033.800000000003</v>
      </c>
      <c r="AB2142" s="17">
        <f>AB2143</f>
        <v>0</v>
      </c>
      <c r="AC2142" s="17">
        <f>AC2143</f>
        <v>0</v>
      </c>
      <c r="AD2142" s="17">
        <f>AD2143</f>
        <v>0</v>
      </c>
      <c r="AE2142" s="17">
        <f t="shared" si="5454"/>
        <v>86249.800000000003</v>
      </c>
      <c r="AF2142" s="17">
        <f t="shared" si="5455"/>
        <v>94151.899999999994</v>
      </c>
      <c r="AG2142" s="17">
        <f t="shared" si="5456"/>
        <v>95033.800000000003</v>
      </c>
      <c r="AH2142" s="17">
        <f>AH2143</f>
        <v>0</v>
      </c>
      <c r="AI2142" s="17">
        <f>AI2143</f>
        <v>0</v>
      </c>
      <c r="AJ2142" s="17">
        <f>AJ2143</f>
        <v>80</v>
      </c>
      <c r="AK2142" s="17">
        <f>AK2143</f>
        <v>0</v>
      </c>
      <c r="AL2142" s="17">
        <f>AL2143</f>
        <v>0</v>
      </c>
      <c r="AM2142" s="17">
        <f>AM2143</f>
        <v>0</v>
      </c>
      <c r="AN2142" s="17">
        <f>AN2143</f>
        <v>0</v>
      </c>
      <c r="AO2142" s="17">
        <f>AO2143</f>
        <v>0</v>
      </c>
      <c r="AP2142" s="17">
        <f>AP2143</f>
        <v>0</v>
      </c>
      <c r="AQ2142" s="17">
        <f>AQ2143</f>
        <v>0</v>
      </c>
      <c r="AR2142" s="17">
        <f>AR2143</f>
        <v>0</v>
      </c>
      <c r="AS2142" s="17">
        <f>AS2143</f>
        <v>0</v>
      </c>
      <c r="AT2142" s="17">
        <f>AT2143</f>
        <v>0</v>
      </c>
      <c r="AU2142" s="17">
        <f>AU2143</f>
        <v>0</v>
      </c>
      <c r="AV2142" s="17">
        <f>AV2143</f>
        <v>0</v>
      </c>
      <c r="AW2142" s="17">
        <f t="shared" si="5457"/>
        <v>86329.800000000003</v>
      </c>
      <c r="AX2142" s="17">
        <f t="shared" si="5458"/>
        <v>94151.899999999994</v>
      </c>
      <c r="AY2142" s="17">
        <f t="shared" si="5459"/>
        <v>95033.800000000003</v>
      </c>
      <c r="AZ2142" s="17">
        <f>AZ2143</f>
        <v>0</v>
      </c>
      <c r="BA2142" s="32"/>
      <c r="BB2142" s="32"/>
      <c r="BC2142" s="1"/>
      <c r="BD2142" s="1"/>
      <c r="BE2142" s="1"/>
      <c r="BF2142" s="1"/>
      <c r="BG2142" s="1"/>
      <c r="BH2142" s="1"/>
      <c r="BI2142" s="1"/>
    </row>
    <row r="2143" s="1" customFormat="1">
      <c r="A2143" s="30" t="s">
        <v>826</v>
      </c>
      <c r="B2143" s="30" t="s">
        <v>121</v>
      </c>
      <c r="C2143" s="30" t="s">
        <v>267</v>
      </c>
      <c r="D2143" s="30" t="s">
        <v>769</v>
      </c>
      <c r="E2143" s="30" t="s">
        <v>41</v>
      </c>
      <c r="F2143" s="31" t="s">
        <v>42</v>
      </c>
      <c r="G2143" s="17">
        <v>87560.600000000006</v>
      </c>
      <c r="H2143" s="17">
        <v>94151.899999999994</v>
      </c>
      <c r="I2143" s="17">
        <v>95033.800000000003</v>
      </c>
      <c r="J2143" s="17">
        <v>-1310.8</v>
      </c>
      <c r="K2143" s="17"/>
      <c r="L2143" s="17"/>
      <c r="M2143" s="17">
        <f t="shared" si="5528"/>
        <v>86249.800000000003</v>
      </c>
      <c r="N2143" s="17">
        <f t="shared" si="5529"/>
        <v>94151.899999999994</v>
      </c>
      <c r="O2143" s="17">
        <f t="shared" si="5530"/>
        <v>95033.800000000003</v>
      </c>
      <c r="P2143" s="17"/>
      <c r="Q2143" s="17"/>
      <c r="R2143" s="17"/>
      <c r="S2143" s="17"/>
      <c r="T2143" s="17"/>
      <c r="U2143" s="17"/>
      <c r="V2143" s="17"/>
      <c r="W2143" s="17"/>
      <c r="X2143" s="17"/>
      <c r="Y2143" s="17">
        <f t="shared" si="5451"/>
        <v>86249.800000000003</v>
      </c>
      <c r="Z2143" s="17">
        <f t="shared" si="5452"/>
        <v>94151.899999999994</v>
      </c>
      <c r="AA2143" s="17">
        <f t="shared" si="5453"/>
        <v>95033.800000000003</v>
      </c>
      <c r="AB2143" s="17"/>
      <c r="AC2143" s="17"/>
      <c r="AD2143" s="17"/>
      <c r="AE2143" s="17">
        <f t="shared" si="5454"/>
        <v>86249.800000000003</v>
      </c>
      <c r="AF2143" s="17">
        <f t="shared" si="5455"/>
        <v>94151.899999999994</v>
      </c>
      <c r="AG2143" s="17">
        <f t="shared" si="5456"/>
        <v>95033.800000000003</v>
      </c>
      <c r="AH2143" s="17"/>
      <c r="AI2143" s="17"/>
      <c r="AJ2143" s="17">
        <v>80</v>
      </c>
      <c r="AK2143" s="17"/>
      <c r="AL2143" s="17"/>
      <c r="AM2143" s="17"/>
      <c r="AN2143" s="17"/>
      <c r="AO2143" s="17"/>
      <c r="AP2143" s="17"/>
      <c r="AQ2143" s="17"/>
      <c r="AR2143" s="17"/>
      <c r="AS2143" s="17"/>
      <c r="AT2143" s="17"/>
      <c r="AU2143" s="17"/>
      <c r="AV2143" s="17"/>
      <c r="AW2143" s="17">
        <f t="shared" si="5457"/>
        <v>86329.800000000003</v>
      </c>
      <c r="AX2143" s="17">
        <f t="shared" si="5458"/>
        <v>94151.899999999994</v>
      </c>
      <c r="AY2143" s="17">
        <f t="shared" si="5459"/>
        <v>95033.800000000003</v>
      </c>
      <c r="AZ2143" s="17"/>
      <c r="BA2143" s="32"/>
      <c r="BB2143" s="32">
        <v>35</v>
      </c>
      <c r="BC2143" s="1"/>
      <c r="BD2143" s="1"/>
      <c r="BE2143" s="1"/>
      <c r="BF2143" s="1"/>
      <c r="BG2143" s="1"/>
      <c r="BH2143" s="1"/>
      <c r="BI2143" s="1"/>
    </row>
    <row r="2144" s="20" customFormat="1">
      <c r="A2144" s="21" t="s">
        <v>860</v>
      </c>
      <c r="B2144" s="21"/>
      <c r="C2144" s="21"/>
      <c r="D2144" s="21"/>
      <c r="E2144" s="33"/>
      <c r="F2144" s="22" t="s">
        <v>861</v>
      </c>
      <c r="G2144" s="23">
        <f>G2145+G2158</f>
        <v>146412.39999999999</v>
      </c>
      <c r="H2144" s="23">
        <f>H2145+H2158</f>
        <v>148319.80000000002</v>
      </c>
      <c r="I2144" s="23">
        <f>I2145+I2158</f>
        <v>148319.80000000002</v>
      </c>
      <c r="J2144" s="23">
        <f>J2145+J2158</f>
        <v>0</v>
      </c>
      <c r="K2144" s="23">
        <f>K2145+K2158</f>
        <v>0</v>
      </c>
      <c r="L2144" s="23">
        <f>L2145+L2158</f>
        <v>0</v>
      </c>
      <c r="M2144" s="23">
        <f t="shared" si="5528"/>
        <v>146412.39999999999</v>
      </c>
      <c r="N2144" s="23">
        <f t="shared" si="5529"/>
        <v>148319.80000000002</v>
      </c>
      <c r="O2144" s="23">
        <f t="shared" si="5530"/>
        <v>148319.80000000002</v>
      </c>
      <c r="P2144" s="23">
        <f>P2145+P2158</f>
        <v>22417.200000000001</v>
      </c>
      <c r="Q2144" s="23">
        <f>Q2145+Q2158</f>
        <v>0</v>
      </c>
      <c r="R2144" s="23">
        <f>R2145+R2158</f>
        <v>0</v>
      </c>
      <c r="S2144" s="23">
        <f>S2145+S2158</f>
        <v>520.154</v>
      </c>
      <c r="T2144" s="23">
        <f>T2145+T2158</f>
        <v>28259.412999999997</v>
      </c>
      <c r="U2144" s="23">
        <f>U2145+U2158</f>
        <v>0</v>
      </c>
      <c r="V2144" s="23">
        <f>V2145+V2158</f>
        <v>28259.412999999997</v>
      </c>
      <c r="W2144" s="23">
        <f>W2145+W2158</f>
        <v>0</v>
      </c>
      <c r="X2144" s="23">
        <f>X2145+X2158</f>
        <v>0</v>
      </c>
      <c r="Y2144" s="23">
        <f t="shared" si="5451"/>
        <v>169349.75400000002</v>
      </c>
      <c r="Z2144" s="23">
        <f t="shared" si="5452"/>
        <v>176579.21300000002</v>
      </c>
      <c r="AA2144" s="23">
        <f t="shared" si="5453"/>
        <v>176579.21300000002</v>
      </c>
      <c r="AB2144" s="23">
        <f>AB2145+AB2158</f>
        <v>0</v>
      </c>
      <c r="AC2144" s="23">
        <f>AC2145+AC2158</f>
        <v>0</v>
      </c>
      <c r="AD2144" s="23">
        <f>AD2145+AD2158</f>
        <v>0</v>
      </c>
      <c r="AE2144" s="23">
        <f t="shared" si="5454"/>
        <v>169349.75400000002</v>
      </c>
      <c r="AF2144" s="23">
        <f t="shared" si="5455"/>
        <v>176579.21300000002</v>
      </c>
      <c r="AG2144" s="23">
        <f t="shared" si="5456"/>
        <v>176579.21300000002</v>
      </c>
      <c r="AH2144" s="23">
        <f>AH2145+AH2158</f>
        <v>0</v>
      </c>
      <c r="AI2144" s="23">
        <f>AI2145+AI2158</f>
        <v>0</v>
      </c>
      <c r="AJ2144" s="23">
        <f>AJ2145+AJ2158</f>
        <v>0</v>
      </c>
      <c r="AK2144" s="23">
        <f>AK2145+AK2158</f>
        <v>0</v>
      </c>
      <c r="AL2144" s="23">
        <f>AL2145+AL2158</f>
        <v>0</v>
      </c>
      <c r="AM2144" s="23">
        <f>AM2145+AM2158</f>
        <v>0</v>
      </c>
      <c r="AN2144" s="23">
        <f>AN2145+AN2158</f>
        <v>0</v>
      </c>
      <c r="AO2144" s="23">
        <f>AO2145+AO2158</f>
        <v>0</v>
      </c>
      <c r="AP2144" s="23">
        <f>AP2145+AP2158</f>
        <v>0</v>
      </c>
      <c r="AQ2144" s="23">
        <f>AQ2145+AQ2158</f>
        <v>0</v>
      </c>
      <c r="AR2144" s="23">
        <f>AR2145+AR2158</f>
        <v>0</v>
      </c>
      <c r="AS2144" s="23">
        <f>AS2145+AS2158</f>
        <v>0</v>
      </c>
      <c r="AT2144" s="23">
        <f>AT2145+AT2158</f>
        <v>0</v>
      </c>
      <c r="AU2144" s="23">
        <f>AU2145+AU2158</f>
        <v>0</v>
      </c>
      <c r="AV2144" s="23">
        <f>AV2145+AV2158</f>
        <v>0</v>
      </c>
      <c r="AW2144" s="23">
        <f t="shared" si="5457"/>
        <v>169349.75400000002</v>
      </c>
      <c r="AX2144" s="23">
        <f t="shared" si="5458"/>
        <v>176579.21300000002</v>
      </c>
      <c r="AY2144" s="23">
        <f t="shared" si="5459"/>
        <v>176579.21300000002</v>
      </c>
      <c r="AZ2144" s="23">
        <f>AZ2145+AZ2158</f>
        <v>0</v>
      </c>
      <c r="BA2144" s="24"/>
      <c r="BB2144" s="24"/>
      <c r="BC2144" s="20"/>
      <c r="BD2144" s="20"/>
      <c r="BE2144" s="20"/>
      <c r="BF2144" s="20"/>
      <c r="BG2144" s="20"/>
      <c r="BH2144" s="20"/>
      <c r="BI2144" s="20"/>
    </row>
    <row r="2145" s="20" customFormat="1">
      <c r="A2145" s="21" t="s">
        <v>860</v>
      </c>
      <c r="B2145" s="21" t="s">
        <v>29</v>
      </c>
      <c r="C2145" s="21"/>
      <c r="D2145" s="21"/>
      <c r="E2145" s="33"/>
      <c r="F2145" s="22" t="s">
        <v>30</v>
      </c>
      <c r="G2145" s="23">
        <f t="shared" ref="G2145:G2148" si="5531">G2146</f>
        <v>146052</v>
      </c>
      <c r="H2145" s="23">
        <f t="shared" ref="H2145:H2148" si="5532">H2146</f>
        <v>147959.40000000002</v>
      </c>
      <c r="I2145" s="23">
        <f>I2146</f>
        <v>147959.40000000002</v>
      </c>
      <c r="J2145" s="23">
        <f>J2146</f>
        <v>0</v>
      </c>
      <c r="K2145" s="23">
        <f>K2146</f>
        <v>0</v>
      </c>
      <c r="L2145" s="23">
        <f>L2146</f>
        <v>0</v>
      </c>
      <c r="M2145" s="23">
        <f t="shared" si="5528"/>
        <v>146052</v>
      </c>
      <c r="N2145" s="23">
        <f t="shared" si="5529"/>
        <v>147959.40000000002</v>
      </c>
      <c r="O2145" s="23">
        <f t="shared" si="5530"/>
        <v>147959.40000000002</v>
      </c>
      <c r="P2145" s="23">
        <f>P2146</f>
        <v>22417.200000000001</v>
      </c>
      <c r="Q2145" s="23">
        <f>Q2146</f>
        <v>0</v>
      </c>
      <c r="R2145" s="23">
        <f>R2146</f>
        <v>0</v>
      </c>
      <c r="S2145" s="23">
        <f>S2146</f>
        <v>520.154</v>
      </c>
      <c r="T2145" s="23">
        <f>T2146</f>
        <v>28259.412999999997</v>
      </c>
      <c r="U2145" s="23">
        <f>U2146</f>
        <v>0</v>
      </c>
      <c r="V2145" s="23">
        <f>V2146</f>
        <v>28259.412999999997</v>
      </c>
      <c r="W2145" s="23">
        <f>W2146</f>
        <v>0</v>
      </c>
      <c r="X2145" s="23">
        <f>X2146</f>
        <v>0</v>
      </c>
      <c r="Y2145" s="23">
        <f t="shared" si="5451"/>
        <v>168989.35400000002</v>
      </c>
      <c r="Z2145" s="23">
        <f t="shared" si="5452"/>
        <v>176218.81300000002</v>
      </c>
      <c r="AA2145" s="23">
        <f t="shared" si="5453"/>
        <v>176218.81300000002</v>
      </c>
      <c r="AB2145" s="23">
        <f>AB2146</f>
        <v>0</v>
      </c>
      <c r="AC2145" s="23">
        <f>AC2146</f>
        <v>0</v>
      </c>
      <c r="AD2145" s="23">
        <f>AD2146</f>
        <v>0</v>
      </c>
      <c r="AE2145" s="23">
        <f t="shared" si="5454"/>
        <v>168989.35400000002</v>
      </c>
      <c r="AF2145" s="23">
        <f t="shared" si="5455"/>
        <v>176218.81300000002</v>
      </c>
      <c r="AG2145" s="23">
        <f t="shared" si="5456"/>
        <v>176218.81300000002</v>
      </c>
      <c r="AH2145" s="23">
        <f>AH2146</f>
        <v>0</v>
      </c>
      <c r="AI2145" s="23">
        <f>AI2146</f>
        <v>0</v>
      </c>
      <c r="AJ2145" s="23">
        <f>AJ2146</f>
        <v>0</v>
      </c>
      <c r="AK2145" s="23">
        <f>AK2146</f>
        <v>0</v>
      </c>
      <c r="AL2145" s="23">
        <f>AL2146</f>
        <v>0</v>
      </c>
      <c r="AM2145" s="23">
        <f>AM2146</f>
        <v>0</v>
      </c>
      <c r="AN2145" s="23">
        <f>AN2146</f>
        <v>0</v>
      </c>
      <c r="AO2145" s="23">
        <f>AO2146</f>
        <v>0</v>
      </c>
      <c r="AP2145" s="23">
        <f>AP2146</f>
        <v>0</v>
      </c>
      <c r="AQ2145" s="23">
        <f>AQ2146</f>
        <v>0</v>
      </c>
      <c r="AR2145" s="23">
        <f>AR2146</f>
        <v>0</v>
      </c>
      <c r="AS2145" s="23">
        <f>AS2146</f>
        <v>0</v>
      </c>
      <c r="AT2145" s="23">
        <f>AT2146</f>
        <v>0</v>
      </c>
      <c r="AU2145" s="23">
        <f>AU2146</f>
        <v>0</v>
      </c>
      <c r="AV2145" s="23">
        <f>AV2146</f>
        <v>0</v>
      </c>
      <c r="AW2145" s="23">
        <f t="shared" si="5457"/>
        <v>168989.35400000002</v>
      </c>
      <c r="AX2145" s="23">
        <f t="shared" si="5458"/>
        <v>176218.81300000002</v>
      </c>
      <c r="AY2145" s="23">
        <f t="shared" si="5459"/>
        <v>176218.81300000002</v>
      </c>
      <c r="AZ2145" s="23">
        <f>AZ2146</f>
        <v>0</v>
      </c>
      <c r="BA2145" s="24"/>
      <c r="BB2145" s="24"/>
      <c r="BC2145" s="20"/>
      <c r="BD2145" s="20"/>
      <c r="BE2145" s="20"/>
      <c r="BF2145" s="20"/>
      <c r="BG2145" s="20"/>
      <c r="BH2145" s="20"/>
      <c r="BI2145" s="20"/>
    </row>
    <row r="2146" s="25" customFormat="1">
      <c r="A2146" s="26" t="s">
        <v>860</v>
      </c>
      <c r="B2146" s="26" t="s">
        <v>29</v>
      </c>
      <c r="C2146" s="26" t="s">
        <v>31</v>
      </c>
      <c r="D2146" s="26"/>
      <c r="E2146" s="34"/>
      <c r="F2146" s="27" t="s">
        <v>32</v>
      </c>
      <c r="G2146" s="28">
        <f>G2147+G2153</f>
        <v>146052</v>
      </c>
      <c r="H2146" s="28">
        <f>H2147+H2153</f>
        <v>147959.40000000002</v>
      </c>
      <c r="I2146" s="28">
        <f>I2147+I2153</f>
        <v>147959.40000000002</v>
      </c>
      <c r="J2146" s="28">
        <f>J2147+J2153</f>
        <v>0</v>
      </c>
      <c r="K2146" s="28">
        <f>K2147+K2153</f>
        <v>0</v>
      </c>
      <c r="L2146" s="28">
        <f>L2147+L2153</f>
        <v>0</v>
      </c>
      <c r="M2146" s="28">
        <f t="shared" si="5528"/>
        <v>146052</v>
      </c>
      <c r="N2146" s="28">
        <f t="shared" si="5529"/>
        <v>147959.40000000002</v>
      </c>
      <c r="O2146" s="28">
        <f t="shared" si="5530"/>
        <v>147959.40000000002</v>
      </c>
      <c r="P2146" s="28">
        <f>P2147+P2153</f>
        <v>22417.200000000001</v>
      </c>
      <c r="Q2146" s="28">
        <f>Q2147+Q2153</f>
        <v>0</v>
      </c>
      <c r="R2146" s="28">
        <f>R2147+R2153</f>
        <v>0</v>
      </c>
      <c r="S2146" s="28">
        <f>S2147+S2153</f>
        <v>520.154</v>
      </c>
      <c r="T2146" s="28">
        <f>T2147+T2153</f>
        <v>28259.412999999997</v>
      </c>
      <c r="U2146" s="28">
        <f>U2147+U2153</f>
        <v>0</v>
      </c>
      <c r="V2146" s="28">
        <f>V2147+V2153</f>
        <v>28259.412999999997</v>
      </c>
      <c r="W2146" s="28">
        <f>W2147+W2153</f>
        <v>0</v>
      </c>
      <c r="X2146" s="28">
        <f>X2147+X2153</f>
        <v>0</v>
      </c>
      <c r="Y2146" s="28">
        <f t="shared" si="5451"/>
        <v>168989.35400000002</v>
      </c>
      <c r="Z2146" s="28">
        <f t="shared" si="5452"/>
        <v>176218.81300000002</v>
      </c>
      <c r="AA2146" s="28">
        <f t="shared" si="5453"/>
        <v>176218.81300000002</v>
      </c>
      <c r="AB2146" s="28">
        <f>AB2147+AB2153</f>
        <v>0</v>
      </c>
      <c r="AC2146" s="28">
        <f>AC2147+AC2153</f>
        <v>0</v>
      </c>
      <c r="AD2146" s="28">
        <f>AD2147+AD2153</f>
        <v>0</v>
      </c>
      <c r="AE2146" s="28">
        <f t="shared" si="5454"/>
        <v>168989.35400000002</v>
      </c>
      <c r="AF2146" s="28">
        <f t="shared" si="5455"/>
        <v>176218.81300000002</v>
      </c>
      <c r="AG2146" s="28">
        <f t="shared" si="5456"/>
        <v>176218.81300000002</v>
      </c>
      <c r="AH2146" s="28">
        <f>AH2147+AH2153</f>
        <v>0</v>
      </c>
      <c r="AI2146" s="28">
        <f>AI2147+AI2153</f>
        <v>0</v>
      </c>
      <c r="AJ2146" s="28">
        <f>AJ2147+AJ2153</f>
        <v>0</v>
      </c>
      <c r="AK2146" s="28">
        <f>AK2147+AK2153</f>
        <v>0</v>
      </c>
      <c r="AL2146" s="28">
        <f>AL2147+AL2153</f>
        <v>0</v>
      </c>
      <c r="AM2146" s="28">
        <f>AM2147+AM2153</f>
        <v>0</v>
      </c>
      <c r="AN2146" s="28">
        <f>AN2147+AN2153</f>
        <v>0</v>
      </c>
      <c r="AO2146" s="28">
        <f>AO2147+AO2153</f>
        <v>0</v>
      </c>
      <c r="AP2146" s="28">
        <f>AP2147+AP2153</f>
        <v>0</v>
      </c>
      <c r="AQ2146" s="28">
        <f>AQ2147+AQ2153</f>
        <v>0</v>
      </c>
      <c r="AR2146" s="28">
        <f>AR2147+AR2153</f>
        <v>0</v>
      </c>
      <c r="AS2146" s="28">
        <f>AS2147+AS2153</f>
        <v>0</v>
      </c>
      <c r="AT2146" s="28">
        <f>AT2147+AT2153</f>
        <v>0</v>
      </c>
      <c r="AU2146" s="28">
        <f>AU2147+AU2153</f>
        <v>0</v>
      </c>
      <c r="AV2146" s="28">
        <f>AV2147+AV2153</f>
        <v>0</v>
      </c>
      <c r="AW2146" s="28">
        <f t="shared" si="5457"/>
        <v>168989.35400000002</v>
      </c>
      <c r="AX2146" s="28">
        <f t="shared" si="5458"/>
        <v>176218.81300000002</v>
      </c>
      <c r="AY2146" s="28">
        <f t="shared" si="5459"/>
        <v>176218.81300000002</v>
      </c>
      <c r="AZ2146" s="28">
        <f>AZ2147+AZ2153</f>
        <v>0</v>
      </c>
      <c r="BA2146" s="29"/>
      <c r="BB2146" s="29"/>
      <c r="BC2146" s="25"/>
      <c r="BD2146" s="25"/>
      <c r="BE2146" s="25"/>
      <c r="BF2146" s="25"/>
      <c r="BG2146" s="25"/>
      <c r="BH2146" s="25"/>
      <c r="BI2146" s="25"/>
    </row>
    <row r="2147" s="1" customFormat="1">
      <c r="A2147" s="30" t="s">
        <v>860</v>
      </c>
      <c r="B2147" s="30" t="s">
        <v>29</v>
      </c>
      <c r="C2147" s="30" t="s">
        <v>31</v>
      </c>
      <c r="D2147" s="30" t="s">
        <v>57</v>
      </c>
      <c r="E2147" s="35"/>
      <c r="F2147" s="31" t="s">
        <v>58</v>
      </c>
      <c r="G2147" s="17">
        <f t="shared" si="5531"/>
        <v>108851.59999999999</v>
      </c>
      <c r="H2147" s="17">
        <f t="shared" si="5532"/>
        <v>109675.10000000001</v>
      </c>
      <c r="I2147" s="17">
        <f t="shared" ref="I2147:I2148" si="5533">I2148</f>
        <v>109675.10000000001</v>
      </c>
      <c r="J2147" s="17">
        <f t="shared" ref="J2147:J2148" si="5534">J2148</f>
        <v>0</v>
      </c>
      <c r="K2147" s="17">
        <f t="shared" ref="K2147:K2148" si="5535">K2148</f>
        <v>0</v>
      </c>
      <c r="L2147" s="17">
        <f t="shared" ref="L2147:L2148" si="5536">L2148</f>
        <v>0</v>
      </c>
      <c r="M2147" s="17">
        <f t="shared" si="5528"/>
        <v>108851.59999999999</v>
      </c>
      <c r="N2147" s="17">
        <f t="shared" si="5529"/>
        <v>109675.10000000001</v>
      </c>
      <c r="O2147" s="17">
        <f t="shared" si="5530"/>
        <v>109675.10000000001</v>
      </c>
      <c r="P2147" s="17">
        <f t="shared" ref="P2147:P2148" si="5537">P2148</f>
        <v>17007.700000000001</v>
      </c>
      <c r="Q2147" s="17">
        <f t="shared" ref="Q2147:Q2148" si="5538">Q2148</f>
        <v>0</v>
      </c>
      <c r="R2147" s="17">
        <f t="shared" ref="R2147:R2148" si="5539">R2148</f>
        <v>0</v>
      </c>
      <c r="S2147" s="17">
        <f t="shared" ref="S2147:S2148" si="5540">S2148</f>
        <v>520.154</v>
      </c>
      <c r="T2147" s="17">
        <f t="shared" ref="T2147:T2148" si="5541">T2148</f>
        <v>21645.412999999997</v>
      </c>
      <c r="U2147" s="17">
        <f t="shared" ref="U2147:U2148" si="5542">U2148</f>
        <v>0</v>
      </c>
      <c r="V2147" s="17">
        <f t="shared" ref="V2147:V2148" si="5543">V2148</f>
        <v>21645.412999999997</v>
      </c>
      <c r="W2147" s="17">
        <f t="shared" ref="W2147:W2148" si="5544">W2148</f>
        <v>0</v>
      </c>
      <c r="X2147" s="17">
        <f t="shared" ref="X2147:X2148" si="5545">X2148</f>
        <v>0</v>
      </c>
      <c r="Y2147" s="17">
        <f t="shared" si="5451"/>
        <v>126379.45399999998</v>
      </c>
      <c r="Z2147" s="17">
        <f t="shared" si="5452"/>
        <v>131320.51300000001</v>
      </c>
      <c r="AA2147" s="17">
        <f t="shared" si="5453"/>
        <v>131320.51300000001</v>
      </c>
      <c r="AB2147" s="17">
        <f t="shared" ref="AB2147:AB2148" si="5546">AB2148</f>
        <v>0</v>
      </c>
      <c r="AC2147" s="17">
        <f t="shared" ref="AC2147:AC2148" si="5547">AC2148</f>
        <v>0</v>
      </c>
      <c r="AD2147" s="17">
        <f t="shared" ref="AD2147:AD2148" si="5548">AD2148</f>
        <v>0</v>
      </c>
      <c r="AE2147" s="17">
        <f t="shared" si="5454"/>
        <v>126379.45399999998</v>
      </c>
      <c r="AF2147" s="17">
        <f t="shared" si="5455"/>
        <v>131320.51300000001</v>
      </c>
      <c r="AG2147" s="17">
        <f t="shared" si="5456"/>
        <v>131320.51300000001</v>
      </c>
      <c r="AH2147" s="17">
        <f t="shared" ref="AH2147:AH2148" si="5549">AH2148</f>
        <v>0</v>
      </c>
      <c r="AI2147" s="17">
        <f t="shared" ref="AI2147:AI2148" si="5550">AI2148</f>
        <v>0</v>
      </c>
      <c r="AJ2147" s="17">
        <f t="shared" ref="AJ2147:AJ2148" si="5551">AJ2148</f>
        <v>0</v>
      </c>
      <c r="AK2147" s="17">
        <f t="shared" ref="AK2147:AK2148" si="5552">AK2148</f>
        <v>0</v>
      </c>
      <c r="AL2147" s="17">
        <f t="shared" ref="AL2147:AL2148" si="5553">AL2148</f>
        <v>0</v>
      </c>
      <c r="AM2147" s="17">
        <f t="shared" ref="AM2147:AM2148" si="5554">AM2148</f>
        <v>0</v>
      </c>
      <c r="AN2147" s="17">
        <f t="shared" ref="AN2147:AN2148" si="5555">AN2148</f>
        <v>0</v>
      </c>
      <c r="AO2147" s="17">
        <f t="shared" ref="AO2147:AO2148" si="5556">AO2148</f>
        <v>0</v>
      </c>
      <c r="AP2147" s="17">
        <f t="shared" ref="AP2147:AP2148" si="5557">AP2148</f>
        <v>0</v>
      </c>
      <c r="AQ2147" s="17">
        <f t="shared" ref="AQ2147:AQ2148" si="5558">AQ2148</f>
        <v>0</v>
      </c>
      <c r="AR2147" s="17">
        <f t="shared" ref="AR2147:AR2148" si="5559">AR2148</f>
        <v>0</v>
      </c>
      <c r="AS2147" s="17">
        <f t="shared" ref="AS2147:AS2148" si="5560">AS2148</f>
        <v>0</v>
      </c>
      <c r="AT2147" s="17">
        <f t="shared" ref="AT2147:AT2148" si="5561">AT2148</f>
        <v>0</v>
      </c>
      <c r="AU2147" s="17">
        <f t="shared" ref="AU2147:AU2148" si="5562">AU2148</f>
        <v>0</v>
      </c>
      <c r="AV2147" s="17">
        <f t="shared" ref="AV2147:AV2148" si="5563">AV2148</f>
        <v>0</v>
      </c>
      <c r="AW2147" s="17">
        <f t="shared" si="5457"/>
        <v>126379.45399999998</v>
      </c>
      <c r="AX2147" s="17">
        <f t="shared" si="5458"/>
        <v>131320.51300000001</v>
      </c>
      <c r="AY2147" s="17">
        <f t="shared" si="5459"/>
        <v>131320.51300000001</v>
      </c>
      <c r="AZ2147" s="17">
        <f t="shared" ref="AZ2147:AZ2148" si="5564">AZ2148</f>
        <v>0</v>
      </c>
      <c r="BA2147" s="32"/>
      <c r="BB2147" s="32"/>
      <c r="BC2147" s="1"/>
      <c r="BD2147" s="1"/>
      <c r="BE2147" s="1"/>
      <c r="BF2147" s="1"/>
      <c r="BG2147" s="1"/>
      <c r="BH2147" s="1"/>
      <c r="BI2147" s="1"/>
    </row>
    <row r="2148" s="1" customFormat="1">
      <c r="A2148" s="30" t="s">
        <v>860</v>
      </c>
      <c r="B2148" s="30" t="s">
        <v>29</v>
      </c>
      <c r="C2148" s="30" t="s">
        <v>31</v>
      </c>
      <c r="D2148" s="30" t="s">
        <v>862</v>
      </c>
      <c r="E2148" s="35"/>
      <c r="F2148" s="31" t="s">
        <v>863</v>
      </c>
      <c r="G2148" s="17">
        <f t="shared" si="5531"/>
        <v>108851.59999999999</v>
      </c>
      <c r="H2148" s="17">
        <f t="shared" si="5532"/>
        <v>109675.10000000001</v>
      </c>
      <c r="I2148" s="17">
        <f t="shared" si="5533"/>
        <v>109675.10000000001</v>
      </c>
      <c r="J2148" s="17">
        <f t="shared" si="5534"/>
        <v>0</v>
      </c>
      <c r="K2148" s="17">
        <f t="shared" si="5535"/>
        <v>0</v>
      </c>
      <c r="L2148" s="17">
        <f t="shared" si="5536"/>
        <v>0</v>
      </c>
      <c r="M2148" s="17">
        <f t="shared" si="5528"/>
        <v>108851.59999999999</v>
      </c>
      <c r="N2148" s="17">
        <f t="shared" si="5529"/>
        <v>109675.10000000001</v>
      </c>
      <c r="O2148" s="17">
        <f t="shared" si="5530"/>
        <v>109675.10000000001</v>
      </c>
      <c r="P2148" s="17">
        <f t="shared" si="5537"/>
        <v>17007.700000000001</v>
      </c>
      <c r="Q2148" s="17">
        <f t="shared" si="5538"/>
        <v>0</v>
      </c>
      <c r="R2148" s="17">
        <f t="shared" si="5539"/>
        <v>0</v>
      </c>
      <c r="S2148" s="17">
        <f t="shared" si="5540"/>
        <v>520.154</v>
      </c>
      <c r="T2148" s="17">
        <f t="shared" si="5541"/>
        <v>21645.412999999997</v>
      </c>
      <c r="U2148" s="17">
        <f t="shared" si="5542"/>
        <v>0</v>
      </c>
      <c r="V2148" s="17">
        <f t="shared" si="5543"/>
        <v>21645.412999999997</v>
      </c>
      <c r="W2148" s="17">
        <f t="shared" si="5544"/>
        <v>0</v>
      </c>
      <c r="X2148" s="17">
        <f t="shared" si="5545"/>
        <v>0</v>
      </c>
      <c r="Y2148" s="17">
        <f t="shared" si="5451"/>
        <v>126379.45399999998</v>
      </c>
      <c r="Z2148" s="17">
        <f t="shared" si="5452"/>
        <v>131320.51300000001</v>
      </c>
      <c r="AA2148" s="17">
        <f t="shared" si="5453"/>
        <v>131320.51300000001</v>
      </c>
      <c r="AB2148" s="17">
        <f t="shared" si="5546"/>
        <v>0</v>
      </c>
      <c r="AC2148" s="17">
        <f t="shared" si="5547"/>
        <v>0</v>
      </c>
      <c r="AD2148" s="17">
        <f t="shared" si="5548"/>
        <v>0</v>
      </c>
      <c r="AE2148" s="17">
        <f t="shared" si="5454"/>
        <v>126379.45399999998</v>
      </c>
      <c r="AF2148" s="17">
        <f t="shared" si="5455"/>
        <v>131320.51300000001</v>
      </c>
      <c r="AG2148" s="17">
        <f t="shared" si="5456"/>
        <v>131320.51300000001</v>
      </c>
      <c r="AH2148" s="17">
        <f t="shared" si="5549"/>
        <v>0</v>
      </c>
      <c r="AI2148" s="17">
        <f t="shared" si="5550"/>
        <v>0</v>
      </c>
      <c r="AJ2148" s="17">
        <f t="shared" si="5551"/>
        <v>0</v>
      </c>
      <c r="AK2148" s="17">
        <f t="shared" si="5552"/>
        <v>0</v>
      </c>
      <c r="AL2148" s="17">
        <f t="shared" si="5553"/>
        <v>0</v>
      </c>
      <c r="AM2148" s="17">
        <f t="shared" si="5554"/>
        <v>0</v>
      </c>
      <c r="AN2148" s="17">
        <f t="shared" si="5555"/>
        <v>0</v>
      </c>
      <c r="AO2148" s="17">
        <f t="shared" si="5556"/>
        <v>0</v>
      </c>
      <c r="AP2148" s="17">
        <f t="shared" si="5557"/>
        <v>0</v>
      </c>
      <c r="AQ2148" s="17">
        <f t="shared" si="5558"/>
        <v>0</v>
      </c>
      <c r="AR2148" s="17">
        <f t="shared" si="5559"/>
        <v>0</v>
      </c>
      <c r="AS2148" s="17">
        <f t="shared" si="5560"/>
        <v>0</v>
      </c>
      <c r="AT2148" s="17">
        <f t="shared" si="5561"/>
        <v>0</v>
      </c>
      <c r="AU2148" s="17">
        <f t="shared" si="5562"/>
        <v>0</v>
      </c>
      <c r="AV2148" s="17">
        <f t="shared" si="5563"/>
        <v>0</v>
      </c>
      <c r="AW2148" s="17">
        <f t="shared" si="5457"/>
        <v>126379.45399999998</v>
      </c>
      <c r="AX2148" s="17">
        <f t="shared" si="5458"/>
        <v>131320.51300000001</v>
      </c>
      <c r="AY2148" s="17">
        <f t="shared" si="5459"/>
        <v>131320.51300000001</v>
      </c>
      <c r="AZ2148" s="17">
        <f t="shared" si="5564"/>
        <v>0</v>
      </c>
      <c r="BA2148" s="32"/>
      <c r="BB2148" s="32"/>
      <c r="BC2148" s="1"/>
      <c r="BD2148" s="1"/>
      <c r="BE2148" s="1"/>
      <c r="BF2148" s="1"/>
      <c r="BG2148" s="1"/>
      <c r="BH2148" s="1"/>
      <c r="BI2148" s="1"/>
    </row>
    <row r="2149" s="1" customFormat="1">
      <c r="A2149" s="30" t="s">
        <v>860</v>
      </c>
      <c r="B2149" s="30" t="s">
        <v>29</v>
      </c>
      <c r="C2149" s="30" t="s">
        <v>31</v>
      </c>
      <c r="D2149" s="30" t="s">
        <v>864</v>
      </c>
      <c r="E2149" s="35"/>
      <c r="F2149" s="31" t="s">
        <v>56</v>
      </c>
      <c r="G2149" s="17">
        <f>G2150+G2151+G2152</f>
        <v>108851.59999999999</v>
      </c>
      <c r="H2149" s="17">
        <f>H2150+H2151+H2152</f>
        <v>109675.10000000001</v>
      </c>
      <c r="I2149" s="17">
        <f>I2150+I2151+I2152</f>
        <v>109675.10000000001</v>
      </c>
      <c r="J2149" s="17">
        <f>J2150+J2151+J2152</f>
        <v>0</v>
      </c>
      <c r="K2149" s="17">
        <f>K2150+K2151+K2152</f>
        <v>0</v>
      </c>
      <c r="L2149" s="17">
        <f>L2150+L2151+L2152</f>
        <v>0</v>
      </c>
      <c r="M2149" s="17">
        <f t="shared" si="5528"/>
        <v>108851.59999999999</v>
      </c>
      <c r="N2149" s="17">
        <f t="shared" si="5529"/>
        <v>109675.10000000001</v>
      </c>
      <c r="O2149" s="17">
        <f t="shared" si="5530"/>
        <v>109675.10000000001</v>
      </c>
      <c r="P2149" s="17">
        <f>P2150+P2151+P2152</f>
        <v>17007.700000000001</v>
      </c>
      <c r="Q2149" s="17">
        <f>Q2150+Q2151+Q2152</f>
        <v>0</v>
      </c>
      <c r="R2149" s="17">
        <f>R2150+R2151+R2152</f>
        <v>0</v>
      </c>
      <c r="S2149" s="17">
        <f>S2150+S2151+S2152</f>
        <v>520.154</v>
      </c>
      <c r="T2149" s="17">
        <f>T2150+T2151+T2152</f>
        <v>21645.412999999997</v>
      </c>
      <c r="U2149" s="17">
        <f>U2150+U2151+U2152</f>
        <v>0</v>
      </c>
      <c r="V2149" s="17">
        <f>V2150+V2151+V2152</f>
        <v>21645.412999999997</v>
      </c>
      <c r="W2149" s="17">
        <f>W2150+W2151+W2152</f>
        <v>0</v>
      </c>
      <c r="X2149" s="17">
        <f>X2150+X2151+X2152</f>
        <v>0</v>
      </c>
      <c r="Y2149" s="17">
        <f t="shared" si="5451"/>
        <v>126379.45399999998</v>
      </c>
      <c r="Z2149" s="17">
        <f t="shared" si="5452"/>
        <v>131320.51300000001</v>
      </c>
      <c r="AA2149" s="17">
        <f t="shared" si="5453"/>
        <v>131320.51300000001</v>
      </c>
      <c r="AB2149" s="17">
        <f>AB2150+AB2151+AB2152</f>
        <v>0</v>
      </c>
      <c r="AC2149" s="17">
        <f>AC2150+AC2151+AC2152</f>
        <v>0</v>
      </c>
      <c r="AD2149" s="17">
        <f>AD2150+AD2151+AD2152</f>
        <v>0</v>
      </c>
      <c r="AE2149" s="17">
        <f t="shared" si="5454"/>
        <v>126379.45399999998</v>
      </c>
      <c r="AF2149" s="17">
        <f t="shared" si="5455"/>
        <v>131320.51300000001</v>
      </c>
      <c r="AG2149" s="17">
        <f t="shared" si="5456"/>
        <v>131320.51300000001</v>
      </c>
      <c r="AH2149" s="17">
        <f>AH2150+AH2151+AH2152</f>
        <v>0</v>
      </c>
      <c r="AI2149" s="17">
        <f>AI2150+AI2151+AI2152</f>
        <v>0</v>
      </c>
      <c r="AJ2149" s="17">
        <f>AJ2150+AJ2151+AJ2152</f>
        <v>0</v>
      </c>
      <c r="AK2149" s="17">
        <f>AK2150+AK2151+AK2152</f>
        <v>0</v>
      </c>
      <c r="AL2149" s="17">
        <f>AL2150+AL2151+AL2152</f>
        <v>0</v>
      </c>
      <c r="AM2149" s="17">
        <f>AM2150+AM2151+AM2152</f>
        <v>0</v>
      </c>
      <c r="AN2149" s="17">
        <f>AN2150+AN2151+AN2152</f>
        <v>0</v>
      </c>
      <c r="AO2149" s="17">
        <f>AO2150+AO2151+AO2152</f>
        <v>0</v>
      </c>
      <c r="AP2149" s="17">
        <f>AP2150+AP2151+AP2152</f>
        <v>0</v>
      </c>
      <c r="AQ2149" s="17">
        <f>AQ2150+AQ2151+AQ2152</f>
        <v>0</v>
      </c>
      <c r="AR2149" s="17">
        <f>AR2150+AR2151+AR2152</f>
        <v>0</v>
      </c>
      <c r="AS2149" s="17">
        <f>AS2150+AS2151+AS2152</f>
        <v>0</v>
      </c>
      <c r="AT2149" s="17">
        <f>AT2150+AT2151+AT2152</f>
        <v>0</v>
      </c>
      <c r="AU2149" s="17">
        <f>AU2150+AU2151+AU2152</f>
        <v>0</v>
      </c>
      <c r="AV2149" s="17">
        <f>AV2150+AV2151+AV2152</f>
        <v>0</v>
      </c>
      <c r="AW2149" s="17">
        <f t="shared" si="5457"/>
        <v>126379.45399999998</v>
      </c>
      <c r="AX2149" s="17">
        <f t="shared" si="5458"/>
        <v>131320.51300000001</v>
      </c>
      <c r="AY2149" s="17">
        <f t="shared" si="5459"/>
        <v>131320.51300000001</v>
      </c>
      <c r="AZ2149" s="17">
        <f>AZ2150+AZ2151+AZ2152</f>
        <v>0</v>
      </c>
      <c r="BA2149" s="32"/>
      <c r="BB2149" s="32"/>
      <c r="BC2149" s="1"/>
      <c r="BD2149" s="1"/>
      <c r="BE2149" s="1"/>
      <c r="BF2149" s="1"/>
      <c r="BG2149" s="1"/>
      <c r="BH2149" s="1"/>
      <c r="BI2149" s="1"/>
    </row>
    <row r="2150" s="1" customFormat="1">
      <c r="A2150" s="30" t="s">
        <v>860</v>
      </c>
      <c r="B2150" s="30" t="s">
        <v>29</v>
      </c>
      <c r="C2150" s="30" t="s">
        <v>31</v>
      </c>
      <c r="D2150" s="30" t="s">
        <v>864</v>
      </c>
      <c r="E2150" s="30" t="s">
        <v>53</v>
      </c>
      <c r="F2150" s="31" t="s">
        <v>54</v>
      </c>
      <c r="G2150" s="17">
        <v>92852.899999999994</v>
      </c>
      <c r="H2150" s="17">
        <v>95707.800000000003</v>
      </c>
      <c r="I2150" s="17">
        <v>95707.800000000003</v>
      </c>
      <c r="J2150" s="17"/>
      <c r="K2150" s="17"/>
      <c r="L2150" s="17"/>
      <c r="M2150" s="17">
        <f t="shared" si="5528"/>
        <v>92852.899999999994</v>
      </c>
      <c r="N2150" s="17">
        <f t="shared" si="5529"/>
        <v>95707.800000000003</v>
      </c>
      <c r="O2150" s="17">
        <f t="shared" si="5530"/>
        <v>95707.800000000003</v>
      </c>
      <c r="P2150" s="17">
        <v>17007.700000000001</v>
      </c>
      <c r="Q2150" s="17"/>
      <c r="R2150" s="17"/>
      <c r="S2150" s="17"/>
      <c r="T2150" s="17">
        <v>21100.099999999999</v>
      </c>
      <c r="U2150" s="17"/>
      <c r="V2150" s="17">
        <v>21100.099999999999</v>
      </c>
      <c r="W2150" s="17"/>
      <c r="X2150" s="17"/>
      <c r="Y2150" s="17">
        <f t="shared" si="5451"/>
        <v>109860.59999999999</v>
      </c>
      <c r="Z2150" s="17">
        <f t="shared" si="5452"/>
        <v>116807.89999999999</v>
      </c>
      <c r="AA2150" s="17">
        <f t="shared" si="5453"/>
        <v>116807.89999999999</v>
      </c>
      <c r="AB2150" s="17"/>
      <c r="AC2150" s="17"/>
      <c r="AD2150" s="17"/>
      <c r="AE2150" s="17">
        <f t="shared" si="5454"/>
        <v>109860.59999999999</v>
      </c>
      <c r="AF2150" s="17">
        <f t="shared" si="5455"/>
        <v>116807.89999999999</v>
      </c>
      <c r="AG2150" s="17">
        <f t="shared" si="5456"/>
        <v>116807.89999999999</v>
      </c>
      <c r="AH2150" s="17"/>
      <c r="AI2150" s="17"/>
      <c r="AJ2150" s="17"/>
      <c r="AK2150" s="17"/>
      <c r="AL2150" s="17"/>
      <c r="AM2150" s="17"/>
      <c r="AN2150" s="17"/>
      <c r="AO2150" s="17"/>
      <c r="AP2150" s="17"/>
      <c r="AQ2150" s="17"/>
      <c r="AR2150" s="17"/>
      <c r="AS2150" s="17"/>
      <c r="AT2150" s="17"/>
      <c r="AU2150" s="17"/>
      <c r="AV2150" s="17"/>
      <c r="AW2150" s="17">
        <f t="shared" si="5457"/>
        <v>109860.59999999999</v>
      </c>
      <c r="AX2150" s="17">
        <f t="shared" si="5458"/>
        <v>116807.89999999999</v>
      </c>
      <c r="AY2150" s="17">
        <f t="shared" si="5459"/>
        <v>116807.89999999999</v>
      </c>
      <c r="AZ2150" s="17"/>
      <c r="BA2150" s="32"/>
      <c r="BB2150" s="32"/>
      <c r="BC2150" s="1"/>
      <c r="BD2150" s="1"/>
      <c r="BE2150" s="1"/>
      <c r="BF2150" s="1"/>
      <c r="BG2150" s="1"/>
      <c r="BH2150" s="1"/>
      <c r="BI2150" s="1"/>
    </row>
    <row r="2151" s="1" customFormat="1">
      <c r="A2151" s="30" t="s">
        <v>860</v>
      </c>
      <c r="B2151" s="30" t="s">
        <v>29</v>
      </c>
      <c r="C2151" s="30" t="s">
        <v>31</v>
      </c>
      <c r="D2151" s="30" t="s">
        <v>864</v>
      </c>
      <c r="E2151" s="30" t="s">
        <v>41</v>
      </c>
      <c r="F2151" s="31" t="s">
        <v>42</v>
      </c>
      <c r="G2151" s="17">
        <v>15976.700000000001</v>
      </c>
      <c r="H2151" s="17">
        <v>13945.299999999999</v>
      </c>
      <c r="I2151" s="17">
        <v>13945.299999999999</v>
      </c>
      <c r="J2151" s="17"/>
      <c r="K2151" s="17"/>
      <c r="L2151" s="17"/>
      <c r="M2151" s="17">
        <f t="shared" si="5528"/>
        <v>15976.700000000001</v>
      </c>
      <c r="N2151" s="17">
        <f t="shared" si="5529"/>
        <v>13945.299999999999</v>
      </c>
      <c r="O2151" s="17">
        <f t="shared" si="5530"/>
        <v>13945.299999999999</v>
      </c>
      <c r="P2151" s="17"/>
      <c r="Q2151" s="17"/>
      <c r="R2151" s="17"/>
      <c r="S2151" s="17">
        <v>520.154</v>
      </c>
      <c r="T2151" s="17">
        <v>545.31299999999999</v>
      </c>
      <c r="U2151" s="17"/>
      <c r="V2151" s="17">
        <v>545.31299999999999</v>
      </c>
      <c r="W2151" s="17"/>
      <c r="X2151" s="17"/>
      <c r="Y2151" s="17">
        <f t="shared" si="5451"/>
        <v>16496.853999999999</v>
      </c>
      <c r="Z2151" s="17">
        <f t="shared" si="5452"/>
        <v>14490.612999999999</v>
      </c>
      <c r="AA2151" s="17">
        <f t="shared" si="5453"/>
        <v>14490.612999999999</v>
      </c>
      <c r="AB2151" s="17"/>
      <c r="AC2151" s="17"/>
      <c r="AD2151" s="17"/>
      <c r="AE2151" s="17">
        <f t="shared" si="5454"/>
        <v>16496.853999999999</v>
      </c>
      <c r="AF2151" s="17">
        <f t="shared" si="5455"/>
        <v>14490.612999999999</v>
      </c>
      <c r="AG2151" s="17">
        <f t="shared" si="5456"/>
        <v>14490.612999999999</v>
      </c>
      <c r="AH2151" s="17"/>
      <c r="AI2151" s="17"/>
      <c r="AJ2151" s="17"/>
      <c r="AK2151" s="17"/>
      <c r="AL2151" s="17"/>
      <c r="AM2151" s="17"/>
      <c r="AN2151" s="17"/>
      <c r="AO2151" s="17"/>
      <c r="AP2151" s="17"/>
      <c r="AQ2151" s="17"/>
      <c r="AR2151" s="17"/>
      <c r="AS2151" s="17"/>
      <c r="AT2151" s="17"/>
      <c r="AU2151" s="17"/>
      <c r="AV2151" s="17"/>
      <c r="AW2151" s="17">
        <f t="shared" si="5457"/>
        <v>16496.853999999999</v>
      </c>
      <c r="AX2151" s="17">
        <f t="shared" si="5458"/>
        <v>14490.612999999999</v>
      </c>
      <c r="AY2151" s="17">
        <f t="shared" si="5459"/>
        <v>14490.612999999999</v>
      </c>
      <c r="AZ2151" s="17"/>
      <c r="BA2151" s="32"/>
      <c r="BB2151" s="32"/>
      <c r="BC2151" s="1"/>
      <c r="BD2151" s="1"/>
      <c r="BE2151" s="1"/>
      <c r="BF2151" s="1"/>
      <c r="BG2151" s="1"/>
      <c r="BH2151" s="1"/>
      <c r="BI2151" s="1"/>
    </row>
    <row r="2152" s="1" customFormat="1">
      <c r="A2152" s="30" t="s">
        <v>860</v>
      </c>
      <c r="B2152" s="30" t="s">
        <v>29</v>
      </c>
      <c r="C2152" s="30" t="s">
        <v>31</v>
      </c>
      <c r="D2152" s="30" t="s">
        <v>864</v>
      </c>
      <c r="E2152" s="30" t="s">
        <v>43</v>
      </c>
      <c r="F2152" s="31" t="s">
        <v>44</v>
      </c>
      <c r="G2152" s="17">
        <v>22</v>
      </c>
      <c r="H2152" s="17">
        <v>22</v>
      </c>
      <c r="I2152" s="17">
        <v>22</v>
      </c>
      <c r="J2152" s="17"/>
      <c r="K2152" s="17"/>
      <c r="L2152" s="17"/>
      <c r="M2152" s="17">
        <f t="shared" si="5528"/>
        <v>22</v>
      </c>
      <c r="N2152" s="17">
        <f t="shared" si="5529"/>
        <v>22</v>
      </c>
      <c r="O2152" s="17">
        <f t="shared" si="5530"/>
        <v>22</v>
      </c>
      <c r="P2152" s="17"/>
      <c r="Q2152" s="17"/>
      <c r="R2152" s="17"/>
      <c r="S2152" s="17"/>
      <c r="T2152" s="17"/>
      <c r="U2152" s="17"/>
      <c r="V2152" s="17"/>
      <c r="W2152" s="17"/>
      <c r="X2152" s="17"/>
      <c r="Y2152" s="17">
        <f t="shared" ref="Y2152:Y2215" si="5565">M2152+P2152+Q2152+R2152+S2152</f>
        <v>22</v>
      </c>
      <c r="Z2152" s="17">
        <f t="shared" ref="Z2152:Z2215" si="5566">N2152+T2152+U2152</f>
        <v>22</v>
      </c>
      <c r="AA2152" s="17">
        <f t="shared" ref="AA2152:AA2215" si="5567">O2152+V2152+X2152+W2152</f>
        <v>22</v>
      </c>
      <c r="AB2152" s="17"/>
      <c r="AC2152" s="17"/>
      <c r="AD2152" s="17"/>
      <c r="AE2152" s="17">
        <f t="shared" ref="AE2152:AE2215" si="5568">Y2152+AB2152</f>
        <v>22</v>
      </c>
      <c r="AF2152" s="17">
        <f t="shared" ref="AF2152:AF2215" si="5569">Z2152+AC2152</f>
        <v>22</v>
      </c>
      <c r="AG2152" s="17">
        <f t="shared" ref="AG2152:AG2215" si="5570">AA2152+AD2152</f>
        <v>22</v>
      </c>
      <c r="AH2152" s="17"/>
      <c r="AI2152" s="17"/>
      <c r="AJ2152" s="17"/>
      <c r="AK2152" s="17"/>
      <c r="AL2152" s="17"/>
      <c r="AM2152" s="17"/>
      <c r="AN2152" s="17"/>
      <c r="AO2152" s="17"/>
      <c r="AP2152" s="17"/>
      <c r="AQ2152" s="17"/>
      <c r="AR2152" s="17"/>
      <c r="AS2152" s="17"/>
      <c r="AT2152" s="17"/>
      <c r="AU2152" s="17"/>
      <c r="AV2152" s="17"/>
      <c r="AW2152" s="17">
        <f t="shared" ref="AW2152:AW2215" si="5571">AE2152+AH2152+AI2152+AJ2152+AK2152+AL2152</f>
        <v>22</v>
      </c>
      <c r="AX2152" s="17">
        <f t="shared" ref="AX2152:AX2215" si="5572">AF2152+AM2152+AN2152+AO2152+AP2152+AQ2152</f>
        <v>22</v>
      </c>
      <c r="AY2152" s="17">
        <f t="shared" ref="AY2152:AY2215" si="5573">AG2152+AR2152+AS2152+AT2152+AU2152+AV2152</f>
        <v>22</v>
      </c>
      <c r="AZ2152" s="17"/>
      <c r="BA2152" s="32"/>
      <c r="BB2152" s="32"/>
      <c r="BC2152" s="1"/>
      <c r="BD2152" s="1"/>
      <c r="BE2152" s="1"/>
      <c r="BF2152" s="1"/>
      <c r="BG2152" s="1"/>
      <c r="BH2152" s="1"/>
      <c r="BI2152" s="1"/>
    </row>
    <row r="2153" s="1" customFormat="1">
      <c r="A2153" s="30" t="s">
        <v>860</v>
      </c>
      <c r="B2153" s="30" t="s">
        <v>29</v>
      </c>
      <c r="C2153" s="30" t="s">
        <v>31</v>
      </c>
      <c r="D2153" s="30" t="s">
        <v>91</v>
      </c>
      <c r="E2153" s="35"/>
      <c r="F2153" s="31" t="s">
        <v>92</v>
      </c>
      <c r="G2153" s="17">
        <f t="shared" ref="G2153:G2154" si="5574">G2154</f>
        <v>37200.400000000001</v>
      </c>
      <c r="H2153" s="17">
        <f t="shared" ref="H2153:H2154" si="5575">H2154</f>
        <v>38284.300000000003</v>
      </c>
      <c r="I2153" s="17">
        <f t="shared" ref="I2153:I2154" si="5576">I2154</f>
        <v>38284.300000000003</v>
      </c>
      <c r="J2153" s="17">
        <f t="shared" ref="J2153:J2154" si="5577">J2154</f>
        <v>0</v>
      </c>
      <c r="K2153" s="17">
        <f t="shared" ref="K2153:K2154" si="5578">K2154</f>
        <v>0</v>
      </c>
      <c r="L2153" s="17">
        <f t="shared" ref="L2153:L2154" si="5579">L2154</f>
        <v>0</v>
      </c>
      <c r="M2153" s="17">
        <f t="shared" si="5528"/>
        <v>37200.400000000001</v>
      </c>
      <c r="N2153" s="17">
        <f t="shared" si="5529"/>
        <v>38284.300000000003</v>
      </c>
      <c r="O2153" s="17">
        <f t="shared" si="5530"/>
        <v>38284.300000000003</v>
      </c>
      <c r="P2153" s="17">
        <f t="shared" ref="P2153:P2154" si="5580">P2154</f>
        <v>5409.5</v>
      </c>
      <c r="Q2153" s="17">
        <f t="shared" ref="Q2153:Q2154" si="5581">Q2154</f>
        <v>0</v>
      </c>
      <c r="R2153" s="17">
        <f t="shared" ref="R2153:R2154" si="5582">R2154</f>
        <v>0</v>
      </c>
      <c r="S2153" s="17">
        <f t="shared" ref="S2153:S2154" si="5583">S2154</f>
        <v>0</v>
      </c>
      <c r="T2153" s="17">
        <f t="shared" ref="T2153:T2154" si="5584">T2154</f>
        <v>6614</v>
      </c>
      <c r="U2153" s="17">
        <f t="shared" ref="U2153:U2154" si="5585">U2154</f>
        <v>0</v>
      </c>
      <c r="V2153" s="17">
        <f t="shared" ref="V2153:V2154" si="5586">V2154</f>
        <v>6614</v>
      </c>
      <c r="W2153" s="17">
        <f t="shared" ref="W2153:W2154" si="5587">W2154</f>
        <v>0</v>
      </c>
      <c r="X2153" s="17">
        <f t="shared" ref="X2153:X2154" si="5588">X2154</f>
        <v>0</v>
      </c>
      <c r="Y2153" s="17">
        <f t="shared" si="5565"/>
        <v>42609.900000000001</v>
      </c>
      <c r="Z2153" s="17">
        <f t="shared" si="5566"/>
        <v>44898.300000000003</v>
      </c>
      <c r="AA2153" s="17">
        <f t="shared" si="5567"/>
        <v>44898.300000000003</v>
      </c>
      <c r="AB2153" s="17">
        <f t="shared" ref="AB2153:AB2154" si="5589">AB2154</f>
        <v>0</v>
      </c>
      <c r="AC2153" s="17">
        <f t="shared" ref="AC2153:AC2154" si="5590">AC2154</f>
        <v>0</v>
      </c>
      <c r="AD2153" s="17">
        <f t="shared" ref="AD2153:AD2154" si="5591">AD2154</f>
        <v>0</v>
      </c>
      <c r="AE2153" s="17">
        <f t="shared" si="5568"/>
        <v>42609.900000000001</v>
      </c>
      <c r="AF2153" s="17">
        <f t="shared" si="5569"/>
        <v>44898.300000000003</v>
      </c>
      <c r="AG2153" s="17">
        <f t="shared" si="5570"/>
        <v>44898.300000000003</v>
      </c>
      <c r="AH2153" s="17">
        <f t="shared" ref="AH2153:AH2154" si="5592">AH2154</f>
        <v>0</v>
      </c>
      <c r="AI2153" s="17">
        <f t="shared" ref="AI2153:AI2154" si="5593">AI2154</f>
        <v>0</v>
      </c>
      <c r="AJ2153" s="17">
        <f t="shared" ref="AJ2153:AJ2154" si="5594">AJ2154</f>
        <v>0</v>
      </c>
      <c r="AK2153" s="17">
        <f t="shared" ref="AK2153:AK2154" si="5595">AK2154</f>
        <v>0</v>
      </c>
      <c r="AL2153" s="17">
        <f t="shared" ref="AL2153:AL2154" si="5596">AL2154</f>
        <v>0</v>
      </c>
      <c r="AM2153" s="17">
        <f t="shared" ref="AM2153:AM2154" si="5597">AM2154</f>
        <v>0</v>
      </c>
      <c r="AN2153" s="17">
        <f t="shared" ref="AN2153:AN2154" si="5598">AN2154</f>
        <v>0</v>
      </c>
      <c r="AO2153" s="17">
        <f t="shared" ref="AO2153:AO2154" si="5599">AO2154</f>
        <v>0</v>
      </c>
      <c r="AP2153" s="17">
        <f t="shared" ref="AP2153:AP2154" si="5600">AP2154</f>
        <v>0</v>
      </c>
      <c r="AQ2153" s="17">
        <f t="shared" ref="AQ2153:AQ2154" si="5601">AQ2154</f>
        <v>0</v>
      </c>
      <c r="AR2153" s="17">
        <f t="shared" ref="AR2153:AR2154" si="5602">AR2154</f>
        <v>0</v>
      </c>
      <c r="AS2153" s="17">
        <f t="shared" ref="AS2153:AS2154" si="5603">AS2154</f>
        <v>0</v>
      </c>
      <c r="AT2153" s="17">
        <f t="shared" ref="AT2153:AT2154" si="5604">AT2154</f>
        <v>0</v>
      </c>
      <c r="AU2153" s="17">
        <f t="shared" ref="AU2153:AU2154" si="5605">AU2154</f>
        <v>0</v>
      </c>
      <c r="AV2153" s="17">
        <f t="shared" ref="AV2153:AV2154" si="5606">AV2154</f>
        <v>0</v>
      </c>
      <c r="AW2153" s="17">
        <f t="shared" si="5571"/>
        <v>42609.900000000001</v>
      </c>
      <c r="AX2153" s="17">
        <f t="shared" si="5572"/>
        <v>44898.300000000003</v>
      </c>
      <c r="AY2153" s="17">
        <f t="shared" si="5573"/>
        <v>44898.300000000003</v>
      </c>
      <c r="AZ2153" s="17">
        <f t="shared" ref="AZ2153:AZ2154" si="5607">AZ2154</f>
        <v>0</v>
      </c>
      <c r="BA2153" s="32"/>
      <c r="BB2153" s="32"/>
      <c r="BC2153" s="1"/>
      <c r="BD2153" s="1"/>
      <c r="BE2153" s="1"/>
      <c r="BF2153" s="1"/>
      <c r="BG2153" s="1"/>
      <c r="BH2153" s="1"/>
      <c r="BI2153" s="1"/>
    </row>
    <row r="2154" s="1" customFormat="1">
      <c r="A2154" s="30" t="s">
        <v>860</v>
      </c>
      <c r="B2154" s="30" t="s">
        <v>29</v>
      </c>
      <c r="C2154" s="30" t="s">
        <v>31</v>
      </c>
      <c r="D2154" s="30" t="s">
        <v>93</v>
      </c>
      <c r="E2154" s="35"/>
      <c r="F2154" s="31" t="s">
        <v>94</v>
      </c>
      <c r="G2154" s="17">
        <f t="shared" si="5574"/>
        <v>37200.400000000001</v>
      </c>
      <c r="H2154" s="17">
        <f t="shared" si="5575"/>
        <v>38284.300000000003</v>
      </c>
      <c r="I2154" s="17">
        <f t="shared" si="5576"/>
        <v>38284.300000000003</v>
      </c>
      <c r="J2154" s="17">
        <f t="shared" si="5577"/>
        <v>0</v>
      </c>
      <c r="K2154" s="17">
        <f t="shared" si="5578"/>
        <v>0</v>
      </c>
      <c r="L2154" s="17">
        <f t="shared" si="5579"/>
        <v>0</v>
      </c>
      <c r="M2154" s="17">
        <f t="shared" si="5528"/>
        <v>37200.400000000001</v>
      </c>
      <c r="N2154" s="17">
        <f t="shared" si="5529"/>
        <v>38284.300000000003</v>
      </c>
      <c r="O2154" s="17">
        <f t="shared" si="5530"/>
        <v>38284.300000000003</v>
      </c>
      <c r="P2154" s="17">
        <f t="shared" si="5580"/>
        <v>5409.5</v>
      </c>
      <c r="Q2154" s="17">
        <f t="shared" si="5581"/>
        <v>0</v>
      </c>
      <c r="R2154" s="17">
        <f t="shared" si="5582"/>
        <v>0</v>
      </c>
      <c r="S2154" s="17">
        <f t="shared" si="5583"/>
        <v>0</v>
      </c>
      <c r="T2154" s="17">
        <f t="shared" si="5584"/>
        <v>6614</v>
      </c>
      <c r="U2154" s="17">
        <f t="shared" si="5585"/>
        <v>0</v>
      </c>
      <c r="V2154" s="17">
        <f t="shared" si="5586"/>
        <v>6614</v>
      </c>
      <c r="W2154" s="17">
        <f t="shared" si="5587"/>
        <v>0</v>
      </c>
      <c r="X2154" s="17">
        <f t="shared" si="5588"/>
        <v>0</v>
      </c>
      <c r="Y2154" s="17">
        <f t="shared" si="5565"/>
        <v>42609.900000000001</v>
      </c>
      <c r="Z2154" s="17">
        <f t="shared" si="5566"/>
        <v>44898.300000000003</v>
      </c>
      <c r="AA2154" s="17">
        <f t="shared" si="5567"/>
        <v>44898.300000000003</v>
      </c>
      <c r="AB2154" s="17">
        <f t="shared" si="5589"/>
        <v>0</v>
      </c>
      <c r="AC2154" s="17">
        <f t="shared" si="5590"/>
        <v>0</v>
      </c>
      <c r="AD2154" s="17">
        <f t="shared" si="5591"/>
        <v>0</v>
      </c>
      <c r="AE2154" s="17">
        <f t="shared" si="5568"/>
        <v>42609.900000000001</v>
      </c>
      <c r="AF2154" s="17">
        <f t="shared" si="5569"/>
        <v>44898.300000000003</v>
      </c>
      <c r="AG2154" s="17">
        <f t="shared" si="5570"/>
        <v>44898.300000000003</v>
      </c>
      <c r="AH2154" s="17">
        <f t="shared" si="5592"/>
        <v>0</v>
      </c>
      <c r="AI2154" s="17">
        <f t="shared" si="5593"/>
        <v>0</v>
      </c>
      <c r="AJ2154" s="17">
        <f t="shared" si="5594"/>
        <v>0</v>
      </c>
      <c r="AK2154" s="17">
        <f t="shared" si="5595"/>
        <v>0</v>
      </c>
      <c r="AL2154" s="17">
        <f t="shared" si="5596"/>
        <v>0</v>
      </c>
      <c r="AM2154" s="17">
        <f t="shared" si="5597"/>
        <v>0</v>
      </c>
      <c r="AN2154" s="17">
        <f t="shared" si="5598"/>
        <v>0</v>
      </c>
      <c r="AO2154" s="17">
        <f t="shared" si="5599"/>
        <v>0</v>
      </c>
      <c r="AP2154" s="17">
        <f t="shared" si="5600"/>
        <v>0</v>
      </c>
      <c r="AQ2154" s="17">
        <f t="shared" si="5601"/>
        <v>0</v>
      </c>
      <c r="AR2154" s="17">
        <f t="shared" si="5602"/>
        <v>0</v>
      </c>
      <c r="AS2154" s="17">
        <f t="shared" si="5603"/>
        <v>0</v>
      </c>
      <c r="AT2154" s="17">
        <f t="shared" si="5604"/>
        <v>0</v>
      </c>
      <c r="AU2154" s="17">
        <f t="shared" si="5605"/>
        <v>0</v>
      </c>
      <c r="AV2154" s="17">
        <f t="shared" si="5606"/>
        <v>0</v>
      </c>
      <c r="AW2154" s="17">
        <f t="shared" si="5571"/>
        <v>42609.900000000001</v>
      </c>
      <c r="AX2154" s="17">
        <f t="shared" si="5572"/>
        <v>44898.300000000003</v>
      </c>
      <c r="AY2154" s="17">
        <f t="shared" si="5573"/>
        <v>44898.300000000003</v>
      </c>
      <c r="AZ2154" s="17">
        <f t="shared" si="5607"/>
        <v>0</v>
      </c>
      <c r="BA2154" s="32"/>
      <c r="BB2154" s="32"/>
      <c r="BC2154" s="1"/>
      <c r="BD2154" s="1"/>
      <c r="BE2154" s="1"/>
      <c r="BF2154" s="1"/>
      <c r="BG2154" s="1"/>
      <c r="BH2154" s="1"/>
      <c r="BI2154" s="1"/>
    </row>
    <row r="2155" s="1" customFormat="1">
      <c r="A2155" s="30" t="s">
        <v>860</v>
      </c>
      <c r="B2155" s="30" t="s">
        <v>29</v>
      </c>
      <c r="C2155" s="30" t="s">
        <v>31</v>
      </c>
      <c r="D2155" s="30" t="s">
        <v>95</v>
      </c>
      <c r="E2155" s="35"/>
      <c r="F2155" s="31" t="s">
        <v>52</v>
      </c>
      <c r="G2155" s="17">
        <f>G2156+G2157</f>
        <v>37200.400000000001</v>
      </c>
      <c r="H2155" s="17">
        <f>H2156+H2157</f>
        <v>38284.300000000003</v>
      </c>
      <c r="I2155" s="17">
        <f>I2156+I2157</f>
        <v>38284.300000000003</v>
      </c>
      <c r="J2155" s="17">
        <f>J2156+J2157</f>
        <v>0</v>
      </c>
      <c r="K2155" s="17">
        <f>K2156+K2157</f>
        <v>0</v>
      </c>
      <c r="L2155" s="17">
        <f>L2156+L2157</f>
        <v>0</v>
      </c>
      <c r="M2155" s="17">
        <f t="shared" si="5528"/>
        <v>37200.400000000001</v>
      </c>
      <c r="N2155" s="17">
        <f t="shared" si="5529"/>
        <v>38284.300000000003</v>
      </c>
      <c r="O2155" s="17">
        <f t="shared" si="5530"/>
        <v>38284.300000000003</v>
      </c>
      <c r="P2155" s="17">
        <f>P2156+P2157</f>
        <v>5409.5</v>
      </c>
      <c r="Q2155" s="17">
        <f>Q2156+Q2157</f>
        <v>0</v>
      </c>
      <c r="R2155" s="17">
        <f>R2156+R2157</f>
        <v>0</v>
      </c>
      <c r="S2155" s="17">
        <f>S2156+S2157</f>
        <v>0</v>
      </c>
      <c r="T2155" s="17">
        <f>T2156+T2157</f>
        <v>6614</v>
      </c>
      <c r="U2155" s="17">
        <f>U2156+U2157</f>
        <v>0</v>
      </c>
      <c r="V2155" s="17">
        <f>V2156+V2157</f>
        <v>6614</v>
      </c>
      <c r="W2155" s="17">
        <f>W2156+W2157</f>
        <v>0</v>
      </c>
      <c r="X2155" s="17">
        <f>X2156+X2157</f>
        <v>0</v>
      </c>
      <c r="Y2155" s="17">
        <f t="shared" si="5565"/>
        <v>42609.900000000001</v>
      </c>
      <c r="Z2155" s="17">
        <f t="shared" si="5566"/>
        <v>44898.300000000003</v>
      </c>
      <c r="AA2155" s="17">
        <f t="shared" si="5567"/>
        <v>44898.300000000003</v>
      </c>
      <c r="AB2155" s="17">
        <f>AB2156+AB2157</f>
        <v>0</v>
      </c>
      <c r="AC2155" s="17">
        <f>AC2156+AC2157</f>
        <v>0</v>
      </c>
      <c r="AD2155" s="17">
        <f>AD2156+AD2157</f>
        <v>0</v>
      </c>
      <c r="AE2155" s="17">
        <f t="shared" si="5568"/>
        <v>42609.900000000001</v>
      </c>
      <c r="AF2155" s="17">
        <f t="shared" si="5569"/>
        <v>44898.300000000003</v>
      </c>
      <c r="AG2155" s="17">
        <f t="shared" si="5570"/>
        <v>44898.300000000003</v>
      </c>
      <c r="AH2155" s="17">
        <f>AH2156+AH2157</f>
        <v>0</v>
      </c>
      <c r="AI2155" s="17">
        <f>AI2156+AI2157</f>
        <v>0</v>
      </c>
      <c r="AJ2155" s="17">
        <f>AJ2156+AJ2157</f>
        <v>0</v>
      </c>
      <c r="AK2155" s="17">
        <f>AK2156+AK2157</f>
        <v>0</v>
      </c>
      <c r="AL2155" s="17">
        <f>AL2156+AL2157</f>
        <v>0</v>
      </c>
      <c r="AM2155" s="17">
        <f>AM2156+AM2157</f>
        <v>0</v>
      </c>
      <c r="AN2155" s="17">
        <f>AN2156+AN2157</f>
        <v>0</v>
      </c>
      <c r="AO2155" s="17">
        <f>AO2156+AO2157</f>
        <v>0</v>
      </c>
      <c r="AP2155" s="17">
        <f>AP2156+AP2157</f>
        <v>0</v>
      </c>
      <c r="AQ2155" s="17">
        <f>AQ2156+AQ2157</f>
        <v>0</v>
      </c>
      <c r="AR2155" s="17">
        <f>AR2156+AR2157</f>
        <v>0</v>
      </c>
      <c r="AS2155" s="17">
        <f>AS2156+AS2157</f>
        <v>0</v>
      </c>
      <c r="AT2155" s="17">
        <f>AT2156+AT2157</f>
        <v>0</v>
      </c>
      <c r="AU2155" s="17">
        <f>AU2156+AU2157</f>
        <v>0</v>
      </c>
      <c r="AV2155" s="17">
        <f>AV2156+AV2157</f>
        <v>0</v>
      </c>
      <c r="AW2155" s="17">
        <f t="shared" si="5571"/>
        <v>42609.900000000001</v>
      </c>
      <c r="AX2155" s="17">
        <f t="shared" si="5572"/>
        <v>44898.300000000003</v>
      </c>
      <c r="AY2155" s="17">
        <f t="shared" si="5573"/>
        <v>44898.300000000003</v>
      </c>
      <c r="AZ2155" s="17">
        <f>AZ2156+AZ2157</f>
        <v>0</v>
      </c>
      <c r="BA2155" s="32"/>
      <c r="BB2155" s="32"/>
      <c r="BC2155" s="1"/>
      <c r="BD2155" s="1"/>
      <c r="BE2155" s="1"/>
      <c r="BF2155" s="1"/>
      <c r="BG2155" s="1"/>
      <c r="BH2155" s="1"/>
      <c r="BI2155" s="1"/>
    </row>
    <row r="2156" s="1" customFormat="1">
      <c r="A2156" s="30" t="s">
        <v>860</v>
      </c>
      <c r="B2156" s="30" t="s">
        <v>29</v>
      </c>
      <c r="C2156" s="30" t="s">
        <v>31</v>
      </c>
      <c r="D2156" s="30" t="s">
        <v>95</v>
      </c>
      <c r="E2156" s="30" t="s">
        <v>53</v>
      </c>
      <c r="F2156" s="31" t="s">
        <v>54</v>
      </c>
      <c r="G2156" s="17">
        <v>35240.400000000001</v>
      </c>
      <c r="H2156" s="17">
        <v>36324.300000000003</v>
      </c>
      <c r="I2156" s="17">
        <v>36324.300000000003</v>
      </c>
      <c r="J2156" s="17"/>
      <c r="K2156" s="17"/>
      <c r="L2156" s="17"/>
      <c r="M2156" s="17">
        <f t="shared" si="5528"/>
        <v>35240.400000000001</v>
      </c>
      <c r="N2156" s="17">
        <f t="shared" si="5529"/>
        <v>36324.300000000003</v>
      </c>
      <c r="O2156" s="17">
        <f t="shared" si="5530"/>
        <v>36324.300000000003</v>
      </c>
      <c r="P2156" s="17">
        <v>5409.5</v>
      </c>
      <c r="Q2156" s="17"/>
      <c r="R2156" s="17"/>
      <c r="S2156" s="17"/>
      <c r="T2156" s="17">
        <v>6614</v>
      </c>
      <c r="U2156" s="17"/>
      <c r="V2156" s="17">
        <v>6614</v>
      </c>
      <c r="W2156" s="17"/>
      <c r="X2156" s="17"/>
      <c r="Y2156" s="17">
        <f t="shared" si="5565"/>
        <v>40649.900000000001</v>
      </c>
      <c r="Z2156" s="17">
        <f t="shared" si="5566"/>
        <v>42938.300000000003</v>
      </c>
      <c r="AA2156" s="17">
        <f t="shared" si="5567"/>
        <v>42938.300000000003</v>
      </c>
      <c r="AB2156" s="17"/>
      <c r="AC2156" s="17"/>
      <c r="AD2156" s="17"/>
      <c r="AE2156" s="17">
        <f t="shared" si="5568"/>
        <v>40649.900000000001</v>
      </c>
      <c r="AF2156" s="17">
        <f t="shared" si="5569"/>
        <v>42938.300000000003</v>
      </c>
      <c r="AG2156" s="17">
        <f t="shared" si="5570"/>
        <v>42938.300000000003</v>
      </c>
      <c r="AH2156" s="17"/>
      <c r="AI2156" s="17"/>
      <c r="AJ2156" s="17"/>
      <c r="AK2156" s="17"/>
      <c r="AL2156" s="17"/>
      <c r="AM2156" s="17"/>
      <c r="AN2156" s="17"/>
      <c r="AO2156" s="17"/>
      <c r="AP2156" s="17"/>
      <c r="AQ2156" s="17"/>
      <c r="AR2156" s="17"/>
      <c r="AS2156" s="17"/>
      <c r="AT2156" s="17"/>
      <c r="AU2156" s="17"/>
      <c r="AV2156" s="17"/>
      <c r="AW2156" s="17">
        <f t="shared" si="5571"/>
        <v>40649.900000000001</v>
      </c>
      <c r="AX2156" s="17">
        <f t="shared" si="5572"/>
        <v>42938.300000000003</v>
      </c>
      <c r="AY2156" s="17">
        <f t="shared" si="5573"/>
        <v>42938.300000000003</v>
      </c>
      <c r="AZ2156" s="17"/>
      <c r="BA2156" s="32"/>
      <c r="BB2156" s="32"/>
      <c r="BC2156" s="1"/>
      <c r="BD2156" s="1"/>
      <c r="BE2156" s="1"/>
      <c r="BF2156" s="1"/>
      <c r="BG2156" s="1"/>
      <c r="BH2156" s="1"/>
      <c r="BI2156" s="1"/>
    </row>
    <row r="2157" s="1" customFormat="1">
      <c r="A2157" s="30" t="s">
        <v>860</v>
      </c>
      <c r="B2157" s="30" t="s">
        <v>29</v>
      </c>
      <c r="C2157" s="30" t="s">
        <v>31</v>
      </c>
      <c r="D2157" s="30" t="s">
        <v>95</v>
      </c>
      <c r="E2157" s="30" t="s">
        <v>41</v>
      </c>
      <c r="F2157" s="31" t="s">
        <v>42</v>
      </c>
      <c r="G2157" s="17">
        <v>1960</v>
      </c>
      <c r="H2157" s="17">
        <v>1960</v>
      </c>
      <c r="I2157" s="17">
        <v>1960</v>
      </c>
      <c r="J2157" s="17"/>
      <c r="K2157" s="17"/>
      <c r="L2157" s="17"/>
      <c r="M2157" s="17">
        <f t="shared" si="5528"/>
        <v>1960</v>
      </c>
      <c r="N2157" s="17">
        <f t="shared" si="5529"/>
        <v>1960</v>
      </c>
      <c r="O2157" s="17">
        <f t="shared" si="5530"/>
        <v>1960</v>
      </c>
      <c r="P2157" s="17"/>
      <c r="Q2157" s="17"/>
      <c r="R2157" s="17"/>
      <c r="S2157" s="17"/>
      <c r="T2157" s="17"/>
      <c r="U2157" s="17"/>
      <c r="V2157" s="17"/>
      <c r="W2157" s="17"/>
      <c r="X2157" s="17"/>
      <c r="Y2157" s="17">
        <f t="shared" si="5565"/>
        <v>1960</v>
      </c>
      <c r="Z2157" s="17">
        <f t="shared" si="5566"/>
        <v>1960</v>
      </c>
      <c r="AA2157" s="17">
        <f t="shared" si="5567"/>
        <v>1960</v>
      </c>
      <c r="AB2157" s="17"/>
      <c r="AC2157" s="17"/>
      <c r="AD2157" s="17"/>
      <c r="AE2157" s="17">
        <f t="shared" si="5568"/>
        <v>1960</v>
      </c>
      <c r="AF2157" s="17">
        <f t="shared" si="5569"/>
        <v>1960</v>
      </c>
      <c r="AG2157" s="17">
        <f t="shared" si="5570"/>
        <v>1960</v>
      </c>
      <c r="AH2157" s="17"/>
      <c r="AI2157" s="17"/>
      <c r="AJ2157" s="17"/>
      <c r="AK2157" s="17"/>
      <c r="AL2157" s="17"/>
      <c r="AM2157" s="17"/>
      <c r="AN2157" s="17"/>
      <c r="AO2157" s="17"/>
      <c r="AP2157" s="17"/>
      <c r="AQ2157" s="17"/>
      <c r="AR2157" s="17"/>
      <c r="AS2157" s="17"/>
      <c r="AT2157" s="17"/>
      <c r="AU2157" s="17"/>
      <c r="AV2157" s="17"/>
      <c r="AW2157" s="17">
        <f t="shared" si="5571"/>
        <v>1960</v>
      </c>
      <c r="AX2157" s="17">
        <f t="shared" si="5572"/>
        <v>1960</v>
      </c>
      <c r="AY2157" s="17">
        <f t="shared" si="5573"/>
        <v>1960</v>
      </c>
      <c r="AZ2157" s="17"/>
      <c r="BA2157" s="32"/>
      <c r="BB2157" s="32"/>
      <c r="BC2157" s="1"/>
      <c r="BD2157" s="1"/>
      <c r="BE2157" s="1"/>
      <c r="BF2157" s="1"/>
      <c r="BG2157" s="1"/>
      <c r="BH2157" s="1"/>
      <c r="BI2157" s="1"/>
    </row>
    <row r="2158" s="20" customFormat="1">
      <c r="A2158" s="21" t="s">
        <v>860</v>
      </c>
      <c r="B2158" s="21" t="s">
        <v>65</v>
      </c>
      <c r="C2158" s="21"/>
      <c r="D2158" s="21"/>
      <c r="E2158" s="33"/>
      <c r="F2158" s="22" t="s">
        <v>153</v>
      </c>
      <c r="G2158" s="23">
        <f t="shared" ref="G2158:G2162" si="5608">G2159</f>
        <v>360.39999999999998</v>
      </c>
      <c r="H2158" s="23">
        <f t="shared" ref="H2158:H2162" si="5609">H2159</f>
        <v>360.39999999999998</v>
      </c>
      <c r="I2158" s="23">
        <f t="shared" ref="I2158:I2162" si="5610">I2159</f>
        <v>360.39999999999998</v>
      </c>
      <c r="J2158" s="23">
        <f t="shared" ref="J2158:J2162" si="5611">J2159</f>
        <v>0</v>
      </c>
      <c r="K2158" s="23">
        <f t="shared" ref="K2158:K2162" si="5612">K2159</f>
        <v>0</v>
      </c>
      <c r="L2158" s="23">
        <f t="shared" ref="L2158:L2162" si="5613">L2159</f>
        <v>0</v>
      </c>
      <c r="M2158" s="23">
        <f t="shared" si="5528"/>
        <v>360.39999999999998</v>
      </c>
      <c r="N2158" s="23">
        <f t="shared" si="5529"/>
        <v>360.39999999999998</v>
      </c>
      <c r="O2158" s="23">
        <f t="shared" si="5530"/>
        <v>360.39999999999998</v>
      </c>
      <c r="P2158" s="23">
        <f t="shared" ref="P2158:P2162" si="5614">P2159</f>
        <v>0</v>
      </c>
      <c r="Q2158" s="23">
        <f t="shared" ref="Q2158:Q2162" si="5615">Q2159</f>
        <v>0</v>
      </c>
      <c r="R2158" s="23">
        <f t="shared" ref="R2158:R2162" si="5616">R2159</f>
        <v>0</v>
      </c>
      <c r="S2158" s="23">
        <f t="shared" ref="S2158:S2162" si="5617">S2159</f>
        <v>0</v>
      </c>
      <c r="T2158" s="23">
        <f t="shared" ref="T2158:T2162" si="5618">T2159</f>
        <v>0</v>
      </c>
      <c r="U2158" s="23">
        <f t="shared" ref="U2158:U2162" si="5619">U2159</f>
        <v>0</v>
      </c>
      <c r="V2158" s="23">
        <f t="shared" ref="V2158:V2162" si="5620">V2159</f>
        <v>0</v>
      </c>
      <c r="W2158" s="23">
        <f t="shared" ref="W2158:W2162" si="5621">W2159</f>
        <v>0</v>
      </c>
      <c r="X2158" s="23">
        <f t="shared" ref="X2158:X2162" si="5622">X2159</f>
        <v>0</v>
      </c>
      <c r="Y2158" s="23">
        <f t="shared" si="5565"/>
        <v>360.39999999999998</v>
      </c>
      <c r="Z2158" s="23">
        <f t="shared" si="5566"/>
        <v>360.39999999999998</v>
      </c>
      <c r="AA2158" s="23">
        <f t="shared" si="5567"/>
        <v>360.39999999999998</v>
      </c>
      <c r="AB2158" s="23">
        <f t="shared" ref="AB2158:AB2162" si="5623">AB2159</f>
        <v>0</v>
      </c>
      <c r="AC2158" s="23">
        <f t="shared" ref="AC2158:AC2162" si="5624">AC2159</f>
        <v>0</v>
      </c>
      <c r="AD2158" s="23">
        <f t="shared" ref="AD2158:AD2162" si="5625">AD2159</f>
        <v>0</v>
      </c>
      <c r="AE2158" s="23">
        <f t="shared" si="5568"/>
        <v>360.39999999999998</v>
      </c>
      <c r="AF2158" s="23">
        <f t="shared" si="5569"/>
        <v>360.39999999999998</v>
      </c>
      <c r="AG2158" s="23">
        <f t="shared" si="5570"/>
        <v>360.39999999999998</v>
      </c>
      <c r="AH2158" s="23">
        <f t="shared" ref="AH2158:AH2162" si="5626">AH2159</f>
        <v>0</v>
      </c>
      <c r="AI2158" s="23">
        <f t="shared" ref="AI2158:AI2162" si="5627">AI2159</f>
        <v>0</v>
      </c>
      <c r="AJ2158" s="23">
        <f t="shared" ref="AJ2158:AJ2162" si="5628">AJ2159</f>
        <v>0</v>
      </c>
      <c r="AK2158" s="23">
        <f t="shared" ref="AK2158:AK2162" si="5629">AK2159</f>
        <v>0</v>
      </c>
      <c r="AL2158" s="23">
        <f t="shared" ref="AL2158:AL2162" si="5630">AL2159</f>
        <v>0</v>
      </c>
      <c r="AM2158" s="23">
        <f t="shared" ref="AM2158:AM2162" si="5631">AM2159</f>
        <v>0</v>
      </c>
      <c r="AN2158" s="23">
        <f t="shared" ref="AN2158:AN2162" si="5632">AN2159</f>
        <v>0</v>
      </c>
      <c r="AO2158" s="23">
        <f t="shared" ref="AO2158:AO2162" si="5633">AO2159</f>
        <v>0</v>
      </c>
      <c r="AP2158" s="23">
        <f t="shared" ref="AP2158:AP2162" si="5634">AP2159</f>
        <v>0</v>
      </c>
      <c r="AQ2158" s="23">
        <f t="shared" ref="AQ2158:AQ2162" si="5635">AQ2159</f>
        <v>0</v>
      </c>
      <c r="AR2158" s="23">
        <f t="shared" ref="AR2158:AR2162" si="5636">AR2159</f>
        <v>0</v>
      </c>
      <c r="AS2158" s="23">
        <f t="shared" ref="AS2158:AS2162" si="5637">AS2159</f>
        <v>0</v>
      </c>
      <c r="AT2158" s="23">
        <f t="shared" ref="AT2158:AT2162" si="5638">AT2159</f>
        <v>0</v>
      </c>
      <c r="AU2158" s="23">
        <f t="shared" ref="AU2158:AU2162" si="5639">AU2159</f>
        <v>0</v>
      </c>
      <c r="AV2158" s="23">
        <f t="shared" ref="AV2158:AV2162" si="5640">AV2159</f>
        <v>0</v>
      </c>
      <c r="AW2158" s="23">
        <f t="shared" si="5571"/>
        <v>360.39999999999998</v>
      </c>
      <c r="AX2158" s="23">
        <f t="shared" si="5572"/>
        <v>360.39999999999998</v>
      </c>
      <c r="AY2158" s="23">
        <f t="shared" si="5573"/>
        <v>360.39999999999998</v>
      </c>
      <c r="AZ2158" s="23">
        <f t="shared" ref="AZ2158:AZ2162" si="5641">AZ2159</f>
        <v>0</v>
      </c>
      <c r="BA2158" s="24"/>
      <c r="BB2158" s="24"/>
      <c r="BC2158" s="20"/>
      <c r="BD2158" s="20"/>
      <c r="BE2158" s="20"/>
      <c r="BF2158" s="20"/>
      <c r="BG2158" s="20"/>
      <c r="BH2158" s="20"/>
      <c r="BI2158" s="20"/>
    </row>
    <row r="2159" s="25" customFormat="1" ht="30">
      <c r="A2159" s="26" t="s">
        <v>860</v>
      </c>
      <c r="B2159" s="26" t="s">
        <v>65</v>
      </c>
      <c r="C2159" s="26" t="s">
        <v>154</v>
      </c>
      <c r="D2159" s="26"/>
      <c r="E2159" s="34"/>
      <c r="F2159" s="27" t="s">
        <v>155</v>
      </c>
      <c r="G2159" s="28">
        <f t="shared" si="5608"/>
        <v>360.39999999999998</v>
      </c>
      <c r="H2159" s="28">
        <f t="shared" si="5609"/>
        <v>360.39999999999998</v>
      </c>
      <c r="I2159" s="28">
        <f t="shared" si="5610"/>
        <v>360.39999999999998</v>
      </c>
      <c r="J2159" s="28">
        <f t="shared" si="5611"/>
        <v>0</v>
      </c>
      <c r="K2159" s="28">
        <f t="shared" si="5612"/>
        <v>0</v>
      </c>
      <c r="L2159" s="28">
        <f t="shared" si="5613"/>
        <v>0</v>
      </c>
      <c r="M2159" s="28">
        <f t="shared" si="5528"/>
        <v>360.39999999999998</v>
      </c>
      <c r="N2159" s="28">
        <f t="shared" si="5529"/>
        <v>360.39999999999998</v>
      </c>
      <c r="O2159" s="28">
        <f t="shared" si="5530"/>
        <v>360.39999999999998</v>
      </c>
      <c r="P2159" s="28">
        <f t="shared" si="5614"/>
        <v>0</v>
      </c>
      <c r="Q2159" s="28">
        <f t="shared" si="5615"/>
        <v>0</v>
      </c>
      <c r="R2159" s="28">
        <f t="shared" si="5616"/>
        <v>0</v>
      </c>
      <c r="S2159" s="28">
        <f t="shared" si="5617"/>
        <v>0</v>
      </c>
      <c r="T2159" s="28">
        <f t="shared" si="5618"/>
        <v>0</v>
      </c>
      <c r="U2159" s="28">
        <f t="shared" si="5619"/>
        <v>0</v>
      </c>
      <c r="V2159" s="28">
        <f t="shared" si="5620"/>
        <v>0</v>
      </c>
      <c r="W2159" s="28">
        <f t="shared" si="5621"/>
        <v>0</v>
      </c>
      <c r="X2159" s="28">
        <f t="shared" si="5622"/>
        <v>0</v>
      </c>
      <c r="Y2159" s="28">
        <f t="shared" si="5565"/>
        <v>360.39999999999998</v>
      </c>
      <c r="Z2159" s="28">
        <f t="shared" si="5566"/>
        <v>360.39999999999998</v>
      </c>
      <c r="AA2159" s="28">
        <f t="shared" si="5567"/>
        <v>360.39999999999998</v>
      </c>
      <c r="AB2159" s="28">
        <f t="shared" si="5623"/>
        <v>0</v>
      </c>
      <c r="AC2159" s="28">
        <f t="shared" si="5624"/>
        <v>0</v>
      </c>
      <c r="AD2159" s="28">
        <f t="shared" si="5625"/>
        <v>0</v>
      </c>
      <c r="AE2159" s="28">
        <f t="shared" si="5568"/>
        <v>360.39999999999998</v>
      </c>
      <c r="AF2159" s="28">
        <f t="shared" si="5569"/>
        <v>360.39999999999998</v>
      </c>
      <c r="AG2159" s="28">
        <f t="shared" si="5570"/>
        <v>360.39999999999998</v>
      </c>
      <c r="AH2159" s="28">
        <f t="shared" si="5626"/>
        <v>0</v>
      </c>
      <c r="AI2159" s="28">
        <f t="shared" si="5627"/>
        <v>0</v>
      </c>
      <c r="AJ2159" s="28">
        <f t="shared" si="5628"/>
        <v>0</v>
      </c>
      <c r="AK2159" s="28">
        <f t="shared" si="5629"/>
        <v>0</v>
      </c>
      <c r="AL2159" s="28">
        <f t="shared" si="5630"/>
        <v>0</v>
      </c>
      <c r="AM2159" s="28">
        <f t="shared" si="5631"/>
        <v>0</v>
      </c>
      <c r="AN2159" s="28">
        <f t="shared" si="5632"/>
        <v>0</v>
      </c>
      <c r="AO2159" s="28">
        <f t="shared" si="5633"/>
        <v>0</v>
      </c>
      <c r="AP2159" s="28">
        <f t="shared" si="5634"/>
        <v>0</v>
      </c>
      <c r="AQ2159" s="28">
        <f t="shared" si="5635"/>
        <v>0</v>
      </c>
      <c r="AR2159" s="28">
        <f t="shared" si="5636"/>
        <v>0</v>
      </c>
      <c r="AS2159" s="28">
        <f t="shared" si="5637"/>
        <v>0</v>
      </c>
      <c r="AT2159" s="28">
        <f t="shared" si="5638"/>
        <v>0</v>
      </c>
      <c r="AU2159" s="28">
        <f t="shared" si="5639"/>
        <v>0</v>
      </c>
      <c r="AV2159" s="28">
        <f t="shared" si="5640"/>
        <v>0</v>
      </c>
      <c r="AW2159" s="28">
        <f t="shared" si="5571"/>
        <v>360.39999999999998</v>
      </c>
      <c r="AX2159" s="28">
        <f t="shared" si="5572"/>
        <v>360.39999999999998</v>
      </c>
      <c r="AY2159" s="28">
        <f t="shared" si="5573"/>
        <v>360.39999999999998</v>
      </c>
      <c r="AZ2159" s="28">
        <f t="shared" si="5641"/>
        <v>0</v>
      </c>
      <c r="BA2159" s="29"/>
      <c r="BB2159" s="29"/>
      <c r="BC2159" s="25"/>
      <c r="BD2159" s="25"/>
      <c r="BE2159" s="25"/>
      <c r="BF2159" s="25"/>
      <c r="BG2159" s="25"/>
      <c r="BH2159" s="25"/>
      <c r="BI2159" s="25"/>
    </row>
    <row r="2160" s="1" customFormat="1" ht="30">
      <c r="A2160" s="30" t="s">
        <v>860</v>
      </c>
      <c r="B2160" s="30" t="s">
        <v>65</v>
      </c>
      <c r="C2160" s="30" t="s">
        <v>154</v>
      </c>
      <c r="D2160" s="30" t="s">
        <v>57</v>
      </c>
      <c r="E2160" s="35"/>
      <c r="F2160" s="31" t="s">
        <v>58</v>
      </c>
      <c r="G2160" s="17">
        <f t="shared" si="5608"/>
        <v>360.39999999999998</v>
      </c>
      <c r="H2160" s="17">
        <f t="shared" si="5609"/>
        <v>360.39999999999998</v>
      </c>
      <c r="I2160" s="17">
        <f t="shared" si="5610"/>
        <v>360.39999999999998</v>
      </c>
      <c r="J2160" s="17">
        <f t="shared" si="5611"/>
        <v>0</v>
      </c>
      <c r="K2160" s="17">
        <f t="shared" si="5612"/>
        <v>0</v>
      </c>
      <c r="L2160" s="17">
        <f t="shared" si="5613"/>
        <v>0</v>
      </c>
      <c r="M2160" s="17">
        <f t="shared" si="5528"/>
        <v>360.39999999999998</v>
      </c>
      <c r="N2160" s="17">
        <f t="shared" si="5529"/>
        <v>360.39999999999998</v>
      </c>
      <c r="O2160" s="17">
        <f t="shared" si="5530"/>
        <v>360.39999999999998</v>
      </c>
      <c r="P2160" s="17">
        <f t="shared" si="5614"/>
        <v>0</v>
      </c>
      <c r="Q2160" s="17">
        <f t="shared" si="5615"/>
        <v>0</v>
      </c>
      <c r="R2160" s="17">
        <f t="shared" si="5616"/>
        <v>0</v>
      </c>
      <c r="S2160" s="17">
        <f t="shared" si="5617"/>
        <v>0</v>
      </c>
      <c r="T2160" s="17">
        <f t="shared" si="5618"/>
        <v>0</v>
      </c>
      <c r="U2160" s="17">
        <f t="shared" si="5619"/>
        <v>0</v>
      </c>
      <c r="V2160" s="17">
        <f t="shared" si="5620"/>
        <v>0</v>
      </c>
      <c r="W2160" s="17">
        <f t="shared" si="5621"/>
        <v>0</v>
      </c>
      <c r="X2160" s="17">
        <f t="shared" si="5622"/>
        <v>0</v>
      </c>
      <c r="Y2160" s="17">
        <f t="shared" si="5565"/>
        <v>360.39999999999998</v>
      </c>
      <c r="Z2160" s="17">
        <f t="shared" si="5566"/>
        <v>360.39999999999998</v>
      </c>
      <c r="AA2160" s="17">
        <f t="shared" si="5567"/>
        <v>360.39999999999998</v>
      </c>
      <c r="AB2160" s="17">
        <f t="shared" si="5623"/>
        <v>0</v>
      </c>
      <c r="AC2160" s="17">
        <f t="shared" si="5624"/>
        <v>0</v>
      </c>
      <c r="AD2160" s="17">
        <f t="shared" si="5625"/>
        <v>0</v>
      </c>
      <c r="AE2160" s="17">
        <f t="shared" si="5568"/>
        <v>360.39999999999998</v>
      </c>
      <c r="AF2160" s="17">
        <f t="shared" si="5569"/>
        <v>360.39999999999998</v>
      </c>
      <c r="AG2160" s="17">
        <f t="shared" si="5570"/>
        <v>360.39999999999998</v>
      </c>
      <c r="AH2160" s="17">
        <f t="shared" si="5626"/>
        <v>0</v>
      </c>
      <c r="AI2160" s="17">
        <f t="shared" si="5627"/>
        <v>0</v>
      </c>
      <c r="AJ2160" s="17">
        <f t="shared" si="5628"/>
        <v>0</v>
      </c>
      <c r="AK2160" s="17">
        <f t="shared" si="5629"/>
        <v>0</v>
      </c>
      <c r="AL2160" s="17">
        <f t="shared" si="5630"/>
        <v>0</v>
      </c>
      <c r="AM2160" s="17">
        <f t="shared" si="5631"/>
        <v>0</v>
      </c>
      <c r="AN2160" s="17">
        <f t="shared" si="5632"/>
        <v>0</v>
      </c>
      <c r="AO2160" s="17">
        <f t="shared" si="5633"/>
        <v>0</v>
      </c>
      <c r="AP2160" s="17">
        <f t="shared" si="5634"/>
        <v>0</v>
      </c>
      <c r="AQ2160" s="17">
        <f t="shared" si="5635"/>
        <v>0</v>
      </c>
      <c r="AR2160" s="17">
        <f t="shared" si="5636"/>
        <v>0</v>
      </c>
      <c r="AS2160" s="17">
        <f t="shared" si="5637"/>
        <v>0</v>
      </c>
      <c r="AT2160" s="17">
        <f t="shared" si="5638"/>
        <v>0</v>
      </c>
      <c r="AU2160" s="17">
        <f t="shared" si="5639"/>
        <v>0</v>
      </c>
      <c r="AV2160" s="17">
        <f t="shared" si="5640"/>
        <v>0</v>
      </c>
      <c r="AW2160" s="17">
        <f t="shared" si="5571"/>
        <v>360.39999999999998</v>
      </c>
      <c r="AX2160" s="17">
        <f t="shared" si="5572"/>
        <v>360.39999999999998</v>
      </c>
      <c r="AY2160" s="17">
        <f t="shared" si="5573"/>
        <v>360.39999999999998</v>
      </c>
      <c r="AZ2160" s="17">
        <f t="shared" si="5641"/>
        <v>0</v>
      </c>
      <c r="BA2160" s="32"/>
      <c r="BB2160" s="32"/>
      <c r="BC2160" s="1"/>
      <c r="BD2160" s="1"/>
      <c r="BE2160" s="1"/>
      <c r="BF2160" s="1"/>
      <c r="BG2160" s="1"/>
      <c r="BH2160" s="1"/>
      <c r="BI2160" s="1"/>
    </row>
    <row r="2161" s="1" customFormat="1" ht="15">
      <c r="A2161" s="30" t="s">
        <v>860</v>
      </c>
      <c r="B2161" s="30" t="s">
        <v>65</v>
      </c>
      <c r="C2161" s="30" t="s">
        <v>154</v>
      </c>
      <c r="D2161" s="30" t="s">
        <v>59</v>
      </c>
      <c r="E2161" s="35"/>
      <c r="F2161" s="31" t="s">
        <v>60</v>
      </c>
      <c r="G2161" s="17">
        <f t="shared" si="5608"/>
        <v>360.39999999999998</v>
      </c>
      <c r="H2161" s="17">
        <f t="shared" si="5609"/>
        <v>360.39999999999998</v>
      </c>
      <c r="I2161" s="17">
        <f t="shared" si="5610"/>
        <v>360.39999999999998</v>
      </c>
      <c r="J2161" s="17">
        <f t="shared" si="5611"/>
        <v>0</v>
      </c>
      <c r="K2161" s="17">
        <f t="shared" si="5612"/>
        <v>0</v>
      </c>
      <c r="L2161" s="17">
        <f t="shared" si="5613"/>
        <v>0</v>
      </c>
      <c r="M2161" s="17">
        <f t="shared" si="5528"/>
        <v>360.39999999999998</v>
      </c>
      <c r="N2161" s="17">
        <f t="shared" si="5529"/>
        <v>360.39999999999998</v>
      </c>
      <c r="O2161" s="17">
        <f t="shared" si="5530"/>
        <v>360.39999999999998</v>
      </c>
      <c r="P2161" s="17">
        <f t="shared" si="5614"/>
        <v>0</v>
      </c>
      <c r="Q2161" s="17">
        <f t="shared" si="5615"/>
        <v>0</v>
      </c>
      <c r="R2161" s="17">
        <f t="shared" si="5616"/>
        <v>0</v>
      </c>
      <c r="S2161" s="17">
        <f t="shared" si="5617"/>
        <v>0</v>
      </c>
      <c r="T2161" s="17">
        <f t="shared" si="5618"/>
        <v>0</v>
      </c>
      <c r="U2161" s="17">
        <f t="shared" si="5619"/>
        <v>0</v>
      </c>
      <c r="V2161" s="17">
        <f t="shared" si="5620"/>
        <v>0</v>
      </c>
      <c r="W2161" s="17">
        <f t="shared" si="5621"/>
        <v>0</v>
      </c>
      <c r="X2161" s="17">
        <f t="shared" si="5622"/>
        <v>0</v>
      </c>
      <c r="Y2161" s="17">
        <f t="shared" si="5565"/>
        <v>360.39999999999998</v>
      </c>
      <c r="Z2161" s="17">
        <f t="shared" si="5566"/>
        <v>360.39999999999998</v>
      </c>
      <c r="AA2161" s="17">
        <f t="shared" si="5567"/>
        <v>360.39999999999998</v>
      </c>
      <c r="AB2161" s="17">
        <f t="shared" si="5623"/>
        <v>0</v>
      </c>
      <c r="AC2161" s="17">
        <f t="shared" si="5624"/>
        <v>0</v>
      </c>
      <c r="AD2161" s="17">
        <f t="shared" si="5625"/>
        <v>0</v>
      </c>
      <c r="AE2161" s="17">
        <f t="shared" si="5568"/>
        <v>360.39999999999998</v>
      </c>
      <c r="AF2161" s="17">
        <f t="shared" si="5569"/>
        <v>360.39999999999998</v>
      </c>
      <c r="AG2161" s="17">
        <f t="shared" si="5570"/>
        <v>360.39999999999998</v>
      </c>
      <c r="AH2161" s="17">
        <f t="shared" si="5626"/>
        <v>0</v>
      </c>
      <c r="AI2161" s="17">
        <f t="shared" si="5627"/>
        <v>0</v>
      </c>
      <c r="AJ2161" s="17">
        <f t="shared" si="5628"/>
        <v>0</v>
      </c>
      <c r="AK2161" s="17">
        <f t="shared" si="5629"/>
        <v>0</v>
      </c>
      <c r="AL2161" s="17">
        <f t="shared" si="5630"/>
        <v>0</v>
      </c>
      <c r="AM2161" s="17">
        <f t="shared" si="5631"/>
        <v>0</v>
      </c>
      <c r="AN2161" s="17">
        <f t="shared" si="5632"/>
        <v>0</v>
      </c>
      <c r="AO2161" s="17">
        <f t="shared" si="5633"/>
        <v>0</v>
      </c>
      <c r="AP2161" s="17">
        <f t="shared" si="5634"/>
        <v>0</v>
      </c>
      <c r="AQ2161" s="17">
        <f t="shared" si="5635"/>
        <v>0</v>
      </c>
      <c r="AR2161" s="17">
        <f t="shared" si="5636"/>
        <v>0</v>
      </c>
      <c r="AS2161" s="17">
        <f t="shared" si="5637"/>
        <v>0</v>
      </c>
      <c r="AT2161" s="17">
        <f t="shared" si="5638"/>
        <v>0</v>
      </c>
      <c r="AU2161" s="17">
        <f t="shared" si="5639"/>
        <v>0</v>
      </c>
      <c r="AV2161" s="17">
        <f t="shared" si="5640"/>
        <v>0</v>
      </c>
      <c r="AW2161" s="17">
        <f t="shared" si="5571"/>
        <v>360.39999999999998</v>
      </c>
      <c r="AX2161" s="17">
        <f t="shared" si="5572"/>
        <v>360.39999999999998</v>
      </c>
      <c r="AY2161" s="17">
        <f t="shared" si="5573"/>
        <v>360.39999999999998</v>
      </c>
      <c r="AZ2161" s="17">
        <f t="shared" si="5641"/>
        <v>0</v>
      </c>
      <c r="BA2161" s="32"/>
      <c r="BB2161" s="32"/>
      <c r="BC2161" s="1"/>
      <c r="BD2161" s="1"/>
      <c r="BE2161" s="1"/>
      <c r="BF2161" s="1"/>
      <c r="BG2161" s="1"/>
      <c r="BH2161" s="1"/>
      <c r="BI2161" s="1"/>
    </row>
    <row r="2162" s="1" customFormat="1" ht="30">
      <c r="A2162" s="30" t="s">
        <v>860</v>
      </c>
      <c r="B2162" s="30" t="s">
        <v>65</v>
      </c>
      <c r="C2162" s="30" t="s">
        <v>154</v>
      </c>
      <c r="D2162" s="30" t="s">
        <v>156</v>
      </c>
      <c r="E2162" s="35"/>
      <c r="F2162" s="31" t="s">
        <v>157</v>
      </c>
      <c r="G2162" s="17">
        <f t="shared" si="5608"/>
        <v>360.39999999999998</v>
      </c>
      <c r="H2162" s="17">
        <f t="shared" si="5609"/>
        <v>360.39999999999998</v>
      </c>
      <c r="I2162" s="17">
        <f t="shared" si="5610"/>
        <v>360.39999999999998</v>
      </c>
      <c r="J2162" s="17">
        <f t="shared" si="5611"/>
        <v>0</v>
      </c>
      <c r="K2162" s="17">
        <f t="shared" si="5612"/>
        <v>0</v>
      </c>
      <c r="L2162" s="17">
        <f t="shared" si="5613"/>
        <v>0</v>
      </c>
      <c r="M2162" s="17">
        <f t="shared" si="5528"/>
        <v>360.39999999999998</v>
      </c>
      <c r="N2162" s="17">
        <f t="shared" si="5529"/>
        <v>360.39999999999998</v>
      </c>
      <c r="O2162" s="17">
        <f t="shared" si="5530"/>
        <v>360.39999999999998</v>
      </c>
      <c r="P2162" s="17">
        <f t="shared" si="5614"/>
        <v>0</v>
      </c>
      <c r="Q2162" s="17">
        <f t="shared" si="5615"/>
        <v>0</v>
      </c>
      <c r="R2162" s="17">
        <f t="shared" si="5616"/>
        <v>0</v>
      </c>
      <c r="S2162" s="17">
        <f t="shared" si="5617"/>
        <v>0</v>
      </c>
      <c r="T2162" s="17">
        <f t="shared" si="5618"/>
        <v>0</v>
      </c>
      <c r="U2162" s="17">
        <f t="shared" si="5619"/>
        <v>0</v>
      </c>
      <c r="V2162" s="17">
        <f t="shared" si="5620"/>
        <v>0</v>
      </c>
      <c r="W2162" s="17">
        <f t="shared" si="5621"/>
        <v>0</v>
      </c>
      <c r="X2162" s="17">
        <f t="shared" si="5622"/>
        <v>0</v>
      </c>
      <c r="Y2162" s="17">
        <f t="shared" si="5565"/>
        <v>360.39999999999998</v>
      </c>
      <c r="Z2162" s="17">
        <f t="shared" si="5566"/>
        <v>360.39999999999998</v>
      </c>
      <c r="AA2162" s="17">
        <f t="shared" si="5567"/>
        <v>360.39999999999998</v>
      </c>
      <c r="AB2162" s="17">
        <f t="shared" si="5623"/>
        <v>0</v>
      </c>
      <c r="AC2162" s="17">
        <f t="shared" si="5624"/>
        <v>0</v>
      </c>
      <c r="AD2162" s="17">
        <f t="shared" si="5625"/>
        <v>0</v>
      </c>
      <c r="AE2162" s="17">
        <f t="shared" si="5568"/>
        <v>360.39999999999998</v>
      </c>
      <c r="AF2162" s="17">
        <f t="shared" si="5569"/>
        <v>360.39999999999998</v>
      </c>
      <c r="AG2162" s="17">
        <f t="shared" si="5570"/>
        <v>360.39999999999998</v>
      </c>
      <c r="AH2162" s="17">
        <f t="shared" si="5626"/>
        <v>0</v>
      </c>
      <c r="AI2162" s="17">
        <f t="shared" si="5627"/>
        <v>0</v>
      </c>
      <c r="AJ2162" s="17">
        <f t="shared" si="5628"/>
        <v>0</v>
      </c>
      <c r="AK2162" s="17">
        <f t="shared" si="5629"/>
        <v>0</v>
      </c>
      <c r="AL2162" s="17">
        <f t="shared" si="5630"/>
        <v>0</v>
      </c>
      <c r="AM2162" s="17">
        <f t="shared" si="5631"/>
        <v>0</v>
      </c>
      <c r="AN2162" s="17">
        <f t="shared" si="5632"/>
        <v>0</v>
      </c>
      <c r="AO2162" s="17">
        <f t="shared" si="5633"/>
        <v>0</v>
      </c>
      <c r="AP2162" s="17">
        <f t="shared" si="5634"/>
        <v>0</v>
      </c>
      <c r="AQ2162" s="17">
        <f t="shared" si="5635"/>
        <v>0</v>
      </c>
      <c r="AR2162" s="17">
        <f t="shared" si="5636"/>
        <v>0</v>
      </c>
      <c r="AS2162" s="17">
        <f t="shared" si="5637"/>
        <v>0</v>
      </c>
      <c r="AT2162" s="17">
        <f t="shared" si="5638"/>
        <v>0</v>
      </c>
      <c r="AU2162" s="17">
        <f t="shared" si="5639"/>
        <v>0</v>
      </c>
      <c r="AV2162" s="17">
        <f t="shared" si="5640"/>
        <v>0</v>
      </c>
      <c r="AW2162" s="17">
        <f t="shared" si="5571"/>
        <v>360.39999999999998</v>
      </c>
      <c r="AX2162" s="17">
        <f t="shared" si="5572"/>
        <v>360.39999999999998</v>
      </c>
      <c r="AY2162" s="17">
        <f t="shared" si="5573"/>
        <v>360.39999999999998</v>
      </c>
      <c r="AZ2162" s="17">
        <f t="shared" si="5641"/>
        <v>0</v>
      </c>
      <c r="BA2162" s="32"/>
      <c r="BB2162" s="32"/>
      <c r="BC2162" s="1"/>
      <c r="BD2162" s="1"/>
      <c r="BE2162" s="1"/>
      <c r="BF2162" s="1"/>
      <c r="BG2162" s="1"/>
      <c r="BH2162" s="1"/>
      <c r="BI2162" s="1"/>
    </row>
    <row r="2163" s="1" customFormat="1" ht="30">
      <c r="A2163" s="30" t="s">
        <v>860</v>
      </c>
      <c r="B2163" s="30" t="s">
        <v>65</v>
      </c>
      <c r="C2163" s="30" t="s">
        <v>154</v>
      </c>
      <c r="D2163" s="30" t="s">
        <v>156</v>
      </c>
      <c r="E2163" s="30" t="s">
        <v>41</v>
      </c>
      <c r="F2163" s="31" t="s">
        <v>42</v>
      </c>
      <c r="G2163" s="17">
        <v>360.39999999999998</v>
      </c>
      <c r="H2163" s="17">
        <v>360.39999999999998</v>
      </c>
      <c r="I2163" s="17">
        <v>360.39999999999998</v>
      </c>
      <c r="J2163" s="17"/>
      <c r="K2163" s="17"/>
      <c r="L2163" s="17"/>
      <c r="M2163" s="17">
        <f t="shared" si="5528"/>
        <v>360.39999999999998</v>
      </c>
      <c r="N2163" s="17">
        <f t="shared" si="5529"/>
        <v>360.39999999999998</v>
      </c>
      <c r="O2163" s="17">
        <f t="shared" si="5530"/>
        <v>360.39999999999998</v>
      </c>
      <c r="P2163" s="17"/>
      <c r="Q2163" s="17"/>
      <c r="R2163" s="17"/>
      <c r="S2163" s="17"/>
      <c r="T2163" s="17"/>
      <c r="U2163" s="17"/>
      <c r="V2163" s="17"/>
      <c r="W2163" s="17"/>
      <c r="X2163" s="17"/>
      <c r="Y2163" s="17">
        <f t="shared" si="5565"/>
        <v>360.39999999999998</v>
      </c>
      <c r="Z2163" s="17">
        <f t="shared" si="5566"/>
        <v>360.39999999999998</v>
      </c>
      <c r="AA2163" s="17">
        <f t="shared" si="5567"/>
        <v>360.39999999999998</v>
      </c>
      <c r="AB2163" s="17"/>
      <c r="AC2163" s="17"/>
      <c r="AD2163" s="17"/>
      <c r="AE2163" s="17">
        <f t="shared" si="5568"/>
        <v>360.39999999999998</v>
      </c>
      <c r="AF2163" s="17">
        <f t="shared" si="5569"/>
        <v>360.39999999999998</v>
      </c>
      <c r="AG2163" s="17">
        <f t="shared" si="5570"/>
        <v>360.39999999999998</v>
      </c>
      <c r="AH2163" s="17"/>
      <c r="AI2163" s="17"/>
      <c r="AJ2163" s="17"/>
      <c r="AK2163" s="17"/>
      <c r="AL2163" s="17"/>
      <c r="AM2163" s="17"/>
      <c r="AN2163" s="17"/>
      <c r="AO2163" s="17"/>
      <c r="AP2163" s="17"/>
      <c r="AQ2163" s="17"/>
      <c r="AR2163" s="17"/>
      <c r="AS2163" s="17"/>
      <c r="AT2163" s="17"/>
      <c r="AU2163" s="17"/>
      <c r="AV2163" s="17"/>
      <c r="AW2163" s="17">
        <f t="shared" si="5571"/>
        <v>360.39999999999998</v>
      </c>
      <c r="AX2163" s="17">
        <f t="shared" si="5572"/>
        <v>360.39999999999998</v>
      </c>
      <c r="AY2163" s="17">
        <f t="shared" si="5573"/>
        <v>360.39999999999998</v>
      </c>
      <c r="AZ2163" s="17"/>
      <c r="BA2163" s="32"/>
      <c r="BB2163" s="32"/>
      <c r="BC2163" s="1"/>
      <c r="BD2163" s="1"/>
      <c r="BE2163" s="1"/>
      <c r="BF2163" s="1"/>
      <c r="BG2163" s="1"/>
      <c r="BH2163" s="1"/>
      <c r="BI2163" s="1"/>
    </row>
    <row r="2164" s="20" customFormat="1" ht="30">
      <c r="A2164" s="21" t="s">
        <v>865</v>
      </c>
      <c r="B2164" s="21"/>
      <c r="C2164" s="21"/>
      <c r="D2164" s="21"/>
      <c r="E2164" s="21"/>
      <c r="F2164" s="22" t="s">
        <v>866</v>
      </c>
      <c r="G2164" s="23">
        <f>G2178+G2165+G2171</f>
        <v>112522.7</v>
      </c>
      <c r="H2164" s="23">
        <f>H2178+H2165+H2171</f>
        <v>104724.5</v>
      </c>
      <c r="I2164" s="23">
        <f>I2178+I2165+I2171</f>
        <v>104724.5</v>
      </c>
      <c r="J2164" s="23">
        <f>J2178+J2165+J2171</f>
        <v>-53.100000000000001</v>
      </c>
      <c r="K2164" s="23">
        <f>K2178+K2165+K2171</f>
        <v>-53.799999999999997</v>
      </c>
      <c r="L2164" s="23">
        <f>L2178+L2165+L2171</f>
        <v>-54.5</v>
      </c>
      <c r="M2164" s="23">
        <f t="shared" si="5528"/>
        <v>112469.59999999999</v>
      </c>
      <c r="N2164" s="23">
        <f t="shared" si="5529"/>
        <v>104670.7</v>
      </c>
      <c r="O2164" s="23">
        <f t="shared" si="5530"/>
        <v>104670</v>
      </c>
      <c r="P2164" s="23">
        <f>P2178+P2165+P2171</f>
        <v>8569.2000000000007</v>
      </c>
      <c r="Q2164" s="23">
        <f>Q2178+Q2165+Q2171</f>
        <v>0</v>
      </c>
      <c r="R2164" s="23">
        <f>R2178+R2165+R2171</f>
        <v>0</v>
      </c>
      <c r="S2164" s="23">
        <f>S2178+S2165+S2171</f>
        <v>7117.3260700000001</v>
      </c>
      <c r="T2164" s="23">
        <f>T2178+T2165+T2171</f>
        <v>10313</v>
      </c>
      <c r="U2164" s="23">
        <f>U2178+U2165+U2171</f>
        <v>0</v>
      </c>
      <c r="V2164" s="23">
        <f>V2178+V2165+V2171</f>
        <v>10313</v>
      </c>
      <c r="W2164" s="23">
        <f>W2178+W2165+W2171</f>
        <v>0</v>
      </c>
      <c r="X2164" s="23">
        <f>X2178+X2165+X2171</f>
        <v>0</v>
      </c>
      <c r="Y2164" s="23">
        <f t="shared" si="5565"/>
        <v>128156.12606999998</v>
      </c>
      <c r="Z2164" s="23">
        <f t="shared" si="5566"/>
        <v>114983.7</v>
      </c>
      <c r="AA2164" s="23">
        <f t="shared" si="5567"/>
        <v>114983</v>
      </c>
      <c r="AB2164" s="23">
        <f>AB2178+AB2165+AB2171</f>
        <v>-170.40000000000001</v>
      </c>
      <c r="AC2164" s="23">
        <f>AC2178+AC2165+AC2171</f>
        <v>0</v>
      </c>
      <c r="AD2164" s="23">
        <f>AD2178+AD2165+AD2171</f>
        <v>0</v>
      </c>
      <c r="AE2164" s="23">
        <f t="shared" si="5568"/>
        <v>127985.72606999999</v>
      </c>
      <c r="AF2164" s="23">
        <f t="shared" si="5569"/>
        <v>114983.7</v>
      </c>
      <c r="AG2164" s="23">
        <f t="shared" si="5570"/>
        <v>114983</v>
      </c>
      <c r="AH2164" s="23">
        <f>AH2178+AH2165+AH2171</f>
        <v>0</v>
      </c>
      <c r="AI2164" s="23">
        <f>AI2178+AI2165+AI2171</f>
        <v>0</v>
      </c>
      <c r="AJ2164" s="23">
        <f>AJ2178+AJ2165+AJ2171</f>
        <v>0</v>
      </c>
      <c r="AK2164" s="23">
        <f>AK2178+AK2165+AK2171</f>
        <v>0</v>
      </c>
      <c r="AL2164" s="23">
        <f>AL2178+AL2165+AL2171</f>
        <v>0</v>
      </c>
      <c r="AM2164" s="23">
        <f>AM2178+AM2165+AM2171</f>
        <v>0</v>
      </c>
      <c r="AN2164" s="23">
        <f>AN2178+AN2165+AN2171</f>
        <v>0</v>
      </c>
      <c r="AO2164" s="23">
        <f>AO2178+AO2165+AO2171</f>
        <v>0</v>
      </c>
      <c r="AP2164" s="23">
        <f>AP2178+AP2165+AP2171</f>
        <v>0</v>
      </c>
      <c r="AQ2164" s="23">
        <f>AQ2178+AQ2165+AQ2171</f>
        <v>0</v>
      </c>
      <c r="AR2164" s="23">
        <f>AR2178+AR2165+AR2171</f>
        <v>0</v>
      </c>
      <c r="AS2164" s="23">
        <f>AS2178+AS2165+AS2171</f>
        <v>0</v>
      </c>
      <c r="AT2164" s="23">
        <f>AT2178+AT2165+AT2171</f>
        <v>0</v>
      </c>
      <c r="AU2164" s="23">
        <f>AU2178+AU2165+AU2171</f>
        <v>0</v>
      </c>
      <c r="AV2164" s="23">
        <f>AV2178+AV2165+AV2171</f>
        <v>0</v>
      </c>
      <c r="AW2164" s="23">
        <f t="shared" si="5571"/>
        <v>127985.72606999999</v>
      </c>
      <c r="AX2164" s="23">
        <f t="shared" si="5572"/>
        <v>114983.7</v>
      </c>
      <c r="AY2164" s="23">
        <f t="shared" si="5573"/>
        <v>114983</v>
      </c>
      <c r="AZ2164" s="23">
        <f>AZ2178+AZ2165+AZ2171</f>
        <v>0</v>
      </c>
      <c r="BA2164" s="24"/>
      <c r="BB2164" s="24"/>
      <c r="BC2164" s="20"/>
      <c r="BD2164" s="20"/>
      <c r="BE2164" s="20"/>
      <c r="BF2164" s="20"/>
      <c r="BG2164" s="20"/>
      <c r="BH2164" s="20"/>
      <c r="BI2164" s="20"/>
    </row>
    <row r="2165" s="20" customFormat="1" ht="15">
      <c r="A2165" s="21" t="s">
        <v>865</v>
      </c>
      <c r="B2165" s="21" t="s">
        <v>29</v>
      </c>
      <c r="C2165" s="21"/>
      <c r="D2165" s="21"/>
      <c r="E2165" s="21"/>
      <c r="F2165" s="22" t="s">
        <v>30</v>
      </c>
      <c r="G2165" s="23">
        <f t="shared" ref="G2165:G2180" si="5642">G2166</f>
        <v>61.5</v>
      </c>
      <c r="H2165" s="23">
        <f t="shared" ref="H2165:H2180" si="5643">H2166</f>
        <v>61.5</v>
      </c>
      <c r="I2165" s="23">
        <f t="shared" ref="I2165:I2180" si="5644">I2166</f>
        <v>61.5</v>
      </c>
      <c r="J2165" s="23">
        <f t="shared" ref="J2165:J2180" si="5645">J2166</f>
        <v>0</v>
      </c>
      <c r="K2165" s="23">
        <f t="shared" ref="K2165:K2180" si="5646">K2166</f>
        <v>0</v>
      </c>
      <c r="L2165" s="23">
        <f t="shared" ref="L2165:L2180" si="5647">L2166</f>
        <v>0</v>
      </c>
      <c r="M2165" s="23">
        <f t="shared" si="5528"/>
        <v>61.5</v>
      </c>
      <c r="N2165" s="23">
        <f t="shared" si="5529"/>
        <v>61.5</v>
      </c>
      <c r="O2165" s="23">
        <f t="shared" si="5530"/>
        <v>61.5</v>
      </c>
      <c r="P2165" s="23">
        <f t="shared" ref="P2165:P2180" si="5648">P2166</f>
        <v>0</v>
      </c>
      <c r="Q2165" s="23">
        <f t="shared" ref="Q2165:Q2180" si="5649">Q2166</f>
        <v>0</v>
      </c>
      <c r="R2165" s="23">
        <f t="shared" ref="R2165:R2180" si="5650">R2166</f>
        <v>0</v>
      </c>
      <c r="S2165" s="23">
        <f t="shared" ref="S2165:S2180" si="5651">S2166</f>
        <v>0</v>
      </c>
      <c r="T2165" s="23">
        <f t="shared" ref="T2165:T2180" si="5652">T2166</f>
        <v>0</v>
      </c>
      <c r="U2165" s="23">
        <f t="shared" ref="U2165:U2180" si="5653">U2166</f>
        <v>0</v>
      </c>
      <c r="V2165" s="23">
        <f t="shared" ref="V2165:V2180" si="5654">V2166</f>
        <v>0</v>
      </c>
      <c r="W2165" s="23">
        <f t="shared" ref="W2165:W2180" si="5655">W2166</f>
        <v>0</v>
      </c>
      <c r="X2165" s="23">
        <f t="shared" ref="X2165:X2180" si="5656">X2166</f>
        <v>0</v>
      </c>
      <c r="Y2165" s="23">
        <f t="shared" si="5565"/>
        <v>61.5</v>
      </c>
      <c r="Z2165" s="23">
        <f t="shared" si="5566"/>
        <v>61.5</v>
      </c>
      <c r="AA2165" s="23">
        <f t="shared" si="5567"/>
        <v>61.5</v>
      </c>
      <c r="AB2165" s="23">
        <f t="shared" ref="AB2165:AB2180" si="5657">AB2166</f>
        <v>0</v>
      </c>
      <c r="AC2165" s="23">
        <f t="shared" ref="AC2165:AC2180" si="5658">AC2166</f>
        <v>0</v>
      </c>
      <c r="AD2165" s="23">
        <f t="shared" ref="AD2165:AD2180" si="5659">AD2166</f>
        <v>0</v>
      </c>
      <c r="AE2165" s="23">
        <f t="shared" si="5568"/>
        <v>61.5</v>
      </c>
      <c r="AF2165" s="23">
        <f t="shared" si="5569"/>
        <v>61.5</v>
      </c>
      <c r="AG2165" s="23">
        <f t="shared" si="5570"/>
        <v>61.5</v>
      </c>
      <c r="AH2165" s="23">
        <f t="shared" ref="AH2165:AH2180" si="5660">AH2166</f>
        <v>0</v>
      </c>
      <c r="AI2165" s="23">
        <f t="shared" ref="AI2165:AI2180" si="5661">AI2166</f>
        <v>0</v>
      </c>
      <c r="AJ2165" s="23">
        <f t="shared" ref="AJ2165:AJ2180" si="5662">AJ2166</f>
        <v>0</v>
      </c>
      <c r="AK2165" s="23">
        <f t="shared" ref="AK2165:AK2180" si="5663">AK2166</f>
        <v>0</v>
      </c>
      <c r="AL2165" s="23">
        <f t="shared" ref="AL2165:AL2180" si="5664">AL2166</f>
        <v>0</v>
      </c>
      <c r="AM2165" s="23">
        <f t="shared" ref="AM2165:AM2180" si="5665">AM2166</f>
        <v>0</v>
      </c>
      <c r="AN2165" s="23">
        <f t="shared" ref="AN2165:AN2180" si="5666">AN2166</f>
        <v>0</v>
      </c>
      <c r="AO2165" s="23">
        <f t="shared" ref="AO2165:AO2180" si="5667">AO2166</f>
        <v>0</v>
      </c>
      <c r="AP2165" s="23">
        <f t="shared" ref="AP2165:AP2180" si="5668">AP2166</f>
        <v>0</v>
      </c>
      <c r="AQ2165" s="23">
        <f t="shared" ref="AQ2165:AQ2180" si="5669">AQ2166</f>
        <v>0</v>
      </c>
      <c r="AR2165" s="23">
        <f t="shared" ref="AR2165:AR2180" si="5670">AR2166</f>
        <v>0</v>
      </c>
      <c r="AS2165" s="23">
        <f t="shared" ref="AS2165:AS2180" si="5671">AS2166</f>
        <v>0</v>
      </c>
      <c r="AT2165" s="23">
        <f t="shared" ref="AT2165:AT2180" si="5672">AT2166</f>
        <v>0</v>
      </c>
      <c r="AU2165" s="23">
        <f t="shared" ref="AU2165:AU2180" si="5673">AU2166</f>
        <v>0</v>
      </c>
      <c r="AV2165" s="23">
        <f t="shared" ref="AV2165:AV2180" si="5674">AV2166</f>
        <v>0</v>
      </c>
      <c r="AW2165" s="23">
        <f t="shared" si="5571"/>
        <v>61.5</v>
      </c>
      <c r="AX2165" s="23">
        <f t="shared" si="5572"/>
        <v>61.5</v>
      </c>
      <c r="AY2165" s="23">
        <f t="shared" si="5573"/>
        <v>61.5</v>
      </c>
      <c r="AZ2165" s="23">
        <f t="shared" ref="AZ2165:AZ2180" si="5675">AZ2166</f>
        <v>0</v>
      </c>
      <c r="BA2165" s="24"/>
      <c r="BB2165" s="24"/>
      <c r="BC2165" s="20"/>
      <c r="BD2165" s="20"/>
      <c r="BE2165" s="20"/>
      <c r="BF2165" s="20"/>
      <c r="BG2165" s="20"/>
      <c r="BH2165" s="20"/>
      <c r="BI2165" s="20"/>
    </row>
    <row r="2166" s="25" customFormat="1" ht="15">
      <c r="A2166" s="26" t="s">
        <v>865</v>
      </c>
      <c r="B2166" s="26" t="s">
        <v>29</v>
      </c>
      <c r="C2166" s="26" t="s">
        <v>31</v>
      </c>
      <c r="D2166" s="26"/>
      <c r="E2166" s="26"/>
      <c r="F2166" s="27" t="s">
        <v>32</v>
      </c>
      <c r="G2166" s="28">
        <f t="shared" si="5642"/>
        <v>61.5</v>
      </c>
      <c r="H2166" s="28">
        <f t="shared" si="5643"/>
        <v>61.5</v>
      </c>
      <c r="I2166" s="28">
        <f t="shared" si="5644"/>
        <v>61.5</v>
      </c>
      <c r="J2166" s="28">
        <f t="shared" si="5645"/>
        <v>0</v>
      </c>
      <c r="K2166" s="28">
        <f t="shared" si="5646"/>
        <v>0</v>
      </c>
      <c r="L2166" s="28">
        <f t="shared" si="5647"/>
        <v>0</v>
      </c>
      <c r="M2166" s="28">
        <f t="shared" si="5528"/>
        <v>61.5</v>
      </c>
      <c r="N2166" s="28">
        <f t="shared" si="5529"/>
        <v>61.5</v>
      </c>
      <c r="O2166" s="28">
        <f t="shared" si="5530"/>
        <v>61.5</v>
      </c>
      <c r="P2166" s="28">
        <f t="shared" si="5648"/>
        <v>0</v>
      </c>
      <c r="Q2166" s="28">
        <f t="shared" si="5649"/>
        <v>0</v>
      </c>
      <c r="R2166" s="28">
        <f t="shared" si="5650"/>
        <v>0</v>
      </c>
      <c r="S2166" s="28">
        <f t="shared" si="5651"/>
        <v>0</v>
      </c>
      <c r="T2166" s="28">
        <f t="shared" si="5652"/>
        <v>0</v>
      </c>
      <c r="U2166" s="28">
        <f t="shared" si="5653"/>
        <v>0</v>
      </c>
      <c r="V2166" s="28">
        <f t="shared" si="5654"/>
        <v>0</v>
      </c>
      <c r="W2166" s="28">
        <f t="shared" si="5655"/>
        <v>0</v>
      </c>
      <c r="X2166" s="28">
        <f t="shared" si="5656"/>
        <v>0</v>
      </c>
      <c r="Y2166" s="28">
        <f t="shared" si="5565"/>
        <v>61.5</v>
      </c>
      <c r="Z2166" s="28">
        <f t="shared" si="5566"/>
        <v>61.5</v>
      </c>
      <c r="AA2166" s="28">
        <f t="shared" si="5567"/>
        <v>61.5</v>
      </c>
      <c r="AB2166" s="28">
        <f t="shared" si="5657"/>
        <v>0</v>
      </c>
      <c r="AC2166" s="28">
        <f t="shared" si="5658"/>
        <v>0</v>
      </c>
      <c r="AD2166" s="28">
        <f t="shared" si="5659"/>
        <v>0</v>
      </c>
      <c r="AE2166" s="28">
        <f t="shared" si="5568"/>
        <v>61.5</v>
      </c>
      <c r="AF2166" s="28">
        <f t="shared" si="5569"/>
        <v>61.5</v>
      </c>
      <c r="AG2166" s="28">
        <f t="shared" si="5570"/>
        <v>61.5</v>
      </c>
      <c r="AH2166" s="28">
        <f t="shared" si="5660"/>
        <v>0</v>
      </c>
      <c r="AI2166" s="28">
        <f t="shared" si="5661"/>
        <v>0</v>
      </c>
      <c r="AJ2166" s="28">
        <f t="shared" si="5662"/>
        <v>0</v>
      </c>
      <c r="AK2166" s="28">
        <f t="shared" si="5663"/>
        <v>0</v>
      </c>
      <c r="AL2166" s="28">
        <f t="shared" si="5664"/>
        <v>0</v>
      </c>
      <c r="AM2166" s="28">
        <f t="shared" si="5665"/>
        <v>0</v>
      </c>
      <c r="AN2166" s="28">
        <f t="shared" si="5666"/>
        <v>0</v>
      </c>
      <c r="AO2166" s="28">
        <f t="shared" si="5667"/>
        <v>0</v>
      </c>
      <c r="AP2166" s="28">
        <f t="shared" si="5668"/>
        <v>0</v>
      </c>
      <c r="AQ2166" s="28">
        <f t="shared" si="5669"/>
        <v>0</v>
      </c>
      <c r="AR2166" s="28">
        <f t="shared" si="5670"/>
        <v>0</v>
      </c>
      <c r="AS2166" s="28">
        <f t="shared" si="5671"/>
        <v>0</v>
      </c>
      <c r="AT2166" s="28">
        <f t="shared" si="5672"/>
        <v>0</v>
      </c>
      <c r="AU2166" s="28">
        <f t="shared" si="5673"/>
        <v>0</v>
      </c>
      <c r="AV2166" s="28">
        <f t="shared" si="5674"/>
        <v>0</v>
      </c>
      <c r="AW2166" s="28">
        <f t="shared" si="5571"/>
        <v>61.5</v>
      </c>
      <c r="AX2166" s="28">
        <f t="shared" si="5572"/>
        <v>61.5</v>
      </c>
      <c r="AY2166" s="28">
        <f t="shared" si="5573"/>
        <v>61.5</v>
      </c>
      <c r="AZ2166" s="28">
        <f t="shared" si="5675"/>
        <v>0</v>
      </c>
      <c r="BA2166" s="29"/>
      <c r="BB2166" s="29"/>
      <c r="BC2166" s="25"/>
      <c r="BD2166" s="25"/>
      <c r="BE2166" s="25"/>
      <c r="BF2166" s="25"/>
      <c r="BG2166" s="25"/>
      <c r="BH2166" s="25"/>
      <c r="BI2166" s="25"/>
    </row>
    <row r="2167" s="1" customFormat="1" ht="30">
      <c r="A2167" s="30" t="s">
        <v>865</v>
      </c>
      <c r="B2167" s="30" t="s">
        <v>29</v>
      </c>
      <c r="C2167" s="30" t="s">
        <v>31</v>
      </c>
      <c r="D2167" s="30" t="s">
        <v>57</v>
      </c>
      <c r="E2167" s="35"/>
      <c r="F2167" s="31" t="s">
        <v>58</v>
      </c>
      <c r="G2167" s="17">
        <f t="shared" si="5642"/>
        <v>61.5</v>
      </c>
      <c r="H2167" s="17">
        <f t="shared" si="5643"/>
        <v>61.5</v>
      </c>
      <c r="I2167" s="17">
        <f t="shared" si="5644"/>
        <v>61.5</v>
      </c>
      <c r="J2167" s="17">
        <f t="shared" si="5645"/>
        <v>0</v>
      </c>
      <c r="K2167" s="17">
        <f t="shared" si="5646"/>
        <v>0</v>
      </c>
      <c r="L2167" s="17">
        <f t="shared" si="5647"/>
        <v>0</v>
      </c>
      <c r="M2167" s="17">
        <f t="shared" si="5528"/>
        <v>61.5</v>
      </c>
      <c r="N2167" s="17">
        <f t="shared" si="5529"/>
        <v>61.5</v>
      </c>
      <c r="O2167" s="17">
        <f t="shared" si="5530"/>
        <v>61.5</v>
      </c>
      <c r="P2167" s="17">
        <f t="shared" si="5648"/>
        <v>0</v>
      </c>
      <c r="Q2167" s="17">
        <f t="shared" si="5649"/>
        <v>0</v>
      </c>
      <c r="R2167" s="17">
        <f t="shared" si="5650"/>
        <v>0</v>
      </c>
      <c r="S2167" s="17">
        <f t="shared" si="5651"/>
        <v>0</v>
      </c>
      <c r="T2167" s="17">
        <f t="shared" si="5652"/>
        <v>0</v>
      </c>
      <c r="U2167" s="17">
        <f t="shared" si="5653"/>
        <v>0</v>
      </c>
      <c r="V2167" s="17">
        <f t="shared" si="5654"/>
        <v>0</v>
      </c>
      <c r="W2167" s="17">
        <f t="shared" si="5655"/>
        <v>0</v>
      </c>
      <c r="X2167" s="17">
        <f t="shared" si="5656"/>
        <v>0</v>
      </c>
      <c r="Y2167" s="17">
        <f t="shared" si="5565"/>
        <v>61.5</v>
      </c>
      <c r="Z2167" s="17">
        <f t="shared" si="5566"/>
        <v>61.5</v>
      </c>
      <c r="AA2167" s="17">
        <f t="shared" si="5567"/>
        <v>61.5</v>
      </c>
      <c r="AB2167" s="17">
        <f t="shared" si="5657"/>
        <v>0</v>
      </c>
      <c r="AC2167" s="17">
        <f t="shared" si="5658"/>
        <v>0</v>
      </c>
      <c r="AD2167" s="17">
        <f t="shared" si="5659"/>
        <v>0</v>
      </c>
      <c r="AE2167" s="17">
        <f t="shared" si="5568"/>
        <v>61.5</v>
      </c>
      <c r="AF2167" s="17">
        <f t="shared" si="5569"/>
        <v>61.5</v>
      </c>
      <c r="AG2167" s="17">
        <f t="shared" si="5570"/>
        <v>61.5</v>
      </c>
      <c r="AH2167" s="17">
        <f t="shared" si="5660"/>
        <v>0</v>
      </c>
      <c r="AI2167" s="17">
        <f t="shared" si="5661"/>
        <v>0</v>
      </c>
      <c r="AJ2167" s="17">
        <f t="shared" si="5662"/>
        <v>0</v>
      </c>
      <c r="AK2167" s="17">
        <f t="shared" si="5663"/>
        <v>0</v>
      </c>
      <c r="AL2167" s="17">
        <f t="shared" si="5664"/>
        <v>0</v>
      </c>
      <c r="AM2167" s="17">
        <f t="shared" si="5665"/>
        <v>0</v>
      </c>
      <c r="AN2167" s="17">
        <f t="shared" si="5666"/>
        <v>0</v>
      </c>
      <c r="AO2167" s="17">
        <f t="shared" si="5667"/>
        <v>0</v>
      </c>
      <c r="AP2167" s="17">
        <f t="shared" si="5668"/>
        <v>0</v>
      </c>
      <c r="AQ2167" s="17">
        <f t="shared" si="5669"/>
        <v>0</v>
      </c>
      <c r="AR2167" s="17">
        <f t="shared" si="5670"/>
        <v>0</v>
      </c>
      <c r="AS2167" s="17">
        <f t="shared" si="5671"/>
        <v>0</v>
      </c>
      <c r="AT2167" s="17">
        <f t="shared" si="5672"/>
        <v>0</v>
      </c>
      <c r="AU2167" s="17">
        <f t="shared" si="5673"/>
        <v>0</v>
      </c>
      <c r="AV2167" s="17">
        <f t="shared" si="5674"/>
        <v>0</v>
      </c>
      <c r="AW2167" s="17">
        <f t="shared" si="5571"/>
        <v>61.5</v>
      </c>
      <c r="AX2167" s="17">
        <f t="shared" si="5572"/>
        <v>61.5</v>
      </c>
      <c r="AY2167" s="17">
        <f t="shared" si="5573"/>
        <v>61.5</v>
      </c>
      <c r="AZ2167" s="17">
        <f t="shared" si="5675"/>
        <v>0</v>
      </c>
      <c r="BA2167" s="32"/>
      <c r="BB2167" s="32"/>
      <c r="BC2167" s="1"/>
      <c r="BD2167" s="1"/>
      <c r="BE2167" s="1"/>
      <c r="BF2167" s="1"/>
      <c r="BG2167" s="1"/>
      <c r="BH2167" s="1"/>
      <c r="BI2167" s="1"/>
    </row>
    <row r="2168" s="1" customFormat="1" ht="15">
      <c r="A2168" s="30" t="s">
        <v>865</v>
      </c>
      <c r="B2168" s="30" t="s">
        <v>29</v>
      </c>
      <c r="C2168" s="30" t="s">
        <v>31</v>
      </c>
      <c r="D2168" s="30" t="s">
        <v>59</v>
      </c>
      <c r="E2168" s="35"/>
      <c r="F2168" s="31" t="s">
        <v>60</v>
      </c>
      <c r="G2168" s="17">
        <f t="shared" si="5642"/>
        <v>61.5</v>
      </c>
      <c r="H2168" s="17">
        <f t="shared" si="5643"/>
        <v>61.5</v>
      </c>
      <c r="I2168" s="17">
        <f t="shared" si="5644"/>
        <v>61.5</v>
      </c>
      <c r="J2168" s="17">
        <f t="shared" si="5645"/>
        <v>0</v>
      </c>
      <c r="K2168" s="17">
        <f t="shared" si="5646"/>
        <v>0</v>
      </c>
      <c r="L2168" s="17">
        <f t="shared" si="5647"/>
        <v>0</v>
      </c>
      <c r="M2168" s="17">
        <f t="shared" si="5528"/>
        <v>61.5</v>
      </c>
      <c r="N2168" s="17">
        <f t="shared" si="5529"/>
        <v>61.5</v>
      </c>
      <c r="O2168" s="17">
        <f t="shared" si="5530"/>
        <v>61.5</v>
      </c>
      <c r="P2168" s="17">
        <f t="shared" si="5648"/>
        <v>0</v>
      </c>
      <c r="Q2168" s="17">
        <f t="shared" si="5649"/>
        <v>0</v>
      </c>
      <c r="R2168" s="17">
        <f t="shared" si="5650"/>
        <v>0</v>
      </c>
      <c r="S2168" s="17">
        <f t="shared" si="5651"/>
        <v>0</v>
      </c>
      <c r="T2168" s="17">
        <f t="shared" si="5652"/>
        <v>0</v>
      </c>
      <c r="U2168" s="17">
        <f t="shared" si="5653"/>
        <v>0</v>
      </c>
      <c r="V2168" s="17">
        <f t="shared" si="5654"/>
        <v>0</v>
      </c>
      <c r="W2168" s="17">
        <f t="shared" si="5655"/>
        <v>0</v>
      </c>
      <c r="X2168" s="17">
        <f t="shared" si="5656"/>
        <v>0</v>
      </c>
      <c r="Y2168" s="17">
        <f t="shared" si="5565"/>
        <v>61.5</v>
      </c>
      <c r="Z2168" s="17">
        <f t="shared" si="5566"/>
        <v>61.5</v>
      </c>
      <c r="AA2168" s="17">
        <f t="shared" si="5567"/>
        <v>61.5</v>
      </c>
      <c r="AB2168" s="17">
        <f t="shared" si="5657"/>
        <v>0</v>
      </c>
      <c r="AC2168" s="17">
        <f t="shared" si="5658"/>
        <v>0</v>
      </c>
      <c r="AD2168" s="17">
        <f t="shared" si="5659"/>
        <v>0</v>
      </c>
      <c r="AE2168" s="17">
        <f t="shared" si="5568"/>
        <v>61.5</v>
      </c>
      <c r="AF2168" s="17">
        <f t="shared" si="5569"/>
        <v>61.5</v>
      </c>
      <c r="AG2168" s="17">
        <f t="shared" si="5570"/>
        <v>61.5</v>
      </c>
      <c r="AH2168" s="17">
        <f t="shared" si="5660"/>
        <v>0</v>
      </c>
      <c r="AI2168" s="17">
        <f t="shared" si="5661"/>
        <v>0</v>
      </c>
      <c r="AJ2168" s="17">
        <f t="shared" si="5662"/>
        <v>0</v>
      </c>
      <c r="AK2168" s="17">
        <f t="shared" si="5663"/>
        <v>0</v>
      </c>
      <c r="AL2168" s="17">
        <f t="shared" si="5664"/>
        <v>0</v>
      </c>
      <c r="AM2168" s="17">
        <f t="shared" si="5665"/>
        <v>0</v>
      </c>
      <c r="AN2168" s="17">
        <f t="shared" si="5666"/>
        <v>0</v>
      </c>
      <c r="AO2168" s="17">
        <f t="shared" si="5667"/>
        <v>0</v>
      </c>
      <c r="AP2168" s="17">
        <f t="shared" si="5668"/>
        <v>0</v>
      </c>
      <c r="AQ2168" s="17">
        <f t="shared" si="5669"/>
        <v>0</v>
      </c>
      <c r="AR2168" s="17">
        <f t="shared" si="5670"/>
        <v>0</v>
      </c>
      <c r="AS2168" s="17">
        <f t="shared" si="5671"/>
        <v>0</v>
      </c>
      <c r="AT2168" s="17">
        <f t="shared" si="5672"/>
        <v>0</v>
      </c>
      <c r="AU2168" s="17">
        <f t="shared" si="5673"/>
        <v>0</v>
      </c>
      <c r="AV2168" s="17">
        <f t="shared" si="5674"/>
        <v>0</v>
      </c>
      <c r="AW2168" s="17">
        <f t="shared" si="5571"/>
        <v>61.5</v>
      </c>
      <c r="AX2168" s="17">
        <f t="shared" si="5572"/>
        <v>61.5</v>
      </c>
      <c r="AY2168" s="17">
        <f t="shared" si="5573"/>
        <v>61.5</v>
      </c>
      <c r="AZ2168" s="17">
        <f t="shared" si="5675"/>
        <v>0</v>
      </c>
      <c r="BA2168" s="32"/>
      <c r="BB2168" s="32"/>
      <c r="BC2168" s="1"/>
      <c r="BD2168" s="1"/>
      <c r="BE2168" s="1"/>
      <c r="BF2168" s="1"/>
      <c r="BG2168" s="1"/>
      <c r="BH2168" s="1"/>
      <c r="BI2168" s="1"/>
    </row>
    <row r="2169" s="1" customFormat="1" ht="45">
      <c r="A2169" s="30" t="s">
        <v>865</v>
      </c>
      <c r="B2169" s="30" t="s">
        <v>29</v>
      </c>
      <c r="C2169" s="30" t="s">
        <v>31</v>
      </c>
      <c r="D2169" s="30" t="s">
        <v>867</v>
      </c>
      <c r="E2169" s="35"/>
      <c r="F2169" s="31" t="s">
        <v>868</v>
      </c>
      <c r="G2169" s="17">
        <f t="shared" si="5642"/>
        <v>61.5</v>
      </c>
      <c r="H2169" s="17">
        <f t="shared" si="5643"/>
        <v>61.5</v>
      </c>
      <c r="I2169" s="17">
        <f t="shared" si="5644"/>
        <v>61.5</v>
      </c>
      <c r="J2169" s="17">
        <f t="shared" si="5645"/>
        <v>0</v>
      </c>
      <c r="K2169" s="17">
        <f t="shared" si="5646"/>
        <v>0</v>
      </c>
      <c r="L2169" s="17">
        <f t="shared" si="5647"/>
        <v>0</v>
      </c>
      <c r="M2169" s="17">
        <f t="shared" si="5528"/>
        <v>61.5</v>
      </c>
      <c r="N2169" s="17">
        <f t="shared" si="5529"/>
        <v>61.5</v>
      </c>
      <c r="O2169" s="17">
        <f t="shared" si="5530"/>
        <v>61.5</v>
      </c>
      <c r="P2169" s="17">
        <f t="shared" si="5648"/>
        <v>0</v>
      </c>
      <c r="Q2169" s="17">
        <f t="shared" si="5649"/>
        <v>0</v>
      </c>
      <c r="R2169" s="17">
        <f t="shared" si="5650"/>
        <v>0</v>
      </c>
      <c r="S2169" s="17">
        <f t="shared" si="5651"/>
        <v>0</v>
      </c>
      <c r="T2169" s="17">
        <f t="shared" si="5652"/>
        <v>0</v>
      </c>
      <c r="U2169" s="17">
        <f t="shared" si="5653"/>
        <v>0</v>
      </c>
      <c r="V2169" s="17">
        <f t="shared" si="5654"/>
        <v>0</v>
      </c>
      <c r="W2169" s="17">
        <f t="shared" si="5655"/>
        <v>0</v>
      </c>
      <c r="X2169" s="17">
        <f t="shared" si="5656"/>
        <v>0</v>
      </c>
      <c r="Y2169" s="17">
        <f t="shared" si="5565"/>
        <v>61.5</v>
      </c>
      <c r="Z2169" s="17">
        <f t="shared" si="5566"/>
        <v>61.5</v>
      </c>
      <c r="AA2169" s="17">
        <f t="shared" si="5567"/>
        <v>61.5</v>
      </c>
      <c r="AB2169" s="17">
        <f t="shared" si="5657"/>
        <v>0</v>
      </c>
      <c r="AC2169" s="17">
        <f t="shared" si="5658"/>
        <v>0</v>
      </c>
      <c r="AD2169" s="17">
        <f t="shared" si="5659"/>
        <v>0</v>
      </c>
      <c r="AE2169" s="17">
        <f t="shared" si="5568"/>
        <v>61.5</v>
      </c>
      <c r="AF2169" s="17">
        <f t="shared" si="5569"/>
        <v>61.5</v>
      </c>
      <c r="AG2169" s="17">
        <f t="shared" si="5570"/>
        <v>61.5</v>
      </c>
      <c r="AH2169" s="17">
        <f t="shared" si="5660"/>
        <v>0</v>
      </c>
      <c r="AI2169" s="17">
        <f t="shared" si="5661"/>
        <v>0</v>
      </c>
      <c r="AJ2169" s="17">
        <f t="shared" si="5662"/>
        <v>0</v>
      </c>
      <c r="AK2169" s="17">
        <f t="shared" si="5663"/>
        <v>0</v>
      </c>
      <c r="AL2169" s="17">
        <f t="shared" si="5664"/>
        <v>0</v>
      </c>
      <c r="AM2169" s="17">
        <f t="shared" si="5665"/>
        <v>0</v>
      </c>
      <c r="AN2169" s="17">
        <f t="shared" si="5666"/>
        <v>0</v>
      </c>
      <c r="AO2169" s="17">
        <f t="shared" si="5667"/>
        <v>0</v>
      </c>
      <c r="AP2169" s="17">
        <f t="shared" si="5668"/>
        <v>0</v>
      </c>
      <c r="AQ2169" s="17">
        <f t="shared" si="5669"/>
        <v>0</v>
      </c>
      <c r="AR2169" s="17">
        <f t="shared" si="5670"/>
        <v>0</v>
      </c>
      <c r="AS2169" s="17">
        <f t="shared" si="5671"/>
        <v>0</v>
      </c>
      <c r="AT2169" s="17">
        <f t="shared" si="5672"/>
        <v>0</v>
      </c>
      <c r="AU2169" s="17">
        <f t="shared" si="5673"/>
        <v>0</v>
      </c>
      <c r="AV2169" s="17">
        <f t="shared" si="5674"/>
        <v>0</v>
      </c>
      <c r="AW2169" s="17">
        <f t="shared" si="5571"/>
        <v>61.5</v>
      </c>
      <c r="AX2169" s="17">
        <f t="shared" si="5572"/>
        <v>61.5</v>
      </c>
      <c r="AY2169" s="17">
        <f t="shared" si="5573"/>
        <v>61.5</v>
      </c>
      <c r="AZ2169" s="17">
        <f t="shared" si="5675"/>
        <v>0</v>
      </c>
      <c r="BA2169" s="32"/>
      <c r="BB2169" s="32"/>
      <c r="BC2169" s="1"/>
      <c r="BD2169" s="1"/>
      <c r="BE2169" s="1"/>
      <c r="BF2169" s="1"/>
      <c r="BG2169" s="1"/>
      <c r="BH2169" s="1"/>
      <c r="BI2169" s="1"/>
    </row>
    <row r="2170" s="1" customFormat="1" ht="30">
      <c r="A2170" s="30" t="s">
        <v>865</v>
      </c>
      <c r="B2170" s="30" t="s">
        <v>29</v>
      </c>
      <c r="C2170" s="30" t="s">
        <v>31</v>
      </c>
      <c r="D2170" s="30" t="s">
        <v>867</v>
      </c>
      <c r="E2170" s="30" t="s">
        <v>41</v>
      </c>
      <c r="F2170" s="31" t="s">
        <v>42</v>
      </c>
      <c r="G2170" s="17">
        <v>61.5</v>
      </c>
      <c r="H2170" s="17">
        <v>61.5</v>
      </c>
      <c r="I2170" s="17">
        <v>61.5</v>
      </c>
      <c r="J2170" s="17"/>
      <c r="K2170" s="17"/>
      <c r="L2170" s="17"/>
      <c r="M2170" s="17">
        <f t="shared" si="5528"/>
        <v>61.5</v>
      </c>
      <c r="N2170" s="17">
        <f t="shared" si="5529"/>
        <v>61.5</v>
      </c>
      <c r="O2170" s="17">
        <f t="shared" si="5530"/>
        <v>61.5</v>
      </c>
      <c r="P2170" s="17"/>
      <c r="Q2170" s="17"/>
      <c r="R2170" s="17"/>
      <c r="S2170" s="17"/>
      <c r="T2170" s="17"/>
      <c r="U2170" s="17"/>
      <c r="V2170" s="17"/>
      <c r="W2170" s="17"/>
      <c r="X2170" s="17"/>
      <c r="Y2170" s="17">
        <f t="shared" si="5565"/>
        <v>61.5</v>
      </c>
      <c r="Z2170" s="17">
        <f t="shared" si="5566"/>
        <v>61.5</v>
      </c>
      <c r="AA2170" s="17">
        <f t="shared" si="5567"/>
        <v>61.5</v>
      </c>
      <c r="AB2170" s="17"/>
      <c r="AC2170" s="17"/>
      <c r="AD2170" s="17"/>
      <c r="AE2170" s="17">
        <f t="shared" si="5568"/>
        <v>61.5</v>
      </c>
      <c r="AF2170" s="17">
        <f t="shared" si="5569"/>
        <v>61.5</v>
      </c>
      <c r="AG2170" s="17">
        <f t="shared" si="5570"/>
        <v>61.5</v>
      </c>
      <c r="AH2170" s="17"/>
      <c r="AI2170" s="17"/>
      <c r="AJ2170" s="17"/>
      <c r="AK2170" s="17"/>
      <c r="AL2170" s="17"/>
      <c r="AM2170" s="17"/>
      <c r="AN2170" s="17"/>
      <c r="AO2170" s="17"/>
      <c r="AP2170" s="17"/>
      <c r="AQ2170" s="17"/>
      <c r="AR2170" s="17"/>
      <c r="AS2170" s="17"/>
      <c r="AT2170" s="17"/>
      <c r="AU2170" s="17"/>
      <c r="AV2170" s="17"/>
      <c r="AW2170" s="17">
        <f t="shared" si="5571"/>
        <v>61.5</v>
      </c>
      <c r="AX2170" s="17">
        <f t="shared" si="5572"/>
        <v>61.5</v>
      </c>
      <c r="AY2170" s="17">
        <f t="shared" si="5573"/>
        <v>61.5</v>
      </c>
      <c r="AZ2170" s="17"/>
      <c r="BA2170" s="32"/>
      <c r="BB2170" s="32"/>
      <c r="BC2170" s="1"/>
      <c r="BD2170" s="1"/>
      <c r="BE2170" s="1"/>
      <c r="BF2170" s="1"/>
      <c r="BG2170" s="1"/>
      <c r="BH2170" s="1"/>
      <c r="BI2170" s="1"/>
    </row>
    <row r="2171" s="20" customFormat="1" ht="30">
      <c r="A2171" s="21" t="s">
        <v>865</v>
      </c>
      <c r="B2171" s="21" t="s">
        <v>65</v>
      </c>
      <c r="C2171" s="21"/>
      <c r="D2171" s="21"/>
      <c r="E2171" s="33"/>
      <c r="F2171" s="22" t="s">
        <v>153</v>
      </c>
      <c r="G2171" s="23">
        <f t="shared" si="5642"/>
        <v>5441.8999999999996</v>
      </c>
      <c r="H2171" s="23">
        <f t="shared" si="5643"/>
        <v>5441.8999999999996</v>
      </c>
      <c r="I2171" s="23">
        <f t="shared" si="5644"/>
        <v>5441.8999999999996</v>
      </c>
      <c r="J2171" s="23">
        <f t="shared" si="5645"/>
        <v>0</v>
      </c>
      <c r="K2171" s="23">
        <f t="shared" si="5646"/>
        <v>0</v>
      </c>
      <c r="L2171" s="23">
        <f t="shared" si="5647"/>
        <v>0</v>
      </c>
      <c r="M2171" s="23">
        <f t="shared" si="5528"/>
        <v>5441.8999999999996</v>
      </c>
      <c r="N2171" s="23">
        <f t="shared" si="5529"/>
        <v>5441.8999999999996</v>
      </c>
      <c r="O2171" s="23">
        <f t="shared" si="5530"/>
        <v>5441.8999999999996</v>
      </c>
      <c r="P2171" s="23">
        <f t="shared" si="5648"/>
        <v>0</v>
      </c>
      <c r="Q2171" s="23">
        <f t="shared" si="5649"/>
        <v>0</v>
      </c>
      <c r="R2171" s="23">
        <f t="shared" si="5650"/>
        <v>0</v>
      </c>
      <c r="S2171" s="23">
        <f t="shared" si="5651"/>
        <v>0</v>
      </c>
      <c r="T2171" s="23">
        <f t="shared" si="5652"/>
        <v>0</v>
      </c>
      <c r="U2171" s="23">
        <f t="shared" si="5653"/>
        <v>0</v>
      </c>
      <c r="V2171" s="23">
        <f t="shared" si="5654"/>
        <v>0</v>
      </c>
      <c r="W2171" s="23">
        <f t="shared" si="5655"/>
        <v>0</v>
      </c>
      <c r="X2171" s="23">
        <f t="shared" si="5656"/>
        <v>0</v>
      </c>
      <c r="Y2171" s="23">
        <f t="shared" si="5565"/>
        <v>5441.8999999999996</v>
      </c>
      <c r="Z2171" s="23">
        <f t="shared" si="5566"/>
        <v>5441.8999999999996</v>
      </c>
      <c r="AA2171" s="23">
        <f t="shared" si="5567"/>
        <v>5441.8999999999996</v>
      </c>
      <c r="AB2171" s="23">
        <f t="shared" si="5657"/>
        <v>0</v>
      </c>
      <c r="AC2171" s="23">
        <f t="shared" si="5658"/>
        <v>0</v>
      </c>
      <c r="AD2171" s="23">
        <f t="shared" si="5659"/>
        <v>0</v>
      </c>
      <c r="AE2171" s="23">
        <f t="shared" si="5568"/>
        <v>5441.8999999999996</v>
      </c>
      <c r="AF2171" s="23">
        <f t="shared" si="5569"/>
        <v>5441.8999999999996</v>
      </c>
      <c r="AG2171" s="23">
        <f t="shared" si="5570"/>
        <v>5441.8999999999996</v>
      </c>
      <c r="AH2171" s="23">
        <f t="shared" si="5660"/>
        <v>0</v>
      </c>
      <c r="AI2171" s="23">
        <f t="shared" si="5661"/>
        <v>0</v>
      </c>
      <c r="AJ2171" s="23">
        <f t="shared" si="5662"/>
        <v>0</v>
      </c>
      <c r="AK2171" s="23">
        <f t="shared" si="5663"/>
        <v>0</v>
      </c>
      <c r="AL2171" s="23">
        <f t="shared" si="5664"/>
        <v>0</v>
      </c>
      <c r="AM2171" s="23">
        <f t="shared" si="5665"/>
        <v>0</v>
      </c>
      <c r="AN2171" s="23">
        <f t="shared" si="5666"/>
        <v>0</v>
      </c>
      <c r="AO2171" s="23">
        <f t="shared" si="5667"/>
        <v>0</v>
      </c>
      <c r="AP2171" s="23">
        <f t="shared" si="5668"/>
        <v>0</v>
      </c>
      <c r="AQ2171" s="23">
        <f t="shared" si="5669"/>
        <v>0</v>
      </c>
      <c r="AR2171" s="23">
        <f t="shared" si="5670"/>
        <v>0</v>
      </c>
      <c r="AS2171" s="23">
        <f t="shared" si="5671"/>
        <v>0</v>
      </c>
      <c r="AT2171" s="23">
        <f t="shared" si="5672"/>
        <v>0</v>
      </c>
      <c r="AU2171" s="23">
        <f t="shared" si="5673"/>
        <v>0</v>
      </c>
      <c r="AV2171" s="23">
        <f t="shared" si="5674"/>
        <v>0</v>
      </c>
      <c r="AW2171" s="23">
        <f t="shared" si="5571"/>
        <v>5441.8999999999996</v>
      </c>
      <c r="AX2171" s="23">
        <f t="shared" si="5572"/>
        <v>5441.8999999999996</v>
      </c>
      <c r="AY2171" s="23">
        <f t="shared" si="5573"/>
        <v>5441.8999999999996</v>
      </c>
      <c r="AZ2171" s="23">
        <f t="shared" si="5675"/>
        <v>0</v>
      </c>
      <c r="BA2171" s="24"/>
      <c r="BB2171" s="24"/>
      <c r="BC2171" s="20"/>
      <c r="BD2171" s="20"/>
      <c r="BE2171" s="20"/>
      <c r="BF2171" s="20"/>
      <c r="BG2171" s="20"/>
      <c r="BH2171" s="20"/>
      <c r="BI2171" s="20"/>
    </row>
    <row r="2172" s="25" customFormat="1" ht="15">
      <c r="A2172" s="26" t="s">
        <v>865</v>
      </c>
      <c r="B2172" s="26" t="s">
        <v>65</v>
      </c>
      <c r="C2172" s="26" t="s">
        <v>267</v>
      </c>
      <c r="D2172" s="26"/>
      <c r="E2172" s="34"/>
      <c r="F2172" s="27" t="s">
        <v>869</v>
      </c>
      <c r="G2172" s="28">
        <f t="shared" si="5642"/>
        <v>5441.8999999999996</v>
      </c>
      <c r="H2172" s="28">
        <f t="shared" si="5643"/>
        <v>5441.8999999999996</v>
      </c>
      <c r="I2172" s="28">
        <f t="shared" si="5644"/>
        <v>5441.8999999999996</v>
      </c>
      <c r="J2172" s="28">
        <f t="shared" si="5645"/>
        <v>0</v>
      </c>
      <c r="K2172" s="28">
        <f t="shared" si="5646"/>
        <v>0</v>
      </c>
      <c r="L2172" s="28">
        <f t="shared" si="5647"/>
        <v>0</v>
      </c>
      <c r="M2172" s="28">
        <f t="shared" si="5528"/>
        <v>5441.8999999999996</v>
      </c>
      <c r="N2172" s="28">
        <f t="shared" si="5529"/>
        <v>5441.8999999999996</v>
      </c>
      <c r="O2172" s="28">
        <f t="shared" si="5530"/>
        <v>5441.8999999999996</v>
      </c>
      <c r="P2172" s="28">
        <f t="shared" si="5648"/>
        <v>0</v>
      </c>
      <c r="Q2172" s="28">
        <f t="shared" si="5649"/>
        <v>0</v>
      </c>
      <c r="R2172" s="28">
        <f t="shared" si="5650"/>
        <v>0</v>
      </c>
      <c r="S2172" s="28">
        <f t="shared" si="5651"/>
        <v>0</v>
      </c>
      <c r="T2172" s="28">
        <f t="shared" si="5652"/>
        <v>0</v>
      </c>
      <c r="U2172" s="28">
        <f t="shared" si="5653"/>
        <v>0</v>
      </c>
      <c r="V2172" s="28">
        <f t="shared" si="5654"/>
        <v>0</v>
      </c>
      <c r="W2172" s="28">
        <f t="shared" si="5655"/>
        <v>0</v>
      </c>
      <c r="X2172" s="28">
        <f t="shared" si="5656"/>
        <v>0</v>
      </c>
      <c r="Y2172" s="28">
        <f t="shared" si="5565"/>
        <v>5441.8999999999996</v>
      </c>
      <c r="Z2172" s="28">
        <f t="shared" si="5566"/>
        <v>5441.8999999999996</v>
      </c>
      <c r="AA2172" s="28">
        <f t="shared" si="5567"/>
        <v>5441.8999999999996</v>
      </c>
      <c r="AB2172" s="28">
        <f t="shared" si="5657"/>
        <v>0</v>
      </c>
      <c r="AC2172" s="28">
        <f t="shared" si="5658"/>
        <v>0</v>
      </c>
      <c r="AD2172" s="28">
        <f t="shared" si="5659"/>
        <v>0</v>
      </c>
      <c r="AE2172" s="28">
        <f t="shared" si="5568"/>
        <v>5441.8999999999996</v>
      </c>
      <c r="AF2172" s="28">
        <f t="shared" si="5569"/>
        <v>5441.8999999999996</v>
      </c>
      <c r="AG2172" s="28">
        <f t="shared" si="5570"/>
        <v>5441.8999999999996</v>
      </c>
      <c r="AH2172" s="28">
        <f t="shared" si="5660"/>
        <v>0</v>
      </c>
      <c r="AI2172" s="28">
        <f t="shared" si="5661"/>
        <v>0</v>
      </c>
      <c r="AJ2172" s="28">
        <f t="shared" si="5662"/>
        <v>0</v>
      </c>
      <c r="AK2172" s="28">
        <f t="shared" si="5663"/>
        <v>0</v>
      </c>
      <c r="AL2172" s="28">
        <f t="shared" si="5664"/>
        <v>0</v>
      </c>
      <c r="AM2172" s="28">
        <f t="shared" si="5665"/>
        <v>0</v>
      </c>
      <c r="AN2172" s="28">
        <f t="shared" si="5666"/>
        <v>0</v>
      </c>
      <c r="AO2172" s="28">
        <f t="shared" si="5667"/>
        <v>0</v>
      </c>
      <c r="AP2172" s="28">
        <f t="shared" si="5668"/>
        <v>0</v>
      </c>
      <c r="AQ2172" s="28">
        <f t="shared" si="5669"/>
        <v>0</v>
      </c>
      <c r="AR2172" s="28">
        <f t="shared" si="5670"/>
        <v>0</v>
      </c>
      <c r="AS2172" s="28">
        <f t="shared" si="5671"/>
        <v>0</v>
      </c>
      <c r="AT2172" s="28">
        <f t="shared" si="5672"/>
        <v>0</v>
      </c>
      <c r="AU2172" s="28">
        <f t="shared" si="5673"/>
        <v>0</v>
      </c>
      <c r="AV2172" s="28">
        <f t="shared" si="5674"/>
        <v>0</v>
      </c>
      <c r="AW2172" s="28">
        <f t="shared" si="5571"/>
        <v>5441.8999999999996</v>
      </c>
      <c r="AX2172" s="28">
        <f t="shared" si="5572"/>
        <v>5441.8999999999996</v>
      </c>
      <c r="AY2172" s="28">
        <f t="shared" si="5573"/>
        <v>5441.8999999999996</v>
      </c>
      <c r="AZ2172" s="28">
        <f t="shared" si="5675"/>
        <v>0</v>
      </c>
      <c r="BA2172" s="29"/>
      <c r="BB2172" s="29"/>
      <c r="BC2172" s="25"/>
      <c r="BD2172" s="25"/>
      <c r="BE2172" s="25"/>
      <c r="BF2172" s="25"/>
      <c r="BG2172" s="25"/>
      <c r="BH2172" s="25"/>
      <c r="BI2172" s="25"/>
    </row>
    <row r="2173" s="1" customFormat="1" ht="15">
      <c r="A2173" s="30" t="s">
        <v>865</v>
      </c>
      <c r="B2173" s="30" t="s">
        <v>65</v>
      </c>
      <c r="C2173" s="30" t="s">
        <v>267</v>
      </c>
      <c r="D2173" s="30" t="s">
        <v>246</v>
      </c>
      <c r="E2173" s="35"/>
      <c r="F2173" s="31" t="s">
        <v>247</v>
      </c>
      <c r="G2173" s="17">
        <f t="shared" si="5642"/>
        <v>5441.8999999999996</v>
      </c>
      <c r="H2173" s="17">
        <f t="shared" si="5643"/>
        <v>5441.8999999999996</v>
      </c>
      <c r="I2173" s="17">
        <f t="shared" si="5644"/>
        <v>5441.8999999999996</v>
      </c>
      <c r="J2173" s="17">
        <f t="shared" si="5645"/>
        <v>0</v>
      </c>
      <c r="K2173" s="17">
        <f t="shared" si="5646"/>
        <v>0</v>
      </c>
      <c r="L2173" s="17">
        <f t="shared" si="5647"/>
        <v>0</v>
      </c>
      <c r="M2173" s="17">
        <f t="shared" si="5528"/>
        <v>5441.8999999999996</v>
      </c>
      <c r="N2173" s="17">
        <f t="shared" si="5529"/>
        <v>5441.8999999999996</v>
      </c>
      <c r="O2173" s="17">
        <f t="shared" si="5530"/>
        <v>5441.8999999999996</v>
      </c>
      <c r="P2173" s="17">
        <f t="shared" si="5648"/>
        <v>0</v>
      </c>
      <c r="Q2173" s="17">
        <f t="shared" si="5649"/>
        <v>0</v>
      </c>
      <c r="R2173" s="17">
        <f t="shared" si="5650"/>
        <v>0</v>
      </c>
      <c r="S2173" s="17">
        <f t="shared" si="5651"/>
        <v>0</v>
      </c>
      <c r="T2173" s="17">
        <f t="shared" si="5652"/>
        <v>0</v>
      </c>
      <c r="U2173" s="17">
        <f t="shared" si="5653"/>
        <v>0</v>
      </c>
      <c r="V2173" s="17">
        <f t="shared" si="5654"/>
        <v>0</v>
      </c>
      <c r="W2173" s="17">
        <f t="shared" si="5655"/>
        <v>0</v>
      </c>
      <c r="X2173" s="17">
        <f t="shared" si="5656"/>
        <v>0</v>
      </c>
      <c r="Y2173" s="17">
        <f t="shared" si="5565"/>
        <v>5441.8999999999996</v>
      </c>
      <c r="Z2173" s="17">
        <f t="shared" si="5566"/>
        <v>5441.8999999999996</v>
      </c>
      <c r="AA2173" s="17">
        <f t="shared" si="5567"/>
        <v>5441.8999999999996</v>
      </c>
      <c r="AB2173" s="17">
        <f t="shared" si="5657"/>
        <v>0</v>
      </c>
      <c r="AC2173" s="17">
        <f t="shared" si="5658"/>
        <v>0</v>
      </c>
      <c r="AD2173" s="17">
        <f t="shared" si="5659"/>
        <v>0</v>
      </c>
      <c r="AE2173" s="17">
        <f t="shared" si="5568"/>
        <v>5441.8999999999996</v>
      </c>
      <c r="AF2173" s="17">
        <f t="shared" si="5569"/>
        <v>5441.8999999999996</v>
      </c>
      <c r="AG2173" s="17">
        <f t="shared" si="5570"/>
        <v>5441.8999999999996</v>
      </c>
      <c r="AH2173" s="17">
        <f t="shared" si="5660"/>
        <v>0</v>
      </c>
      <c r="AI2173" s="17">
        <f t="shared" si="5661"/>
        <v>0</v>
      </c>
      <c r="AJ2173" s="17">
        <f t="shared" si="5662"/>
        <v>0</v>
      </c>
      <c r="AK2173" s="17">
        <f t="shared" si="5663"/>
        <v>0</v>
      </c>
      <c r="AL2173" s="17">
        <f t="shared" si="5664"/>
        <v>0</v>
      </c>
      <c r="AM2173" s="17">
        <f t="shared" si="5665"/>
        <v>0</v>
      </c>
      <c r="AN2173" s="17">
        <f t="shared" si="5666"/>
        <v>0</v>
      </c>
      <c r="AO2173" s="17">
        <f t="shared" si="5667"/>
        <v>0</v>
      </c>
      <c r="AP2173" s="17">
        <f t="shared" si="5668"/>
        <v>0</v>
      </c>
      <c r="AQ2173" s="17">
        <f t="shared" si="5669"/>
        <v>0</v>
      </c>
      <c r="AR2173" s="17">
        <f t="shared" si="5670"/>
        <v>0</v>
      </c>
      <c r="AS2173" s="17">
        <f t="shared" si="5671"/>
        <v>0</v>
      </c>
      <c r="AT2173" s="17">
        <f t="shared" si="5672"/>
        <v>0</v>
      </c>
      <c r="AU2173" s="17">
        <f t="shared" si="5673"/>
        <v>0</v>
      </c>
      <c r="AV2173" s="17">
        <f t="shared" si="5674"/>
        <v>0</v>
      </c>
      <c r="AW2173" s="17">
        <f t="shared" si="5571"/>
        <v>5441.8999999999996</v>
      </c>
      <c r="AX2173" s="17">
        <f t="shared" si="5572"/>
        <v>5441.8999999999996</v>
      </c>
      <c r="AY2173" s="17">
        <f t="shared" si="5573"/>
        <v>5441.8999999999996</v>
      </c>
      <c r="AZ2173" s="17">
        <f t="shared" si="5675"/>
        <v>0</v>
      </c>
      <c r="BA2173" s="32"/>
      <c r="BB2173" s="32"/>
      <c r="BC2173" s="1"/>
      <c r="BD2173" s="1"/>
      <c r="BE2173" s="1"/>
      <c r="BF2173" s="1"/>
      <c r="BG2173" s="1"/>
      <c r="BH2173" s="1"/>
      <c r="BI2173" s="1"/>
    </row>
    <row r="2174" s="1" customFormat="1" ht="15">
      <c r="A2174" s="30" t="s">
        <v>865</v>
      </c>
      <c r="B2174" s="30" t="s">
        <v>65</v>
      </c>
      <c r="C2174" s="30" t="s">
        <v>267</v>
      </c>
      <c r="D2174" s="30" t="s">
        <v>248</v>
      </c>
      <c r="E2174" s="35"/>
      <c r="F2174" s="31" t="s">
        <v>36</v>
      </c>
      <c r="G2174" s="17">
        <f t="shared" si="5642"/>
        <v>5441.8999999999996</v>
      </c>
      <c r="H2174" s="17">
        <f t="shared" si="5643"/>
        <v>5441.8999999999996</v>
      </c>
      <c r="I2174" s="17">
        <f t="shared" si="5644"/>
        <v>5441.8999999999996</v>
      </c>
      <c r="J2174" s="17">
        <f t="shared" si="5645"/>
        <v>0</v>
      </c>
      <c r="K2174" s="17">
        <f t="shared" si="5646"/>
        <v>0</v>
      </c>
      <c r="L2174" s="17">
        <f t="shared" si="5647"/>
        <v>0</v>
      </c>
      <c r="M2174" s="17">
        <f t="shared" si="5528"/>
        <v>5441.8999999999996</v>
      </c>
      <c r="N2174" s="17">
        <f t="shared" si="5529"/>
        <v>5441.8999999999996</v>
      </c>
      <c r="O2174" s="17">
        <f t="shared" si="5530"/>
        <v>5441.8999999999996</v>
      </c>
      <c r="P2174" s="17">
        <f t="shared" si="5648"/>
        <v>0</v>
      </c>
      <c r="Q2174" s="17">
        <f t="shared" si="5649"/>
        <v>0</v>
      </c>
      <c r="R2174" s="17">
        <f t="shared" si="5650"/>
        <v>0</v>
      </c>
      <c r="S2174" s="17">
        <f t="shared" si="5651"/>
        <v>0</v>
      </c>
      <c r="T2174" s="17">
        <f t="shared" si="5652"/>
        <v>0</v>
      </c>
      <c r="U2174" s="17">
        <f t="shared" si="5653"/>
        <v>0</v>
      </c>
      <c r="V2174" s="17">
        <f t="shared" si="5654"/>
        <v>0</v>
      </c>
      <c r="W2174" s="17">
        <f t="shared" si="5655"/>
        <v>0</v>
      </c>
      <c r="X2174" s="17">
        <f t="shared" si="5656"/>
        <v>0</v>
      </c>
      <c r="Y2174" s="17">
        <f t="shared" si="5565"/>
        <v>5441.8999999999996</v>
      </c>
      <c r="Z2174" s="17">
        <f t="shared" si="5566"/>
        <v>5441.8999999999996</v>
      </c>
      <c r="AA2174" s="17">
        <f t="shared" si="5567"/>
        <v>5441.8999999999996</v>
      </c>
      <c r="AB2174" s="17">
        <f t="shared" si="5657"/>
        <v>0</v>
      </c>
      <c r="AC2174" s="17">
        <f t="shared" si="5658"/>
        <v>0</v>
      </c>
      <c r="AD2174" s="17">
        <f t="shared" si="5659"/>
        <v>0</v>
      </c>
      <c r="AE2174" s="17">
        <f t="shared" si="5568"/>
        <v>5441.8999999999996</v>
      </c>
      <c r="AF2174" s="17">
        <f t="shared" si="5569"/>
        <v>5441.8999999999996</v>
      </c>
      <c r="AG2174" s="17">
        <f t="shared" si="5570"/>
        <v>5441.8999999999996</v>
      </c>
      <c r="AH2174" s="17">
        <f t="shared" si="5660"/>
        <v>0</v>
      </c>
      <c r="AI2174" s="17">
        <f t="shared" si="5661"/>
        <v>0</v>
      </c>
      <c r="AJ2174" s="17">
        <f t="shared" si="5662"/>
        <v>0</v>
      </c>
      <c r="AK2174" s="17">
        <f t="shared" si="5663"/>
        <v>0</v>
      </c>
      <c r="AL2174" s="17">
        <f t="shared" si="5664"/>
        <v>0</v>
      </c>
      <c r="AM2174" s="17">
        <f t="shared" si="5665"/>
        <v>0</v>
      </c>
      <c r="AN2174" s="17">
        <f t="shared" si="5666"/>
        <v>0</v>
      </c>
      <c r="AO2174" s="17">
        <f t="shared" si="5667"/>
        <v>0</v>
      </c>
      <c r="AP2174" s="17">
        <f t="shared" si="5668"/>
        <v>0</v>
      </c>
      <c r="AQ2174" s="17">
        <f t="shared" si="5669"/>
        <v>0</v>
      </c>
      <c r="AR2174" s="17">
        <f t="shared" si="5670"/>
        <v>0</v>
      </c>
      <c r="AS2174" s="17">
        <f t="shared" si="5671"/>
        <v>0</v>
      </c>
      <c r="AT2174" s="17">
        <f t="shared" si="5672"/>
        <v>0</v>
      </c>
      <c r="AU2174" s="17">
        <f t="shared" si="5673"/>
        <v>0</v>
      </c>
      <c r="AV2174" s="17">
        <f t="shared" si="5674"/>
        <v>0</v>
      </c>
      <c r="AW2174" s="17">
        <f t="shared" si="5571"/>
        <v>5441.8999999999996</v>
      </c>
      <c r="AX2174" s="17">
        <f t="shared" si="5572"/>
        <v>5441.8999999999996</v>
      </c>
      <c r="AY2174" s="17">
        <f t="shared" si="5573"/>
        <v>5441.8999999999996</v>
      </c>
      <c r="AZ2174" s="17">
        <f t="shared" si="5675"/>
        <v>0</v>
      </c>
      <c r="BA2174" s="32"/>
      <c r="BB2174" s="32"/>
      <c r="BC2174" s="1"/>
      <c r="BD2174" s="1"/>
      <c r="BE2174" s="1"/>
      <c r="BF2174" s="1"/>
      <c r="BG2174" s="1"/>
      <c r="BH2174" s="1"/>
      <c r="BI2174" s="1"/>
    </row>
    <row r="2175" s="1" customFormat="1" ht="90">
      <c r="A2175" s="30" t="s">
        <v>865</v>
      </c>
      <c r="B2175" s="30" t="s">
        <v>65</v>
      </c>
      <c r="C2175" s="30" t="s">
        <v>267</v>
      </c>
      <c r="D2175" s="30" t="s">
        <v>435</v>
      </c>
      <c r="E2175" s="35"/>
      <c r="F2175" s="31" t="s">
        <v>436</v>
      </c>
      <c r="G2175" s="17">
        <f t="shared" si="5642"/>
        <v>5441.8999999999996</v>
      </c>
      <c r="H2175" s="17">
        <f t="shared" si="5643"/>
        <v>5441.8999999999996</v>
      </c>
      <c r="I2175" s="17">
        <f t="shared" si="5644"/>
        <v>5441.8999999999996</v>
      </c>
      <c r="J2175" s="17">
        <f t="shared" si="5645"/>
        <v>0</v>
      </c>
      <c r="K2175" s="17">
        <f t="shared" si="5646"/>
        <v>0</v>
      </c>
      <c r="L2175" s="17">
        <f t="shared" si="5647"/>
        <v>0</v>
      </c>
      <c r="M2175" s="17">
        <f t="shared" si="5528"/>
        <v>5441.8999999999996</v>
      </c>
      <c r="N2175" s="17">
        <f t="shared" si="5529"/>
        <v>5441.8999999999996</v>
      </c>
      <c r="O2175" s="17">
        <f t="shared" si="5530"/>
        <v>5441.8999999999996</v>
      </c>
      <c r="P2175" s="17">
        <f t="shared" si="5648"/>
        <v>0</v>
      </c>
      <c r="Q2175" s="17">
        <f t="shared" si="5649"/>
        <v>0</v>
      </c>
      <c r="R2175" s="17">
        <f t="shared" si="5650"/>
        <v>0</v>
      </c>
      <c r="S2175" s="17">
        <f t="shared" si="5651"/>
        <v>0</v>
      </c>
      <c r="T2175" s="17">
        <f t="shared" si="5652"/>
        <v>0</v>
      </c>
      <c r="U2175" s="17">
        <f t="shared" si="5653"/>
        <v>0</v>
      </c>
      <c r="V2175" s="17">
        <f t="shared" si="5654"/>
        <v>0</v>
      </c>
      <c r="W2175" s="17">
        <f t="shared" si="5655"/>
        <v>0</v>
      </c>
      <c r="X2175" s="17">
        <f t="shared" si="5656"/>
        <v>0</v>
      </c>
      <c r="Y2175" s="17">
        <f t="shared" si="5565"/>
        <v>5441.8999999999996</v>
      </c>
      <c r="Z2175" s="17">
        <f t="shared" si="5566"/>
        <v>5441.8999999999996</v>
      </c>
      <c r="AA2175" s="17">
        <f t="shared" si="5567"/>
        <v>5441.8999999999996</v>
      </c>
      <c r="AB2175" s="17">
        <f t="shared" si="5657"/>
        <v>0</v>
      </c>
      <c r="AC2175" s="17">
        <f t="shared" si="5658"/>
        <v>0</v>
      </c>
      <c r="AD2175" s="17">
        <f t="shared" si="5659"/>
        <v>0</v>
      </c>
      <c r="AE2175" s="17">
        <f t="shared" si="5568"/>
        <v>5441.8999999999996</v>
      </c>
      <c r="AF2175" s="17">
        <f t="shared" si="5569"/>
        <v>5441.8999999999996</v>
      </c>
      <c r="AG2175" s="17">
        <f t="shared" si="5570"/>
        <v>5441.8999999999996</v>
      </c>
      <c r="AH2175" s="17">
        <f t="shared" si="5660"/>
        <v>0</v>
      </c>
      <c r="AI2175" s="17">
        <f t="shared" si="5661"/>
        <v>0</v>
      </c>
      <c r="AJ2175" s="17">
        <f t="shared" si="5662"/>
        <v>0</v>
      </c>
      <c r="AK2175" s="17">
        <f t="shared" si="5663"/>
        <v>0</v>
      </c>
      <c r="AL2175" s="17">
        <f t="shared" si="5664"/>
        <v>0</v>
      </c>
      <c r="AM2175" s="17">
        <f t="shared" si="5665"/>
        <v>0</v>
      </c>
      <c r="AN2175" s="17">
        <f t="shared" si="5666"/>
        <v>0</v>
      </c>
      <c r="AO2175" s="17">
        <f t="shared" si="5667"/>
        <v>0</v>
      </c>
      <c r="AP2175" s="17">
        <f t="shared" si="5668"/>
        <v>0</v>
      </c>
      <c r="AQ2175" s="17">
        <f t="shared" si="5669"/>
        <v>0</v>
      </c>
      <c r="AR2175" s="17">
        <f t="shared" si="5670"/>
        <v>0</v>
      </c>
      <c r="AS2175" s="17">
        <f t="shared" si="5671"/>
        <v>0</v>
      </c>
      <c r="AT2175" s="17">
        <f t="shared" si="5672"/>
        <v>0</v>
      </c>
      <c r="AU2175" s="17">
        <f t="shared" si="5673"/>
        <v>0</v>
      </c>
      <c r="AV2175" s="17">
        <f t="shared" si="5674"/>
        <v>0</v>
      </c>
      <c r="AW2175" s="17">
        <f t="shared" si="5571"/>
        <v>5441.8999999999996</v>
      </c>
      <c r="AX2175" s="17">
        <f t="shared" si="5572"/>
        <v>5441.8999999999996</v>
      </c>
      <c r="AY2175" s="17">
        <f t="shared" si="5573"/>
        <v>5441.8999999999996</v>
      </c>
      <c r="AZ2175" s="17">
        <f t="shared" si="5675"/>
        <v>0</v>
      </c>
      <c r="BA2175" s="32"/>
      <c r="BB2175" s="32"/>
      <c r="BC2175" s="1"/>
      <c r="BD2175" s="1"/>
      <c r="BE2175" s="1"/>
      <c r="BF2175" s="1"/>
      <c r="BG2175" s="1"/>
      <c r="BH2175" s="1"/>
      <c r="BI2175" s="1"/>
    </row>
    <row r="2176" s="1" customFormat="1" ht="45">
      <c r="A2176" s="30" t="s">
        <v>865</v>
      </c>
      <c r="B2176" s="30" t="s">
        <v>65</v>
      </c>
      <c r="C2176" s="30" t="s">
        <v>267</v>
      </c>
      <c r="D2176" s="30" t="s">
        <v>870</v>
      </c>
      <c r="E2176" s="35"/>
      <c r="F2176" s="31" t="s">
        <v>871</v>
      </c>
      <c r="G2176" s="17">
        <f t="shared" si="5642"/>
        <v>5441.8999999999996</v>
      </c>
      <c r="H2176" s="17">
        <f t="shared" si="5643"/>
        <v>5441.8999999999996</v>
      </c>
      <c r="I2176" s="17">
        <f t="shared" si="5644"/>
        <v>5441.8999999999996</v>
      </c>
      <c r="J2176" s="17">
        <f t="shared" si="5645"/>
        <v>0</v>
      </c>
      <c r="K2176" s="17">
        <f t="shared" si="5646"/>
        <v>0</v>
      </c>
      <c r="L2176" s="17">
        <f t="shared" si="5647"/>
        <v>0</v>
      </c>
      <c r="M2176" s="17">
        <f t="shared" si="5528"/>
        <v>5441.8999999999996</v>
      </c>
      <c r="N2176" s="17">
        <f t="shared" si="5529"/>
        <v>5441.8999999999996</v>
      </c>
      <c r="O2176" s="17">
        <f t="shared" si="5530"/>
        <v>5441.8999999999996</v>
      </c>
      <c r="P2176" s="17">
        <f t="shared" si="5648"/>
        <v>0</v>
      </c>
      <c r="Q2176" s="17">
        <f t="shared" si="5649"/>
        <v>0</v>
      </c>
      <c r="R2176" s="17">
        <f t="shared" si="5650"/>
        <v>0</v>
      </c>
      <c r="S2176" s="17">
        <f t="shared" si="5651"/>
        <v>0</v>
      </c>
      <c r="T2176" s="17">
        <f t="shared" si="5652"/>
        <v>0</v>
      </c>
      <c r="U2176" s="17">
        <f t="shared" si="5653"/>
        <v>0</v>
      </c>
      <c r="V2176" s="17">
        <f t="shared" si="5654"/>
        <v>0</v>
      </c>
      <c r="W2176" s="17">
        <f t="shared" si="5655"/>
        <v>0</v>
      </c>
      <c r="X2176" s="17">
        <f t="shared" si="5656"/>
        <v>0</v>
      </c>
      <c r="Y2176" s="17">
        <f t="shared" si="5565"/>
        <v>5441.8999999999996</v>
      </c>
      <c r="Z2176" s="17">
        <f t="shared" si="5566"/>
        <v>5441.8999999999996</v>
      </c>
      <c r="AA2176" s="17">
        <f t="shared" si="5567"/>
        <v>5441.8999999999996</v>
      </c>
      <c r="AB2176" s="17">
        <f t="shared" si="5657"/>
        <v>0</v>
      </c>
      <c r="AC2176" s="17">
        <f t="shared" si="5658"/>
        <v>0</v>
      </c>
      <c r="AD2176" s="17">
        <f t="shared" si="5659"/>
        <v>0</v>
      </c>
      <c r="AE2176" s="17">
        <f t="shared" si="5568"/>
        <v>5441.8999999999996</v>
      </c>
      <c r="AF2176" s="17">
        <f t="shared" si="5569"/>
        <v>5441.8999999999996</v>
      </c>
      <c r="AG2176" s="17">
        <f t="shared" si="5570"/>
        <v>5441.8999999999996</v>
      </c>
      <c r="AH2176" s="17">
        <f t="shared" si="5660"/>
        <v>0</v>
      </c>
      <c r="AI2176" s="17">
        <f t="shared" si="5661"/>
        <v>0</v>
      </c>
      <c r="AJ2176" s="17">
        <f t="shared" si="5662"/>
        <v>0</v>
      </c>
      <c r="AK2176" s="17">
        <f t="shared" si="5663"/>
        <v>0</v>
      </c>
      <c r="AL2176" s="17">
        <f t="shared" si="5664"/>
        <v>0</v>
      </c>
      <c r="AM2176" s="17">
        <f t="shared" si="5665"/>
        <v>0</v>
      </c>
      <c r="AN2176" s="17">
        <f t="shared" si="5666"/>
        <v>0</v>
      </c>
      <c r="AO2176" s="17">
        <f t="shared" si="5667"/>
        <v>0</v>
      </c>
      <c r="AP2176" s="17">
        <f t="shared" si="5668"/>
        <v>0</v>
      </c>
      <c r="AQ2176" s="17">
        <f t="shared" si="5669"/>
        <v>0</v>
      </c>
      <c r="AR2176" s="17">
        <f t="shared" si="5670"/>
        <v>0</v>
      </c>
      <c r="AS2176" s="17">
        <f t="shared" si="5671"/>
        <v>0</v>
      </c>
      <c r="AT2176" s="17">
        <f t="shared" si="5672"/>
        <v>0</v>
      </c>
      <c r="AU2176" s="17">
        <f t="shared" si="5673"/>
        <v>0</v>
      </c>
      <c r="AV2176" s="17">
        <f t="shared" si="5674"/>
        <v>0</v>
      </c>
      <c r="AW2176" s="17">
        <f t="shared" si="5571"/>
        <v>5441.8999999999996</v>
      </c>
      <c r="AX2176" s="17">
        <f t="shared" si="5572"/>
        <v>5441.8999999999996</v>
      </c>
      <c r="AY2176" s="17">
        <f t="shared" si="5573"/>
        <v>5441.8999999999996</v>
      </c>
      <c r="AZ2176" s="17">
        <f t="shared" si="5675"/>
        <v>0</v>
      </c>
      <c r="BA2176" s="32"/>
      <c r="BB2176" s="32"/>
      <c r="BC2176" s="1"/>
      <c r="BD2176" s="1"/>
      <c r="BE2176" s="1"/>
      <c r="BF2176" s="1"/>
      <c r="BG2176" s="1"/>
      <c r="BH2176" s="1"/>
      <c r="BI2176" s="1"/>
    </row>
    <row r="2177" s="1" customFormat="1" ht="30">
      <c r="A2177" s="30" t="s">
        <v>865</v>
      </c>
      <c r="B2177" s="30" t="s">
        <v>65</v>
      </c>
      <c r="C2177" s="30" t="s">
        <v>267</v>
      </c>
      <c r="D2177" s="30" t="s">
        <v>870</v>
      </c>
      <c r="E2177" s="30" t="s">
        <v>41</v>
      </c>
      <c r="F2177" s="31" t="s">
        <v>42</v>
      </c>
      <c r="G2177" s="17">
        <v>5441.8999999999996</v>
      </c>
      <c r="H2177" s="17">
        <v>5441.8999999999996</v>
      </c>
      <c r="I2177" s="17">
        <v>5441.8999999999996</v>
      </c>
      <c r="J2177" s="17"/>
      <c r="K2177" s="17"/>
      <c r="L2177" s="17"/>
      <c r="M2177" s="17">
        <f t="shared" si="5528"/>
        <v>5441.8999999999996</v>
      </c>
      <c r="N2177" s="17">
        <f t="shared" si="5529"/>
        <v>5441.8999999999996</v>
      </c>
      <c r="O2177" s="17">
        <f t="shared" si="5530"/>
        <v>5441.8999999999996</v>
      </c>
      <c r="P2177" s="17"/>
      <c r="Q2177" s="17"/>
      <c r="R2177" s="17"/>
      <c r="S2177" s="17"/>
      <c r="T2177" s="17"/>
      <c r="U2177" s="17"/>
      <c r="V2177" s="17"/>
      <c r="W2177" s="17"/>
      <c r="X2177" s="17"/>
      <c r="Y2177" s="17">
        <f t="shared" si="5565"/>
        <v>5441.8999999999996</v>
      </c>
      <c r="Z2177" s="17">
        <f t="shared" si="5566"/>
        <v>5441.8999999999996</v>
      </c>
      <c r="AA2177" s="17">
        <f t="shared" si="5567"/>
        <v>5441.8999999999996</v>
      </c>
      <c r="AB2177" s="17"/>
      <c r="AC2177" s="17"/>
      <c r="AD2177" s="17"/>
      <c r="AE2177" s="17">
        <f t="shared" si="5568"/>
        <v>5441.8999999999996</v>
      </c>
      <c r="AF2177" s="17">
        <f t="shared" si="5569"/>
        <v>5441.8999999999996</v>
      </c>
      <c r="AG2177" s="17">
        <f t="shared" si="5570"/>
        <v>5441.8999999999996</v>
      </c>
      <c r="AH2177" s="17"/>
      <c r="AI2177" s="17"/>
      <c r="AJ2177" s="17"/>
      <c r="AK2177" s="17"/>
      <c r="AL2177" s="17"/>
      <c r="AM2177" s="17"/>
      <c r="AN2177" s="17"/>
      <c r="AO2177" s="17"/>
      <c r="AP2177" s="17"/>
      <c r="AQ2177" s="17"/>
      <c r="AR2177" s="17"/>
      <c r="AS2177" s="17"/>
      <c r="AT2177" s="17"/>
      <c r="AU2177" s="17"/>
      <c r="AV2177" s="17"/>
      <c r="AW2177" s="17">
        <f t="shared" si="5571"/>
        <v>5441.8999999999996</v>
      </c>
      <c r="AX2177" s="17">
        <f t="shared" si="5572"/>
        <v>5441.8999999999996</v>
      </c>
      <c r="AY2177" s="17">
        <f t="shared" si="5573"/>
        <v>5441.8999999999996</v>
      </c>
      <c r="AZ2177" s="17"/>
      <c r="BA2177" s="32"/>
      <c r="BB2177" s="32"/>
      <c r="BC2177" s="1"/>
      <c r="BD2177" s="1"/>
      <c r="BE2177" s="1"/>
      <c r="BF2177" s="1"/>
      <c r="BG2177" s="1"/>
      <c r="BH2177" s="1"/>
      <c r="BI2177" s="1"/>
    </row>
    <row r="2178" s="20" customFormat="1" ht="15">
      <c r="A2178" s="21" t="s">
        <v>865</v>
      </c>
      <c r="B2178" s="21" t="s">
        <v>121</v>
      </c>
      <c r="C2178" s="21"/>
      <c r="D2178" s="21"/>
      <c r="E2178" s="21"/>
      <c r="F2178" s="22" t="s">
        <v>122</v>
      </c>
      <c r="G2178" s="23">
        <f t="shared" si="5642"/>
        <v>107019.3</v>
      </c>
      <c r="H2178" s="23">
        <f t="shared" si="5643"/>
        <v>99221.100000000006</v>
      </c>
      <c r="I2178" s="23">
        <f t="shared" si="5644"/>
        <v>99221.100000000006</v>
      </c>
      <c r="J2178" s="23">
        <f t="shared" si="5645"/>
        <v>-53.100000000000001</v>
      </c>
      <c r="K2178" s="23">
        <f t="shared" si="5646"/>
        <v>-53.799999999999997</v>
      </c>
      <c r="L2178" s="23">
        <f t="shared" si="5647"/>
        <v>-54.5</v>
      </c>
      <c r="M2178" s="23">
        <f t="shared" si="5528"/>
        <v>106966.2</v>
      </c>
      <c r="N2178" s="23">
        <f t="shared" si="5529"/>
        <v>99167.300000000003</v>
      </c>
      <c r="O2178" s="23">
        <f t="shared" si="5530"/>
        <v>99166.600000000006</v>
      </c>
      <c r="P2178" s="23">
        <f t="shared" si="5648"/>
        <v>8569.2000000000007</v>
      </c>
      <c r="Q2178" s="23">
        <f t="shared" si="5649"/>
        <v>0</v>
      </c>
      <c r="R2178" s="23">
        <f t="shared" si="5650"/>
        <v>0</v>
      </c>
      <c r="S2178" s="23">
        <f t="shared" si="5651"/>
        <v>7117.3260700000001</v>
      </c>
      <c r="T2178" s="23">
        <f t="shared" si="5652"/>
        <v>10313</v>
      </c>
      <c r="U2178" s="23">
        <f t="shared" si="5653"/>
        <v>0</v>
      </c>
      <c r="V2178" s="23">
        <f t="shared" si="5654"/>
        <v>10313</v>
      </c>
      <c r="W2178" s="23">
        <f t="shared" si="5655"/>
        <v>0</v>
      </c>
      <c r="X2178" s="23">
        <f t="shared" si="5656"/>
        <v>0</v>
      </c>
      <c r="Y2178" s="23">
        <f t="shared" si="5565"/>
        <v>122652.72606999999</v>
      </c>
      <c r="Z2178" s="23">
        <f t="shared" si="5566"/>
        <v>109480.3</v>
      </c>
      <c r="AA2178" s="23">
        <f t="shared" si="5567"/>
        <v>109479.60000000001</v>
      </c>
      <c r="AB2178" s="23">
        <f t="shared" si="5657"/>
        <v>-170.40000000000001</v>
      </c>
      <c r="AC2178" s="23">
        <f t="shared" si="5658"/>
        <v>0</v>
      </c>
      <c r="AD2178" s="23">
        <f t="shared" si="5659"/>
        <v>0</v>
      </c>
      <c r="AE2178" s="23">
        <f t="shared" si="5568"/>
        <v>122482.32607</v>
      </c>
      <c r="AF2178" s="23">
        <f t="shared" si="5569"/>
        <v>109480.3</v>
      </c>
      <c r="AG2178" s="23">
        <f t="shared" si="5570"/>
        <v>109479.60000000001</v>
      </c>
      <c r="AH2178" s="23">
        <f t="shared" si="5660"/>
        <v>0</v>
      </c>
      <c r="AI2178" s="23">
        <f t="shared" si="5661"/>
        <v>0</v>
      </c>
      <c r="AJ2178" s="23">
        <f t="shared" si="5662"/>
        <v>0</v>
      </c>
      <c r="AK2178" s="23">
        <f t="shared" si="5663"/>
        <v>0</v>
      </c>
      <c r="AL2178" s="23">
        <f t="shared" si="5664"/>
        <v>0</v>
      </c>
      <c r="AM2178" s="23">
        <f t="shared" si="5665"/>
        <v>0</v>
      </c>
      <c r="AN2178" s="23">
        <f t="shared" si="5666"/>
        <v>0</v>
      </c>
      <c r="AO2178" s="23">
        <f t="shared" si="5667"/>
        <v>0</v>
      </c>
      <c r="AP2178" s="23">
        <f t="shared" si="5668"/>
        <v>0</v>
      </c>
      <c r="AQ2178" s="23">
        <f t="shared" si="5669"/>
        <v>0</v>
      </c>
      <c r="AR2178" s="23">
        <f t="shared" si="5670"/>
        <v>0</v>
      </c>
      <c r="AS2178" s="23">
        <f t="shared" si="5671"/>
        <v>0</v>
      </c>
      <c r="AT2178" s="23">
        <f t="shared" si="5672"/>
        <v>0</v>
      </c>
      <c r="AU2178" s="23">
        <f t="shared" si="5673"/>
        <v>0</v>
      </c>
      <c r="AV2178" s="23">
        <f t="shared" si="5674"/>
        <v>0</v>
      </c>
      <c r="AW2178" s="23">
        <f t="shared" si="5571"/>
        <v>122482.32607</v>
      </c>
      <c r="AX2178" s="23">
        <f t="shared" si="5572"/>
        <v>109480.3</v>
      </c>
      <c r="AY2178" s="23">
        <f t="shared" si="5573"/>
        <v>109479.60000000001</v>
      </c>
      <c r="AZ2178" s="23">
        <f t="shared" si="5675"/>
        <v>0</v>
      </c>
      <c r="BA2178" s="24"/>
      <c r="BB2178" s="24"/>
      <c r="BC2178" s="20"/>
      <c r="BD2178" s="20"/>
      <c r="BE2178" s="20"/>
      <c r="BF2178" s="20"/>
      <c r="BG2178" s="20"/>
      <c r="BH2178" s="20"/>
      <c r="BI2178" s="20"/>
    </row>
    <row r="2179" s="25" customFormat="1" ht="15">
      <c r="A2179" s="26" t="s">
        <v>865</v>
      </c>
      <c r="B2179" s="26" t="s">
        <v>121</v>
      </c>
      <c r="C2179" s="26" t="s">
        <v>123</v>
      </c>
      <c r="D2179" s="26"/>
      <c r="E2179" s="26"/>
      <c r="F2179" s="27" t="s">
        <v>124</v>
      </c>
      <c r="G2179" s="28">
        <f t="shared" si="5642"/>
        <v>107019.3</v>
      </c>
      <c r="H2179" s="28">
        <f t="shared" si="5643"/>
        <v>99221.100000000006</v>
      </c>
      <c r="I2179" s="28">
        <f t="shared" si="5644"/>
        <v>99221.100000000006</v>
      </c>
      <c r="J2179" s="28">
        <f t="shared" si="5645"/>
        <v>-53.100000000000001</v>
      </c>
      <c r="K2179" s="28">
        <f t="shared" si="5646"/>
        <v>-53.799999999999997</v>
      </c>
      <c r="L2179" s="28">
        <f t="shared" si="5647"/>
        <v>-54.5</v>
      </c>
      <c r="M2179" s="28">
        <f t="shared" si="5528"/>
        <v>106966.2</v>
      </c>
      <c r="N2179" s="28">
        <f t="shared" si="5529"/>
        <v>99167.300000000003</v>
      </c>
      <c r="O2179" s="28">
        <f t="shared" si="5530"/>
        <v>99166.600000000006</v>
      </c>
      <c r="P2179" s="28">
        <f t="shared" si="5648"/>
        <v>8569.2000000000007</v>
      </c>
      <c r="Q2179" s="28">
        <f t="shared" si="5649"/>
        <v>0</v>
      </c>
      <c r="R2179" s="28">
        <f t="shared" si="5650"/>
        <v>0</v>
      </c>
      <c r="S2179" s="28">
        <f t="shared" si="5651"/>
        <v>7117.3260700000001</v>
      </c>
      <c r="T2179" s="28">
        <f t="shared" si="5652"/>
        <v>10313</v>
      </c>
      <c r="U2179" s="28">
        <f t="shared" si="5653"/>
        <v>0</v>
      </c>
      <c r="V2179" s="28">
        <f t="shared" si="5654"/>
        <v>10313</v>
      </c>
      <c r="W2179" s="28">
        <f t="shared" si="5655"/>
        <v>0</v>
      </c>
      <c r="X2179" s="28">
        <f t="shared" si="5656"/>
        <v>0</v>
      </c>
      <c r="Y2179" s="28">
        <f t="shared" si="5565"/>
        <v>122652.72606999999</v>
      </c>
      <c r="Z2179" s="28">
        <f t="shared" si="5566"/>
        <v>109480.3</v>
      </c>
      <c r="AA2179" s="28">
        <f t="shared" si="5567"/>
        <v>109479.60000000001</v>
      </c>
      <c r="AB2179" s="28">
        <f t="shared" si="5657"/>
        <v>-170.40000000000001</v>
      </c>
      <c r="AC2179" s="28">
        <f t="shared" si="5658"/>
        <v>0</v>
      </c>
      <c r="AD2179" s="28">
        <f t="shared" si="5659"/>
        <v>0</v>
      </c>
      <c r="AE2179" s="28">
        <f t="shared" si="5568"/>
        <v>122482.32607</v>
      </c>
      <c r="AF2179" s="28">
        <f t="shared" si="5569"/>
        <v>109480.3</v>
      </c>
      <c r="AG2179" s="28">
        <f t="shared" si="5570"/>
        <v>109479.60000000001</v>
      </c>
      <c r="AH2179" s="28">
        <f t="shared" si="5660"/>
        <v>0</v>
      </c>
      <c r="AI2179" s="28">
        <f t="shared" si="5661"/>
        <v>0</v>
      </c>
      <c r="AJ2179" s="28">
        <f t="shared" si="5662"/>
        <v>0</v>
      </c>
      <c r="AK2179" s="28">
        <f t="shared" si="5663"/>
        <v>0</v>
      </c>
      <c r="AL2179" s="28">
        <f t="shared" si="5664"/>
        <v>0</v>
      </c>
      <c r="AM2179" s="28">
        <f t="shared" si="5665"/>
        <v>0</v>
      </c>
      <c r="AN2179" s="28">
        <f t="shared" si="5666"/>
        <v>0</v>
      </c>
      <c r="AO2179" s="28">
        <f t="shared" si="5667"/>
        <v>0</v>
      </c>
      <c r="AP2179" s="28">
        <f t="shared" si="5668"/>
        <v>0</v>
      </c>
      <c r="AQ2179" s="28">
        <f t="shared" si="5669"/>
        <v>0</v>
      </c>
      <c r="AR2179" s="28">
        <f t="shared" si="5670"/>
        <v>0</v>
      </c>
      <c r="AS2179" s="28">
        <f t="shared" si="5671"/>
        <v>0</v>
      </c>
      <c r="AT2179" s="28">
        <f t="shared" si="5672"/>
        <v>0</v>
      </c>
      <c r="AU2179" s="28">
        <f t="shared" si="5673"/>
        <v>0</v>
      </c>
      <c r="AV2179" s="28">
        <f t="shared" si="5674"/>
        <v>0</v>
      </c>
      <c r="AW2179" s="28">
        <f t="shared" si="5571"/>
        <v>122482.32607</v>
      </c>
      <c r="AX2179" s="28">
        <f t="shared" si="5572"/>
        <v>109480.3</v>
      </c>
      <c r="AY2179" s="28">
        <f t="shared" si="5573"/>
        <v>109479.60000000001</v>
      </c>
      <c r="AZ2179" s="28">
        <f t="shared" si="5675"/>
        <v>0</v>
      </c>
      <c r="BA2179" s="29"/>
      <c r="BB2179" s="29"/>
      <c r="BC2179" s="25"/>
      <c r="BD2179" s="25"/>
      <c r="BE2179" s="25"/>
      <c r="BF2179" s="25"/>
      <c r="BG2179" s="25"/>
      <c r="BH2179" s="25"/>
      <c r="BI2179" s="25"/>
    </row>
    <row r="2180" s="1" customFormat="1" ht="30">
      <c r="A2180" s="30" t="s">
        <v>865</v>
      </c>
      <c r="B2180" s="30" t="s">
        <v>121</v>
      </c>
      <c r="C2180" s="30" t="s">
        <v>123</v>
      </c>
      <c r="D2180" s="30" t="s">
        <v>872</v>
      </c>
      <c r="E2180" s="35"/>
      <c r="F2180" s="31" t="s">
        <v>873</v>
      </c>
      <c r="G2180" s="17">
        <f t="shared" si="5642"/>
        <v>107019.3</v>
      </c>
      <c r="H2180" s="17">
        <f t="shared" si="5643"/>
        <v>99221.100000000006</v>
      </c>
      <c r="I2180" s="17">
        <f t="shared" si="5644"/>
        <v>99221.100000000006</v>
      </c>
      <c r="J2180" s="17">
        <f t="shared" si="5645"/>
        <v>-53.100000000000001</v>
      </c>
      <c r="K2180" s="17">
        <f t="shared" si="5646"/>
        <v>-53.799999999999997</v>
      </c>
      <c r="L2180" s="17">
        <f t="shared" si="5647"/>
        <v>-54.5</v>
      </c>
      <c r="M2180" s="17">
        <f t="shared" si="5528"/>
        <v>106966.2</v>
      </c>
      <c r="N2180" s="17">
        <f t="shared" si="5529"/>
        <v>99167.300000000003</v>
      </c>
      <c r="O2180" s="17">
        <f t="shared" si="5530"/>
        <v>99166.600000000006</v>
      </c>
      <c r="P2180" s="17">
        <f t="shared" si="5648"/>
        <v>8569.2000000000007</v>
      </c>
      <c r="Q2180" s="17">
        <f t="shared" si="5649"/>
        <v>0</v>
      </c>
      <c r="R2180" s="17">
        <f t="shared" si="5650"/>
        <v>0</v>
      </c>
      <c r="S2180" s="17">
        <f t="shared" si="5651"/>
        <v>7117.3260700000001</v>
      </c>
      <c r="T2180" s="17">
        <f t="shared" si="5652"/>
        <v>10313</v>
      </c>
      <c r="U2180" s="17">
        <f t="shared" si="5653"/>
        <v>0</v>
      </c>
      <c r="V2180" s="17">
        <f t="shared" si="5654"/>
        <v>10313</v>
      </c>
      <c r="W2180" s="17">
        <f t="shared" si="5655"/>
        <v>0</v>
      </c>
      <c r="X2180" s="17">
        <f t="shared" si="5656"/>
        <v>0</v>
      </c>
      <c r="Y2180" s="17">
        <f t="shared" si="5565"/>
        <v>122652.72606999999</v>
      </c>
      <c r="Z2180" s="17">
        <f t="shared" si="5566"/>
        <v>109480.3</v>
      </c>
      <c r="AA2180" s="17">
        <f t="shared" si="5567"/>
        <v>109479.60000000001</v>
      </c>
      <c r="AB2180" s="17">
        <f t="shared" si="5657"/>
        <v>-170.40000000000001</v>
      </c>
      <c r="AC2180" s="17">
        <f t="shared" si="5658"/>
        <v>0</v>
      </c>
      <c r="AD2180" s="17">
        <f t="shared" si="5659"/>
        <v>0</v>
      </c>
      <c r="AE2180" s="17">
        <f t="shared" si="5568"/>
        <v>122482.32607</v>
      </c>
      <c r="AF2180" s="17">
        <f t="shared" si="5569"/>
        <v>109480.3</v>
      </c>
      <c r="AG2180" s="17">
        <f t="shared" si="5570"/>
        <v>109479.60000000001</v>
      </c>
      <c r="AH2180" s="17">
        <f t="shared" si="5660"/>
        <v>0</v>
      </c>
      <c r="AI2180" s="17">
        <f t="shared" si="5661"/>
        <v>0</v>
      </c>
      <c r="AJ2180" s="17">
        <f t="shared" si="5662"/>
        <v>0</v>
      </c>
      <c r="AK2180" s="17">
        <f t="shared" si="5663"/>
        <v>0</v>
      </c>
      <c r="AL2180" s="17">
        <f t="shared" si="5664"/>
        <v>0</v>
      </c>
      <c r="AM2180" s="17">
        <f t="shared" si="5665"/>
        <v>0</v>
      </c>
      <c r="AN2180" s="17">
        <f t="shared" si="5666"/>
        <v>0</v>
      </c>
      <c r="AO2180" s="17">
        <f t="shared" si="5667"/>
        <v>0</v>
      </c>
      <c r="AP2180" s="17">
        <f t="shared" si="5668"/>
        <v>0</v>
      </c>
      <c r="AQ2180" s="17">
        <f t="shared" si="5669"/>
        <v>0</v>
      </c>
      <c r="AR2180" s="17">
        <f t="shared" si="5670"/>
        <v>0</v>
      </c>
      <c r="AS2180" s="17">
        <f t="shared" si="5671"/>
        <v>0</v>
      </c>
      <c r="AT2180" s="17">
        <f t="shared" si="5672"/>
        <v>0</v>
      </c>
      <c r="AU2180" s="17">
        <f t="shared" si="5673"/>
        <v>0</v>
      </c>
      <c r="AV2180" s="17">
        <f t="shared" si="5674"/>
        <v>0</v>
      </c>
      <c r="AW2180" s="17">
        <f t="shared" si="5571"/>
        <v>122482.32607</v>
      </c>
      <c r="AX2180" s="17">
        <f t="shared" si="5572"/>
        <v>109480.3</v>
      </c>
      <c r="AY2180" s="17">
        <f t="shared" si="5573"/>
        <v>109479.60000000001</v>
      </c>
      <c r="AZ2180" s="17">
        <f t="shared" si="5675"/>
        <v>0</v>
      </c>
      <c r="BA2180" s="32"/>
      <c r="BB2180" s="32"/>
      <c r="BC2180" s="1"/>
      <c r="BD2180" s="1"/>
      <c r="BE2180" s="1"/>
      <c r="BF2180" s="1"/>
      <c r="BG2180" s="1"/>
      <c r="BH2180" s="1"/>
      <c r="BI2180" s="1"/>
    </row>
    <row r="2181" s="1" customFormat="1" ht="15">
      <c r="A2181" s="30" t="s">
        <v>865</v>
      </c>
      <c r="B2181" s="30" t="s">
        <v>121</v>
      </c>
      <c r="C2181" s="30" t="s">
        <v>123</v>
      </c>
      <c r="D2181" s="30" t="s">
        <v>874</v>
      </c>
      <c r="E2181" s="35"/>
      <c r="F2181" s="31" t="s">
        <v>36</v>
      </c>
      <c r="G2181" s="17">
        <f>G2182+G2191+G2196</f>
        <v>107019.3</v>
      </c>
      <c r="H2181" s="17">
        <f>H2182+H2191+H2196</f>
        <v>99221.100000000006</v>
      </c>
      <c r="I2181" s="17">
        <f>I2182+I2191+I2196</f>
        <v>99221.100000000006</v>
      </c>
      <c r="J2181" s="17">
        <f>J2182+J2191+J2196</f>
        <v>-53.100000000000001</v>
      </c>
      <c r="K2181" s="17">
        <f>K2182+K2191+K2196</f>
        <v>-53.799999999999997</v>
      </c>
      <c r="L2181" s="17">
        <f>L2182+L2191+L2196</f>
        <v>-54.5</v>
      </c>
      <c r="M2181" s="17">
        <f t="shared" si="5528"/>
        <v>106966.2</v>
      </c>
      <c r="N2181" s="17">
        <f t="shared" si="5529"/>
        <v>99167.300000000003</v>
      </c>
      <c r="O2181" s="17">
        <f t="shared" si="5530"/>
        <v>99166.600000000006</v>
      </c>
      <c r="P2181" s="17">
        <f>P2182+P2191+P2196</f>
        <v>8569.2000000000007</v>
      </c>
      <c r="Q2181" s="17">
        <f>Q2182+Q2191+Q2196</f>
        <v>0</v>
      </c>
      <c r="R2181" s="17">
        <f>R2182+R2191+R2196</f>
        <v>0</v>
      </c>
      <c r="S2181" s="17">
        <f>S2182+S2191+S2196</f>
        <v>7117.3260700000001</v>
      </c>
      <c r="T2181" s="17">
        <f>T2182+T2191+T2196</f>
        <v>10313</v>
      </c>
      <c r="U2181" s="17">
        <f>U2182+U2191+U2196</f>
        <v>0</v>
      </c>
      <c r="V2181" s="17">
        <f>V2182+V2191+V2196</f>
        <v>10313</v>
      </c>
      <c r="W2181" s="17">
        <f>W2182+W2191+W2196</f>
        <v>0</v>
      </c>
      <c r="X2181" s="17">
        <f>X2182+X2191+X2196</f>
        <v>0</v>
      </c>
      <c r="Y2181" s="17">
        <f t="shared" si="5565"/>
        <v>122652.72606999999</v>
      </c>
      <c r="Z2181" s="17">
        <f t="shared" si="5566"/>
        <v>109480.3</v>
      </c>
      <c r="AA2181" s="17">
        <f t="shared" si="5567"/>
        <v>109479.60000000001</v>
      </c>
      <c r="AB2181" s="17">
        <f>AB2182+AB2191+AB2196</f>
        <v>-170.40000000000001</v>
      </c>
      <c r="AC2181" s="17">
        <f>AC2182+AC2191+AC2196</f>
        <v>0</v>
      </c>
      <c r="AD2181" s="17">
        <f>AD2182+AD2191+AD2196</f>
        <v>0</v>
      </c>
      <c r="AE2181" s="17">
        <f t="shared" si="5568"/>
        <v>122482.32607</v>
      </c>
      <c r="AF2181" s="17">
        <f t="shared" si="5569"/>
        <v>109480.3</v>
      </c>
      <c r="AG2181" s="17">
        <f t="shared" si="5570"/>
        <v>109479.60000000001</v>
      </c>
      <c r="AH2181" s="17">
        <f>AH2182+AH2191+AH2196</f>
        <v>0</v>
      </c>
      <c r="AI2181" s="17">
        <f>AI2182+AI2191+AI2196</f>
        <v>0</v>
      </c>
      <c r="AJ2181" s="17">
        <f>AJ2182+AJ2191+AJ2196</f>
        <v>0</v>
      </c>
      <c r="AK2181" s="17">
        <f>AK2182+AK2191+AK2196</f>
        <v>0</v>
      </c>
      <c r="AL2181" s="17">
        <f>AL2182+AL2191+AL2196</f>
        <v>0</v>
      </c>
      <c r="AM2181" s="17">
        <f>AM2182+AM2191+AM2196</f>
        <v>0</v>
      </c>
      <c r="AN2181" s="17">
        <f>AN2182+AN2191+AN2196</f>
        <v>0</v>
      </c>
      <c r="AO2181" s="17">
        <f>AO2182+AO2191+AO2196</f>
        <v>0</v>
      </c>
      <c r="AP2181" s="17">
        <f>AP2182+AP2191+AP2196</f>
        <v>0</v>
      </c>
      <c r="AQ2181" s="17">
        <f>AQ2182+AQ2191+AQ2196</f>
        <v>0</v>
      </c>
      <c r="AR2181" s="17">
        <f>AR2182+AR2191+AR2196</f>
        <v>0</v>
      </c>
      <c r="AS2181" s="17">
        <f>AS2182+AS2191+AS2196</f>
        <v>0</v>
      </c>
      <c r="AT2181" s="17">
        <f>AT2182+AT2191+AT2196</f>
        <v>0</v>
      </c>
      <c r="AU2181" s="17">
        <f>AU2182+AU2191+AU2196</f>
        <v>0</v>
      </c>
      <c r="AV2181" s="17">
        <f>AV2182+AV2191+AV2196</f>
        <v>0</v>
      </c>
      <c r="AW2181" s="17">
        <f t="shared" si="5571"/>
        <v>122482.32607</v>
      </c>
      <c r="AX2181" s="17">
        <f t="shared" si="5572"/>
        <v>109480.3</v>
      </c>
      <c r="AY2181" s="17">
        <f t="shared" si="5573"/>
        <v>109479.60000000001</v>
      </c>
      <c r="AZ2181" s="17">
        <f>AZ2182+AZ2191+AZ2196</f>
        <v>0</v>
      </c>
      <c r="BA2181" s="32"/>
      <c r="BB2181" s="32"/>
      <c r="BC2181" s="1"/>
      <c r="BD2181" s="1"/>
      <c r="BE2181" s="1"/>
      <c r="BF2181" s="1"/>
      <c r="BG2181" s="1"/>
      <c r="BH2181" s="1"/>
      <c r="BI2181" s="1"/>
    </row>
    <row r="2182" s="1" customFormat="1" ht="45">
      <c r="A2182" s="30" t="s">
        <v>865</v>
      </c>
      <c r="B2182" s="30" t="s">
        <v>121</v>
      </c>
      <c r="C2182" s="30" t="s">
        <v>123</v>
      </c>
      <c r="D2182" s="30" t="s">
        <v>875</v>
      </c>
      <c r="E2182" s="35"/>
      <c r="F2182" s="31" t="s">
        <v>876</v>
      </c>
      <c r="G2182" s="17">
        <f>G2183+G2187+G2189</f>
        <v>25062.800000000003</v>
      </c>
      <c r="H2182" s="17">
        <f>H2183+H2187+H2189</f>
        <v>25820.500000000004</v>
      </c>
      <c r="I2182" s="17">
        <f>I2183+I2187+I2189</f>
        <v>25820.500000000004</v>
      </c>
      <c r="J2182" s="17">
        <f>J2183+J2187+J2189</f>
        <v>-53.100000000000001</v>
      </c>
      <c r="K2182" s="17">
        <f>K2183+K2187+K2189</f>
        <v>-53.799999999999997</v>
      </c>
      <c r="L2182" s="17">
        <f>L2183+L2187+L2189</f>
        <v>-54.5</v>
      </c>
      <c r="M2182" s="17">
        <f t="shared" si="5528"/>
        <v>25009.700000000004</v>
      </c>
      <c r="N2182" s="17">
        <f t="shared" si="5529"/>
        <v>25766.700000000004</v>
      </c>
      <c r="O2182" s="17">
        <f t="shared" si="5530"/>
        <v>25766.000000000004</v>
      </c>
      <c r="P2182" s="17">
        <f>P2183+P2187+P2189</f>
        <v>769.39999999999998</v>
      </c>
      <c r="Q2182" s="17">
        <f>Q2183+Q2187+Q2189</f>
        <v>0</v>
      </c>
      <c r="R2182" s="17">
        <f>R2183+R2187+R2189</f>
        <v>0</v>
      </c>
      <c r="S2182" s="17">
        <f>S2183+S2187+S2189</f>
        <v>6919.5773900000004</v>
      </c>
      <c r="T2182" s="17">
        <f>T2183+T2187+T2189</f>
        <v>792.10000000000002</v>
      </c>
      <c r="U2182" s="17">
        <f>U2183+U2187+U2189</f>
        <v>0</v>
      </c>
      <c r="V2182" s="17">
        <f>V2183+V2187+V2189</f>
        <v>792.10000000000002</v>
      </c>
      <c r="W2182" s="17">
        <f>W2183+W2187+W2189</f>
        <v>0</v>
      </c>
      <c r="X2182" s="17">
        <f>X2183+X2187+X2189</f>
        <v>0</v>
      </c>
      <c r="Y2182" s="17">
        <f t="shared" si="5565"/>
        <v>32698.677390000004</v>
      </c>
      <c r="Z2182" s="17">
        <f t="shared" si="5566"/>
        <v>26558.800000000003</v>
      </c>
      <c r="AA2182" s="17">
        <f t="shared" si="5567"/>
        <v>26558.100000000002</v>
      </c>
      <c r="AB2182" s="17">
        <f>AB2183+AB2187+AB2189</f>
        <v>-170.40000000000001</v>
      </c>
      <c r="AC2182" s="17">
        <f>AC2183+AC2187+AC2189</f>
        <v>0</v>
      </c>
      <c r="AD2182" s="17">
        <f>AD2183+AD2187+AD2189</f>
        <v>0</v>
      </c>
      <c r="AE2182" s="17">
        <f t="shared" si="5568"/>
        <v>32528.277390000003</v>
      </c>
      <c r="AF2182" s="17">
        <f t="shared" si="5569"/>
        <v>26558.800000000003</v>
      </c>
      <c r="AG2182" s="17">
        <f t="shared" si="5570"/>
        <v>26558.100000000002</v>
      </c>
      <c r="AH2182" s="17">
        <f>AH2183+AH2187+AH2189</f>
        <v>0</v>
      </c>
      <c r="AI2182" s="17">
        <f>AI2183+AI2187+AI2189</f>
        <v>0</v>
      </c>
      <c r="AJ2182" s="17">
        <f>AJ2183+AJ2187+AJ2189</f>
        <v>0</v>
      </c>
      <c r="AK2182" s="17">
        <f>AK2183+AK2187+AK2189</f>
        <v>0</v>
      </c>
      <c r="AL2182" s="17">
        <f>AL2183+AL2187+AL2189</f>
        <v>0</v>
      </c>
      <c r="AM2182" s="17">
        <f>AM2183+AM2187+AM2189</f>
        <v>0</v>
      </c>
      <c r="AN2182" s="17">
        <f>AN2183+AN2187+AN2189</f>
        <v>0</v>
      </c>
      <c r="AO2182" s="17">
        <f>AO2183+AO2187+AO2189</f>
        <v>0</v>
      </c>
      <c r="AP2182" s="17">
        <f>AP2183+AP2187+AP2189</f>
        <v>0</v>
      </c>
      <c r="AQ2182" s="17">
        <f>AQ2183+AQ2187+AQ2189</f>
        <v>0</v>
      </c>
      <c r="AR2182" s="17">
        <f>AR2183+AR2187+AR2189</f>
        <v>0</v>
      </c>
      <c r="AS2182" s="17">
        <f>AS2183+AS2187+AS2189</f>
        <v>0</v>
      </c>
      <c r="AT2182" s="17">
        <f>AT2183+AT2187+AT2189</f>
        <v>0</v>
      </c>
      <c r="AU2182" s="17">
        <f>AU2183+AU2187+AU2189</f>
        <v>0</v>
      </c>
      <c r="AV2182" s="17">
        <f>AV2183+AV2187+AV2189</f>
        <v>0</v>
      </c>
      <c r="AW2182" s="17">
        <f t="shared" si="5571"/>
        <v>32528.277390000003</v>
      </c>
      <c r="AX2182" s="17">
        <f t="shared" si="5572"/>
        <v>26558.800000000003</v>
      </c>
      <c r="AY2182" s="17">
        <f t="shared" si="5573"/>
        <v>26558.100000000002</v>
      </c>
      <c r="AZ2182" s="17">
        <f>AZ2183+AZ2187+AZ2189</f>
        <v>0</v>
      </c>
      <c r="BA2182" s="32"/>
      <c r="BB2182" s="32"/>
      <c r="BC2182" s="1"/>
      <c r="BD2182" s="1"/>
      <c r="BE2182" s="1"/>
      <c r="BF2182" s="1"/>
      <c r="BG2182" s="1"/>
      <c r="BH2182" s="1"/>
      <c r="BI2182" s="1"/>
    </row>
    <row r="2183" s="1" customFormat="1" ht="45">
      <c r="A2183" s="30" t="s">
        <v>865</v>
      </c>
      <c r="B2183" s="30" t="s">
        <v>121</v>
      </c>
      <c r="C2183" s="30" t="s">
        <v>123</v>
      </c>
      <c r="D2183" s="30" t="s">
        <v>877</v>
      </c>
      <c r="E2183" s="35"/>
      <c r="F2183" s="31" t="s">
        <v>56</v>
      </c>
      <c r="G2183" s="17">
        <f>G2184+G2185+G2186</f>
        <v>15372.800000000001</v>
      </c>
      <c r="H2183" s="17">
        <f>H2184+H2185+H2186</f>
        <v>15796.900000000001</v>
      </c>
      <c r="I2183" s="17">
        <f>I2184+I2185+I2186</f>
        <v>15796.900000000001</v>
      </c>
      <c r="J2183" s="17">
        <f>J2184+J2185+J2186</f>
        <v>-1.2</v>
      </c>
      <c r="K2183" s="17">
        <f>K2184+K2185+K2186</f>
        <v>-1.8999999999999999</v>
      </c>
      <c r="L2183" s="17">
        <f>L2184+L2185+L2186</f>
        <v>-2.6000000000000001</v>
      </c>
      <c r="M2183" s="17">
        <f t="shared" si="5528"/>
        <v>15371.6</v>
      </c>
      <c r="N2183" s="17">
        <f t="shared" si="5529"/>
        <v>15795.000000000002</v>
      </c>
      <c r="O2183" s="17">
        <f t="shared" si="5530"/>
        <v>15794.300000000001</v>
      </c>
      <c r="P2183" s="17">
        <f>P2184+P2185+P2186</f>
        <v>769.39999999999998</v>
      </c>
      <c r="Q2183" s="17">
        <f>Q2184+Q2185+Q2186</f>
        <v>0</v>
      </c>
      <c r="R2183" s="17">
        <f>R2184+R2185+R2186</f>
        <v>0</v>
      </c>
      <c r="S2183" s="17">
        <f>S2184+S2185+S2186</f>
        <v>4280.4899100000002</v>
      </c>
      <c r="T2183" s="17">
        <f>T2184+T2185+T2186</f>
        <v>792.10000000000002</v>
      </c>
      <c r="U2183" s="17">
        <f>U2184+U2185+U2186</f>
        <v>0</v>
      </c>
      <c r="V2183" s="17">
        <f>V2184+V2185+V2186</f>
        <v>792.10000000000002</v>
      </c>
      <c r="W2183" s="17">
        <f>W2184+W2185+W2186</f>
        <v>0</v>
      </c>
      <c r="X2183" s="17">
        <f>X2184+X2185+X2186</f>
        <v>0</v>
      </c>
      <c r="Y2183" s="17">
        <f t="shared" si="5565"/>
        <v>20421.48991</v>
      </c>
      <c r="Z2183" s="17">
        <f t="shared" si="5566"/>
        <v>16587.100000000002</v>
      </c>
      <c r="AA2183" s="17">
        <f t="shared" si="5567"/>
        <v>16586.400000000001</v>
      </c>
      <c r="AB2183" s="17">
        <f>AB2184+AB2185+AB2186</f>
        <v>-170.40000000000001</v>
      </c>
      <c r="AC2183" s="17">
        <f>AC2184+AC2185+AC2186</f>
        <v>0</v>
      </c>
      <c r="AD2183" s="17">
        <f>AD2184+AD2185+AD2186</f>
        <v>0</v>
      </c>
      <c r="AE2183" s="17">
        <f t="shared" si="5568"/>
        <v>20251.089909999999</v>
      </c>
      <c r="AF2183" s="17">
        <f t="shared" si="5569"/>
        <v>16587.100000000002</v>
      </c>
      <c r="AG2183" s="17">
        <f t="shared" si="5570"/>
        <v>16586.400000000001</v>
      </c>
      <c r="AH2183" s="17">
        <f>AH2184+AH2185+AH2186</f>
        <v>0</v>
      </c>
      <c r="AI2183" s="17">
        <f>AI2184+AI2185+AI2186</f>
        <v>0</v>
      </c>
      <c r="AJ2183" s="17">
        <f>AJ2184+AJ2185+AJ2186</f>
        <v>0</v>
      </c>
      <c r="AK2183" s="17">
        <f>AK2184+AK2185+AK2186</f>
        <v>0</v>
      </c>
      <c r="AL2183" s="17">
        <f>AL2184+AL2185+AL2186</f>
        <v>0</v>
      </c>
      <c r="AM2183" s="17">
        <f>AM2184+AM2185+AM2186</f>
        <v>0</v>
      </c>
      <c r="AN2183" s="17">
        <f>AN2184+AN2185+AN2186</f>
        <v>0</v>
      </c>
      <c r="AO2183" s="17">
        <f>AO2184+AO2185+AO2186</f>
        <v>0</v>
      </c>
      <c r="AP2183" s="17">
        <f>AP2184+AP2185+AP2186</f>
        <v>0</v>
      </c>
      <c r="AQ2183" s="17">
        <f>AQ2184+AQ2185+AQ2186</f>
        <v>0</v>
      </c>
      <c r="AR2183" s="17">
        <f>AR2184+AR2185+AR2186</f>
        <v>0</v>
      </c>
      <c r="AS2183" s="17">
        <f>AS2184+AS2185+AS2186</f>
        <v>0</v>
      </c>
      <c r="AT2183" s="17">
        <f>AT2184+AT2185+AT2186</f>
        <v>0</v>
      </c>
      <c r="AU2183" s="17">
        <f>AU2184+AU2185+AU2186</f>
        <v>0</v>
      </c>
      <c r="AV2183" s="17">
        <f>AV2184+AV2185+AV2186</f>
        <v>0</v>
      </c>
      <c r="AW2183" s="17">
        <f t="shared" si="5571"/>
        <v>20251.089909999999</v>
      </c>
      <c r="AX2183" s="17">
        <f t="shared" si="5572"/>
        <v>16587.100000000002</v>
      </c>
      <c r="AY2183" s="17">
        <f t="shared" si="5573"/>
        <v>16586.400000000001</v>
      </c>
      <c r="AZ2183" s="17">
        <f>AZ2184+AZ2185+AZ2186</f>
        <v>0</v>
      </c>
      <c r="BA2183" s="32"/>
      <c r="BB2183" s="32"/>
      <c r="BC2183" s="1"/>
      <c r="BD2183" s="1"/>
      <c r="BE2183" s="1"/>
      <c r="BF2183" s="1"/>
      <c r="BG2183" s="1"/>
      <c r="BH2183" s="1"/>
      <c r="BI2183" s="1"/>
    </row>
    <row r="2184" s="1" customFormat="1" ht="75">
      <c r="A2184" s="30" t="s">
        <v>865</v>
      </c>
      <c r="B2184" s="30" t="s">
        <v>121</v>
      </c>
      <c r="C2184" s="30" t="s">
        <v>123</v>
      </c>
      <c r="D2184" s="30" t="s">
        <v>877</v>
      </c>
      <c r="E2184" s="30" t="s">
        <v>53</v>
      </c>
      <c r="F2184" s="31" t="s">
        <v>54</v>
      </c>
      <c r="G2184" s="17">
        <v>13795.6</v>
      </c>
      <c r="H2184" s="17">
        <v>14219.700000000001</v>
      </c>
      <c r="I2184" s="17">
        <v>14219.700000000001</v>
      </c>
      <c r="J2184" s="17"/>
      <c r="K2184" s="17"/>
      <c r="L2184" s="17"/>
      <c r="M2184" s="17">
        <f t="shared" si="5528"/>
        <v>13795.6</v>
      </c>
      <c r="N2184" s="17">
        <f t="shared" si="5529"/>
        <v>14219.700000000001</v>
      </c>
      <c r="O2184" s="17">
        <f t="shared" si="5530"/>
        <v>14219.700000000001</v>
      </c>
      <c r="P2184" s="17">
        <v>769.39999999999998</v>
      </c>
      <c r="Q2184" s="17"/>
      <c r="R2184" s="17"/>
      <c r="S2184" s="17"/>
      <c r="T2184" s="17">
        <v>792.10000000000002</v>
      </c>
      <c r="U2184" s="17"/>
      <c r="V2184" s="17">
        <v>792.10000000000002</v>
      </c>
      <c r="W2184" s="17"/>
      <c r="X2184" s="17"/>
      <c r="Y2184" s="17">
        <f t="shared" si="5565"/>
        <v>14565</v>
      </c>
      <c r="Z2184" s="17">
        <f t="shared" si="5566"/>
        <v>15011.800000000001</v>
      </c>
      <c r="AA2184" s="17">
        <f t="shared" si="5567"/>
        <v>15011.800000000001</v>
      </c>
      <c r="AB2184" s="17"/>
      <c r="AC2184" s="17"/>
      <c r="AD2184" s="17"/>
      <c r="AE2184" s="17">
        <f t="shared" si="5568"/>
        <v>14565</v>
      </c>
      <c r="AF2184" s="17">
        <f t="shared" si="5569"/>
        <v>15011.800000000001</v>
      </c>
      <c r="AG2184" s="17">
        <f t="shared" si="5570"/>
        <v>15011.800000000001</v>
      </c>
      <c r="AH2184" s="17"/>
      <c r="AI2184" s="17"/>
      <c r="AJ2184" s="17"/>
      <c r="AK2184" s="17"/>
      <c r="AL2184" s="17"/>
      <c r="AM2184" s="17"/>
      <c r="AN2184" s="17"/>
      <c r="AO2184" s="17"/>
      <c r="AP2184" s="17"/>
      <c r="AQ2184" s="17"/>
      <c r="AR2184" s="17"/>
      <c r="AS2184" s="17"/>
      <c r="AT2184" s="17"/>
      <c r="AU2184" s="17"/>
      <c r="AV2184" s="17"/>
      <c r="AW2184" s="17">
        <f t="shared" si="5571"/>
        <v>14565</v>
      </c>
      <c r="AX2184" s="17">
        <f t="shared" si="5572"/>
        <v>15011.800000000001</v>
      </c>
      <c r="AY2184" s="17">
        <f t="shared" si="5573"/>
        <v>15011.800000000001</v>
      </c>
      <c r="AZ2184" s="17"/>
      <c r="BA2184" s="32"/>
      <c r="BB2184" s="32"/>
      <c r="BC2184" s="1"/>
      <c r="BD2184" s="1"/>
      <c r="BE2184" s="1"/>
      <c r="BF2184" s="1"/>
      <c r="BG2184" s="1"/>
      <c r="BH2184" s="1"/>
      <c r="BI2184" s="1"/>
    </row>
    <row r="2185" s="1" customFormat="1" ht="30">
      <c r="A2185" s="30" t="s">
        <v>865</v>
      </c>
      <c r="B2185" s="30" t="s">
        <v>121</v>
      </c>
      <c r="C2185" s="30" t="s">
        <v>123</v>
      </c>
      <c r="D2185" s="30" t="s">
        <v>877</v>
      </c>
      <c r="E2185" s="30" t="s">
        <v>41</v>
      </c>
      <c r="F2185" s="31" t="s">
        <v>42</v>
      </c>
      <c r="G2185" s="17">
        <v>1571</v>
      </c>
      <c r="H2185" s="17">
        <v>1571</v>
      </c>
      <c r="I2185" s="17">
        <v>1571</v>
      </c>
      <c r="J2185" s="17"/>
      <c r="K2185" s="17"/>
      <c r="L2185" s="17"/>
      <c r="M2185" s="17">
        <f t="shared" si="5528"/>
        <v>1571</v>
      </c>
      <c r="N2185" s="17">
        <f t="shared" si="5529"/>
        <v>1571</v>
      </c>
      <c r="O2185" s="17">
        <f t="shared" si="5530"/>
        <v>1571</v>
      </c>
      <c r="P2185" s="17"/>
      <c r="Q2185" s="17"/>
      <c r="R2185" s="17"/>
      <c r="S2185" s="17">
        <f>20.48991+4260</f>
        <v>4280.4899100000002</v>
      </c>
      <c r="T2185" s="17"/>
      <c r="U2185" s="17"/>
      <c r="V2185" s="17"/>
      <c r="W2185" s="17"/>
      <c r="X2185" s="17"/>
      <c r="Y2185" s="17">
        <f t="shared" si="5565"/>
        <v>5851.4899100000002</v>
      </c>
      <c r="Z2185" s="17">
        <f t="shared" si="5566"/>
        <v>1571</v>
      </c>
      <c r="AA2185" s="17">
        <f t="shared" si="5567"/>
        <v>1571</v>
      </c>
      <c r="AB2185" s="17">
        <v>-170.40000000000001</v>
      </c>
      <c r="AC2185" s="17"/>
      <c r="AD2185" s="17"/>
      <c r="AE2185" s="17">
        <f t="shared" si="5568"/>
        <v>5681.0899100000006</v>
      </c>
      <c r="AF2185" s="17">
        <f t="shared" si="5569"/>
        <v>1571</v>
      </c>
      <c r="AG2185" s="17">
        <f t="shared" si="5570"/>
        <v>1571</v>
      </c>
      <c r="AH2185" s="17"/>
      <c r="AI2185" s="17"/>
      <c r="AJ2185" s="17"/>
      <c r="AK2185" s="17"/>
      <c r="AL2185" s="17"/>
      <c r="AM2185" s="17"/>
      <c r="AN2185" s="17"/>
      <c r="AO2185" s="17"/>
      <c r="AP2185" s="17"/>
      <c r="AQ2185" s="17"/>
      <c r="AR2185" s="17"/>
      <c r="AS2185" s="17"/>
      <c r="AT2185" s="17"/>
      <c r="AU2185" s="17"/>
      <c r="AV2185" s="17"/>
      <c r="AW2185" s="17">
        <f t="shared" si="5571"/>
        <v>5681.0899100000006</v>
      </c>
      <c r="AX2185" s="17">
        <f t="shared" si="5572"/>
        <v>1571</v>
      </c>
      <c r="AY2185" s="17">
        <f t="shared" si="5573"/>
        <v>1571</v>
      </c>
      <c r="AZ2185" s="17"/>
      <c r="BA2185" s="32"/>
      <c r="BB2185" s="32"/>
      <c r="BC2185" s="1"/>
      <c r="BD2185" s="1"/>
      <c r="BE2185" s="1"/>
      <c r="BF2185" s="1"/>
      <c r="BG2185" s="1"/>
      <c r="BH2185" s="1"/>
      <c r="BI2185" s="1"/>
    </row>
    <row r="2186" s="1" customFormat="1" ht="15">
      <c r="A2186" s="30" t="s">
        <v>865</v>
      </c>
      <c r="B2186" s="30" t="s">
        <v>121</v>
      </c>
      <c r="C2186" s="30" t="s">
        <v>123</v>
      </c>
      <c r="D2186" s="30" t="s">
        <v>877</v>
      </c>
      <c r="E2186" s="30" t="s">
        <v>43</v>
      </c>
      <c r="F2186" s="31" t="s">
        <v>44</v>
      </c>
      <c r="G2186" s="17">
        <v>6.2000000000000002</v>
      </c>
      <c r="H2186" s="17">
        <v>6.2000000000000002</v>
      </c>
      <c r="I2186" s="17">
        <v>6.2000000000000002</v>
      </c>
      <c r="J2186" s="17">
        <v>-1.2</v>
      </c>
      <c r="K2186" s="17">
        <v>-1.8999999999999999</v>
      </c>
      <c r="L2186" s="17">
        <v>-2.6000000000000001</v>
      </c>
      <c r="M2186" s="17">
        <f t="shared" si="5528"/>
        <v>5</v>
      </c>
      <c r="N2186" s="17">
        <f t="shared" si="5529"/>
        <v>4.3000000000000007</v>
      </c>
      <c r="O2186" s="17">
        <f t="shared" si="5530"/>
        <v>3.6000000000000001</v>
      </c>
      <c r="P2186" s="17"/>
      <c r="Q2186" s="17"/>
      <c r="R2186" s="17"/>
      <c r="S2186" s="17"/>
      <c r="T2186" s="17"/>
      <c r="U2186" s="17"/>
      <c r="V2186" s="17"/>
      <c r="W2186" s="17"/>
      <c r="X2186" s="17"/>
      <c r="Y2186" s="17">
        <f t="shared" si="5565"/>
        <v>5</v>
      </c>
      <c r="Z2186" s="17">
        <f t="shared" si="5566"/>
        <v>4.3000000000000007</v>
      </c>
      <c r="AA2186" s="17">
        <f t="shared" si="5567"/>
        <v>3.6000000000000001</v>
      </c>
      <c r="AB2186" s="17"/>
      <c r="AC2186" s="17"/>
      <c r="AD2186" s="17"/>
      <c r="AE2186" s="17">
        <f t="shared" si="5568"/>
        <v>5</v>
      </c>
      <c r="AF2186" s="17">
        <f t="shared" si="5569"/>
        <v>4.3000000000000007</v>
      </c>
      <c r="AG2186" s="17">
        <f t="shared" si="5570"/>
        <v>3.6000000000000001</v>
      </c>
      <c r="AH2186" s="17"/>
      <c r="AI2186" s="17"/>
      <c r="AJ2186" s="17"/>
      <c r="AK2186" s="17"/>
      <c r="AL2186" s="17"/>
      <c r="AM2186" s="17"/>
      <c r="AN2186" s="17"/>
      <c r="AO2186" s="17"/>
      <c r="AP2186" s="17"/>
      <c r="AQ2186" s="17"/>
      <c r="AR2186" s="17"/>
      <c r="AS2186" s="17"/>
      <c r="AT2186" s="17"/>
      <c r="AU2186" s="17"/>
      <c r="AV2186" s="17"/>
      <c r="AW2186" s="17">
        <f t="shared" si="5571"/>
        <v>5</v>
      </c>
      <c r="AX2186" s="17">
        <f t="shared" si="5572"/>
        <v>4.3000000000000007</v>
      </c>
      <c r="AY2186" s="17">
        <f t="shared" si="5573"/>
        <v>3.6000000000000001</v>
      </c>
      <c r="AZ2186" s="17"/>
      <c r="BA2186" s="32"/>
      <c r="BB2186" s="32">
        <v>37</v>
      </c>
      <c r="BC2186" s="1"/>
      <c r="BD2186" s="1"/>
      <c r="BE2186" s="1"/>
      <c r="BF2186" s="1"/>
      <c r="BG2186" s="1"/>
      <c r="BH2186" s="1"/>
      <c r="BI2186" s="1"/>
    </row>
    <row r="2187" s="1" customFormat="1" ht="30">
      <c r="A2187" s="30" t="s">
        <v>865</v>
      </c>
      <c r="B2187" s="30" t="s">
        <v>121</v>
      </c>
      <c r="C2187" s="30" t="s">
        <v>123</v>
      </c>
      <c r="D2187" s="30" t="s">
        <v>878</v>
      </c>
      <c r="E2187" s="35"/>
      <c r="F2187" s="31" t="s">
        <v>879</v>
      </c>
      <c r="G2187" s="17">
        <f>G2188</f>
        <v>9440.1000000000004</v>
      </c>
      <c r="H2187" s="17">
        <f>H2188</f>
        <v>9773.7000000000007</v>
      </c>
      <c r="I2187" s="17">
        <f>I2188</f>
        <v>9773.7000000000007</v>
      </c>
      <c r="J2187" s="17">
        <f>J2188</f>
        <v>-51.899999999999999</v>
      </c>
      <c r="K2187" s="17">
        <f>K2188</f>
        <v>-51.899999999999999</v>
      </c>
      <c r="L2187" s="17">
        <f>L2188</f>
        <v>-51.899999999999999</v>
      </c>
      <c r="M2187" s="17">
        <f t="shared" si="5528"/>
        <v>9388.2000000000007</v>
      </c>
      <c r="N2187" s="17">
        <f t="shared" si="5529"/>
        <v>9721.8000000000011</v>
      </c>
      <c r="O2187" s="17">
        <f t="shared" si="5530"/>
        <v>9721.8000000000011</v>
      </c>
      <c r="P2187" s="17">
        <f>P2188</f>
        <v>0</v>
      </c>
      <c r="Q2187" s="17">
        <f>Q2188</f>
        <v>0</v>
      </c>
      <c r="R2187" s="17">
        <f>R2188</f>
        <v>0</v>
      </c>
      <c r="S2187" s="17">
        <f>S2188</f>
        <v>2639.0874800000001</v>
      </c>
      <c r="T2187" s="17">
        <f>T2188</f>
        <v>0</v>
      </c>
      <c r="U2187" s="17">
        <f>U2188</f>
        <v>0</v>
      </c>
      <c r="V2187" s="17">
        <f>V2188</f>
        <v>0</v>
      </c>
      <c r="W2187" s="17">
        <f>W2188</f>
        <v>0</v>
      </c>
      <c r="X2187" s="17">
        <f>X2188</f>
        <v>0</v>
      </c>
      <c r="Y2187" s="17">
        <f t="shared" si="5565"/>
        <v>12027.287480000001</v>
      </c>
      <c r="Z2187" s="17">
        <f t="shared" si="5566"/>
        <v>9721.8000000000011</v>
      </c>
      <c r="AA2187" s="17">
        <f t="shared" si="5567"/>
        <v>9721.8000000000011</v>
      </c>
      <c r="AB2187" s="17">
        <f>AB2188</f>
        <v>0</v>
      </c>
      <c r="AC2187" s="17">
        <f>AC2188</f>
        <v>0</v>
      </c>
      <c r="AD2187" s="17">
        <f>AD2188</f>
        <v>0</v>
      </c>
      <c r="AE2187" s="17">
        <f t="shared" si="5568"/>
        <v>12027.287480000001</v>
      </c>
      <c r="AF2187" s="17">
        <f t="shared" si="5569"/>
        <v>9721.8000000000011</v>
      </c>
      <c r="AG2187" s="17">
        <f t="shared" si="5570"/>
        <v>9721.8000000000011</v>
      </c>
      <c r="AH2187" s="17">
        <f>AH2188</f>
        <v>0</v>
      </c>
      <c r="AI2187" s="17">
        <f>AI2188</f>
        <v>0</v>
      </c>
      <c r="AJ2187" s="17">
        <f>AJ2188</f>
        <v>0</v>
      </c>
      <c r="AK2187" s="17">
        <f>AK2188</f>
        <v>0</v>
      </c>
      <c r="AL2187" s="17">
        <f>AL2188</f>
        <v>0</v>
      </c>
      <c r="AM2187" s="17">
        <f>AM2188</f>
        <v>0</v>
      </c>
      <c r="AN2187" s="17">
        <f>AN2188</f>
        <v>0</v>
      </c>
      <c r="AO2187" s="17">
        <f>AO2188</f>
        <v>0</v>
      </c>
      <c r="AP2187" s="17">
        <f>AP2188</f>
        <v>0</v>
      </c>
      <c r="AQ2187" s="17">
        <f>AQ2188</f>
        <v>0</v>
      </c>
      <c r="AR2187" s="17">
        <f>AR2188</f>
        <v>0</v>
      </c>
      <c r="AS2187" s="17">
        <f>AS2188</f>
        <v>0</v>
      </c>
      <c r="AT2187" s="17">
        <f>AT2188</f>
        <v>0</v>
      </c>
      <c r="AU2187" s="17">
        <f>AU2188</f>
        <v>0</v>
      </c>
      <c r="AV2187" s="17">
        <f>AV2188</f>
        <v>0</v>
      </c>
      <c r="AW2187" s="17">
        <f t="shared" si="5571"/>
        <v>12027.287480000001</v>
      </c>
      <c r="AX2187" s="17">
        <f t="shared" si="5572"/>
        <v>9721.8000000000011</v>
      </c>
      <c r="AY2187" s="17">
        <f t="shared" si="5573"/>
        <v>9721.8000000000011</v>
      </c>
      <c r="AZ2187" s="17">
        <f>AZ2188</f>
        <v>0</v>
      </c>
      <c r="BA2187" s="32"/>
      <c r="BB2187" s="32"/>
      <c r="BC2187" s="1"/>
      <c r="BD2187" s="1"/>
      <c r="BE2187" s="1"/>
      <c r="BF2187" s="1"/>
      <c r="BG2187" s="1"/>
      <c r="BH2187" s="1"/>
      <c r="BI2187" s="1"/>
    </row>
    <row r="2188" s="1" customFormat="1" ht="30">
      <c r="A2188" s="30" t="s">
        <v>865</v>
      </c>
      <c r="B2188" s="30" t="s">
        <v>121</v>
      </c>
      <c r="C2188" s="30" t="s">
        <v>123</v>
      </c>
      <c r="D2188" s="30" t="s">
        <v>878</v>
      </c>
      <c r="E2188" s="30" t="s">
        <v>41</v>
      </c>
      <c r="F2188" s="31" t="s">
        <v>42</v>
      </c>
      <c r="G2188" s="17">
        <v>9440.1000000000004</v>
      </c>
      <c r="H2188" s="17">
        <v>9773.7000000000007</v>
      </c>
      <c r="I2188" s="17">
        <v>9773.7000000000007</v>
      </c>
      <c r="J2188" s="17">
        <v>-51.899999999999999</v>
      </c>
      <c r="K2188" s="17">
        <v>-51.899999999999999</v>
      </c>
      <c r="L2188" s="17">
        <v>-51.899999999999999</v>
      </c>
      <c r="M2188" s="17">
        <f t="shared" si="5528"/>
        <v>9388.2000000000007</v>
      </c>
      <c r="N2188" s="17">
        <f t="shared" si="5529"/>
        <v>9721.8000000000011</v>
      </c>
      <c r="O2188" s="17">
        <f t="shared" si="5530"/>
        <v>9721.8000000000011</v>
      </c>
      <c r="P2188" s="17"/>
      <c r="Q2188" s="17"/>
      <c r="R2188" s="17"/>
      <c r="S2188" s="17">
        <f>239.08748+2400</f>
        <v>2639.0874800000001</v>
      </c>
      <c r="T2188" s="17"/>
      <c r="U2188" s="17"/>
      <c r="V2188" s="17"/>
      <c r="W2188" s="17"/>
      <c r="X2188" s="17"/>
      <c r="Y2188" s="17">
        <f t="shared" si="5565"/>
        <v>12027.287480000001</v>
      </c>
      <c r="Z2188" s="17">
        <f t="shared" si="5566"/>
        <v>9721.8000000000011</v>
      </c>
      <c r="AA2188" s="17">
        <f t="shared" si="5567"/>
        <v>9721.8000000000011</v>
      </c>
      <c r="AB2188" s="17"/>
      <c r="AC2188" s="17"/>
      <c r="AD2188" s="17"/>
      <c r="AE2188" s="17">
        <f t="shared" si="5568"/>
        <v>12027.287480000001</v>
      </c>
      <c r="AF2188" s="17">
        <f t="shared" si="5569"/>
        <v>9721.8000000000011</v>
      </c>
      <c r="AG2188" s="17">
        <f t="shared" si="5570"/>
        <v>9721.8000000000011</v>
      </c>
      <c r="AH2188" s="17"/>
      <c r="AI2188" s="17"/>
      <c r="AJ2188" s="17"/>
      <c r="AK2188" s="17"/>
      <c r="AL2188" s="17"/>
      <c r="AM2188" s="17"/>
      <c r="AN2188" s="17"/>
      <c r="AO2188" s="17"/>
      <c r="AP2188" s="17"/>
      <c r="AQ2188" s="17"/>
      <c r="AR2188" s="17"/>
      <c r="AS2188" s="17"/>
      <c r="AT2188" s="17"/>
      <c r="AU2188" s="17"/>
      <c r="AV2188" s="17"/>
      <c r="AW2188" s="17">
        <f t="shared" si="5571"/>
        <v>12027.287480000001</v>
      </c>
      <c r="AX2188" s="17">
        <f t="shared" si="5572"/>
        <v>9721.8000000000011</v>
      </c>
      <c r="AY2188" s="17">
        <f t="shared" si="5573"/>
        <v>9721.8000000000011</v>
      </c>
      <c r="AZ2188" s="17"/>
      <c r="BA2188" s="32"/>
      <c r="BB2188" s="32">
        <v>36</v>
      </c>
      <c r="BC2188" s="1"/>
      <c r="BD2188" s="1"/>
      <c r="BE2188" s="1"/>
      <c r="BF2188" s="1"/>
      <c r="BG2188" s="1"/>
      <c r="BH2188" s="1"/>
      <c r="BI2188" s="1"/>
    </row>
    <row r="2189" s="1" customFormat="1" ht="60">
      <c r="A2189" s="30" t="s">
        <v>865</v>
      </c>
      <c r="B2189" s="30" t="s">
        <v>121</v>
      </c>
      <c r="C2189" s="30" t="s">
        <v>123</v>
      </c>
      <c r="D2189" s="30" t="s">
        <v>880</v>
      </c>
      <c r="E2189" s="35"/>
      <c r="F2189" s="31" t="s">
        <v>881</v>
      </c>
      <c r="G2189" s="17">
        <f>G2190</f>
        <v>249.90000000000001</v>
      </c>
      <c r="H2189" s="17">
        <f>H2190</f>
        <v>249.90000000000001</v>
      </c>
      <c r="I2189" s="17">
        <f>I2190</f>
        <v>249.90000000000001</v>
      </c>
      <c r="J2189" s="17">
        <f>J2190</f>
        <v>0</v>
      </c>
      <c r="K2189" s="17">
        <f>K2190</f>
        <v>0</v>
      </c>
      <c r="L2189" s="17">
        <f>L2190</f>
        <v>0</v>
      </c>
      <c r="M2189" s="17">
        <f t="shared" si="5528"/>
        <v>249.90000000000001</v>
      </c>
      <c r="N2189" s="17">
        <f t="shared" si="5529"/>
        <v>249.90000000000001</v>
      </c>
      <c r="O2189" s="17">
        <f t="shared" si="5530"/>
        <v>249.90000000000001</v>
      </c>
      <c r="P2189" s="17">
        <f>P2190</f>
        <v>0</v>
      </c>
      <c r="Q2189" s="17">
        <f>Q2190</f>
        <v>0</v>
      </c>
      <c r="R2189" s="17">
        <f>R2190</f>
        <v>0</v>
      </c>
      <c r="S2189" s="17">
        <f>S2190</f>
        <v>0</v>
      </c>
      <c r="T2189" s="17">
        <f>T2190</f>
        <v>0</v>
      </c>
      <c r="U2189" s="17">
        <f>U2190</f>
        <v>0</v>
      </c>
      <c r="V2189" s="17">
        <f>V2190</f>
        <v>0</v>
      </c>
      <c r="W2189" s="17">
        <f>W2190</f>
        <v>0</v>
      </c>
      <c r="X2189" s="17">
        <f>X2190</f>
        <v>0</v>
      </c>
      <c r="Y2189" s="17">
        <f t="shared" si="5565"/>
        <v>249.90000000000001</v>
      </c>
      <c r="Z2189" s="17">
        <f t="shared" si="5566"/>
        <v>249.90000000000001</v>
      </c>
      <c r="AA2189" s="17">
        <f t="shared" si="5567"/>
        <v>249.90000000000001</v>
      </c>
      <c r="AB2189" s="17">
        <f>AB2190</f>
        <v>0</v>
      </c>
      <c r="AC2189" s="17">
        <f>AC2190</f>
        <v>0</v>
      </c>
      <c r="AD2189" s="17">
        <f>AD2190</f>
        <v>0</v>
      </c>
      <c r="AE2189" s="17">
        <f t="shared" si="5568"/>
        <v>249.90000000000001</v>
      </c>
      <c r="AF2189" s="17">
        <f t="shared" si="5569"/>
        <v>249.90000000000001</v>
      </c>
      <c r="AG2189" s="17">
        <f t="shared" si="5570"/>
        <v>249.90000000000001</v>
      </c>
      <c r="AH2189" s="17">
        <f>AH2190</f>
        <v>0</v>
      </c>
      <c r="AI2189" s="17">
        <f>AI2190</f>
        <v>0</v>
      </c>
      <c r="AJ2189" s="17">
        <f>AJ2190</f>
        <v>0</v>
      </c>
      <c r="AK2189" s="17">
        <f>AK2190</f>
        <v>0</v>
      </c>
      <c r="AL2189" s="17">
        <f>AL2190</f>
        <v>0</v>
      </c>
      <c r="AM2189" s="17">
        <f>AM2190</f>
        <v>0</v>
      </c>
      <c r="AN2189" s="17">
        <f>AN2190</f>
        <v>0</v>
      </c>
      <c r="AO2189" s="17">
        <f>AO2190</f>
        <v>0</v>
      </c>
      <c r="AP2189" s="17">
        <f>AP2190</f>
        <v>0</v>
      </c>
      <c r="AQ2189" s="17">
        <f>AQ2190</f>
        <v>0</v>
      </c>
      <c r="AR2189" s="17">
        <f>AR2190</f>
        <v>0</v>
      </c>
      <c r="AS2189" s="17">
        <f>AS2190</f>
        <v>0</v>
      </c>
      <c r="AT2189" s="17">
        <f>AT2190</f>
        <v>0</v>
      </c>
      <c r="AU2189" s="17">
        <f>AU2190</f>
        <v>0</v>
      </c>
      <c r="AV2189" s="17">
        <f>AV2190</f>
        <v>0</v>
      </c>
      <c r="AW2189" s="17">
        <f t="shared" si="5571"/>
        <v>249.90000000000001</v>
      </c>
      <c r="AX2189" s="17">
        <f t="shared" si="5572"/>
        <v>249.90000000000001</v>
      </c>
      <c r="AY2189" s="17">
        <f t="shared" si="5573"/>
        <v>249.90000000000001</v>
      </c>
      <c r="AZ2189" s="17">
        <f>AZ2190</f>
        <v>0</v>
      </c>
      <c r="BA2189" s="32"/>
      <c r="BB2189" s="32"/>
      <c r="BC2189" s="1"/>
      <c r="BD2189" s="1"/>
      <c r="BE2189" s="1"/>
      <c r="BF2189" s="1"/>
      <c r="BG2189" s="1"/>
      <c r="BH2189" s="1"/>
      <c r="BI2189" s="1"/>
    </row>
    <row r="2190" s="1" customFormat="1" ht="30">
      <c r="A2190" s="30" t="s">
        <v>865</v>
      </c>
      <c r="B2190" s="30" t="s">
        <v>121</v>
      </c>
      <c r="C2190" s="30" t="s">
        <v>123</v>
      </c>
      <c r="D2190" s="30" t="s">
        <v>880</v>
      </c>
      <c r="E2190" s="30" t="s">
        <v>134</v>
      </c>
      <c r="F2190" s="31" t="s">
        <v>135</v>
      </c>
      <c r="G2190" s="17">
        <v>249.90000000000001</v>
      </c>
      <c r="H2190" s="17">
        <v>249.90000000000001</v>
      </c>
      <c r="I2190" s="17">
        <v>249.90000000000001</v>
      </c>
      <c r="J2190" s="17"/>
      <c r="K2190" s="17"/>
      <c r="L2190" s="17"/>
      <c r="M2190" s="17">
        <f t="shared" si="5528"/>
        <v>249.90000000000001</v>
      </c>
      <c r="N2190" s="17">
        <f t="shared" si="5529"/>
        <v>249.90000000000001</v>
      </c>
      <c r="O2190" s="17">
        <f t="shared" si="5530"/>
        <v>249.90000000000001</v>
      </c>
      <c r="P2190" s="17"/>
      <c r="Q2190" s="17"/>
      <c r="R2190" s="17"/>
      <c r="S2190" s="17"/>
      <c r="T2190" s="17"/>
      <c r="U2190" s="17"/>
      <c r="V2190" s="17"/>
      <c r="W2190" s="17"/>
      <c r="X2190" s="17"/>
      <c r="Y2190" s="17">
        <f t="shared" si="5565"/>
        <v>249.90000000000001</v>
      </c>
      <c r="Z2190" s="17">
        <f t="shared" si="5566"/>
        <v>249.90000000000001</v>
      </c>
      <c r="AA2190" s="17">
        <f t="shared" si="5567"/>
        <v>249.90000000000001</v>
      </c>
      <c r="AB2190" s="17"/>
      <c r="AC2190" s="17"/>
      <c r="AD2190" s="17"/>
      <c r="AE2190" s="17">
        <f t="shared" si="5568"/>
        <v>249.90000000000001</v>
      </c>
      <c r="AF2190" s="17">
        <f t="shared" si="5569"/>
        <v>249.90000000000001</v>
      </c>
      <c r="AG2190" s="17">
        <f t="shared" si="5570"/>
        <v>249.90000000000001</v>
      </c>
      <c r="AH2190" s="17"/>
      <c r="AI2190" s="17"/>
      <c r="AJ2190" s="17"/>
      <c r="AK2190" s="17"/>
      <c r="AL2190" s="17"/>
      <c r="AM2190" s="17"/>
      <c r="AN2190" s="17"/>
      <c r="AO2190" s="17"/>
      <c r="AP2190" s="17"/>
      <c r="AQ2190" s="17"/>
      <c r="AR2190" s="17"/>
      <c r="AS2190" s="17"/>
      <c r="AT2190" s="17"/>
      <c r="AU2190" s="17"/>
      <c r="AV2190" s="17"/>
      <c r="AW2190" s="17">
        <f t="shared" si="5571"/>
        <v>249.90000000000001</v>
      </c>
      <c r="AX2190" s="17">
        <f t="shared" si="5572"/>
        <v>249.90000000000001</v>
      </c>
      <c r="AY2190" s="17">
        <f t="shared" si="5573"/>
        <v>249.90000000000001</v>
      </c>
      <c r="AZ2190" s="17"/>
      <c r="BA2190" s="32"/>
      <c r="BB2190" s="32"/>
      <c r="BC2190" s="1"/>
      <c r="BD2190" s="1"/>
      <c r="BE2190" s="1"/>
      <c r="BF2190" s="1"/>
      <c r="BG2190" s="1"/>
      <c r="BH2190" s="1"/>
      <c r="BI2190" s="1"/>
    </row>
    <row r="2191" s="1" customFormat="1" ht="30">
      <c r="A2191" s="30" t="s">
        <v>865</v>
      </c>
      <c r="B2191" s="30" t="s">
        <v>121</v>
      </c>
      <c r="C2191" s="30" t="s">
        <v>123</v>
      </c>
      <c r="D2191" s="30" t="s">
        <v>882</v>
      </c>
      <c r="E2191" s="35"/>
      <c r="F2191" s="31" t="s">
        <v>883</v>
      </c>
      <c r="G2191" s="17">
        <f>G2192+G2194</f>
        <v>27171.800000000003</v>
      </c>
      <c r="H2191" s="17">
        <f>H2192+H2194</f>
        <v>17024.699999999997</v>
      </c>
      <c r="I2191" s="17">
        <f>I2192+I2194</f>
        <v>17024.699999999997</v>
      </c>
      <c r="J2191" s="17">
        <f>J2192+J2194</f>
        <v>0</v>
      </c>
      <c r="K2191" s="17">
        <f>K2192+K2194</f>
        <v>0</v>
      </c>
      <c r="L2191" s="17">
        <f>L2192+L2194</f>
        <v>0</v>
      </c>
      <c r="M2191" s="17">
        <f t="shared" si="5528"/>
        <v>27171.800000000003</v>
      </c>
      <c r="N2191" s="17">
        <f t="shared" si="5529"/>
        <v>17024.699999999997</v>
      </c>
      <c r="O2191" s="17">
        <f t="shared" si="5530"/>
        <v>17024.699999999997</v>
      </c>
      <c r="P2191" s="17">
        <f>P2192+P2194</f>
        <v>0</v>
      </c>
      <c r="Q2191" s="17">
        <f>Q2192+Q2194</f>
        <v>0</v>
      </c>
      <c r="R2191" s="17">
        <f>R2192+R2194</f>
        <v>0</v>
      </c>
      <c r="S2191" s="17">
        <f>S2192+S2194</f>
        <v>197.74868000000001</v>
      </c>
      <c r="T2191" s="17">
        <f>T2192+T2194</f>
        <v>0</v>
      </c>
      <c r="U2191" s="17">
        <f>U2192+U2194</f>
        <v>0</v>
      </c>
      <c r="V2191" s="17">
        <f>V2192+V2194</f>
        <v>0</v>
      </c>
      <c r="W2191" s="17">
        <f>W2192+W2194</f>
        <v>0</v>
      </c>
      <c r="X2191" s="17">
        <f>X2192+X2194</f>
        <v>0</v>
      </c>
      <c r="Y2191" s="17">
        <f t="shared" si="5565"/>
        <v>27369.548680000004</v>
      </c>
      <c r="Z2191" s="17">
        <f t="shared" si="5566"/>
        <v>17024.699999999997</v>
      </c>
      <c r="AA2191" s="17">
        <f t="shared" si="5567"/>
        <v>17024.699999999997</v>
      </c>
      <c r="AB2191" s="17">
        <f>AB2192+AB2194</f>
        <v>0</v>
      </c>
      <c r="AC2191" s="17">
        <f>AC2192+AC2194</f>
        <v>0</v>
      </c>
      <c r="AD2191" s="17">
        <f>AD2192+AD2194</f>
        <v>0</v>
      </c>
      <c r="AE2191" s="17">
        <f t="shared" si="5568"/>
        <v>27369.548680000004</v>
      </c>
      <c r="AF2191" s="17">
        <f t="shared" si="5569"/>
        <v>17024.699999999997</v>
      </c>
      <c r="AG2191" s="17">
        <f t="shared" si="5570"/>
        <v>17024.699999999997</v>
      </c>
      <c r="AH2191" s="17">
        <f>AH2192+AH2194</f>
        <v>0</v>
      </c>
      <c r="AI2191" s="17">
        <f>AI2192+AI2194</f>
        <v>0</v>
      </c>
      <c r="AJ2191" s="17">
        <f>AJ2192+AJ2194</f>
        <v>0</v>
      </c>
      <c r="AK2191" s="17">
        <f>AK2192+AK2194</f>
        <v>0</v>
      </c>
      <c r="AL2191" s="17">
        <f>AL2192+AL2194</f>
        <v>0</v>
      </c>
      <c r="AM2191" s="17">
        <f>AM2192+AM2194</f>
        <v>0</v>
      </c>
      <c r="AN2191" s="17">
        <f>AN2192+AN2194</f>
        <v>0</v>
      </c>
      <c r="AO2191" s="17">
        <f>AO2192+AO2194</f>
        <v>0</v>
      </c>
      <c r="AP2191" s="17">
        <f>AP2192+AP2194</f>
        <v>0</v>
      </c>
      <c r="AQ2191" s="17">
        <f>AQ2192+AQ2194</f>
        <v>0</v>
      </c>
      <c r="AR2191" s="17">
        <f>AR2192+AR2194</f>
        <v>0</v>
      </c>
      <c r="AS2191" s="17">
        <f>AS2192+AS2194</f>
        <v>0</v>
      </c>
      <c r="AT2191" s="17">
        <f>AT2192+AT2194</f>
        <v>0</v>
      </c>
      <c r="AU2191" s="17">
        <f>AU2192+AU2194</f>
        <v>0</v>
      </c>
      <c r="AV2191" s="17">
        <f>AV2192+AV2194</f>
        <v>0</v>
      </c>
      <c r="AW2191" s="17">
        <f t="shared" si="5571"/>
        <v>27369.548680000004</v>
      </c>
      <c r="AX2191" s="17">
        <f t="shared" si="5572"/>
        <v>17024.699999999997</v>
      </c>
      <c r="AY2191" s="17">
        <f t="shared" si="5573"/>
        <v>17024.699999999997</v>
      </c>
      <c r="AZ2191" s="17">
        <f>AZ2192+AZ2194</f>
        <v>0</v>
      </c>
      <c r="BA2191" s="32"/>
      <c r="BB2191" s="32"/>
      <c r="BC2191" s="1"/>
      <c r="BD2191" s="1"/>
      <c r="BE2191" s="1"/>
      <c r="BF2191" s="1"/>
      <c r="BG2191" s="1"/>
      <c r="BH2191" s="1"/>
      <c r="BI2191" s="1"/>
    </row>
    <row r="2192" s="1" customFormat="1" ht="60">
      <c r="A2192" s="30" t="s">
        <v>865</v>
      </c>
      <c r="B2192" s="30" t="s">
        <v>121</v>
      </c>
      <c r="C2192" s="30" t="s">
        <v>123</v>
      </c>
      <c r="D2192" s="30" t="s">
        <v>884</v>
      </c>
      <c r="E2192" s="35"/>
      <c r="F2192" s="31" t="s">
        <v>885</v>
      </c>
      <c r="G2192" s="17">
        <f>G2193</f>
        <v>21630.900000000001</v>
      </c>
      <c r="H2192" s="17">
        <f>H2193</f>
        <v>11483.799999999999</v>
      </c>
      <c r="I2192" s="17">
        <f>I2193</f>
        <v>11483.799999999999</v>
      </c>
      <c r="J2192" s="17">
        <f>J2193</f>
        <v>0</v>
      </c>
      <c r="K2192" s="17">
        <f>K2193</f>
        <v>0</v>
      </c>
      <c r="L2192" s="17">
        <f>L2193</f>
        <v>0</v>
      </c>
      <c r="M2192" s="17">
        <f t="shared" si="5528"/>
        <v>21630.900000000001</v>
      </c>
      <c r="N2192" s="17">
        <f t="shared" si="5529"/>
        <v>11483.799999999999</v>
      </c>
      <c r="O2192" s="17">
        <f t="shared" si="5530"/>
        <v>11483.799999999999</v>
      </c>
      <c r="P2192" s="17">
        <f>P2193</f>
        <v>0</v>
      </c>
      <c r="Q2192" s="17">
        <f>Q2193</f>
        <v>0</v>
      </c>
      <c r="R2192" s="17">
        <f>R2193</f>
        <v>0</v>
      </c>
      <c r="S2192" s="17">
        <f>S2193</f>
        <v>197.74868000000001</v>
      </c>
      <c r="T2192" s="17">
        <f>T2193</f>
        <v>0</v>
      </c>
      <c r="U2192" s="17">
        <f>U2193</f>
        <v>0</v>
      </c>
      <c r="V2192" s="17">
        <f>V2193</f>
        <v>0</v>
      </c>
      <c r="W2192" s="17">
        <f>W2193</f>
        <v>0</v>
      </c>
      <c r="X2192" s="17">
        <f>X2193</f>
        <v>0</v>
      </c>
      <c r="Y2192" s="17">
        <f t="shared" si="5565"/>
        <v>21828.648680000002</v>
      </c>
      <c r="Z2192" s="17">
        <f t="shared" si="5566"/>
        <v>11483.799999999999</v>
      </c>
      <c r="AA2192" s="17">
        <f t="shared" si="5567"/>
        <v>11483.799999999999</v>
      </c>
      <c r="AB2192" s="17">
        <f>AB2193</f>
        <v>0</v>
      </c>
      <c r="AC2192" s="17">
        <f>AC2193</f>
        <v>0</v>
      </c>
      <c r="AD2192" s="17">
        <f>AD2193</f>
        <v>0</v>
      </c>
      <c r="AE2192" s="17">
        <f t="shared" si="5568"/>
        <v>21828.648680000002</v>
      </c>
      <c r="AF2192" s="17">
        <f t="shared" si="5569"/>
        <v>11483.799999999999</v>
      </c>
      <c r="AG2192" s="17">
        <f t="shared" si="5570"/>
        <v>11483.799999999999</v>
      </c>
      <c r="AH2192" s="17">
        <f>AH2193</f>
        <v>0</v>
      </c>
      <c r="AI2192" s="17">
        <f>AI2193</f>
        <v>0</v>
      </c>
      <c r="AJ2192" s="17">
        <f>AJ2193</f>
        <v>0</v>
      </c>
      <c r="AK2192" s="17">
        <f>AK2193</f>
        <v>0</v>
      </c>
      <c r="AL2192" s="17">
        <f>AL2193</f>
        <v>0</v>
      </c>
      <c r="AM2192" s="17">
        <f>AM2193</f>
        <v>0</v>
      </c>
      <c r="AN2192" s="17">
        <f>AN2193</f>
        <v>0</v>
      </c>
      <c r="AO2192" s="17">
        <f>AO2193</f>
        <v>0</v>
      </c>
      <c r="AP2192" s="17">
        <f>AP2193</f>
        <v>0</v>
      </c>
      <c r="AQ2192" s="17">
        <f>AQ2193</f>
        <v>0</v>
      </c>
      <c r="AR2192" s="17">
        <f>AR2193</f>
        <v>0</v>
      </c>
      <c r="AS2192" s="17">
        <f>AS2193</f>
        <v>0</v>
      </c>
      <c r="AT2192" s="17">
        <f>AT2193</f>
        <v>0</v>
      </c>
      <c r="AU2192" s="17">
        <f>AU2193</f>
        <v>0</v>
      </c>
      <c r="AV2192" s="17">
        <f>AV2193</f>
        <v>0</v>
      </c>
      <c r="AW2192" s="17">
        <f t="shared" si="5571"/>
        <v>21828.648680000002</v>
      </c>
      <c r="AX2192" s="17">
        <f t="shared" si="5572"/>
        <v>11483.799999999999</v>
      </c>
      <c r="AY2192" s="17">
        <f t="shared" si="5573"/>
        <v>11483.799999999999</v>
      </c>
      <c r="AZ2192" s="17">
        <f>AZ2193</f>
        <v>0</v>
      </c>
      <c r="BA2192" s="32"/>
      <c r="BB2192" s="32"/>
      <c r="BC2192" s="1"/>
      <c r="BD2192" s="1"/>
      <c r="BE2192" s="1"/>
      <c r="BF2192" s="1"/>
      <c r="BG2192" s="1"/>
      <c r="BH2192" s="1"/>
      <c r="BI2192" s="1"/>
    </row>
    <row r="2193" s="1" customFormat="1" ht="30">
      <c r="A2193" s="30" t="s">
        <v>865</v>
      </c>
      <c r="B2193" s="30" t="s">
        <v>121</v>
      </c>
      <c r="C2193" s="30" t="s">
        <v>123</v>
      </c>
      <c r="D2193" s="30" t="s">
        <v>884</v>
      </c>
      <c r="E2193" s="30" t="s">
        <v>41</v>
      </c>
      <c r="F2193" s="31" t="s">
        <v>42</v>
      </c>
      <c r="G2193" s="17">
        <v>21630.900000000001</v>
      </c>
      <c r="H2193" s="17">
        <v>11483.799999999999</v>
      </c>
      <c r="I2193" s="17">
        <v>11483.799999999999</v>
      </c>
      <c r="J2193" s="17"/>
      <c r="K2193" s="17"/>
      <c r="L2193" s="17"/>
      <c r="M2193" s="17">
        <f t="shared" si="5528"/>
        <v>21630.900000000001</v>
      </c>
      <c r="N2193" s="17">
        <f t="shared" si="5529"/>
        <v>11483.799999999999</v>
      </c>
      <c r="O2193" s="17">
        <f t="shared" si="5530"/>
        <v>11483.799999999999</v>
      </c>
      <c r="P2193" s="17"/>
      <c r="Q2193" s="17"/>
      <c r="R2193" s="17"/>
      <c r="S2193" s="17">
        <v>197.74868000000001</v>
      </c>
      <c r="T2193" s="17"/>
      <c r="U2193" s="17"/>
      <c r="V2193" s="17"/>
      <c r="W2193" s="17"/>
      <c r="X2193" s="17"/>
      <c r="Y2193" s="17">
        <f t="shared" si="5565"/>
        <v>21828.648680000002</v>
      </c>
      <c r="Z2193" s="17">
        <f t="shared" si="5566"/>
        <v>11483.799999999999</v>
      </c>
      <c r="AA2193" s="17">
        <f t="shared" si="5567"/>
        <v>11483.799999999999</v>
      </c>
      <c r="AB2193" s="17"/>
      <c r="AC2193" s="17"/>
      <c r="AD2193" s="17"/>
      <c r="AE2193" s="17">
        <f t="shared" si="5568"/>
        <v>21828.648680000002</v>
      </c>
      <c r="AF2193" s="17">
        <f t="shared" si="5569"/>
        <v>11483.799999999999</v>
      </c>
      <c r="AG2193" s="17">
        <f t="shared" si="5570"/>
        <v>11483.799999999999</v>
      </c>
      <c r="AH2193" s="17"/>
      <c r="AI2193" s="17"/>
      <c r="AJ2193" s="17"/>
      <c r="AK2193" s="17"/>
      <c r="AL2193" s="17"/>
      <c r="AM2193" s="17"/>
      <c r="AN2193" s="17"/>
      <c r="AO2193" s="17"/>
      <c r="AP2193" s="17"/>
      <c r="AQ2193" s="17"/>
      <c r="AR2193" s="17"/>
      <c r="AS2193" s="17"/>
      <c r="AT2193" s="17"/>
      <c r="AU2193" s="17"/>
      <c r="AV2193" s="17"/>
      <c r="AW2193" s="17">
        <f t="shared" si="5571"/>
        <v>21828.648680000002</v>
      </c>
      <c r="AX2193" s="17">
        <f t="shared" si="5572"/>
        <v>11483.799999999999</v>
      </c>
      <c r="AY2193" s="17">
        <f t="shared" si="5573"/>
        <v>11483.799999999999</v>
      </c>
      <c r="AZ2193" s="17"/>
      <c r="BA2193" s="32"/>
      <c r="BB2193" s="32"/>
      <c r="BC2193" s="1"/>
      <c r="BD2193" s="1"/>
      <c r="BE2193" s="1"/>
      <c r="BF2193" s="1"/>
      <c r="BG2193" s="1"/>
      <c r="BH2193" s="1"/>
      <c r="BI2193" s="1"/>
    </row>
    <row r="2194" s="1" customFormat="1" ht="15">
      <c r="A2194" s="30" t="s">
        <v>865</v>
      </c>
      <c r="B2194" s="30" t="s">
        <v>121</v>
      </c>
      <c r="C2194" s="30" t="s">
        <v>123</v>
      </c>
      <c r="D2194" s="30" t="s">
        <v>886</v>
      </c>
      <c r="E2194" s="35"/>
      <c r="F2194" s="31" t="s">
        <v>887</v>
      </c>
      <c r="G2194" s="17">
        <f>G2195</f>
        <v>5540.8999999999996</v>
      </c>
      <c r="H2194" s="17">
        <f>H2195</f>
        <v>5540.8999999999996</v>
      </c>
      <c r="I2194" s="17">
        <f>I2195</f>
        <v>5540.8999999999996</v>
      </c>
      <c r="J2194" s="17">
        <f>J2195</f>
        <v>0</v>
      </c>
      <c r="K2194" s="17">
        <f>K2195</f>
        <v>0</v>
      </c>
      <c r="L2194" s="17">
        <f>L2195</f>
        <v>0</v>
      </c>
      <c r="M2194" s="17">
        <f t="shared" si="5528"/>
        <v>5540.8999999999996</v>
      </c>
      <c r="N2194" s="17">
        <f t="shared" si="5529"/>
        <v>5540.8999999999996</v>
      </c>
      <c r="O2194" s="17">
        <f t="shared" si="5530"/>
        <v>5540.8999999999996</v>
      </c>
      <c r="P2194" s="17">
        <f>P2195</f>
        <v>0</v>
      </c>
      <c r="Q2194" s="17">
        <f>Q2195</f>
        <v>0</v>
      </c>
      <c r="R2194" s="17">
        <f>R2195</f>
        <v>0</v>
      </c>
      <c r="S2194" s="17">
        <f>S2195</f>
        <v>0</v>
      </c>
      <c r="T2194" s="17">
        <f>T2195</f>
        <v>0</v>
      </c>
      <c r="U2194" s="17">
        <f>U2195</f>
        <v>0</v>
      </c>
      <c r="V2194" s="17">
        <f>V2195</f>
        <v>0</v>
      </c>
      <c r="W2194" s="17">
        <f>W2195</f>
        <v>0</v>
      </c>
      <c r="X2194" s="17">
        <f>X2195</f>
        <v>0</v>
      </c>
      <c r="Y2194" s="17">
        <f t="shared" si="5565"/>
        <v>5540.8999999999996</v>
      </c>
      <c r="Z2194" s="17">
        <f t="shared" si="5566"/>
        <v>5540.8999999999996</v>
      </c>
      <c r="AA2194" s="17">
        <f t="shared" si="5567"/>
        <v>5540.8999999999996</v>
      </c>
      <c r="AB2194" s="17">
        <f>AB2195</f>
        <v>0</v>
      </c>
      <c r="AC2194" s="17">
        <f>AC2195</f>
        <v>0</v>
      </c>
      <c r="AD2194" s="17">
        <f>AD2195</f>
        <v>0</v>
      </c>
      <c r="AE2194" s="17">
        <f t="shared" si="5568"/>
        <v>5540.8999999999996</v>
      </c>
      <c r="AF2194" s="17">
        <f t="shared" si="5569"/>
        <v>5540.8999999999996</v>
      </c>
      <c r="AG2194" s="17">
        <f t="shared" si="5570"/>
        <v>5540.8999999999996</v>
      </c>
      <c r="AH2194" s="17">
        <f>AH2195</f>
        <v>0</v>
      </c>
      <c r="AI2194" s="17">
        <f>AI2195</f>
        <v>0</v>
      </c>
      <c r="AJ2194" s="17">
        <f>AJ2195</f>
        <v>0</v>
      </c>
      <c r="AK2194" s="17">
        <f>AK2195</f>
        <v>0</v>
      </c>
      <c r="AL2194" s="17">
        <f>AL2195</f>
        <v>0</v>
      </c>
      <c r="AM2194" s="17">
        <f>AM2195</f>
        <v>0</v>
      </c>
      <c r="AN2194" s="17">
        <f>AN2195</f>
        <v>0</v>
      </c>
      <c r="AO2194" s="17">
        <f>AO2195</f>
        <v>0</v>
      </c>
      <c r="AP2194" s="17">
        <f>AP2195</f>
        <v>0</v>
      </c>
      <c r="AQ2194" s="17">
        <f>AQ2195</f>
        <v>0</v>
      </c>
      <c r="AR2194" s="17">
        <f>AR2195</f>
        <v>0</v>
      </c>
      <c r="AS2194" s="17">
        <f>AS2195</f>
        <v>0</v>
      </c>
      <c r="AT2194" s="17">
        <f>AT2195</f>
        <v>0</v>
      </c>
      <c r="AU2194" s="17">
        <f>AU2195</f>
        <v>0</v>
      </c>
      <c r="AV2194" s="17">
        <f>AV2195</f>
        <v>0</v>
      </c>
      <c r="AW2194" s="17">
        <f t="shared" si="5571"/>
        <v>5540.8999999999996</v>
      </c>
      <c r="AX2194" s="17">
        <f t="shared" si="5572"/>
        <v>5540.8999999999996</v>
      </c>
      <c r="AY2194" s="17">
        <f t="shared" si="5573"/>
        <v>5540.8999999999996</v>
      </c>
      <c r="AZ2194" s="17">
        <f>AZ2195</f>
        <v>0</v>
      </c>
      <c r="BA2194" s="32"/>
      <c r="BB2194" s="32"/>
      <c r="BC2194" s="1"/>
      <c r="BD2194" s="1"/>
      <c r="BE2194" s="1"/>
      <c r="BF2194" s="1"/>
      <c r="BG2194" s="1"/>
      <c r="BH2194" s="1"/>
      <c r="BI2194" s="1"/>
    </row>
    <row r="2195" s="1" customFormat="1" ht="30">
      <c r="A2195" s="30" t="s">
        <v>865</v>
      </c>
      <c r="B2195" s="30" t="s">
        <v>121</v>
      </c>
      <c r="C2195" s="30" t="s">
        <v>123</v>
      </c>
      <c r="D2195" s="30" t="s">
        <v>886</v>
      </c>
      <c r="E2195" s="30" t="s">
        <v>41</v>
      </c>
      <c r="F2195" s="31" t="s">
        <v>42</v>
      </c>
      <c r="G2195" s="17">
        <v>5540.8999999999996</v>
      </c>
      <c r="H2195" s="17">
        <v>5540.8999999999996</v>
      </c>
      <c r="I2195" s="17">
        <v>5540.8999999999996</v>
      </c>
      <c r="J2195" s="17"/>
      <c r="K2195" s="17"/>
      <c r="L2195" s="17"/>
      <c r="M2195" s="17">
        <f t="shared" si="5528"/>
        <v>5540.8999999999996</v>
      </c>
      <c r="N2195" s="17">
        <f t="shared" si="5529"/>
        <v>5540.8999999999996</v>
      </c>
      <c r="O2195" s="17">
        <f t="shared" si="5530"/>
        <v>5540.8999999999996</v>
      </c>
      <c r="P2195" s="17"/>
      <c r="Q2195" s="17"/>
      <c r="R2195" s="17"/>
      <c r="S2195" s="17"/>
      <c r="T2195" s="17"/>
      <c r="U2195" s="17"/>
      <c r="V2195" s="17"/>
      <c r="W2195" s="17"/>
      <c r="X2195" s="17"/>
      <c r="Y2195" s="17">
        <f t="shared" si="5565"/>
        <v>5540.8999999999996</v>
      </c>
      <c r="Z2195" s="17">
        <f t="shared" si="5566"/>
        <v>5540.8999999999996</v>
      </c>
      <c r="AA2195" s="17">
        <f t="shared" si="5567"/>
        <v>5540.8999999999996</v>
      </c>
      <c r="AB2195" s="17"/>
      <c r="AC2195" s="17"/>
      <c r="AD2195" s="17"/>
      <c r="AE2195" s="17">
        <f t="shared" si="5568"/>
        <v>5540.8999999999996</v>
      </c>
      <c r="AF2195" s="17">
        <f t="shared" si="5569"/>
        <v>5540.8999999999996</v>
      </c>
      <c r="AG2195" s="17">
        <f t="shared" si="5570"/>
        <v>5540.8999999999996</v>
      </c>
      <c r="AH2195" s="17"/>
      <c r="AI2195" s="17"/>
      <c r="AJ2195" s="17"/>
      <c r="AK2195" s="17"/>
      <c r="AL2195" s="17"/>
      <c r="AM2195" s="17"/>
      <c r="AN2195" s="17"/>
      <c r="AO2195" s="17"/>
      <c r="AP2195" s="17"/>
      <c r="AQ2195" s="17"/>
      <c r="AR2195" s="17"/>
      <c r="AS2195" s="17"/>
      <c r="AT2195" s="17"/>
      <c r="AU2195" s="17"/>
      <c r="AV2195" s="17"/>
      <c r="AW2195" s="17">
        <f t="shared" si="5571"/>
        <v>5540.8999999999996</v>
      </c>
      <c r="AX2195" s="17">
        <f t="shared" si="5572"/>
        <v>5540.8999999999996</v>
      </c>
      <c r="AY2195" s="17">
        <f t="shared" si="5573"/>
        <v>5540.8999999999996</v>
      </c>
      <c r="AZ2195" s="17"/>
      <c r="BA2195" s="32"/>
      <c r="BB2195" s="32"/>
      <c r="BC2195" s="1"/>
      <c r="BD2195" s="1"/>
      <c r="BE2195" s="1"/>
      <c r="BF2195" s="1"/>
      <c r="BG2195" s="1"/>
      <c r="BH2195" s="1"/>
      <c r="BI2195" s="1"/>
    </row>
    <row r="2196" s="1" customFormat="1" ht="60">
      <c r="A2196" s="30" t="s">
        <v>865</v>
      </c>
      <c r="B2196" s="30" t="s">
        <v>121</v>
      </c>
      <c r="C2196" s="30" t="s">
        <v>123</v>
      </c>
      <c r="D2196" s="30" t="s">
        <v>888</v>
      </c>
      <c r="E2196" s="30"/>
      <c r="F2196" s="31" t="s">
        <v>889</v>
      </c>
      <c r="G2196" s="17">
        <f>G2197</f>
        <v>54784.699999999997</v>
      </c>
      <c r="H2196" s="17">
        <f>H2197</f>
        <v>56375.900000000001</v>
      </c>
      <c r="I2196" s="17">
        <f>I2197</f>
        <v>56375.900000000001</v>
      </c>
      <c r="J2196" s="17">
        <f>J2197</f>
        <v>0</v>
      </c>
      <c r="K2196" s="17">
        <f>K2197</f>
        <v>0</v>
      </c>
      <c r="L2196" s="17">
        <f>L2197</f>
        <v>0</v>
      </c>
      <c r="M2196" s="17">
        <f t="shared" si="5528"/>
        <v>54784.699999999997</v>
      </c>
      <c r="N2196" s="17">
        <f t="shared" si="5529"/>
        <v>56375.900000000001</v>
      </c>
      <c r="O2196" s="17">
        <f t="shared" si="5530"/>
        <v>56375.900000000001</v>
      </c>
      <c r="P2196" s="17">
        <f>P2197</f>
        <v>7799.8000000000002</v>
      </c>
      <c r="Q2196" s="17">
        <f>Q2197</f>
        <v>0</v>
      </c>
      <c r="R2196" s="17">
        <f>R2197</f>
        <v>0</v>
      </c>
      <c r="S2196" s="17">
        <f>S2197</f>
        <v>0</v>
      </c>
      <c r="T2196" s="17">
        <f>T2197</f>
        <v>9520.8999999999996</v>
      </c>
      <c r="U2196" s="17">
        <f>U2197</f>
        <v>0</v>
      </c>
      <c r="V2196" s="17">
        <f>V2197</f>
        <v>9520.8999999999996</v>
      </c>
      <c r="W2196" s="17">
        <f>W2197</f>
        <v>0</v>
      </c>
      <c r="X2196" s="17">
        <f>X2197</f>
        <v>0</v>
      </c>
      <c r="Y2196" s="17">
        <f t="shared" si="5565"/>
        <v>62584.5</v>
      </c>
      <c r="Z2196" s="17">
        <f t="shared" si="5566"/>
        <v>65896.800000000003</v>
      </c>
      <c r="AA2196" s="17">
        <f t="shared" si="5567"/>
        <v>65896.800000000003</v>
      </c>
      <c r="AB2196" s="17">
        <f>AB2197</f>
        <v>0</v>
      </c>
      <c r="AC2196" s="17">
        <f>AC2197</f>
        <v>0</v>
      </c>
      <c r="AD2196" s="17">
        <f>AD2197</f>
        <v>0</v>
      </c>
      <c r="AE2196" s="17">
        <f t="shared" si="5568"/>
        <v>62584.5</v>
      </c>
      <c r="AF2196" s="17">
        <f t="shared" si="5569"/>
        <v>65896.800000000003</v>
      </c>
      <c r="AG2196" s="17">
        <f t="shared" si="5570"/>
        <v>65896.800000000003</v>
      </c>
      <c r="AH2196" s="17">
        <f>AH2197</f>
        <v>0</v>
      </c>
      <c r="AI2196" s="17">
        <f>AI2197</f>
        <v>0</v>
      </c>
      <c r="AJ2196" s="17">
        <f>AJ2197</f>
        <v>0</v>
      </c>
      <c r="AK2196" s="17">
        <f>AK2197</f>
        <v>0</v>
      </c>
      <c r="AL2196" s="17">
        <f>AL2197</f>
        <v>0</v>
      </c>
      <c r="AM2196" s="17">
        <f>AM2197</f>
        <v>0</v>
      </c>
      <c r="AN2196" s="17">
        <f>AN2197</f>
        <v>0</v>
      </c>
      <c r="AO2196" s="17">
        <f>AO2197</f>
        <v>0</v>
      </c>
      <c r="AP2196" s="17">
        <f>AP2197</f>
        <v>0</v>
      </c>
      <c r="AQ2196" s="17">
        <f>AQ2197</f>
        <v>0</v>
      </c>
      <c r="AR2196" s="17">
        <f>AR2197</f>
        <v>0</v>
      </c>
      <c r="AS2196" s="17">
        <f>AS2197</f>
        <v>0</v>
      </c>
      <c r="AT2196" s="17">
        <f>AT2197</f>
        <v>0</v>
      </c>
      <c r="AU2196" s="17">
        <f>AU2197</f>
        <v>0</v>
      </c>
      <c r="AV2196" s="17">
        <f>AV2197</f>
        <v>0</v>
      </c>
      <c r="AW2196" s="17">
        <f t="shared" si="5571"/>
        <v>62584.5</v>
      </c>
      <c r="AX2196" s="17">
        <f t="shared" si="5572"/>
        <v>65896.800000000003</v>
      </c>
      <c r="AY2196" s="17">
        <f t="shared" si="5573"/>
        <v>65896.800000000003</v>
      </c>
      <c r="AZ2196" s="17">
        <f>AZ2197</f>
        <v>0</v>
      </c>
      <c r="BA2196" s="32"/>
      <c r="BB2196" s="32"/>
      <c r="BC2196" s="1"/>
      <c r="BD2196" s="1"/>
      <c r="BE2196" s="1"/>
      <c r="BF2196" s="1"/>
      <c r="BG2196" s="1"/>
      <c r="BH2196" s="1"/>
      <c r="BI2196" s="1"/>
    </row>
    <row r="2197" s="1" customFormat="1" ht="15">
      <c r="A2197" s="30" t="s">
        <v>865</v>
      </c>
      <c r="B2197" s="30" t="s">
        <v>121</v>
      </c>
      <c r="C2197" s="30" t="s">
        <v>123</v>
      </c>
      <c r="D2197" s="30" t="s">
        <v>890</v>
      </c>
      <c r="E2197" s="30"/>
      <c r="F2197" s="31" t="s">
        <v>52</v>
      </c>
      <c r="G2197" s="17">
        <f>G2198+G2199</f>
        <v>54784.699999999997</v>
      </c>
      <c r="H2197" s="17">
        <f>H2198+H2199</f>
        <v>56375.900000000001</v>
      </c>
      <c r="I2197" s="17">
        <f>I2198+I2199</f>
        <v>56375.900000000001</v>
      </c>
      <c r="J2197" s="17">
        <f>J2198+J2199</f>
        <v>0</v>
      </c>
      <c r="K2197" s="17">
        <f>K2198+K2199</f>
        <v>0</v>
      </c>
      <c r="L2197" s="17">
        <f>L2198+L2199</f>
        <v>0</v>
      </c>
      <c r="M2197" s="17">
        <f t="shared" si="5528"/>
        <v>54784.699999999997</v>
      </c>
      <c r="N2197" s="17">
        <f t="shared" si="5529"/>
        <v>56375.900000000001</v>
      </c>
      <c r="O2197" s="17">
        <f t="shared" si="5530"/>
        <v>56375.900000000001</v>
      </c>
      <c r="P2197" s="17">
        <f>P2198+P2199</f>
        <v>7799.8000000000002</v>
      </c>
      <c r="Q2197" s="17">
        <f>Q2198+Q2199</f>
        <v>0</v>
      </c>
      <c r="R2197" s="17">
        <f>R2198+R2199</f>
        <v>0</v>
      </c>
      <c r="S2197" s="17">
        <f>S2198+S2199</f>
        <v>0</v>
      </c>
      <c r="T2197" s="17">
        <f>T2198+T2199</f>
        <v>9520.8999999999996</v>
      </c>
      <c r="U2197" s="17">
        <f>U2198+U2199</f>
        <v>0</v>
      </c>
      <c r="V2197" s="17">
        <f>V2198+V2199</f>
        <v>9520.8999999999996</v>
      </c>
      <c r="W2197" s="17">
        <f>W2198+W2199</f>
        <v>0</v>
      </c>
      <c r="X2197" s="17">
        <f>X2198+X2199</f>
        <v>0</v>
      </c>
      <c r="Y2197" s="17">
        <f t="shared" si="5565"/>
        <v>62584.5</v>
      </c>
      <c r="Z2197" s="17">
        <f t="shared" si="5566"/>
        <v>65896.800000000003</v>
      </c>
      <c r="AA2197" s="17">
        <f t="shared" si="5567"/>
        <v>65896.800000000003</v>
      </c>
      <c r="AB2197" s="17">
        <f>AB2198+AB2199</f>
        <v>0</v>
      </c>
      <c r="AC2197" s="17">
        <f>AC2198+AC2199</f>
        <v>0</v>
      </c>
      <c r="AD2197" s="17">
        <f>AD2198+AD2199</f>
        <v>0</v>
      </c>
      <c r="AE2197" s="17">
        <f t="shared" si="5568"/>
        <v>62584.5</v>
      </c>
      <c r="AF2197" s="17">
        <f t="shared" si="5569"/>
        <v>65896.800000000003</v>
      </c>
      <c r="AG2197" s="17">
        <f t="shared" si="5570"/>
        <v>65896.800000000003</v>
      </c>
      <c r="AH2197" s="17">
        <f>AH2198+AH2199</f>
        <v>0</v>
      </c>
      <c r="AI2197" s="17">
        <f>AI2198+AI2199</f>
        <v>0</v>
      </c>
      <c r="AJ2197" s="17">
        <f>AJ2198+AJ2199</f>
        <v>0</v>
      </c>
      <c r="AK2197" s="17">
        <f>AK2198+AK2199</f>
        <v>0</v>
      </c>
      <c r="AL2197" s="17">
        <f>AL2198+AL2199</f>
        <v>0</v>
      </c>
      <c r="AM2197" s="17">
        <f>AM2198+AM2199</f>
        <v>0</v>
      </c>
      <c r="AN2197" s="17">
        <f>AN2198+AN2199</f>
        <v>0</v>
      </c>
      <c r="AO2197" s="17">
        <f>AO2198+AO2199</f>
        <v>0</v>
      </c>
      <c r="AP2197" s="17">
        <f>AP2198+AP2199</f>
        <v>0</v>
      </c>
      <c r="AQ2197" s="17">
        <f>AQ2198+AQ2199</f>
        <v>0</v>
      </c>
      <c r="AR2197" s="17">
        <f>AR2198+AR2199</f>
        <v>0</v>
      </c>
      <c r="AS2197" s="17">
        <f>AS2198+AS2199</f>
        <v>0</v>
      </c>
      <c r="AT2197" s="17">
        <f>AT2198+AT2199</f>
        <v>0</v>
      </c>
      <c r="AU2197" s="17">
        <f>AU2198+AU2199</f>
        <v>0</v>
      </c>
      <c r="AV2197" s="17">
        <f>AV2198+AV2199</f>
        <v>0</v>
      </c>
      <c r="AW2197" s="17">
        <f t="shared" si="5571"/>
        <v>62584.5</v>
      </c>
      <c r="AX2197" s="17">
        <f t="shared" si="5572"/>
        <v>65896.800000000003</v>
      </c>
      <c r="AY2197" s="17">
        <f t="shared" si="5573"/>
        <v>65896.800000000003</v>
      </c>
      <c r="AZ2197" s="17">
        <f>AZ2198+AZ2199</f>
        <v>0</v>
      </c>
      <c r="BA2197" s="32"/>
      <c r="BB2197" s="32"/>
      <c r="BC2197" s="1"/>
      <c r="BD2197" s="1"/>
      <c r="BE2197" s="1"/>
      <c r="BF2197" s="1"/>
      <c r="BG2197" s="1"/>
      <c r="BH2197" s="1"/>
      <c r="BI2197" s="1"/>
    </row>
    <row r="2198" s="1" customFormat="1" ht="75">
      <c r="A2198" s="30" t="s">
        <v>865</v>
      </c>
      <c r="B2198" s="30" t="s">
        <v>121</v>
      </c>
      <c r="C2198" s="30" t="s">
        <v>123</v>
      </c>
      <c r="D2198" s="30" t="s">
        <v>890</v>
      </c>
      <c r="E2198" s="30" t="s">
        <v>53</v>
      </c>
      <c r="F2198" s="31" t="s">
        <v>54</v>
      </c>
      <c r="G2198" s="17">
        <v>52161.699999999997</v>
      </c>
      <c r="H2198" s="17">
        <v>53752.900000000001</v>
      </c>
      <c r="I2198" s="17">
        <v>53752.900000000001</v>
      </c>
      <c r="J2198" s="17"/>
      <c r="K2198" s="17"/>
      <c r="L2198" s="17"/>
      <c r="M2198" s="17">
        <f t="shared" si="5528"/>
        <v>52161.699999999997</v>
      </c>
      <c r="N2198" s="17">
        <f t="shared" si="5529"/>
        <v>53752.900000000001</v>
      </c>
      <c r="O2198" s="17">
        <f t="shared" si="5530"/>
        <v>53752.900000000001</v>
      </c>
      <c r="P2198" s="17">
        <v>7799.8000000000002</v>
      </c>
      <c r="Q2198" s="17"/>
      <c r="R2198" s="17"/>
      <c r="S2198" s="17"/>
      <c r="T2198" s="17">
        <v>9520.8999999999996</v>
      </c>
      <c r="U2198" s="17"/>
      <c r="V2198" s="17">
        <v>9520.8999999999996</v>
      </c>
      <c r="W2198" s="17"/>
      <c r="X2198" s="17"/>
      <c r="Y2198" s="17">
        <f t="shared" si="5565"/>
        <v>59961.5</v>
      </c>
      <c r="Z2198" s="17">
        <f t="shared" si="5566"/>
        <v>63273.800000000003</v>
      </c>
      <c r="AA2198" s="17">
        <f t="shared" si="5567"/>
        <v>63273.800000000003</v>
      </c>
      <c r="AB2198" s="17"/>
      <c r="AC2198" s="17"/>
      <c r="AD2198" s="17"/>
      <c r="AE2198" s="17">
        <f t="shared" si="5568"/>
        <v>59961.5</v>
      </c>
      <c r="AF2198" s="17">
        <f t="shared" si="5569"/>
        <v>63273.800000000003</v>
      </c>
      <c r="AG2198" s="17">
        <f t="shared" si="5570"/>
        <v>63273.800000000003</v>
      </c>
      <c r="AH2198" s="17"/>
      <c r="AI2198" s="17"/>
      <c r="AJ2198" s="17"/>
      <c r="AK2198" s="17"/>
      <c r="AL2198" s="17"/>
      <c r="AM2198" s="17"/>
      <c r="AN2198" s="17"/>
      <c r="AO2198" s="17"/>
      <c r="AP2198" s="17"/>
      <c r="AQ2198" s="17"/>
      <c r="AR2198" s="17"/>
      <c r="AS2198" s="17"/>
      <c r="AT2198" s="17"/>
      <c r="AU2198" s="17"/>
      <c r="AV2198" s="17"/>
      <c r="AW2198" s="17">
        <f t="shared" si="5571"/>
        <v>59961.5</v>
      </c>
      <c r="AX2198" s="17">
        <f t="shared" si="5572"/>
        <v>63273.800000000003</v>
      </c>
      <c r="AY2198" s="17">
        <f t="shared" si="5573"/>
        <v>63273.800000000003</v>
      </c>
      <c r="AZ2198" s="17"/>
      <c r="BA2198" s="32"/>
      <c r="BB2198" s="32"/>
      <c r="BC2198" s="1"/>
      <c r="BD2198" s="1"/>
      <c r="BE2198" s="1"/>
      <c r="BF2198" s="1"/>
      <c r="BG2198" s="1"/>
      <c r="BH2198" s="1"/>
      <c r="BI2198" s="1"/>
    </row>
    <row r="2199" s="1" customFormat="1" ht="30">
      <c r="A2199" s="30" t="s">
        <v>865</v>
      </c>
      <c r="B2199" s="30" t="s">
        <v>121</v>
      </c>
      <c r="C2199" s="30" t="s">
        <v>123</v>
      </c>
      <c r="D2199" s="30" t="s">
        <v>890</v>
      </c>
      <c r="E2199" s="30" t="s">
        <v>41</v>
      </c>
      <c r="F2199" s="31" t="s">
        <v>42</v>
      </c>
      <c r="G2199" s="17">
        <v>2623</v>
      </c>
      <c r="H2199" s="17">
        <v>2623</v>
      </c>
      <c r="I2199" s="17">
        <v>2623</v>
      </c>
      <c r="J2199" s="17"/>
      <c r="K2199" s="17"/>
      <c r="L2199" s="17"/>
      <c r="M2199" s="17">
        <f t="shared" si="5528"/>
        <v>2623</v>
      </c>
      <c r="N2199" s="17">
        <f t="shared" si="5529"/>
        <v>2623</v>
      </c>
      <c r="O2199" s="17">
        <f t="shared" si="5530"/>
        <v>2623</v>
      </c>
      <c r="P2199" s="17"/>
      <c r="Q2199" s="17"/>
      <c r="R2199" s="17"/>
      <c r="S2199" s="17"/>
      <c r="T2199" s="17"/>
      <c r="U2199" s="17"/>
      <c r="V2199" s="17"/>
      <c r="W2199" s="17"/>
      <c r="X2199" s="17"/>
      <c r="Y2199" s="17">
        <f t="shared" si="5565"/>
        <v>2623</v>
      </c>
      <c r="Z2199" s="17">
        <f t="shared" si="5566"/>
        <v>2623</v>
      </c>
      <c r="AA2199" s="17">
        <f t="shared" si="5567"/>
        <v>2623</v>
      </c>
      <c r="AB2199" s="17"/>
      <c r="AC2199" s="17"/>
      <c r="AD2199" s="17"/>
      <c r="AE2199" s="17">
        <f t="shared" si="5568"/>
        <v>2623</v>
      </c>
      <c r="AF2199" s="17">
        <f t="shared" si="5569"/>
        <v>2623</v>
      </c>
      <c r="AG2199" s="17">
        <f t="shared" si="5570"/>
        <v>2623</v>
      </c>
      <c r="AH2199" s="17"/>
      <c r="AI2199" s="17"/>
      <c r="AJ2199" s="17"/>
      <c r="AK2199" s="17"/>
      <c r="AL2199" s="17"/>
      <c r="AM2199" s="17"/>
      <c r="AN2199" s="17"/>
      <c r="AO2199" s="17"/>
      <c r="AP2199" s="17"/>
      <c r="AQ2199" s="17"/>
      <c r="AR2199" s="17"/>
      <c r="AS2199" s="17"/>
      <c r="AT2199" s="17"/>
      <c r="AU2199" s="17"/>
      <c r="AV2199" s="17"/>
      <c r="AW2199" s="17">
        <f t="shared" si="5571"/>
        <v>2623</v>
      </c>
      <c r="AX2199" s="17">
        <f t="shared" si="5572"/>
        <v>2623</v>
      </c>
      <c r="AY2199" s="17">
        <f t="shared" si="5573"/>
        <v>2623</v>
      </c>
      <c r="AZ2199" s="17"/>
      <c r="BA2199" s="32"/>
      <c r="BB2199" s="32"/>
      <c r="BC2199" s="1"/>
      <c r="BD2199" s="1"/>
      <c r="BE2199" s="1"/>
      <c r="BF2199" s="1"/>
      <c r="BG2199" s="1"/>
      <c r="BH2199" s="1"/>
      <c r="BI2199" s="1"/>
    </row>
    <row r="2200" s="20" customFormat="1" ht="30">
      <c r="A2200" s="21" t="s">
        <v>891</v>
      </c>
      <c r="B2200" s="21"/>
      <c r="C2200" s="21"/>
      <c r="D2200" s="21"/>
      <c r="E2200" s="21"/>
      <c r="F2200" s="22" t="s">
        <v>892</v>
      </c>
      <c r="G2200" s="23">
        <f>G2218+G2201</f>
        <v>763975</v>
      </c>
      <c r="H2200" s="23">
        <f>H2218+H2201</f>
        <v>736463</v>
      </c>
      <c r="I2200" s="23">
        <f>I2218+I2201</f>
        <v>786463</v>
      </c>
      <c r="J2200" s="23">
        <f>J2218+J2201</f>
        <v>0</v>
      </c>
      <c r="K2200" s="23">
        <f>K2218+K2201</f>
        <v>0</v>
      </c>
      <c r="L2200" s="23">
        <f>L2218+L2201</f>
        <v>0</v>
      </c>
      <c r="M2200" s="23">
        <f t="shared" ref="M2200:M2263" si="5676">G2200+J2200</f>
        <v>763975</v>
      </c>
      <c r="N2200" s="23">
        <f t="shared" ref="N2200:N2263" si="5677">H2200+K2200</f>
        <v>736463</v>
      </c>
      <c r="O2200" s="23">
        <f t="shared" ref="O2200:O2263" si="5678">I2200+L2200</f>
        <v>786463</v>
      </c>
      <c r="P2200" s="23">
        <f>P2218+P2201</f>
        <v>10658.099999999999</v>
      </c>
      <c r="Q2200" s="23">
        <f>Q2218+Q2201</f>
        <v>0</v>
      </c>
      <c r="R2200" s="23">
        <f>R2218+R2201</f>
        <v>0</v>
      </c>
      <c r="S2200" s="23">
        <f>S2218+S2201</f>
        <v>1175</v>
      </c>
      <c r="T2200" s="23">
        <f>T2218+T2201</f>
        <v>10072.4</v>
      </c>
      <c r="U2200" s="23">
        <f>U2218+U2201</f>
        <v>0</v>
      </c>
      <c r="V2200" s="23">
        <f>V2218+V2201</f>
        <v>10072.4</v>
      </c>
      <c r="W2200" s="23">
        <f>W2218+W2201</f>
        <v>0</v>
      </c>
      <c r="X2200" s="23">
        <f>X2218+X2201</f>
        <v>0</v>
      </c>
      <c r="Y2200" s="23">
        <f t="shared" si="5565"/>
        <v>775808.09999999998</v>
      </c>
      <c r="Z2200" s="23">
        <f t="shared" si="5566"/>
        <v>746535.40000000002</v>
      </c>
      <c r="AA2200" s="23">
        <f t="shared" si="5567"/>
        <v>796535.40000000002</v>
      </c>
      <c r="AB2200" s="23">
        <f>AB2218+AB2201</f>
        <v>0</v>
      </c>
      <c r="AC2200" s="23">
        <f>AC2218+AC2201</f>
        <v>0</v>
      </c>
      <c r="AD2200" s="23">
        <f>AD2218+AD2201</f>
        <v>0</v>
      </c>
      <c r="AE2200" s="23">
        <f t="shared" si="5568"/>
        <v>775808.09999999998</v>
      </c>
      <c r="AF2200" s="23">
        <f t="shared" si="5569"/>
        <v>746535.40000000002</v>
      </c>
      <c r="AG2200" s="23">
        <f t="shared" si="5570"/>
        <v>796535.40000000002</v>
      </c>
      <c r="AH2200" s="23">
        <f>AH2218+AH2201</f>
        <v>0</v>
      </c>
      <c r="AI2200" s="23">
        <f>AI2218+AI2201</f>
        <v>-2342.3000000000002</v>
      </c>
      <c r="AJ2200" s="23">
        <f>AJ2218+AJ2201</f>
        <v>0</v>
      </c>
      <c r="AK2200" s="23">
        <f>AK2218+AK2201</f>
        <v>0</v>
      </c>
      <c r="AL2200" s="23">
        <f>AL2218+AL2201</f>
        <v>0</v>
      </c>
      <c r="AM2200" s="23">
        <f>AM2218+AM2201</f>
        <v>0</v>
      </c>
      <c r="AN2200" s="23">
        <f>AN2218+AN2201</f>
        <v>0</v>
      </c>
      <c r="AO2200" s="23">
        <f>AO2218+AO2201</f>
        <v>0</v>
      </c>
      <c r="AP2200" s="23">
        <f>AP2218+AP2201</f>
        <v>0</v>
      </c>
      <c r="AQ2200" s="23">
        <f>AQ2218+AQ2201</f>
        <v>0</v>
      </c>
      <c r="AR2200" s="23">
        <f>AR2218+AR2201</f>
        <v>0</v>
      </c>
      <c r="AS2200" s="23">
        <f>AS2218+AS2201</f>
        <v>0</v>
      </c>
      <c r="AT2200" s="23">
        <f>AT2218+AT2201</f>
        <v>0</v>
      </c>
      <c r="AU2200" s="23">
        <f>AU2218+AU2201</f>
        <v>0</v>
      </c>
      <c r="AV2200" s="23">
        <f>AV2218+AV2201</f>
        <v>0</v>
      </c>
      <c r="AW2200" s="23">
        <f t="shared" si="5571"/>
        <v>773465.79999999993</v>
      </c>
      <c r="AX2200" s="23">
        <f t="shared" si="5572"/>
        <v>746535.40000000002</v>
      </c>
      <c r="AY2200" s="23">
        <f t="shared" si="5573"/>
        <v>796535.40000000002</v>
      </c>
      <c r="AZ2200" s="23">
        <f>AZ2218+AZ2201</f>
        <v>0</v>
      </c>
      <c r="BA2200" s="24"/>
      <c r="BB2200" s="24"/>
      <c r="BC2200" s="20"/>
      <c r="BD2200" s="20"/>
      <c r="BE2200" s="20"/>
      <c r="BF2200" s="20"/>
      <c r="BG2200" s="20"/>
      <c r="BH2200" s="20"/>
      <c r="BI2200" s="20"/>
    </row>
    <row r="2201" s="20" customFormat="1" ht="15">
      <c r="A2201" s="21" t="s">
        <v>891</v>
      </c>
      <c r="B2201" s="21" t="s">
        <v>171</v>
      </c>
      <c r="C2201" s="21"/>
      <c r="D2201" s="21"/>
      <c r="E2201" s="21"/>
      <c r="F2201" s="22" t="s">
        <v>212</v>
      </c>
      <c r="G2201" s="23">
        <f t="shared" ref="G2201:G2204" si="5679">G2202</f>
        <v>295778.90000000002</v>
      </c>
      <c r="H2201" s="23">
        <f t="shared" ref="H2201:H2204" si="5680">H2202</f>
        <v>295802.90000000002</v>
      </c>
      <c r="I2201" s="23">
        <f t="shared" ref="I2201:I2204" si="5681">I2202</f>
        <v>295802.90000000002</v>
      </c>
      <c r="J2201" s="23">
        <f t="shared" ref="J2201:J2204" si="5682">J2202</f>
        <v>0</v>
      </c>
      <c r="K2201" s="23">
        <f t="shared" ref="K2201:K2204" si="5683">K2202</f>
        <v>0</v>
      </c>
      <c r="L2201" s="23">
        <f t="shared" ref="L2201:L2204" si="5684">L2202</f>
        <v>0</v>
      </c>
      <c r="M2201" s="23">
        <f t="shared" si="5676"/>
        <v>295778.90000000002</v>
      </c>
      <c r="N2201" s="23">
        <f t="shared" si="5677"/>
        <v>295802.90000000002</v>
      </c>
      <c r="O2201" s="23">
        <f t="shared" si="5678"/>
        <v>295802.90000000002</v>
      </c>
      <c r="P2201" s="23">
        <f t="shared" ref="P2201:P2204" si="5685">P2202</f>
        <v>0</v>
      </c>
      <c r="Q2201" s="23">
        <f t="shared" ref="Q2201:Q2204" si="5686">Q2202</f>
        <v>0</v>
      </c>
      <c r="R2201" s="23">
        <f t="shared" ref="R2201:R2204" si="5687">R2202</f>
        <v>0</v>
      </c>
      <c r="S2201" s="23">
        <f t="shared" ref="S2201:S2204" si="5688">S2202</f>
        <v>0</v>
      </c>
      <c r="T2201" s="23">
        <f t="shared" ref="T2201:T2204" si="5689">T2202</f>
        <v>0</v>
      </c>
      <c r="U2201" s="23">
        <f t="shared" ref="U2201:U2204" si="5690">U2202</f>
        <v>0</v>
      </c>
      <c r="V2201" s="23">
        <f t="shared" ref="V2201:V2204" si="5691">V2202</f>
        <v>0</v>
      </c>
      <c r="W2201" s="23">
        <f t="shared" ref="W2201:W2204" si="5692">W2202</f>
        <v>0</v>
      </c>
      <c r="X2201" s="23">
        <f t="shared" ref="X2201:X2204" si="5693">X2202</f>
        <v>0</v>
      </c>
      <c r="Y2201" s="23">
        <f t="shared" si="5565"/>
        <v>295778.90000000002</v>
      </c>
      <c r="Z2201" s="23">
        <f t="shared" si="5566"/>
        <v>295802.90000000002</v>
      </c>
      <c r="AA2201" s="23">
        <f t="shared" si="5567"/>
        <v>295802.90000000002</v>
      </c>
      <c r="AB2201" s="23">
        <f t="shared" ref="AB2201:AB2204" si="5694">AB2202</f>
        <v>0</v>
      </c>
      <c r="AC2201" s="23">
        <f t="shared" ref="AC2201:AC2204" si="5695">AC2202</f>
        <v>0</v>
      </c>
      <c r="AD2201" s="23">
        <f t="shared" ref="AD2201:AD2204" si="5696">AD2202</f>
        <v>0</v>
      </c>
      <c r="AE2201" s="23">
        <f t="shared" si="5568"/>
        <v>295778.90000000002</v>
      </c>
      <c r="AF2201" s="23">
        <f t="shared" si="5569"/>
        <v>295802.90000000002</v>
      </c>
      <c r="AG2201" s="23">
        <f t="shared" si="5570"/>
        <v>295802.90000000002</v>
      </c>
      <c r="AH2201" s="23">
        <f t="shared" ref="AH2201:AH2204" si="5697">AH2202</f>
        <v>0</v>
      </c>
      <c r="AI2201" s="23">
        <f t="shared" ref="AI2201:AI2204" si="5698">AI2202</f>
        <v>-2342.3000000000002</v>
      </c>
      <c r="AJ2201" s="23">
        <f t="shared" ref="AJ2201:AJ2204" si="5699">AJ2202</f>
        <v>0</v>
      </c>
      <c r="AK2201" s="23">
        <f t="shared" ref="AK2201:AK2204" si="5700">AK2202</f>
        <v>0</v>
      </c>
      <c r="AL2201" s="23">
        <f t="shared" ref="AL2201:AL2204" si="5701">AL2202</f>
        <v>0</v>
      </c>
      <c r="AM2201" s="23">
        <f t="shared" ref="AM2201:AM2204" si="5702">AM2202</f>
        <v>0</v>
      </c>
      <c r="AN2201" s="23">
        <f t="shared" ref="AN2201:AN2204" si="5703">AN2202</f>
        <v>0</v>
      </c>
      <c r="AO2201" s="23">
        <f t="shared" ref="AO2201:AO2204" si="5704">AO2202</f>
        <v>0</v>
      </c>
      <c r="AP2201" s="23">
        <f t="shared" ref="AP2201:AP2204" si="5705">AP2202</f>
        <v>0</v>
      </c>
      <c r="AQ2201" s="23">
        <f t="shared" ref="AQ2201:AQ2204" si="5706">AQ2202</f>
        <v>0</v>
      </c>
      <c r="AR2201" s="23">
        <f t="shared" ref="AR2201:AR2204" si="5707">AR2202</f>
        <v>0</v>
      </c>
      <c r="AS2201" s="23">
        <f t="shared" ref="AS2201:AS2204" si="5708">AS2202</f>
        <v>0</v>
      </c>
      <c r="AT2201" s="23">
        <f t="shared" ref="AT2201:AT2204" si="5709">AT2202</f>
        <v>0</v>
      </c>
      <c r="AU2201" s="23">
        <f t="shared" ref="AU2201:AU2204" si="5710">AU2202</f>
        <v>0</v>
      </c>
      <c r="AV2201" s="23">
        <f t="shared" ref="AV2201:AV2204" si="5711">AV2202</f>
        <v>0</v>
      </c>
      <c r="AW2201" s="23">
        <f t="shared" si="5571"/>
        <v>293436.60000000003</v>
      </c>
      <c r="AX2201" s="23">
        <f t="shared" si="5572"/>
        <v>295802.90000000002</v>
      </c>
      <c r="AY2201" s="23">
        <f t="shared" si="5573"/>
        <v>295802.90000000002</v>
      </c>
      <c r="AZ2201" s="23">
        <f t="shared" ref="AZ2201:AZ2204" si="5712">AZ2202</f>
        <v>0</v>
      </c>
      <c r="BA2201" s="24"/>
      <c r="BB2201" s="24"/>
      <c r="BC2201" s="20"/>
      <c r="BD2201" s="20"/>
      <c r="BE2201" s="20"/>
      <c r="BF2201" s="20"/>
      <c r="BG2201" s="20"/>
      <c r="BH2201" s="20"/>
      <c r="BI2201" s="20"/>
    </row>
    <row r="2202" s="25" customFormat="1" ht="15">
      <c r="A2202" s="26" t="s">
        <v>891</v>
      </c>
      <c r="B2202" s="26" t="s">
        <v>171</v>
      </c>
      <c r="C2202" s="26" t="s">
        <v>267</v>
      </c>
      <c r="D2202" s="26"/>
      <c r="E2202" s="26"/>
      <c r="F2202" s="27" t="s">
        <v>268</v>
      </c>
      <c r="G2202" s="28">
        <f t="shared" si="5679"/>
        <v>295778.90000000002</v>
      </c>
      <c r="H2202" s="28">
        <f t="shared" si="5680"/>
        <v>295802.90000000002</v>
      </c>
      <c r="I2202" s="28">
        <f t="shared" si="5681"/>
        <v>295802.90000000002</v>
      </c>
      <c r="J2202" s="28">
        <f t="shared" si="5682"/>
        <v>0</v>
      </c>
      <c r="K2202" s="28">
        <f t="shared" si="5683"/>
        <v>0</v>
      </c>
      <c r="L2202" s="28">
        <f t="shared" si="5684"/>
        <v>0</v>
      </c>
      <c r="M2202" s="28">
        <f t="shared" si="5676"/>
        <v>295778.90000000002</v>
      </c>
      <c r="N2202" s="28">
        <f t="shared" si="5677"/>
        <v>295802.90000000002</v>
      </c>
      <c r="O2202" s="28">
        <f t="shared" si="5678"/>
        <v>295802.90000000002</v>
      </c>
      <c r="P2202" s="28">
        <f t="shared" si="5685"/>
        <v>0</v>
      </c>
      <c r="Q2202" s="28">
        <f t="shared" si="5686"/>
        <v>0</v>
      </c>
      <c r="R2202" s="28">
        <f t="shared" si="5687"/>
        <v>0</v>
      </c>
      <c r="S2202" s="28">
        <f t="shared" si="5688"/>
        <v>0</v>
      </c>
      <c r="T2202" s="28">
        <f t="shared" si="5689"/>
        <v>0</v>
      </c>
      <c r="U2202" s="28">
        <f t="shared" si="5690"/>
        <v>0</v>
      </c>
      <c r="V2202" s="28">
        <f t="shared" si="5691"/>
        <v>0</v>
      </c>
      <c r="W2202" s="28">
        <f t="shared" si="5692"/>
        <v>0</v>
      </c>
      <c r="X2202" s="28">
        <f t="shared" si="5693"/>
        <v>0</v>
      </c>
      <c r="Y2202" s="28">
        <f t="shared" si="5565"/>
        <v>295778.90000000002</v>
      </c>
      <c r="Z2202" s="28">
        <f t="shared" si="5566"/>
        <v>295802.90000000002</v>
      </c>
      <c r="AA2202" s="28">
        <f t="shared" si="5567"/>
        <v>295802.90000000002</v>
      </c>
      <c r="AB2202" s="28">
        <f t="shared" si="5694"/>
        <v>0</v>
      </c>
      <c r="AC2202" s="28">
        <f t="shared" si="5695"/>
        <v>0</v>
      </c>
      <c r="AD2202" s="28">
        <f t="shared" si="5696"/>
        <v>0</v>
      </c>
      <c r="AE2202" s="28">
        <f t="shared" si="5568"/>
        <v>295778.90000000002</v>
      </c>
      <c r="AF2202" s="28">
        <f t="shared" si="5569"/>
        <v>295802.90000000002</v>
      </c>
      <c r="AG2202" s="28">
        <f t="shared" si="5570"/>
        <v>295802.90000000002</v>
      </c>
      <c r="AH2202" s="28">
        <f t="shared" si="5697"/>
        <v>0</v>
      </c>
      <c r="AI2202" s="28">
        <f t="shared" si="5698"/>
        <v>-2342.3000000000002</v>
      </c>
      <c r="AJ2202" s="28">
        <f t="shared" si="5699"/>
        <v>0</v>
      </c>
      <c r="AK2202" s="28">
        <f t="shared" si="5700"/>
        <v>0</v>
      </c>
      <c r="AL2202" s="28">
        <f t="shared" si="5701"/>
        <v>0</v>
      </c>
      <c r="AM2202" s="28">
        <f t="shared" si="5702"/>
        <v>0</v>
      </c>
      <c r="AN2202" s="28">
        <f t="shared" si="5703"/>
        <v>0</v>
      </c>
      <c r="AO2202" s="28">
        <f t="shared" si="5704"/>
        <v>0</v>
      </c>
      <c r="AP2202" s="28">
        <f t="shared" si="5705"/>
        <v>0</v>
      </c>
      <c r="AQ2202" s="28">
        <f t="shared" si="5706"/>
        <v>0</v>
      </c>
      <c r="AR2202" s="28">
        <f t="shared" si="5707"/>
        <v>0</v>
      </c>
      <c r="AS2202" s="28">
        <f t="shared" si="5708"/>
        <v>0</v>
      </c>
      <c r="AT2202" s="28">
        <f t="shared" si="5709"/>
        <v>0</v>
      </c>
      <c r="AU2202" s="28">
        <f t="shared" si="5710"/>
        <v>0</v>
      </c>
      <c r="AV2202" s="28">
        <f t="shared" si="5711"/>
        <v>0</v>
      </c>
      <c r="AW2202" s="28">
        <f t="shared" si="5571"/>
        <v>293436.60000000003</v>
      </c>
      <c r="AX2202" s="28">
        <f t="shared" si="5572"/>
        <v>295802.90000000002</v>
      </c>
      <c r="AY2202" s="28">
        <f t="shared" si="5573"/>
        <v>295802.90000000002</v>
      </c>
      <c r="AZ2202" s="28">
        <f t="shared" si="5712"/>
        <v>0</v>
      </c>
      <c r="BA2202" s="29"/>
      <c r="BB2202" s="29"/>
      <c r="BC2202" s="25"/>
      <c r="BD2202" s="25"/>
      <c r="BE2202" s="25"/>
      <c r="BF2202" s="25"/>
      <c r="BG2202" s="25"/>
      <c r="BH2202" s="25"/>
      <c r="BI2202" s="25"/>
    </row>
    <row r="2203" s="1" customFormat="1" ht="45">
      <c r="A2203" s="30" t="s">
        <v>891</v>
      </c>
      <c r="B2203" s="30" t="s">
        <v>171</v>
      </c>
      <c r="C2203" s="30" t="s">
        <v>267</v>
      </c>
      <c r="D2203" s="30" t="s">
        <v>229</v>
      </c>
      <c r="E2203" s="30"/>
      <c r="F2203" s="31" t="s">
        <v>230</v>
      </c>
      <c r="G2203" s="17">
        <f t="shared" si="5679"/>
        <v>295778.90000000002</v>
      </c>
      <c r="H2203" s="17">
        <f t="shared" si="5680"/>
        <v>295802.90000000002</v>
      </c>
      <c r="I2203" s="17">
        <f t="shared" si="5681"/>
        <v>295802.90000000002</v>
      </c>
      <c r="J2203" s="17">
        <f t="shared" si="5682"/>
        <v>0</v>
      </c>
      <c r="K2203" s="17">
        <f t="shared" si="5683"/>
        <v>0</v>
      </c>
      <c r="L2203" s="17">
        <f t="shared" si="5684"/>
        <v>0</v>
      </c>
      <c r="M2203" s="17">
        <f t="shared" si="5676"/>
        <v>295778.90000000002</v>
      </c>
      <c r="N2203" s="17">
        <f t="shared" si="5677"/>
        <v>295802.90000000002</v>
      </c>
      <c r="O2203" s="17">
        <f t="shared" si="5678"/>
        <v>295802.90000000002</v>
      </c>
      <c r="P2203" s="17">
        <f t="shared" si="5685"/>
        <v>0</v>
      </c>
      <c r="Q2203" s="17">
        <f t="shared" si="5686"/>
        <v>0</v>
      </c>
      <c r="R2203" s="17">
        <f t="shared" si="5687"/>
        <v>0</v>
      </c>
      <c r="S2203" s="17">
        <f t="shared" si="5688"/>
        <v>0</v>
      </c>
      <c r="T2203" s="17">
        <f t="shared" si="5689"/>
        <v>0</v>
      </c>
      <c r="U2203" s="17">
        <f t="shared" si="5690"/>
        <v>0</v>
      </c>
      <c r="V2203" s="17">
        <f t="shared" si="5691"/>
        <v>0</v>
      </c>
      <c r="W2203" s="17">
        <f t="shared" si="5692"/>
        <v>0</v>
      </c>
      <c r="X2203" s="17">
        <f t="shared" si="5693"/>
        <v>0</v>
      </c>
      <c r="Y2203" s="17">
        <f t="shared" si="5565"/>
        <v>295778.90000000002</v>
      </c>
      <c r="Z2203" s="17">
        <f t="shared" si="5566"/>
        <v>295802.90000000002</v>
      </c>
      <c r="AA2203" s="17">
        <f t="shared" si="5567"/>
        <v>295802.90000000002</v>
      </c>
      <c r="AB2203" s="17">
        <f t="shared" si="5694"/>
        <v>0</v>
      </c>
      <c r="AC2203" s="17">
        <f t="shared" si="5695"/>
        <v>0</v>
      </c>
      <c r="AD2203" s="17">
        <f t="shared" si="5696"/>
        <v>0</v>
      </c>
      <c r="AE2203" s="17">
        <f t="shared" si="5568"/>
        <v>295778.90000000002</v>
      </c>
      <c r="AF2203" s="17">
        <f t="shared" si="5569"/>
        <v>295802.90000000002</v>
      </c>
      <c r="AG2203" s="17">
        <f t="shared" si="5570"/>
        <v>295802.90000000002</v>
      </c>
      <c r="AH2203" s="17">
        <f t="shared" si="5697"/>
        <v>0</v>
      </c>
      <c r="AI2203" s="17">
        <f t="shared" si="5698"/>
        <v>-2342.3000000000002</v>
      </c>
      <c r="AJ2203" s="17">
        <f t="shared" si="5699"/>
        <v>0</v>
      </c>
      <c r="AK2203" s="17">
        <f t="shared" si="5700"/>
        <v>0</v>
      </c>
      <c r="AL2203" s="17">
        <f t="shared" si="5701"/>
        <v>0</v>
      </c>
      <c r="AM2203" s="17">
        <f t="shared" si="5702"/>
        <v>0</v>
      </c>
      <c r="AN2203" s="17">
        <f t="shared" si="5703"/>
        <v>0</v>
      </c>
      <c r="AO2203" s="17">
        <f t="shared" si="5704"/>
        <v>0</v>
      </c>
      <c r="AP2203" s="17">
        <f t="shared" si="5705"/>
        <v>0</v>
      </c>
      <c r="AQ2203" s="17">
        <f t="shared" si="5706"/>
        <v>0</v>
      </c>
      <c r="AR2203" s="17">
        <f t="shared" si="5707"/>
        <v>0</v>
      </c>
      <c r="AS2203" s="17">
        <f t="shared" si="5708"/>
        <v>0</v>
      </c>
      <c r="AT2203" s="17">
        <f t="shared" si="5709"/>
        <v>0</v>
      </c>
      <c r="AU2203" s="17">
        <f t="shared" si="5710"/>
        <v>0</v>
      </c>
      <c r="AV2203" s="17">
        <f t="shared" si="5711"/>
        <v>0</v>
      </c>
      <c r="AW2203" s="17">
        <f t="shared" si="5571"/>
        <v>293436.60000000003</v>
      </c>
      <c r="AX2203" s="17">
        <f t="shared" si="5572"/>
        <v>295802.90000000002</v>
      </c>
      <c r="AY2203" s="17">
        <f t="shared" si="5573"/>
        <v>295802.90000000002</v>
      </c>
      <c r="AZ2203" s="17">
        <f t="shared" si="5712"/>
        <v>0</v>
      </c>
      <c r="BA2203" s="32"/>
      <c r="BB2203" s="32"/>
      <c r="BC2203" s="1"/>
      <c r="BD2203" s="1"/>
      <c r="BE2203" s="1"/>
      <c r="BF2203" s="1"/>
      <c r="BG2203" s="1"/>
      <c r="BH2203" s="1"/>
      <c r="BI2203" s="1"/>
    </row>
    <row r="2204" s="1" customFormat="1" ht="15">
      <c r="A2204" s="30" t="s">
        <v>891</v>
      </c>
      <c r="B2204" s="30" t="s">
        <v>171</v>
      </c>
      <c r="C2204" s="30" t="s">
        <v>267</v>
      </c>
      <c r="D2204" s="30" t="s">
        <v>231</v>
      </c>
      <c r="E2204" s="30"/>
      <c r="F2204" s="31" t="s">
        <v>36</v>
      </c>
      <c r="G2204" s="17">
        <f t="shared" si="5679"/>
        <v>295778.90000000002</v>
      </c>
      <c r="H2204" s="17">
        <f t="shared" si="5680"/>
        <v>295802.90000000002</v>
      </c>
      <c r="I2204" s="17">
        <f t="shared" si="5681"/>
        <v>295802.90000000002</v>
      </c>
      <c r="J2204" s="17">
        <f t="shared" si="5682"/>
        <v>0</v>
      </c>
      <c r="K2204" s="17">
        <f t="shared" si="5683"/>
        <v>0</v>
      </c>
      <c r="L2204" s="17">
        <f t="shared" si="5684"/>
        <v>0</v>
      </c>
      <c r="M2204" s="17">
        <f t="shared" si="5676"/>
        <v>295778.90000000002</v>
      </c>
      <c r="N2204" s="17">
        <f t="shared" si="5677"/>
        <v>295802.90000000002</v>
      </c>
      <c r="O2204" s="17">
        <f t="shared" si="5678"/>
        <v>295802.90000000002</v>
      </c>
      <c r="P2204" s="17">
        <f t="shared" si="5685"/>
        <v>0</v>
      </c>
      <c r="Q2204" s="17">
        <f t="shared" si="5686"/>
        <v>0</v>
      </c>
      <c r="R2204" s="17">
        <f t="shared" si="5687"/>
        <v>0</v>
      </c>
      <c r="S2204" s="17">
        <f t="shared" si="5688"/>
        <v>0</v>
      </c>
      <c r="T2204" s="17">
        <f t="shared" si="5689"/>
        <v>0</v>
      </c>
      <c r="U2204" s="17">
        <f t="shared" si="5690"/>
        <v>0</v>
      </c>
      <c r="V2204" s="17">
        <f t="shared" si="5691"/>
        <v>0</v>
      </c>
      <c r="W2204" s="17">
        <f t="shared" si="5692"/>
        <v>0</v>
      </c>
      <c r="X2204" s="17">
        <f t="shared" si="5693"/>
        <v>0</v>
      </c>
      <c r="Y2204" s="17">
        <f t="shared" si="5565"/>
        <v>295778.90000000002</v>
      </c>
      <c r="Z2204" s="17">
        <f t="shared" si="5566"/>
        <v>295802.90000000002</v>
      </c>
      <c r="AA2204" s="17">
        <f t="shared" si="5567"/>
        <v>295802.90000000002</v>
      </c>
      <c r="AB2204" s="17">
        <f t="shared" si="5694"/>
        <v>0</v>
      </c>
      <c r="AC2204" s="17">
        <f t="shared" si="5695"/>
        <v>0</v>
      </c>
      <c r="AD2204" s="17">
        <f t="shared" si="5696"/>
        <v>0</v>
      </c>
      <c r="AE2204" s="17">
        <f t="shared" si="5568"/>
        <v>295778.90000000002</v>
      </c>
      <c r="AF2204" s="17">
        <f t="shared" si="5569"/>
        <v>295802.90000000002</v>
      </c>
      <c r="AG2204" s="17">
        <f t="shared" si="5570"/>
        <v>295802.90000000002</v>
      </c>
      <c r="AH2204" s="17">
        <f t="shared" si="5697"/>
        <v>0</v>
      </c>
      <c r="AI2204" s="17">
        <f t="shared" si="5698"/>
        <v>-2342.3000000000002</v>
      </c>
      <c r="AJ2204" s="17">
        <f t="shared" si="5699"/>
        <v>0</v>
      </c>
      <c r="AK2204" s="17">
        <f t="shared" si="5700"/>
        <v>0</v>
      </c>
      <c r="AL2204" s="17">
        <f t="shared" si="5701"/>
        <v>0</v>
      </c>
      <c r="AM2204" s="17">
        <f t="shared" si="5702"/>
        <v>0</v>
      </c>
      <c r="AN2204" s="17">
        <f t="shared" si="5703"/>
        <v>0</v>
      </c>
      <c r="AO2204" s="17">
        <f t="shared" si="5704"/>
        <v>0</v>
      </c>
      <c r="AP2204" s="17">
        <f t="shared" si="5705"/>
        <v>0</v>
      </c>
      <c r="AQ2204" s="17">
        <f t="shared" si="5706"/>
        <v>0</v>
      </c>
      <c r="AR2204" s="17">
        <f t="shared" si="5707"/>
        <v>0</v>
      </c>
      <c r="AS2204" s="17">
        <f t="shared" si="5708"/>
        <v>0</v>
      </c>
      <c r="AT2204" s="17">
        <f t="shared" si="5709"/>
        <v>0</v>
      </c>
      <c r="AU2204" s="17">
        <f t="shared" si="5710"/>
        <v>0</v>
      </c>
      <c r="AV2204" s="17">
        <f t="shared" si="5711"/>
        <v>0</v>
      </c>
      <c r="AW2204" s="17">
        <f t="shared" si="5571"/>
        <v>293436.60000000003</v>
      </c>
      <c r="AX2204" s="17">
        <f t="shared" si="5572"/>
        <v>295802.90000000002</v>
      </c>
      <c r="AY2204" s="17">
        <f t="shared" si="5573"/>
        <v>295802.90000000002</v>
      </c>
      <c r="AZ2204" s="17">
        <f t="shared" si="5712"/>
        <v>0</v>
      </c>
      <c r="BA2204" s="32"/>
      <c r="BB2204" s="32"/>
      <c r="BC2204" s="1"/>
      <c r="BD2204" s="1"/>
      <c r="BE2204" s="1"/>
      <c r="BF2204" s="1"/>
      <c r="BG2204" s="1"/>
      <c r="BH2204" s="1"/>
      <c r="BI2204" s="1"/>
    </row>
    <row r="2205" s="1" customFormat="1" ht="30">
      <c r="A2205" s="30" t="s">
        <v>891</v>
      </c>
      <c r="B2205" s="30" t="s">
        <v>171</v>
      </c>
      <c r="C2205" s="30" t="s">
        <v>267</v>
      </c>
      <c r="D2205" s="30" t="s">
        <v>271</v>
      </c>
      <c r="E2205" s="30"/>
      <c r="F2205" s="31" t="s">
        <v>272</v>
      </c>
      <c r="G2205" s="17">
        <f>G2206+G2208+G2212+G2215</f>
        <v>295778.90000000002</v>
      </c>
      <c r="H2205" s="17">
        <f>H2206+H2208+H2212+H2215</f>
        <v>295802.90000000002</v>
      </c>
      <c r="I2205" s="17">
        <f>I2206+I2208+I2212+I2215</f>
        <v>295802.90000000002</v>
      </c>
      <c r="J2205" s="17">
        <f>J2206+J2208+J2212+J2215</f>
        <v>0</v>
      </c>
      <c r="K2205" s="17">
        <f>K2206+K2208+K2212+K2215</f>
        <v>0</v>
      </c>
      <c r="L2205" s="17">
        <f>L2206+L2208+L2212+L2215</f>
        <v>0</v>
      </c>
      <c r="M2205" s="17">
        <f t="shared" si="5676"/>
        <v>295778.90000000002</v>
      </c>
      <c r="N2205" s="17">
        <f t="shared" si="5677"/>
        <v>295802.90000000002</v>
      </c>
      <c r="O2205" s="17">
        <f t="shared" si="5678"/>
        <v>295802.90000000002</v>
      </c>
      <c r="P2205" s="17">
        <f>P2206+P2208+P2212+P2215</f>
        <v>0</v>
      </c>
      <c r="Q2205" s="17">
        <f>Q2206+Q2208+Q2212+Q2215</f>
        <v>0</v>
      </c>
      <c r="R2205" s="17">
        <f>R2206+R2208+R2212+R2215</f>
        <v>0</v>
      </c>
      <c r="S2205" s="17">
        <f>S2206+S2208+S2212+S2215</f>
        <v>0</v>
      </c>
      <c r="T2205" s="17">
        <f>T2206+T2208+T2212+T2215</f>
        <v>0</v>
      </c>
      <c r="U2205" s="17">
        <f>U2206+U2208+U2212+U2215</f>
        <v>0</v>
      </c>
      <c r="V2205" s="17">
        <f>V2206+V2208+V2212+V2215</f>
        <v>0</v>
      </c>
      <c r="W2205" s="17">
        <f>W2206+W2208+W2212+W2215</f>
        <v>0</v>
      </c>
      <c r="X2205" s="17">
        <f>X2206+X2208+X2212+X2215</f>
        <v>0</v>
      </c>
      <c r="Y2205" s="17">
        <f t="shared" si="5565"/>
        <v>295778.90000000002</v>
      </c>
      <c r="Z2205" s="17">
        <f t="shared" si="5566"/>
        <v>295802.90000000002</v>
      </c>
      <c r="AA2205" s="17">
        <f t="shared" si="5567"/>
        <v>295802.90000000002</v>
      </c>
      <c r="AB2205" s="17">
        <f>AB2206+AB2208+AB2212+AB2215</f>
        <v>0</v>
      </c>
      <c r="AC2205" s="17">
        <f>AC2206+AC2208+AC2212+AC2215</f>
        <v>0</v>
      </c>
      <c r="AD2205" s="17">
        <f>AD2206+AD2208+AD2212+AD2215</f>
        <v>0</v>
      </c>
      <c r="AE2205" s="17">
        <f t="shared" si="5568"/>
        <v>295778.90000000002</v>
      </c>
      <c r="AF2205" s="17">
        <f t="shared" si="5569"/>
        <v>295802.90000000002</v>
      </c>
      <c r="AG2205" s="17">
        <f t="shared" si="5570"/>
        <v>295802.90000000002</v>
      </c>
      <c r="AH2205" s="17">
        <f>AH2206+AH2208+AH2212+AH2215</f>
        <v>0</v>
      </c>
      <c r="AI2205" s="17">
        <f>AI2206+AI2208+AI2212+AI2215</f>
        <v>-2342.3000000000002</v>
      </c>
      <c r="AJ2205" s="17">
        <f>AJ2206+AJ2208+AJ2212+AJ2215</f>
        <v>0</v>
      </c>
      <c r="AK2205" s="17">
        <f>AK2206+AK2208+AK2212+AK2215</f>
        <v>0</v>
      </c>
      <c r="AL2205" s="17">
        <f>AL2206+AL2208+AL2212+AL2215</f>
        <v>0</v>
      </c>
      <c r="AM2205" s="17">
        <f>AM2206+AM2208+AM2212+AM2215</f>
        <v>0</v>
      </c>
      <c r="AN2205" s="17">
        <f>AN2206+AN2208+AN2212+AN2215</f>
        <v>0</v>
      </c>
      <c r="AO2205" s="17">
        <f>AO2206+AO2208+AO2212+AO2215</f>
        <v>0</v>
      </c>
      <c r="AP2205" s="17">
        <f>AP2206+AP2208+AP2212+AP2215</f>
        <v>0</v>
      </c>
      <c r="AQ2205" s="17">
        <f>AQ2206+AQ2208+AQ2212+AQ2215</f>
        <v>0</v>
      </c>
      <c r="AR2205" s="17">
        <f>AR2206+AR2208+AR2212+AR2215</f>
        <v>0</v>
      </c>
      <c r="AS2205" s="17">
        <f>AS2206+AS2208+AS2212+AS2215</f>
        <v>0</v>
      </c>
      <c r="AT2205" s="17">
        <f>AT2206+AT2208+AT2212+AT2215</f>
        <v>0</v>
      </c>
      <c r="AU2205" s="17">
        <f>AU2206+AU2208+AU2212+AU2215</f>
        <v>0</v>
      </c>
      <c r="AV2205" s="17">
        <f>AV2206+AV2208+AV2212+AV2215</f>
        <v>0</v>
      </c>
      <c r="AW2205" s="17">
        <f t="shared" si="5571"/>
        <v>293436.60000000003</v>
      </c>
      <c r="AX2205" s="17">
        <f t="shared" si="5572"/>
        <v>295802.90000000002</v>
      </c>
      <c r="AY2205" s="17">
        <f t="shared" si="5573"/>
        <v>295802.90000000002</v>
      </c>
      <c r="AZ2205" s="17">
        <f>AZ2206+AZ2208+AZ2212+AZ2215</f>
        <v>0</v>
      </c>
      <c r="BA2205" s="32"/>
      <c r="BB2205" s="32"/>
      <c r="BC2205" s="1"/>
      <c r="BD2205" s="1"/>
      <c r="BE2205" s="1"/>
      <c r="BF2205" s="1"/>
      <c r="BG2205" s="1"/>
      <c r="BH2205" s="1"/>
      <c r="BI2205" s="1"/>
    </row>
    <row r="2206" s="1" customFormat="1" ht="30">
      <c r="A2206" s="30" t="s">
        <v>891</v>
      </c>
      <c r="B2206" s="30" t="s">
        <v>171</v>
      </c>
      <c r="C2206" s="30" t="s">
        <v>267</v>
      </c>
      <c r="D2206" s="30" t="s">
        <v>893</v>
      </c>
      <c r="E2206" s="30"/>
      <c r="F2206" s="31" t="s">
        <v>894</v>
      </c>
      <c r="G2206" s="17">
        <f>G2207</f>
        <v>89.900000000000006</v>
      </c>
      <c r="H2206" s="17">
        <f>H2207</f>
        <v>89.900000000000006</v>
      </c>
      <c r="I2206" s="17">
        <f>I2207</f>
        <v>89.900000000000006</v>
      </c>
      <c r="J2206" s="17">
        <f>J2207</f>
        <v>0</v>
      </c>
      <c r="K2206" s="17">
        <f>K2207</f>
        <v>0</v>
      </c>
      <c r="L2206" s="17">
        <f>L2207</f>
        <v>0</v>
      </c>
      <c r="M2206" s="17">
        <f t="shared" si="5676"/>
        <v>89.900000000000006</v>
      </c>
      <c r="N2206" s="17">
        <f t="shared" si="5677"/>
        <v>89.900000000000006</v>
      </c>
      <c r="O2206" s="17">
        <f t="shared" si="5678"/>
        <v>89.900000000000006</v>
      </c>
      <c r="P2206" s="17">
        <f>P2207</f>
        <v>0</v>
      </c>
      <c r="Q2206" s="17">
        <f>Q2207</f>
        <v>0</v>
      </c>
      <c r="R2206" s="17">
        <f>R2207</f>
        <v>0</v>
      </c>
      <c r="S2206" s="17">
        <f>S2207</f>
        <v>0</v>
      </c>
      <c r="T2206" s="17">
        <f>T2207</f>
        <v>0</v>
      </c>
      <c r="U2206" s="17">
        <f>U2207</f>
        <v>0</v>
      </c>
      <c r="V2206" s="17">
        <f>V2207</f>
        <v>0</v>
      </c>
      <c r="W2206" s="17">
        <f>W2207</f>
        <v>0</v>
      </c>
      <c r="X2206" s="17">
        <f>X2207</f>
        <v>0</v>
      </c>
      <c r="Y2206" s="17">
        <f t="shared" si="5565"/>
        <v>89.900000000000006</v>
      </c>
      <c r="Z2206" s="17">
        <f t="shared" si="5566"/>
        <v>89.900000000000006</v>
      </c>
      <c r="AA2206" s="17">
        <f t="shared" si="5567"/>
        <v>89.900000000000006</v>
      </c>
      <c r="AB2206" s="17">
        <f>AB2207</f>
        <v>0</v>
      </c>
      <c r="AC2206" s="17">
        <f>AC2207</f>
        <v>0</v>
      </c>
      <c r="AD2206" s="17">
        <f>AD2207</f>
        <v>0</v>
      </c>
      <c r="AE2206" s="17">
        <f t="shared" si="5568"/>
        <v>89.900000000000006</v>
      </c>
      <c r="AF2206" s="17">
        <f t="shared" si="5569"/>
        <v>89.900000000000006</v>
      </c>
      <c r="AG2206" s="17">
        <f t="shared" si="5570"/>
        <v>89.900000000000006</v>
      </c>
      <c r="AH2206" s="17">
        <f>AH2207</f>
        <v>0</v>
      </c>
      <c r="AI2206" s="17">
        <f>AI2207</f>
        <v>0</v>
      </c>
      <c r="AJ2206" s="17">
        <f>AJ2207</f>
        <v>0</v>
      </c>
      <c r="AK2206" s="17">
        <f>AK2207</f>
        <v>0</v>
      </c>
      <c r="AL2206" s="17">
        <f>AL2207</f>
        <v>0</v>
      </c>
      <c r="AM2206" s="17">
        <f>AM2207</f>
        <v>0</v>
      </c>
      <c r="AN2206" s="17">
        <f>AN2207</f>
        <v>0</v>
      </c>
      <c r="AO2206" s="17">
        <f>AO2207</f>
        <v>0</v>
      </c>
      <c r="AP2206" s="17">
        <f>AP2207</f>
        <v>0</v>
      </c>
      <c r="AQ2206" s="17">
        <f>AQ2207</f>
        <v>0</v>
      </c>
      <c r="AR2206" s="17">
        <f>AR2207</f>
        <v>0</v>
      </c>
      <c r="AS2206" s="17">
        <f>AS2207</f>
        <v>0</v>
      </c>
      <c r="AT2206" s="17">
        <f>AT2207</f>
        <v>0</v>
      </c>
      <c r="AU2206" s="17">
        <f>AU2207</f>
        <v>0</v>
      </c>
      <c r="AV2206" s="17">
        <f>AV2207</f>
        <v>0</v>
      </c>
      <c r="AW2206" s="17">
        <f t="shared" si="5571"/>
        <v>89.900000000000006</v>
      </c>
      <c r="AX2206" s="17">
        <f t="shared" si="5572"/>
        <v>89.900000000000006</v>
      </c>
      <c r="AY2206" s="17">
        <f t="shared" si="5573"/>
        <v>89.900000000000006</v>
      </c>
      <c r="AZ2206" s="17">
        <f>AZ2207</f>
        <v>0</v>
      </c>
      <c r="BA2206" s="32"/>
      <c r="BB2206" s="32"/>
      <c r="BC2206" s="1"/>
      <c r="BD2206" s="1"/>
      <c r="BE2206" s="1"/>
      <c r="BF2206" s="1"/>
      <c r="BG2206" s="1"/>
      <c r="BH2206" s="1"/>
      <c r="BI2206" s="1"/>
    </row>
    <row r="2207" s="1" customFormat="1" ht="30">
      <c r="A2207" s="30" t="s">
        <v>891</v>
      </c>
      <c r="B2207" s="30" t="s">
        <v>171</v>
      </c>
      <c r="C2207" s="30" t="s">
        <v>267</v>
      </c>
      <c r="D2207" s="30" t="s">
        <v>893</v>
      </c>
      <c r="E2207" s="30" t="s">
        <v>41</v>
      </c>
      <c r="F2207" s="31" t="s">
        <v>42</v>
      </c>
      <c r="G2207" s="17">
        <v>89.900000000000006</v>
      </c>
      <c r="H2207" s="17">
        <v>89.900000000000006</v>
      </c>
      <c r="I2207" s="17">
        <v>89.900000000000006</v>
      </c>
      <c r="J2207" s="17"/>
      <c r="K2207" s="17"/>
      <c r="L2207" s="17"/>
      <c r="M2207" s="17">
        <f t="shared" si="5676"/>
        <v>89.900000000000006</v>
      </c>
      <c r="N2207" s="17">
        <f t="shared" si="5677"/>
        <v>89.900000000000006</v>
      </c>
      <c r="O2207" s="17">
        <f t="shared" si="5678"/>
        <v>89.900000000000006</v>
      </c>
      <c r="P2207" s="17"/>
      <c r="Q2207" s="17"/>
      <c r="R2207" s="17"/>
      <c r="S2207" s="17"/>
      <c r="T2207" s="17"/>
      <c r="U2207" s="17"/>
      <c r="V2207" s="17"/>
      <c r="W2207" s="17"/>
      <c r="X2207" s="17"/>
      <c r="Y2207" s="17">
        <f t="shared" si="5565"/>
        <v>89.900000000000006</v>
      </c>
      <c r="Z2207" s="17">
        <f t="shared" si="5566"/>
        <v>89.900000000000006</v>
      </c>
      <c r="AA2207" s="17">
        <f t="shared" si="5567"/>
        <v>89.900000000000006</v>
      </c>
      <c r="AB2207" s="17"/>
      <c r="AC2207" s="17"/>
      <c r="AD2207" s="17"/>
      <c r="AE2207" s="17">
        <f t="shared" si="5568"/>
        <v>89.900000000000006</v>
      </c>
      <c r="AF2207" s="17">
        <f t="shared" si="5569"/>
        <v>89.900000000000006</v>
      </c>
      <c r="AG2207" s="17">
        <f t="shared" si="5570"/>
        <v>89.900000000000006</v>
      </c>
      <c r="AH2207" s="17"/>
      <c r="AI2207" s="17"/>
      <c r="AJ2207" s="17"/>
      <c r="AK2207" s="17"/>
      <c r="AL2207" s="17"/>
      <c r="AM2207" s="17"/>
      <c r="AN2207" s="17"/>
      <c r="AO2207" s="17"/>
      <c r="AP2207" s="17"/>
      <c r="AQ2207" s="17"/>
      <c r="AR2207" s="17"/>
      <c r="AS2207" s="17"/>
      <c r="AT2207" s="17"/>
      <c r="AU2207" s="17"/>
      <c r="AV2207" s="17"/>
      <c r="AW2207" s="17">
        <f t="shared" si="5571"/>
        <v>89.900000000000006</v>
      </c>
      <c r="AX2207" s="17">
        <f t="shared" si="5572"/>
        <v>89.900000000000006</v>
      </c>
      <c r="AY2207" s="17">
        <f t="shared" si="5573"/>
        <v>89.900000000000006</v>
      </c>
      <c r="AZ2207" s="17"/>
      <c r="BA2207" s="32"/>
      <c r="BB2207" s="32"/>
      <c r="BC2207" s="1"/>
      <c r="BD2207" s="1"/>
      <c r="BE2207" s="1"/>
      <c r="BF2207" s="1"/>
      <c r="BG2207" s="1"/>
      <c r="BH2207" s="1"/>
      <c r="BI2207" s="1"/>
    </row>
    <row r="2208" s="1" customFormat="1" ht="15">
      <c r="A2208" s="30" t="s">
        <v>891</v>
      </c>
      <c r="B2208" s="30" t="s">
        <v>171</v>
      </c>
      <c r="C2208" s="30" t="s">
        <v>267</v>
      </c>
      <c r="D2208" s="30" t="s">
        <v>379</v>
      </c>
      <c r="E2208" s="30"/>
      <c r="F2208" s="31" t="s">
        <v>380</v>
      </c>
      <c r="G2208" s="17">
        <f>G2209+G2210+G2211</f>
        <v>281924.79999999999</v>
      </c>
      <c r="H2208" s="17">
        <f>H2209+H2210+H2211</f>
        <v>281924.79999999999</v>
      </c>
      <c r="I2208" s="17">
        <f>I2209+I2210+I2211</f>
        <v>281924.79999999999</v>
      </c>
      <c r="J2208" s="17">
        <f>J2209+J2210+J2211</f>
        <v>0</v>
      </c>
      <c r="K2208" s="17">
        <f>K2209+K2210+K2211</f>
        <v>0</v>
      </c>
      <c r="L2208" s="17">
        <f>L2209+L2210+L2211</f>
        <v>0</v>
      </c>
      <c r="M2208" s="17">
        <f t="shared" si="5676"/>
        <v>281924.79999999999</v>
      </c>
      <c r="N2208" s="17">
        <f t="shared" si="5677"/>
        <v>281924.79999999999</v>
      </c>
      <c r="O2208" s="17">
        <f t="shared" si="5678"/>
        <v>281924.79999999999</v>
      </c>
      <c r="P2208" s="17">
        <f>P2209+P2210+P2211</f>
        <v>0</v>
      </c>
      <c r="Q2208" s="17">
        <f>Q2209+Q2210+Q2211</f>
        <v>0</v>
      </c>
      <c r="R2208" s="17">
        <f>R2209+R2210+R2211</f>
        <v>0</v>
      </c>
      <c r="S2208" s="17">
        <f>S2209+S2210+S2211</f>
        <v>0</v>
      </c>
      <c r="T2208" s="17">
        <f>T2209+T2210+T2211</f>
        <v>0</v>
      </c>
      <c r="U2208" s="17">
        <f>U2209+U2210+U2211</f>
        <v>0</v>
      </c>
      <c r="V2208" s="17">
        <f>V2209+V2210+V2211</f>
        <v>0</v>
      </c>
      <c r="W2208" s="17">
        <f>W2209+W2210+W2211</f>
        <v>0</v>
      </c>
      <c r="X2208" s="17">
        <f>X2209+X2210+X2211</f>
        <v>0</v>
      </c>
      <c r="Y2208" s="17">
        <f t="shared" si="5565"/>
        <v>281924.79999999999</v>
      </c>
      <c r="Z2208" s="17">
        <f t="shared" si="5566"/>
        <v>281924.79999999999</v>
      </c>
      <c r="AA2208" s="17">
        <f t="shared" si="5567"/>
        <v>281924.79999999999</v>
      </c>
      <c r="AB2208" s="17">
        <f>AB2209+AB2210+AB2211</f>
        <v>0</v>
      </c>
      <c r="AC2208" s="17">
        <f>AC2209+AC2210+AC2211</f>
        <v>0</v>
      </c>
      <c r="AD2208" s="17">
        <f>AD2209+AD2210+AD2211</f>
        <v>0</v>
      </c>
      <c r="AE2208" s="17">
        <f t="shared" si="5568"/>
        <v>281924.79999999999</v>
      </c>
      <c r="AF2208" s="17">
        <f t="shared" si="5569"/>
        <v>281924.79999999999</v>
      </c>
      <c r="AG2208" s="17">
        <f t="shared" si="5570"/>
        <v>281924.79999999999</v>
      </c>
      <c r="AH2208" s="17">
        <f>AH2209+AH2210+AH2211</f>
        <v>0</v>
      </c>
      <c r="AI2208" s="17">
        <f>AI2209+AI2210+AI2211</f>
        <v>0</v>
      </c>
      <c r="AJ2208" s="17">
        <f>AJ2209+AJ2210+AJ2211</f>
        <v>0</v>
      </c>
      <c r="AK2208" s="17">
        <f>AK2209+AK2210+AK2211</f>
        <v>0</v>
      </c>
      <c r="AL2208" s="17">
        <f>AL2209+AL2210+AL2211</f>
        <v>0</v>
      </c>
      <c r="AM2208" s="17">
        <f>AM2209+AM2210+AM2211</f>
        <v>0</v>
      </c>
      <c r="AN2208" s="17">
        <f>AN2209+AN2210+AN2211</f>
        <v>0</v>
      </c>
      <c r="AO2208" s="17">
        <f>AO2209+AO2210+AO2211</f>
        <v>0</v>
      </c>
      <c r="AP2208" s="17">
        <f>AP2209+AP2210+AP2211</f>
        <v>0</v>
      </c>
      <c r="AQ2208" s="17">
        <f>AQ2209+AQ2210+AQ2211</f>
        <v>0</v>
      </c>
      <c r="AR2208" s="17">
        <f>AR2209+AR2210+AR2211</f>
        <v>0</v>
      </c>
      <c r="AS2208" s="17">
        <f>AS2209+AS2210+AS2211</f>
        <v>0</v>
      </c>
      <c r="AT2208" s="17">
        <f>AT2209+AT2210+AT2211</f>
        <v>0</v>
      </c>
      <c r="AU2208" s="17">
        <f>AU2209+AU2210+AU2211</f>
        <v>0</v>
      </c>
      <c r="AV2208" s="17">
        <f>AV2209+AV2210+AV2211</f>
        <v>0</v>
      </c>
      <c r="AW2208" s="17">
        <f t="shared" si="5571"/>
        <v>281924.79999999999</v>
      </c>
      <c r="AX2208" s="17">
        <f t="shared" si="5572"/>
        <v>281924.79999999999</v>
      </c>
      <c r="AY2208" s="17">
        <f t="shared" si="5573"/>
        <v>281924.79999999999</v>
      </c>
      <c r="AZ2208" s="17">
        <f>AZ2209+AZ2210+AZ2211</f>
        <v>0</v>
      </c>
      <c r="BA2208" s="32"/>
      <c r="BB2208" s="32"/>
      <c r="BC2208" s="1"/>
      <c r="BD2208" s="1"/>
      <c r="BE2208" s="1"/>
      <c r="BF2208" s="1"/>
      <c r="BG2208" s="1"/>
      <c r="BH2208" s="1"/>
      <c r="BI2208" s="1"/>
    </row>
    <row r="2209" s="1" customFormat="1" ht="15">
      <c r="A2209" s="30" t="s">
        <v>891</v>
      </c>
      <c r="B2209" s="30" t="s">
        <v>171</v>
      </c>
      <c r="C2209" s="30" t="s">
        <v>267</v>
      </c>
      <c r="D2209" s="30" t="s">
        <v>379</v>
      </c>
      <c r="E2209" s="30" t="s">
        <v>261</v>
      </c>
      <c r="F2209" s="31" t="s">
        <v>262</v>
      </c>
      <c r="G2209" s="17">
        <v>14696.700000000001</v>
      </c>
      <c r="H2209" s="17">
        <v>14696.700000000001</v>
      </c>
      <c r="I2209" s="17">
        <v>14696.700000000001</v>
      </c>
      <c r="J2209" s="17"/>
      <c r="K2209" s="17"/>
      <c r="L2209" s="17"/>
      <c r="M2209" s="17">
        <f t="shared" si="5676"/>
        <v>14696.700000000001</v>
      </c>
      <c r="N2209" s="17">
        <f t="shared" si="5677"/>
        <v>14696.700000000001</v>
      </c>
      <c r="O2209" s="17">
        <f t="shared" si="5678"/>
        <v>14696.700000000001</v>
      </c>
      <c r="P2209" s="17"/>
      <c r="Q2209" s="17"/>
      <c r="R2209" s="17"/>
      <c r="S2209" s="17"/>
      <c r="T2209" s="17"/>
      <c r="U2209" s="17"/>
      <c r="V2209" s="17"/>
      <c r="W2209" s="17"/>
      <c r="X2209" s="17"/>
      <c r="Y2209" s="17">
        <f t="shared" si="5565"/>
        <v>14696.700000000001</v>
      </c>
      <c r="Z2209" s="17">
        <f t="shared" si="5566"/>
        <v>14696.700000000001</v>
      </c>
      <c r="AA2209" s="17">
        <f t="shared" si="5567"/>
        <v>14696.700000000001</v>
      </c>
      <c r="AB2209" s="17"/>
      <c r="AC2209" s="17"/>
      <c r="AD2209" s="17"/>
      <c r="AE2209" s="17">
        <f t="shared" si="5568"/>
        <v>14696.700000000001</v>
      </c>
      <c r="AF2209" s="17">
        <f t="shared" si="5569"/>
        <v>14696.700000000001</v>
      </c>
      <c r="AG2209" s="17">
        <f t="shared" si="5570"/>
        <v>14696.700000000001</v>
      </c>
      <c r="AH2209" s="17"/>
      <c r="AI2209" s="17"/>
      <c r="AJ2209" s="17"/>
      <c r="AK2209" s="17"/>
      <c r="AL2209" s="17"/>
      <c r="AM2209" s="17"/>
      <c r="AN2209" s="17"/>
      <c r="AO2209" s="17"/>
      <c r="AP2209" s="17"/>
      <c r="AQ2209" s="17"/>
      <c r="AR2209" s="17"/>
      <c r="AS2209" s="17"/>
      <c r="AT2209" s="17"/>
      <c r="AU2209" s="17"/>
      <c r="AV2209" s="17"/>
      <c r="AW2209" s="17">
        <f t="shared" si="5571"/>
        <v>14696.700000000001</v>
      </c>
      <c r="AX2209" s="17">
        <f t="shared" si="5572"/>
        <v>14696.700000000001</v>
      </c>
      <c r="AY2209" s="17">
        <f t="shared" si="5573"/>
        <v>14696.700000000001</v>
      </c>
      <c r="AZ2209" s="17"/>
      <c r="BA2209" s="32"/>
      <c r="BB2209" s="32"/>
      <c r="BC2209" s="1"/>
      <c r="BD2209" s="1"/>
      <c r="BE2209" s="1"/>
      <c r="BF2209" s="1"/>
      <c r="BG2209" s="1"/>
      <c r="BH2209" s="1"/>
      <c r="BI2209" s="1"/>
    </row>
    <row r="2210" s="1" customFormat="1" ht="30">
      <c r="A2210" s="30" t="s">
        <v>891</v>
      </c>
      <c r="B2210" s="30" t="s">
        <v>171</v>
      </c>
      <c r="C2210" s="30" t="s">
        <v>267</v>
      </c>
      <c r="D2210" s="30" t="s">
        <v>379</v>
      </c>
      <c r="E2210" s="30" t="s">
        <v>134</v>
      </c>
      <c r="F2210" s="31" t="s">
        <v>135</v>
      </c>
      <c r="G2210" s="17">
        <v>6137.1999999999998</v>
      </c>
      <c r="H2210" s="42">
        <v>6137.1999999999998</v>
      </c>
      <c r="I2210" s="42">
        <v>6137.1999999999998</v>
      </c>
      <c r="J2210" s="42"/>
      <c r="K2210" s="42"/>
      <c r="L2210" s="42"/>
      <c r="M2210" s="42">
        <f t="shared" si="5676"/>
        <v>6137.1999999999998</v>
      </c>
      <c r="N2210" s="42">
        <f t="shared" si="5677"/>
        <v>6137.1999999999998</v>
      </c>
      <c r="O2210" s="42">
        <f t="shared" si="5678"/>
        <v>6137.1999999999998</v>
      </c>
      <c r="P2210" s="42"/>
      <c r="Q2210" s="42"/>
      <c r="R2210" s="42"/>
      <c r="S2210" s="42"/>
      <c r="T2210" s="42"/>
      <c r="U2210" s="42"/>
      <c r="V2210" s="42"/>
      <c r="W2210" s="42"/>
      <c r="X2210" s="42"/>
      <c r="Y2210" s="17">
        <f t="shared" si="5565"/>
        <v>6137.1999999999998</v>
      </c>
      <c r="Z2210" s="17">
        <f t="shared" si="5566"/>
        <v>6137.1999999999998</v>
      </c>
      <c r="AA2210" s="17">
        <f t="shared" si="5567"/>
        <v>6137.1999999999998</v>
      </c>
      <c r="AB2210" s="42"/>
      <c r="AC2210" s="42"/>
      <c r="AD2210" s="42"/>
      <c r="AE2210" s="17">
        <f t="shared" si="5568"/>
        <v>6137.1999999999998</v>
      </c>
      <c r="AF2210" s="17">
        <f t="shared" si="5569"/>
        <v>6137.1999999999998</v>
      </c>
      <c r="AG2210" s="17">
        <f t="shared" si="5570"/>
        <v>6137.1999999999998</v>
      </c>
      <c r="AH2210" s="42"/>
      <c r="AI2210" s="42"/>
      <c r="AJ2210" s="42"/>
      <c r="AK2210" s="42"/>
      <c r="AL2210" s="42"/>
      <c r="AM2210" s="42"/>
      <c r="AN2210" s="42"/>
      <c r="AO2210" s="42"/>
      <c r="AP2210" s="42"/>
      <c r="AQ2210" s="42"/>
      <c r="AR2210" s="42"/>
      <c r="AS2210" s="42"/>
      <c r="AT2210" s="42"/>
      <c r="AU2210" s="42"/>
      <c r="AV2210" s="42"/>
      <c r="AW2210" s="42">
        <f t="shared" si="5571"/>
        <v>6137.1999999999998</v>
      </c>
      <c r="AX2210" s="42">
        <f t="shared" si="5572"/>
        <v>6137.1999999999998</v>
      </c>
      <c r="AY2210" s="42">
        <f t="shared" si="5573"/>
        <v>6137.1999999999998</v>
      </c>
      <c r="AZ2210" s="42"/>
      <c r="BA2210" s="43"/>
      <c r="BB2210" s="43"/>
      <c r="BC2210" s="1"/>
      <c r="BD2210" s="1"/>
      <c r="BE2210" s="1"/>
      <c r="BF2210" s="1"/>
      <c r="BG2210" s="1"/>
      <c r="BH2210" s="1"/>
      <c r="BI2210" s="1"/>
    </row>
    <row r="2211" s="1" customFormat="1" ht="15">
      <c r="A2211" s="30" t="s">
        <v>891</v>
      </c>
      <c r="B2211" s="30" t="s">
        <v>171</v>
      </c>
      <c r="C2211" s="30" t="s">
        <v>267</v>
      </c>
      <c r="D2211" s="30" t="s">
        <v>379</v>
      </c>
      <c r="E2211" s="30" t="s">
        <v>43</v>
      </c>
      <c r="F2211" s="31" t="s">
        <v>44</v>
      </c>
      <c r="G2211" s="17">
        <v>261090.89999999999</v>
      </c>
      <c r="H2211" s="42">
        <v>261090.89999999999</v>
      </c>
      <c r="I2211" s="42">
        <v>261090.89999999999</v>
      </c>
      <c r="J2211" s="42"/>
      <c r="K2211" s="42"/>
      <c r="L2211" s="42"/>
      <c r="M2211" s="42">
        <f t="shared" si="5676"/>
        <v>261090.89999999999</v>
      </c>
      <c r="N2211" s="42">
        <f t="shared" si="5677"/>
        <v>261090.89999999999</v>
      </c>
      <c r="O2211" s="42">
        <f t="shared" si="5678"/>
        <v>261090.89999999999</v>
      </c>
      <c r="P2211" s="42"/>
      <c r="Q2211" s="42"/>
      <c r="R2211" s="42"/>
      <c r="S2211" s="42"/>
      <c r="T2211" s="42"/>
      <c r="U2211" s="42"/>
      <c r="V2211" s="42"/>
      <c r="W2211" s="42"/>
      <c r="X2211" s="42"/>
      <c r="Y2211" s="17">
        <f t="shared" si="5565"/>
        <v>261090.89999999999</v>
      </c>
      <c r="Z2211" s="17">
        <f t="shared" si="5566"/>
        <v>261090.89999999999</v>
      </c>
      <c r="AA2211" s="17">
        <f t="shared" si="5567"/>
        <v>261090.89999999999</v>
      </c>
      <c r="AB2211" s="42"/>
      <c r="AC2211" s="42"/>
      <c r="AD2211" s="42"/>
      <c r="AE2211" s="17">
        <f t="shared" si="5568"/>
        <v>261090.89999999999</v>
      </c>
      <c r="AF2211" s="17">
        <f t="shared" si="5569"/>
        <v>261090.89999999999</v>
      </c>
      <c r="AG2211" s="17">
        <f t="shared" si="5570"/>
        <v>261090.89999999999</v>
      </c>
      <c r="AH2211" s="42"/>
      <c r="AI2211" s="42"/>
      <c r="AJ2211" s="42"/>
      <c r="AK2211" s="42"/>
      <c r="AL2211" s="42"/>
      <c r="AM2211" s="42"/>
      <c r="AN2211" s="42"/>
      <c r="AO2211" s="42"/>
      <c r="AP2211" s="42"/>
      <c r="AQ2211" s="42"/>
      <c r="AR2211" s="42"/>
      <c r="AS2211" s="42"/>
      <c r="AT2211" s="42"/>
      <c r="AU2211" s="42"/>
      <c r="AV2211" s="42"/>
      <c r="AW2211" s="42">
        <f t="shared" si="5571"/>
        <v>261090.89999999999</v>
      </c>
      <c r="AX2211" s="42">
        <f t="shared" si="5572"/>
        <v>261090.89999999999</v>
      </c>
      <c r="AY2211" s="42">
        <f t="shared" si="5573"/>
        <v>261090.89999999999</v>
      </c>
      <c r="AZ2211" s="42"/>
      <c r="BA2211" s="43"/>
      <c r="BB2211" s="43"/>
      <c r="BC2211" s="1"/>
      <c r="BD2211" s="1"/>
      <c r="BE2211" s="1"/>
      <c r="BF2211" s="1"/>
      <c r="BG2211" s="1"/>
      <c r="BH2211" s="1"/>
      <c r="BI2211" s="1"/>
    </row>
    <row r="2212" s="1" customFormat="1" ht="60">
      <c r="A2212" s="30" t="s">
        <v>891</v>
      </c>
      <c r="B2212" s="30" t="s">
        <v>171</v>
      </c>
      <c r="C2212" s="30" t="s">
        <v>267</v>
      </c>
      <c r="D2212" s="30" t="s">
        <v>895</v>
      </c>
      <c r="E2212" s="30"/>
      <c r="F2212" s="31" t="s">
        <v>896</v>
      </c>
      <c r="G2212" s="17">
        <f>G2213+G2214</f>
        <v>2915.6999999999998</v>
      </c>
      <c r="H2212" s="17">
        <f>H2213+H2214</f>
        <v>2939.6999999999998</v>
      </c>
      <c r="I2212" s="17">
        <f>I2213+I2214</f>
        <v>2939.6999999999998</v>
      </c>
      <c r="J2212" s="17">
        <f>J2213+J2214</f>
        <v>0</v>
      </c>
      <c r="K2212" s="17">
        <f>K2213+K2214</f>
        <v>0</v>
      </c>
      <c r="L2212" s="17">
        <f>L2213+L2214</f>
        <v>0</v>
      </c>
      <c r="M2212" s="17">
        <f t="shared" si="5676"/>
        <v>2915.6999999999998</v>
      </c>
      <c r="N2212" s="17">
        <f t="shared" si="5677"/>
        <v>2939.6999999999998</v>
      </c>
      <c r="O2212" s="17">
        <f t="shared" si="5678"/>
        <v>2939.6999999999998</v>
      </c>
      <c r="P2212" s="17">
        <f>P2213+P2214</f>
        <v>0</v>
      </c>
      <c r="Q2212" s="17">
        <f>Q2213+Q2214</f>
        <v>0</v>
      </c>
      <c r="R2212" s="17">
        <f>R2213+R2214</f>
        <v>0</v>
      </c>
      <c r="S2212" s="17">
        <f>S2213+S2214</f>
        <v>0</v>
      </c>
      <c r="T2212" s="17">
        <f>T2213+T2214</f>
        <v>0</v>
      </c>
      <c r="U2212" s="17">
        <f>U2213+U2214</f>
        <v>0</v>
      </c>
      <c r="V2212" s="17">
        <f>V2213+V2214</f>
        <v>0</v>
      </c>
      <c r="W2212" s="17">
        <f>W2213+W2214</f>
        <v>0</v>
      </c>
      <c r="X2212" s="17">
        <f>X2213+X2214</f>
        <v>0</v>
      </c>
      <c r="Y2212" s="17">
        <f t="shared" si="5565"/>
        <v>2915.6999999999998</v>
      </c>
      <c r="Z2212" s="17">
        <f t="shared" si="5566"/>
        <v>2939.6999999999998</v>
      </c>
      <c r="AA2212" s="17">
        <f t="shared" si="5567"/>
        <v>2939.6999999999998</v>
      </c>
      <c r="AB2212" s="17">
        <f>AB2213+AB2214</f>
        <v>0</v>
      </c>
      <c r="AC2212" s="17">
        <f>AC2213+AC2214</f>
        <v>0</v>
      </c>
      <c r="AD2212" s="17">
        <f>AD2213+AD2214</f>
        <v>0</v>
      </c>
      <c r="AE2212" s="17">
        <f t="shared" si="5568"/>
        <v>2915.6999999999998</v>
      </c>
      <c r="AF2212" s="17">
        <f t="shared" si="5569"/>
        <v>2939.6999999999998</v>
      </c>
      <c r="AG2212" s="17">
        <f t="shared" si="5570"/>
        <v>2939.6999999999998</v>
      </c>
      <c r="AH2212" s="17">
        <f>AH2213+AH2214</f>
        <v>0</v>
      </c>
      <c r="AI2212" s="17">
        <f>AI2213+AI2214</f>
        <v>-2342.3000000000002</v>
      </c>
      <c r="AJ2212" s="17">
        <f>AJ2213+AJ2214</f>
        <v>0</v>
      </c>
      <c r="AK2212" s="17">
        <f>AK2213+AK2214</f>
        <v>0</v>
      </c>
      <c r="AL2212" s="17">
        <f>AL2213+AL2214</f>
        <v>0</v>
      </c>
      <c r="AM2212" s="17">
        <f>AM2213+AM2214</f>
        <v>0</v>
      </c>
      <c r="AN2212" s="17">
        <f>AN2213+AN2214</f>
        <v>0</v>
      </c>
      <c r="AO2212" s="17">
        <f>AO2213+AO2214</f>
        <v>0</v>
      </c>
      <c r="AP2212" s="17">
        <f>AP2213+AP2214</f>
        <v>0</v>
      </c>
      <c r="AQ2212" s="17">
        <f>AQ2213+AQ2214</f>
        <v>0</v>
      </c>
      <c r="AR2212" s="17">
        <f>AR2213+AR2214</f>
        <v>0</v>
      </c>
      <c r="AS2212" s="17">
        <f>AS2213+AS2214</f>
        <v>0</v>
      </c>
      <c r="AT2212" s="17">
        <f>AT2213+AT2214</f>
        <v>0</v>
      </c>
      <c r="AU2212" s="17">
        <f>AU2213+AU2214</f>
        <v>0</v>
      </c>
      <c r="AV2212" s="17">
        <f>AV2213+AV2214</f>
        <v>0</v>
      </c>
      <c r="AW2212" s="17">
        <f t="shared" si="5571"/>
        <v>573.39999999999964</v>
      </c>
      <c r="AX2212" s="17">
        <f t="shared" si="5572"/>
        <v>2939.6999999999998</v>
      </c>
      <c r="AY2212" s="17">
        <f t="shared" si="5573"/>
        <v>2939.6999999999998</v>
      </c>
      <c r="AZ2212" s="17">
        <f>AZ2213+AZ2214</f>
        <v>0</v>
      </c>
      <c r="BA2212" s="32"/>
      <c r="BB2212" s="32"/>
      <c r="BC2212" s="1"/>
      <c r="BD2212" s="1"/>
      <c r="BE2212" s="1"/>
      <c r="BF2212" s="1"/>
      <c r="BG2212" s="1"/>
      <c r="BH2212" s="1"/>
      <c r="BI2212" s="1"/>
    </row>
    <row r="2213" s="1" customFormat="1" ht="30">
      <c r="A2213" s="30" t="s">
        <v>891</v>
      </c>
      <c r="B2213" s="30" t="s">
        <v>171</v>
      </c>
      <c r="C2213" s="30" t="s">
        <v>267</v>
      </c>
      <c r="D2213" s="30" t="s">
        <v>895</v>
      </c>
      <c r="E2213" s="30" t="s">
        <v>134</v>
      </c>
      <c r="F2213" s="31" t="s">
        <v>135</v>
      </c>
      <c r="G2213" s="17">
        <v>1093.7</v>
      </c>
      <c r="H2213" s="17">
        <v>1104</v>
      </c>
      <c r="I2213" s="17">
        <v>1104</v>
      </c>
      <c r="J2213" s="17"/>
      <c r="K2213" s="17"/>
      <c r="L2213" s="17"/>
      <c r="M2213" s="17">
        <f t="shared" si="5676"/>
        <v>1093.7</v>
      </c>
      <c r="N2213" s="17">
        <f t="shared" si="5677"/>
        <v>1104</v>
      </c>
      <c r="O2213" s="17">
        <f t="shared" si="5678"/>
        <v>1104</v>
      </c>
      <c r="P2213" s="17"/>
      <c r="Q2213" s="17"/>
      <c r="R2213" s="17"/>
      <c r="S2213" s="17"/>
      <c r="T2213" s="17"/>
      <c r="U2213" s="17"/>
      <c r="V2213" s="17"/>
      <c r="W2213" s="17"/>
      <c r="X2213" s="17"/>
      <c r="Y2213" s="17">
        <f t="shared" si="5565"/>
        <v>1093.7</v>
      </c>
      <c r="Z2213" s="17">
        <f t="shared" si="5566"/>
        <v>1104</v>
      </c>
      <c r="AA2213" s="17">
        <f t="shared" si="5567"/>
        <v>1104</v>
      </c>
      <c r="AB2213" s="17"/>
      <c r="AC2213" s="17"/>
      <c r="AD2213" s="17"/>
      <c r="AE2213" s="17">
        <f t="shared" si="5568"/>
        <v>1093.7</v>
      </c>
      <c r="AF2213" s="17">
        <f t="shared" si="5569"/>
        <v>1104</v>
      </c>
      <c r="AG2213" s="17">
        <f t="shared" si="5570"/>
        <v>1104</v>
      </c>
      <c r="AH2213" s="17"/>
      <c r="AI2213" s="17">
        <v>-520.29999999999995</v>
      </c>
      <c r="AJ2213" s="17"/>
      <c r="AK2213" s="17"/>
      <c r="AL2213" s="17"/>
      <c r="AM2213" s="17"/>
      <c r="AN2213" s="17"/>
      <c r="AO2213" s="17"/>
      <c r="AP2213" s="17"/>
      <c r="AQ2213" s="17"/>
      <c r="AR2213" s="17"/>
      <c r="AS2213" s="17"/>
      <c r="AT2213" s="17"/>
      <c r="AU2213" s="17"/>
      <c r="AV2213" s="17"/>
      <c r="AW2213" s="17">
        <f t="shared" si="5571"/>
        <v>573.40000000000009</v>
      </c>
      <c r="AX2213" s="17">
        <f t="shared" si="5572"/>
        <v>1104</v>
      </c>
      <c r="AY2213" s="17">
        <f t="shared" si="5573"/>
        <v>1104</v>
      </c>
      <c r="AZ2213" s="17"/>
      <c r="BA2213" s="32"/>
      <c r="BB2213" s="32"/>
      <c r="BC2213" s="1"/>
      <c r="BD2213" s="1"/>
      <c r="BE2213" s="1"/>
      <c r="BF2213" s="1"/>
      <c r="BG2213" s="1"/>
      <c r="BH2213" s="1"/>
      <c r="BI2213" s="1"/>
    </row>
    <row r="2214" s="1" customFormat="1" ht="15">
      <c r="A2214" s="30" t="s">
        <v>891</v>
      </c>
      <c r="B2214" s="30" t="s">
        <v>171</v>
      </c>
      <c r="C2214" s="30" t="s">
        <v>267</v>
      </c>
      <c r="D2214" s="30" t="s">
        <v>895</v>
      </c>
      <c r="E2214" s="30" t="s">
        <v>43</v>
      </c>
      <c r="F2214" s="31" t="s">
        <v>44</v>
      </c>
      <c r="G2214" s="17">
        <v>1822</v>
      </c>
      <c r="H2214" s="17">
        <v>1835.7</v>
      </c>
      <c r="I2214" s="17">
        <v>1835.7</v>
      </c>
      <c r="J2214" s="17"/>
      <c r="K2214" s="17"/>
      <c r="L2214" s="17"/>
      <c r="M2214" s="17">
        <f t="shared" si="5676"/>
        <v>1822</v>
      </c>
      <c r="N2214" s="17">
        <f t="shared" si="5677"/>
        <v>1835.7</v>
      </c>
      <c r="O2214" s="17">
        <f t="shared" si="5678"/>
        <v>1835.7</v>
      </c>
      <c r="P2214" s="17"/>
      <c r="Q2214" s="17"/>
      <c r="R2214" s="17"/>
      <c r="S2214" s="17"/>
      <c r="T2214" s="17"/>
      <c r="U2214" s="17"/>
      <c r="V2214" s="17"/>
      <c r="W2214" s="17"/>
      <c r="X2214" s="17"/>
      <c r="Y2214" s="17">
        <f t="shared" si="5565"/>
        <v>1822</v>
      </c>
      <c r="Z2214" s="17">
        <f t="shared" si="5566"/>
        <v>1835.7</v>
      </c>
      <c r="AA2214" s="17">
        <f t="shared" si="5567"/>
        <v>1835.7</v>
      </c>
      <c r="AB2214" s="17"/>
      <c r="AC2214" s="17"/>
      <c r="AD2214" s="17"/>
      <c r="AE2214" s="17">
        <f t="shared" si="5568"/>
        <v>1822</v>
      </c>
      <c r="AF2214" s="17">
        <f t="shared" si="5569"/>
        <v>1835.7</v>
      </c>
      <c r="AG2214" s="17">
        <f t="shared" si="5570"/>
        <v>1835.7</v>
      </c>
      <c r="AH2214" s="17"/>
      <c r="AI2214" s="17">
        <v>-1822</v>
      </c>
      <c r="AJ2214" s="17"/>
      <c r="AK2214" s="17"/>
      <c r="AL2214" s="17"/>
      <c r="AM2214" s="17"/>
      <c r="AN2214" s="17"/>
      <c r="AO2214" s="17"/>
      <c r="AP2214" s="17"/>
      <c r="AQ2214" s="17"/>
      <c r="AR2214" s="17"/>
      <c r="AS2214" s="17"/>
      <c r="AT2214" s="17"/>
      <c r="AU2214" s="17"/>
      <c r="AV2214" s="17"/>
      <c r="AW2214" s="17">
        <f t="shared" si="5571"/>
        <v>0</v>
      </c>
      <c r="AX2214" s="17">
        <f t="shared" si="5572"/>
        <v>1835.7</v>
      </c>
      <c r="AY2214" s="17">
        <f t="shared" si="5573"/>
        <v>1835.7</v>
      </c>
      <c r="AZ2214" s="17"/>
      <c r="BA2214" s="32"/>
      <c r="BB2214" s="32"/>
      <c r="BC2214" s="1"/>
      <c r="BD2214" s="1"/>
      <c r="BE2214" s="1"/>
      <c r="BF2214" s="1"/>
      <c r="BG2214" s="1"/>
      <c r="BH2214" s="1"/>
      <c r="BI2214" s="1"/>
    </row>
    <row r="2215" s="1" customFormat="1" ht="45">
      <c r="A2215" s="30" t="s">
        <v>891</v>
      </c>
      <c r="B2215" s="30" t="s">
        <v>171</v>
      </c>
      <c r="C2215" s="30" t="s">
        <v>267</v>
      </c>
      <c r="D2215" s="30" t="s">
        <v>897</v>
      </c>
      <c r="E2215" s="30"/>
      <c r="F2215" s="31" t="s">
        <v>898</v>
      </c>
      <c r="G2215" s="17">
        <f>G2216+G2217</f>
        <v>10848.5</v>
      </c>
      <c r="H2215" s="17">
        <f>H2216+H2217</f>
        <v>10848.5</v>
      </c>
      <c r="I2215" s="17">
        <f>I2216+I2217</f>
        <v>10848.5</v>
      </c>
      <c r="J2215" s="17">
        <f>J2216+J2217</f>
        <v>0</v>
      </c>
      <c r="K2215" s="17">
        <f>K2216+K2217</f>
        <v>0</v>
      </c>
      <c r="L2215" s="17">
        <f>L2216+L2217</f>
        <v>0</v>
      </c>
      <c r="M2215" s="17">
        <f t="shared" si="5676"/>
        <v>10848.5</v>
      </c>
      <c r="N2215" s="17">
        <f t="shared" si="5677"/>
        <v>10848.5</v>
      </c>
      <c r="O2215" s="17">
        <f t="shared" si="5678"/>
        <v>10848.5</v>
      </c>
      <c r="P2215" s="17">
        <f>P2216+P2217</f>
        <v>0</v>
      </c>
      <c r="Q2215" s="17">
        <f>Q2216+Q2217</f>
        <v>0</v>
      </c>
      <c r="R2215" s="17">
        <f>R2216+R2217</f>
        <v>0</v>
      </c>
      <c r="S2215" s="17">
        <f>S2216+S2217</f>
        <v>0</v>
      </c>
      <c r="T2215" s="17">
        <f>T2216+T2217</f>
        <v>0</v>
      </c>
      <c r="U2215" s="17">
        <f>U2216+U2217</f>
        <v>0</v>
      </c>
      <c r="V2215" s="17">
        <f>V2216+V2217</f>
        <v>0</v>
      </c>
      <c r="W2215" s="17">
        <f>W2216+W2217</f>
        <v>0</v>
      </c>
      <c r="X2215" s="17">
        <f>X2216+X2217</f>
        <v>0</v>
      </c>
      <c r="Y2215" s="17">
        <f t="shared" si="5565"/>
        <v>10848.5</v>
      </c>
      <c r="Z2215" s="17">
        <f t="shared" si="5566"/>
        <v>10848.5</v>
      </c>
      <c r="AA2215" s="17">
        <f t="shared" si="5567"/>
        <v>10848.5</v>
      </c>
      <c r="AB2215" s="17">
        <f>AB2216+AB2217</f>
        <v>0</v>
      </c>
      <c r="AC2215" s="17">
        <f>AC2216+AC2217</f>
        <v>0</v>
      </c>
      <c r="AD2215" s="17">
        <f>AD2216+AD2217</f>
        <v>0</v>
      </c>
      <c r="AE2215" s="17">
        <f t="shared" si="5568"/>
        <v>10848.5</v>
      </c>
      <c r="AF2215" s="17">
        <f t="shared" si="5569"/>
        <v>10848.5</v>
      </c>
      <c r="AG2215" s="17">
        <f t="shared" si="5570"/>
        <v>10848.5</v>
      </c>
      <c r="AH2215" s="17">
        <f>AH2216+AH2217</f>
        <v>0</v>
      </c>
      <c r="AI2215" s="17">
        <f>AI2216+AI2217</f>
        <v>0</v>
      </c>
      <c r="AJ2215" s="17">
        <f>AJ2216+AJ2217</f>
        <v>0</v>
      </c>
      <c r="AK2215" s="17">
        <f>AK2216+AK2217</f>
        <v>0</v>
      </c>
      <c r="AL2215" s="17">
        <f>AL2216+AL2217</f>
        <v>0</v>
      </c>
      <c r="AM2215" s="17">
        <f>AM2216+AM2217</f>
        <v>0</v>
      </c>
      <c r="AN2215" s="17">
        <f>AN2216+AN2217</f>
        <v>0</v>
      </c>
      <c r="AO2215" s="17">
        <f>AO2216+AO2217</f>
        <v>0</v>
      </c>
      <c r="AP2215" s="17">
        <f>AP2216+AP2217</f>
        <v>0</v>
      </c>
      <c r="AQ2215" s="17">
        <f>AQ2216+AQ2217</f>
        <v>0</v>
      </c>
      <c r="AR2215" s="17">
        <f>AR2216+AR2217</f>
        <v>0</v>
      </c>
      <c r="AS2215" s="17">
        <f>AS2216+AS2217</f>
        <v>0</v>
      </c>
      <c r="AT2215" s="17">
        <f>AT2216+AT2217</f>
        <v>0</v>
      </c>
      <c r="AU2215" s="17">
        <f>AU2216+AU2217</f>
        <v>0</v>
      </c>
      <c r="AV2215" s="17">
        <f>AV2216+AV2217</f>
        <v>0</v>
      </c>
      <c r="AW2215" s="17">
        <f t="shared" si="5571"/>
        <v>10848.5</v>
      </c>
      <c r="AX2215" s="17">
        <f t="shared" si="5572"/>
        <v>10848.5</v>
      </c>
      <c r="AY2215" s="17">
        <f t="shared" si="5573"/>
        <v>10848.5</v>
      </c>
      <c r="AZ2215" s="17">
        <f>AZ2216+AZ2217</f>
        <v>0</v>
      </c>
      <c r="BA2215" s="32"/>
      <c r="BB2215" s="32"/>
      <c r="BC2215" s="1"/>
      <c r="BD2215" s="1"/>
      <c r="BE2215" s="1"/>
      <c r="BF2215" s="1"/>
      <c r="BG2215" s="1"/>
      <c r="BH2215" s="1"/>
      <c r="BI2215" s="1"/>
    </row>
    <row r="2216" s="1" customFormat="1" ht="30">
      <c r="A2216" s="30" t="s">
        <v>891</v>
      </c>
      <c r="B2216" s="30" t="s">
        <v>171</v>
      </c>
      <c r="C2216" s="30" t="s">
        <v>267</v>
      </c>
      <c r="D2216" s="30" t="s">
        <v>897</v>
      </c>
      <c r="E2216" s="30" t="s">
        <v>134</v>
      </c>
      <c r="F2216" s="31" t="s">
        <v>135</v>
      </c>
      <c r="G2216" s="17">
        <v>684.39999999999998</v>
      </c>
      <c r="H2216" s="17">
        <v>684.39999999999998</v>
      </c>
      <c r="I2216" s="17">
        <v>684.39999999999998</v>
      </c>
      <c r="J2216" s="17"/>
      <c r="K2216" s="17"/>
      <c r="L2216" s="17"/>
      <c r="M2216" s="17">
        <f t="shared" si="5676"/>
        <v>684.39999999999998</v>
      </c>
      <c r="N2216" s="17">
        <f t="shared" si="5677"/>
        <v>684.39999999999998</v>
      </c>
      <c r="O2216" s="17">
        <f t="shared" si="5678"/>
        <v>684.39999999999998</v>
      </c>
      <c r="P2216" s="17"/>
      <c r="Q2216" s="17"/>
      <c r="R2216" s="17"/>
      <c r="S2216" s="17"/>
      <c r="T2216" s="17"/>
      <c r="U2216" s="17"/>
      <c r="V2216" s="17"/>
      <c r="W2216" s="17"/>
      <c r="X2216" s="17"/>
      <c r="Y2216" s="17">
        <f t="shared" ref="Y2216:Y2279" si="5713">M2216+P2216+Q2216+R2216+S2216</f>
        <v>684.39999999999998</v>
      </c>
      <c r="Z2216" s="17">
        <f t="shared" ref="Z2216:Z2279" si="5714">N2216+T2216+U2216</f>
        <v>684.39999999999998</v>
      </c>
      <c r="AA2216" s="17">
        <f t="shared" ref="AA2216:AA2279" si="5715">O2216+V2216+X2216+W2216</f>
        <v>684.39999999999998</v>
      </c>
      <c r="AB2216" s="17"/>
      <c r="AC2216" s="17"/>
      <c r="AD2216" s="17"/>
      <c r="AE2216" s="17">
        <f t="shared" ref="AE2216:AE2279" si="5716">Y2216+AB2216</f>
        <v>684.39999999999998</v>
      </c>
      <c r="AF2216" s="17">
        <f t="shared" ref="AF2216:AF2279" si="5717">Z2216+AC2216</f>
        <v>684.39999999999998</v>
      </c>
      <c r="AG2216" s="17">
        <f t="shared" ref="AG2216:AG2279" si="5718">AA2216+AD2216</f>
        <v>684.39999999999998</v>
      </c>
      <c r="AH2216" s="17"/>
      <c r="AI2216" s="17"/>
      <c r="AJ2216" s="17"/>
      <c r="AK2216" s="17"/>
      <c r="AL2216" s="17"/>
      <c r="AM2216" s="17"/>
      <c r="AN2216" s="17"/>
      <c r="AO2216" s="17"/>
      <c r="AP2216" s="17"/>
      <c r="AQ2216" s="17"/>
      <c r="AR2216" s="17"/>
      <c r="AS2216" s="17"/>
      <c r="AT2216" s="17"/>
      <c r="AU2216" s="17"/>
      <c r="AV2216" s="17"/>
      <c r="AW2216" s="17">
        <f t="shared" ref="AW2216:AW2279" si="5719">AE2216+AH2216+AI2216+AJ2216+AK2216+AL2216</f>
        <v>684.39999999999998</v>
      </c>
      <c r="AX2216" s="17">
        <f t="shared" ref="AX2216:AX2279" si="5720">AF2216+AM2216+AN2216+AO2216+AP2216+AQ2216</f>
        <v>684.39999999999998</v>
      </c>
      <c r="AY2216" s="17">
        <f t="shared" ref="AY2216:AY2279" si="5721">AG2216+AR2216+AS2216+AT2216+AU2216+AV2216</f>
        <v>684.39999999999998</v>
      </c>
      <c r="AZ2216" s="17"/>
      <c r="BA2216" s="32"/>
      <c r="BB2216" s="32"/>
      <c r="BC2216" s="1"/>
      <c r="BD2216" s="1"/>
      <c r="BE2216" s="1"/>
      <c r="BF2216" s="1"/>
      <c r="BG2216" s="1"/>
      <c r="BH2216" s="1"/>
      <c r="BI2216" s="1"/>
    </row>
    <row r="2217" s="1" customFormat="1" ht="15">
      <c r="A2217" s="30" t="s">
        <v>891</v>
      </c>
      <c r="B2217" s="30" t="s">
        <v>171</v>
      </c>
      <c r="C2217" s="30" t="s">
        <v>267</v>
      </c>
      <c r="D2217" s="30" t="s">
        <v>897</v>
      </c>
      <c r="E2217" s="30" t="s">
        <v>43</v>
      </c>
      <c r="F2217" s="31" t="s">
        <v>44</v>
      </c>
      <c r="G2217" s="17">
        <v>10164.1</v>
      </c>
      <c r="H2217" s="17">
        <v>10164.1</v>
      </c>
      <c r="I2217" s="17">
        <v>10164.1</v>
      </c>
      <c r="J2217" s="17"/>
      <c r="K2217" s="17"/>
      <c r="L2217" s="17"/>
      <c r="M2217" s="17">
        <f t="shared" si="5676"/>
        <v>10164.1</v>
      </c>
      <c r="N2217" s="17">
        <f t="shared" si="5677"/>
        <v>10164.1</v>
      </c>
      <c r="O2217" s="17">
        <f t="shared" si="5678"/>
        <v>10164.1</v>
      </c>
      <c r="P2217" s="17"/>
      <c r="Q2217" s="17"/>
      <c r="R2217" s="17"/>
      <c r="S2217" s="17"/>
      <c r="T2217" s="17"/>
      <c r="U2217" s="17"/>
      <c r="V2217" s="17"/>
      <c r="W2217" s="17"/>
      <c r="X2217" s="17"/>
      <c r="Y2217" s="17">
        <f t="shared" si="5713"/>
        <v>10164.1</v>
      </c>
      <c r="Z2217" s="17">
        <f t="shared" si="5714"/>
        <v>10164.1</v>
      </c>
      <c r="AA2217" s="17">
        <f t="shared" si="5715"/>
        <v>10164.1</v>
      </c>
      <c r="AB2217" s="17"/>
      <c r="AC2217" s="17"/>
      <c r="AD2217" s="17"/>
      <c r="AE2217" s="17">
        <f t="shared" si="5716"/>
        <v>10164.1</v>
      </c>
      <c r="AF2217" s="17">
        <f t="shared" si="5717"/>
        <v>10164.1</v>
      </c>
      <c r="AG2217" s="17">
        <f t="shared" si="5718"/>
        <v>10164.1</v>
      </c>
      <c r="AH2217" s="17"/>
      <c r="AI2217" s="17"/>
      <c r="AJ2217" s="17"/>
      <c r="AK2217" s="17"/>
      <c r="AL2217" s="17"/>
      <c r="AM2217" s="17"/>
      <c r="AN2217" s="17"/>
      <c r="AO2217" s="17"/>
      <c r="AP2217" s="17"/>
      <c r="AQ2217" s="17"/>
      <c r="AR2217" s="17"/>
      <c r="AS2217" s="17"/>
      <c r="AT2217" s="17"/>
      <c r="AU2217" s="17"/>
      <c r="AV2217" s="17"/>
      <c r="AW2217" s="17">
        <f t="shared" si="5719"/>
        <v>10164.1</v>
      </c>
      <c r="AX2217" s="17">
        <f t="shared" si="5720"/>
        <v>10164.1</v>
      </c>
      <c r="AY2217" s="17">
        <f t="shared" si="5721"/>
        <v>10164.1</v>
      </c>
      <c r="AZ2217" s="17"/>
      <c r="BA2217" s="32"/>
      <c r="BB2217" s="32"/>
      <c r="BC2217" s="1"/>
      <c r="BD2217" s="1"/>
      <c r="BE2217" s="1"/>
      <c r="BF2217" s="1"/>
      <c r="BG2217" s="1"/>
      <c r="BH2217" s="1"/>
      <c r="BI2217" s="1"/>
    </row>
    <row r="2218" s="20" customFormat="1" ht="15">
      <c r="A2218" s="21" t="s">
        <v>891</v>
      </c>
      <c r="B2218" s="21" t="s">
        <v>297</v>
      </c>
      <c r="C2218" s="21"/>
      <c r="D2218" s="21"/>
      <c r="E2218" s="21"/>
      <c r="F2218" s="22" t="s">
        <v>298</v>
      </c>
      <c r="G2218" s="23">
        <f>G2225+G2246+G2252+G2219</f>
        <v>468196.09999999998</v>
      </c>
      <c r="H2218" s="23">
        <f>H2225+H2246+H2252+H2219</f>
        <v>440660.09999999998</v>
      </c>
      <c r="I2218" s="23">
        <f>I2225+I2246+I2252+I2219</f>
        <v>490660.09999999998</v>
      </c>
      <c r="J2218" s="23">
        <f>J2225+J2246+J2252+J2219</f>
        <v>0</v>
      </c>
      <c r="K2218" s="23">
        <f>K2225+K2246+K2252+K2219</f>
        <v>0</v>
      </c>
      <c r="L2218" s="23">
        <f>L2225+L2246+L2252+L2219</f>
        <v>0</v>
      </c>
      <c r="M2218" s="23">
        <f t="shared" si="5676"/>
        <v>468196.09999999998</v>
      </c>
      <c r="N2218" s="23">
        <f t="shared" si="5677"/>
        <v>440660.09999999998</v>
      </c>
      <c r="O2218" s="23">
        <f t="shared" si="5678"/>
        <v>490660.09999999998</v>
      </c>
      <c r="P2218" s="23">
        <f>P2225+P2246+P2252+P2219</f>
        <v>10658.099999999999</v>
      </c>
      <c r="Q2218" s="23">
        <f>Q2225+Q2246+Q2252+Q2219</f>
        <v>0</v>
      </c>
      <c r="R2218" s="23">
        <f>R2225+R2246+R2252+R2219</f>
        <v>0</v>
      </c>
      <c r="S2218" s="23">
        <f>S2225+S2246+S2252+S2219</f>
        <v>1175</v>
      </c>
      <c r="T2218" s="23">
        <f>T2225+T2246+T2252+T2219</f>
        <v>10072.4</v>
      </c>
      <c r="U2218" s="23">
        <f>U2225+U2246+U2252+U2219</f>
        <v>0</v>
      </c>
      <c r="V2218" s="23">
        <f>V2225+V2246+V2252+V2219</f>
        <v>10072.4</v>
      </c>
      <c r="W2218" s="23">
        <f>W2225+W2246+W2252+W2219</f>
        <v>0</v>
      </c>
      <c r="X2218" s="23">
        <f>X2225+X2246+X2252+X2219</f>
        <v>0</v>
      </c>
      <c r="Y2218" s="23">
        <f t="shared" si="5713"/>
        <v>480029.19999999995</v>
      </c>
      <c r="Z2218" s="23">
        <f t="shared" si="5714"/>
        <v>450732.5</v>
      </c>
      <c r="AA2218" s="23">
        <f t="shared" si="5715"/>
        <v>500732.5</v>
      </c>
      <c r="AB2218" s="23">
        <f>AB2225+AB2246+AB2252+AB2219</f>
        <v>0</v>
      </c>
      <c r="AC2218" s="23">
        <f>AC2225+AC2246+AC2252+AC2219</f>
        <v>0</v>
      </c>
      <c r="AD2218" s="23">
        <f>AD2225+AD2246+AD2252+AD2219</f>
        <v>0</v>
      </c>
      <c r="AE2218" s="23">
        <f t="shared" si="5716"/>
        <v>480029.19999999995</v>
      </c>
      <c r="AF2218" s="23">
        <f t="shared" si="5717"/>
        <v>450732.5</v>
      </c>
      <c r="AG2218" s="23">
        <f t="shared" si="5718"/>
        <v>500732.5</v>
      </c>
      <c r="AH2218" s="23">
        <f>AH2225+AH2246+AH2252+AH2219</f>
        <v>0</v>
      </c>
      <c r="AI2218" s="23">
        <f>AI2225+AI2246+AI2252+AI2219</f>
        <v>0</v>
      </c>
      <c r="AJ2218" s="23">
        <f>AJ2225+AJ2246+AJ2252+AJ2219</f>
        <v>0</v>
      </c>
      <c r="AK2218" s="23">
        <f>AK2225+AK2246+AK2252+AK2219</f>
        <v>0</v>
      </c>
      <c r="AL2218" s="23">
        <f>AL2225+AL2246+AL2252+AL2219</f>
        <v>0</v>
      </c>
      <c r="AM2218" s="23">
        <f>AM2225+AM2246+AM2252+AM2219</f>
        <v>0</v>
      </c>
      <c r="AN2218" s="23">
        <f>AN2225+AN2246+AN2252+AN2219</f>
        <v>0</v>
      </c>
      <c r="AO2218" s="23">
        <f>AO2225+AO2246+AO2252+AO2219</f>
        <v>0</v>
      </c>
      <c r="AP2218" s="23">
        <f>AP2225+AP2246+AP2252+AP2219</f>
        <v>0</v>
      </c>
      <c r="AQ2218" s="23">
        <f>AQ2225+AQ2246+AQ2252+AQ2219</f>
        <v>0</v>
      </c>
      <c r="AR2218" s="23">
        <f>AR2225+AR2246+AR2252+AR2219</f>
        <v>0</v>
      </c>
      <c r="AS2218" s="23">
        <f>AS2225+AS2246+AS2252+AS2219</f>
        <v>0</v>
      </c>
      <c r="AT2218" s="23">
        <f>AT2225+AT2246+AT2252+AT2219</f>
        <v>0</v>
      </c>
      <c r="AU2218" s="23">
        <f>AU2225+AU2246+AU2252+AU2219</f>
        <v>0</v>
      </c>
      <c r="AV2218" s="23">
        <f>AV2225+AV2246+AV2252+AV2219</f>
        <v>0</v>
      </c>
      <c r="AW2218" s="23">
        <f t="shared" si="5719"/>
        <v>480029.19999999995</v>
      </c>
      <c r="AX2218" s="23">
        <f t="shared" si="5720"/>
        <v>450732.5</v>
      </c>
      <c r="AY2218" s="23">
        <f t="shared" si="5721"/>
        <v>500732.5</v>
      </c>
      <c r="AZ2218" s="23">
        <f>AZ2225+AZ2246+AZ2252+AZ2219</f>
        <v>0</v>
      </c>
      <c r="BA2218" s="24"/>
      <c r="BB2218" s="24"/>
      <c r="BC2218" s="20"/>
      <c r="BD2218" s="20"/>
      <c r="BE2218" s="20"/>
      <c r="BF2218" s="20"/>
      <c r="BG2218" s="20"/>
      <c r="BH2218" s="20"/>
      <c r="BI2218" s="20"/>
    </row>
    <row r="2219" s="25" customFormat="1" ht="15">
      <c r="A2219" s="26" t="s">
        <v>891</v>
      </c>
      <c r="B2219" s="26" t="s">
        <v>297</v>
      </c>
      <c r="C2219" s="26" t="s">
        <v>29</v>
      </c>
      <c r="D2219" s="26"/>
      <c r="E2219" s="26"/>
      <c r="F2219" s="27" t="s">
        <v>899</v>
      </c>
      <c r="G2219" s="28">
        <f t="shared" ref="G2219:G2221" si="5722">G2220</f>
        <v>151781.29999999999</v>
      </c>
      <c r="H2219" s="28">
        <f t="shared" ref="H2219:H2221" si="5723">H2220</f>
        <v>156448.19999999998</v>
      </c>
      <c r="I2219" s="28">
        <f t="shared" ref="I2219:I2221" si="5724">I2220</f>
        <v>156448.19999999998</v>
      </c>
      <c r="J2219" s="28">
        <f t="shared" ref="J2219:J2221" si="5725">J2220</f>
        <v>0</v>
      </c>
      <c r="K2219" s="28">
        <f t="shared" ref="K2219:K2221" si="5726">K2220</f>
        <v>0</v>
      </c>
      <c r="L2219" s="28">
        <f t="shared" ref="L2219:L2221" si="5727">L2220</f>
        <v>0</v>
      </c>
      <c r="M2219" s="28">
        <f t="shared" si="5676"/>
        <v>151781.29999999999</v>
      </c>
      <c r="N2219" s="28">
        <f t="shared" si="5677"/>
        <v>156448.19999999998</v>
      </c>
      <c r="O2219" s="28">
        <f t="shared" si="5678"/>
        <v>156448.19999999998</v>
      </c>
      <c r="P2219" s="28">
        <f t="shared" ref="P2219:P2221" si="5728">P2220</f>
        <v>4100.3000000000002</v>
      </c>
      <c r="Q2219" s="28">
        <f t="shared" ref="Q2219:Q2221" si="5729">Q2220</f>
        <v>0</v>
      </c>
      <c r="R2219" s="28">
        <f t="shared" ref="R2219:R2221" si="5730">R2220</f>
        <v>0</v>
      </c>
      <c r="S2219" s="28">
        <f t="shared" ref="S2219:S2221" si="5731">S2220</f>
        <v>0</v>
      </c>
      <c r="T2219" s="28">
        <f t="shared" ref="T2219:T2221" si="5732">T2220</f>
        <v>2889.3999999999996</v>
      </c>
      <c r="U2219" s="28">
        <f t="shared" ref="U2219:U2221" si="5733">U2220</f>
        <v>0</v>
      </c>
      <c r="V2219" s="28">
        <f t="shared" ref="V2219:V2221" si="5734">V2220</f>
        <v>2889.3999999999996</v>
      </c>
      <c r="W2219" s="28">
        <f t="shared" ref="W2219:W2221" si="5735">W2220</f>
        <v>0</v>
      </c>
      <c r="X2219" s="28">
        <f t="shared" ref="X2219:X2221" si="5736">X2220</f>
        <v>0</v>
      </c>
      <c r="Y2219" s="28">
        <f t="shared" si="5713"/>
        <v>155881.59999999998</v>
      </c>
      <c r="Z2219" s="28">
        <f t="shared" si="5714"/>
        <v>159337.59999999998</v>
      </c>
      <c r="AA2219" s="28">
        <f t="shared" si="5715"/>
        <v>159337.59999999998</v>
      </c>
      <c r="AB2219" s="28">
        <f t="shared" ref="AB2219:AB2221" si="5737">AB2220</f>
        <v>0</v>
      </c>
      <c r="AC2219" s="28">
        <f t="shared" ref="AC2219:AC2221" si="5738">AC2220</f>
        <v>0</v>
      </c>
      <c r="AD2219" s="28">
        <f t="shared" ref="AD2219:AD2221" si="5739">AD2220</f>
        <v>0</v>
      </c>
      <c r="AE2219" s="28">
        <f t="shared" si="5716"/>
        <v>155881.59999999998</v>
      </c>
      <c r="AF2219" s="28">
        <f t="shared" si="5717"/>
        <v>159337.59999999998</v>
      </c>
      <c r="AG2219" s="28">
        <f t="shared" si="5718"/>
        <v>159337.59999999998</v>
      </c>
      <c r="AH2219" s="28">
        <f t="shared" ref="AH2219:AH2221" si="5740">AH2220</f>
        <v>0</v>
      </c>
      <c r="AI2219" s="28">
        <f t="shared" ref="AI2219:AI2221" si="5741">AI2220</f>
        <v>0</v>
      </c>
      <c r="AJ2219" s="28">
        <f t="shared" ref="AJ2219:AJ2221" si="5742">AJ2220</f>
        <v>0</v>
      </c>
      <c r="AK2219" s="28">
        <f t="shared" ref="AK2219:AK2221" si="5743">AK2220</f>
        <v>0</v>
      </c>
      <c r="AL2219" s="28">
        <f t="shared" ref="AL2219:AL2221" si="5744">AL2220</f>
        <v>0</v>
      </c>
      <c r="AM2219" s="28">
        <f t="shared" ref="AM2219:AM2221" si="5745">AM2220</f>
        <v>0</v>
      </c>
      <c r="AN2219" s="28">
        <f t="shared" ref="AN2219:AN2221" si="5746">AN2220</f>
        <v>0</v>
      </c>
      <c r="AO2219" s="28">
        <f t="shared" ref="AO2219:AO2221" si="5747">AO2220</f>
        <v>0</v>
      </c>
      <c r="AP2219" s="28">
        <f t="shared" ref="AP2219:AP2221" si="5748">AP2220</f>
        <v>0</v>
      </c>
      <c r="AQ2219" s="28">
        <f t="shared" ref="AQ2219:AQ2221" si="5749">AQ2220</f>
        <v>0</v>
      </c>
      <c r="AR2219" s="28">
        <f t="shared" ref="AR2219:AR2221" si="5750">AR2220</f>
        <v>0</v>
      </c>
      <c r="AS2219" s="28">
        <f t="shared" ref="AS2219:AS2221" si="5751">AS2220</f>
        <v>0</v>
      </c>
      <c r="AT2219" s="28">
        <f t="shared" ref="AT2219:AT2221" si="5752">AT2220</f>
        <v>0</v>
      </c>
      <c r="AU2219" s="28">
        <f t="shared" ref="AU2219:AU2221" si="5753">AU2220</f>
        <v>0</v>
      </c>
      <c r="AV2219" s="28">
        <f t="shared" ref="AV2219:AV2221" si="5754">AV2220</f>
        <v>0</v>
      </c>
      <c r="AW2219" s="28">
        <f t="shared" si="5719"/>
        <v>155881.59999999998</v>
      </c>
      <c r="AX2219" s="28">
        <f t="shared" si="5720"/>
        <v>159337.59999999998</v>
      </c>
      <c r="AY2219" s="28">
        <f t="shared" si="5721"/>
        <v>159337.59999999998</v>
      </c>
      <c r="AZ2219" s="28">
        <f t="shared" ref="AZ2219:AZ2221" si="5755">AZ2220</f>
        <v>0</v>
      </c>
      <c r="BA2219" s="29"/>
      <c r="BB2219" s="29"/>
      <c r="BC2219" s="25"/>
      <c r="BD2219" s="25"/>
      <c r="BE2219" s="25"/>
      <c r="BF2219" s="25"/>
      <c r="BG2219" s="25"/>
      <c r="BH2219" s="25"/>
      <c r="BI2219" s="25"/>
    </row>
    <row r="2220" s="1" customFormat="1" ht="30">
      <c r="A2220" s="30" t="s">
        <v>891</v>
      </c>
      <c r="B2220" s="30" t="s">
        <v>297</v>
      </c>
      <c r="C2220" s="30" t="s">
        <v>29</v>
      </c>
      <c r="D2220" s="30" t="s">
        <v>57</v>
      </c>
      <c r="E2220" s="30"/>
      <c r="F2220" s="31" t="s">
        <v>58</v>
      </c>
      <c r="G2220" s="17">
        <f t="shared" si="5722"/>
        <v>151781.29999999999</v>
      </c>
      <c r="H2220" s="17">
        <f t="shared" si="5723"/>
        <v>156448.19999999998</v>
      </c>
      <c r="I2220" s="17">
        <f t="shared" si="5724"/>
        <v>156448.19999999998</v>
      </c>
      <c r="J2220" s="17">
        <f t="shared" si="5725"/>
        <v>0</v>
      </c>
      <c r="K2220" s="17">
        <f t="shared" si="5726"/>
        <v>0</v>
      </c>
      <c r="L2220" s="17">
        <f t="shared" si="5727"/>
        <v>0</v>
      </c>
      <c r="M2220" s="17">
        <f t="shared" si="5676"/>
        <v>151781.29999999999</v>
      </c>
      <c r="N2220" s="17">
        <f t="shared" si="5677"/>
        <v>156448.19999999998</v>
      </c>
      <c r="O2220" s="17">
        <f t="shared" si="5678"/>
        <v>156448.19999999998</v>
      </c>
      <c r="P2220" s="17">
        <f t="shared" si="5728"/>
        <v>4100.3000000000002</v>
      </c>
      <c r="Q2220" s="17">
        <f t="shared" si="5729"/>
        <v>0</v>
      </c>
      <c r="R2220" s="17">
        <f t="shared" si="5730"/>
        <v>0</v>
      </c>
      <c r="S2220" s="17">
        <f t="shared" si="5731"/>
        <v>0</v>
      </c>
      <c r="T2220" s="17">
        <f t="shared" si="5732"/>
        <v>2889.3999999999996</v>
      </c>
      <c r="U2220" s="17">
        <f t="shared" si="5733"/>
        <v>0</v>
      </c>
      <c r="V2220" s="17">
        <f t="shared" si="5734"/>
        <v>2889.3999999999996</v>
      </c>
      <c r="W2220" s="17">
        <f t="shared" si="5735"/>
        <v>0</v>
      </c>
      <c r="X2220" s="17">
        <f t="shared" si="5736"/>
        <v>0</v>
      </c>
      <c r="Y2220" s="17">
        <f t="shared" si="5713"/>
        <v>155881.59999999998</v>
      </c>
      <c r="Z2220" s="17">
        <f t="shared" si="5714"/>
        <v>159337.59999999998</v>
      </c>
      <c r="AA2220" s="17">
        <f t="shared" si="5715"/>
        <v>159337.59999999998</v>
      </c>
      <c r="AB2220" s="17">
        <f t="shared" si="5737"/>
        <v>0</v>
      </c>
      <c r="AC2220" s="17">
        <f t="shared" si="5738"/>
        <v>0</v>
      </c>
      <c r="AD2220" s="17">
        <f t="shared" si="5739"/>
        <v>0</v>
      </c>
      <c r="AE2220" s="17">
        <f t="shared" si="5716"/>
        <v>155881.59999999998</v>
      </c>
      <c r="AF2220" s="17">
        <f t="shared" si="5717"/>
        <v>159337.59999999998</v>
      </c>
      <c r="AG2220" s="17">
        <f t="shared" si="5718"/>
        <v>159337.59999999998</v>
      </c>
      <c r="AH2220" s="17">
        <f t="shared" si="5740"/>
        <v>0</v>
      </c>
      <c r="AI2220" s="17">
        <f t="shared" si="5741"/>
        <v>0</v>
      </c>
      <c r="AJ2220" s="17">
        <f t="shared" si="5742"/>
        <v>0</v>
      </c>
      <c r="AK2220" s="17">
        <f t="shared" si="5743"/>
        <v>0</v>
      </c>
      <c r="AL2220" s="17">
        <f t="shared" si="5744"/>
        <v>0</v>
      </c>
      <c r="AM2220" s="17">
        <f t="shared" si="5745"/>
        <v>0</v>
      </c>
      <c r="AN2220" s="17">
        <f t="shared" si="5746"/>
        <v>0</v>
      </c>
      <c r="AO2220" s="17">
        <f t="shared" si="5747"/>
        <v>0</v>
      </c>
      <c r="AP2220" s="17">
        <f t="shared" si="5748"/>
        <v>0</v>
      </c>
      <c r="AQ2220" s="17">
        <f t="shared" si="5749"/>
        <v>0</v>
      </c>
      <c r="AR2220" s="17">
        <f t="shared" si="5750"/>
        <v>0</v>
      </c>
      <c r="AS2220" s="17">
        <f t="shared" si="5751"/>
        <v>0</v>
      </c>
      <c r="AT2220" s="17">
        <f t="shared" si="5752"/>
        <v>0</v>
      </c>
      <c r="AU2220" s="17">
        <f t="shared" si="5753"/>
        <v>0</v>
      </c>
      <c r="AV2220" s="17">
        <f t="shared" si="5754"/>
        <v>0</v>
      </c>
      <c r="AW2220" s="17">
        <f t="shared" si="5719"/>
        <v>155881.59999999998</v>
      </c>
      <c r="AX2220" s="17">
        <f t="shared" si="5720"/>
        <v>159337.59999999998</v>
      </c>
      <c r="AY2220" s="17">
        <f t="shared" si="5721"/>
        <v>159337.59999999998</v>
      </c>
      <c r="AZ2220" s="17">
        <f t="shared" si="5755"/>
        <v>0</v>
      </c>
      <c r="BA2220" s="32"/>
      <c r="BB2220" s="32"/>
      <c r="BC2220" s="1"/>
      <c r="BD2220" s="1"/>
      <c r="BE2220" s="1"/>
      <c r="BF2220" s="1"/>
      <c r="BG2220" s="1"/>
      <c r="BH2220" s="1"/>
      <c r="BI2220" s="1"/>
    </row>
    <row r="2221" s="1" customFormat="1" ht="15">
      <c r="A2221" s="30" t="s">
        <v>891</v>
      </c>
      <c r="B2221" s="30" t="s">
        <v>297</v>
      </c>
      <c r="C2221" s="30" t="s">
        <v>29</v>
      </c>
      <c r="D2221" s="30" t="s">
        <v>59</v>
      </c>
      <c r="E2221" s="30"/>
      <c r="F2221" s="31" t="s">
        <v>60</v>
      </c>
      <c r="G2221" s="17">
        <f t="shared" si="5722"/>
        <v>151781.29999999999</v>
      </c>
      <c r="H2221" s="17">
        <f t="shared" si="5723"/>
        <v>156448.19999999998</v>
      </c>
      <c r="I2221" s="17">
        <f t="shared" si="5724"/>
        <v>156448.19999999998</v>
      </c>
      <c r="J2221" s="17">
        <f t="shared" si="5725"/>
        <v>0</v>
      </c>
      <c r="K2221" s="17">
        <f t="shared" si="5726"/>
        <v>0</v>
      </c>
      <c r="L2221" s="17">
        <f t="shared" si="5727"/>
        <v>0</v>
      </c>
      <c r="M2221" s="17">
        <f t="shared" si="5676"/>
        <v>151781.29999999999</v>
      </c>
      <c r="N2221" s="17">
        <f t="shared" si="5677"/>
        <v>156448.19999999998</v>
      </c>
      <c r="O2221" s="17">
        <f t="shared" si="5678"/>
        <v>156448.19999999998</v>
      </c>
      <c r="P2221" s="17">
        <f t="shared" si="5728"/>
        <v>4100.3000000000002</v>
      </c>
      <c r="Q2221" s="17">
        <f t="shared" si="5729"/>
        <v>0</v>
      </c>
      <c r="R2221" s="17">
        <f t="shared" si="5730"/>
        <v>0</v>
      </c>
      <c r="S2221" s="17">
        <f t="shared" si="5731"/>
        <v>0</v>
      </c>
      <c r="T2221" s="17">
        <f t="shared" si="5732"/>
        <v>2889.3999999999996</v>
      </c>
      <c r="U2221" s="17">
        <f t="shared" si="5733"/>
        <v>0</v>
      </c>
      <c r="V2221" s="17">
        <f t="shared" si="5734"/>
        <v>2889.3999999999996</v>
      </c>
      <c r="W2221" s="17">
        <f t="shared" si="5735"/>
        <v>0</v>
      </c>
      <c r="X2221" s="17">
        <f t="shared" si="5736"/>
        <v>0</v>
      </c>
      <c r="Y2221" s="17">
        <f t="shared" si="5713"/>
        <v>155881.59999999998</v>
      </c>
      <c r="Z2221" s="17">
        <f t="shared" si="5714"/>
        <v>159337.59999999998</v>
      </c>
      <c r="AA2221" s="17">
        <f t="shared" si="5715"/>
        <v>159337.59999999998</v>
      </c>
      <c r="AB2221" s="17">
        <f t="shared" si="5737"/>
        <v>0</v>
      </c>
      <c r="AC2221" s="17">
        <f t="shared" si="5738"/>
        <v>0</v>
      </c>
      <c r="AD2221" s="17">
        <f t="shared" si="5739"/>
        <v>0</v>
      </c>
      <c r="AE2221" s="17">
        <f t="shared" si="5716"/>
        <v>155881.59999999998</v>
      </c>
      <c r="AF2221" s="17">
        <f t="shared" si="5717"/>
        <v>159337.59999999998</v>
      </c>
      <c r="AG2221" s="17">
        <f t="shared" si="5718"/>
        <v>159337.59999999998</v>
      </c>
      <c r="AH2221" s="17">
        <f t="shared" si="5740"/>
        <v>0</v>
      </c>
      <c r="AI2221" s="17">
        <f t="shared" si="5741"/>
        <v>0</v>
      </c>
      <c r="AJ2221" s="17">
        <f t="shared" si="5742"/>
        <v>0</v>
      </c>
      <c r="AK2221" s="17">
        <f t="shared" si="5743"/>
        <v>0</v>
      </c>
      <c r="AL2221" s="17">
        <f t="shared" si="5744"/>
        <v>0</v>
      </c>
      <c r="AM2221" s="17">
        <f t="shared" si="5745"/>
        <v>0</v>
      </c>
      <c r="AN2221" s="17">
        <f t="shared" si="5746"/>
        <v>0</v>
      </c>
      <c r="AO2221" s="17">
        <f t="shared" si="5747"/>
        <v>0</v>
      </c>
      <c r="AP2221" s="17">
        <f t="shared" si="5748"/>
        <v>0</v>
      </c>
      <c r="AQ2221" s="17">
        <f t="shared" si="5749"/>
        <v>0</v>
      </c>
      <c r="AR2221" s="17">
        <f t="shared" si="5750"/>
        <v>0</v>
      </c>
      <c r="AS2221" s="17">
        <f t="shared" si="5751"/>
        <v>0</v>
      </c>
      <c r="AT2221" s="17">
        <f t="shared" si="5752"/>
        <v>0</v>
      </c>
      <c r="AU2221" s="17">
        <f t="shared" si="5753"/>
        <v>0</v>
      </c>
      <c r="AV2221" s="17">
        <f t="shared" si="5754"/>
        <v>0</v>
      </c>
      <c r="AW2221" s="17">
        <f t="shared" si="5719"/>
        <v>155881.59999999998</v>
      </c>
      <c r="AX2221" s="17">
        <f t="shared" si="5720"/>
        <v>159337.59999999998</v>
      </c>
      <c r="AY2221" s="17">
        <f t="shared" si="5721"/>
        <v>159337.59999999998</v>
      </c>
      <c r="AZ2221" s="17">
        <f t="shared" si="5755"/>
        <v>0</v>
      </c>
      <c r="BA2221" s="32"/>
      <c r="BB2221" s="32"/>
      <c r="BC2221" s="1"/>
      <c r="BD2221" s="1"/>
      <c r="BE2221" s="1"/>
      <c r="BF2221" s="1"/>
      <c r="BG2221" s="1"/>
      <c r="BH2221" s="1"/>
      <c r="BI2221" s="1"/>
    </row>
    <row r="2222" s="1" customFormat="1" ht="75">
      <c r="A2222" s="30" t="s">
        <v>891</v>
      </c>
      <c r="B2222" s="30" t="s">
        <v>297</v>
      </c>
      <c r="C2222" s="30" t="s">
        <v>29</v>
      </c>
      <c r="D2222" s="30" t="s">
        <v>900</v>
      </c>
      <c r="E2222" s="30"/>
      <c r="F2222" s="31" t="s">
        <v>901</v>
      </c>
      <c r="G2222" s="17">
        <f>G2223+G2224</f>
        <v>151781.29999999999</v>
      </c>
      <c r="H2222" s="17">
        <f>H2223+H2224</f>
        <v>156448.19999999998</v>
      </c>
      <c r="I2222" s="17">
        <f>I2223+I2224</f>
        <v>156448.19999999998</v>
      </c>
      <c r="J2222" s="17">
        <f>J2223+J2224</f>
        <v>0</v>
      </c>
      <c r="K2222" s="17">
        <f>K2223+K2224</f>
        <v>0</v>
      </c>
      <c r="L2222" s="17">
        <f>L2223+L2224</f>
        <v>0</v>
      </c>
      <c r="M2222" s="17">
        <f t="shared" si="5676"/>
        <v>151781.29999999999</v>
      </c>
      <c r="N2222" s="17">
        <f t="shared" si="5677"/>
        <v>156448.19999999998</v>
      </c>
      <c r="O2222" s="17">
        <f t="shared" si="5678"/>
        <v>156448.19999999998</v>
      </c>
      <c r="P2222" s="17">
        <f>P2223+P2224</f>
        <v>4100.3000000000002</v>
      </c>
      <c r="Q2222" s="17">
        <f>Q2223+Q2224</f>
        <v>0</v>
      </c>
      <c r="R2222" s="17">
        <f>R2223+R2224</f>
        <v>0</v>
      </c>
      <c r="S2222" s="17">
        <f>S2223+S2224</f>
        <v>0</v>
      </c>
      <c r="T2222" s="17">
        <f>T2223+T2224</f>
        <v>2889.3999999999996</v>
      </c>
      <c r="U2222" s="17">
        <f>U2223+U2224</f>
        <v>0</v>
      </c>
      <c r="V2222" s="17">
        <f>V2223+V2224</f>
        <v>2889.3999999999996</v>
      </c>
      <c r="W2222" s="17">
        <f>W2223+W2224</f>
        <v>0</v>
      </c>
      <c r="X2222" s="17">
        <f>X2223+X2224</f>
        <v>0</v>
      </c>
      <c r="Y2222" s="17">
        <f t="shared" si="5713"/>
        <v>155881.59999999998</v>
      </c>
      <c r="Z2222" s="17">
        <f t="shared" si="5714"/>
        <v>159337.59999999998</v>
      </c>
      <c r="AA2222" s="17">
        <f t="shared" si="5715"/>
        <v>159337.59999999998</v>
      </c>
      <c r="AB2222" s="17">
        <f>AB2223+AB2224</f>
        <v>0</v>
      </c>
      <c r="AC2222" s="17">
        <f>AC2223+AC2224</f>
        <v>0</v>
      </c>
      <c r="AD2222" s="17">
        <f>AD2223+AD2224</f>
        <v>0</v>
      </c>
      <c r="AE2222" s="17">
        <f t="shared" si="5716"/>
        <v>155881.59999999998</v>
      </c>
      <c r="AF2222" s="17">
        <f t="shared" si="5717"/>
        <v>159337.59999999998</v>
      </c>
      <c r="AG2222" s="17">
        <f t="shared" si="5718"/>
        <v>159337.59999999998</v>
      </c>
      <c r="AH2222" s="17">
        <f>AH2223+AH2224</f>
        <v>0</v>
      </c>
      <c r="AI2222" s="17">
        <f>AI2223+AI2224</f>
        <v>0</v>
      </c>
      <c r="AJ2222" s="17">
        <f>AJ2223+AJ2224</f>
        <v>0</v>
      </c>
      <c r="AK2222" s="17">
        <f>AK2223+AK2224</f>
        <v>0</v>
      </c>
      <c r="AL2222" s="17">
        <f>AL2223+AL2224</f>
        <v>0</v>
      </c>
      <c r="AM2222" s="17">
        <f>AM2223+AM2224</f>
        <v>0</v>
      </c>
      <c r="AN2222" s="17">
        <f>AN2223+AN2224</f>
        <v>0</v>
      </c>
      <c r="AO2222" s="17">
        <f>AO2223+AO2224</f>
        <v>0</v>
      </c>
      <c r="AP2222" s="17">
        <f>AP2223+AP2224</f>
        <v>0</v>
      </c>
      <c r="AQ2222" s="17">
        <f>AQ2223+AQ2224</f>
        <v>0</v>
      </c>
      <c r="AR2222" s="17">
        <f>AR2223+AR2224</f>
        <v>0</v>
      </c>
      <c r="AS2222" s="17">
        <f>AS2223+AS2224</f>
        <v>0</v>
      </c>
      <c r="AT2222" s="17">
        <f>AT2223+AT2224</f>
        <v>0</v>
      </c>
      <c r="AU2222" s="17">
        <f>AU2223+AU2224</f>
        <v>0</v>
      </c>
      <c r="AV2222" s="17">
        <f>AV2223+AV2224</f>
        <v>0</v>
      </c>
      <c r="AW2222" s="17">
        <f t="shared" si="5719"/>
        <v>155881.59999999998</v>
      </c>
      <c r="AX2222" s="17">
        <f t="shared" si="5720"/>
        <v>159337.59999999998</v>
      </c>
      <c r="AY2222" s="17">
        <f t="shared" si="5721"/>
        <v>159337.59999999998</v>
      </c>
      <c r="AZ2222" s="17">
        <f>AZ2223+AZ2224</f>
        <v>0</v>
      </c>
      <c r="BA2222" s="32"/>
      <c r="BB2222" s="32"/>
      <c r="BC2222" s="1"/>
      <c r="BD2222" s="1"/>
      <c r="BE2222" s="1"/>
      <c r="BF2222" s="1"/>
      <c r="BG2222" s="1"/>
      <c r="BH2222" s="1"/>
      <c r="BI2222" s="1"/>
    </row>
    <row r="2223" s="1" customFormat="1">
      <c r="A2223" s="30" t="s">
        <v>891</v>
      </c>
      <c r="B2223" s="30" t="s">
        <v>297</v>
      </c>
      <c r="C2223" s="30" t="s">
        <v>29</v>
      </c>
      <c r="D2223" s="30" t="s">
        <v>900</v>
      </c>
      <c r="E2223" s="30" t="s">
        <v>41</v>
      </c>
      <c r="F2223" s="31" t="s">
        <v>42</v>
      </c>
      <c r="G2223" s="17">
        <v>454</v>
      </c>
      <c r="H2223" s="17">
        <v>467.89999999999998</v>
      </c>
      <c r="I2223" s="17">
        <v>467.89999999999998</v>
      </c>
      <c r="J2223" s="17"/>
      <c r="K2223" s="17"/>
      <c r="L2223" s="17"/>
      <c r="M2223" s="17">
        <f t="shared" si="5676"/>
        <v>454</v>
      </c>
      <c r="N2223" s="17">
        <f t="shared" si="5677"/>
        <v>467.89999999999998</v>
      </c>
      <c r="O2223" s="17">
        <f t="shared" si="5678"/>
        <v>467.89999999999998</v>
      </c>
      <c r="P2223" s="17">
        <v>12.199999999999999</v>
      </c>
      <c r="Q2223" s="17"/>
      <c r="R2223" s="17"/>
      <c r="S2223" s="17"/>
      <c r="T2223" s="17">
        <v>8.6999999999999993</v>
      </c>
      <c r="U2223" s="17"/>
      <c r="V2223" s="17">
        <v>8.6999999999999993</v>
      </c>
      <c r="W2223" s="17"/>
      <c r="X2223" s="17"/>
      <c r="Y2223" s="17">
        <f t="shared" si="5713"/>
        <v>466.19999999999999</v>
      </c>
      <c r="Z2223" s="17">
        <f t="shared" si="5714"/>
        <v>476.59999999999997</v>
      </c>
      <c r="AA2223" s="17">
        <f t="shared" si="5715"/>
        <v>476.59999999999997</v>
      </c>
      <c r="AB2223" s="17"/>
      <c r="AC2223" s="17"/>
      <c r="AD2223" s="17"/>
      <c r="AE2223" s="17">
        <f t="shared" si="5716"/>
        <v>466.19999999999999</v>
      </c>
      <c r="AF2223" s="17">
        <f t="shared" si="5717"/>
        <v>476.59999999999997</v>
      </c>
      <c r="AG2223" s="17">
        <f t="shared" si="5718"/>
        <v>476.59999999999997</v>
      </c>
      <c r="AH2223" s="17"/>
      <c r="AI2223" s="17"/>
      <c r="AJ2223" s="17"/>
      <c r="AK2223" s="17"/>
      <c r="AL2223" s="17"/>
      <c r="AM2223" s="17"/>
      <c r="AN2223" s="17"/>
      <c r="AO2223" s="17"/>
      <c r="AP2223" s="17"/>
      <c r="AQ2223" s="17"/>
      <c r="AR2223" s="17"/>
      <c r="AS2223" s="17"/>
      <c r="AT2223" s="17"/>
      <c r="AU2223" s="17"/>
      <c r="AV2223" s="17"/>
      <c r="AW2223" s="17">
        <f t="shared" si="5719"/>
        <v>466.19999999999999</v>
      </c>
      <c r="AX2223" s="17">
        <f t="shared" si="5720"/>
        <v>476.59999999999997</v>
      </c>
      <c r="AY2223" s="17">
        <f t="shared" si="5721"/>
        <v>476.59999999999997</v>
      </c>
      <c r="AZ2223" s="17"/>
      <c r="BA2223" s="32"/>
      <c r="BB2223" s="32"/>
      <c r="BC2223" s="1"/>
      <c r="BD2223" s="1"/>
      <c r="BE2223" s="1"/>
      <c r="BF2223" s="1"/>
      <c r="BG2223" s="1"/>
      <c r="BH2223" s="1"/>
      <c r="BI2223" s="1"/>
    </row>
    <row r="2224" s="1" customFormat="1">
      <c r="A2224" s="30" t="s">
        <v>891</v>
      </c>
      <c r="B2224" s="30" t="s">
        <v>297</v>
      </c>
      <c r="C2224" s="30" t="s">
        <v>29</v>
      </c>
      <c r="D2224" s="30" t="s">
        <v>900</v>
      </c>
      <c r="E2224" s="30" t="s">
        <v>261</v>
      </c>
      <c r="F2224" s="31" t="s">
        <v>262</v>
      </c>
      <c r="G2224" s="17">
        <v>151327.29999999999</v>
      </c>
      <c r="H2224" s="17">
        <v>155980.29999999999</v>
      </c>
      <c r="I2224" s="17">
        <v>155980.29999999999</v>
      </c>
      <c r="J2224" s="17"/>
      <c r="K2224" s="17"/>
      <c r="L2224" s="17"/>
      <c r="M2224" s="17">
        <f t="shared" si="5676"/>
        <v>151327.29999999999</v>
      </c>
      <c r="N2224" s="17">
        <f t="shared" si="5677"/>
        <v>155980.29999999999</v>
      </c>
      <c r="O2224" s="17">
        <f t="shared" si="5678"/>
        <v>155980.29999999999</v>
      </c>
      <c r="P2224" s="17">
        <v>4088.0999999999999</v>
      </c>
      <c r="Q2224" s="17"/>
      <c r="R2224" s="17"/>
      <c r="S2224" s="17"/>
      <c r="T2224" s="17">
        <v>2880.6999999999998</v>
      </c>
      <c r="U2224" s="17"/>
      <c r="V2224" s="17">
        <v>2880.6999999999998</v>
      </c>
      <c r="W2224" s="17"/>
      <c r="X2224" s="17"/>
      <c r="Y2224" s="17">
        <f t="shared" si="5713"/>
        <v>155415.39999999999</v>
      </c>
      <c r="Z2224" s="17">
        <f t="shared" si="5714"/>
        <v>158861</v>
      </c>
      <c r="AA2224" s="17">
        <f t="shared" si="5715"/>
        <v>158861</v>
      </c>
      <c r="AB2224" s="17"/>
      <c r="AC2224" s="17"/>
      <c r="AD2224" s="17"/>
      <c r="AE2224" s="17">
        <f t="shared" si="5716"/>
        <v>155415.39999999999</v>
      </c>
      <c r="AF2224" s="17">
        <f t="shared" si="5717"/>
        <v>158861</v>
      </c>
      <c r="AG2224" s="17">
        <f t="shared" si="5718"/>
        <v>158861</v>
      </c>
      <c r="AH2224" s="17"/>
      <c r="AI2224" s="17"/>
      <c r="AJ2224" s="17"/>
      <c r="AK2224" s="17"/>
      <c r="AL2224" s="17"/>
      <c r="AM2224" s="17"/>
      <c r="AN2224" s="17"/>
      <c r="AO2224" s="17"/>
      <c r="AP2224" s="17"/>
      <c r="AQ2224" s="17"/>
      <c r="AR2224" s="17"/>
      <c r="AS2224" s="17"/>
      <c r="AT2224" s="17"/>
      <c r="AU2224" s="17"/>
      <c r="AV2224" s="17"/>
      <c r="AW2224" s="17">
        <f t="shared" si="5719"/>
        <v>155415.39999999999</v>
      </c>
      <c r="AX2224" s="17">
        <f t="shared" si="5720"/>
        <v>158861</v>
      </c>
      <c r="AY2224" s="17">
        <f t="shared" si="5721"/>
        <v>158861</v>
      </c>
      <c r="AZ2224" s="17"/>
      <c r="BA2224" s="32"/>
      <c r="BB2224" s="32"/>
      <c r="BC2224" s="1"/>
      <c r="BD2224" s="1"/>
      <c r="BE2224" s="1"/>
      <c r="BF2224" s="1"/>
      <c r="BG2224" s="1"/>
      <c r="BH2224" s="1"/>
      <c r="BI2224" s="1"/>
    </row>
    <row r="2225" s="25" customFormat="1">
      <c r="A2225" s="26" t="s">
        <v>891</v>
      </c>
      <c r="B2225" s="26" t="s">
        <v>297</v>
      </c>
      <c r="C2225" s="26" t="s">
        <v>65</v>
      </c>
      <c r="D2225" s="26"/>
      <c r="E2225" s="26"/>
      <c r="F2225" s="27" t="s">
        <v>299</v>
      </c>
      <c r="G2225" s="28">
        <f>G2239+G2226</f>
        <v>174499</v>
      </c>
      <c r="H2225" s="28">
        <f>H2239+H2226</f>
        <v>178568.60000000001</v>
      </c>
      <c r="I2225" s="28">
        <f>I2239+I2226</f>
        <v>228568.60000000001</v>
      </c>
      <c r="J2225" s="28">
        <f>J2239+J2226</f>
        <v>0</v>
      </c>
      <c r="K2225" s="28">
        <f>K2239+K2226</f>
        <v>0</v>
      </c>
      <c r="L2225" s="28">
        <f>L2239+L2226</f>
        <v>0</v>
      </c>
      <c r="M2225" s="28">
        <f t="shared" si="5676"/>
        <v>174499</v>
      </c>
      <c r="N2225" s="28">
        <f t="shared" si="5677"/>
        <v>178568.60000000001</v>
      </c>
      <c r="O2225" s="28">
        <f t="shared" si="5678"/>
        <v>228568.60000000001</v>
      </c>
      <c r="P2225" s="28">
        <f>P2239+P2226</f>
        <v>660.39999999999998</v>
      </c>
      <c r="Q2225" s="28">
        <f>Q2239+Q2226</f>
        <v>0</v>
      </c>
      <c r="R2225" s="28">
        <f>R2239+R2226</f>
        <v>0</v>
      </c>
      <c r="S2225" s="28">
        <f>S2239+S2226</f>
        <v>250</v>
      </c>
      <c r="T2225" s="28">
        <f>T2239+T2226</f>
        <v>0</v>
      </c>
      <c r="U2225" s="28">
        <f>U2239+U2226</f>
        <v>0</v>
      </c>
      <c r="V2225" s="28">
        <f>V2239+V2226</f>
        <v>0</v>
      </c>
      <c r="W2225" s="28">
        <f>W2239+W2226</f>
        <v>0</v>
      </c>
      <c r="X2225" s="28">
        <f>X2239+X2226</f>
        <v>0</v>
      </c>
      <c r="Y2225" s="28">
        <f t="shared" si="5713"/>
        <v>175409.39999999999</v>
      </c>
      <c r="Z2225" s="28">
        <f t="shared" si="5714"/>
        <v>178568.60000000001</v>
      </c>
      <c r="AA2225" s="28">
        <f t="shared" si="5715"/>
        <v>228568.60000000001</v>
      </c>
      <c r="AB2225" s="28">
        <f>AB2239+AB2226</f>
        <v>0</v>
      </c>
      <c r="AC2225" s="28">
        <f>AC2239+AC2226</f>
        <v>0</v>
      </c>
      <c r="AD2225" s="28">
        <f>AD2239+AD2226</f>
        <v>0</v>
      </c>
      <c r="AE2225" s="28">
        <f t="shared" si="5716"/>
        <v>175409.39999999999</v>
      </c>
      <c r="AF2225" s="28">
        <f t="shared" si="5717"/>
        <v>178568.60000000001</v>
      </c>
      <c r="AG2225" s="28">
        <f t="shared" si="5718"/>
        <v>228568.60000000001</v>
      </c>
      <c r="AH2225" s="28">
        <f>AH2239+AH2226</f>
        <v>0</v>
      </c>
      <c r="AI2225" s="28">
        <f>AI2239+AI2226</f>
        <v>0</v>
      </c>
      <c r="AJ2225" s="28">
        <f>AJ2239+AJ2226</f>
        <v>0</v>
      </c>
      <c r="AK2225" s="28">
        <f>AK2239+AK2226</f>
        <v>0</v>
      </c>
      <c r="AL2225" s="28">
        <f>AL2239+AL2226</f>
        <v>0</v>
      </c>
      <c r="AM2225" s="28">
        <f>AM2239+AM2226</f>
        <v>0</v>
      </c>
      <c r="AN2225" s="28">
        <f>AN2239+AN2226</f>
        <v>0</v>
      </c>
      <c r="AO2225" s="28">
        <f>AO2239+AO2226</f>
        <v>0</v>
      </c>
      <c r="AP2225" s="28">
        <f>AP2239+AP2226</f>
        <v>0</v>
      </c>
      <c r="AQ2225" s="28">
        <f>AQ2239+AQ2226</f>
        <v>0</v>
      </c>
      <c r="AR2225" s="28">
        <f>AR2239+AR2226</f>
        <v>0</v>
      </c>
      <c r="AS2225" s="28">
        <f>AS2239+AS2226</f>
        <v>0</v>
      </c>
      <c r="AT2225" s="28">
        <f>AT2239+AT2226</f>
        <v>0</v>
      </c>
      <c r="AU2225" s="28">
        <f>AU2239+AU2226</f>
        <v>0</v>
      </c>
      <c r="AV2225" s="28">
        <f>AV2239+AV2226</f>
        <v>0</v>
      </c>
      <c r="AW2225" s="28">
        <f t="shared" si="5719"/>
        <v>175409.39999999999</v>
      </c>
      <c r="AX2225" s="28">
        <f t="shared" si="5720"/>
        <v>178568.60000000001</v>
      </c>
      <c r="AY2225" s="28">
        <f t="shared" si="5721"/>
        <v>228568.60000000001</v>
      </c>
      <c r="AZ2225" s="28">
        <f>AZ2239+AZ2226</f>
        <v>0</v>
      </c>
      <c r="BA2225" s="29"/>
      <c r="BB2225" s="29"/>
      <c r="BC2225" s="25"/>
      <c r="BD2225" s="25"/>
      <c r="BE2225" s="25"/>
      <c r="BF2225" s="25"/>
      <c r="BG2225" s="25"/>
      <c r="BH2225" s="25"/>
      <c r="BI2225" s="25"/>
    </row>
    <row r="2226" s="1" customFormat="1">
      <c r="A2226" s="30" t="s">
        <v>891</v>
      </c>
      <c r="B2226" s="30" t="s">
        <v>297</v>
      </c>
      <c r="C2226" s="30" t="s">
        <v>65</v>
      </c>
      <c r="D2226" s="30" t="s">
        <v>229</v>
      </c>
      <c r="E2226" s="30"/>
      <c r="F2226" s="31" t="s">
        <v>230</v>
      </c>
      <c r="G2226" s="17">
        <f t="shared" ref="G2226:G2227" si="5756">G2227</f>
        <v>170006.39999999999</v>
      </c>
      <c r="H2226" s="17">
        <f t="shared" ref="H2226:H2227" si="5757">H2227</f>
        <v>170006.39999999999</v>
      </c>
      <c r="I2226" s="17">
        <f t="shared" ref="I2226:I2227" si="5758">I2227</f>
        <v>220006.39999999999</v>
      </c>
      <c r="J2226" s="17">
        <f t="shared" ref="J2226:J2227" si="5759">J2227</f>
        <v>0</v>
      </c>
      <c r="K2226" s="17">
        <f t="shared" ref="K2226:K2227" si="5760">K2227</f>
        <v>0</v>
      </c>
      <c r="L2226" s="17">
        <f t="shared" ref="L2226:L2227" si="5761">L2227</f>
        <v>0</v>
      </c>
      <c r="M2226" s="17">
        <f t="shared" si="5676"/>
        <v>170006.39999999999</v>
      </c>
      <c r="N2226" s="17">
        <f t="shared" si="5677"/>
        <v>170006.39999999999</v>
      </c>
      <c r="O2226" s="17">
        <f t="shared" si="5678"/>
        <v>220006.39999999999</v>
      </c>
      <c r="P2226" s="17">
        <f t="shared" ref="P2226:P2227" si="5762">P2227</f>
        <v>660.39999999999998</v>
      </c>
      <c r="Q2226" s="17">
        <f t="shared" ref="Q2226:Q2227" si="5763">Q2227</f>
        <v>0</v>
      </c>
      <c r="R2226" s="17">
        <f t="shared" ref="R2226:R2227" si="5764">R2227</f>
        <v>0</v>
      </c>
      <c r="S2226" s="17">
        <f t="shared" ref="S2226:S2227" si="5765">S2227</f>
        <v>250</v>
      </c>
      <c r="T2226" s="17">
        <f t="shared" ref="T2226:T2227" si="5766">T2227</f>
        <v>0</v>
      </c>
      <c r="U2226" s="17">
        <f t="shared" ref="U2226:U2227" si="5767">U2227</f>
        <v>0</v>
      </c>
      <c r="V2226" s="17">
        <f t="shared" ref="V2226:V2227" si="5768">V2227</f>
        <v>0</v>
      </c>
      <c r="W2226" s="17">
        <f t="shared" ref="W2226:W2227" si="5769">W2227</f>
        <v>0</v>
      </c>
      <c r="X2226" s="17">
        <f t="shared" ref="X2226:X2227" si="5770">X2227</f>
        <v>0</v>
      </c>
      <c r="Y2226" s="17">
        <f t="shared" si="5713"/>
        <v>170916.79999999999</v>
      </c>
      <c r="Z2226" s="17">
        <f t="shared" si="5714"/>
        <v>170006.39999999999</v>
      </c>
      <c r="AA2226" s="17">
        <f t="shared" si="5715"/>
        <v>220006.39999999999</v>
      </c>
      <c r="AB2226" s="17">
        <f t="shared" ref="AB2226:AB2227" si="5771">AB2227</f>
        <v>0</v>
      </c>
      <c r="AC2226" s="17">
        <f t="shared" ref="AC2226:AC2227" si="5772">AC2227</f>
        <v>0</v>
      </c>
      <c r="AD2226" s="17">
        <f t="shared" ref="AD2226:AD2227" si="5773">AD2227</f>
        <v>0</v>
      </c>
      <c r="AE2226" s="17">
        <f t="shared" si="5716"/>
        <v>170916.79999999999</v>
      </c>
      <c r="AF2226" s="17">
        <f t="shared" si="5717"/>
        <v>170006.39999999999</v>
      </c>
      <c r="AG2226" s="17">
        <f t="shared" si="5718"/>
        <v>220006.39999999999</v>
      </c>
      <c r="AH2226" s="17">
        <f t="shared" ref="AH2226:AH2227" si="5774">AH2227</f>
        <v>0</v>
      </c>
      <c r="AI2226" s="17">
        <f t="shared" ref="AI2226:AI2227" si="5775">AI2227</f>
        <v>0</v>
      </c>
      <c r="AJ2226" s="17">
        <f t="shared" ref="AJ2226:AJ2227" si="5776">AJ2227</f>
        <v>0</v>
      </c>
      <c r="AK2226" s="17">
        <f t="shared" ref="AK2226:AK2227" si="5777">AK2227</f>
        <v>0</v>
      </c>
      <c r="AL2226" s="17">
        <f t="shared" ref="AL2226:AL2227" si="5778">AL2227</f>
        <v>0</v>
      </c>
      <c r="AM2226" s="17">
        <f t="shared" ref="AM2226:AM2227" si="5779">AM2227</f>
        <v>0</v>
      </c>
      <c r="AN2226" s="17">
        <f t="shared" ref="AN2226:AN2227" si="5780">AN2227</f>
        <v>0</v>
      </c>
      <c r="AO2226" s="17">
        <f t="shared" ref="AO2226:AO2227" si="5781">AO2227</f>
        <v>0</v>
      </c>
      <c r="AP2226" s="17">
        <f t="shared" ref="AP2226:AP2227" si="5782">AP2227</f>
        <v>0</v>
      </c>
      <c r="AQ2226" s="17">
        <f t="shared" ref="AQ2226:AQ2227" si="5783">AQ2227</f>
        <v>0</v>
      </c>
      <c r="AR2226" s="17">
        <f t="shared" ref="AR2226:AR2227" si="5784">AR2227</f>
        <v>0</v>
      </c>
      <c r="AS2226" s="17">
        <f t="shared" ref="AS2226:AS2227" si="5785">AS2227</f>
        <v>0</v>
      </c>
      <c r="AT2226" s="17">
        <f t="shared" ref="AT2226:AT2227" si="5786">AT2227</f>
        <v>0</v>
      </c>
      <c r="AU2226" s="17">
        <f t="shared" ref="AU2226:AU2227" si="5787">AU2227</f>
        <v>0</v>
      </c>
      <c r="AV2226" s="17">
        <f t="shared" ref="AV2226:AV2227" si="5788">AV2227</f>
        <v>0</v>
      </c>
      <c r="AW2226" s="17">
        <f t="shared" si="5719"/>
        <v>170916.79999999999</v>
      </c>
      <c r="AX2226" s="17">
        <f t="shared" si="5720"/>
        <v>170006.39999999999</v>
      </c>
      <c r="AY2226" s="17">
        <f t="shared" si="5721"/>
        <v>220006.39999999999</v>
      </c>
      <c r="AZ2226" s="17">
        <f t="shared" ref="AZ2226:AZ2227" si="5789">AZ2227</f>
        <v>0</v>
      </c>
      <c r="BA2226" s="32"/>
      <c r="BB2226" s="32"/>
      <c r="BC2226" s="1"/>
      <c r="BD2226" s="1"/>
      <c r="BE2226" s="1"/>
      <c r="BF2226" s="1"/>
      <c r="BG2226" s="1"/>
      <c r="BH2226" s="1"/>
      <c r="BI2226" s="1"/>
    </row>
    <row r="2227" s="1" customFormat="1">
      <c r="A2227" s="30" t="s">
        <v>891</v>
      </c>
      <c r="B2227" s="30" t="s">
        <v>297</v>
      </c>
      <c r="C2227" s="30" t="s">
        <v>65</v>
      </c>
      <c r="D2227" s="30" t="s">
        <v>231</v>
      </c>
      <c r="E2227" s="30"/>
      <c r="F2227" s="31" t="s">
        <v>36</v>
      </c>
      <c r="G2227" s="17">
        <f t="shared" si="5756"/>
        <v>170006.39999999999</v>
      </c>
      <c r="H2227" s="17">
        <f t="shared" si="5757"/>
        <v>170006.39999999999</v>
      </c>
      <c r="I2227" s="17">
        <f t="shared" si="5758"/>
        <v>220006.39999999999</v>
      </c>
      <c r="J2227" s="17">
        <f t="shared" si="5759"/>
        <v>0</v>
      </c>
      <c r="K2227" s="17">
        <f t="shared" si="5760"/>
        <v>0</v>
      </c>
      <c r="L2227" s="17">
        <f t="shared" si="5761"/>
        <v>0</v>
      </c>
      <c r="M2227" s="17">
        <f t="shared" si="5676"/>
        <v>170006.39999999999</v>
      </c>
      <c r="N2227" s="17">
        <f t="shared" si="5677"/>
        <v>170006.39999999999</v>
      </c>
      <c r="O2227" s="17">
        <f t="shared" si="5678"/>
        <v>220006.39999999999</v>
      </c>
      <c r="P2227" s="17">
        <f t="shared" si="5762"/>
        <v>660.39999999999998</v>
      </c>
      <c r="Q2227" s="17">
        <f t="shared" si="5763"/>
        <v>0</v>
      </c>
      <c r="R2227" s="17">
        <f t="shared" si="5764"/>
        <v>0</v>
      </c>
      <c r="S2227" s="17">
        <f t="shared" si="5765"/>
        <v>250</v>
      </c>
      <c r="T2227" s="17">
        <f t="shared" si="5766"/>
        <v>0</v>
      </c>
      <c r="U2227" s="17">
        <f t="shared" si="5767"/>
        <v>0</v>
      </c>
      <c r="V2227" s="17">
        <f t="shared" si="5768"/>
        <v>0</v>
      </c>
      <c r="W2227" s="17">
        <f t="shared" si="5769"/>
        <v>0</v>
      </c>
      <c r="X2227" s="17">
        <f t="shared" si="5770"/>
        <v>0</v>
      </c>
      <c r="Y2227" s="17">
        <f t="shared" si="5713"/>
        <v>170916.79999999999</v>
      </c>
      <c r="Z2227" s="17">
        <f t="shared" si="5714"/>
        <v>170006.39999999999</v>
      </c>
      <c r="AA2227" s="17">
        <f t="shared" si="5715"/>
        <v>220006.39999999999</v>
      </c>
      <c r="AB2227" s="17">
        <f t="shared" si="5771"/>
        <v>0</v>
      </c>
      <c r="AC2227" s="17">
        <f t="shared" si="5772"/>
        <v>0</v>
      </c>
      <c r="AD2227" s="17">
        <f t="shared" si="5773"/>
        <v>0</v>
      </c>
      <c r="AE2227" s="17">
        <f t="shared" si="5716"/>
        <v>170916.79999999999</v>
      </c>
      <c r="AF2227" s="17">
        <f t="shared" si="5717"/>
        <v>170006.39999999999</v>
      </c>
      <c r="AG2227" s="17">
        <f t="shared" si="5718"/>
        <v>220006.39999999999</v>
      </c>
      <c r="AH2227" s="17">
        <f t="shared" si="5774"/>
        <v>0</v>
      </c>
      <c r="AI2227" s="17">
        <f t="shared" si="5775"/>
        <v>0</v>
      </c>
      <c r="AJ2227" s="17">
        <f t="shared" si="5776"/>
        <v>0</v>
      </c>
      <c r="AK2227" s="17">
        <f t="shared" si="5777"/>
        <v>0</v>
      </c>
      <c r="AL2227" s="17">
        <f t="shared" si="5778"/>
        <v>0</v>
      </c>
      <c r="AM2227" s="17">
        <f t="shared" si="5779"/>
        <v>0</v>
      </c>
      <c r="AN2227" s="17">
        <f t="shared" si="5780"/>
        <v>0</v>
      </c>
      <c r="AO2227" s="17">
        <f t="shared" si="5781"/>
        <v>0</v>
      </c>
      <c r="AP2227" s="17">
        <f t="shared" si="5782"/>
        <v>0</v>
      </c>
      <c r="AQ2227" s="17">
        <f t="shared" si="5783"/>
        <v>0</v>
      </c>
      <c r="AR2227" s="17">
        <f t="shared" si="5784"/>
        <v>0</v>
      </c>
      <c r="AS2227" s="17">
        <f t="shared" si="5785"/>
        <v>0</v>
      </c>
      <c r="AT2227" s="17">
        <f t="shared" si="5786"/>
        <v>0</v>
      </c>
      <c r="AU2227" s="17">
        <f t="shared" si="5787"/>
        <v>0</v>
      </c>
      <c r="AV2227" s="17">
        <f t="shared" si="5788"/>
        <v>0</v>
      </c>
      <c r="AW2227" s="17">
        <f t="shared" si="5719"/>
        <v>170916.79999999999</v>
      </c>
      <c r="AX2227" s="17">
        <f t="shared" si="5720"/>
        <v>170006.39999999999</v>
      </c>
      <c r="AY2227" s="17">
        <f t="shared" si="5721"/>
        <v>220006.39999999999</v>
      </c>
      <c r="AZ2227" s="17">
        <f t="shared" si="5789"/>
        <v>0</v>
      </c>
      <c r="BA2227" s="32"/>
      <c r="BB2227" s="32"/>
      <c r="BC2227" s="1"/>
      <c r="BD2227" s="1"/>
      <c r="BE2227" s="1"/>
      <c r="BF2227" s="1"/>
      <c r="BG2227" s="1"/>
      <c r="BH2227" s="1"/>
      <c r="BI2227" s="1"/>
    </row>
    <row r="2228" s="1" customFormat="1">
      <c r="A2228" s="30" t="s">
        <v>891</v>
      </c>
      <c r="B2228" s="30" t="s">
        <v>297</v>
      </c>
      <c r="C2228" s="30" t="s">
        <v>65</v>
      </c>
      <c r="D2228" s="30" t="s">
        <v>902</v>
      </c>
      <c r="E2228" s="30"/>
      <c r="F2228" s="31" t="s">
        <v>903</v>
      </c>
      <c r="G2228" s="17">
        <f>G2229+G2231+G2233+G2235+G2237</f>
        <v>170006.39999999999</v>
      </c>
      <c r="H2228" s="17">
        <f>H2229+H2231+H2233+H2235+H2237</f>
        <v>170006.39999999999</v>
      </c>
      <c r="I2228" s="17">
        <f>I2229+I2231+I2233+I2235+I2237</f>
        <v>220006.39999999999</v>
      </c>
      <c r="J2228" s="17">
        <f>J2229+J2231+J2233+J2235+J2237</f>
        <v>0</v>
      </c>
      <c r="K2228" s="17">
        <f>K2229+K2231+K2233+K2235+K2237</f>
        <v>0</v>
      </c>
      <c r="L2228" s="17">
        <f>L2229+L2231+L2233+L2235+L2237</f>
        <v>0</v>
      </c>
      <c r="M2228" s="17">
        <f t="shared" si="5676"/>
        <v>170006.39999999999</v>
      </c>
      <c r="N2228" s="17">
        <f t="shared" si="5677"/>
        <v>170006.39999999999</v>
      </c>
      <c r="O2228" s="17">
        <f t="shared" si="5678"/>
        <v>220006.39999999999</v>
      </c>
      <c r="P2228" s="17">
        <f>P2229+P2231+P2233+P2235+P2237</f>
        <v>660.39999999999998</v>
      </c>
      <c r="Q2228" s="17">
        <f>Q2229+Q2231+Q2233+Q2235+Q2237</f>
        <v>0</v>
      </c>
      <c r="R2228" s="17">
        <f>R2229+R2231+R2233+R2235+R2237</f>
        <v>0</v>
      </c>
      <c r="S2228" s="17">
        <f>S2229+S2231+S2233+S2235+S2237</f>
        <v>250</v>
      </c>
      <c r="T2228" s="17">
        <f>T2229+T2231+T2233+T2235+T2237</f>
        <v>0</v>
      </c>
      <c r="U2228" s="17">
        <f>U2229+U2231+U2233+U2235+U2237</f>
        <v>0</v>
      </c>
      <c r="V2228" s="17">
        <f>V2229+V2231+V2233+V2235+V2237</f>
        <v>0</v>
      </c>
      <c r="W2228" s="17">
        <f>W2229+W2231+W2233+W2235+W2237</f>
        <v>0</v>
      </c>
      <c r="X2228" s="17">
        <f>X2229+X2231+X2233+X2235+X2237</f>
        <v>0</v>
      </c>
      <c r="Y2228" s="17">
        <f t="shared" si="5713"/>
        <v>170916.79999999999</v>
      </c>
      <c r="Z2228" s="17">
        <f t="shared" si="5714"/>
        <v>170006.39999999999</v>
      </c>
      <c r="AA2228" s="17">
        <f t="shared" si="5715"/>
        <v>220006.39999999999</v>
      </c>
      <c r="AB2228" s="17">
        <f>AB2229+AB2231+AB2233+AB2235+AB2237</f>
        <v>0</v>
      </c>
      <c r="AC2228" s="17">
        <f>AC2229+AC2231+AC2233+AC2235+AC2237</f>
        <v>0</v>
      </c>
      <c r="AD2228" s="17">
        <f>AD2229+AD2231+AD2233+AD2235+AD2237</f>
        <v>0</v>
      </c>
      <c r="AE2228" s="17">
        <f t="shared" si="5716"/>
        <v>170916.79999999999</v>
      </c>
      <c r="AF2228" s="17">
        <f t="shared" si="5717"/>
        <v>170006.39999999999</v>
      </c>
      <c r="AG2228" s="17">
        <f t="shared" si="5718"/>
        <v>220006.39999999999</v>
      </c>
      <c r="AH2228" s="17">
        <f>AH2229+AH2231+AH2233+AH2235+AH2237</f>
        <v>0</v>
      </c>
      <c r="AI2228" s="17">
        <f>AI2229+AI2231+AI2233+AI2235+AI2237</f>
        <v>0</v>
      </c>
      <c r="AJ2228" s="17">
        <f>AJ2229+AJ2231+AJ2233+AJ2235+AJ2237</f>
        <v>0</v>
      </c>
      <c r="AK2228" s="17">
        <f>AK2229+AK2231+AK2233+AK2235+AK2237</f>
        <v>0</v>
      </c>
      <c r="AL2228" s="17">
        <f>AL2229+AL2231+AL2233+AL2235+AL2237</f>
        <v>0</v>
      </c>
      <c r="AM2228" s="17">
        <f>AM2229+AM2231+AM2233+AM2235+AM2237</f>
        <v>0</v>
      </c>
      <c r="AN2228" s="17">
        <f>AN2229+AN2231+AN2233+AN2235+AN2237</f>
        <v>0</v>
      </c>
      <c r="AO2228" s="17">
        <f>AO2229+AO2231+AO2233+AO2235+AO2237</f>
        <v>0</v>
      </c>
      <c r="AP2228" s="17">
        <f>AP2229+AP2231+AP2233+AP2235+AP2237</f>
        <v>0</v>
      </c>
      <c r="AQ2228" s="17">
        <f>AQ2229+AQ2231+AQ2233+AQ2235+AQ2237</f>
        <v>0</v>
      </c>
      <c r="AR2228" s="17">
        <f>AR2229+AR2231+AR2233+AR2235+AR2237</f>
        <v>0</v>
      </c>
      <c r="AS2228" s="17">
        <f>AS2229+AS2231+AS2233+AS2235+AS2237</f>
        <v>0</v>
      </c>
      <c r="AT2228" s="17">
        <f>AT2229+AT2231+AT2233+AT2235+AT2237</f>
        <v>0</v>
      </c>
      <c r="AU2228" s="17">
        <f>AU2229+AU2231+AU2233+AU2235+AU2237</f>
        <v>0</v>
      </c>
      <c r="AV2228" s="17">
        <f>AV2229+AV2231+AV2233+AV2235+AV2237</f>
        <v>0</v>
      </c>
      <c r="AW2228" s="17">
        <f t="shared" si="5719"/>
        <v>170916.79999999999</v>
      </c>
      <c r="AX2228" s="17">
        <f t="shared" si="5720"/>
        <v>170006.39999999999</v>
      </c>
      <c r="AY2228" s="17">
        <f t="shared" si="5721"/>
        <v>220006.39999999999</v>
      </c>
      <c r="AZ2228" s="17">
        <f>AZ2229+AZ2231+AZ2233+AZ2235+AZ2237</f>
        <v>0</v>
      </c>
      <c r="BA2228" s="32"/>
      <c r="BB2228" s="32"/>
      <c r="BC2228" s="1"/>
      <c r="BD2228" s="1"/>
      <c r="BE2228" s="1"/>
      <c r="BF2228" s="1"/>
      <c r="BG2228" s="1"/>
      <c r="BH2228" s="1"/>
      <c r="BI2228" s="1"/>
    </row>
    <row r="2229" s="1" customFormat="1">
      <c r="A2229" s="30" t="s">
        <v>891</v>
      </c>
      <c r="B2229" s="30" t="s">
        <v>297</v>
      </c>
      <c r="C2229" s="30" t="s">
        <v>65</v>
      </c>
      <c r="D2229" s="30" t="s">
        <v>904</v>
      </c>
      <c r="E2229" s="30"/>
      <c r="F2229" s="31" t="s">
        <v>905</v>
      </c>
      <c r="G2229" s="17">
        <f>G2230</f>
        <v>13095.5</v>
      </c>
      <c r="H2229" s="17">
        <f>H2230</f>
        <v>13095.5</v>
      </c>
      <c r="I2229" s="17">
        <f>I2230</f>
        <v>13095.5</v>
      </c>
      <c r="J2229" s="17">
        <f>J2230</f>
        <v>0</v>
      </c>
      <c r="K2229" s="17">
        <f>K2230</f>
        <v>0</v>
      </c>
      <c r="L2229" s="17">
        <f>L2230</f>
        <v>0</v>
      </c>
      <c r="M2229" s="17">
        <f t="shared" si="5676"/>
        <v>13095.5</v>
      </c>
      <c r="N2229" s="17">
        <f t="shared" si="5677"/>
        <v>13095.5</v>
      </c>
      <c r="O2229" s="17">
        <f t="shared" si="5678"/>
        <v>13095.5</v>
      </c>
      <c r="P2229" s="17">
        <f>P2230</f>
        <v>535.29999999999995</v>
      </c>
      <c r="Q2229" s="17">
        <f>Q2230</f>
        <v>0</v>
      </c>
      <c r="R2229" s="17">
        <f>R2230</f>
        <v>0</v>
      </c>
      <c r="S2229" s="17">
        <f>S2230</f>
        <v>0</v>
      </c>
      <c r="T2229" s="17">
        <f>T2230</f>
        <v>0</v>
      </c>
      <c r="U2229" s="17">
        <f>U2230</f>
        <v>0</v>
      </c>
      <c r="V2229" s="17">
        <f>V2230</f>
        <v>0</v>
      </c>
      <c r="W2229" s="17">
        <f>W2230</f>
        <v>0</v>
      </c>
      <c r="X2229" s="17">
        <f>X2230</f>
        <v>0</v>
      </c>
      <c r="Y2229" s="17">
        <f t="shared" si="5713"/>
        <v>13630.799999999999</v>
      </c>
      <c r="Z2229" s="17">
        <f t="shared" si="5714"/>
        <v>13095.5</v>
      </c>
      <c r="AA2229" s="17">
        <f t="shared" si="5715"/>
        <v>13095.5</v>
      </c>
      <c r="AB2229" s="17">
        <f>AB2230</f>
        <v>0</v>
      </c>
      <c r="AC2229" s="17">
        <f>AC2230</f>
        <v>0</v>
      </c>
      <c r="AD2229" s="17">
        <f>AD2230</f>
        <v>0</v>
      </c>
      <c r="AE2229" s="17">
        <f t="shared" si="5716"/>
        <v>13630.799999999999</v>
      </c>
      <c r="AF2229" s="17">
        <f t="shared" si="5717"/>
        <v>13095.5</v>
      </c>
      <c r="AG2229" s="17">
        <f t="shared" si="5718"/>
        <v>13095.5</v>
      </c>
      <c r="AH2229" s="17">
        <f>AH2230</f>
        <v>0</v>
      </c>
      <c r="AI2229" s="17">
        <f>AI2230</f>
        <v>0</v>
      </c>
      <c r="AJ2229" s="17">
        <f>AJ2230</f>
        <v>0</v>
      </c>
      <c r="AK2229" s="17">
        <f>AK2230</f>
        <v>0</v>
      </c>
      <c r="AL2229" s="17">
        <f>AL2230</f>
        <v>0</v>
      </c>
      <c r="AM2229" s="17">
        <f>AM2230</f>
        <v>0</v>
      </c>
      <c r="AN2229" s="17">
        <f>AN2230</f>
        <v>0</v>
      </c>
      <c r="AO2229" s="17">
        <f>AO2230</f>
        <v>0</v>
      </c>
      <c r="AP2229" s="17">
        <f>AP2230</f>
        <v>0</v>
      </c>
      <c r="AQ2229" s="17">
        <f>AQ2230</f>
        <v>0</v>
      </c>
      <c r="AR2229" s="17">
        <f>AR2230</f>
        <v>0</v>
      </c>
      <c r="AS2229" s="17">
        <f>AS2230</f>
        <v>0</v>
      </c>
      <c r="AT2229" s="17">
        <f>AT2230</f>
        <v>0</v>
      </c>
      <c r="AU2229" s="17">
        <f>AU2230</f>
        <v>0</v>
      </c>
      <c r="AV2229" s="17">
        <f>AV2230</f>
        <v>0</v>
      </c>
      <c r="AW2229" s="17">
        <f t="shared" si="5719"/>
        <v>13630.799999999999</v>
      </c>
      <c r="AX2229" s="17">
        <f t="shared" si="5720"/>
        <v>13095.5</v>
      </c>
      <c r="AY2229" s="17">
        <f t="shared" si="5721"/>
        <v>13095.5</v>
      </c>
      <c r="AZ2229" s="17">
        <f>AZ2230</f>
        <v>0</v>
      </c>
      <c r="BA2229" s="32"/>
      <c r="BB2229" s="32"/>
      <c r="BC2229" s="1"/>
      <c r="BD2229" s="1"/>
      <c r="BE2229" s="1"/>
      <c r="BF2229" s="1"/>
      <c r="BG2229" s="1"/>
      <c r="BH2229" s="1"/>
      <c r="BI2229" s="1"/>
    </row>
    <row r="2230" s="1" customFormat="1">
      <c r="A2230" s="30" t="s">
        <v>891</v>
      </c>
      <c r="B2230" s="30" t="s">
        <v>297</v>
      </c>
      <c r="C2230" s="30" t="s">
        <v>65</v>
      </c>
      <c r="D2230" s="30" t="s">
        <v>904</v>
      </c>
      <c r="E2230" s="30" t="s">
        <v>261</v>
      </c>
      <c r="F2230" s="31" t="s">
        <v>262</v>
      </c>
      <c r="G2230" s="17">
        <v>13095.5</v>
      </c>
      <c r="H2230" s="17">
        <v>13095.5</v>
      </c>
      <c r="I2230" s="17">
        <v>13095.5</v>
      </c>
      <c r="J2230" s="17"/>
      <c r="K2230" s="17"/>
      <c r="L2230" s="17"/>
      <c r="M2230" s="17">
        <f t="shared" si="5676"/>
        <v>13095.5</v>
      </c>
      <c r="N2230" s="17">
        <f t="shared" si="5677"/>
        <v>13095.5</v>
      </c>
      <c r="O2230" s="17">
        <f t="shared" si="5678"/>
        <v>13095.5</v>
      </c>
      <c r="P2230" s="17">
        <v>535.29999999999995</v>
      </c>
      <c r="Q2230" s="17"/>
      <c r="R2230" s="17"/>
      <c r="S2230" s="17"/>
      <c r="T2230" s="17"/>
      <c r="U2230" s="17"/>
      <c r="V2230" s="17"/>
      <c r="W2230" s="17"/>
      <c r="X2230" s="17"/>
      <c r="Y2230" s="17">
        <f t="shared" si="5713"/>
        <v>13630.799999999999</v>
      </c>
      <c r="Z2230" s="17">
        <f t="shared" si="5714"/>
        <v>13095.5</v>
      </c>
      <c r="AA2230" s="17">
        <f t="shared" si="5715"/>
        <v>13095.5</v>
      </c>
      <c r="AB2230" s="17"/>
      <c r="AC2230" s="17"/>
      <c r="AD2230" s="17"/>
      <c r="AE2230" s="17">
        <f t="shared" si="5716"/>
        <v>13630.799999999999</v>
      </c>
      <c r="AF2230" s="17">
        <f t="shared" si="5717"/>
        <v>13095.5</v>
      </c>
      <c r="AG2230" s="17">
        <f t="shared" si="5718"/>
        <v>13095.5</v>
      </c>
      <c r="AH2230" s="17"/>
      <c r="AI2230" s="17"/>
      <c r="AJ2230" s="17"/>
      <c r="AK2230" s="17"/>
      <c r="AL2230" s="17"/>
      <c r="AM2230" s="17"/>
      <c r="AN2230" s="17"/>
      <c r="AO2230" s="17"/>
      <c r="AP2230" s="17"/>
      <c r="AQ2230" s="17"/>
      <c r="AR2230" s="17"/>
      <c r="AS2230" s="17"/>
      <c r="AT2230" s="17"/>
      <c r="AU2230" s="17"/>
      <c r="AV2230" s="17"/>
      <c r="AW2230" s="17">
        <f t="shared" si="5719"/>
        <v>13630.799999999999</v>
      </c>
      <c r="AX2230" s="17">
        <f t="shared" si="5720"/>
        <v>13095.5</v>
      </c>
      <c r="AY2230" s="17">
        <f t="shared" si="5721"/>
        <v>13095.5</v>
      </c>
      <c r="AZ2230" s="17"/>
      <c r="BA2230" s="32"/>
      <c r="BB2230" s="32"/>
      <c r="BC2230" s="1"/>
      <c r="BD2230" s="1"/>
      <c r="BE2230" s="1"/>
      <c r="BF2230" s="1"/>
      <c r="BG2230" s="1"/>
      <c r="BH2230" s="1"/>
      <c r="BI2230" s="1"/>
    </row>
    <row r="2231" s="1" customFormat="1">
      <c r="A2231" s="30" t="s">
        <v>891</v>
      </c>
      <c r="B2231" s="30" t="s">
        <v>297</v>
      </c>
      <c r="C2231" s="30" t="s">
        <v>65</v>
      </c>
      <c r="D2231" s="30" t="s">
        <v>906</v>
      </c>
      <c r="E2231" s="30"/>
      <c r="F2231" s="31" t="s">
        <v>907</v>
      </c>
      <c r="G2231" s="17">
        <f>G2232</f>
        <v>3060.3000000000002</v>
      </c>
      <c r="H2231" s="17">
        <f>H2232</f>
        <v>3060.3000000000002</v>
      </c>
      <c r="I2231" s="17">
        <f>I2232</f>
        <v>3060.3000000000002</v>
      </c>
      <c r="J2231" s="17">
        <f>J2232</f>
        <v>0</v>
      </c>
      <c r="K2231" s="17">
        <f>K2232</f>
        <v>0</v>
      </c>
      <c r="L2231" s="17">
        <f>L2232</f>
        <v>0</v>
      </c>
      <c r="M2231" s="17">
        <f t="shared" si="5676"/>
        <v>3060.3000000000002</v>
      </c>
      <c r="N2231" s="17">
        <f t="shared" si="5677"/>
        <v>3060.3000000000002</v>
      </c>
      <c r="O2231" s="17">
        <f t="shared" si="5678"/>
        <v>3060.3000000000002</v>
      </c>
      <c r="P2231" s="17">
        <f>P2232</f>
        <v>125.09999999999999</v>
      </c>
      <c r="Q2231" s="17">
        <f>Q2232</f>
        <v>0</v>
      </c>
      <c r="R2231" s="17">
        <f>R2232</f>
        <v>0</v>
      </c>
      <c r="S2231" s="17">
        <f>S2232</f>
        <v>0</v>
      </c>
      <c r="T2231" s="17">
        <f>T2232</f>
        <v>0</v>
      </c>
      <c r="U2231" s="17">
        <f>U2232</f>
        <v>0</v>
      </c>
      <c r="V2231" s="17">
        <f>V2232</f>
        <v>0</v>
      </c>
      <c r="W2231" s="17">
        <f>W2232</f>
        <v>0</v>
      </c>
      <c r="X2231" s="17">
        <f>X2232</f>
        <v>0</v>
      </c>
      <c r="Y2231" s="17">
        <f t="shared" si="5713"/>
        <v>3185.4000000000001</v>
      </c>
      <c r="Z2231" s="17">
        <f t="shared" si="5714"/>
        <v>3060.3000000000002</v>
      </c>
      <c r="AA2231" s="17">
        <f t="shared" si="5715"/>
        <v>3060.3000000000002</v>
      </c>
      <c r="AB2231" s="17">
        <f>AB2232</f>
        <v>0</v>
      </c>
      <c r="AC2231" s="17">
        <f>AC2232</f>
        <v>0</v>
      </c>
      <c r="AD2231" s="17">
        <f>AD2232</f>
        <v>0</v>
      </c>
      <c r="AE2231" s="17">
        <f t="shared" si="5716"/>
        <v>3185.4000000000001</v>
      </c>
      <c r="AF2231" s="17">
        <f t="shared" si="5717"/>
        <v>3060.3000000000002</v>
      </c>
      <c r="AG2231" s="17">
        <f t="shared" si="5718"/>
        <v>3060.3000000000002</v>
      </c>
      <c r="AH2231" s="17">
        <f>AH2232</f>
        <v>0</v>
      </c>
      <c r="AI2231" s="17">
        <f>AI2232</f>
        <v>0</v>
      </c>
      <c r="AJ2231" s="17">
        <f>AJ2232</f>
        <v>0</v>
      </c>
      <c r="AK2231" s="17">
        <f>AK2232</f>
        <v>0</v>
      </c>
      <c r="AL2231" s="17">
        <f>AL2232</f>
        <v>0</v>
      </c>
      <c r="AM2231" s="17">
        <f>AM2232</f>
        <v>0</v>
      </c>
      <c r="AN2231" s="17">
        <f>AN2232</f>
        <v>0</v>
      </c>
      <c r="AO2231" s="17">
        <f>AO2232</f>
        <v>0</v>
      </c>
      <c r="AP2231" s="17">
        <f>AP2232</f>
        <v>0</v>
      </c>
      <c r="AQ2231" s="17">
        <f>AQ2232</f>
        <v>0</v>
      </c>
      <c r="AR2231" s="17">
        <f>AR2232</f>
        <v>0</v>
      </c>
      <c r="AS2231" s="17">
        <f>AS2232</f>
        <v>0</v>
      </c>
      <c r="AT2231" s="17">
        <f>AT2232</f>
        <v>0</v>
      </c>
      <c r="AU2231" s="17">
        <f>AU2232</f>
        <v>0</v>
      </c>
      <c r="AV2231" s="17">
        <f>AV2232</f>
        <v>0</v>
      </c>
      <c r="AW2231" s="17">
        <f t="shared" si="5719"/>
        <v>3185.4000000000001</v>
      </c>
      <c r="AX2231" s="17">
        <f t="shared" si="5720"/>
        <v>3060.3000000000002</v>
      </c>
      <c r="AY2231" s="17">
        <f t="shared" si="5721"/>
        <v>3060.3000000000002</v>
      </c>
      <c r="AZ2231" s="17">
        <f>AZ2232</f>
        <v>0</v>
      </c>
      <c r="BA2231" s="32"/>
      <c r="BB2231" s="32"/>
      <c r="BC2231" s="1"/>
      <c r="BD2231" s="1"/>
      <c r="BE2231" s="1"/>
      <c r="BF2231" s="1"/>
      <c r="BG2231" s="1"/>
      <c r="BH2231" s="1"/>
      <c r="BI2231" s="1"/>
    </row>
    <row r="2232" s="1" customFormat="1">
      <c r="A2232" s="30" t="s">
        <v>891</v>
      </c>
      <c r="B2232" s="30" t="s">
        <v>297</v>
      </c>
      <c r="C2232" s="30" t="s">
        <v>65</v>
      </c>
      <c r="D2232" s="30" t="s">
        <v>906</v>
      </c>
      <c r="E2232" s="30" t="s">
        <v>261</v>
      </c>
      <c r="F2232" s="31" t="s">
        <v>262</v>
      </c>
      <c r="G2232" s="17">
        <v>3060.3000000000002</v>
      </c>
      <c r="H2232" s="17">
        <v>3060.3000000000002</v>
      </c>
      <c r="I2232" s="17">
        <v>3060.3000000000002</v>
      </c>
      <c r="J2232" s="17"/>
      <c r="K2232" s="17"/>
      <c r="L2232" s="17"/>
      <c r="M2232" s="17">
        <f t="shared" si="5676"/>
        <v>3060.3000000000002</v>
      </c>
      <c r="N2232" s="17">
        <f t="shared" si="5677"/>
        <v>3060.3000000000002</v>
      </c>
      <c r="O2232" s="17">
        <f t="shared" si="5678"/>
        <v>3060.3000000000002</v>
      </c>
      <c r="P2232" s="17">
        <v>125.09999999999999</v>
      </c>
      <c r="Q2232" s="17"/>
      <c r="R2232" s="17"/>
      <c r="S2232" s="17"/>
      <c r="T2232" s="17"/>
      <c r="U2232" s="17"/>
      <c r="V2232" s="17"/>
      <c r="W2232" s="17"/>
      <c r="X2232" s="17"/>
      <c r="Y2232" s="17">
        <f t="shared" si="5713"/>
        <v>3185.4000000000001</v>
      </c>
      <c r="Z2232" s="17">
        <f t="shared" si="5714"/>
        <v>3060.3000000000002</v>
      </c>
      <c r="AA2232" s="17">
        <f t="shared" si="5715"/>
        <v>3060.3000000000002</v>
      </c>
      <c r="AB2232" s="17"/>
      <c r="AC2232" s="17"/>
      <c r="AD2232" s="17"/>
      <c r="AE2232" s="17">
        <f t="shared" si="5716"/>
        <v>3185.4000000000001</v>
      </c>
      <c r="AF2232" s="17">
        <f t="shared" si="5717"/>
        <v>3060.3000000000002</v>
      </c>
      <c r="AG2232" s="17">
        <f t="shared" si="5718"/>
        <v>3060.3000000000002</v>
      </c>
      <c r="AH2232" s="17"/>
      <c r="AI2232" s="17"/>
      <c r="AJ2232" s="17"/>
      <c r="AK2232" s="17"/>
      <c r="AL2232" s="17"/>
      <c r="AM2232" s="17"/>
      <c r="AN2232" s="17"/>
      <c r="AO2232" s="17"/>
      <c r="AP2232" s="17"/>
      <c r="AQ2232" s="17"/>
      <c r="AR2232" s="17"/>
      <c r="AS2232" s="17"/>
      <c r="AT2232" s="17"/>
      <c r="AU2232" s="17"/>
      <c r="AV2232" s="17"/>
      <c r="AW2232" s="17">
        <f t="shared" si="5719"/>
        <v>3185.4000000000001</v>
      </c>
      <c r="AX2232" s="17">
        <f t="shared" si="5720"/>
        <v>3060.3000000000002</v>
      </c>
      <c r="AY2232" s="17">
        <f t="shared" si="5721"/>
        <v>3060.3000000000002</v>
      </c>
      <c r="AZ2232" s="17"/>
      <c r="BA2232" s="32"/>
      <c r="BB2232" s="32"/>
      <c r="BC2232" s="1"/>
      <c r="BD2232" s="1"/>
      <c r="BE2232" s="1"/>
      <c r="BF2232" s="1"/>
      <c r="BG2232" s="1"/>
      <c r="BH2232" s="1"/>
      <c r="BI2232" s="1"/>
    </row>
    <row r="2233" s="1" customFormat="1">
      <c r="A2233" s="30" t="s">
        <v>891</v>
      </c>
      <c r="B2233" s="30" t="s">
        <v>297</v>
      </c>
      <c r="C2233" s="30" t="s">
        <v>65</v>
      </c>
      <c r="D2233" s="30" t="s">
        <v>908</v>
      </c>
      <c r="E2233" s="30"/>
      <c r="F2233" s="31" t="s">
        <v>909</v>
      </c>
      <c r="G2233" s="17">
        <f>G2234</f>
        <v>402.30000000000001</v>
      </c>
      <c r="H2233" s="17">
        <f>H2234</f>
        <v>402.30000000000001</v>
      </c>
      <c r="I2233" s="17">
        <f>I2234</f>
        <v>402.30000000000001</v>
      </c>
      <c r="J2233" s="17">
        <f>J2234</f>
        <v>0</v>
      </c>
      <c r="K2233" s="17">
        <f>K2234</f>
        <v>0</v>
      </c>
      <c r="L2233" s="17">
        <f>L2234</f>
        <v>0</v>
      </c>
      <c r="M2233" s="17">
        <f t="shared" si="5676"/>
        <v>402.30000000000001</v>
      </c>
      <c r="N2233" s="17">
        <f t="shared" si="5677"/>
        <v>402.30000000000001</v>
      </c>
      <c r="O2233" s="17">
        <f t="shared" si="5678"/>
        <v>402.30000000000001</v>
      </c>
      <c r="P2233" s="17">
        <f>P2234</f>
        <v>0</v>
      </c>
      <c r="Q2233" s="17">
        <f>Q2234</f>
        <v>0</v>
      </c>
      <c r="R2233" s="17">
        <f>R2234</f>
        <v>0</v>
      </c>
      <c r="S2233" s="17">
        <f>S2234</f>
        <v>0</v>
      </c>
      <c r="T2233" s="17">
        <f>T2234</f>
        <v>0</v>
      </c>
      <c r="U2233" s="17">
        <f>U2234</f>
        <v>0</v>
      </c>
      <c r="V2233" s="17">
        <f>V2234</f>
        <v>0</v>
      </c>
      <c r="W2233" s="17">
        <f>W2234</f>
        <v>0</v>
      </c>
      <c r="X2233" s="17">
        <f>X2234</f>
        <v>0</v>
      </c>
      <c r="Y2233" s="17">
        <f t="shared" si="5713"/>
        <v>402.30000000000001</v>
      </c>
      <c r="Z2233" s="17">
        <f t="shared" si="5714"/>
        <v>402.30000000000001</v>
      </c>
      <c r="AA2233" s="17">
        <f t="shared" si="5715"/>
        <v>402.30000000000001</v>
      </c>
      <c r="AB2233" s="17">
        <f>AB2234</f>
        <v>0</v>
      </c>
      <c r="AC2233" s="17">
        <f>AC2234</f>
        <v>0</v>
      </c>
      <c r="AD2233" s="17">
        <f>AD2234</f>
        <v>0</v>
      </c>
      <c r="AE2233" s="17">
        <f t="shared" si="5716"/>
        <v>402.30000000000001</v>
      </c>
      <c r="AF2233" s="17">
        <f t="shared" si="5717"/>
        <v>402.30000000000001</v>
      </c>
      <c r="AG2233" s="17">
        <f t="shared" si="5718"/>
        <v>402.30000000000001</v>
      </c>
      <c r="AH2233" s="17">
        <f>AH2234</f>
        <v>0</v>
      </c>
      <c r="AI2233" s="17">
        <f>AI2234</f>
        <v>0</v>
      </c>
      <c r="AJ2233" s="17">
        <f>AJ2234</f>
        <v>0</v>
      </c>
      <c r="AK2233" s="17">
        <f>AK2234</f>
        <v>0</v>
      </c>
      <c r="AL2233" s="17">
        <f>AL2234</f>
        <v>0</v>
      </c>
      <c r="AM2233" s="17">
        <f>AM2234</f>
        <v>0</v>
      </c>
      <c r="AN2233" s="17">
        <f>AN2234</f>
        <v>0</v>
      </c>
      <c r="AO2233" s="17">
        <f>AO2234</f>
        <v>0</v>
      </c>
      <c r="AP2233" s="17">
        <f>AP2234</f>
        <v>0</v>
      </c>
      <c r="AQ2233" s="17">
        <f>AQ2234</f>
        <v>0</v>
      </c>
      <c r="AR2233" s="17">
        <f>AR2234</f>
        <v>0</v>
      </c>
      <c r="AS2233" s="17">
        <f>AS2234</f>
        <v>0</v>
      </c>
      <c r="AT2233" s="17">
        <f>AT2234</f>
        <v>0</v>
      </c>
      <c r="AU2233" s="17">
        <f>AU2234</f>
        <v>0</v>
      </c>
      <c r="AV2233" s="17">
        <f>AV2234</f>
        <v>0</v>
      </c>
      <c r="AW2233" s="17">
        <f t="shared" si="5719"/>
        <v>402.30000000000001</v>
      </c>
      <c r="AX2233" s="17">
        <f t="shared" si="5720"/>
        <v>402.30000000000001</v>
      </c>
      <c r="AY2233" s="17">
        <f t="shared" si="5721"/>
        <v>402.30000000000001</v>
      </c>
      <c r="AZ2233" s="17">
        <f>AZ2234</f>
        <v>0</v>
      </c>
      <c r="BA2233" s="32"/>
      <c r="BB2233" s="32"/>
      <c r="BC2233" s="1"/>
      <c r="BD2233" s="1"/>
      <c r="BE2233" s="1"/>
      <c r="BF2233" s="1"/>
      <c r="BG2233" s="1"/>
      <c r="BH2233" s="1"/>
      <c r="BI2233" s="1"/>
    </row>
    <row r="2234" s="1" customFormat="1">
      <c r="A2234" s="30" t="s">
        <v>891</v>
      </c>
      <c r="B2234" s="30" t="s">
        <v>297</v>
      </c>
      <c r="C2234" s="30" t="s">
        <v>65</v>
      </c>
      <c r="D2234" s="30" t="s">
        <v>908</v>
      </c>
      <c r="E2234" s="30" t="s">
        <v>261</v>
      </c>
      <c r="F2234" s="31" t="s">
        <v>262</v>
      </c>
      <c r="G2234" s="17">
        <v>402.30000000000001</v>
      </c>
      <c r="H2234" s="17">
        <v>402.30000000000001</v>
      </c>
      <c r="I2234" s="17">
        <v>402.30000000000001</v>
      </c>
      <c r="J2234" s="17"/>
      <c r="K2234" s="17"/>
      <c r="L2234" s="17"/>
      <c r="M2234" s="17">
        <f t="shared" si="5676"/>
        <v>402.30000000000001</v>
      </c>
      <c r="N2234" s="17">
        <f t="shared" si="5677"/>
        <v>402.30000000000001</v>
      </c>
      <c r="O2234" s="17">
        <f t="shared" si="5678"/>
        <v>402.30000000000001</v>
      </c>
      <c r="P2234" s="17"/>
      <c r="Q2234" s="17"/>
      <c r="R2234" s="17"/>
      <c r="S2234" s="17"/>
      <c r="T2234" s="17"/>
      <c r="U2234" s="17"/>
      <c r="V2234" s="17"/>
      <c r="W2234" s="17"/>
      <c r="X2234" s="17"/>
      <c r="Y2234" s="17">
        <f t="shared" si="5713"/>
        <v>402.30000000000001</v>
      </c>
      <c r="Z2234" s="17">
        <f t="shared" si="5714"/>
        <v>402.30000000000001</v>
      </c>
      <c r="AA2234" s="17">
        <f t="shared" si="5715"/>
        <v>402.30000000000001</v>
      </c>
      <c r="AB2234" s="17"/>
      <c r="AC2234" s="17"/>
      <c r="AD2234" s="17"/>
      <c r="AE2234" s="17">
        <f t="shared" si="5716"/>
        <v>402.30000000000001</v>
      </c>
      <c r="AF2234" s="17">
        <f t="shared" si="5717"/>
        <v>402.30000000000001</v>
      </c>
      <c r="AG2234" s="17">
        <f t="shared" si="5718"/>
        <v>402.30000000000001</v>
      </c>
      <c r="AH2234" s="17"/>
      <c r="AI2234" s="17"/>
      <c r="AJ2234" s="17"/>
      <c r="AK2234" s="17"/>
      <c r="AL2234" s="17"/>
      <c r="AM2234" s="17"/>
      <c r="AN2234" s="17"/>
      <c r="AO2234" s="17"/>
      <c r="AP2234" s="17"/>
      <c r="AQ2234" s="17"/>
      <c r="AR2234" s="17"/>
      <c r="AS2234" s="17"/>
      <c r="AT2234" s="17"/>
      <c r="AU2234" s="17"/>
      <c r="AV2234" s="17"/>
      <c r="AW2234" s="17">
        <f t="shared" si="5719"/>
        <v>402.30000000000001</v>
      </c>
      <c r="AX2234" s="17">
        <f t="shared" si="5720"/>
        <v>402.30000000000001</v>
      </c>
      <c r="AY2234" s="17">
        <f t="shared" si="5721"/>
        <v>402.30000000000001</v>
      </c>
      <c r="AZ2234" s="17"/>
      <c r="BA2234" s="32"/>
      <c r="BB2234" s="32"/>
      <c r="BC2234" s="1"/>
      <c r="BD2234" s="1"/>
      <c r="BE2234" s="1"/>
      <c r="BF2234" s="1"/>
      <c r="BG2234" s="1"/>
      <c r="BH2234" s="1"/>
      <c r="BI2234" s="1"/>
    </row>
    <row r="2235" s="1" customFormat="1">
      <c r="A2235" s="30" t="s">
        <v>891</v>
      </c>
      <c r="B2235" s="30" t="s">
        <v>297</v>
      </c>
      <c r="C2235" s="30" t="s">
        <v>65</v>
      </c>
      <c r="D2235" s="30" t="s">
        <v>910</v>
      </c>
      <c r="E2235" s="30"/>
      <c r="F2235" s="31" t="s">
        <v>911</v>
      </c>
      <c r="G2235" s="17">
        <f>G2236</f>
        <v>150000</v>
      </c>
      <c r="H2235" s="17">
        <f>H2236</f>
        <v>150000</v>
      </c>
      <c r="I2235" s="17">
        <f>I2236</f>
        <v>200000</v>
      </c>
      <c r="J2235" s="17">
        <f>J2236</f>
        <v>0</v>
      </c>
      <c r="K2235" s="17">
        <f>K2236</f>
        <v>0</v>
      </c>
      <c r="L2235" s="17">
        <f>L2236</f>
        <v>0</v>
      </c>
      <c r="M2235" s="17">
        <f t="shared" si="5676"/>
        <v>150000</v>
      </c>
      <c r="N2235" s="17">
        <f t="shared" si="5677"/>
        <v>150000</v>
      </c>
      <c r="O2235" s="17">
        <f t="shared" si="5678"/>
        <v>200000</v>
      </c>
      <c r="P2235" s="17">
        <f>P2236</f>
        <v>0</v>
      </c>
      <c r="Q2235" s="17">
        <f>Q2236</f>
        <v>0</v>
      </c>
      <c r="R2235" s="17">
        <f>R2236</f>
        <v>0</v>
      </c>
      <c r="S2235" s="17">
        <f>S2236</f>
        <v>250</v>
      </c>
      <c r="T2235" s="17">
        <f>T2236</f>
        <v>0</v>
      </c>
      <c r="U2235" s="17">
        <f>U2236</f>
        <v>0</v>
      </c>
      <c r="V2235" s="17">
        <f>V2236</f>
        <v>0</v>
      </c>
      <c r="W2235" s="17">
        <f>W2236</f>
        <v>0</v>
      </c>
      <c r="X2235" s="17">
        <f>X2236</f>
        <v>0</v>
      </c>
      <c r="Y2235" s="17">
        <f t="shared" si="5713"/>
        <v>150250</v>
      </c>
      <c r="Z2235" s="17">
        <f t="shared" si="5714"/>
        <v>150000</v>
      </c>
      <c r="AA2235" s="17">
        <f t="shared" si="5715"/>
        <v>200000</v>
      </c>
      <c r="AB2235" s="17">
        <f>AB2236</f>
        <v>0</v>
      </c>
      <c r="AC2235" s="17">
        <f>AC2236</f>
        <v>0</v>
      </c>
      <c r="AD2235" s="17">
        <f>AD2236</f>
        <v>0</v>
      </c>
      <c r="AE2235" s="17">
        <f t="shared" si="5716"/>
        <v>150250</v>
      </c>
      <c r="AF2235" s="17">
        <f t="shared" si="5717"/>
        <v>150000</v>
      </c>
      <c r="AG2235" s="17">
        <f t="shared" si="5718"/>
        <v>200000</v>
      </c>
      <c r="AH2235" s="17">
        <f>AH2236</f>
        <v>0</v>
      </c>
      <c r="AI2235" s="17">
        <f>AI2236</f>
        <v>0</v>
      </c>
      <c r="AJ2235" s="17">
        <f>AJ2236</f>
        <v>0</v>
      </c>
      <c r="AK2235" s="17">
        <f>AK2236</f>
        <v>0</v>
      </c>
      <c r="AL2235" s="17">
        <f>AL2236</f>
        <v>0</v>
      </c>
      <c r="AM2235" s="17">
        <f>AM2236</f>
        <v>0</v>
      </c>
      <c r="AN2235" s="17">
        <f>AN2236</f>
        <v>0</v>
      </c>
      <c r="AO2235" s="17">
        <f>AO2236</f>
        <v>0</v>
      </c>
      <c r="AP2235" s="17">
        <f>AP2236</f>
        <v>0</v>
      </c>
      <c r="AQ2235" s="17">
        <f>AQ2236</f>
        <v>0</v>
      </c>
      <c r="AR2235" s="17">
        <f>AR2236</f>
        <v>0</v>
      </c>
      <c r="AS2235" s="17">
        <f>AS2236</f>
        <v>0</v>
      </c>
      <c r="AT2235" s="17">
        <f>AT2236</f>
        <v>0</v>
      </c>
      <c r="AU2235" s="17">
        <f>AU2236</f>
        <v>0</v>
      </c>
      <c r="AV2235" s="17">
        <f>AV2236</f>
        <v>0</v>
      </c>
      <c r="AW2235" s="17">
        <f t="shared" si="5719"/>
        <v>150250</v>
      </c>
      <c r="AX2235" s="17">
        <f t="shared" si="5720"/>
        <v>150000</v>
      </c>
      <c r="AY2235" s="17">
        <f t="shared" si="5721"/>
        <v>200000</v>
      </c>
      <c r="AZ2235" s="17">
        <f>AZ2236</f>
        <v>0</v>
      </c>
      <c r="BA2235" s="32"/>
      <c r="BB2235" s="32"/>
      <c r="BC2235" s="1"/>
      <c r="BD2235" s="1"/>
      <c r="BE2235" s="1"/>
      <c r="BF2235" s="1"/>
      <c r="BG2235" s="1"/>
      <c r="BH2235" s="1"/>
      <c r="BI2235" s="1"/>
    </row>
    <row r="2236" s="1" customFormat="1">
      <c r="A2236" s="30" t="s">
        <v>891</v>
      </c>
      <c r="B2236" s="30" t="s">
        <v>297</v>
      </c>
      <c r="C2236" s="30" t="s">
        <v>65</v>
      </c>
      <c r="D2236" s="30" t="s">
        <v>910</v>
      </c>
      <c r="E2236" s="30" t="s">
        <v>261</v>
      </c>
      <c r="F2236" s="31" t="s">
        <v>262</v>
      </c>
      <c r="G2236" s="17">
        <v>150000</v>
      </c>
      <c r="H2236" s="17">
        <v>150000</v>
      </c>
      <c r="I2236" s="17">
        <v>200000</v>
      </c>
      <c r="J2236" s="17"/>
      <c r="K2236" s="17"/>
      <c r="L2236" s="17"/>
      <c r="M2236" s="17">
        <f t="shared" si="5676"/>
        <v>150000</v>
      </c>
      <c r="N2236" s="17">
        <f t="shared" si="5677"/>
        <v>150000</v>
      </c>
      <c r="O2236" s="17">
        <f t="shared" si="5678"/>
        <v>200000</v>
      </c>
      <c r="P2236" s="17"/>
      <c r="Q2236" s="17"/>
      <c r="R2236" s="17"/>
      <c r="S2236" s="17">
        <v>250</v>
      </c>
      <c r="T2236" s="17"/>
      <c r="U2236" s="17"/>
      <c r="V2236" s="17"/>
      <c r="W2236" s="17"/>
      <c r="X2236" s="17"/>
      <c r="Y2236" s="17">
        <f t="shared" si="5713"/>
        <v>150250</v>
      </c>
      <c r="Z2236" s="17">
        <f t="shared" si="5714"/>
        <v>150000</v>
      </c>
      <c r="AA2236" s="17">
        <f t="shared" si="5715"/>
        <v>200000</v>
      </c>
      <c r="AB2236" s="17"/>
      <c r="AC2236" s="17"/>
      <c r="AD2236" s="17"/>
      <c r="AE2236" s="17">
        <f t="shared" si="5716"/>
        <v>150250</v>
      </c>
      <c r="AF2236" s="17">
        <f t="shared" si="5717"/>
        <v>150000</v>
      </c>
      <c r="AG2236" s="17">
        <f t="shared" si="5718"/>
        <v>200000</v>
      </c>
      <c r="AH2236" s="17"/>
      <c r="AI2236" s="17"/>
      <c r="AJ2236" s="17"/>
      <c r="AK2236" s="17"/>
      <c r="AL2236" s="17"/>
      <c r="AM2236" s="17"/>
      <c r="AN2236" s="17"/>
      <c r="AO2236" s="17"/>
      <c r="AP2236" s="17"/>
      <c r="AQ2236" s="17"/>
      <c r="AR2236" s="17"/>
      <c r="AS2236" s="17"/>
      <c r="AT2236" s="17"/>
      <c r="AU2236" s="17"/>
      <c r="AV2236" s="17"/>
      <c r="AW2236" s="17">
        <f t="shared" si="5719"/>
        <v>150250</v>
      </c>
      <c r="AX2236" s="17">
        <f t="shared" si="5720"/>
        <v>150000</v>
      </c>
      <c r="AY2236" s="17">
        <f t="shared" si="5721"/>
        <v>200000</v>
      </c>
      <c r="AZ2236" s="17"/>
      <c r="BA2236" s="32"/>
      <c r="BB2236" s="32"/>
      <c r="BC2236" s="1"/>
      <c r="BD2236" s="1"/>
      <c r="BE2236" s="1"/>
      <c r="BF2236" s="1"/>
      <c r="BG2236" s="1"/>
      <c r="BH2236" s="1"/>
      <c r="BI2236" s="1"/>
    </row>
    <row r="2237" s="1" customFormat="1">
      <c r="A2237" s="30" t="s">
        <v>891</v>
      </c>
      <c r="B2237" s="30" t="s">
        <v>297</v>
      </c>
      <c r="C2237" s="30" t="s">
        <v>65</v>
      </c>
      <c r="D2237" s="30" t="s">
        <v>912</v>
      </c>
      <c r="E2237" s="30"/>
      <c r="F2237" s="31" t="s">
        <v>913</v>
      </c>
      <c r="G2237" s="17">
        <f>G2238</f>
        <v>3448.3000000000002</v>
      </c>
      <c r="H2237" s="17">
        <f>H2238</f>
        <v>3448.3000000000002</v>
      </c>
      <c r="I2237" s="17">
        <f>I2238</f>
        <v>3448.3000000000002</v>
      </c>
      <c r="J2237" s="17">
        <f>J2238</f>
        <v>0</v>
      </c>
      <c r="K2237" s="17">
        <f>K2238</f>
        <v>0</v>
      </c>
      <c r="L2237" s="17">
        <f>L2238</f>
        <v>0</v>
      </c>
      <c r="M2237" s="17">
        <f t="shared" si="5676"/>
        <v>3448.3000000000002</v>
      </c>
      <c r="N2237" s="17">
        <f t="shared" si="5677"/>
        <v>3448.3000000000002</v>
      </c>
      <c r="O2237" s="17">
        <f t="shared" si="5678"/>
        <v>3448.3000000000002</v>
      </c>
      <c r="P2237" s="17">
        <f>P2238</f>
        <v>0</v>
      </c>
      <c r="Q2237" s="17">
        <f>Q2238</f>
        <v>0</v>
      </c>
      <c r="R2237" s="17">
        <f>R2238</f>
        <v>0</v>
      </c>
      <c r="S2237" s="17">
        <f>S2238</f>
        <v>0</v>
      </c>
      <c r="T2237" s="17">
        <f>T2238</f>
        <v>0</v>
      </c>
      <c r="U2237" s="17">
        <f>U2238</f>
        <v>0</v>
      </c>
      <c r="V2237" s="17">
        <f>V2238</f>
        <v>0</v>
      </c>
      <c r="W2237" s="17">
        <f>W2238</f>
        <v>0</v>
      </c>
      <c r="X2237" s="17">
        <f>X2238</f>
        <v>0</v>
      </c>
      <c r="Y2237" s="17">
        <f t="shared" si="5713"/>
        <v>3448.3000000000002</v>
      </c>
      <c r="Z2237" s="17">
        <f t="shared" si="5714"/>
        <v>3448.3000000000002</v>
      </c>
      <c r="AA2237" s="17">
        <f t="shared" si="5715"/>
        <v>3448.3000000000002</v>
      </c>
      <c r="AB2237" s="17">
        <f>AB2238</f>
        <v>0</v>
      </c>
      <c r="AC2237" s="17">
        <f>AC2238</f>
        <v>0</v>
      </c>
      <c r="AD2237" s="17">
        <f>AD2238</f>
        <v>0</v>
      </c>
      <c r="AE2237" s="17">
        <f t="shared" si="5716"/>
        <v>3448.3000000000002</v>
      </c>
      <c r="AF2237" s="17">
        <f t="shared" si="5717"/>
        <v>3448.3000000000002</v>
      </c>
      <c r="AG2237" s="17">
        <f t="shared" si="5718"/>
        <v>3448.3000000000002</v>
      </c>
      <c r="AH2237" s="17">
        <f>AH2238</f>
        <v>0</v>
      </c>
      <c r="AI2237" s="17">
        <f>AI2238</f>
        <v>0</v>
      </c>
      <c r="AJ2237" s="17">
        <f>AJ2238</f>
        <v>0</v>
      </c>
      <c r="AK2237" s="17">
        <f>AK2238</f>
        <v>0</v>
      </c>
      <c r="AL2237" s="17">
        <f>AL2238</f>
        <v>0</v>
      </c>
      <c r="AM2237" s="17">
        <f>AM2238</f>
        <v>0</v>
      </c>
      <c r="AN2237" s="17">
        <f>AN2238</f>
        <v>0</v>
      </c>
      <c r="AO2237" s="17">
        <f>AO2238</f>
        <v>0</v>
      </c>
      <c r="AP2237" s="17">
        <f>AP2238</f>
        <v>0</v>
      </c>
      <c r="AQ2237" s="17">
        <f>AQ2238</f>
        <v>0</v>
      </c>
      <c r="AR2237" s="17">
        <f>AR2238</f>
        <v>0</v>
      </c>
      <c r="AS2237" s="17">
        <f>AS2238</f>
        <v>0</v>
      </c>
      <c r="AT2237" s="17">
        <f>AT2238</f>
        <v>0</v>
      </c>
      <c r="AU2237" s="17">
        <f>AU2238</f>
        <v>0</v>
      </c>
      <c r="AV2237" s="17">
        <f>AV2238</f>
        <v>0</v>
      </c>
      <c r="AW2237" s="17">
        <f t="shared" si="5719"/>
        <v>3448.3000000000002</v>
      </c>
      <c r="AX2237" s="17">
        <f t="shared" si="5720"/>
        <v>3448.3000000000002</v>
      </c>
      <c r="AY2237" s="17">
        <f t="shared" si="5721"/>
        <v>3448.3000000000002</v>
      </c>
      <c r="AZ2237" s="17">
        <f>AZ2238</f>
        <v>0</v>
      </c>
      <c r="BA2237" s="32"/>
      <c r="BB2237" s="32"/>
      <c r="BC2237" s="1"/>
      <c r="BD2237" s="1"/>
      <c r="BE2237" s="1"/>
      <c r="BF2237" s="1"/>
      <c r="BG2237" s="1"/>
      <c r="BH2237" s="1"/>
      <c r="BI2237" s="1"/>
    </row>
    <row r="2238" s="1" customFormat="1">
      <c r="A2238" s="30" t="s">
        <v>891</v>
      </c>
      <c r="B2238" s="30" t="s">
        <v>297</v>
      </c>
      <c r="C2238" s="30" t="s">
        <v>65</v>
      </c>
      <c r="D2238" s="30" t="s">
        <v>912</v>
      </c>
      <c r="E2238" s="30" t="s">
        <v>261</v>
      </c>
      <c r="F2238" s="31" t="s">
        <v>262</v>
      </c>
      <c r="G2238" s="17">
        <v>3448.3000000000002</v>
      </c>
      <c r="H2238" s="17">
        <v>3448.3000000000002</v>
      </c>
      <c r="I2238" s="17">
        <v>3448.3000000000002</v>
      </c>
      <c r="J2238" s="17"/>
      <c r="K2238" s="17"/>
      <c r="L2238" s="17"/>
      <c r="M2238" s="17">
        <f t="shared" si="5676"/>
        <v>3448.3000000000002</v>
      </c>
      <c r="N2238" s="17">
        <f t="shared" si="5677"/>
        <v>3448.3000000000002</v>
      </c>
      <c r="O2238" s="17">
        <f t="shared" si="5678"/>
        <v>3448.3000000000002</v>
      </c>
      <c r="P2238" s="17"/>
      <c r="Q2238" s="17"/>
      <c r="R2238" s="17"/>
      <c r="S2238" s="17"/>
      <c r="T2238" s="17"/>
      <c r="U2238" s="17"/>
      <c r="V2238" s="17"/>
      <c r="W2238" s="17"/>
      <c r="X2238" s="17"/>
      <c r="Y2238" s="17">
        <f t="shared" si="5713"/>
        <v>3448.3000000000002</v>
      </c>
      <c r="Z2238" s="17">
        <f t="shared" si="5714"/>
        <v>3448.3000000000002</v>
      </c>
      <c r="AA2238" s="17">
        <f t="shared" si="5715"/>
        <v>3448.3000000000002</v>
      </c>
      <c r="AB2238" s="17"/>
      <c r="AC2238" s="17"/>
      <c r="AD2238" s="17"/>
      <c r="AE2238" s="17">
        <f t="shared" si="5716"/>
        <v>3448.3000000000002</v>
      </c>
      <c r="AF2238" s="17">
        <f t="shared" si="5717"/>
        <v>3448.3000000000002</v>
      </c>
      <c r="AG2238" s="17">
        <f t="shared" si="5718"/>
        <v>3448.3000000000002</v>
      </c>
      <c r="AH2238" s="17"/>
      <c r="AI2238" s="17"/>
      <c r="AJ2238" s="17"/>
      <c r="AK2238" s="17"/>
      <c r="AL2238" s="17"/>
      <c r="AM2238" s="17"/>
      <c r="AN2238" s="17"/>
      <c r="AO2238" s="17"/>
      <c r="AP2238" s="17"/>
      <c r="AQ2238" s="17"/>
      <c r="AR2238" s="17"/>
      <c r="AS2238" s="17"/>
      <c r="AT2238" s="17"/>
      <c r="AU2238" s="17"/>
      <c r="AV2238" s="17"/>
      <c r="AW2238" s="17">
        <f t="shared" si="5719"/>
        <v>3448.3000000000002</v>
      </c>
      <c r="AX2238" s="17">
        <f t="shared" si="5720"/>
        <v>3448.3000000000002</v>
      </c>
      <c r="AY2238" s="17">
        <f t="shared" si="5721"/>
        <v>3448.3000000000002</v>
      </c>
      <c r="AZ2238" s="17"/>
      <c r="BA2238" s="32"/>
      <c r="BB2238" s="32"/>
      <c r="BC2238" s="1"/>
      <c r="BD2238" s="1"/>
      <c r="BE2238" s="1"/>
      <c r="BF2238" s="1"/>
      <c r="BG2238" s="1"/>
      <c r="BH2238" s="1"/>
      <c r="BI2238" s="1"/>
    </row>
    <row r="2239" s="1" customFormat="1">
      <c r="A2239" s="30" t="s">
        <v>891</v>
      </c>
      <c r="B2239" s="30" t="s">
        <v>297</v>
      </c>
      <c r="C2239" s="30" t="s">
        <v>65</v>
      </c>
      <c r="D2239" s="30" t="s">
        <v>566</v>
      </c>
      <c r="E2239" s="35"/>
      <c r="F2239" s="31" t="s">
        <v>567</v>
      </c>
      <c r="G2239" s="17">
        <f t="shared" ref="G2239:G2240" si="5790">G2240</f>
        <v>4492.6000000000004</v>
      </c>
      <c r="H2239" s="17">
        <f t="shared" ref="H2239:H2240" si="5791">H2240</f>
        <v>8562.2000000000007</v>
      </c>
      <c r="I2239" s="17">
        <f t="shared" ref="I2239:I2240" si="5792">I2240</f>
        <v>8562.2000000000007</v>
      </c>
      <c r="J2239" s="17">
        <f t="shared" ref="J2239:J2240" si="5793">J2240</f>
        <v>0</v>
      </c>
      <c r="K2239" s="17">
        <f t="shared" ref="K2239:K2240" si="5794">K2240</f>
        <v>0</v>
      </c>
      <c r="L2239" s="17">
        <f t="shared" ref="L2239:L2240" si="5795">L2240</f>
        <v>0</v>
      </c>
      <c r="M2239" s="17">
        <f t="shared" si="5676"/>
        <v>4492.6000000000004</v>
      </c>
      <c r="N2239" s="17">
        <f t="shared" si="5677"/>
        <v>8562.2000000000007</v>
      </c>
      <c r="O2239" s="17">
        <f t="shared" si="5678"/>
        <v>8562.2000000000007</v>
      </c>
      <c r="P2239" s="17">
        <f t="shared" ref="P2239:P2240" si="5796">P2240</f>
        <v>0</v>
      </c>
      <c r="Q2239" s="17">
        <f t="shared" ref="Q2239:Q2240" si="5797">Q2240</f>
        <v>0</v>
      </c>
      <c r="R2239" s="17">
        <f t="shared" ref="R2239:R2240" si="5798">R2240</f>
        <v>0</v>
      </c>
      <c r="S2239" s="17">
        <f t="shared" ref="S2239:S2240" si="5799">S2240</f>
        <v>0</v>
      </c>
      <c r="T2239" s="17">
        <f t="shared" ref="T2239:T2240" si="5800">T2240</f>
        <v>0</v>
      </c>
      <c r="U2239" s="17">
        <f t="shared" ref="U2239:U2240" si="5801">U2240</f>
        <v>0</v>
      </c>
      <c r="V2239" s="17">
        <f t="shared" ref="V2239:V2240" si="5802">V2240</f>
        <v>0</v>
      </c>
      <c r="W2239" s="17">
        <f t="shared" ref="W2239:W2240" si="5803">W2240</f>
        <v>0</v>
      </c>
      <c r="X2239" s="17">
        <f t="shared" ref="X2239:X2240" si="5804">X2240</f>
        <v>0</v>
      </c>
      <c r="Y2239" s="17">
        <f t="shared" si="5713"/>
        <v>4492.6000000000004</v>
      </c>
      <c r="Z2239" s="17">
        <f t="shared" si="5714"/>
        <v>8562.2000000000007</v>
      </c>
      <c r="AA2239" s="17">
        <f t="shared" si="5715"/>
        <v>8562.2000000000007</v>
      </c>
      <c r="AB2239" s="17">
        <f t="shared" ref="AB2239:AB2240" si="5805">AB2240</f>
        <v>0</v>
      </c>
      <c r="AC2239" s="17">
        <f t="shared" ref="AC2239:AC2240" si="5806">AC2240</f>
        <v>0</v>
      </c>
      <c r="AD2239" s="17">
        <f t="shared" ref="AD2239:AD2240" si="5807">AD2240</f>
        <v>0</v>
      </c>
      <c r="AE2239" s="17">
        <f t="shared" si="5716"/>
        <v>4492.6000000000004</v>
      </c>
      <c r="AF2239" s="17">
        <f t="shared" si="5717"/>
        <v>8562.2000000000007</v>
      </c>
      <c r="AG2239" s="17">
        <f t="shared" si="5718"/>
        <v>8562.2000000000007</v>
      </c>
      <c r="AH2239" s="17">
        <f t="shared" ref="AH2239:AH2240" si="5808">AH2240</f>
        <v>0</v>
      </c>
      <c r="AI2239" s="17">
        <f t="shared" ref="AI2239:AI2240" si="5809">AI2240</f>
        <v>0</v>
      </c>
      <c r="AJ2239" s="17">
        <f t="shared" ref="AJ2239:AJ2240" si="5810">AJ2240</f>
        <v>0</v>
      </c>
      <c r="AK2239" s="17">
        <f t="shared" ref="AK2239:AK2240" si="5811">AK2240</f>
        <v>0</v>
      </c>
      <c r="AL2239" s="17">
        <f t="shared" ref="AL2239:AL2240" si="5812">AL2240</f>
        <v>0</v>
      </c>
      <c r="AM2239" s="17">
        <f t="shared" ref="AM2239:AM2240" si="5813">AM2240</f>
        <v>0</v>
      </c>
      <c r="AN2239" s="17">
        <f t="shared" ref="AN2239:AN2240" si="5814">AN2240</f>
        <v>0</v>
      </c>
      <c r="AO2239" s="17">
        <f t="shared" ref="AO2239:AO2240" si="5815">AO2240</f>
        <v>0</v>
      </c>
      <c r="AP2239" s="17">
        <f t="shared" ref="AP2239:AP2240" si="5816">AP2240</f>
        <v>0</v>
      </c>
      <c r="AQ2239" s="17">
        <f t="shared" ref="AQ2239:AQ2240" si="5817">AQ2240</f>
        <v>0</v>
      </c>
      <c r="AR2239" s="17">
        <f t="shared" ref="AR2239:AR2240" si="5818">AR2240</f>
        <v>0</v>
      </c>
      <c r="AS2239" s="17">
        <f t="shared" ref="AS2239:AS2240" si="5819">AS2240</f>
        <v>0</v>
      </c>
      <c r="AT2239" s="17">
        <f t="shared" ref="AT2239:AT2240" si="5820">AT2240</f>
        <v>0</v>
      </c>
      <c r="AU2239" s="17">
        <f t="shared" ref="AU2239:AU2240" si="5821">AU2240</f>
        <v>0</v>
      </c>
      <c r="AV2239" s="17">
        <f t="shared" ref="AV2239:AV2240" si="5822">AV2240</f>
        <v>0</v>
      </c>
      <c r="AW2239" s="17">
        <f t="shared" si="5719"/>
        <v>4492.6000000000004</v>
      </c>
      <c r="AX2239" s="17">
        <f t="shared" si="5720"/>
        <v>8562.2000000000007</v>
      </c>
      <c r="AY2239" s="17">
        <f t="shared" si="5721"/>
        <v>8562.2000000000007</v>
      </c>
      <c r="AZ2239" s="17">
        <f t="shared" ref="AZ2239:AZ2240" si="5823">AZ2240</f>
        <v>0</v>
      </c>
      <c r="BA2239" s="32"/>
      <c r="BB2239" s="32"/>
      <c r="BC2239" s="1"/>
      <c r="BD2239" s="1"/>
      <c r="BE2239" s="1"/>
      <c r="BF2239" s="1"/>
      <c r="BG2239" s="1"/>
      <c r="BH2239" s="1"/>
      <c r="BI2239" s="1"/>
    </row>
    <row r="2240" s="1" customFormat="1">
      <c r="A2240" s="30" t="s">
        <v>891</v>
      </c>
      <c r="B2240" s="30" t="s">
        <v>297</v>
      </c>
      <c r="C2240" s="30" t="s">
        <v>65</v>
      </c>
      <c r="D2240" s="30" t="s">
        <v>914</v>
      </c>
      <c r="E2240" s="35"/>
      <c r="F2240" s="31" t="s">
        <v>36</v>
      </c>
      <c r="G2240" s="17">
        <f t="shared" si="5790"/>
        <v>4492.6000000000004</v>
      </c>
      <c r="H2240" s="17">
        <f t="shared" si="5791"/>
        <v>8562.2000000000007</v>
      </c>
      <c r="I2240" s="17">
        <f t="shared" si="5792"/>
        <v>8562.2000000000007</v>
      </c>
      <c r="J2240" s="17">
        <f t="shared" si="5793"/>
        <v>0</v>
      </c>
      <c r="K2240" s="17">
        <f t="shared" si="5794"/>
        <v>0</v>
      </c>
      <c r="L2240" s="17">
        <f t="shared" si="5795"/>
        <v>0</v>
      </c>
      <c r="M2240" s="17">
        <f t="shared" si="5676"/>
        <v>4492.6000000000004</v>
      </c>
      <c r="N2240" s="17">
        <f t="shared" si="5677"/>
        <v>8562.2000000000007</v>
      </c>
      <c r="O2240" s="17">
        <f t="shared" si="5678"/>
        <v>8562.2000000000007</v>
      </c>
      <c r="P2240" s="17">
        <f t="shared" si="5796"/>
        <v>0</v>
      </c>
      <c r="Q2240" s="17">
        <f t="shared" si="5797"/>
        <v>0</v>
      </c>
      <c r="R2240" s="17">
        <f t="shared" si="5798"/>
        <v>0</v>
      </c>
      <c r="S2240" s="17">
        <f t="shared" si="5799"/>
        <v>0</v>
      </c>
      <c r="T2240" s="17">
        <f t="shared" si="5800"/>
        <v>0</v>
      </c>
      <c r="U2240" s="17">
        <f t="shared" si="5801"/>
        <v>0</v>
      </c>
      <c r="V2240" s="17">
        <f t="shared" si="5802"/>
        <v>0</v>
      </c>
      <c r="W2240" s="17">
        <f t="shared" si="5803"/>
        <v>0</v>
      </c>
      <c r="X2240" s="17">
        <f t="shared" si="5804"/>
        <v>0</v>
      </c>
      <c r="Y2240" s="17">
        <f t="shared" si="5713"/>
        <v>4492.6000000000004</v>
      </c>
      <c r="Z2240" s="17">
        <f t="shared" si="5714"/>
        <v>8562.2000000000007</v>
      </c>
      <c r="AA2240" s="17">
        <f t="shared" si="5715"/>
        <v>8562.2000000000007</v>
      </c>
      <c r="AB2240" s="17">
        <f t="shared" si="5805"/>
        <v>0</v>
      </c>
      <c r="AC2240" s="17">
        <f t="shared" si="5806"/>
        <v>0</v>
      </c>
      <c r="AD2240" s="17">
        <f t="shared" si="5807"/>
        <v>0</v>
      </c>
      <c r="AE2240" s="17">
        <f t="shared" si="5716"/>
        <v>4492.6000000000004</v>
      </c>
      <c r="AF2240" s="17">
        <f t="shared" si="5717"/>
        <v>8562.2000000000007</v>
      </c>
      <c r="AG2240" s="17">
        <f t="shared" si="5718"/>
        <v>8562.2000000000007</v>
      </c>
      <c r="AH2240" s="17">
        <f t="shared" si="5808"/>
        <v>0</v>
      </c>
      <c r="AI2240" s="17">
        <f t="shared" si="5809"/>
        <v>0</v>
      </c>
      <c r="AJ2240" s="17">
        <f t="shared" si="5810"/>
        <v>0</v>
      </c>
      <c r="AK2240" s="17">
        <f t="shared" si="5811"/>
        <v>0</v>
      </c>
      <c r="AL2240" s="17">
        <f t="shared" si="5812"/>
        <v>0</v>
      </c>
      <c r="AM2240" s="17">
        <f t="shared" si="5813"/>
        <v>0</v>
      </c>
      <c r="AN2240" s="17">
        <f t="shared" si="5814"/>
        <v>0</v>
      </c>
      <c r="AO2240" s="17">
        <f t="shared" si="5815"/>
        <v>0</v>
      </c>
      <c r="AP2240" s="17">
        <f t="shared" si="5816"/>
        <v>0</v>
      </c>
      <c r="AQ2240" s="17">
        <f t="shared" si="5817"/>
        <v>0</v>
      </c>
      <c r="AR2240" s="17">
        <f t="shared" si="5818"/>
        <v>0</v>
      </c>
      <c r="AS2240" s="17">
        <f t="shared" si="5819"/>
        <v>0</v>
      </c>
      <c r="AT2240" s="17">
        <f t="shared" si="5820"/>
        <v>0</v>
      </c>
      <c r="AU2240" s="17">
        <f t="shared" si="5821"/>
        <v>0</v>
      </c>
      <c r="AV2240" s="17">
        <f t="shared" si="5822"/>
        <v>0</v>
      </c>
      <c r="AW2240" s="17">
        <f t="shared" si="5719"/>
        <v>4492.6000000000004</v>
      </c>
      <c r="AX2240" s="17">
        <f t="shared" si="5720"/>
        <v>8562.2000000000007</v>
      </c>
      <c r="AY2240" s="17">
        <f t="shared" si="5721"/>
        <v>8562.2000000000007</v>
      </c>
      <c r="AZ2240" s="17">
        <f t="shared" si="5823"/>
        <v>0</v>
      </c>
      <c r="BA2240" s="32"/>
      <c r="BB2240" s="32"/>
      <c r="BC2240" s="1"/>
      <c r="BD2240" s="1"/>
      <c r="BE2240" s="1"/>
      <c r="BF2240" s="1"/>
      <c r="BG2240" s="1"/>
      <c r="BH2240" s="1"/>
      <c r="BI2240" s="1"/>
    </row>
    <row r="2241" s="1" customFormat="1">
      <c r="A2241" s="30" t="s">
        <v>891</v>
      </c>
      <c r="B2241" s="30" t="s">
        <v>297</v>
      </c>
      <c r="C2241" s="30" t="s">
        <v>65</v>
      </c>
      <c r="D2241" s="30" t="s">
        <v>915</v>
      </c>
      <c r="E2241" s="35"/>
      <c r="F2241" s="31" t="s">
        <v>916</v>
      </c>
      <c r="G2241" s="17">
        <f>G2242+G2244</f>
        <v>4492.6000000000004</v>
      </c>
      <c r="H2241" s="17">
        <f>H2242+H2244</f>
        <v>8562.2000000000007</v>
      </c>
      <c r="I2241" s="17">
        <f>I2242+I2244</f>
        <v>8562.2000000000007</v>
      </c>
      <c r="J2241" s="17">
        <f>J2242+J2244</f>
        <v>0</v>
      </c>
      <c r="K2241" s="17">
        <f>K2242+K2244</f>
        <v>0</v>
      </c>
      <c r="L2241" s="17">
        <f>L2242+L2244</f>
        <v>0</v>
      </c>
      <c r="M2241" s="17">
        <f t="shared" si="5676"/>
        <v>4492.6000000000004</v>
      </c>
      <c r="N2241" s="17">
        <f t="shared" si="5677"/>
        <v>8562.2000000000007</v>
      </c>
      <c r="O2241" s="17">
        <f t="shared" si="5678"/>
        <v>8562.2000000000007</v>
      </c>
      <c r="P2241" s="17">
        <f>P2242+P2244</f>
        <v>0</v>
      </c>
      <c r="Q2241" s="17">
        <f>Q2242+Q2244</f>
        <v>0</v>
      </c>
      <c r="R2241" s="17">
        <f>R2242+R2244</f>
        <v>0</v>
      </c>
      <c r="S2241" s="17">
        <f>S2242+S2244</f>
        <v>0</v>
      </c>
      <c r="T2241" s="17">
        <f>T2242+T2244</f>
        <v>0</v>
      </c>
      <c r="U2241" s="17">
        <f>U2242+U2244</f>
        <v>0</v>
      </c>
      <c r="V2241" s="17">
        <f>V2242+V2244</f>
        <v>0</v>
      </c>
      <c r="W2241" s="17">
        <f>W2242+W2244</f>
        <v>0</v>
      </c>
      <c r="X2241" s="17">
        <f>X2242+X2244</f>
        <v>0</v>
      </c>
      <c r="Y2241" s="17">
        <f t="shared" si="5713"/>
        <v>4492.6000000000004</v>
      </c>
      <c r="Z2241" s="17">
        <f t="shared" si="5714"/>
        <v>8562.2000000000007</v>
      </c>
      <c r="AA2241" s="17">
        <f t="shared" si="5715"/>
        <v>8562.2000000000007</v>
      </c>
      <c r="AB2241" s="17">
        <f>AB2242+AB2244</f>
        <v>0</v>
      </c>
      <c r="AC2241" s="17">
        <f>AC2242+AC2244</f>
        <v>0</v>
      </c>
      <c r="AD2241" s="17">
        <f>AD2242+AD2244</f>
        <v>0</v>
      </c>
      <c r="AE2241" s="17">
        <f t="shared" si="5716"/>
        <v>4492.6000000000004</v>
      </c>
      <c r="AF2241" s="17">
        <f t="shared" si="5717"/>
        <v>8562.2000000000007</v>
      </c>
      <c r="AG2241" s="17">
        <f t="shared" si="5718"/>
        <v>8562.2000000000007</v>
      </c>
      <c r="AH2241" s="17">
        <f>AH2242+AH2244</f>
        <v>0</v>
      </c>
      <c r="AI2241" s="17">
        <f>AI2242+AI2244</f>
        <v>0</v>
      </c>
      <c r="AJ2241" s="17">
        <f>AJ2242+AJ2244</f>
        <v>0</v>
      </c>
      <c r="AK2241" s="17">
        <f>AK2242+AK2244</f>
        <v>0</v>
      </c>
      <c r="AL2241" s="17">
        <f>AL2242+AL2244</f>
        <v>0</v>
      </c>
      <c r="AM2241" s="17">
        <f>AM2242+AM2244</f>
        <v>0</v>
      </c>
      <c r="AN2241" s="17">
        <f>AN2242+AN2244</f>
        <v>0</v>
      </c>
      <c r="AO2241" s="17">
        <f>AO2242+AO2244</f>
        <v>0</v>
      </c>
      <c r="AP2241" s="17">
        <f>AP2242+AP2244</f>
        <v>0</v>
      </c>
      <c r="AQ2241" s="17">
        <f>AQ2242+AQ2244</f>
        <v>0</v>
      </c>
      <c r="AR2241" s="17">
        <f>AR2242+AR2244</f>
        <v>0</v>
      </c>
      <c r="AS2241" s="17">
        <f>AS2242+AS2244</f>
        <v>0</v>
      </c>
      <c r="AT2241" s="17">
        <f>AT2242+AT2244</f>
        <v>0</v>
      </c>
      <c r="AU2241" s="17">
        <f>AU2242+AU2244</f>
        <v>0</v>
      </c>
      <c r="AV2241" s="17">
        <f>AV2242+AV2244</f>
        <v>0</v>
      </c>
      <c r="AW2241" s="17">
        <f t="shared" si="5719"/>
        <v>4492.6000000000004</v>
      </c>
      <c r="AX2241" s="17">
        <f t="shared" si="5720"/>
        <v>8562.2000000000007</v>
      </c>
      <c r="AY2241" s="17">
        <f t="shared" si="5721"/>
        <v>8562.2000000000007</v>
      </c>
      <c r="AZ2241" s="17">
        <f>AZ2242+AZ2244</f>
        <v>0</v>
      </c>
      <c r="BA2241" s="32"/>
      <c r="BB2241" s="32"/>
      <c r="BC2241" s="1"/>
      <c r="BD2241" s="1"/>
      <c r="BE2241" s="1"/>
      <c r="BF2241" s="1"/>
      <c r="BG2241" s="1"/>
      <c r="BH2241" s="1"/>
      <c r="BI2241" s="1"/>
    </row>
    <row r="2242" s="1" customFormat="1">
      <c r="A2242" s="30" t="s">
        <v>891</v>
      </c>
      <c r="B2242" s="30" t="s">
        <v>297</v>
      </c>
      <c r="C2242" s="30" t="s">
        <v>65</v>
      </c>
      <c r="D2242" s="30" t="s">
        <v>917</v>
      </c>
      <c r="E2242" s="35"/>
      <c r="F2242" s="31" t="s">
        <v>918</v>
      </c>
      <c r="G2242" s="17">
        <f>G2243</f>
        <v>0</v>
      </c>
      <c r="H2242" s="17">
        <f>H2243</f>
        <v>3905.5</v>
      </c>
      <c r="I2242" s="17">
        <f>I2243</f>
        <v>3905.5</v>
      </c>
      <c r="J2242" s="17">
        <f>J2243</f>
        <v>0</v>
      </c>
      <c r="K2242" s="17">
        <f>K2243</f>
        <v>0</v>
      </c>
      <c r="L2242" s="17">
        <f>L2243</f>
        <v>0</v>
      </c>
      <c r="M2242" s="17">
        <f t="shared" si="5676"/>
        <v>0</v>
      </c>
      <c r="N2242" s="17">
        <f t="shared" si="5677"/>
        <v>3905.5</v>
      </c>
      <c r="O2242" s="17">
        <f t="shared" si="5678"/>
        <v>3905.5</v>
      </c>
      <c r="P2242" s="17">
        <f>P2243</f>
        <v>0</v>
      </c>
      <c r="Q2242" s="17">
        <f>Q2243</f>
        <v>0</v>
      </c>
      <c r="R2242" s="17">
        <f>R2243</f>
        <v>0</v>
      </c>
      <c r="S2242" s="17">
        <f>S2243</f>
        <v>0</v>
      </c>
      <c r="T2242" s="17">
        <f>T2243</f>
        <v>0</v>
      </c>
      <c r="U2242" s="17">
        <f>U2243</f>
        <v>0</v>
      </c>
      <c r="V2242" s="17">
        <f>V2243</f>
        <v>0</v>
      </c>
      <c r="W2242" s="17">
        <f>W2243</f>
        <v>0</v>
      </c>
      <c r="X2242" s="17">
        <f>X2243</f>
        <v>0</v>
      </c>
      <c r="Y2242" s="17">
        <f t="shared" si="5713"/>
        <v>0</v>
      </c>
      <c r="Z2242" s="17">
        <f t="shared" si="5714"/>
        <v>3905.5</v>
      </c>
      <c r="AA2242" s="17">
        <f t="shared" si="5715"/>
        <v>3905.5</v>
      </c>
      <c r="AB2242" s="17">
        <f>AB2243</f>
        <v>0</v>
      </c>
      <c r="AC2242" s="17">
        <f>AC2243</f>
        <v>0</v>
      </c>
      <c r="AD2242" s="17">
        <f>AD2243</f>
        <v>0</v>
      </c>
      <c r="AE2242" s="17">
        <f t="shared" si="5716"/>
        <v>0</v>
      </c>
      <c r="AF2242" s="17">
        <f t="shared" si="5717"/>
        <v>3905.5</v>
      </c>
      <c r="AG2242" s="17">
        <f t="shared" si="5718"/>
        <v>3905.5</v>
      </c>
      <c r="AH2242" s="17">
        <f>AH2243</f>
        <v>0</v>
      </c>
      <c r="AI2242" s="17">
        <f>AI2243</f>
        <v>0</v>
      </c>
      <c r="AJ2242" s="17">
        <f>AJ2243</f>
        <v>0</v>
      </c>
      <c r="AK2242" s="17">
        <f>AK2243</f>
        <v>0</v>
      </c>
      <c r="AL2242" s="17">
        <f>AL2243</f>
        <v>0</v>
      </c>
      <c r="AM2242" s="17">
        <f>AM2243</f>
        <v>0</v>
      </c>
      <c r="AN2242" s="17">
        <f>AN2243</f>
        <v>0</v>
      </c>
      <c r="AO2242" s="17">
        <f>AO2243</f>
        <v>0</v>
      </c>
      <c r="AP2242" s="17">
        <f>AP2243</f>
        <v>0</v>
      </c>
      <c r="AQ2242" s="17">
        <f>AQ2243</f>
        <v>0</v>
      </c>
      <c r="AR2242" s="17">
        <f>AR2243</f>
        <v>0</v>
      </c>
      <c r="AS2242" s="17">
        <f>AS2243</f>
        <v>0</v>
      </c>
      <c r="AT2242" s="17">
        <f>AT2243</f>
        <v>0</v>
      </c>
      <c r="AU2242" s="17">
        <f>AU2243</f>
        <v>0</v>
      </c>
      <c r="AV2242" s="17">
        <f>AV2243</f>
        <v>0</v>
      </c>
      <c r="AW2242" s="17">
        <f t="shared" si="5719"/>
        <v>0</v>
      </c>
      <c r="AX2242" s="17">
        <f t="shared" si="5720"/>
        <v>3905.5</v>
      </c>
      <c r="AY2242" s="17">
        <f t="shared" si="5721"/>
        <v>3905.5</v>
      </c>
      <c r="AZ2242" s="17">
        <f>AZ2243</f>
        <v>0</v>
      </c>
      <c r="BA2242" s="32"/>
      <c r="BB2242" s="32"/>
      <c r="BC2242" s="1"/>
      <c r="BD2242" s="1"/>
      <c r="BE2242" s="1"/>
      <c r="BF2242" s="1"/>
      <c r="BG2242" s="1"/>
      <c r="BH2242" s="1"/>
      <c r="BI2242" s="1"/>
    </row>
    <row r="2243" s="1" customFormat="1">
      <c r="A2243" s="30" t="s">
        <v>891</v>
      </c>
      <c r="B2243" s="30" t="s">
        <v>297</v>
      </c>
      <c r="C2243" s="30" t="s">
        <v>65</v>
      </c>
      <c r="D2243" s="30" t="s">
        <v>917</v>
      </c>
      <c r="E2243" s="30" t="s">
        <v>261</v>
      </c>
      <c r="F2243" s="31" t="s">
        <v>262</v>
      </c>
      <c r="G2243" s="17">
        <v>0</v>
      </c>
      <c r="H2243" s="17">
        <v>3905.5</v>
      </c>
      <c r="I2243" s="17">
        <v>3905.5</v>
      </c>
      <c r="J2243" s="17"/>
      <c r="K2243" s="17"/>
      <c r="L2243" s="17"/>
      <c r="M2243" s="17">
        <f t="shared" si="5676"/>
        <v>0</v>
      </c>
      <c r="N2243" s="17">
        <f t="shared" si="5677"/>
        <v>3905.5</v>
      </c>
      <c r="O2243" s="17">
        <f t="shared" si="5678"/>
        <v>3905.5</v>
      </c>
      <c r="P2243" s="17"/>
      <c r="Q2243" s="17"/>
      <c r="R2243" s="17"/>
      <c r="S2243" s="17"/>
      <c r="T2243" s="17"/>
      <c r="U2243" s="17"/>
      <c r="V2243" s="17"/>
      <c r="W2243" s="17"/>
      <c r="X2243" s="17"/>
      <c r="Y2243" s="17">
        <f t="shared" si="5713"/>
        <v>0</v>
      </c>
      <c r="Z2243" s="17">
        <f t="shared" si="5714"/>
        <v>3905.5</v>
      </c>
      <c r="AA2243" s="17">
        <f t="shared" si="5715"/>
        <v>3905.5</v>
      </c>
      <c r="AB2243" s="17"/>
      <c r="AC2243" s="17"/>
      <c r="AD2243" s="17"/>
      <c r="AE2243" s="17">
        <f t="shared" si="5716"/>
        <v>0</v>
      </c>
      <c r="AF2243" s="17">
        <f t="shared" si="5717"/>
        <v>3905.5</v>
      </c>
      <c r="AG2243" s="17">
        <f t="shared" si="5718"/>
        <v>3905.5</v>
      </c>
      <c r="AH2243" s="17"/>
      <c r="AI2243" s="17"/>
      <c r="AJ2243" s="17"/>
      <c r="AK2243" s="17"/>
      <c r="AL2243" s="17"/>
      <c r="AM2243" s="17"/>
      <c r="AN2243" s="17"/>
      <c r="AO2243" s="17"/>
      <c r="AP2243" s="17"/>
      <c r="AQ2243" s="17"/>
      <c r="AR2243" s="17"/>
      <c r="AS2243" s="17"/>
      <c r="AT2243" s="17"/>
      <c r="AU2243" s="17"/>
      <c r="AV2243" s="17"/>
      <c r="AW2243" s="17">
        <f t="shared" si="5719"/>
        <v>0</v>
      </c>
      <c r="AX2243" s="17">
        <f t="shared" si="5720"/>
        <v>3905.5</v>
      </c>
      <c r="AY2243" s="17">
        <f t="shared" si="5721"/>
        <v>3905.5</v>
      </c>
      <c r="AZ2243" s="17"/>
      <c r="BA2243" s="32"/>
      <c r="BB2243" s="32"/>
      <c r="BC2243" s="1"/>
      <c r="BD2243" s="1"/>
      <c r="BE2243" s="1"/>
      <c r="BF2243" s="1"/>
      <c r="BG2243" s="1"/>
      <c r="BH2243" s="1"/>
      <c r="BI2243" s="1"/>
    </row>
    <row r="2244" s="1" customFormat="1">
      <c r="A2244" s="30" t="s">
        <v>891</v>
      </c>
      <c r="B2244" s="30" t="s">
        <v>297</v>
      </c>
      <c r="C2244" s="30" t="s">
        <v>65</v>
      </c>
      <c r="D2244" s="30" t="s">
        <v>919</v>
      </c>
      <c r="E2244" s="35"/>
      <c r="F2244" s="31" t="s">
        <v>920</v>
      </c>
      <c r="G2244" s="17">
        <f>G2245</f>
        <v>4492.6000000000004</v>
      </c>
      <c r="H2244" s="17">
        <f>H2245</f>
        <v>4656.6999999999998</v>
      </c>
      <c r="I2244" s="17">
        <f>I2245</f>
        <v>4656.6999999999998</v>
      </c>
      <c r="J2244" s="17">
        <f>J2245</f>
        <v>0</v>
      </c>
      <c r="K2244" s="17">
        <f>K2245</f>
        <v>0</v>
      </c>
      <c r="L2244" s="17">
        <f>L2245</f>
        <v>0</v>
      </c>
      <c r="M2244" s="17">
        <f t="shared" si="5676"/>
        <v>4492.6000000000004</v>
      </c>
      <c r="N2244" s="17">
        <f t="shared" si="5677"/>
        <v>4656.6999999999998</v>
      </c>
      <c r="O2244" s="17">
        <f t="shared" si="5678"/>
        <v>4656.6999999999998</v>
      </c>
      <c r="P2244" s="17">
        <f>P2245</f>
        <v>0</v>
      </c>
      <c r="Q2244" s="17">
        <f>Q2245</f>
        <v>0</v>
      </c>
      <c r="R2244" s="17">
        <f>R2245</f>
        <v>0</v>
      </c>
      <c r="S2244" s="17">
        <f>S2245</f>
        <v>0</v>
      </c>
      <c r="T2244" s="17">
        <f>T2245</f>
        <v>0</v>
      </c>
      <c r="U2244" s="17">
        <f>U2245</f>
        <v>0</v>
      </c>
      <c r="V2244" s="17">
        <f>V2245</f>
        <v>0</v>
      </c>
      <c r="W2244" s="17">
        <f>W2245</f>
        <v>0</v>
      </c>
      <c r="X2244" s="17">
        <f>X2245</f>
        <v>0</v>
      </c>
      <c r="Y2244" s="17">
        <f t="shared" si="5713"/>
        <v>4492.6000000000004</v>
      </c>
      <c r="Z2244" s="17">
        <f t="shared" si="5714"/>
        <v>4656.6999999999998</v>
      </c>
      <c r="AA2244" s="17">
        <f t="shared" si="5715"/>
        <v>4656.6999999999998</v>
      </c>
      <c r="AB2244" s="17">
        <f>AB2245</f>
        <v>0</v>
      </c>
      <c r="AC2244" s="17">
        <f>AC2245</f>
        <v>0</v>
      </c>
      <c r="AD2244" s="17">
        <f>AD2245</f>
        <v>0</v>
      </c>
      <c r="AE2244" s="17">
        <f t="shared" si="5716"/>
        <v>4492.6000000000004</v>
      </c>
      <c r="AF2244" s="17">
        <f t="shared" si="5717"/>
        <v>4656.6999999999998</v>
      </c>
      <c r="AG2244" s="17">
        <f t="shared" si="5718"/>
        <v>4656.6999999999998</v>
      </c>
      <c r="AH2244" s="17">
        <f>AH2245</f>
        <v>0</v>
      </c>
      <c r="AI2244" s="17">
        <f>AI2245</f>
        <v>0</v>
      </c>
      <c r="AJ2244" s="17">
        <f>AJ2245</f>
        <v>0</v>
      </c>
      <c r="AK2244" s="17">
        <f>AK2245</f>
        <v>0</v>
      </c>
      <c r="AL2244" s="17">
        <f>AL2245</f>
        <v>0</v>
      </c>
      <c r="AM2244" s="17">
        <f>AM2245</f>
        <v>0</v>
      </c>
      <c r="AN2244" s="17">
        <f>AN2245</f>
        <v>0</v>
      </c>
      <c r="AO2244" s="17">
        <f>AO2245</f>
        <v>0</v>
      </c>
      <c r="AP2244" s="17">
        <f>AP2245</f>
        <v>0</v>
      </c>
      <c r="AQ2244" s="17">
        <f>AQ2245</f>
        <v>0</v>
      </c>
      <c r="AR2244" s="17">
        <f>AR2245</f>
        <v>0</v>
      </c>
      <c r="AS2244" s="17">
        <f>AS2245</f>
        <v>0</v>
      </c>
      <c r="AT2244" s="17">
        <f>AT2245</f>
        <v>0</v>
      </c>
      <c r="AU2244" s="17">
        <f>AU2245</f>
        <v>0</v>
      </c>
      <c r="AV2244" s="17">
        <f>AV2245</f>
        <v>0</v>
      </c>
      <c r="AW2244" s="17">
        <f t="shared" si="5719"/>
        <v>4492.6000000000004</v>
      </c>
      <c r="AX2244" s="17">
        <f t="shared" si="5720"/>
        <v>4656.6999999999998</v>
      </c>
      <c r="AY2244" s="17">
        <f t="shared" si="5721"/>
        <v>4656.6999999999998</v>
      </c>
      <c r="AZ2244" s="17">
        <f>AZ2245</f>
        <v>0</v>
      </c>
      <c r="BA2244" s="32"/>
      <c r="BB2244" s="32"/>
      <c r="BC2244" s="1"/>
      <c r="BD2244" s="1"/>
      <c r="BE2244" s="1"/>
      <c r="BF2244" s="1"/>
      <c r="BG2244" s="1"/>
      <c r="BH2244" s="1"/>
      <c r="BI2244" s="1"/>
    </row>
    <row r="2245" s="1" customFormat="1">
      <c r="A2245" s="30" t="s">
        <v>891</v>
      </c>
      <c r="B2245" s="30" t="s">
        <v>297</v>
      </c>
      <c r="C2245" s="30" t="s">
        <v>65</v>
      </c>
      <c r="D2245" s="30" t="s">
        <v>919</v>
      </c>
      <c r="E2245" s="30" t="s">
        <v>261</v>
      </c>
      <c r="F2245" s="31" t="s">
        <v>262</v>
      </c>
      <c r="G2245" s="17">
        <v>4492.6000000000004</v>
      </c>
      <c r="H2245" s="17">
        <v>4656.6999999999998</v>
      </c>
      <c r="I2245" s="17">
        <v>4656.6999999999998</v>
      </c>
      <c r="J2245" s="17"/>
      <c r="K2245" s="17"/>
      <c r="L2245" s="17"/>
      <c r="M2245" s="17">
        <f t="shared" si="5676"/>
        <v>4492.6000000000004</v>
      </c>
      <c r="N2245" s="17">
        <f t="shared" si="5677"/>
        <v>4656.6999999999998</v>
      </c>
      <c r="O2245" s="17">
        <f t="shared" si="5678"/>
        <v>4656.6999999999998</v>
      </c>
      <c r="P2245" s="17"/>
      <c r="Q2245" s="17"/>
      <c r="R2245" s="17"/>
      <c r="S2245" s="17"/>
      <c r="T2245" s="17"/>
      <c r="U2245" s="17"/>
      <c r="V2245" s="17"/>
      <c r="W2245" s="17"/>
      <c r="X2245" s="17"/>
      <c r="Y2245" s="17">
        <f t="shared" si="5713"/>
        <v>4492.6000000000004</v>
      </c>
      <c r="Z2245" s="17">
        <f t="shared" si="5714"/>
        <v>4656.6999999999998</v>
      </c>
      <c r="AA2245" s="17">
        <f t="shared" si="5715"/>
        <v>4656.6999999999998</v>
      </c>
      <c r="AB2245" s="17"/>
      <c r="AC2245" s="17"/>
      <c r="AD2245" s="17"/>
      <c r="AE2245" s="17">
        <f t="shared" si="5716"/>
        <v>4492.6000000000004</v>
      </c>
      <c r="AF2245" s="17">
        <f t="shared" si="5717"/>
        <v>4656.6999999999998</v>
      </c>
      <c r="AG2245" s="17">
        <f t="shared" si="5718"/>
        <v>4656.6999999999998</v>
      </c>
      <c r="AH2245" s="17"/>
      <c r="AI2245" s="17"/>
      <c r="AJ2245" s="17"/>
      <c r="AK2245" s="17"/>
      <c r="AL2245" s="17"/>
      <c r="AM2245" s="17"/>
      <c r="AN2245" s="17"/>
      <c r="AO2245" s="17"/>
      <c r="AP2245" s="17"/>
      <c r="AQ2245" s="17"/>
      <c r="AR2245" s="17"/>
      <c r="AS2245" s="17"/>
      <c r="AT2245" s="17"/>
      <c r="AU2245" s="17"/>
      <c r="AV2245" s="17"/>
      <c r="AW2245" s="17">
        <f t="shared" si="5719"/>
        <v>4492.6000000000004</v>
      </c>
      <c r="AX2245" s="17">
        <f t="shared" si="5720"/>
        <v>4656.6999999999998</v>
      </c>
      <c r="AY2245" s="17">
        <f t="shared" si="5721"/>
        <v>4656.6999999999998</v>
      </c>
      <c r="AZ2245" s="17"/>
      <c r="BA2245" s="32"/>
      <c r="BB2245" s="32"/>
      <c r="BC2245" s="1"/>
      <c r="BD2245" s="1"/>
      <c r="BE2245" s="1"/>
      <c r="BF2245" s="1"/>
      <c r="BG2245" s="1"/>
      <c r="BH2245" s="1"/>
      <c r="BI2245" s="1"/>
    </row>
    <row r="2246" s="25" customFormat="1">
      <c r="A2246" s="26" t="s">
        <v>891</v>
      </c>
      <c r="B2246" s="26" t="s">
        <v>297</v>
      </c>
      <c r="C2246" s="26" t="s">
        <v>121</v>
      </c>
      <c r="D2246" s="26"/>
      <c r="E2246" s="26"/>
      <c r="F2246" s="27" t="s">
        <v>390</v>
      </c>
      <c r="G2246" s="28">
        <f t="shared" ref="G2246:G2309" si="5824">G2247</f>
        <v>42000</v>
      </c>
      <c r="H2246" s="28">
        <f t="shared" ref="H2246:H2309" si="5825">H2247</f>
        <v>42000</v>
      </c>
      <c r="I2246" s="28">
        <f t="shared" ref="I2246:I2253" si="5826">I2247</f>
        <v>42000</v>
      </c>
      <c r="J2246" s="28">
        <f t="shared" ref="J2246:J2253" si="5827">J2247</f>
        <v>0</v>
      </c>
      <c r="K2246" s="28">
        <f t="shared" ref="K2246:K2253" si="5828">K2247</f>
        <v>0</v>
      </c>
      <c r="L2246" s="28">
        <f t="shared" ref="L2246:L2253" si="5829">L2247</f>
        <v>0</v>
      </c>
      <c r="M2246" s="28">
        <f t="shared" si="5676"/>
        <v>42000</v>
      </c>
      <c r="N2246" s="28">
        <f t="shared" si="5677"/>
        <v>42000</v>
      </c>
      <c r="O2246" s="28">
        <f t="shared" si="5678"/>
        <v>42000</v>
      </c>
      <c r="P2246" s="28">
        <f t="shared" ref="P2246:P2253" si="5830">P2247</f>
        <v>0</v>
      </c>
      <c r="Q2246" s="28">
        <f t="shared" ref="Q2246:Q2253" si="5831">Q2247</f>
        <v>0</v>
      </c>
      <c r="R2246" s="28">
        <f t="shared" ref="R2246:R2253" si="5832">R2247</f>
        <v>0</v>
      </c>
      <c r="S2246" s="28">
        <f t="shared" ref="S2246:S2253" si="5833">S2247</f>
        <v>0</v>
      </c>
      <c r="T2246" s="28">
        <f t="shared" ref="T2246:T2253" si="5834">T2247</f>
        <v>0</v>
      </c>
      <c r="U2246" s="28">
        <f t="shared" ref="U2246:U2253" si="5835">U2247</f>
        <v>0</v>
      </c>
      <c r="V2246" s="28">
        <f t="shared" ref="V2246:V2253" si="5836">V2247</f>
        <v>0</v>
      </c>
      <c r="W2246" s="28">
        <f t="shared" ref="W2246:W2253" si="5837">W2247</f>
        <v>0</v>
      </c>
      <c r="X2246" s="28">
        <f t="shared" ref="X2246:X2253" si="5838">X2247</f>
        <v>0</v>
      </c>
      <c r="Y2246" s="28">
        <f t="shared" si="5713"/>
        <v>42000</v>
      </c>
      <c r="Z2246" s="28">
        <f t="shared" si="5714"/>
        <v>42000</v>
      </c>
      <c r="AA2246" s="28">
        <f t="shared" si="5715"/>
        <v>42000</v>
      </c>
      <c r="AB2246" s="28">
        <f t="shared" ref="AB2246:AB2253" si="5839">AB2247</f>
        <v>0</v>
      </c>
      <c r="AC2246" s="28">
        <f t="shared" ref="AC2246:AC2253" si="5840">AC2247</f>
        <v>0</v>
      </c>
      <c r="AD2246" s="28">
        <f t="shared" ref="AD2246:AD2253" si="5841">AD2247</f>
        <v>0</v>
      </c>
      <c r="AE2246" s="28">
        <f t="shared" si="5716"/>
        <v>42000</v>
      </c>
      <c r="AF2246" s="28">
        <f t="shared" si="5717"/>
        <v>42000</v>
      </c>
      <c r="AG2246" s="28">
        <f t="shared" si="5718"/>
        <v>42000</v>
      </c>
      <c r="AH2246" s="28">
        <f t="shared" ref="AH2246:AH2253" si="5842">AH2247</f>
        <v>0</v>
      </c>
      <c r="AI2246" s="28">
        <f t="shared" ref="AI2246:AI2253" si="5843">AI2247</f>
        <v>0</v>
      </c>
      <c r="AJ2246" s="28">
        <f t="shared" ref="AJ2246:AJ2253" si="5844">AJ2247</f>
        <v>0</v>
      </c>
      <c r="AK2246" s="28">
        <f t="shared" ref="AK2246:AK2253" si="5845">AK2247</f>
        <v>0</v>
      </c>
      <c r="AL2246" s="28">
        <f t="shared" ref="AL2246:AL2253" si="5846">AL2247</f>
        <v>0</v>
      </c>
      <c r="AM2246" s="28">
        <f t="shared" ref="AM2246:AM2253" si="5847">AM2247</f>
        <v>0</v>
      </c>
      <c r="AN2246" s="28">
        <f t="shared" ref="AN2246:AN2253" si="5848">AN2247</f>
        <v>0</v>
      </c>
      <c r="AO2246" s="28">
        <f t="shared" ref="AO2246:AO2253" si="5849">AO2247</f>
        <v>0</v>
      </c>
      <c r="AP2246" s="28">
        <f t="shared" ref="AP2246:AP2253" si="5850">AP2247</f>
        <v>0</v>
      </c>
      <c r="AQ2246" s="28">
        <f t="shared" ref="AQ2246:AQ2253" si="5851">AQ2247</f>
        <v>0</v>
      </c>
      <c r="AR2246" s="28">
        <f t="shared" ref="AR2246:AR2253" si="5852">AR2247</f>
        <v>0</v>
      </c>
      <c r="AS2246" s="28">
        <f t="shared" ref="AS2246:AS2253" si="5853">AS2247</f>
        <v>0</v>
      </c>
      <c r="AT2246" s="28">
        <f t="shared" ref="AT2246:AT2253" si="5854">AT2247</f>
        <v>0</v>
      </c>
      <c r="AU2246" s="28">
        <f t="shared" ref="AU2246:AU2253" si="5855">AU2247</f>
        <v>0</v>
      </c>
      <c r="AV2246" s="28">
        <f t="shared" ref="AV2246:AV2253" si="5856">AV2247</f>
        <v>0</v>
      </c>
      <c r="AW2246" s="28">
        <f t="shared" si="5719"/>
        <v>42000</v>
      </c>
      <c r="AX2246" s="28">
        <f t="shared" si="5720"/>
        <v>42000</v>
      </c>
      <c r="AY2246" s="28">
        <f t="shared" si="5721"/>
        <v>42000</v>
      </c>
      <c r="AZ2246" s="28">
        <f t="shared" ref="AZ2246:AZ2253" si="5857">AZ2247</f>
        <v>0</v>
      </c>
      <c r="BA2246" s="29"/>
      <c r="BB2246" s="29"/>
      <c r="BC2246" s="25"/>
      <c r="BD2246" s="25"/>
      <c r="BE2246" s="25"/>
      <c r="BF2246" s="25"/>
      <c r="BG2246" s="25"/>
      <c r="BH2246" s="25"/>
      <c r="BI2246" s="25"/>
    </row>
    <row r="2247" s="1" customFormat="1">
      <c r="A2247" s="30" t="s">
        <v>891</v>
      </c>
      <c r="B2247" s="30" t="s">
        <v>297</v>
      </c>
      <c r="C2247" s="30" t="s">
        <v>121</v>
      </c>
      <c r="D2247" s="30" t="s">
        <v>566</v>
      </c>
      <c r="E2247" s="35"/>
      <c r="F2247" s="31" t="s">
        <v>567</v>
      </c>
      <c r="G2247" s="17">
        <f t="shared" si="5824"/>
        <v>42000</v>
      </c>
      <c r="H2247" s="17">
        <f t="shared" si="5825"/>
        <v>42000</v>
      </c>
      <c r="I2247" s="17">
        <f t="shared" si="5826"/>
        <v>42000</v>
      </c>
      <c r="J2247" s="17">
        <f t="shared" si="5827"/>
        <v>0</v>
      </c>
      <c r="K2247" s="17">
        <f t="shared" si="5828"/>
        <v>0</v>
      </c>
      <c r="L2247" s="17">
        <f t="shared" si="5829"/>
        <v>0</v>
      </c>
      <c r="M2247" s="17">
        <f t="shared" si="5676"/>
        <v>42000</v>
      </c>
      <c r="N2247" s="17">
        <f t="shared" si="5677"/>
        <v>42000</v>
      </c>
      <c r="O2247" s="17">
        <f t="shared" si="5678"/>
        <v>42000</v>
      </c>
      <c r="P2247" s="17">
        <f t="shared" si="5830"/>
        <v>0</v>
      </c>
      <c r="Q2247" s="17">
        <f t="shared" si="5831"/>
        <v>0</v>
      </c>
      <c r="R2247" s="17">
        <f t="shared" si="5832"/>
        <v>0</v>
      </c>
      <c r="S2247" s="17">
        <f t="shared" si="5833"/>
        <v>0</v>
      </c>
      <c r="T2247" s="17">
        <f t="shared" si="5834"/>
        <v>0</v>
      </c>
      <c r="U2247" s="17">
        <f t="shared" si="5835"/>
        <v>0</v>
      </c>
      <c r="V2247" s="17">
        <f t="shared" si="5836"/>
        <v>0</v>
      </c>
      <c r="W2247" s="17">
        <f t="shared" si="5837"/>
        <v>0</v>
      </c>
      <c r="X2247" s="17">
        <f t="shared" si="5838"/>
        <v>0</v>
      </c>
      <c r="Y2247" s="17">
        <f t="shared" si="5713"/>
        <v>42000</v>
      </c>
      <c r="Z2247" s="17">
        <f t="shared" si="5714"/>
        <v>42000</v>
      </c>
      <c r="AA2247" s="17">
        <f t="shared" si="5715"/>
        <v>42000</v>
      </c>
      <c r="AB2247" s="17">
        <f t="shared" si="5839"/>
        <v>0</v>
      </c>
      <c r="AC2247" s="17">
        <f t="shared" si="5840"/>
        <v>0</v>
      </c>
      <c r="AD2247" s="17">
        <f t="shared" si="5841"/>
        <v>0</v>
      </c>
      <c r="AE2247" s="17">
        <f t="shared" si="5716"/>
        <v>42000</v>
      </c>
      <c r="AF2247" s="17">
        <f t="shared" si="5717"/>
        <v>42000</v>
      </c>
      <c r="AG2247" s="17">
        <f t="shared" si="5718"/>
        <v>42000</v>
      </c>
      <c r="AH2247" s="17">
        <f t="shared" si="5842"/>
        <v>0</v>
      </c>
      <c r="AI2247" s="17">
        <f t="shared" si="5843"/>
        <v>0</v>
      </c>
      <c r="AJ2247" s="17">
        <f t="shared" si="5844"/>
        <v>0</v>
      </c>
      <c r="AK2247" s="17">
        <f t="shared" si="5845"/>
        <v>0</v>
      </c>
      <c r="AL2247" s="17">
        <f t="shared" si="5846"/>
        <v>0</v>
      </c>
      <c r="AM2247" s="17">
        <f t="shared" si="5847"/>
        <v>0</v>
      </c>
      <c r="AN2247" s="17">
        <f t="shared" si="5848"/>
        <v>0</v>
      </c>
      <c r="AO2247" s="17">
        <f t="shared" si="5849"/>
        <v>0</v>
      </c>
      <c r="AP2247" s="17">
        <f t="shared" si="5850"/>
        <v>0</v>
      </c>
      <c r="AQ2247" s="17">
        <f t="shared" si="5851"/>
        <v>0</v>
      </c>
      <c r="AR2247" s="17">
        <f t="shared" si="5852"/>
        <v>0</v>
      </c>
      <c r="AS2247" s="17">
        <f t="shared" si="5853"/>
        <v>0</v>
      </c>
      <c r="AT2247" s="17">
        <f t="shared" si="5854"/>
        <v>0</v>
      </c>
      <c r="AU2247" s="17">
        <f t="shared" si="5855"/>
        <v>0</v>
      </c>
      <c r="AV2247" s="17">
        <f t="shared" si="5856"/>
        <v>0</v>
      </c>
      <c r="AW2247" s="17">
        <f t="shared" si="5719"/>
        <v>42000</v>
      </c>
      <c r="AX2247" s="17">
        <f t="shared" si="5720"/>
        <v>42000</v>
      </c>
      <c r="AY2247" s="17">
        <f t="shared" si="5721"/>
        <v>42000</v>
      </c>
      <c r="AZ2247" s="17">
        <f t="shared" si="5857"/>
        <v>0</v>
      </c>
      <c r="BA2247" s="32"/>
      <c r="BB2247" s="32"/>
      <c r="BC2247" s="1"/>
      <c r="BD2247" s="1"/>
      <c r="BE2247" s="1"/>
      <c r="BF2247" s="1"/>
      <c r="BG2247" s="1"/>
      <c r="BH2247" s="1"/>
      <c r="BI2247" s="1"/>
    </row>
    <row r="2248" s="1" customFormat="1">
      <c r="A2248" s="30" t="s">
        <v>891</v>
      </c>
      <c r="B2248" s="30" t="s">
        <v>297</v>
      </c>
      <c r="C2248" s="30" t="s">
        <v>121</v>
      </c>
      <c r="D2248" s="30" t="s">
        <v>914</v>
      </c>
      <c r="E2248" s="35"/>
      <c r="F2248" s="31" t="s">
        <v>36</v>
      </c>
      <c r="G2248" s="17">
        <f t="shared" si="5824"/>
        <v>42000</v>
      </c>
      <c r="H2248" s="17">
        <f t="shared" si="5825"/>
        <v>42000</v>
      </c>
      <c r="I2248" s="17">
        <f t="shared" si="5826"/>
        <v>42000</v>
      </c>
      <c r="J2248" s="17">
        <f t="shared" si="5827"/>
        <v>0</v>
      </c>
      <c r="K2248" s="17">
        <f t="shared" si="5828"/>
        <v>0</v>
      </c>
      <c r="L2248" s="17">
        <f t="shared" si="5829"/>
        <v>0</v>
      </c>
      <c r="M2248" s="17">
        <f t="shared" si="5676"/>
        <v>42000</v>
      </c>
      <c r="N2248" s="17">
        <f t="shared" si="5677"/>
        <v>42000</v>
      </c>
      <c r="O2248" s="17">
        <f t="shared" si="5678"/>
        <v>42000</v>
      </c>
      <c r="P2248" s="17">
        <f t="shared" si="5830"/>
        <v>0</v>
      </c>
      <c r="Q2248" s="17">
        <f t="shared" si="5831"/>
        <v>0</v>
      </c>
      <c r="R2248" s="17">
        <f t="shared" si="5832"/>
        <v>0</v>
      </c>
      <c r="S2248" s="17">
        <f t="shared" si="5833"/>
        <v>0</v>
      </c>
      <c r="T2248" s="17">
        <f t="shared" si="5834"/>
        <v>0</v>
      </c>
      <c r="U2248" s="17">
        <f t="shared" si="5835"/>
        <v>0</v>
      </c>
      <c r="V2248" s="17">
        <f t="shared" si="5836"/>
        <v>0</v>
      </c>
      <c r="W2248" s="17">
        <f t="shared" si="5837"/>
        <v>0</v>
      </c>
      <c r="X2248" s="17">
        <f t="shared" si="5838"/>
        <v>0</v>
      </c>
      <c r="Y2248" s="17">
        <f t="shared" si="5713"/>
        <v>42000</v>
      </c>
      <c r="Z2248" s="17">
        <f t="shared" si="5714"/>
        <v>42000</v>
      </c>
      <c r="AA2248" s="17">
        <f t="shared" si="5715"/>
        <v>42000</v>
      </c>
      <c r="AB2248" s="17">
        <f t="shared" si="5839"/>
        <v>0</v>
      </c>
      <c r="AC2248" s="17">
        <f t="shared" si="5840"/>
        <v>0</v>
      </c>
      <c r="AD2248" s="17">
        <f t="shared" si="5841"/>
        <v>0</v>
      </c>
      <c r="AE2248" s="17">
        <f t="shared" si="5716"/>
        <v>42000</v>
      </c>
      <c r="AF2248" s="17">
        <f t="shared" si="5717"/>
        <v>42000</v>
      </c>
      <c r="AG2248" s="17">
        <f t="shared" si="5718"/>
        <v>42000</v>
      </c>
      <c r="AH2248" s="17">
        <f t="shared" si="5842"/>
        <v>0</v>
      </c>
      <c r="AI2248" s="17">
        <f t="shared" si="5843"/>
        <v>0</v>
      </c>
      <c r="AJ2248" s="17">
        <f t="shared" si="5844"/>
        <v>0</v>
      </c>
      <c r="AK2248" s="17">
        <f t="shared" si="5845"/>
        <v>0</v>
      </c>
      <c r="AL2248" s="17">
        <f t="shared" si="5846"/>
        <v>0</v>
      </c>
      <c r="AM2248" s="17">
        <f t="shared" si="5847"/>
        <v>0</v>
      </c>
      <c r="AN2248" s="17">
        <f t="shared" si="5848"/>
        <v>0</v>
      </c>
      <c r="AO2248" s="17">
        <f t="shared" si="5849"/>
        <v>0</v>
      </c>
      <c r="AP2248" s="17">
        <f t="shared" si="5850"/>
        <v>0</v>
      </c>
      <c r="AQ2248" s="17">
        <f t="shared" si="5851"/>
        <v>0</v>
      </c>
      <c r="AR2248" s="17">
        <f t="shared" si="5852"/>
        <v>0</v>
      </c>
      <c r="AS2248" s="17">
        <f t="shared" si="5853"/>
        <v>0</v>
      </c>
      <c r="AT2248" s="17">
        <f t="shared" si="5854"/>
        <v>0</v>
      </c>
      <c r="AU2248" s="17">
        <f t="shared" si="5855"/>
        <v>0</v>
      </c>
      <c r="AV2248" s="17">
        <f t="shared" si="5856"/>
        <v>0</v>
      </c>
      <c r="AW2248" s="17">
        <f t="shared" si="5719"/>
        <v>42000</v>
      </c>
      <c r="AX2248" s="17">
        <f t="shared" si="5720"/>
        <v>42000</v>
      </c>
      <c r="AY2248" s="17">
        <f t="shared" si="5721"/>
        <v>42000</v>
      </c>
      <c r="AZ2248" s="17">
        <f t="shared" si="5857"/>
        <v>0</v>
      </c>
      <c r="BA2248" s="32"/>
      <c r="BB2248" s="32"/>
      <c r="BC2248" s="1"/>
      <c r="BD2248" s="1"/>
      <c r="BE2248" s="1"/>
      <c r="BF2248" s="1"/>
      <c r="BG2248" s="1"/>
      <c r="BH2248" s="1"/>
      <c r="BI2248" s="1"/>
    </row>
    <row r="2249" s="1" customFormat="1">
      <c r="A2249" s="30" t="s">
        <v>891</v>
      </c>
      <c r="B2249" s="30" t="s">
        <v>297</v>
      </c>
      <c r="C2249" s="30" t="s">
        <v>121</v>
      </c>
      <c r="D2249" s="30" t="s">
        <v>915</v>
      </c>
      <c r="E2249" s="35"/>
      <c r="F2249" s="31" t="s">
        <v>916</v>
      </c>
      <c r="G2249" s="17">
        <f t="shared" si="5824"/>
        <v>42000</v>
      </c>
      <c r="H2249" s="17">
        <f t="shared" si="5825"/>
        <v>42000</v>
      </c>
      <c r="I2249" s="17">
        <f t="shared" si="5826"/>
        <v>42000</v>
      </c>
      <c r="J2249" s="17">
        <f t="shared" si="5827"/>
        <v>0</v>
      </c>
      <c r="K2249" s="17">
        <f t="shared" si="5828"/>
        <v>0</v>
      </c>
      <c r="L2249" s="17">
        <f t="shared" si="5829"/>
        <v>0</v>
      </c>
      <c r="M2249" s="17">
        <f t="shared" si="5676"/>
        <v>42000</v>
      </c>
      <c r="N2249" s="17">
        <f t="shared" si="5677"/>
        <v>42000</v>
      </c>
      <c r="O2249" s="17">
        <f t="shared" si="5678"/>
        <v>42000</v>
      </c>
      <c r="P2249" s="17">
        <f t="shared" si="5830"/>
        <v>0</v>
      </c>
      <c r="Q2249" s="17">
        <f t="shared" si="5831"/>
        <v>0</v>
      </c>
      <c r="R2249" s="17">
        <f t="shared" si="5832"/>
        <v>0</v>
      </c>
      <c r="S2249" s="17">
        <f t="shared" si="5833"/>
        <v>0</v>
      </c>
      <c r="T2249" s="17">
        <f t="shared" si="5834"/>
        <v>0</v>
      </c>
      <c r="U2249" s="17">
        <f t="shared" si="5835"/>
        <v>0</v>
      </c>
      <c r="V2249" s="17">
        <f t="shared" si="5836"/>
        <v>0</v>
      </c>
      <c r="W2249" s="17">
        <f t="shared" si="5837"/>
        <v>0</v>
      </c>
      <c r="X2249" s="17">
        <f t="shared" si="5838"/>
        <v>0</v>
      </c>
      <c r="Y2249" s="17">
        <f t="shared" si="5713"/>
        <v>42000</v>
      </c>
      <c r="Z2249" s="17">
        <f t="shared" si="5714"/>
        <v>42000</v>
      </c>
      <c r="AA2249" s="17">
        <f t="shared" si="5715"/>
        <v>42000</v>
      </c>
      <c r="AB2249" s="17">
        <f t="shared" si="5839"/>
        <v>0</v>
      </c>
      <c r="AC2249" s="17">
        <f t="shared" si="5840"/>
        <v>0</v>
      </c>
      <c r="AD2249" s="17">
        <f t="shared" si="5841"/>
        <v>0</v>
      </c>
      <c r="AE2249" s="17">
        <f t="shared" si="5716"/>
        <v>42000</v>
      </c>
      <c r="AF2249" s="17">
        <f t="shared" si="5717"/>
        <v>42000</v>
      </c>
      <c r="AG2249" s="17">
        <f t="shared" si="5718"/>
        <v>42000</v>
      </c>
      <c r="AH2249" s="17">
        <f t="shared" si="5842"/>
        <v>0</v>
      </c>
      <c r="AI2249" s="17">
        <f t="shared" si="5843"/>
        <v>0</v>
      </c>
      <c r="AJ2249" s="17">
        <f t="shared" si="5844"/>
        <v>0</v>
      </c>
      <c r="AK2249" s="17">
        <f t="shared" si="5845"/>
        <v>0</v>
      </c>
      <c r="AL2249" s="17">
        <f t="shared" si="5846"/>
        <v>0</v>
      </c>
      <c r="AM2249" s="17">
        <f t="shared" si="5847"/>
        <v>0</v>
      </c>
      <c r="AN2249" s="17">
        <f t="shared" si="5848"/>
        <v>0</v>
      </c>
      <c r="AO2249" s="17">
        <f t="shared" si="5849"/>
        <v>0</v>
      </c>
      <c r="AP2249" s="17">
        <f t="shared" si="5850"/>
        <v>0</v>
      </c>
      <c r="AQ2249" s="17">
        <f t="shared" si="5851"/>
        <v>0</v>
      </c>
      <c r="AR2249" s="17">
        <f t="shared" si="5852"/>
        <v>0</v>
      </c>
      <c r="AS2249" s="17">
        <f t="shared" si="5853"/>
        <v>0</v>
      </c>
      <c r="AT2249" s="17">
        <f t="shared" si="5854"/>
        <v>0</v>
      </c>
      <c r="AU2249" s="17">
        <f t="shared" si="5855"/>
        <v>0</v>
      </c>
      <c r="AV2249" s="17">
        <f t="shared" si="5856"/>
        <v>0</v>
      </c>
      <c r="AW2249" s="17">
        <f t="shared" si="5719"/>
        <v>42000</v>
      </c>
      <c r="AX2249" s="17">
        <f t="shared" si="5720"/>
        <v>42000</v>
      </c>
      <c r="AY2249" s="17">
        <f t="shared" si="5721"/>
        <v>42000</v>
      </c>
      <c r="AZ2249" s="17">
        <f t="shared" si="5857"/>
        <v>0</v>
      </c>
      <c r="BA2249" s="32"/>
      <c r="BB2249" s="32"/>
      <c r="BC2249" s="1"/>
      <c r="BD2249" s="1"/>
      <c r="BE2249" s="1"/>
      <c r="BF2249" s="1"/>
      <c r="BG2249" s="1"/>
      <c r="BH2249" s="1"/>
      <c r="BI2249" s="1"/>
    </row>
    <row r="2250" s="1" customFormat="1">
      <c r="A2250" s="30" t="s">
        <v>891</v>
      </c>
      <c r="B2250" s="30" t="s">
        <v>297</v>
      </c>
      <c r="C2250" s="30" t="s">
        <v>121</v>
      </c>
      <c r="D2250" s="30" t="s">
        <v>921</v>
      </c>
      <c r="E2250" s="35"/>
      <c r="F2250" s="31" t="s">
        <v>922</v>
      </c>
      <c r="G2250" s="17">
        <f t="shared" si="5824"/>
        <v>42000</v>
      </c>
      <c r="H2250" s="17">
        <f t="shared" si="5825"/>
        <v>42000</v>
      </c>
      <c r="I2250" s="17">
        <f t="shared" si="5826"/>
        <v>42000</v>
      </c>
      <c r="J2250" s="17">
        <f t="shared" si="5827"/>
        <v>0</v>
      </c>
      <c r="K2250" s="17">
        <f t="shared" si="5828"/>
        <v>0</v>
      </c>
      <c r="L2250" s="17">
        <f t="shared" si="5829"/>
        <v>0</v>
      </c>
      <c r="M2250" s="17">
        <f t="shared" si="5676"/>
        <v>42000</v>
      </c>
      <c r="N2250" s="17">
        <f t="shared" si="5677"/>
        <v>42000</v>
      </c>
      <c r="O2250" s="17">
        <f t="shared" si="5678"/>
        <v>42000</v>
      </c>
      <c r="P2250" s="17">
        <f t="shared" si="5830"/>
        <v>0</v>
      </c>
      <c r="Q2250" s="17">
        <f t="shared" si="5831"/>
        <v>0</v>
      </c>
      <c r="R2250" s="17">
        <f t="shared" si="5832"/>
        <v>0</v>
      </c>
      <c r="S2250" s="17">
        <f t="shared" si="5833"/>
        <v>0</v>
      </c>
      <c r="T2250" s="17">
        <f t="shared" si="5834"/>
        <v>0</v>
      </c>
      <c r="U2250" s="17">
        <f t="shared" si="5835"/>
        <v>0</v>
      </c>
      <c r="V2250" s="17">
        <f t="shared" si="5836"/>
        <v>0</v>
      </c>
      <c r="W2250" s="17">
        <f t="shared" si="5837"/>
        <v>0</v>
      </c>
      <c r="X2250" s="17">
        <f t="shared" si="5838"/>
        <v>0</v>
      </c>
      <c r="Y2250" s="17">
        <f t="shared" si="5713"/>
        <v>42000</v>
      </c>
      <c r="Z2250" s="17">
        <f t="shared" si="5714"/>
        <v>42000</v>
      </c>
      <c r="AA2250" s="17">
        <f t="shared" si="5715"/>
        <v>42000</v>
      </c>
      <c r="AB2250" s="17">
        <f t="shared" si="5839"/>
        <v>0</v>
      </c>
      <c r="AC2250" s="17">
        <f t="shared" si="5840"/>
        <v>0</v>
      </c>
      <c r="AD2250" s="17">
        <f t="shared" si="5841"/>
        <v>0</v>
      </c>
      <c r="AE2250" s="17">
        <f t="shared" si="5716"/>
        <v>42000</v>
      </c>
      <c r="AF2250" s="17">
        <f t="shared" si="5717"/>
        <v>42000</v>
      </c>
      <c r="AG2250" s="17">
        <f t="shared" si="5718"/>
        <v>42000</v>
      </c>
      <c r="AH2250" s="17">
        <f t="shared" si="5842"/>
        <v>0</v>
      </c>
      <c r="AI2250" s="17">
        <f t="shared" si="5843"/>
        <v>0</v>
      </c>
      <c r="AJ2250" s="17">
        <f t="shared" si="5844"/>
        <v>0</v>
      </c>
      <c r="AK2250" s="17">
        <f t="shared" si="5845"/>
        <v>0</v>
      </c>
      <c r="AL2250" s="17">
        <f t="shared" si="5846"/>
        <v>0</v>
      </c>
      <c r="AM2250" s="17">
        <f t="shared" si="5847"/>
        <v>0</v>
      </c>
      <c r="AN2250" s="17">
        <f t="shared" si="5848"/>
        <v>0</v>
      </c>
      <c r="AO2250" s="17">
        <f t="shared" si="5849"/>
        <v>0</v>
      </c>
      <c r="AP2250" s="17">
        <f t="shared" si="5850"/>
        <v>0</v>
      </c>
      <c r="AQ2250" s="17">
        <f t="shared" si="5851"/>
        <v>0</v>
      </c>
      <c r="AR2250" s="17">
        <f t="shared" si="5852"/>
        <v>0</v>
      </c>
      <c r="AS2250" s="17">
        <f t="shared" si="5853"/>
        <v>0</v>
      </c>
      <c r="AT2250" s="17">
        <f t="shared" si="5854"/>
        <v>0</v>
      </c>
      <c r="AU2250" s="17">
        <f t="shared" si="5855"/>
        <v>0</v>
      </c>
      <c r="AV2250" s="17">
        <f t="shared" si="5856"/>
        <v>0</v>
      </c>
      <c r="AW2250" s="17">
        <f t="shared" si="5719"/>
        <v>42000</v>
      </c>
      <c r="AX2250" s="17">
        <f t="shared" si="5720"/>
        <v>42000</v>
      </c>
      <c r="AY2250" s="17">
        <f t="shared" si="5721"/>
        <v>42000</v>
      </c>
      <c r="AZ2250" s="17">
        <f t="shared" si="5857"/>
        <v>0</v>
      </c>
      <c r="BA2250" s="32"/>
      <c r="BB2250" s="32"/>
      <c r="BC2250" s="1"/>
      <c r="BD2250" s="1"/>
      <c r="BE2250" s="1"/>
      <c r="BF2250" s="1"/>
      <c r="BG2250" s="1"/>
      <c r="BH2250" s="1"/>
      <c r="BI2250" s="1"/>
    </row>
    <row r="2251" s="1" customFormat="1">
      <c r="A2251" s="30" t="s">
        <v>891</v>
      </c>
      <c r="B2251" s="30" t="s">
        <v>297</v>
      </c>
      <c r="C2251" s="30" t="s">
        <v>121</v>
      </c>
      <c r="D2251" s="30" t="s">
        <v>921</v>
      </c>
      <c r="E2251" s="30" t="s">
        <v>261</v>
      </c>
      <c r="F2251" s="31" t="s">
        <v>262</v>
      </c>
      <c r="G2251" s="17">
        <v>42000</v>
      </c>
      <c r="H2251" s="17">
        <v>42000</v>
      </c>
      <c r="I2251" s="17">
        <v>42000</v>
      </c>
      <c r="J2251" s="17"/>
      <c r="K2251" s="17"/>
      <c r="L2251" s="17"/>
      <c r="M2251" s="17">
        <f t="shared" si="5676"/>
        <v>42000</v>
      </c>
      <c r="N2251" s="17">
        <f t="shared" si="5677"/>
        <v>42000</v>
      </c>
      <c r="O2251" s="17">
        <f t="shared" si="5678"/>
        <v>42000</v>
      </c>
      <c r="P2251" s="17"/>
      <c r="Q2251" s="17"/>
      <c r="R2251" s="17"/>
      <c r="S2251" s="17"/>
      <c r="T2251" s="17"/>
      <c r="U2251" s="17"/>
      <c r="V2251" s="17"/>
      <c r="W2251" s="17"/>
      <c r="X2251" s="17"/>
      <c r="Y2251" s="17">
        <f t="shared" si="5713"/>
        <v>42000</v>
      </c>
      <c r="Z2251" s="17">
        <f t="shared" si="5714"/>
        <v>42000</v>
      </c>
      <c r="AA2251" s="17">
        <f t="shared" si="5715"/>
        <v>42000</v>
      </c>
      <c r="AB2251" s="17"/>
      <c r="AC2251" s="17"/>
      <c r="AD2251" s="17"/>
      <c r="AE2251" s="17">
        <f t="shared" si="5716"/>
        <v>42000</v>
      </c>
      <c r="AF2251" s="17">
        <f t="shared" si="5717"/>
        <v>42000</v>
      </c>
      <c r="AG2251" s="17">
        <f t="shared" si="5718"/>
        <v>42000</v>
      </c>
      <c r="AH2251" s="17"/>
      <c r="AI2251" s="17"/>
      <c r="AJ2251" s="17"/>
      <c r="AK2251" s="17"/>
      <c r="AL2251" s="17"/>
      <c r="AM2251" s="17"/>
      <c r="AN2251" s="17"/>
      <c r="AO2251" s="17"/>
      <c r="AP2251" s="17"/>
      <c r="AQ2251" s="17"/>
      <c r="AR2251" s="17"/>
      <c r="AS2251" s="17"/>
      <c r="AT2251" s="17"/>
      <c r="AU2251" s="17"/>
      <c r="AV2251" s="17"/>
      <c r="AW2251" s="17">
        <f t="shared" si="5719"/>
        <v>42000</v>
      </c>
      <c r="AX2251" s="17">
        <f t="shared" si="5720"/>
        <v>42000</v>
      </c>
      <c r="AY2251" s="17">
        <f t="shared" si="5721"/>
        <v>42000</v>
      </c>
      <c r="AZ2251" s="17"/>
      <c r="BA2251" s="32"/>
      <c r="BB2251" s="32"/>
      <c r="BC2251" s="1"/>
      <c r="BD2251" s="1"/>
      <c r="BE2251" s="1"/>
      <c r="BF2251" s="1"/>
      <c r="BG2251" s="1"/>
      <c r="BH2251" s="1"/>
      <c r="BI2251" s="1"/>
    </row>
    <row r="2252" s="25" customFormat="1">
      <c r="A2252" s="26" t="s">
        <v>891</v>
      </c>
      <c r="B2252" s="26" t="s">
        <v>297</v>
      </c>
      <c r="C2252" s="26" t="s">
        <v>89</v>
      </c>
      <c r="D2252" s="26"/>
      <c r="E2252" s="34"/>
      <c r="F2252" s="27" t="s">
        <v>391</v>
      </c>
      <c r="G2252" s="28">
        <f t="shared" si="5824"/>
        <v>99915.800000000003</v>
      </c>
      <c r="H2252" s="28">
        <f t="shared" si="5825"/>
        <v>63643.30000000001</v>
      </c>
      <c r="I2252" s="28">
        <f t="shared" si="5826"/>
        <v>63643.30000000001</v>
      </c>
      <c r="J2252" s="28">
        <f t="shared" si="5827"/>
        <v>0</v>
      </c>
      <c r="K2252" s="28">
        <f t="shared" si="5828"/>
        <v>0</v>
      </c>
      <c r="L2252" s="28">
        <f t="shared" si="5829"/>
        <v>0</v>
      </c>
      <c r="M2252" s="28">
        <f t="shared" si="5676"/>
        <v>99915.800000000003</v>
      </c>
      <c r="N2252" s="28">
        <f t="shared" si="5677"/>
        <v>63643.30000000001</v>
      </c>
      <c r="O2252" s="28">
        <f t="shared" si="5678"/>
        <v>63643.30000000001</v>
      </c>
      <c r="P2252" s="28">
        <f t="shared" si="5830"/>
        <v>5897.3999999999996</v>
      </c>
      <c r="Q2252" s="28">
        <f t="shared" si="5831"/>
        <v>0</v>
      </c>
      <c r="R2252" s="28">
        <f t="shared" si="5832"/>
        <v>0</v>
      </c>
      <c r="S2252" s="28">
        <f t="shared" si="5833"/>
        <v>925</v>
      </c>
      <c r="T2252" s="28">
        <f t="shared" si="5834"/>
        <v>7183</v>
      </c>
      <c r="U2252" s="28">
        <f t="shared" si="5835"/>
        <v>0</v>
      </c>
      <c r="V2252" s="28">
        <f t="shared" si="5836"/>
        <v>7183</v>
      </c>
      <c r="W2252" s="28">
        <f t="shared" si="5837"/>
        <v>0</v>
      </c>
      <c r="X2252" s="28">
        <f t="shared" si="5838"/>
        <v>0</v>
      </c>
      <c r="Y2252" s="28">
        <f t="shared" si="5713"/>
        <v>106738.2</v>
      </c>
      <c r="Z2252" s="28">
        <f t="shared" si="5714"/>
        <v>70826.300000000017</v>
      </c>
      <c r="AA2252" s="28">
        <f t="shared" si="5715"/>
        <v>70826.300000000017</v>
      </c>
      <c r="AB2252" s="28">
        <f t="shared" si="5839"/>
        <v>0</v>
      </c>
      <c r="AC2252" s="28">
        <f t="shared" si="5840"/>
        <v>0</v>
      </c>
      <c r="AD2252" s="28">
        <f t="shared" si="5841"/>
        <v>0</v>
      </c>
      <c r="AE2252" s="28">
        <f t="shared" si="5716"/>
        <v>106738.2</v>
      </c>
      <c r="AF2252" s="28">
        <f t="shared" si="5717"/>
        <v>70826.300000000017</v>
      </c>
      <c r="AG2252" s="28">
        <f t="shared" si="5718"/>
        <v>70826.300000000017</v>
      </c>
      <c r="AH2252" s="28">
        <f t="shared" si="5842"/>
        <v>0</v>
      </c>
      <c r="AI2252" s="28">
        <f t="shared" si="5843"/>
        <v>0</v>
      </c>
      <c r="AJ2252" s="28">
        <f t="shared" si="5844"/>
        <v>0</v>
      </c>
      <c r="AK2252" s="28">
        <f t="shared" si="5845"/>
        <v>0</v>
      </c>
      <c r="AL2252" s="28">
        <f t="shared" si="5846"/>
        <v>0</v>
      </c>
      <c r="AM2252" s="28">
        <f t="shared" si="5847"/>
        <v>0</v>
      </c>
      <c r="AN2252" s="28">
        <f t="shared" si="5848"/>
        <v>0</v>
      </c>
      <c r="AO2252" s="28">
        <f t="shared" si="5849"/>
        <v>0</v>
      </c>
      <c r="AP2252" s="28">
        <f t="shared" si="5850"/>
        <v>0</v>
      </c>
      <c r="AQ2252" s="28">
        <f t="shared" si="5851"/>
        <v>0</v>
      </c>
      <c r="AR2252" s="28">
        <f t="shared" si="5852"/>
        <v>0</v>
      </c>
      <c r="AS2252" s="28">
        <f t="shared" si="5853"/>
        <v>0</v>
      </c>
      <c r="AT2252" s="28">
        <f t="shared" si="5854"/>
        <v>0</v>
      </c>
      <c r="AU2252" s="28">
        <f t="shared" si="5855"/>
        <v>0</v>
      </c>
      <c r="AV2252" s="28">
        <f t="shared" si="5856"/>
        <v>0</v>
      </c>
      <c r="AW2252" s="28">
        <f t="shared" si="5719"/>
        <v>106738.2</v>
      </c>
      <c r="AX2252" s="28">
        <f t="shared" si="5720"/>
        <v>70826.300000000017</v>
      </c>
      <c r="AY2252" s="28">
        <f t="shared" si="5721"/>
        <v>70826.300000000017</v>
      </c>
      <c r="AZ2252" s="28">
        <f t="shared" si="5857"/>
        <v>0</v>
      </c>
      <c r="BA2252" s="29"/>
      <c r="BB2252" s="29"/>
      <c r="BC2252" s="25"/>
      <c r="BD2252" s="25"/>
      <c r="BE2252" s="25"/>
      <c r="BF2252" s="25"/>
      <c r="BG2252" s="25"/>
      <c r="BH2252" s="25"/>
      <c r="BI2252" s="25"/>
    </row>
    <row r="2253" s="1" customFormat="1">
      <c r="A2253" s="30" t="s">
        <v>891</v>
      </c>
      <c r="B2253" s="30" t="s">
        <v>297</v>
      </c>
      <c r="C2253" s="30" t="s">
        <v>89</v>
      </c>
      <c r="D2253" s="30" t="s">
        <v>229</v>
      </c>
      <c r="E2253" s="35"/>
      <c r="F2253" s="31" t="s">
        <v>230</v>
      </c>
      <c r="G2253" s="17">
        <f t="shared" si="5824"/>
        <v>99915.800000000003</v>
      </c>
      <c r="H2253" s="17">
        <f t="shared" si="5825"/>
        <v>63643.30000000001</v>
      </c>
      <c r="I2253" s="17">
        <f t="shared" si="5826"/>
        <v>63643.30000000001</v>
      </c>
      <c r="J2253" s="17">
        <f t="shared" si="5827"/>
        <v>0</v>
      </c>
      <c r="K2253" s="17">
        <f t="shared" si="5828"/>
        <v>0</v>
      </c>
      <c r="L2253" s="17">
        <f t="shared" si="5829"/>
        <v>0</v>
      </c>
      <c r="M2253" s="17">
        <f t="shared" si="5676"/>
        <v>99915.800000000003</v>
      </c>
      <c r="N2253" s="17">
        <f t="shared" si="5677"/>
        <v>63643.30000000001</v>
      </c>
      <c r="O2253" s="17">
        <f t="shared" si="5678"/>
        <v>63643.30000000001</v>
      </c>
      <c r="P2253" s="17">
        <f t="shared" si="5830"/>
        <v>5897.3999999999996</v>
      </c>
      <c r="Q2253" s="17">
        <f t="shared" si="5831"/>
        <v>0</v>
      </c>
      <c r="R2253" s="17">
        <f t="shared" si="5832"/>
        <v>0</v>
      </c>
      <c r="S2253" s="17">
        <f t="shared" si="5833"/>
        <v>925</v>
      </c>
      <c r="T2253" s="17">
        <f t="shared" si="5834"/>
        <v>7183</v>
      </c>
      <c r="U2253" s="17">
        <f t="shared" si="5835"/>
        <v>0</v>
      </c>
      <c r="V2253" s="17">
        <f t="shared" si="5836"/>
        <v>7183</v>
      </c>
      <c r="W2253" s="17">
        <f t="shared" si="5837"/>
        <v>0</v>
      </c>
      <c r="X2253" s="17">
        <f t="shared" si="5838"/>
        <v>0</v>
      </c>
      <c r="Y2253" s="17">
        <f t="shared" si="5713"/>
        <v>106738.2</v>
      </c>
      <c r="Z2253" s="17">
        <f t="shared" si="5714"/>
        <v>70826.300000000017</v>
      </c>
      <c r="AA2253" s="17">
        <f t="shared" si="5715"/>
        <v>70826.300000000017</v>
      </c>
      <c r="AB2253" s="17">
        <f t="shared" si="5839"/>
        <v>0</v>
      </c>
      <c r="AC2253" s="17">
        <f t="shared" si="5840"/>
        <v>0</v>
      </c>
      <c r="AD2253" s="17">
        <f t="shared" si="5841"/>
        <v>0</v>
      </c>
      <c r="AE2253" s="17">
        <f t="shared" si="5716"/>
        <v>106738.2</v>
      </c>
      <c r="AF2253" s="17">
        <f t="shared" si="5717"/>
        <v>70826.300000000017</v>
      </c>
      <c r="AG2253" s="17">
        <f t="shared" si="5718"/>
        <v>70826.300000000017</v>
      </c>
      <c r="AH2253" s="17">
        <f t="shared" si="5842"/>
        <v>0</v>
      </c>
      <c r="AI2253" s="17">
        <f t="shared" si="5843"/>
        <v>0</v>
      </c>
      <c r="AJ2253" s="17">
        <f t="shared" si="5844"/>
        <v>0</v>
      </c>
      <c r="AK2253" s="17">
        <f t="shared" si="5845"/>
        <v>0</v>
      </c>
      <c r="AL2253" s="17">
        <f t="shared" si="5846"/>
        <v>0</v>
      </c>
      <c r="AM2253" s="17">
        <f t="shared" si="5847"/>
        <v>0</v>
      </c>
      <c r="AN2253" s="17">
        <f t="shared" si="5848"/>
        <v>0</v>
      </c>
      <c r="AO2253" s="17">
        <f t="shared" si="5849"/>
        <v>0</v>
      </c>
      <c r="AP2253" s="17">
        <f t="shared" si="5850"/>
        <v>0</v>
      </c>
      <c r="AQ2253" s="17">
        <f t="shared" si="5851"/>
        <v>0</v>
      </c>
      <c r="AR2253" s="17">
        <f t="shared" si="5852"/>
        <v>0</v>
      </c>
      <c r="AS2253" s="17">
        <f t="shared" si="5853"/>
        <v>0</v>
      </c>
      <c r="AT2253" s="17">
        <f t="shared" si="5854"/>
        <v>0</v>
      </c>
      <c r="AU2253" s="17">
        <f t="shared" si="5855"/>
        <v>0</v>
      </c>
      <c r="AV2253" s="17">
        <f t="shared" si="5856"/>
        <v>0</v>
      </c>
      <c r="AW2253" s="17">
        <f t="shared" si="5719"/>
        <v>106738.2</v>
      </c>
      <c r="AX2253" s="17">
        <f t="shared" si="5720"/>
        <v>70826.300000000017</v>
      </c>
      <c r="AY2253" s="17">
        <f t="shared" si="5721"/>
        <v>70826.300000000017</v>
      </c>
      <c r="AZ2253" s="17">
        <f t="shared" si="5857"/>
        <v>0</v>
      </c>
      <c r="BA2253" s="32"/>
      <c r="BB2253" s="32"/>
      <c r="BC2253" s="1"/>
      <c r="BD2253" s="1"/>
      <c r="BE2253" s="1"/>
      <c r="BF2253" s="1"/>
      <c r="BG2253" s="1"/>
      <c r="BH2253" s="1"/>
      <c r="BI2253" s="1"/>
    </row>
    <row r="2254" s="1" customFormat="1">
      <c r="A2254" s="30" t="s">
        <v>891</v>
      </c>
      <c r="B2254" s="30" t="s">
        <v>297</v>
      </c>
      <c r="C2254" s="30" t="s">
        <v>89</v>
      </c>
      <c r="D2254" s="30" t="s">
        <v>231</v>
      </c>
      <c r="E2254" s="35"/>
      <c r="F2254" s="31" t="s">
        <v>36</v>
      </c>
      <c r="G2254" s="17">
        <f>G2270+G2255+G2262+G2274</f>
        <v>99915.800000000003</v>
      </c>
      <c r="H2254" s="17">
        <f>H2270+H2255+H2262+H2274</f>
        <v>63643.30000000001</v>
      </c>
      <c r="I2254" s="17">
        <f>I2270+I2255+I2262+I2274</f>
        <v>63643.30000000001</v>
      </c>
      <c r="J2254" s="17">
        <f>J2270+J2255+J2262+J2274</f>
        <v>0</v>
      </c>
      <c r="K2254" s="17">
        <f>K2270+K2255+K2262+K2274</f>
        <v>0</v>
      </c>
      <c r="L2254" s="17">
        <f>L2270+L2255+L2262+L2274</f>
        <v>0</v>
      </c>
      <c r="M2254" s="17">
        <f t="shared" si="5676"/>
        <v>99915.800000000003</v>
      </c>
      <c r="N2254" s="17">
        <f t="shared" si="5677"/>
        <v>63643.30000000001</v>
      </c>
      <c r="O2254" s="17">
        <f t="shared" si="5678"/>
        <v>63643.30000000001</v>
      </c>
      <c r="P2254" s="17">
        <f>P2270+P2255+P2262+P2274</f>
        <v>5897.3999999999996</v>
      </c>
      <c r="Q2254" s="17">
        <f>Q2270+Q2255+Q2262+Q2274</f>
        <v>0</v>
      </c>
      <c r="R2254" s="17">
        <f>R2270+R2255+R2262+R2274</f>
        <v>0</v>
      </c>
      <c r="S2254" s="17">
        <f>S2270+S2255+S2262+S2274</f>
        <v>925</v>
      </c>
      <c r="T2254" s="17">
        <f>T2270+T2255+T2262+T2274</f>
        <v>7183</v>
      </c>
      <c r="U2254" s="17">
        <f>U2270+U2255+U2262+U2274</f>
        <v>0</v>
      </c>
      <c r="V2254" s="17">
        <f>V2270+V2255+V2262+V2274</f>
        <v>7183</v>
      </c>
      <c r="W2254" s="17">
        <f>W2270+W2255+W2262+W2274</f>
        <v>0</v>
      </c>
      <c r="X2254" s="17">
        <f>X2270+X2255+X2262+X2274</f>
        <v>0</v>
      </c>
      <c r="Y2254" s="17">
        <f t="shared" si="5713"/>
        <v>106738.2</v>
      </c>
      <c r="Z2254" s="17">
        <f t="shared" si="5714"/>
        <v>70826.300000000017</v>
      </c>
      <c r="AA2254" s="17">
        <f t="shared" si="5715"/>
        <v>70826.300000000017</v>
      </c>
      <c r="AB2254" s="17">
        <f>AB2270+AB2255+AB2262+AB2274</f>
        <v>0</v>
      </c>
      <c r="AC2254" s="17">
        <f>AC2270+AC2255+AC2262+AC2274</f>
        <v>0</v>
      </c>
      <c r="AD2254" s="17">
        <f>AD2270+AD2255+AD2262+AD2274</f>
        <v>0</v>
      </c>
      <c r="AE2254" s="17">
        <f t="shared" si="5716"/>
        <v>106738.2</v>
      </c>
      <c r="AF2254" s="17">
        <f t="shared" si="5717"/>
        <v>70826.300000000017</v>
      </c>
      <c r="AG2254" s="17">
        <f t="shared" si="5718"/>
        <v>70826.300000000017</v>
      </c>
      <c r="AH2254" s="17">
        <f>AH2270+AH2255+AH2262+AH2274</f>
        <v>0</v>
      </c>
      <c r="AI2254" s="17">
        <f>AI2270+AI2255+AI2262+AI2274</f>
        <v>0</v>
      </c>
      <c r="AJ2254" s="17">
        <f>AJ2270+AJ2255+AJ2262+AJ2274</f>
        <v>0</v>
      </c>
      <c r="AK2254" s="17">
        <f>AK2270+AK2255+AK2262+AK2274</f>
        <v>0</v>
      </c>
      <c r="AL2254" s="17">
        <f>AL2270+AL2255+AL2262+AL2274</f>
        <v>0</v>
      </c>
      <c r="AM2254" s="17">
        <f>AM2270+AM2255+AM2262+AM2274</f>
        <v>0</v>
      </c>
      <c r="AN2254" s="17">
        <f>AN2270+AN2255+AN2262+AN2274</f>
        <v>0</v>
      </c>
      <c r="AO2254" s="17">
        <f>AO2270+AO2255+AO2262+AO2274</f>
        <v>0</v>
      </c>
      <c r="AP2254" s="17">
        <f>AP2270+AP2255+AP2262+AP2274</f>
        <v>0</v>
      </c>
      <c r="AQ2254" s="17">
        <f>AQ2270+AQ2255+AQ2262+AQ2274</f>
        <v>0</v>
      </c>
      <c r="AR2254" s="17">
        <f>AR2270+AR2255+AR2262+AR2274</f>
        <v>0</v>
      </c>
      <c r="AS2254" s="17">
        <f>AS2270+AS2255+AS2262+AS2274</f>
        <v>0</v>
      </c>
      <c r="AT2254" s="17">
        <f>AT2270+AT2255+AT2262+AT2274</f>
        <v>0</v>
      </c>
      <c r="AU2254" s="17">
        <f>AU2270+AU2255+AU2262+AU2274</f>
        <v>0</v>
      </c>
      <c r="AV2254" s="17">
        <f>AV2270+AV2255+AV2262+AV2274</f>
        <v>0</v>
      </c>
      <c r="AW2254" s="17">
        <f t="shared" si="5719"/>
        <v>106738.2</v>
      </c>
      <c r="AX2254" s="17">
        <f t="shared" si="5720"/>
        <v>70826.300000000017</v>
      </c>
      <c r="AY2254" s="17">
        <f t="shared" si="5721"/>
        <v>70826.300000000017</v>
      </c>
      <c r="AZ2254" s="17">
        <f>AZ2270+AZ2255+AZ2262+AZ2274</f>
        <v>0</v>
      </c>
      <c r="BA2254" s="32"/>
      <c r="BB2254" s="32"/>
      <c r="BC2254" s="1"/>
      <c r="BD2254" s="1"/>
      <c r="BE2254" s="1"/>
      <c r="BF2254" s="1"/>
      <c r="BG2254" s="1"/>
      <c r="BH2254" s="1"/>
      <c r="BI2254" s="1"/>
    </row>
    <row r="2255" s="1" customFormat="1">
      <c r="A2255" s="30" t="s">
        <v>891</v>
      </c>
      <c r="B2255" s="30" t="s">
        <v>297</v>
      </c>
      <c r="C2255" s="30" t="s">
        <v>89</v>
      </c>
      <c r="D2255" s="30" t="s">
        <v>902</v>
      </c>
      <c r="E2255" s="35"/>
      <c r="F2255" s="31" t="s">
        <v>903</v>
      </c>
      <c r="G2255" s="17">
        <f>G2256+G2258+G2260</f>
        <v>9037.6000000000022</v>
      </c>
      <c r="H2255" s="17">
        <f>H2256+H2258+H2260</f>
        <v>9037.6000000000022</v>
      </c>
      <c r="I2255" s="17">
        <f>I2256+I2258+I2260</f>
        <v>9037.6000000000022</v>
      </c>
      <c r="J2255" s="17">
        <f>J2256+J2258+J2260</f>
        <v>0</v>
      </c>
      <c r="K2255" s="17">
        <f>K2256+K2258+K2260</f>
        <v>0</v>
      </c>
      <c r="L2255" s="17">
        <f>L2256+L2258+L2260</f>
        <v>0</v>
      </c>
      <c r="M2255" s="17">
        <f t="shared" si="5676"/>
        <v>9037.6000000000022</v>
      </c>
      <c r="N2255" s="17">
        <f t="shared" si="5677"/>
        <v>9037.6000000000022</v>
      </c>
      <c r="O2255" s="17">
        <f t="shared" si="5678"/>
        <v>9037.6000000000022</v>
      </c>
      <c r="P2255" s="17">
        <f>P2256+P2258+P2260</f>
        <v>1.7</v>
      </c>
      <c r="Q2255" s="17">
        <f>Q2256+Q2258+Q2260</f>
        <v>0</v>
      </c>
      <c r="R2255" s="17">
        <f>R2256+R2258+R2260</f>
        <v>0</v>
      </c>
      <c r="S2255" s="17">
        <f>S2256+S2258+S2260</f>
        <v>0</v>
      </c>
      <c r="T2255" s="17">
        <f>T2256+T2258+T2260</f>
        <v>0</v>
      </c>
      <c r="U2255" s="17">
        <f>U2256+U2258+U2260</f>
        <v>0</v>
      </c>
      <c r="V2255" s="17">
        <f>V2256+V2258+V2260</f>
        <v>0</v>
      </c>
      <c r="W2255" s="17">
        <f>W2256+W2258+W2260</f>
        <v>0</v>
      </c>
      <c r="X2255" s="17">
        <f>X2256+X2258+X2260</f>
        <v>0</v>
      </c>
      <c r="Y2255" s="17">
        <f t="shared" si="5713"/>
        <v>9039.3000000000029</v>
      </c>
      <c r="Z2255" s="17">
        <f t="shared" si="5714"/>
        <v>9037.6000000000022</v>
      </c>
      <c r="AA2255" s="17">
        <f t="shared" si="5715"/>
        <v>9037.6000000000022</v>
      </c>
      <c r="AB2255" s="17">
        <f>AB2256+AB2258+AB2260</f>
        <v>0</v>
      </c>
      <c r="AC2255" s="17">
        <f>AC2256+AC2258+AC2260</f>
        <v>0</v>
      </c>
      <c r="AD2255" s="17">
        <f>AD2256+AD2258+AD2260</f>
        <v>0</v>
      </c>
      <c r="AE2255" s="17">
        <f t="shared" si="5716"/>
        <v>9039.3000000000029</v>
      </c>
      <c r="AF2255" s="17">
        <f t="shared" si="5717"/>
        <v>9037.6000000000022</v>
      </c>
      <c r="AG2255" s="17">
        <f t="shared" si="5718"/>
        <v>9037.6000000000022</v>
      </c>
      <c r="AH2255" s="17">
        <f>AH2256+AH2258+AH2260</f>
        <v>0</v>
      </c>
      <c r="AI2255" s="17">
        <f>AI2256+AI2258+AI2260</f>
        <v>0</v>
      </c>
      <c r="AJ2255" s="17">
        <f>AJ2256+AJ2258+AJ2260</f>
        <v>0</v>
      </c>
      <c r="AK2255" s="17">
        <f>AK2256+AK2258+AK2260</f>
        <v>0</v>
      </c>
      <c r="AL2255" s="17">
        <f>AL2256+AL2258+AL2260</f>
        <v>0</v>
      </c>
      <c r="AM2255" s="17">
        <f>AM2256+AM2258+AM2260</f>
        <v>0</v>
      </c>
      <c r="AN2255" s="17">
        <f>AN2256+AN2258+AN2260</f>
        <v>0</v>
      </c>
      <c r="AO2255" s="17">
        <f>AO2256+AO2258+AO2260</f>
        <v>0</v>
      </c>
      <c r="AP2255" s="17">
        <f>AP2256+AP2258+AP2260</f>
        <v>0</v>
      </c>
      <c r="AQ2255" s="17">
        <f>AQ2256+AQ2258+AQ2260</f>
        <v>0</v>
      </c>
      <c r="AR2255" s="17">
        <f>AR2256+AR2258+AR2260</f>
        <v>0</v>
      </c>
      <c r="AS2255" s="17">
        <f>AS2256+AS2258+AS2260</f>
        <v>0</v>
      </c>
      <c r="AT2255" s="17">
        <f>AT2256+AT2258+AT2260</f>
        <v>0</v>
      </c>
      <c r="AU2255" s="17">
        <f>AU2256+AU2258+AU2260</f>
        <v>0</v>
      </c>
      <c r="AV2255" s="17">
        <f>AV2256+AV2258+AV2260</f>
        <v>0</v>
      </c>
      <c r="AW2255" s="17">
        <f t="shared" si="5719"/>
        <v>9039.3000000000029</v>
      </c>
      <c r="AX2255" s="17">
        <f t="shared" si="5720"/>
        <v>9037.6000000000022</v>
      </c>
      <c r="AY2255" s="17">
        <f t="shared" si="5721"/>
        <v>9037.6000000000022</v>
      </c>
      <c r="AZ2255" s="17">
        <f>AZ2256+AZ2258+AZ2260</f>
        <v>0</v>
      </c>
      <c r="BA2255" s="32"/>
      <c r="BB2255" s="32"/>
      <c r="BC2255" s="1"/>
      <c r="BD2255" s="1"/>
      <c r="BE2255" s="1"/>
      <c r="BF2255" s="1"/>
      <c r="BG2255" s="1"/>
      <c r="BH2255" s="1"/>
      <c r="BI2255" s="1"/>
    </row>
    <row r="2256" s="1" customFormat="1">
      <c r="A2256" s="30" t="s">
        <v>891</v>
      </c>
      <c r="B2256" s="30" t="s">
        <v>297</v>
      </c>
      <c r="C2256" s="30" t="s">
        <v>89</v>
      </c>
      <c r="D2256" s="30" t="s">
        <v>904</v>
      </c>
      <c r="E2256" s="35"/>
      <c r="F2256" s="31" t="s">
        <v>905</v>
      </c>
      <c r="G2256" s="17">
        <f t="shared" si="5824"/>
        <v>34.200000000000003</v>
      </c>
      <c r="H2256" s="17">
        <f t="shared" si="5825"/>
        <v>34.200000000000003</v>
      </c>
      <c r="I2256" s="17">
        <f>I2257</f>
        <v>34.200000000000003</v>
      </c>
      <c r="J2256" s="17">
        <f>J2257</f>
        <v>0</v>
      </c>
      <c r="K2256" s="17">
        <f>K2257</f>
        <v>0</v>
      </c>
      <c r="L2256" s="17">
        <f>L2257</f>
        <v>0</v>
      </c>
      <c r="M2256" s="17">
        <f t="shared" si="5676"/>
        <v>34.200000000000003</v>
      </c>
      <c r="N2256" s="17">
        <f t="shared" si="5677"/>
        <v>34.200000000000003</v>
      </c>
      <c r="O2256" s="17">
        <f t="shared" si="5678"/>
        <v>34.200000000000003</v>
      </c>
      <c r="P2256" s="17">
        <f>P2257</f>
        <v>1.3999999999999999</v>
      </c>
      <c r="Q2256" s="17">
        <f>Q2257</f>
        <v>0</v>
      </c>
      <c r="R2256" s="17">
        <f>R2257</f>
        <v>0</v>
      </c>
      <c r="S2256" s="17">
        <f>S2257</f>
        <v>0</v>
      </c>
      <c r="T2256" s="17">
        <f>T2257</f>
        <v>0</v>
      </c>
      <c r="U2256" s="17">
        <f>U2257</f>
        <v>0</v>
      </c>
      <c r="V2256" s="17">
        <f>V2257</f>
        <v>0</v>
      </c>
      <c r="W2256" s="17">
        <f>W2257</f>
        <v>0</v>
      </c>
      <c r="X2256" s="17">
        <f>X2257</f>
        <v>0</v>
      </c>
      <c r="Y2256" s="17">
        <f t="shared" si="5713"/>
        <v>35.600000000000001</v>
      </c>
      <c r="Z2256" s="17">
        <f t="shared" si="5714"/>
        <v>34.200000000000003</v>
      </c>
      <c r="AA2256" s="17">
        <f t="shared" si="5715"/>
        <v>34.200000000000003</v>
      </c>
      <c r="AB2256" s="17">
        <f>AB2257</f>
        <v>0</v>
      </c>
      <c r="AC2256" s="17">
        <f>AC2257</f>
        <v>0</v>
      </c>
      <c r="AD2256" s="17">
        <f>AD2257</f>
        <v>0</v>
      </c>
      <c r="AE2256" s="17">
        <f t="shared" si="5716"/>
        <v>35.600000000000001</v>
      </c>
      <c r="AF2256" s="17">
        <f t="shared" si="5717"/>
        <v>34.200000000000003</v>
      </c>
      <c r="AG2256" s="17">
        <f t="shared" si="5718"/>
        <v>34.200000000000003</v>
      </c>
      <c r="AH2256" s="17">
        <f>AH2257</f>
        <v>0</v>
      </c>
      <c r="AI2256" s="17">
        <f>AI2257</f>
        <v>0</v>
      </c>
      <c r="AJ2256" s="17">
        <f>AJ2257</f>
        <v>0</v>
      </c>
      <c r="AK2256" s="17">
        <f>AK2257</f>
        <v>0</v>
      </c>
      <c r="AL2256" s="17">
        <f>AL2257</f>
        <v>0</v>
      </c>
      <c r="AM2256" s="17">
        <f>AM2257</f>
        <v>0</v>
      </c>
      <c r="AN2256" s="17">
        <f>AN2257</f>
        <v>0</v>
      </c>
      <c r="AO2256" s="17">
        <f>AO2257</f>
        <v>0</v>
      </c>
      <c r="AP2256" s="17">
        <f>AP2257</f>
        <v>0</v>
      </c>
      <c r="AQ2256" s="17">
        <f>AQ2257</f>
        <v>0</v>
      </c>
      <c r="AR2256" s="17">
        <f>AR2257</f>
        <v>0</v>
      </c>
      <c r="AS2256" s="17">
        <f>AS2257</f>
        <v>0</v>
      </c>
      <c r="AT2256" s="17">
        <f>AT2257</f>
        <v>0</v>
      </c>
      <c r="AU2256" s="17">
        <f>AU2257</f>
        <v>0</v>
      </c>
      <c r="AV2256" s="17">
        <f>AV2257</f>
        <v>0</v>
      </c>
      <c r="AW2256" s="17">
        <f t="shared" si="5719"/>
        <v>35.600000000000001</v>
      </c>
      <c r="AX2256" s="17">
        <f t="shared" si="5720"/>
        <v>34.200000000000003</v>
      </c>
      <c r="AY2256" s="17">
        <f t="shared" si="5721"/>
        <v>34.200000000000003</v>
      </c>
      <c r="AZ2256" s="17">
        <f>AZ2257</f>
        <v>0</v>
      </c>
      <c r="BA2256" s="32"/>
      <c r="BB2256" s="32"/>
      <c r="BC2256" s="1"/>
      <c r="BD2256" s="1"/>
      <c r="BE2256" s="1"/>
      <c r="BF2256" s="1"/>
      <c r="BG2256" s="1"/>
      <c r="BH2256" s="1"/>
      <c r="BI2256" s="1"/>
    </row>
    <row r="2257" s="1" customFormat="1">
      <c r="A2257" s="30" t="s">
        <v>891</v>
      </c>
      <c r="B2257" s="30" t="s">
        <v>297</v>
      </c>
      <c r="C2257" s="30" t="s">
        <v>89</v>
      </c>
      <c r="D2257" s="30" t="s">
        <v>904</v>
      </c>
      <c r="E2257" s="30" t="s">
        <v>41</v>
      </c>
      <c r="F2257" s="31" t="s">
        <v>42</v>
      </c>
      <c r="G2257" s="17">
        <v>34.200000000000003</v>
      </c>
      <c r="H2257" s="17">
        <v>34.200000000000003</v>
      </c>
      <c r="I2257" s="17">
        <v>34.200000000000003</v>
      </c>
      <c r="J2257" s="17"/>
      <c r="K2257" s="17"/>
      <c r="L2257" s="17"/>
      <c r="M2257" s="17">
        <f t="shared" si="5676"/>
        <v>34.200000000000003</v>
      </c>
      <c r="N2257" s="17">
        <f t="shared" si="5677"/>
        <v>34.200000000000003</v>
      </c>
      <c r="O2257" s="17">
        <f t="shared" si="5678"/>
        <v>34.200000000000003</v>
      </c>
      <c r="P2257" s="17">
        <v>1.3999999999999999</v>
      </c>
      <c r="Q2257" s="17"/>
      <c r="R2257" s="17"/>
      <c r="S2257" s="17"/>
      <c r="T2257" s="17"/>
      <c r="U2257" s="17"/>
      <c r="V2257" s="17"/>
      <c r="W2257" s="17"/>
      <c r="X2257" s="17"/>
      <c r="Y2257" s="17">
        <f t="shared" si="5713"/>
        <v>35.600000000000001</v>
      </c>
      <c r="Z2257" s="17">
        <f t="shared" si="5714"/>
        <v>34.200000000000003</v>
      </c>
      <c r="AA2257" s="17">
        <f t="shared" si="5715"/>
        <v>34.200000000000003</v>
      </c>
      <c r="AB2257" s="17"/>
      <c r="AC2257" s="17"/>
      <c r="AD2257" s="17"/>
      <c r="AE2257" s="17">
        <f t="shared" si="5716"/>
        <v>35.600000000000001</v>
      </c>
      <c r="AF2257" s="17">
        <f t="shared" si="5717"/>
        <v>34.200000000000003</v>
      </c>
      <c r="AG2257" s="17">
        <f t="shared" si="5718"/>
        <v>34.200000000000003</v>
      </c>
      <c r="AH2257" s="17"/>
      <c r="AI2257" s="17"/>
      <c r="AJ2257" s="17"/>
      <c r="AK2257" s="17"/>
      <c r="AL2257" s="17"/>
      <c r="AM2257" s="17"/>
      <c r="AN2257" s="17"/>
      <c r="AO2257" s="17"/>
      <c r="AP2257" s="17"/>
      <c r="AQ2257" s="17"/>
      <c r="AR2257" s="17"/>
      <c r="AS2257" s="17"/>
      <c r="AT2257" s="17"/>
      <c r="AU2257" s="17"/>
      <c r="AV2257" s="17"/>
      <c r="AW2257" s="17">
        <f t="shared" si="5719"/>
        <v>35.600000000000001</v>
      </c>
      <c r="AX2257" s="17">
        <f t="shared" si="5720"/>
        <v>34.200000000000003</v>
      </c>
      <c r="AY2257" s="17">
        <f t="shared" si="5721"/>
        <v>34.200000000000003</v>
      </c>
      <c r="AZ2257" s="17"/>
      <c r="BA2257" s="32"/>
      <c r="BB2257" s="32"/>
      <c r="BC2257" s="1"/>
      <c r="BD2257" s="1"/>
      <c r="BE2257" s="1"/>
      <c r="BF2257" s="1"/>
      <c r="BG2257" s="1"/>
      <c r="BH2257" s="1"/>
      <c r="BI2257" s="1"/>
    </row>
    <row r="2258" s="1" customFormat="1">
      <c r="A2258" s="30" t="s">
        <v>891</v>
      </c>
      <c r="B2258" s="30" t="s">
        <v>297</v>
      </c>
      <c r="C2258" s="30" t="s">
        <v>89</v>
      </c>
      <c r="D2258" s="30" t="s">
        <v>906</v>
      </c>
      <c r="E2258" s="35"/>
      <c r="F2258" s="31" t="s">
        <v>907</v>
      </c>
      <c r="G2258" s="17">
        <f t="shared" si="5824"/>
        <v>8</v>
      </c>
      <c r="H2258" s="17">
        <f t="shared" si="5825"/>
        <v>8</v>
      </c>
      <c r="I2258" s="17">
        <f>I2259</f>
        <v>8</v>
      </c>
      <c r="J2258" s="17">
        <f>J2259</f>
        <v>0</v>
      </c>
      <c r="K2258" s="17">
        <f>K2259</f>
        <v>0</v>
      </c>
      <c r="L2258" s="17">
        <f>L2259</f>
        <v>0</v>
      </c>
      <c r="M2258" s="17">
        <f t="shared" si="5676"/>
        <v>8</v>
      </c>
      <c r="N2258" s="17">
        <f t="shared" si="5677"/>
        <v>8</v>
      </c>
      <c r="O2258" s="17">
        <f t="shared" si="5678"/>
        <v>8</v>
      </c>
      <c r="P2258" s="17">
        <f>P2259</f>
        <v>0.29999999999999999</v>
      </c>
      <c r="Q2258" s="17">
        <f>Q2259</f>
        <v>0</v>
      </c>
      <c r="R2258" s="17">
        <f>R2259</f>
        <v>0</v>
      </c>
      <c r="S2258" s="17">
        <f>S2259</f>
        <v>0</v>
      </c>
      <c r="T2258" s="17">
        <f>T2259</f>
        <v>0</v>
      </c>
      <c r="U2258" s="17">
        <f>U2259</f>
        <v>0</v>
      </c>
      <c r="V2258" s="17">
        <f>V2259</f>
        <v>0</v>
      </c>
      <c r="W2258" s="17">
        <f>W2259</f>
        <v>0</v>
      </c>
      <c r="X2258" s="17">
        <f>X2259</f>
        <v>0</v>
      </c>
      <c r="Y2258" s="17">
        <f t="shared" si="5713"/>
        <v>8.3000000000000007</v>
      </c>
      <c r="Z2258" s="17">
        <f t="shared" si="5714"/>
        <v>8</v>
      </c>
      <c r="AA2258" s="17">
        <f t="shared" si="5715"/>
        <v>8</v>
      </c>
      <c r="AB2258" s="17">
        <f>AB2259</f>
        <v>0</v>
      </c>
      <c r="AC2258" s="17">
        <f>AC2259</f>
        <v>0</v>
      </c>
      <c r="AD2258" s="17">
        <f>AD2259</f>
        <v>0</v>
      </c>
      <c r="AE2258" s="17">
        <f t="shared" si="5716"/>
        <v>8.3000000000000007</v>
      </c>
      <c r="AF2258" s="17">
        <f t="shared" si="5717"/>
        <v>8</v>
      </c>
      <c r="AG2258" s="17">
        <f t="shared" si="5718"/>
        <v>8</v>
      </c>
      <c r="AH2258" s="17">
        <f>AH2259</f>
        <v>0</v>
      </c>
      <c r="AI2258" s="17">
        <f>AI2259</f>
        <v>0</v>
      </c>
      <c r="AJ2258" s="17">
        <f>AJ2259</f>
        <v>0</v>
      </c>
      <c r="AK2258" s="17">
        <f>AK2259</f>
        <v>0</v>
      </c>
      <c r="AL2258" s="17">
        <f>AL2259</f>
        <v>0</v>
      </c>
      <c r="AM2258" s="17">
        <f>AM2259</f>
        <v>0</v>
      </c>
      <c r="AN2258" s="17">
        <f>AN2259</f>
        <v>0</v>
      </c>
      <c r="AO2258" s="17">
        <f>AO2259</f>
        <v>0</v>
      </c>
      <c r="AP2258" s="17">
        <f>AP2259</f>
        <v>0</v>
      </c>
      <c r="AQ2258" s="17">
        <f>AQ2259</f>
        <v>0</v>
      </c>
      <c r="AR2258" s="17">
        <f>AR2259</f>
        <v>0</v>
      </c>
      <c r="AS2258" s="17">
        <f>AS2259</f>
        <v>0</v>
      </c>
      <c r="AT2258" s="17">
        <f>AT2259</f>
        <v>0</v>
      </c>
      <c r="AU2258" s="17">
        <f>AU2259</f>
        <v>0</v>
      </c>
      <c r="AV2258" s="17">
        <f>AV2259</f>
        <v>0</v>
      </c>
      <c r="AW2258" s="17">
        <f t="shared" si="5719"/>
        <v>8.3000000000000007</v>
      </c>
      <c r="AX2258" s="17">
        <f t="shared" si="5720"/>
        <v>8</v>
      </c>
      <c r="AY2258" s="17">
        <f t="shared" si="5721"/>
        <v>8</v>
      </c>
      <c r="AZ2258" s="17">
        <f>AZ2259</f>
        <v>0</v>
      </c>
      <c r="BA2258" s="32"/>
      <c r="BB2258" s="32"/>
      <c r="BC2258" s="1"/>
      <c r="BD2258" s="1"/>
      <c r="BE2258" s="1"/>
      <c r="BF2258" s="1"/>
      <c r="BG2258" s="1"/>
      <c r="BH2258" s="1"/>
      <c r="BI2258" s="1"/>
    </row>
    <row r="2259" s="1" customFormat="1">
      <c r="A2259" s="30" t="s">
        <v>891</v>
      </c>
      <c r="B2259" s="30" t="s">
        <v>297</v>
      </c>
      <c r="C2259" s="30" t="s">
        <v>89</v>
      </c>
      <c r="D2259" s="30" t="s">
        <v>906</v>
      </c>
      <c r="E2259" s="30" t="s">
        <v>41</v>
      </c>
      <c r="F2259" s="31" t="s">
        <v>42</v>
      </c>
      <c r="G2259" s="17">
        <v>8</v>
      </c>
      <c r="H2259" s="17">
        <v>8</v>
      </c>
      <c r="I2259" s="17">
        <v>8</v>
      </c>
      <c r="J2259" s="17"/>
      <c r="K2259" s="17"/>
      <c r="L2259" s="17"/>
      <c r="M2259" s="17">
        <f t="shared" si="5676"/>
        <v>8</v>
      </c>
      <c r="N2259" s="17">
        <f t="shared" si="5677"/>
        <v>8</v>
      </c>
      <c r="O2259" s="17">
        <f t="shared" si="5678"/>
        <v>8</v>
      </c>
      <c r="P2259" s="17">
        <v>0.29999999999999999</v>
      </c>
      <c r="Q2259" s="17"/>
      <c r="R2259" s="17"/>
      <c r="S2259" s="17"/>
      <c r="T2259" s="17"/>
      <c r="U2259" s="17"/>
      <c r="V2259" s="17"/>
      <c r="W2259" s="17"/>
      <c r="X2259" s="17"/>
      <c r="Y2259" s="17">
        <f t="shared" si="5713"/>
        <v>8.3000000000000007</v>
      </c>
      <c r="Z2259" s="17">
        <f t="shared" si="5714"/>
        <v>8</v>
      </c>
      <c r="AA2259" s="17">
        <f t="shared" si="5715"/>
        <v>8</v>
      </c>
      <c r="AB2259" s="17"/>
      <c r="AC2259" s="17"/>
      <c r="AD2259" s="17"/>
      <c r="AE2259" s="17">
        <f t="shared" si="5716"/>
        <v>8.3000000000000007</v>
      </c>
      <c r="AF2259" s="17">
        <f t="shared" si="5717"/>
        <v>8</v>
      </c>
      <c r="AG2259" s="17">
        <f t="shared" si="5718"/>
        <v>8</v>
      </c>
      <c r="AH2259" s="17"/>
      <c r="AI2259" s="17"/>
      <c r="AJ2259" s="17"/>
      <c r="AK2259" s="17"/>
      <c r="AL2259" s="17"/>
      <c r="AM2259" s="17"/>
      <c r="AN2259" s="17"/>
      <c r="AO2259" s="17"/>
      <c r="AP2259" s="17"/>
      <c r="AQ2259" s="17"/>
      <c r="AR2259" s="17"/>
      <c r="AS2259" s="17"/>
      <c r="AT2259" s="17"/>
      <c r="AU2259" s="17"/>
      <c r="AV2259" s="17"/>
      <c r="AW2259" s="17">
        <f t="shared" si="5719"/>
        <v>8.3000000000000007</v>
      </c>
      <c r="AX2259" s="17">
        <f t="shared" si="5720"/>
        <v>8</v>
      </c>
      <c r="AY2259" s="17">
        <f t="shared" si="5721"/>
        <v>8</v>
      </c>
      <c r="AZ2259" s="17"/>
      <c r="BA2259" s="32"/>
      <c r="BB2259" s="32"/>
      <c r="BC2259" s="1"/>
      <c r="BD2259" s="1"/>
      <c r="BE2259" s="1"/>
      <c r="BF2259" s="1"/>
      <c r="BG2259" s="1"/>
      <c r="BH2259" s="1"/>
      <c r="BI2259" s="1"/>
    </row>
    <row r="2260" s="1" customFormat="1">
      <c r="A2260" s="30" t="s">
        <v>891</v>
      </c>
      <c r="B2260" s="30" t="s">
        <v>297</v>
      </c>
      <c r="C2260" s="30" t="s">
        <v>89</v>
      </c>
      <c r="D2260" s="30" t="s">
        <v>923</v>
      </c>
      <c r="E2260" s="35"/>
      <c r="F2260" s="31" t="s">
        <v>924</v>
      </c>
      <c r="G2260" s="17">
        <f t="shared" si="5824"/>
        <v>8995.4000000000015</v>
      </c>
      <c r="H2260" s="17">
        <f t="shared" si="5825"/>
        <v>8995.4000000000015</v>
      </c>
      <c r="I2260" s="17">
        <f>I2261</f>
        <v>8995.4000000000015</v>
      </c>
      <c r="J2260" s="17">
        <f>J2261</f>
        <v>0</v>
      </c>
      <c r="K2260" s="17">
        <f>K2261</f>
        <v>0</v>
      </c>
      <c r="L2260" s="17">
        <f>L2261</f>
        <v>0</v>
      </c>
      <c r="M2260" s="17">
        <f t="shared" si="5676"/>
        <v>8995.4000000000015</v>
      </c>
      <c r="N2260" s="17">
        <f t="shared" si="5677"/>
        <v>8995.4000000000015</v>
      </c>
      <c r="O2260" s="17">
        <f t="shared" si="5678"/>
        <v>8995.4000000000015</v>
      </c>
      <c r="P2260" s="17">
        <f>P2261</f>
        <v>0</v>
      </c>
      <c r="Q2260" s="17">
        <f>Q2261</f>
        <v>0</v>
      </c>
      <c r="R2260" s="17">
        <f>R2261</f>
        <v>0</v>
      </c>
      <c r="S2260" s="17">
        <f>S2261</f>
        <v>0</v>
      </c>
      <c r="T2260" s="17">
        <f>T2261</f>
        <v>0</v>
      </c>
      <c r="U2260" s="17">
        <f>U2261</f>
        <v>0</v>
      </c>
      <c r="V2260" s="17">
        <f>V2261</f>
        <v>0</v>
      </c>
      <c r="W2260" s="17">
        <f>W2261</f>
        <v>0</v>
      </c>
      <c r="X2260" s="17">
        <f>X2261</f>
        <v>0</v>
      </c>
      <c r="Y2260" s="17">
        <f t="shared" si="5713"/>
        <v>8995.4000000000015</v>
      </c>
      <c r="Z2260" s="17">
        <f t="shared" si="5714"/>
        <v>8995.4000000000015</v>
      </c>
      <c r="AA2260" s="17">
        <f t="shared" si="5715"/>
        <v>8995.4000000000015</v>
      </c>
      <c r="AB2260" s="17">
        <f>AB2261</f>
        <v>0</v>
      </c>
      <c r="AC2260" s="17">
        <f>AC2261</f>
        <v>0</v>
      </c>
      <c r="AD2260" s="17">
        <f>AD2261</f>
        <v>0</v>
      </c>
      <c r="AE2260" s="17">
        <f t="shared" si="5716"/>
        <v>8995.4000000000015</v>
      </c>
      <c r="AF2260" s="17">
        <f t="shared" si="5717"/>
        <v>8995.4000000000015</v>
      </c>
      <c r="AG2260" s="17">
        <f t="shared" si="5718"/>
        <v>8995.4000000000015</v>
      </c>
      <c r="AH2260" s="17">
        <f>AH2261</f>
        <v>0</v>
      </c>
      <c r="AI2260" s="17">
        <f>AI2261</f>
        <v>0</v>
      </c>
      <c r="AJ2260" s="17">
        <f>AJ2261</f>
        <v>0</v>
      </c>
      <c r="AK2260" s="17">
        <f>AK2261</f>
        <v>0</v>
      </c>
      <c r="AL2260" s="17">
        <f>AL2261</f>
        <v>0</v>
      </c>
      <c r="AM2260" s="17">
        <f>AM2261</f>
        <v>0</v>
      </c>
      <c r="AN2260" s="17">
        <f>AN2261</f>
        <v>0</v>
      </c>
      <c r="AO2260" s="17">
        <f>AO2261</f>
        <v>0</v>
      </c>
      <c r="AP2260" s="17">
        <f>AP2261</f>
        <v>0</v>
      </c>
      <c r="AQ2260" s="17">
        <f>AQ2261</f>
        <v>0</v>
      </c>
      <c r="AR2260" s="17">
        <f>AR2261</f>
        <v>0</v>
      </c>
      <c r="AS2260" s="17">
        <f>AS2261</f>
        <v>0</v>
      </c>
      <c r="AT2260" s="17">
        <f>AT2261</f>
        <v>0</v>
      </c>
      <c r="AU2260" s="17">
        <f>AU2261</f>
        <v>0</v>
      </c>
      <c r="AV2260" s="17">
        <f>AV2261</f>
        <v>0</v>
      </c>
      <c r="AW2260" s="17">
        <f t="shared" si="5719"/>
        <v>8995.4000000000015</v>
      </c>
      <c r="AX2260" s="17">
        <f t="shared" si="5720"/>
        <v>8995.4000000000015</v>
      </c>
      <c r="AY2260" s="17">
        <f t="shared" si="5721"/>
        <v>8995.4000000000015</v>
      </c>
      <c r="AZ2260" s="17">
        <f>AZ2261</f>
        <v>0</v>
      </c>
      <c r="BA2260" s="32"/>
      <c r="BB2260" s="32"/>
      <c r="BC2260" s="1"/>
      <c r="BD2260" s="1"/>
      <c r="BE2260" s="1"/>
      <c r="BF2260" s="1"/>
      <c r="BG2260" s="1"/>
      <c r="BH2260" s="1"/>
      <c r="BI2260" s="1"/>
    </row>
    <row r="2261" s="1" customFormat="1">
      <c r="A2261" s="30" t="s">
        <v>891</v>
      </c>
      <c r="B2261" s="30" t="s">
        <v>297</v>
      </c>
      <c r="C2261" s="30" t="s">
        <v>89</v>
      </c>
      <c r="D2261" s="30" t="s">
        <v>923</v>
      </c>
      <c r="E2261" s="30" t="s">
        <v>261</v>
      </c>
      <c r="F2261" s="31" t="s">
        <v>262</v>
      </c>
      <c r="G2261" s="17">
        <v>8995.4000000000015</v>
      </c>
      <c r="H2261" s="17">
        <v>8995.4000000000015</v>
      </c>
      <c r="I2261" s="17">
        <v>8995.4000000000015</v>
      </c>
      <c r="J2261" s="17"/>
      <c r="K2261" s="17"/>
      <c r="L2261" s="17"/>
      <c r="M2261" s="17">
        <f t="shared" si="5676"/>
        <v>8995.4000000000015</v>
      </c>
      <c r="N2261" s="17">
        <f t="shared" si="5677"/>
        <v>8995.4000000000015</v>
      </c>
      <c r="O2261" s="17">
        <f t="shared" si="5678"/>
        <v>8995.4000000000015</v>
      </c>
      <c r="P2261" s="17"/>
      <c r="Q2261" s="17"/>
      <c r="R2261" s="17"/>
      <c r="S2261" s="17"/>
      <c r="T2261" s="17"/>
      <c r="U2261" s="17"/>
      <c r="V2261" s="17"/>
      <c r="W2261" s="17"/>
      <c r="X2261" s="17"/>
      <c r="Y2261" s="17">
        <f t="shared" si="5713"/>
        <v>8995.4000000000015</v>
      </c>
      <c r="Z2261" s="17">
        <f t="shared" si="5714"/>
        <v>8995.4000000000015</v>
      </c>
      <c r="AA2261" s="17">
        <f t="shared" si="5715"/>
        <v>8995.4000000000015</v>
      </c>
      <c r="AB2261" s="17"/>
      <c r="AC2261" s="17"/>
      <c r="AD2261" s="17"/>
      <c r="AE2261" s="17">
        <f t="shared" si="5716"/>
        <v>8995.4000000000015</v>
      </c>
      <c r="AF2261" s="17">
        <f t="shared" si="5717"/>
        <v>8995.4000000000015</v>
      </c>
      <c r="AG2261" s="17">
        <f t="shared" si="5718"/>
        <v>8995.4000000000015</v>
      </c>
      <c r="AH2261" s="17"/>
      <c r="AI2261" s="17"/>
      <c r="AJ2261" s="17"/>
      <c r="AK2261" s="17"/>
      <c r="AL2261" s="17"/>
      <c r="AM2261" s="17"/>
      <c r="AN2261" s="17"/>
      <c r="AO2261" s="17"/>
      <c r="AP2261" s="17"/>
      <c r="AQ2261" s="17"/>
      <c r="AR2261" s="17"/>
      <c r="AS2261" s="17"/>
      <c r="AT2261" s="17"/>
      <c r="AU2261" s="17"/>
      <c r="AV2261" s="17"/>
      <c r="AW2261" s="17">
        <f t="shared" si="5719"/>
        <v>8995.4000000000015</v>
      </c>
      <c r="AX2261" s="17">
        <f t="shared" si="5720"/>
        <v>8995.4000000000015</v>
      </c>
      <c r="AY2261" s="17">
        <f t="shared" si="5721"/>
        <v>8995.4000000000015</v>
      </c>
      <c r="AZ2261" s="17"/>
      <c r="BA2261" s="32"/>
      <c r="BB2261" s="32"/>
      <c r="BC2261" s="1"/>
      <c r="BD2261" s="1"/>
      <c r="BE2261" s="1"/>
      <c r="BF2261" s="1"/>
      <c r="BG2261" s="1"/>
      <c r="BH2261" s="1"/>
      <c r="BI2261" s="1"/>
    </row>
    <row r="2262" s="1" customFormat="1">
      <c r="A2262" s="30" t="s">
        <v>891</v>
      </c>
      <c r="B2262" s="30" t="s">
        <v>297</v>
      </c>
      <c r="C2262" s="30" t="s">
        <v>89</v>
      </c>
      <c r="D2262" s="30" t="s">
        <v>232</v>
      </c>
      <c r="E2262" s="35"/>
      <c r="F2262" s="31" t="s">
        <v>233</v>
      </c>
      <c r="G2262" s="17">
        <f>G2263+G2265+G2268</f>
        <v>42598.900000000001</v>
      </c>
      <c r="H2262" s="17">
        <f>H2263+H2265+H2268</f>
        <v>5098.8999999999996</v>
      </c>
      <c r="I2262" s="17">
        <f>I2263+I2265+I2268</f>
        <v>5098.8999999999996</v>
      </c>
      <c r="J2262" s="17">
        <f>J2263+J2265+J2268</f>
        <v>0</v>
      </c>
      <c r="K2262" s="17">
        <f>K2263+K2265+K2268</f>
        <v>0</v>
      </c>
      <c r="L2262" s="17">
        <f>L2263+L2265+L2268</f>
        <v>0</v>
      </c>
      <c r="M2262" s="17">
        <f t="shared" si="5676"/>
        <v>42598.900000000001</v>
      </c>
      <c r="N2262" s="17">
        <f t="shared" si="5677"/>
        <v>5098.8999999999996</v>
      </c>
      <c r="O2262" s="17">
        <f t="shared" si="5678"/>
        <v>5098.8999999999996</v>
      </c>
      <c r="P2262" s="17">
        <f>P2263+P2265+P2268</f>
        <v>0</v>
      </c>
      <c r="Q2262" s="17">
        <f>Q2263+Q2265+Q2268</f>
        <v>0</v>
      </c>
      <c r="R2262" s="17">
        <f>R2263+R2265+R2268</f>
        <v>0</v>
      </c>
      <c r="S2262" s="17">
        <f>S2263+S2265+S2268</f>
        <v>925</v>
      </c>
      <c r="T2262" s="17">
        <f>T2263+T2265+T2268</f>
        <v>0</v>
      </c>
      <c r="U2262" s="17">
        <f>U2263+U2265+U2268</f>
        <v>0</v>
      </c>
      <c r="V2262" s="17">
        <f>V2263+V2265+V2268</f>
        <v>0</v>
      </c>
      <c r="W2262" s="17">
        <f>W2263+W2265+W2268</f>
        <v>0</v>
      </c>
      <c r="X2262" s="17">
        <f>X2263+X2265+X2268</f>
        <v>0</v>
      </c>
      <c r="Y2262" s="17">
        <f t="shared" si="5713"/>
        <v>43523.900000000001</v>
      </c>
      <c r="Z2262" s="17">
        <f t="shared" si="5714"/>
        <v>5098.8999999999996</v>
      </c>
      <c r="AA2262" s="17">
        <f t="shared" si="5715"/>
        <v>5098.8999999999996</v>
      </c>
      <c r="AB2262" s="17">
        <f>AB2263+AB2265+AB2268</f>
        <v>0</v>
      </c>
      <c r="AC2262" s="17">
        <f>AC2263+AC2265+AC2268</f>
        <v>0</v>
      </c>
      <c r="AD2262" s="17">
        <f>AD2263+AD2265+AD2268</f>
        <v>0</v>
      </c>
      <c r="AE2262" s="17">
        <f t="shared" si="5716"/>
        <v>43523.900000000001</v>
      </c>
      <c r="AF2262" s="17">
        <f t="shared" si="5717"/>
        <v>5098.8999999999996</v>
      </c>
      <c r="AG2262" s="17">
        <f t="shared" si="5718"/>
        <v>5098.8999999999996</v>
      </c>
      <c r="AH2262" s="17">
        <f>AH2263+AH2265+AH2268</f>
        <v>0</v>
      </c>
      <c r="AI2262" s="17">
        <f>AI2263+AI2265+AI2268</f>
        <v>0</v>
      </c>
      <c r="AJ2262" s="17">
        <f>AJ2263+AJ2265+AJ2268</f>
        <v>0</v>
      </c>
      <c r="AK2262" s="17">
        <f>AK2263+AK2265+AK2268</f>
        <v>0</v>
      </c>
      <c r="AL2262" s="17">
        <f>AL2263+AL2265+AL2268</f>
        <v>0</v>
      </c>
      <c r="AM2262" s="17">
        <f>AM2263+AM2265+AM2268</f>
        <v>0</v>
      </c>
      <c r="AN2262" s="17">
        <f>AN2263+AN2265+AN2268</f>
        <v>0</v>
      </c>
      <c r="AO2262" s="17">
        <f>AO2263+AO2265+AO2268</f>
        <v>0</v>
      </c>
      <c r="AP2262" s="17">
        <f>AP2263+AP2265+AP2268</f>
        <v>0</v>
      </c>
      <c r="AQ2262" s="17">
        <f>AQ2263+AQ2265+AQ2268</f>
        <v>0</v>
      </c>
      <c r="AR2262" s="17">
        <f>AR2263+AR2265+AR2268</f>
        <v>0</v>
      </c>
      <c r="AS2262" s="17">
        <f>AS2263+AS2265+AS2268</f>
        <v>0</v>
      </c>
      <c r="AT2262" s="17">
        <f>AT2263+AT2265+AT2268</f>
        <v>0</v>
      </c>
      <c r="AU2262" s="17">
        <f>AU2263+AU2265+AU2268</f>
        <v>0</v>
      </c>
      <c r="AV2262" s="17">
        <f>AV2263+AV2265+AV2268</f>
        <v>0</v>
      </c>
      <c r="AW2262" s="17">
        <f t="shared" si="5719"/>
        <v>43523.900000000001</v>
      </c>
      <c r="AX2262" s="17">
        <f t="shared" si="5720"/>
        <v>5098.8999999999996</v>
      </c>
      <c r="AY2262" s="17">
        <f t="shared" si="5721"/>
        <v>5098.8999999999996</v>
      </c>
      <c r="AZ2262" s="17">
        <f>AZ2263+AZ2265+AZ2268</f>
        <v>0</v>
      </c>
      <c r="BA2262" s="32"/>
      <c r="BB2262" s="32"/>
      <c r="BC2262" s="1"/>
      <c r="BD2262" s="1"/>
      <c r="BE2262" s="1"/>
      <c r="BF2262" s="1"/>
      <c r="BG2262" s="1"/>
      <c r="BH2262" s="1"/>
      <c r="BI2262" s="1"/>
    </row>
    <row r="2263" s="1" customFormat="1">
      <c r="A2263" s="30" t="s">
        <v>891</v>
      </c>
      <c r="B2263" s="30" t="s">
        <v>297</v>
      </c>
      <c r="C2263" s="30" t="s">
        <v>89</v>
      </c>
      <c r="D2263" s="30" t="s">
        <v>290</v>
      </c>
      <c r="E2263" s="35"/>
      <c r="F2263" s="31" t="s">
        <v>291</v>
      </c>
      <c r="G2263" s="17">
        <f>G2264</f>
        <v>40506.400000000001</v>
      </c>
      <c r="H2263" s="17">
        <f>H2264</f>
        <v>4506.3999999999996</v>
      </c>
      <c r="I2263" s="17">
        <f>I2264</f>
        <v>4506.3999999999996</v>
      </c>
      <c r="J2263" s="17">
        <f>J2264</f>
        <v>0</v>
      </c>
      <c r="K2263" s="17">
        <f>K2264</f>
        <v>0</v>
      </c>
      <c r="L2263" s="17">
        <f>L2264</f>
        <v>0</v>
      </c>
      <c r="M2263" s="17">
        <f t="shared" si="5676"/>
        <v>40506.400000000001</v>
      </c>
      <c r="N2263" s="17">
        <f t="shared" si="5677"/>
        <v>4506.3999999999996</v>
      </c>
      <c r="O2263" s="17">
        <f t="shared" si="5678"/>
        <v>4506.3999999999996</v>
      </c>
      <c r="P2263" s="17">
        <f>P2264</f>
        <v>0</v>
      </c>
      <c r="Q2263" s="17">
        <f>Q2264</f>
        <v>0</v>
      </c>
      <c r="R2263" s="17">
        <f>R2264</f>
        <v>0</v>
      </c>
      <c r="S2263" s="17">
        <f>S2264</f>
        <v>925</v>
      </c>
      <c r="T2263" s="17">
        <f>T2264</f>
        <v>0</v>
      </c>
      <c r="U2263" s="17">
        <f>U2264</f>
        <v>0</v>
      </c>
      <c r="V2263" s="17">
        <f>V2264</f>
        <v>0</v>
      </c>
      <c r="W2263" s="17">
        <f>W2264</f>
        <v>0</v>
      </c>
      <c r="X2263" s="17">
        <f>X2264</f>
        <v>0</v>
      </c>
      <c r="Y2263" s="17">
        <f t="shared" si="5713"/>
        <v>41431.400000000001</v>
      </c>
      <c r="Z2263" s="17">
        <f t="shared" si="5714"/>
        <v>4506.3999999999996</v>
      </c>
      <c r="AA2263" s="17">
        <f t="shared" si="5715"/>
        <v>4506.3999999999996</v>
      </c>
      <c r="AB2263" s="17">
        <f>AB2264</f>
        <v>0</v>
      </c>
      <c r="AC2263" s="17">
        <f>AC2264</f>
        <v>0</v>
      </c>
      <c r="AD2263" s="17">
        <f>AD2264</f>
        <v>0</v>
      </c>
      <c r="AE2263" s="17">
        <f t="shared" si="5716"/>
        <v>41431.400000000001</v>
      </c>
      <c r="AF2263" s="17">
        <f t="shared" si="5717"/>
        <v>4506.3999999999996</v>
      </c>
      <c r="AG2263" s="17">
        <f t="shared" si="5718"/>
        <v>4506.3999999999996</v>
      </c>
      <c r="AH2263" s="17">
        <f>AH2264</f>
        <v>0</v>
      </c>
      <c r="AI2263" s="17">
        <f>AI2264</f>
        <v>0</v>
      </c>
      <c r="AJ2263" s="17">
        <f>AJ2264</f>
        <v>0</v>
      </c>
      <c r="AK2263" s="17">
        <f>AK2264</f>
        <v>0</v>
      </c>
      <c r="AL2263" s="17">
        <f>AL2264</f>
        <v>0</v>
      </c>
      <c r="AM2263" s="17">
        <f>AM2264</f>
        <v>0</v>
      </c>
      <c r="AN2263" s="17">
        <f>AN2264</f>
        <v>0</v>
      </c>
      <c r="AO2263" s="17">
        <f>AO2264</f>
        <v>0</v>
      </c>
      <c r="AP2263" s="17">
        <f>AP2264</f>
        <v>0</v>
      </c>
      <c r="AQ2263" s="17">
        <f>AQ2264</f>
        <v>0</v>
      </c>
      <c r="AR2263" s="17">
        <f>AR2264</f>
        <v>0</v>
      </c>
      <c r="AS2263" s="17">
        <f>AS2264</f>
        <v>0</v>
      </c>
      <c r="AT2263" s="17">
        <f>AT2264</f>
        <v>0</v>
      </c>
      <c r="AU2263" s="17">
        <f>AU2264</f>
        <v>0</v>
      </c>
      <c r="AV2263" s="17">
        <f>AV2264</f>
        <v>0</v>
      </c>
      <c r="AW2263" s="17">
        <f t="shared" si="5719"/>
        <v>41431.400000000001</v>
      </c>
      <c r="AX2263" s="17">
        <f t="shared" si="5720"/>
        <v>4506.3999999999996</v>
      </c>
      <c r="AY2263" s="17">
        <f t="shared" si="5721"/>
        <v>4506.3999999999996</v>
      </c>
      <c r="AZ2263" s="17">
        <f>AZ2264</f>
        <v>0</v>
      </c>
      <c r="BA2263" s="32"/>
      <c r="BB2263" s="32"/>
      <c r="BC2263" s="1"/>
      <c r="BD2263" s="1"/>
      <c r="BE2263" s="1"/>
      <c r="BF2263" s="1"/>
      <c r="BG2263" s="1"/>
      <c r="BH2263" s="1"/>
      <c r="BI2263" s="1"/>
    </row>
    <row r="2264" s="1" customFormat="1">
      <c r="A2264" s="30" t="s">
        <v>891</v>
      </c>
      <c r="B2264" s="30" t="s">
        <v>297</v>
      </c>
      <c r="C2264" s="30" t="s">
        <v>89</v>
      </c>
      <c r="D2264" s="30" t="s">
        <v>290</v>
      </c>
      <c r="E2264" s="30" t="s">
        <v>41</v>
      </c>
      <c r="F2264" s="31" t="s">
        <v>42</v>
      </c>
      <c r="G2264" s="17">
        <v>40506.400000000001</v>
      </c>
      <c r="H2264" s="17">
        <v>4506.3999999999996</v>
      </c>
      <c r="I2264" s="17">
        <v>4506.3999999999996</v>
      </c>
      <c r="J2264" s="17"/>
      <c r="K2264" s="17"/>
      <c r="L2264" s="17"/>
      <c r="M2264" s="17">
        <f t="shared" ref="M2264:M2327" si="5858">G2264+J2264</f>
        <v>40506.400000000001</v>
      </c>
      <c r="N2264" s="17">
        <f t="shared" ref="N2264:N2327" si="5859">H2264+K2264</f>
        <v>4506.3999999999996</v>
      </c>
      <c r="O2264" s="17">
        <f t="shared" ref="O2264:O2327" si="5860">I2264+L2264</f>
        <v>4506.3999999999996</v>
      </c>
      <c r="P2264" s="17"/>
      <c r="Q2264" s="17"/>
      <c r="R2264" s="17"/>
      <c r="S2264" s="17">
        <v>925</v>
      </c>
      <c r="T2264" s="17"/>
      <c r="U2264" s="17"/>
      <c r="V2264" s="17"/>
      <c r="W2264" s="17"/>
      <c r="X2264" s="17"/>
      <c r="Y2264" s="17">
        <f t="shared" si="5713"/>
        <v>41431.400000000001</v>
      </c>
      <c r="Z2264" s="17">
        <f t="shared" si="5714"/>
        <v>4506.3999999999996</v>
      </c>
      <c r="AA2264" s="17">
        <f t="shared" si="5715"/>
        <v>4506.3999999999996</v>
      </c>
      <c r="AB2264" s="17"/>
      <c r="AC2264" s="17"/>
      <c r="AD2264" s="17"/>
      <c r="AE2264" s="17">
        <f t="shared" si="5716"/>
        <v>41431.400000000001</v>
      </c>
      <c r="AF2264" s="17">
        <f t="shared" si="5717"/>
        <v>4506.3999999999996</v>
      </c>
      <c r="AG2264" s="17">
        <f t="shared" si="5718"/>
        <v>4506.3999999999996</v>
      </c>
      <c r="AH2264" s="17"/>
      <c r="AI2264" s="17"/>
      <c r="AJ2264" s="17"/>
      <c r="AK2264" s="17"/>
      <c r="AL2264" s="17"/>
      <c r="AM2264" s="17"/>
      <c r="AN2264" s="17"/>
      <c r="AO2264" s="17"/>
      <c r="AP2264" s="17"/>
      <c r="AQ2264" s="17"/>
      <c r="AR2264" s="17"/>
      <c r="AS2264" s="17"/>
      <c r="AT2264" s="17"/>
      <c r="AU2264" s="17"/>
      <c r="AV2264" s="17"/>
      <c r="AW2264" s="17">
        <f t="shared" si="5719"/>
        <v>41431.400000000001</v>
      </c>
      <c r="AX2264" s="17">
        <f t="shared" si="5720"/>
        <v>4506.3999999999996</v>
      </c>
      <c r="AY2264" s="17">
        <f t="shared" si="5721"/>
        <v>4506.3999999999996</v>
      </c>
      <c r="AZ2264" s="17"/>
      <c r="BA2264" s="32"/>
      <c r="BB2264" s="32"/>
      <c r="BC2264" s="1"/>
      <c r="BD2264" s="1"/>
      <c r="BE2264" s="1"/>
      <c r="BF2264" s="1"/>
      <c r="BG2264" s="1"/>
      <c r="BH2264" s="1"/>
      <c r="BI2264" s="1"/>
    </row>
    <row r="2265" s="1" customFormat="1">
      <c r="A2265" s="30" t="s">
        <v>891</v>
      </c>
      <c r="B2265" s="30" t="s">
        <v>297</v>
      </c>
      <c r="C2265" s="30" t="s">
        <v>89</v>
      </c>
      <c r="D2265" s="30" t="s">
        <v>265</v>
      </c>
      <c r="E2265" s="35"/>
      <c r="F2265" s="31" t="s">
        <v>266</v>
      </c>
      <c r="G2265" s="17">
        <f>G2266+G2267</f>
        <v>592.5</v>
      </c>
      <c r="H2265" s="17">
        <f>H2266+H2267</f>
        <v>592.5</v>
      </c>
      <c r="I2265" s="17">
        <f>I2266+I2267</f>
        <v>592.5</v>
      </c>
      <c r="J2265" s="17">
        <f>J2266+J2267</f>
        <v>0</v>
      </c>
      <c r="K2265" s="17">
        <f>K2266+K2267</f>
        <v>0</v>
      </c>
      <c r="L2265" s="17">
        <f>L2266+L2267</f>
        <v>0</v>
      </c>
      <c r="M2265" s="17">
        <f t="shared" si="5858"/>
        <v>592.5</v>
      </c>
      <c r="N2265" s="17">
        <f t="shared" si="5859"/>
        <v>592.5</v>
      </c>
      <c r="O2265" s="17">
        <f t="shared" si="5860"/>
        <v>592.5</v>
      </c>
      <c r="P2265" s="17">
        <f>P2266+P2267</f>
        <v>0</v>
      </c>
      <c r="Q2265" s="17">
        <f>Q2266+Q2267</f>
        <v>0</v>
      </c>
      <c r="R2265" s="17">
        <f>R2266+R2267</f>
        <v>0</v>
      </c>
      <c r="S2265" s="17">
        <f>S2266+S2267</f>
        <v>0</v>
      </c>
      <c r="T2265" s="17">
        <f>T2266+T2267</f>
        <v>0</v>
      </c>
      <c r="U2265" s="17">
        <f>U2266+U2267</f>
        <v>0</v>
      </c>
      <c r="V2265" s="17">
        <f>V2266+V2267</f>
        <v>0</v>
      </c>
      <c r="W2265" s="17">
        <f>W2266+W2267</f>
        <v>0</v>
      </c>
      <c r="X2265" s="17">
        <f>X2266+X2267</f>
        <v>0</v>
      </c>
      <c r="Y2265" s="17">
        <f t="shared" si="5713"/>
        <v>592.5</v>
      </c>
      <c r="Z2265" s="17">
        <f t="shared" si="5714"/>
        <v>592.5</v>
      </c>
      <c r="AA2265" s="17">
        <f t="shared" si="5715"/>
        <v>592.5</v>
      </c>
      <c r="AB2265" s="17">
        <f>AB2266+AB2267</f>
        <v>0</v>
      </c>
      <c r="AC2265" s="17">
        <f>AC2266+AC2267</f>
        <v>0</v>
      </c>
      <c r="AD2265" s="17">
        <f>AD2266+AD2267</f>
        <v>0</v>
      </c>
      <c r="AE2265" s="17">
        <f t="shared" si="5716"/>
        <v>592.5</v>
      </c>
      <c r="AF2265" s="17">
        <f t="shared" si="5717"/>
        <v>592.5</v>
      </c>
      <c r="AG2265" s="17">
        <f t="shared" si="5718"/>
        <v>592.5</v>
      </c>
      <c r="AH2265" s="17">
        <f>AH2266+AH2267</f>
        <v>0</v>
      </c>
      <c r="AI2265" s="17">
        <f>AI2266+AI2267</f>
        <v>0</v>
      </c>
      <c r="AJ2265" s="17">
        <f>AJ2266+AJ2267</f>
        <v>0</v>
      </c>
      <c r="AK2265" s="17">
        <f>AK2266+AK2267</f>
        <v>0</v>
      </c>
      <c r="AL2265" s="17">
        <f>AL2266+AL2267</f>
        <v>0</v>
      </c>
      <c r="AM2265" s="17">
        <f>AM2266+AM2267</f>
        <v>0</v>
      </c>
      <c r="AN2265" s="17">
        <f>AN2266+AN2267</f>
        <v>0</v>
      </c>
      <c r="AO2265" s="17">
        <f>AO2266+AO2267</f>
        <v>0</v>
      </c>
      <c r="AP2265" s="17">
        <f>AP2266+AP2267</f>
        <v>0</v>
      </c>
      <c r="AQ2265" s="17">
        <f>AQ2266+AQ2267</f>
        <v>0</v>
      </c>
      <c r="AR2265" s="17">
        <f>AR2266+AR2267</f>
        <v>0</v>
      </c>
      <c r="AS2265" s="17">
        <f>AS2266+AS2267</f>
        <v>0</v>
      </c>
      <c r="AT2265" s="17">
        <f>AT2266+AT2267</f>
        <v>0</v>
      </c>
      <c r="AU2265" s="17">
        <f>AU2266+AU2267</f>
        <v>0</v>
      </c>
      <c r="AV2265" s="17">
        <f>AV2266+AV2267</f>
        <v>0</v>
      </c>
      <c r="AW2265" s="17">
        <f t="shared" si="5719"/>
        <v>592.5</v>
      </c>
      <c r="AX2265" s="17">
        <f t="shared" si="5720"/>
        <v>592.5</v>
      </c>
      <c r="AY2265" s="17">
        <f t="shared" si="5721"/>
        <v>592.5</v>
      </c>
      <c r="AZ2265" s="17">
        <f>AZ2266+AZ2267</f>
        <v>0</v>
      </c>
      <c r="BA2265" s="32"/>
      <c r="BB2265" s="32"/>
      <c r="BC2265" s="1"/>
      <c r="BD2265" s="1"/>
      <c r="BE2265" s="1"/>
      <c r="BF2265" s="1"/>
      <c r="BG2265" s="1"/>
      <c r="BH2265" s="1"/>
      <c r="BI2265" s="1"/>
    </row>
    <row r="2266" s="1" customFormat="1">
      <c r="A2266" s="30" t="s">
        <v>891</v>
      </c>
      <c r="B2266" s="30" t="s">
        <v>297</v>
      </c>
      <c r="C2266" s="30" t="s">
        <v>89</v>
      </c>
      <c r="D2266" s="30" t="s">
        <v>265</v>
      </c>
      <c r="E2266" s="30" t="s">
        <v>41</v>
      </c>
      <c r="F2266" s="31" t="s">
        <v>42</v>
      </c>
      <c r="G2266" s="17">
        <v>142.5</v>
      </c>
      <c r="H2266" s="17">
        <v>142.5</v>
      </c>
      <c r="I2266" s="17">
        <v>142.5</v>
      </c>
      <c r="J2266" s="17"/>
      <c r="K2266" s="17"/>
      <c r="L2266" s="17"/>
      <c r="M2266" s="17">
        <f t="shared" si="5858"/>
        <v>142.5</v>
      </c>
      <c r="N2266" s="17">
        <f t="shared" si="5859"/>
        <v>142.5</v>
      </c>
      <c r="O2266" s="17">
        <f t="shared" si="5860"/>
        <v>142.5</v>
      </c>
      <c r="P2266" s="17"/>
      <c r="Q2266" s="17"/>
      <c r="R2266" s="17"/>
      <c r="S2266" s="17"/>
      <c r="T2266" s="17"/>
      <c r="U2266" s="17"/>
      <c r="V2266" s="17"/>
      <c r="W2266" s="17"/>
      <c r="X2266" s="17"/>
      <c r="Y2266" s="17">
        <f t="shared" si="5713"/>
        <v>142.5</v>
      </c>
      <c r="Z2266" s="17">
        <f t="shared" si="5714"/>
        <v>142.5</v>
      </c>
      <c r="AA2266" s="17">
        <f t="shared" si="5715"/>
        <v>142.5</v>
      </c>
      <c r="AB2266" s="17"/>
      <c r="AC2266" s="17"/>
      <c r="AD2266" s="17"/>
      <c r="AE2266" s="17">
        <f t="shared" si="5716"/>
        <v>142.5</v>
      </c>
      <c r="AF2266" s="17">
        <f t="shared" si="5717"/>
        <v>142.5</v>
      </c>
      <c r="AG2266" s="17">
        <f t="shared" si="5718"/>
        <v>142.5</v>
      </c>
      <c r="AH2266" s="17"/>
      <c r="AI2266" s="17"/>
      <c r="AJ2266" s="17"/>
      <c r="AK2266" s="17"/>
      <c r="AL2266" s="17"/>
      <c r="AM2266" s="17"/>
      <c r="AN2266" s="17"/>
      <c r="AO2266" s="17"/>
      <c r="AP2266" s="17"/>
      <c r="AQ2266" s="17"/>
      <c r="AR2266" s="17"/>
      <c r="AS2266" s="17"/>
      <c r="AT2266" s="17"/>
      <c r="AU2266" s="17"/>
      <c r="AV2266" s="17"/>
      <c r="AW2266" s="17">
        <f t="shared" si="5719"/>
        <v>142.5</v>
      </c>
      <c r="AX2266" s="17">
        <f t="shared" si="5720"/>
        <v>142.5</v>
      </c>
      <c r="AY2266" s="17">
        <f t="shared" si="5721"/>
        <v>142.5</v>
      </c>
      <c r="AZ2266" s="17"/>
      <c r="BA2266" s="32"/>
      <c r="BB2266" s="32"/>
      <c r="BC2266" s="1"/>
      <c r="BD2266" s="1"/>
      <c r="BE2266" s="1"/>
      <c r="BF2266" s="1"/>
      <c r="BG2266" s="1"/>
      <c r="BH2266" s="1"/>
      <c r="BI2266" s="1"/>
    </row>
    <row r="2267" s="1" customFormat="1">
      <c r="A2267" s="30" t="s">
        <v>891</v>
      </c>
      <c r="B2267" s="30" t="s">
        <v>297</v>
      </c>
      <c r="C2267" s="30" t="s">
        <v>89</v>
      </c>
      <c r="D2267" s="30" t="s">
        <v>265</v>
      </c>
      <c r="E2267" s="30" t="s">
        <v>134</v>
      </c>
      <c r="F2267" s="31" t="s">
        <v>135</v>
      </c>
      <c r="G2267" s="17">
        <v>450</v>
      </c>
      <c r="H2267" s="17">
        <v>450</v>
      </c>
      <c r="I2267" s="17">
        <v>450</v>
      </c>
      <c r="J2267" s="17"/>
      <c r="K2267" s="17"/>
      <c r="L2267" s="17"/>
      <c r="M2267" s="17">
        <f t="shared" si="5858"/>
        <v>450</v>
      </c>
      <c r="N2267" s="17">
        <f t="shared" si="5859"/>
        <v>450</v>
      </c>
      <c r="O2267" s="17">
        <f t="shared" si="5860"/>
        <v>450</v>
      </c>
      <c r="P2267" s="17"/>
      <c r="Q2267" s="17"/>
      <c r="R2267" s="17"/>
      <c r="S2267" s="17"/>
      <c r="T2267" s="17"/>
      <c r="U2267" s="17"/>
      <c r="V2267" s="17"/>
      <c r="W2267" s="17"/>
      <c r="X2267" s="17"/>
      <c r="Y2267" s="17">
        <f t="shared" si="5713"/>
        <v>450</v>
      </c>
      <c r="Z2267" s="17">
        <f t="shared" si="5714"/>
        <v>450</v>
      </c>
      <c r="AA2267" s="17">
        <f t="shared" si="5715"/>
        <v>450</v>
      </c>
      <c r="AB2267" s="17"/>
      <c r="AC2267" s="17"/>
      <c r="AD2267" s="17"/>
      <c r="AE2267" s="17">
        <f t="shared" si="5716"/>
        <v>450</v>
      </c>
      <c r="AF2267" s="17">
        <f t="shared" si="5717"/>
        <v>450</v>
      </c>
      <c r="AG2267" s="17">
        <f t="shared" si="5718"/>
        <v>450</v>
      </c>
      <c r="AH2267" s="17"/>
      <c r="AI2267" s="17"/>
      <c r="AJ2267" s="17"/>
      <c r="AK2267" s="17"/>
      <c r="AL2267" s="17"/>
      <c r="AM2267" s="17"/>
      <c r="AN2267" s="17"/>
      <c r="AO2267" s="17"/>
      <c r="AP2267" s="17"/>
      <c r="AQ2267" s="17"/>
      <c r="AR2267" s="17"/>
      <c r="AS2267" s="17"/>
      <c r="AT2267" s="17"/>
      <c r="AU2267" s="17"/>
      <c r="AV2267" s="17"/>
      <c r="AW2267" s="17">
        <f t="shared" si="5719"/>
        <v>450</v>
      </c>
      <c r="AX2267" s="17">
        <f t="shared" si="5720"/>
        <v>450</v>
      </c>
      <c r="AY2267" s="17">
        <f t="shared" si="5721"/>
        <v>450</v>
      </c>
      <c r="AZ2267" s="17"/>
      <c r="BA2267" s="32"/>
      <c r="BB2267" s="32"/>
      <c r="BC2267" s="1"/>
      <c r="BD2267" s="1"/>
      <c r="BE2267" s="1"/>
      <c r="BF2267" s="1"/>
      <c r="BG2267" s="1"/>
      <c r="BH2267" s="1"/>
      <c r="BI2267" s="1"/>
    </row>
    <row r="2268" s="1" customFormat="1">
      <c r="A2268" s="30" t="s">
        <v>891</v>
      </c>
      <c r="B2268" s="30" t="s">
        <v>297</v>
      </c>
      <c r="C2268" s="30" t="s">
        <v>89</v>
      </c>
      <c r="D2268" s="30" t="s">
        <v>234</v>
      </c>
      <c r="E2268" s="35"/>
      <c r="F2268" s="31" t="s">
        <v>235</v>
      </c>
      <c r="G2268" s="17">
        <f>G2269</f>
        <v>1500</v>
      </c>
      <c r="H2268" s="17">
        <f>H2269</f>
        <v>0</v>
      </c>
      <c r="I2268" s="17">
        <f>I2269</f>
        <v>0</v>
      </c>
      <c r="J2268" s="17">
        <f>J2269</f>
        <v>0</v>
      </c>
      <c r="K2268" s="17">
        <f>K2269</f>
        <v>0</v>
      </c>
      <c r="L2268" s="17">
        <f>L2269</f>
        <v>0</v>
      </c>
      <c r="M2268" s="17">
        <f t="shared" si="5858"/>
        <v>1500</v>
      </c>
      <c r="N2268" s="17">
        <f t="shared" si="5859"/>
        <v>0</v>
      </c>
      <c r="O2268" s="17">
        <f t="shared" si="5860"/>
        <v>0</v>
      </c>
      <c r="P2268" s="17">
        <f>P2269</f>
        <v>0</v>
      </c>
      <c r="Q2268" s="17">
        <f>Q2269</f>
        <v>0</v>
      </c>
      <c r="R2268" s="17">
        <f>R2269</f>
        <v>0</v>
      </c>
      <c r="S2268" s="17">
        <f>S2269</f>
        <v>0</v>
      </c>
      <c r="T2268" s="17">
        <f>T2269</f>
        <v>0</v>
      </c>
      <c r="U2268" s="17">
        <f>U2269</f>
        <v>0</v>
      </c>
      <c r="V2268" s="17">
        <f>V2269</f>
        <v>0</v>
      </c>
      <c r="W2268" s="17">
        <f>W2269</f>
        <v>0</v>
      </c>
      <c r="X2268" s="17">
        <f>X2269</f>
        <v>0</v>
      </c>
      <c r="Y2268" s="17">
        <f t="shared" si="5713"/>
        <v>1500</v>
      </c>
      <c r="Z2268" s="17">
        <f t="shared" si="5714"/>
        <v>0</v>
      </c>
      <c r="AA2268" s="17">
        <f t="shared" si="5715"/>
        <v>0</v>
      </c>
      <c r="AB2268" s="17">
        <f>AB2269</f>
        <v>0</v>
      </c>
      <c r="AC2268" s="17">
        <f>AC2269</f>
        <v>0</v>
      </c>
      <c r="AD2268" s="17">
        <f>AD2269</f>
        <v>0</v>
      </c>
      <c r="AE2268" s="17">
        <f t="shared" si="5716"/>
        <v>1500</v>
      </c>
      <c r="AF2268" s="17">
        <f t="shared" si="5717"/>
        <v>0</v>
      </c>
      <c r="AG2268" s="17">
        <f t="shared" si="5718"/>
        <v>0</v>
      </c>
      <c r="AH2268" s="17">
        <f>AH2269</f>
        <v>0</v>
      </c>
      <c r="AI2268" s="17">
        <f>AI2269</f>
        <v>0</v>
      </c>
      <c r="AJ2268" s="17">
        <f>AJ2269</f>
        <v>0</v>
      </c>
      <c r="AK2268" s="17">
        <f>AK2269</f>
        <v>0</v>
      </c>
      <c r="AL2268" s="17">
        <f>AL2269</f>
        <v>0</v>
      </c>
      <c r="AM2268" s="17">
        <f>AM2269</f>
        <v>0</v>
      </c>
      <c r="AN2268" s="17">
        <f>AN2269</f>
        <v>0</v>
      </c>
      <c r="AO2268" s="17">
        <f>AO2269</f>
        <v>0</v>
      </c>
      <c r="AP2268" s="17">
        <f>AP2269</f>
        <v>0</v>
      </c>
      <c r="AQ2268" s="17">
        <f>AQ2269</f>
        <v>0</v>
      </c>
      <c r="AR2268" s="17">
        <f>AR2269</f>
        <v>0</v>
      </c>
      <c r="AS2268" s="17">
        <f>AS2269</f>
        <v>0</v>
      </c>
      <c r="AT2268" s="17">
        <f>AT2269</f>
        <v>0</v>
      </c>
      <c r="AU2268" s="17">
        <f>AU2269</f>
        <v>0</v>
      </c>
      <c r="AV2268" s="17">
        <f>AV2269</f>
        <v>0</v>
      </c>
      <c r="AW2268" s="17">
        <f t="shared" si="5719"/>
        <v>1500</v>
      </c>
      <c r="AX2268" s="17">
        <f t="shared" si="5720"/>
        <v>0</v>
      </c>
      <c r="AY2268" s="17">
        <f t="shared" si="5721"/>
        <v>0</v>
      </c>
      <c r="AZ2268" s="17">
        <f>AZ2269</f>
        <v>0</v>
      </c>
      <c r="BA2268" s="32"/>
      <c r="BB2268" s="32"/>
      <c r="BC2268" s="1"/>
      <c r="BD2268" s="1"/>
      <c r="BE2268" s="1"/>
      <c r="BF2268" s="1"/>
      <c r="BG2268" s="1"/>
      <c r="BH2268" s="1"/>
      <c r="BI2268" s="1"/>
    </row>
    <row r="2269" s="1" customFormat="1">
      <c r="A2269" s="30" t="s">
        <v>891</v>
      </c>
      <c r="B2269" s="30" t="s">
        <v>297</v>
      </c>
      <c r="C2269" s="30" t="s">
        <v>89</v>
      </c>
      <c r="D2269" s="30" t="s">
        <v>234</v>
      </c>
      <c r="E2269" s="30" t="s">
        <v>41</v>
      </c>
      <c r="F2269" s="31" t="s">
        <v>42</v>
      </c>
      <c r="G2269" s="17">
        <v>1500</v>
      </c>
      <c r="H2269" s="17">
        <v>0</v>
      </c>
      <c r="I2269" s="17">
        <v>0</v>
      </c>
      <c r="J2269" s="17"/>
      <c r="K2269" s="17"/>
      <c r="L2269" s="17"/>
      <c r="M2269" s="17">
        <f t="shared" si="5858"/>
        <v>1500</v>
      </c>
      <c r="N2269" s="17">
        <f t="shared" si="5859"/>
        <v>0</v>
      </c>
      <c r="O2269" s="17">
        <f t="shared" si="5860"/>
        <v>0</v>
      </c>
      <c r="P2269" s="17"/>
      <c r="Q2269" s="17"/>
      <c r="R2269" s="17"/>
      <c r="S2269" s="17"/>
      <c r="T2269" s="17"/>
      <c r="U2269" s="17"/>
      <c r="V2269" s="17"/>
      <c r="W2269" s="17"/>
      <c r="X2269" s="17"/>
      <c r="Y2269" s="17">
        <f t="shared" si="5713"/>
        <v>1500</v>
      </c>
      <c r="Z2269" s="17">
        <f t="shared" si="5714"/>
        <v>0</v>
      </c>
      <c r="AA2269" s="17">
        <f t="shared" si="5715"/>
        <v>0</v>
      </c>
      <c r="AB2269" s="17"/>
      <c r="AC2269" s="17"/>
      <c r="AD2269" s="17"/>
      <c r="AE2269" s="17">
        <f t="shared" si="5716"/>
        <v>1500</v>
      </c>
      <c r="AF2269" s="17">
        <f t="shared" si="5717"/>
        <v>0</v>
      </c>
      <c r="AG2269" s="17">
        <f t="shared" si="5718"/>
        <v>0</v>
      </c>
      <c r="AH2269" s="17"/>
      <c r="AI2269" s="17"/>
      <c r="AJ2269" s="17"/>
      <c r="AK2269" s="17"/>
      <c r="AL2269" s="17"/>
      <c r="AM2269" s="17"/>
      <c r="AN2269" s="17"/>
      <c r="AO2269" s="17"/>
      <c r="AP2269" s="17"/>
      <c r="AQ2269" s="17"/>
      <c r="AR2269" s="17"/>
      <c r="AS2269" s="17"/>
      <c r="AT2269" s="17"/>
      <c r="AU2269" s="17"/>
      <c r="AV2269" s="17"/>
      <c r="AW2269" s="17">
        <f t="shared" si="5719"/>
        <v>1500</v>
      </c>
      <c r="AX2269" s="17">
        <f t="shared" si="5720"/>
        <v>0</v>
      </c>
      <c r="AY2269" s="17">
        <f t="shared" si="5721"/>
        <v>0</v>
      </c>
      <c r="AZ2269" s="17"/>
      <c r="BA2269" s="32"/>
      <c r="BB2269" s="32"/>
      <c r="BC2269" s="1"/>
      <c r="BD2269" s="1"/>
      <c r="BE2269" s="1"/>
      <c r="BF2269" s="1"/>
      <c r="BG2269" s="1"/>
      <c r="BH2269" s="1"/>
      <c r="BI2269" s="1"/>
    </row>
    <row r="2270" s="1" customFormat="1">
      <c r="A2270" s="30" t="s">
        <v>891</v>
      </c>
      <c r="B2270" s="30" t="s">
        <v>297</v>
      </c>
      <c r="C2270" s="30" t="s">
        <v>89</v>
      </c>
      <c r="D2270" s="30" t="s">
        <v>271</v>
      </c>
      <c r="E2270" s="35"/>
      <c r="F2270" s="31" t="s">
        <v>272</v>
      </c>
      <c r="G2270" s="17">
        <f t="shared" si="5824"/>
        <v>6257.1999999999998</v>
      </c>
      <c r="H2270" s="17">
        <f t="shared" si="5825"/>
        <v>6257.1999999999998</v>
      </c>
      <c r="I2270" s="17">
        <f>I2271</f>
        <v>6257.1999999999998</v>
      </c>
      <c r="J2270" s="17">
        <f>J2271</f>
        <v>0</v>
      </c>
      <c r="K2270" s="17">
        <f>K2271</f>
        <v>0</v>
      </c>
      <c r="L2270" s="17">
        <f>L2271</f>
        <v>0</v>
      </c>
      <c r="M2270" s="17">
        <f t="shared" si="5858"/>
        <v>6257.1999999999998</v>
      </c>
      <c r="N2270" s="17">
        <f t="shared" si="5859"/>
        <v>6257.1999999999998</v>
      </c>
      <c r="O2270" s="17">
        <f t="shared" si="5860"/>
        <v>6257.1999999999998</v>
      </c>
      <c r="P2270" s="17">
        <f>P2271</f>
        <v>0</v>
      </c>
      <c r="Q2270" s="17">
        <f>Q2271</f>
        <v>0</v>
      </c>
      <c r="R2270" s="17">
        <f>R2271</f>
        <v>0</v>
      </c>
      <c r="S2270" s="17">
        <f>S2271</f>
        <v>0</v>
      </c>
      <c r="T2270" s="17">
        <f>T2271</f>
        <v>0</v>
      </c>
      <c r="U2270" s="17">
        <f>U2271</f>
        <v>0</v>
      </c>
      <c r="V2270" s="17">
        <f>V2271</f>
        <v>0</v>
      </c>
      <c r="W2270" s="17">
        <f>W2271</f>
        <v>0</v>
      </c>
      <c r="X2270" s="17">
        <f>X2271</f>
        <v>0</v>
      </c>
      <c r="Y2270" s="17">
        <f t="shared" si="5713"/>
        <v>6257.1999999999998</v>
      </c>
      <c r="Z2270" s="17">
        <f t="shared" si="5714"/>
        <v>6257.1999999999998</v>
      </c>
      <c r="AA2270" s="17">
        <f t="shared" si="5715"/>
        <v>6257.1999999999998</v>
      </c>
      <c r="AB2270" s="17">
        <f>AB2271</f>
        <v>0</v>
      </c>
      <c r="AC2270" s="17">
        <f>AC2271</f>
        <v>0</v>
      </c>
      <c r="AD2270" s="17">
        <f>AD2271</f>
        <v>0</v>
      </c>
      <c r="AE2270" s="17">
        <f t="shared" si="5716"/>
        <v>6257.1999999999998</v>
      </c>
      <c r="AF2270" s="17">
        <f t="shared" si="5717"/>
        <v>6257.1999999999998</v>
      </c>
      <c r="AG2270" s="17">
        <f t="shared" si="5718"/>
        <v>6257.1999999999998</v>
      </c>
      <c r="AH2270" s="17">
        <f>AH2271</f>
        <v>0</v>
      </c>
      <c r="AI2270" s="17">
        <f>AI2271</f>
        <v>0</v>
      </c>
      <c r="AJ2270" s="17">
        <f>AJ2271</f>
        <v>0</v>
      </c>
      <c r="AK2270" s="17">
        <f>AK2271</f>
        <v>0</v>
      </c>
      <c r="AL2270" s="17">
        <f>AL2271</f>
        <v>0</v>
      </c>
      <c r="AM2270" s="17">
        <f>AM2271</f>
        <v>0</v>
      </c>
      <c r="AN2270" s="17">
        <f>AN2271</f>
        <v>0</v>
      </c>
      <c r="AO2270" s="17">
        <f>AO2271</f>
        <v>0</v>
      </c>
      <c r="AP2270" s="17">
        <f>AP2271</f>
        <v>0</v>
      </c>
      <c r="AQ2270" s="17">
        <f>AQ2271</f>
        <v>0</v>
      </c>
      <c r="AR2270" s="17">
        <f>AR2271</f>
        <v>0</v>
      </c>
      <c r="AS2270" s="17">
        <f>AS2271</f>
        <v>0</v>
      </c>
      <c r="AT2270" s="17">
        <f>AT2271</f>
        <v>0</v>
      </c>
      <c r="AU2270" s="17">
        <f>AU2271</f>
        <v>0</v>
      </c>
      <c r="AV2270" s="17">
        <f>AV2271</f>
        <v>0</v>
      </c>
      <c r="AW2270" s="17">
        <f t="shared" si="5719"/>
        <v>6257.1999999999998</v>
      </c>
      <c r="AX2270" s="17">
        <f t="shared" si="5720"/>
        <v>6257.1999999999998</v>
      </c>
      <c r="AY2270" s="17">
        <f t="shared" si="5721"/>
        <v>6257.1999999999998</v>
      </c>
      <c r="AZ2270" s="17">
        <f>AZ2271</f>
        <v>0</v>
      </c>
      <c r="BA2270" s="32"/>
      <c r="BB2270" s="32"/>
      <c r="BC2270" s="1"/>
      <c r="BD2270" s="1"/>
      <c r="BE2270" s="1"/>
      <c r="BF2270" s="1"/>
      <c r="BG2270" s="1"/>
      <c r="BH2270" s="1"/>
      <c r="BI2270" s="1"/>
    </row>
    <row r="2271" s="1" customFormat="1">
      <c r="A2271" s="30" t="s">
        <v>891</v>
      </c>
      <c r="B2271" s="30" t="s">
        <v>297</v>
      </c>
      <c r="C2271" s="30" t="s">
        <v>89</v>
      </c>
      <c r="D2271" s="30" t="s">
        <v>379</v>
      </c>
      <c r="E2271" s="35"/>
      <c r="F2271" s="31" t="s">
        <v>380</v>
      </c>
      <c r="G2271" s="17">
        <f>G2272+G2273</f>
        <v>6257.1999999999998</v>
      </c>
      <c r="H2271" s="17">
        <f>H2272+H2273</f>
        <v>6257.1999999999998</v>
      </c>
      <c r="I2271" s="17">
        <f>I2272+I2273</f>
        <v>6257.1999999999998</v>
      </c>
      <c r="J2271" s="17">
        <f>J2272+J2273</f>
        <v>0</v>
      </c>
      <c r="K2271" s="17">
        <f>K2272+K2273</f>
        <v>0</v>
      </c>
      <c r="L2271" s="17">
        <f>L2272+L2273</f>
        <v>0</v>
      </c>
      <c r="M2271" s="17">
        <f t="shared" si="5858"/>
        <v>6257.1999999999998</v>
      </c>
      <c r="N2271" s="17">
        <f t="shared" si="5859"/>
        <v>6257.1999999999998</v>
      </c>
      <c r="O2271" s="17">
        <f t="shared" si="5860"/>
        <v>6257.1999999999998</v>
      </c>
      <c r="P2271" s="17">
        <f>P2272+P2273</f>
        <v>0</v>
      </c>
      <c r="Q2271" s="17">
        <f>Q2272+Q2273</f>
        <v>0</v>
      </c>
      <c r="R2271" s="17">
        <f>R2272+R2273</f>
        <v>0</v>
      </c>
      <c r="S2271" s="17">
        <f>S2272+S2273</f>
        <v>0</v>
      </c>
      <c r="T2271" s="17">
        <f>T2272+T2273</f>
        <v>0</v>
      </c>
      <c r="U2271" s="17">
        <f>U2272+U2273</f>
        <v>0</v>
      </c>
      <c r="V2271" s="17">
        <f>V2272+V2273</f>
        <v>0</v>
      </c>
      <c r="W2271" s="17">
        <f>W2272+W2273</f>
        <v>0</v>
      </c>
      <c r="X2271" s="17">
        <f>X2272+X2273</f>
        <v>0</v>
      </c>
      <c r="Y2271" s="17">
        <f t="shared" si="5713"/>
        <v>6257.1999999999998</v>
      </c>
      <c r="Z2271" s="17">
        <f t="shared" si="5714"/>
        <v>6257.1999999999998</v>
      </c>
      <c r="AA2271" s="17">
        <f t="shared" si="5715"/>
        <v>6257.1999999999998</v>
      </c>
      <c r="AB2271" s="17">
        <f>AB2272+AB2273</f>
        <v>0</v>
      </c>
      <c r="AC2271" s="17">
        <f>AC2272+AC2273</f>
        <v>0</v>
      </c>
      <c r="AD2271" s="17">
        <f>AD2272+AD2273</f>
        <v>0</v>
      </c>
      <c r="AE2271" s="17">
        <f t="shared" si="5716"/>
        <v>6257.1999999999998</v>
      </c>
      <c r="AF2271" s="17">
        <f t="shared" si="5717"/>
        <v>6257.1999999999998</v>
      </c>
      <c r="AG2271" s="17">
        <f t="shared" si="5718"/>
        <v>6257.1999999999998</v>
      </c>
      <c r="AH2271" s="17">
        <f>AH2272+AH2273</f>
        <v>0</v>
      </c>
      <c r="AI2271" s="17">
        <f>AI2272+AI2273</f>
        <v>0</v>
      </c>
      <c r="AJ2271" s="17">
        <f>AJ2272+AJ2273</f>
        <v>0</v>
      </c>
      <c r="AK2271" s="17">
        <f>AK2272+AK2273</f>
        <v>0</v>
      </c>
      <c r="AL2271" s="17">
        <f>AL2272+AL2273</f>
        <v>0</v>
      </c>
      <c r="AM2271" s="17">
        <f>AM2272+AM2273</f>
        <v>0</v>
      </c>
      <c r="AN2271" s="17">
        <f>AN2272+AN2273</f>
        <v>0</v>
      </c>
      <c r="AO2271" s="17">
        <f>AO2272+AO2273</f>
        <v>0</v>
      </c>
      <c r="AP2271" s="17">
        <f>AP2272+AP2273</f>
        <v>0</v>
      </c>
      <c r="AQ2271" s="17">
        <f>AQ2272+AQ2273</f>
        <v>0</v>
      </c>
      <c r="AR2271" s="17">
        <f>AR2272+AR2273</f>
        <v>0</v>
      </c>
      <c r="AS2271" s="17">
        <f>AS2272+AS2273</f>
        <v>0</v>
      </c>
      <c r="AT2271" s="17">
        <f>AT2272+AT2273</f>
        <v>0</v>
      </c>
      <c r="AU2271" s="17">
        <f>AU2272+AU2273</f>
        <v>0</v>
      </c>
      <c r="AV2271" s="17">
        <f>AV2272+AV2273</f>
        <v>0</v>
      </c>
      <c r="AW2271" s="17">
        <f t="shared" si="5719"/>
        <v>6257.1999999999998</v>
      </c>
      <c r="AX2271" s="17">
        <f t="shared" si="5720"/>
        <v>6257.1999999999998</v>
      </c>
      <c r="AY2271" s="17">
        <f t="shared" si="5721"/>
        <v>6257.1999999999998</v>
      </c>
      <c r="AZ2271" s="17">
        <f>AZ2272+AZ2273</f>
        <v>0</v>
      </c>
      <c r="BA2271" s="32"/>
      <c r="BB2271" s="32"/>
      <c r="BC2271" s="1"/>
      <c r="BD2271" s="1"/>
      <c r="BE2271" s="1"/>
      <c r="BF2271" s="1"/>
      <c r="BG2271" s="1"/>
      <c r="BH2271" s="1"/>
      <c r="BI2271" s="1"/>
    </row>
    <row r="2272" s="1" customFormat="1">
      <c r="A2272" s="30" t="s">
        <v>891</v>
      </c>
      <c r="B2272" s="30" t="s">
        <v>297</v>
      </c>
      <c r="C2272" s="30" t="s">
        <v>89</v>
      </c>
      <c r="D2272" s="30" t="s">
        <v>379</v>
      </c>
      <c r="E2272" s="30" t="s">
        <v>53</v>
      </c>
      <c r="F2272" s="31" t="s">
        <v>54</v>
      </c>
      <c r="G2272" s="17">
        <v>4972</v>
      </c>
      <c r="H2272" s="17">
        <v>5124.8999999999996</v>
      </c>
      <c r="I2272" s="17">
        <v>5124.8999999999996</v>
      </c>
      <c r="J2272" s="17"/>
      <c r="K2272" s="17"/>
      <c r="L2272" s="17"/>
      <c r="M2272" s="17">
        <f t="shared" si="5858"/>
        <v>4972</v>
      </c>
      <c r="N2272" s="17">
        <f t="shared" si="5859"/>
        <v>5124.8999999999996</v>
      </c>
      <c r="O2272" s="17">
        <f t="shared" si="5860"/>
        <v>5124.8999999999996</v>
      </c>
      <c r="P2272" s="17"/>
      <c r="Q2272" s="17"/>
      <c r="R2272" s="17"/>
      <c r="S2272" s="17"/>
      <c r="T2272" s="17"/>
      <c r="U2272" s="17"/>
      <c r="V2272" s="17"/>
      <c r="W2272" s="17"/>
      <c r="X2272" s="17"/>
      <c r="Y2272" s="17">
        <f t="shared" si="5713"/>
        <v>4972</v>
      </c>
      <c r="Z2272" s="17">
        <f t="shared" si="5714"/>
        <v>5124.8999999999996</v>
      </c>
      <c r="AA2272" s="17">
        <f t="shared" si="5715"/>
        <v>5124.8999999999996</v>
      </c>
      <c r="AB2272" s="17"/>
      <c r="AC2272" s="17"/>
      <c r="AD2272" s="17"/>
      <c r="AE2272" s="17">
        <f t="shared" si="5716"/>
        <v>4972</v>
      </c>
      <c r="AF2272" s="17">
        <f t="shared" si="5717"/>
        <v>5124.8999999999996</v>
      </c>
      <c r="AG2272" s="17">
        <f t="shared" si="5718"/>
        <v>5124.8999999999996</v>
      </c>
      <c r="AH2272" s="17"/>
      <c r="AI2272" s="17"/>
      <c r="AJ2272" s="17"/>
      <c r="AK2272" s="17"/>
      <c r="AL2272" s="17"/>
      <c r="AM2272" s="17"/>
      <c r="AN2272" s="17"/>
      <c r="AO2272" s="17"/>
      <c r="AP2272" s="17"/>
      <c r="AQ2272" s="17"/>
      <c r="AR2272" s="17"/>
      <c r="AS2272" s="17"/>
      <c r="AT2272" s="17"/>
      <c r="AU2272" s="17"/>
      <c r="AV2272" s="17"/>
      <c r="AW2272" s="17">
        <f t="shared" si="5719"/>
        <v>4972</v>
      </c>
      <c r="AX2272" s="17">
        <f t="shared" si="5720"/>
        <v>5124.8999999999996</v>
      </c>
      <c r="AY2272" s="17">
        <f t="shared" si="5721"/>
        <v>5124.8999999999996</v>
      </c>
      <c r="AZ2272" s="17"/>
      <c r="BA2272" s="32"/>
      <c r="BB2272" s="32"/>
      <c r="BC2272" s="1"/>
      <c r="BD2272" s="1"/>
      <c r="BE2272" s="1"/>
      <c r="BF2272" s="1"/>
      <c r="BG2272" s="1"/>
      <c r="BH2272" s="1"/>
      <c r="BI2272" s="1"/>
    </row>
    <row r="2273" s="1" customFormat="1">
      <c r="A2273" s="30" t="s">
        <v>891</v>
      </c>
      <c r="B2273" s="30" t="s">
        <v>297</v>
      </c>
      <c r="C2273" s="30" t="s">
        <v>89</v>
      </c>
      <c r="D2273" s="30" t="s">
        <v>379</v>
      </c>
      <c r="E2273" s="30" t="s">
        <v>41</v>
      </c>
      <c r="F2273" s="31" t="s">
        <v>42</v>
      </c>
      <c r="G2273" s="17">
        <v>1285.2</v>
      </c>
      <c r="H2273" s="17">
        <v>1132.3</v>
      </c>
      <c r="I2273" s="17">
        <v>1132.3</v>
      </c>
      <c r="J2273" s="17"/>
      <c r="K2273" s="17"/>
      <c r="L2273" s="17"/>
      <c r="M2273" s="17">
        <f t="shared" si="5858"/>
        <v>1285.2</v>
      </c>
      <c r="N2273" s="17">
        <f t="shared" si="5859"/>
        <v>1132.3</v>
      </c>
      <c r="O2273" s="17">
        <f t="shared" si="5860"/>
        <v>1132.3</v>
      </c>
      <c r="P2273" s="17"/>
      <c r="Q2273" s="17"/>
      <c r="R2273" s="17"/>
      <c r="S2273" s="17"/>
      <c r="T2273" s="17"/>
      <c r="U2273" s="17"/>
      <c r="V2273" s="17"/>
      <c r="W2273" s="17"/>
      <c r="X2273" s="17"/>
      <c r="Y2273" s="17">
        <f t="shared" si="5713"/>
        <v>1285.2</v>
      </c>
      <c r="Z2273" s="17">
        <f t="shared" si="5714"/>
        <v>1132.3</v>
      </c>
      <c r="AA2273" s="17">
        <f t="shared" si="5715"/>
        <v>1132.3</v>
      </c>
      <c r="AB2273" s="17"/>
      <c r="AC2273" s="17"/>
      <c r="AD2273" s="17"/>
      <c r="AE2273" s="17">
        <f t="shared" si="5716"/>
        <v>1285.2</v>
      </c>
      <c r="AF2273" s="17">
        <f t="shared" si="5717"/>
        <v>1132.3</v>
      </c>
      <c r="AG2273" s="17">
        <f t="shared" si="5718"/>
        <v>1132.3</v>
      </c>
      <c r="AH2273" s="17"/>
      <c r="AI2273" s="17"/>
      <c r="AJ2273" s="17"/>
      <c r="AK2273" s="17"/>
      <c r="AL2273" s="17"/>
      <c r="AM2273" s="17"/>
      <c r="AN2273" s="17"/>
      <c r="AO2273" s="17"/>
      <c r="AP2273" s="17"/>
      <c r="AQ2273" s="17"/>
      <c r="AR2273" s="17"/>
      <c r="AS2273" s="17"/>
      <c r="AT2273" s="17"/>
      <c r="AU2273" s="17"/>
      <c r="AV2273" s="17"/>
      <c r="AW2273" s="17">
        <f t="shared" si="5719"/>
        <v>1285.2</v>
      </c>
      <c r="AX2273" s="17">
        <f t="shared" si="5720"/>
        <v>1132.3</v>
      </c>
      <c r="AY2273" s="17">
        <f t="shared" si="5721"/>
        <v>1132.3</v>
      </c>
      <c r="AZ2273" s="17"/>
      <c r="BA2273" s="32"/>
      <c r="BB2273" s="32"/>
      <c r="BC2273" s="1"/>
      <c r="BD2273" s="1"/>
      <c r="BE2273" s="1"/>
      <c r="BF2273" s="1"/>
      <c r="BG2273" s="1"/>
      <c r="BH2273" s="1"/>
      <c r="BI2273" s="1"/>
    </row>
    <row r="2274" s="1" customFormat="1">
      <c r="A2274" s="30" t="s">
        <v>891</v>
      </c>
      <c r="B2274" s="30" t="s">
        <v>297</v>
      </c>
      <c r="C2274" s="30" t="s">
        <v>89</v>
      </c>
      <c r="D2274" s="30" t="s">
        <v>414</v>
      </c>
      <c r="E2274" s="35"/>
      <c r="F2274" s="31" t="s">
        <v>415</v>
      </c>
      <c r="G2274" s="17">
        <f>G2275</f>
        <v>42022.099999999999</v>
      </c>
      <c r="H2274" s="17">
        <f>H2275</f>
        <v>43249.600000000006</v>
      </c>
      <c r="I2274" s="17">
        <f>I2275</f>
        <v>43249.600000000006</v>
      </c>
      <c r="J2274" s="17">
        <f>J2275</f>
        <v>0</v>
      </c>
      <c r="K2274" s="17">
        <f>K2275</f>
        <v>0</v>
      </c>
      <c r="L2274" s="17">
        <f>L2275</f>
        <v>0</v>
      </c>
      <c r="M2274" s="17">
        <f t="shared" si="5858"/>
        <v>42022.099999999999</v>
      </c>
      <c r="N2274" s="17">
        <f t="shared" si="5859"/>
        <v>43249.600000000006</v>
      </c>
      <c r="O2274" s="17">
        <f t="shared" si="5860"/>
        <v>43249.600000000006</v>
      </c>
      <c r="P2274" s="17">
        <f>P2275</f>
        <v>5895.6999999999998</v>
      </c>
      <c r="Q2274" s="17">
        <f>Q2275</f>
        <v>0</v>
      </c>
      <c r="R2274" s="17">
        <f>R2275</f>
        <v>0</v>
      </c>
      <c r="S2274" s="17">
        <f>S2275</f>
        <v>0</v>
      </c>
      <c r="T2274" s="17">
        <f>T2275</f>
        <v>7183</v>
      </c>
      <c r="U2274" s="17">
        <f>U2275</f>
        <v>0</v>
      </c>
      <c r="V2274" s="17">
        <f>V2275</f>
        <v>7183</v>
      </c>
      <c r="W2274" s="17">
        <f>W2275</f>
        <v>0</v>
      </c>
      <c r="X2274" s="17">
        <f>X2275</f>
        <v>0</v>
      </c>
      <c r="Y2274" s="17">
        <f t="shared" si="5713"/>
        <v>47917.799999999996</v>
      </c>
      <c r="Z2274" s="17">
        <f t="shared" si="5714"/>
        <v>50432.600000000006</v>
      </c>
      <c r="AA2274" s="17">
        <f t="shared" si="5715"/>
        <v>50432.600000000006</v>
      </c>
      <c r="AB2274" s="17">
        <f>AB2275</f>
        <v>0</v>
      </c>
      <c r="AC2274" s="17">
        <f>AC2275</f>
        <v>0</v>
      </c>
      <c r="AD2274" s="17">
        <f>AD2275</f>
        <v>0</v>
      </c>
      <c r="AE2274" s="17">
        <f t="shared" si="5716"/>
        <v>47917.799999999996</v>
      </c>
      <c r="AF2274" s="17">
        <f t="shared" si="5717"/>
        <v>50432.600000000006</v>
      </c>
      <c r="AG2274" s="17">
        <f t="shared" si="5718"/>
        <v>50432.600000000006</v>
      </c>
      <c r="AH2274" s="17">
        <f>AH2275</f>
        <v>0</v>
      </c>
      <c r="AI2274" s="17">
        <f>AI2275</f>
        <v>0</v>
      </c>
      <c r="AJ2274" s="17">
        <f>AJ2275</f>
        <v>0</v>
      </c>
      <c r="AK2274" s="17">
        <f>AK2275</f>
        <v>0</v>
      </c>
      <c r="AL2274" s="17">
        <f>AL2275</f>
        <v>0</v>
      </c>
      <c r="AM2274" s="17">
        <f>AM2275</f>
        <v>0</v>
      </c>
      <c r="AN2274" s="17">
        <f>AN2275</f>
        <v>0</v>
      </c>
      <c r="AO2274" s="17">
        <f>AO2275</f>
        <v>0</v>
      </c>
      <c r="AP2274" s="17">
        <f>AP2275</f>
        <v>0</v>
      </c>
      <c r="AQ2274" s="17">
        <f>AQ2275</f>
        <v>0</v>
      </c>
      <c r="AR2274" s="17">
        <f>AR2275</f>
        <v>0</v>
      </c>
      <c r="AS2274" s="17">
        <f>AS2275</f>
        <v>0</v>
      </c>
      <c r="AT2274" s="17">
        <f>AT2275</f>
        <v>0</v>
      </c>
      <c r="AU2274" s="17">
        <f>AU2275</f>
        <v>0</v>
      </c>
      <c r="AV2274" s="17">
        <f>AV2275</f>
        <v>0</v>
      </c>
      <c r="AW2274" s="17">
        <f t="shared" si="5719"/>
        <v>47917.799999999996</v>
      </c>
      <c r="AX2274" s="17">
        <f t="shared" si="5720"/>
        <v>50432.600000000006</v>
      </c>
      <c r="AY2274" s="17">
        <f t="shared" si="5721"/>
        <v>50432.600000000006</v>
      </c>
      <c r="AZ2274" s="17">
        <f>AZ2275</f>
        <v>0</v>
      </c>
      <c r="BA2274" s="32"/>
      <c r="BB2274" s="32"/>
      <c r="BC2274" s="1"/>
      <c r="BD2274" s="1"/>
      <c r="BE2274" s="1"/>
      <c r="BF2274" s="1"/>
      <c r="BG2274" s="1"/>
      <c r="BH2274" s="1"/>
      <c r="BI2274" s="1"/>
    </row>
    <row r="2275" s="1" customFormat="1">
      <c r="A2275" s="30" t="s">
        <v>891</v>
      </c>
      <c r="B2275" s="30" t="s">
        <v>297</v>
      </c>
      <c r="C2275" s="30" t="s">
        <v>89</v>
      </c>
      <c r="D2275" s="30" t="s">
        <v>925</v>
      </c>
      <c r="E2275" s="35"/>
      <c r="F2275" s="31" t="s">
        <v>52</v>
      </c>
      <c r="G2275" s="17">
        <f>G2276+G2277</f>
        <v>42022.099999999999</v>
      </c>
      <c r="H2275" s="17">
        <f>H2276+H2277</f>
        <v>43249.600000000006</v>
      </c>
      <c r="I2275" s="17">
        <f>I2276+I2277</f>
        <v>43249.600000000006</v>
      </c>
      <c r="J2275" s="17">
        <f>J2276+J2277</f>
        <v>0</v>
      </c>
      <c r="K2275" s="17">
        <f>K2276+K2277</f>
        <v>0</v>
      </c>
      <c r="L2275" s="17">
        <f>L2276+L2277</f>
        <v>0</v>
      </c>
      <c r="M2275" s="17">
        <f t="shared" si="5858"/>
        <v>42022.099999999999</v>
      </c>
      <c r="N2275" s="17">
        <f t="shared" si="5859"/>
        <v>43249.600000000006</v>
      </c>
      <c r="O2275" s="17">
        <f t="shared" si="5860"/>
        <v>43249.600000000006</v>
      </c>
      <c r="P2275" s="17">
        <f>P2276+P2277</f>
        <v>5895.6999999999998</v>
      </c>
      <c r="Q2275" s="17">
        <f>Q2276+Q2277</f>
        <v>0</v>
      </c>
      <c r="R2275" s="17">
        <f>R2276+R2277</f>
        <v>0</v>
      </c>
      <c r="S2275" s="17">
        <f>S2276+S2277</f>
        <v>0</v>
      </c>
      <c r="T2275" s="17">
        <f>T2276+T2277</f>
        <v>7183</v>
      </c>
      <c r="U2275" s="17">
        <f>U2276+U2277</f>
        <v>0</v>
      </c>
      <c r="V2275" s="17">
        <f>V2276+V2277</f>
        <v>7183</v>
      </c>
      <c r="W2275" s="17">
        <f>W2276+W2277</f>
        <v>0</v>
      </c>
      <c r="X2275" s="17">
        <f>X2276+X2277</f>
        <v>0</v>
      </c>
      <c r="Y2275" s="17">
        <f t="shared" si="5713"/>
        <v>47917.799999999996</v>
      </c>
      <c r="Z2275" s="17">
        <f t="shared" si="5714"/>
        <v>50432.600000000006</v>
      </c>
      <c r="AA2275" s="17">
        <f t="shared" si="5715"/>
        <v>50432.600000000006</v>
      </c>
      <c r="AB2275" s="17">
        <f>AB2276+AB2277</f>
        <v>0</v>
      </c>
      <c r="AC2275" s="17">
        <f>AC2276+AC2277</f>
        <v>0</v>
      </c>
      <c r="AD2275" s="17">
        <f>AD2276+AD2277</f>
        <v>0</v>
      </c>
      <c r="AE2275" s="17">
        <f t="shared" si="5716"/>
        <v>47917.799999999996</v>
      </c>
      <c r="AF2275" s="17">
        <f t="shared" si="5717"/>
        <v>50432.600000000006</v>
      </c>
      <c r="AG2275" s="17">
        <f t="shared" si="5718"/>
        <v>50432.600000000006</v>
      </c>
      <c r="AH2275" s="17">
        <f>AH2276+AH2277</f>
        <v>0</v>
      </c>
      <c r="AI2275" s="17">
        <f>AI2276+AI2277</f>
        <v>0</v>
      </c>
      <c r="AJ2275" s="17">
        <f>AJ2276+AJ2277</f>
        <v>0</v>
      </c>
      <c r="AK2275" s="17">
        <f>AK2276+AK2277</f>
        <v>0</v>
      </c>
      <c r="AL2275" s="17">
        <f>AL2276+AL2277</f>
        <v>0</v>
      </c>
      <c r="AM2275" s="17">
        <f>AM2276+AM2277</f>
        <v>0</v>
      </c>
      <c r="AN2275" s="17">
        <f>AN2276+AN2277</f>
        <v>0</v>
      </c>
      <c r="AO2275" s="17">
        <f>AO2276+AO2277</f>
        <v>0</v>
      </c>
      <c r="AP2275" s="17">
        <f>AP2276+AP2277</f>
        <v>0</v>
      </c>
      <c r="AQ2275" s="17">
        <f>AQ2276+AQ2277</f>
        <v>0</v>
      </c>
      <c r="AR2275" s="17">
        <f>AR2276+AR2277</f>
        <v>0</v>
      </c>
      <c r="AS2275" s="17">
        <f>AS2276+AS2277</f>
        <v>0</v>
      </c>
      <c r="AT2275" s="17">
        <f>AT2276+AT2277</f>
        <v>0</v>
      </c>
      <c r="AU2275" s="17">
        <f>AU2276+AU2277</f>
        <v>0</v>
      </c>
      <c r="AV2275" s="17">
        <f>AV2276+AV2277</f>
        <v>0</v>
      </c>
      <c r="AW2275" s="17">
        <f t="shared" si="5719"/>
        <v>47917.799999999996</v>
      </c>
      <c r="AX2275" s="17">
        <f t="shared" si="5720"/>
        <v>50432.600000000006</v>
      </c>
      <c r="AY2275" s="17">
        <f t="shared" si="5721"/>
        <v>50432.600000000006</v>
      </c>
      <c r="AZ2275" s="17">
        <f>AZ2276+AZ2277</f>
        <v>0</v>
      </c>
      <c r="BA2275" s="32"/>
      <c r="BB2275" s="32"/>
      <c r="BC2275" s="1"/>
      <c r="BD2275" s="1"/>
      <c r="BE2275" s="1"/>
      <c r="BF2275" s="1"/>
      <c r="BG2275" s="1"/>
      <c r="BH2275" s="1"/>
      <c r="BI2275" s="1"/>
    </row>
    <row r="2276" s="1" customFormat="1">
      <c r="A2276" s="30" t="s">
        <v>891</v>
      </c>
      <c r="B2276" s="30" t="s">
        <v>297</v>
      </c>
      <c r="C2276" s="30" t="s">
        <v>89</v>
      </c>
      <c r="D2276" s="30" t="s">
        <v>925</v>
      </c>
      <c r="E2276" s="30" t="s">
        <v>53</v>
      </c>
      <c r="F2276" s="31" t="s">
        <v>54</v>
      </c>
      <c r="G2276" s="17">
        <v>39909.099999999999</v>
      </c>
      <c r="H2276" s="17">
        <v>41136.600000000006</v>
      </c>
      <c r="I2276" s="17">
        <v>41136.600000000006</v>
      </c>
      <c r="J2276" s="17"/>
      <c r="K2276" s="17"/>
      <c r="L2276" s="17"/>
      <c r="M2276" s="17">
        <f t="shared" si="5858"/>
        <v>39909.099999999999</v>
      </c>
      <c r="N2276" s="17">
        <f t="shared" si="5859"/>
        <v>41136.600000000006</v>
      </c>
      <c r="O2276" s="17">
        <f t="shared" si="5860"/>
        <v>41136.600000000006</v>
      </c>
      <c r="P2276" s="17">
        <v>5895.6999999999998</v>
      </c>
      <c r="Q2276" s="17"/>
      <c r="R2276" s="17"/>
      <c r="S2276" s="17"/>
      <c r="T2276" s="17">
        <v>7183</v>
      </c>
      <c r="U2276" s="17"/>
      <c r="V2276" s="17">
        <v>7183</v>
      </c>
      <c r="W2276" s="17"/>
      <c r="X2276" s="17"/>
      <c r="Y2276" s="17">
        <f t="shared" si="5713"/>
        <v>45804.799999999996</v>
      </c>
      <c r="Z2276" s="17">
        <f t="shared" si="5714"/>
        <v>48319.600000000006</v>
      </c>
      <c r="AA2276" s="17">
        <f t="shared" si="5715"/>
        <v>48319.600000000006</v>
      </c>
      <c r="AB2276" s="17"/>
      <c r="AC2276" s="17"/>
      <c r="AD2276" s="17"/>
      <c r="AE2276" s="17">
        <f t="shared" si="5716"/>
        <v>45804.799999999996</v>
      </c>
      <c r="AF2276" s="17">
        <f t="shared" si="5717"/>
        <v>48319.600000000006</v>
      </c>
      <c r="AG2276" s="17">
        <f t="shared" si="5718"/>
        <v>48319.600000000006</v>
      </c>
      <c r="AH2276" s="17"/>
      <c r="AI2276" s="17"/>
      <c r="AJ2276" s="17"/>
      <c r="AK2276" s="17"/>
      <c r="AL2276" s="17"/>
      <c r="AM2276" s="17"/>
      <c r="AN2276" s="17"/>
      <c r="AO2276" s="17"/>
      <c r="AP2276" s="17"/>
      <c r="AQ2276" s="17"/>
      <c r="AR2276" s="17"/>
      <c r="AS2276" s="17"/>
      <c r="AT2276" s="17"/>
      <c r="AU2276" s="17"/>
      <c r="AV2276" s="17"/>
      <c r="AW2276" s="17">
        <f t="shared" si="5719"/>
        <v>45804.799999999996</v>
      </c>
      <c r="AX2276" s="17">
        <f t="shared" si="5720"/>
        <v>48319.600000000006</v>
      </c>
      <c r="AY2276" s="17">
        <f t="shared" si="5721"/>
        <v>48319.600000000006</v>
      </c>
      <c r="AZ2276" s="17"/>
      <c r="BA2276" s="32"/>
      <c r="BB2276" s="32"/>
      <c r="BC2276" s="1"/>
      <c r="BD2276" s="1"/>
      <c r="BE2276" s="1"/>
      <c r="BF2276" s="1"/>
      <c r="BG2276" s="1"/>
      <c r="BH2276" s="1"/>
      <c r="BI2276" s="1"/>
    </row>
    <row r="2277" s="1" customFormat="1">
      <c r="A2277" s="30" t="s">
        <v>891</v>
      </c>
      <c r="B2277" s="30" t="s">
        <v>297</v>
      </c>
      <c r="C2277" s="30" t="s">
        <v>89</v>
      </c>
      <c r="D2277" s="30" t="s">
        <v>925</v>
      </c>
      <c r="E2277" s="30" t="s">
        <v>41</v>
      </c>
      <c r="F2277" s="31" t="s">
        <v>42</v>
      </c>
      <c r="G2277" s="17">
        <v>2113</v>
      </c>
      <c r="H2277" s="17">
        <v>2113</v>
      </c>
      <c r="I2277" s="17">
        <v>2113</v>
      </c>
      <c r="J2277" s="17"/>
      <c r="K2277" s="17"/>
      <c r="L2277" s="17"/>
      <c r="M2277" s="17">
        <f t="shared" si="5858"/>
        <v>2113</v>
      </c>
      <c r="N2277" s="17">
        <f t="shared" si="5859"/>
        <v>2113</v>
      </c>
      <c r="O2277" s="17">
        <f t="shared" si="5860"/>
        <v>2113</v>
      </c>
      <c r="P2277" s="17"/>
      <c r="Q2277" s="17"/>
      <c r="R2277" s="17"/>
      <c r="S2277" s="17"/>
      <c r="T2277" s="17"/>
      <c r="U2277" s="17"/>
      <c r="V2277" s="17"/>
      <c r="W2277" s="17"/>
      <c r="X2277" s="17"/>
      <c r="Y2277" s="17">
        <f t="shared" si="5713"/>
        <v>2113</v>
      </c>
      <c r="Z2277" s="17">
        <f t="shared" si="5714"/>
        <v>2113</v>
      </c>
      <c r="AA2277" s="17">
        <f t="shared" si="5715"/>
        <v>2113</v>
      </c>
      <c r="AB2277" s="17"/>
      <c r="AC2277" s="17"/>
      <c r="AD2277" s="17"/>
      <c r="AE2277" s="17">
        <f t="shared" si="5716"/>
        <v>2113</v>
      </c>
      <c r="AF2277" s="17">
        <f t="shared" si="5717"/>
        <v>2113</v>
      </c>
      <c r="AG2277" s="17">
        <f t="shared" si="5718"/>
        <v>2113</v>
      </c>
      <c r="AH2277" s="17"/>
      <c r="AI2277" s="17"/>
      <c r="AJ2277" s="17"/>
      <c r="AK2277" s="17"/>
      <c r="AL2277" s="17"/>
      <c r="AM2277" s="17"/>
      <c r="AN2277" s="17"/>
      <c r="AO2277" s="17"/>
      <c r="AP2277" s="17"/>
      <c r="AQ2277" s="17"/>
      <c r="AR2277" s="17"/>
      <c r="AS2277" s="17"/>
      <c r="AT2277" s="17"/>
      <c r="AU2277" s="17"/>
      <c r="AV2277" s="17"/>
      <c r="AW2277" s="17">
        <f t="shared" si="5719"/>
        <v>2113</v>
      </c>
      <c r="AX2277" s="17">
        <f t="shared" si="5720"/>
        <v>2113</v>
      </c>
      <c r="AY2277" s="17">
        <f t="shared" si="5721"/>
        <v>2113</v>
      </c>
      <c r="AZ2277" s="17"/>
      <c r="BA2277" s="32"/>
      <c r="BB2277" s="32"/>
      <c r="BC2277" s="1"/>
      <c r="BD2277" s="1"/>
      <c r="BE2277" s="1"/>
      <c r="BF2277" s="1"/>
      <c r="BG2277" s="1"/>
      <c r="BH2277" s="1"/>
      <c r="BI2277" s="1"/>
    </row>
    <row r="2278" s="20" customFormat="1">
      <c r="A2278" s="21" t="s">
        <v>926</v>
      </c>
      <c r="B2278" s="21"/>
      <c r="C2278" s="21"/>
      <c r="D2278" s="21"/>
      <c r="E2278" s="21"/>
      <c r="F2278" s="22" t="s">
        <v>927</v>
      </c>
      <c r="G2278" s="23">
        <f>G2285+G2279</f>
        <v>271700.20000000001</v>
      </c>
      <c r="H2278" s="23">
        <f>H2285+H2279</f>
        <v>317767.29999999999</v>
      </c>
      <c r="I2278" s="23">
        <f>I2285+I2279</f>
        <v>278687.79999999999</v>
      </c>
      <c r="J2278" s="23">
        <f>J2285+J2279</f>
        <v>0</v>
      </c>
      <c r="K2278" s="23">
        <f>K2285+K2279</f>
        <v>0</v>
      </c>
      <c r="L2278" s="23">
        <f>L2285+L2279</f>
        <v>0</v>
      </c>
      <c r="M2278" s="23">
        <f t="shared" si="5858"/>
        <v>271700.20000000001</v>
      </c>
      <c r="N2278" s="23">
        <f t="shared" si="5859"/>
        <v>317767.29999999999</v>
      </c>
      <c r="O2278" s="23">
        <f t="shared" si="5860"/>
        <v>278687.79999999999</v>
      </c>
      <c r="P2278" s="23">
        <f>P2285+P2279</f>
        <v>40509.600000000006</v>
      </c>
      <c r="Q2278" s="23">
        <f>Q2285+Q2279</f>
        <v>0</v>
      </c>
      <c r="R2278" s="23">
        <f>R2285+R2279</f>
        <v>0</v>
      </c>
      <c r="S2278" s="23">
        <f>S2285+S2279</f>
        <v>1638.96</v>
      </c>
      <c r="T2278" s="23">
        <f>T2285+T2279</f>
        <v>45393.099999999999</v>
      </c>
      <c r="U2278" s="23">
        <f>U2285+U2279</f>
        <v>0</v>
      </c>
      <c r="V2278" s="23">
        <f>V2285+V2279</f>
        <v>45393.099999999999</v>
      </c>
      <c r="W2278" s="23">
        <f>W2285+W2279</f>
        <v>0</v>
      </c>
      <c r="X2278" s="23">
        <f>X2285+X2279</f>
        <v>0</v>
      </c>
      <c r="Y2278" s="23">
        <f t="shared" si="5713"/>
        <v>313848.76000000007</v>
      </c>
      <c r="Z2278" s="23">
        <f t="shared" si="5714"/>
        <v>363160.39999999997</v>
      </c>
      <c r="AA2278" s="23">
        <f t="shared" si="5715"/>
        <v>324080.89999999997</v>
      </c>
      <c r="AB2278" s="23">
        <f>AB2285+AB2279</f>
        <v>0</v>
      </c>
      <c r="AC2278" s="23">
        <f>AC2285+AC2279</f>
        <v>0</v>
      </c>
      <c r="AD2278" s="23">
        <f>AD2285+AD2279</f>
        <v>0</v>
      </c>
      <c r="AE2278" s="23">
        <f t="shared" si="5716"/>
        <v>313848.76000000007</v>
      </c>
      <c r="AF2278" s="23">
        <f t="shared" si="5717"/>
        <v>363160.39999999997</v>
      </c>
      <c r="AG2278" s="23">
        <f t="shared" si="5718"/>
        <v>324080.89999999997</v>
      </c>
      <c r="AH2278" s="23">
        <f>AH2285+AH2279</f>
        <v>0</v>
      </c>
      <c r="AI2278" s="23">
        <f>AI2285+AI2279</f>
        <v>0</v>
      </c>
      <c r="AJ2278" s="23">
        <f>AJ2285+AJ2279</f>
        <v>3526.5120000000002</v>
      </c>
      <c r="AK2278" s="23">
        <f>AK2285+AK2279</f>
        <v>0</v>
      </c>
      <c r="AL2278" s="23">
        <f>AL2285+AL2279</f>
        <v>0</v>
      </c>
      <c r="AM2278" s="23">
        <f>AM2285+AM2279</f>
        <v>0</v>
      </c>
      <c r="AN2278" s="23">
        <f>AN2285+AN2279</f>
        <v>0</v>
      </c>
      <c r="AO2278" s="23">
        <f>AO2285+AO2279</f>
        <v>0</v>
      </c>
      <c r="AP2278" s="23">
        <f>AP2285+AP2279</f>
        <v>0</v>
      </c>
      <c r="AQ2278" s="23">
        <f>AQ2285+AQ2279</f>
        <v>0</v>
      </c>
      <c r="AR2278" s="23">
        <f>AR2285+AR2279</f>
        <v>0</v>
      </c>
      <c r="AS2278" s="23">
        <f>AS2285+AS2279</f>
        <v>0</v>
      </c>
      <c r="AT2278" s="23">
        <f>AT2285+AT2279</f>
        <v>0</v>
      </c>
      <c r="AU2278" s="23">
        <f>AU2285+AU2279</f>
        <v>0</v>
      </c>
      <c r="AV2278" s="23">
        <f>AV2285+AV2279</f>
        <v>0</v>
      </c>
      <c r="AW2278" s="23">
        <f t="shared" si="5719"/>
        <v>317375.27200000006</v>
      </c>
      <c r="AX2278" s="23">
        <f t="shared" si="5720"/>
        <v>363160.39999999997</v>
      </c>
      <c r="AY2278" s="23">
        <f t="shared" si="5721"/>
        <v>324080.89999999997</v>
      </c>
      <c r="AZ2278" s="23">
        <f>AZ2285+AZ2279</f>
        <v>0</v>
      </c>
      <c r="BA2278" s="24"/>
      <c r="BB2278" s="24"/>
      <c r="BC2278" s="20"/>
      <c r="BD2278" s="20"/>
      <c r="BE2278" s="20"/>
      <c r="BF2278" s="20"/>
      <c r="BG2278" s="20"/>
      <c r="BH2278" s="20"/>
      <c r="BI2278" s="20"/>
    </row>
    <row r="2279" s="20" customFormat="1">
      <c r="A2279" s="21" t="s">
        <v>926</v>
      </c>
      <c r="B2279" s="21" t="s">
        <v>29</v>
      </c>
      <c r="C2279" s="21"/>
      <c r="D2279" s="21"/>
      <c r="E2279" s="21"/>
      <c r="F2279" s="22" t="s">
        <v>30</v>
      </c>
      <c r="G2279" s="23">
        <f t="shared" ref="G2279:G2283" si="5861">G2280</f>
        <v>210.5</v>
      </c>
      <c r="H2279" s="23">
        <f t="shared" ref="H2279:H2283" si="5862">H2280</f>
        <v>4334.3000000000002</v>
      </c>
      <c r="I2279" s="23">
        <f t="shared" ref="I2279:I2283" si="5863">I2280</f>
        <v>3847.1999999999998</v>
      </c>
      <c r="J2279" s="23">
        <f t="shared" ref="J2279:J2283" si="5864">J2280</f>
        <v>0</v>
      </c>
      <c r="K2279" s="23">
        <f t="shared" ref="K2279:K2283" si="5865">K2280</f>
        <v>0</v>
      </c>
      <c r="L2279" s="23">
        <f t="shared" ref="L2279:L2283" si="5866">L2280</f>
        <v>0</v>
      </c>
      <c r="M2279" s="23">
        <f t="shared" si="5858"/>
        <v>210.5</v>
      </c>
      <c r="N2279" s="23">
        <f t="shared" si="5859"/>
        <v>4334.3000000000002</v>
      </c>
      <c r="O2279" s="23">
        <f t="shared" si="5860"/>
        <v>3847.1999999999998</v>
      </c>
      <c r="P2279" s="23">
        <f t="shared" ref="P2279:P2283" si="5867">P2280</f>
        <v>0</v>
      </c>
      <c r="Q2279" s="23">
        <f t="shared" ref="Q2279:Q2283" si="5868">Q2280</f>
        <v>0</v>
      </c>
      <c r="R2279" s="23">
        <f t="shared" ref="R2279:R2283" si="5869">R2280</f>
        <v>0</v>
      </c>
      <c r="S2279" s="23">
        <f t="shared" ref="S2279:S2283" si="5870">S2280</f>
        <v>0</v>
      </c>
      <c r="T2279" s="23">
        <f t="shared" ref="T2279:T2283" si="5871">T2280</f>
        <v>0</v>
      </c>
      <c r="U2279" s="23">
        <f t="shared" ref="U2279:U2283" si="5872">U2280</f>
        <v>0</v>
      </c>
      <c r="V2279" s="23">
        <f t="shared" ref="V2279:V2283" si="5873">V2280</f>
        <v>0</v>
      </c>
      <c r="W2279" s="23">
        <f t="shared" ref="W2279:W2283" si="5874">W2280</f>
        <v>0</v>
      </c>
      <c r="X2279" s="23">
        <f t="shared" ref="X2279:X2283" si="5875">X2280</f>
        <v>0</v>
      </c>
      <c r="Y2279" s="23">
        <f t="shared" si="5713"/>
        <v>210.5</v>
      </c>
      <c r="Z2279" s="23">
        <f t="shared" si="5714"/>
        <v>4334.3000000000002</v>
      </c>
      <c r="AA2279" s="23">
        <f t="shared" si="5715"/>
        <v>3847.1999999999998</v>
      </c>
      <c r="AB2279" s="23">
        <f t="shared" ref="AB2279:AB2283" si="5876">AB2280</f>
        <v>0</v>
      </c>
      <c r="AC2279" s="23">
        <f t="shared" ref="AC2279:AC2283" si="5877">AC2280</f>
        <v>0</v>
      </c>
      <c r="AD2279" s="23">
        <f t="shared" ref="AD2279:AD2283" si="5878">AD2280</f>
        <v>0</v>
      </c>
      <c r="AE2279" s="23">
        <f t="shared" si="5716"/>
        <v>210.5</v>
      </c>
      <c r="AF2279" s="23">
        <f t="shared" si="5717"/>
        <v>4334.3000000000002</v>
      </c>
      <c r="AG2279" s="23">
        <f t="shared" si="5718"/>
        <v>3847.1999999999998</v>
      </c>
      <c r="AH2279" s="23">
        <f t="shared" ref="AH2279:AH2283" si="5879">AH2280</f>
        <v>0</v>
      </c>
      <c r="AI2279" s="23">
        <f t="shared" ref="AI2279:AI2283" si="5880">AI2280</f>
        <v>0</v>
      </c>
      <c r="AJ2279" s="23">
        <f t="shared" ref="AJ2279:AJ2283" si="5881">AJ2280</f>
        <v>0</v>
      </c>
      <c r="AK2279" s="23">
        <f t="shared" ref="AK2279:AK2283" si="5882">AK2280</f>
        <v>0</v>
      </c>
      <c r="AL2279" s="23">
        <f t="shared" ref="AL2279:AL2283" si="5883">AL2280</f>
        <v>0</v>
      </c>
      <c r="AM2279" s="23">
        <f t="shared" ref="AM2279:AM2283" si="5884">AM2280</f>
        <v>0</v>
      </c>
      <c r="AN2279" s="23">
        <f t="shared" ref="AN2279:AN2283" si="5885">AN2280</f>
        <v>0</v>
      </c>
      <c r="AO2279" s="23">
        <f t="shared" ref="AO2279:AO2283" si="5886">AO2280</f>
        <v>0</v>
      </c>
      <c r="AP2279" s="23">
        <f t="shared" ref="AP2279:AP2283" si="5887">AP2280</f>
        <v>0</v>
      </c>
      <c r="AQ2279" s="23">
        <f t="shared" ref="AQ2279:AQ2283" si="5888">AQ2280</f>
        <v>0</v>
      </c>
      <c r="AR2279" s="23">
        <f t="shared" ref="AR2279:AR2283" si="5889">AR2280</f>
        <v>0</v>
      </c>
      <c r="AS2279" s="23">
        <f t="shared" ref="AS2279:AS2283" si="5890">AS2280</f>
        <v>0</v>
      </c>
      <c r="AT2279" s="23">
        <f t="shared" ref="AT2279:AT2283" si="5891">AT2280</f>
        <v>0</v>
      </c>
      <c r="AU2279" s="23">
        <f t="shared" ref="AU2279:AU2283" si="5892">AU2280</f>
        <v>0</v>
      </c>
      <c r="AV2279" s="23">
        <f t="shared" ref="AV2279:AV2283" si="5893">AV2280</f>
        <v>0</v>
      </c>
      <c r="AW2279" s="23">
        <f t="shared" si="5719"/>
        <v>210.5</v>
      </c>
      <c r="AX2279" s="23">
        <f t="shared" si="5720"/>
        <v>4334.3000000000002</v>
      </c>
      <c r="AY2279" s="23">
        <f t="shared" si="5721"/>
        <v>3847.1999999999998</v>
      </c>
      <c r="AZ2279" s="23">
        <f t="shared" ref="AZ2279:AZ2283" si="5894">AZ2280</f>
        <v>0</v>
      </c>
      <c r="BA2279" s="24"/>
      <c r="BB2279" s="24"/>
      <c r="BC2279" s="20"/>
      <c r="BD2279" s="20"/>
      <c r="BE2279" s="20"/>
      <c r="BF2279" s="20"/>
      <c r="BG2279" s="20"/>
      <c r="BH2279" s="20"/>
      <c r="BI2279" s="20"/>
    </row>
    <row r="2280" s="25" customFormat="1">
      <c r="A2280" s="26" t="s">
        <v>926</v>
      </c>
      <c r="B2280" s="26" t="s">
        <v>29</v>
      </c>
      <c r="C2280" s="26" t="s">
        <v>63</v>
      </c>
      <c r="D2280" s="26"/>
      <c r="E2280" s="34"/>
      <c r="F2280" s="27" t="s">
        <v>928</v>
      </c>
      <c r="G2280" s="28">
        <f t="shared" si="5861"/>
        <v>210.5</v>
      </c>
      <c r="H2280" s="28">
        <f t="shared" si="5862"/>
        <v>4334.3000000000002</v>
      </c>
      <c r="I2280" s="28">
        <f t="shared" si="5863"/>
        <v>3847.1999999999998</v>
      </c>
      <c r="J2280" s="28">
        <f t="shared" si="5864"/>
        <v>0</v>
      </c>
      <c r="K2280" s="28">
        <f t="shared" si="5865"/>
        <v>0</v>
      </c>
      <c r="L2280" s="28">
        <f t="shared" si="5866"/>
        <v>0</v>
      </c>
      <c r="M2280" s="28">
        <f t="shared" si="5858"/>
        <v>210.5</v>
      </c>
      <c r="N2280" s="28">
        <f t="shared" si="5859"/>
        <v>4334.3000000000002</v>
      </c>
      <c r="O2280" s="28">
        <f t="shared" si="5860"/>
        <v>3847.1999999999998</v>
      </c>
      <c r="P2280" s="28">
        <f t="shared" si="5867"/>
        <v>0</v>
      </c>
      <c r="Q2280" s="28">
        <f t="shared" si="5868"/>
        <v>0</v>
      </c>
      <c r="R2280" s="28">
        <f t="shared" si="5869"/>
        <v>0</v>
      </c>
      <c r="S2280" s="28">
        <f t="shared" si="5870"/>
        <v>0</v>
      </c>
      <c r="T2280" s="28">
        <f t="shared" si="5871"/>
        <v>0</v>
      </c>
      <c r="U2280" s="28">
        <f t="shared" si="5872"/>
        <v>0</v>
      </c>
      <c r="V2280" s="28">
        <f t="shared" si="5873"/>
        <v>0</v>
      </c>
      <c r="W2280" s="28">
        <f t="shared" si="5874"/>
        <v>0</v>
      </c>
      <c r="X2280" s="28">
        <f t="shared" si="5875"/>
        <v>0</v>
      </c>
      <c r="Y2280" s="28">
        <f t="shared" ref="Y2280:Y2343" si="5895">M2280+P2280+Q2280+R2280+S2280</f>
        <v>210.5</v>
      </c>
      <c r="Z2280" s="28">
        <f t="shared" ref="Z2280:Z2343" si="5896">N2280+T2280+U2280</f>
        <v>4334.3000000000002</v>
      </c>
      <c r="AA2280" s="28">
        <f t="shared" ref="AA2280:AA2343" si="5897">O2280+V2280+X2280+W2280</f>
        <v>3847.1999999999998</v>
      </c>
      <c r="AB2280" s="28">
        <f t="shared" si="5876"/>
        <v>0</v>
      </c>
      <c r="AC2280" s="28">
        <f t="shared" si="5877"/>
        <v>0</v>
      </c>
      <c r="AD2280" s="28">
        <f t="shared" si="5878"/>
        <v>0</v>
      </c>
      <c r="AE2280" s="28">
        <f t="shared" ref="AE2280:AE2343" si="5898">Y2280+AB2280</f>
        <v>210.5</v>
      </c>
      <c r="AF2280" s="28">
        <f t="shared" ref="AF2280:AF2343" si="5899">Z2280+AC2280</f>
        <v>4334.3000000000002</v>
      </c>
      <c r="AG2280" s="28">
        <f t="shared" ref="AG2280:AG2343" si="5900">AA2280+AD2280</f>
        <v>3847.1999999999998</v>
      </c>
      <c r="AH2280" s="28">
        <f t="shared" si="5879"/>
        <v>0</v>
      </c>
      <c r="AI2280" s="28">
        <f t="shared" si="5880"/>
        <v>0</v>
      </c>
      <c r="AJ2280" s="28">
        <f t="shared" si="5881"/>
        <v>0</v>
      </c>
      <c r="AK2280" s="28">
        <f t="shared" si="5882"/>
        <v>0</v>
      </c>
      <c r="AL2280" s="28">
        <f t="shared" si="5883"/>
        <v>0</v>
      </c>
      <c r="AM2280" s="28">
        <f t="shared" si="5884"/>
        <v>0</v>
      </c>
      <c r="AN2280" s="28">
        <f t="shared" si="5885"/>
        <v>0</v>
      </c>
      <c r="AO2280" s="28">
        <f t="shared" si="5886"/>
        <v>0</v>
      </c>
      <c r="AP2280" s="28">
        <f t="shared" si="5887"/>
        <v>0</v>
      </c>
      <c r="AQ2280" s="28">
        <f t="shared" si="5888"/>
        <v>0</v>
      </c>
      <c r="AR2280" s="28">
        <f t="shared" si="5889"/>
        <v>0</v>
      </c>
      <c r="AS2280" s="28">
        <f t="shared" si="5890"/>
        <v>0</v>
      </c>
      <c r="AT2280" s="28">
        <f t="shared" si="5891"/>
        <v>0</v>
      </c>
      <c r="AU2280" s="28">
        <f t="shared" si="5892"/>
        <v>0</v>
      </c>
      <c r="AV2280" s="28">
        <f t="shared" si="5893"/>
        <v>0</v>
      </c>
      <c r="AW2280" s="28">
        <f t="shared" ref="AW2280:AW2343" si="5901">AE2280+AH2280+AI2280+AJ2280+AK2280+AL2280</f>
        <v>210.5</v>
      </c>
      <c r="AX2280" s="28">
        <f t="shared" ref="AX2280:AX2343" si="5902">AF2280+AM2280+AN2280+AO2280+AP2280+AQ2280</f>
        <v>4334.3000000000002</v>
      </c>
      <c r="AY2280" s="28">
        <f t="shared" ref="AY2280:AY2343" si="5903">AG2280+AR2280+AS2280+AT2280+AU2280+AV2280</f>
        <v>3847.1999999999998</v>
      </c>
      <c r="AZ2280" s="28">
        <f t="shared" si="5894"/>
        <v>0</v>
      </c>
      <c r="BA2280" s="29"/>
      <c r="BB2280" s="29"/>
      <c r="BC2280" s="25"/>
      <c r="BD2280" s="25"/>
      <c r="BE2280" s="25"/>
      <c r="BF2280" s="25"/>
      <c r="BG2280" s="25"/>
      <c r="BH2280" s="25"/>
      <c r="BI2280" s="25"/>
    </row>
    <row r="2281" s="1" customFormat="1">
      <c r="A2281" s="30" t="s">
        <v>926</v>
      </c>
      <c r="B2281" s="30" t="s">
        <v>29</v>
      </c>
      <c r="C2281" s="30" t="s">
        <v>63</v>
      </c>
      <c r="D2281" s="30" t="s">
        <v>57</v>
      </c>
      <c r="E2281" s="35"/>
      <c r="F2281" s="31" t="s">
        <v>58</v>
      </c>
      <c r="G2281" s="17">
        <f t="shared" si="5861"/>
        <v>210.5</v>
      </c>
      <c r="H2281" s="17">
        <f t="shared" si="5862"/>
        <v>4334.3000000000002</v>
      </c>
      <c r="I2281" s="17">
        <f t="shared" si="5863"/>
        <v>3847.1999999999998</v>
      </c>
      <c r="J2281" s="17">
        <f t="shared" si="5864"/>
        <v>0</v>
      </c>
      <c r="K2281" s="17">
        <f t="shared" si="5865"/>
        <v>0</v>
      </c>
      <c r="L2281" s="17">
        <f t="shared" si="5866"/>
        <v>0</v>
      </c>
      <c r="M2281" s="17">
        <f t="shared" si="5858"/>
        <v>210.5</v>
      </c>
      <c r="N2281" s="17">
        <f t="shared" si="5859"/>
        <v>4334.3000000000002</v>
      </c>
      <c r="O2281" s="17">
        <f t="shared" si="5860"/>
        <v>3847.1999999999998</v>
      </c>
      <c r="P2281" s="17">
        <f t="shared" si="5867"/>
        <v>0</v>
      </c>
      <c r="Q2281" s="17">
        <f t="shared" si="5868"/>
        <v>0</v>
      </c>
      <c r="R2281" s="17">
        <f t="shared" si="5869"/>
        <v>0</v>
      </c>
      <c r="S2281" s="17">
        <f t="shared" si="5870"/>
        <v>0</v>
      </c>
      <c r="T2281" s="17">
        <f t="shared" si="5871"/>
        <v>0</v>
      </c>
      <c r="U2281" s="17">
        <f t="shared" si="5872"/>
        <v>0</v>
      </c>
      <c r="V2281" s="17">
        <f t="shared" si="5873"/>
        <v>0</v>
      </c>
      <c r="W2281" s="17">
        <f t="shared" si="5874"/>
        <v>0</v>
      </c>
      <c r="X2281" s="17">
        <f t="shared" si="5875"/>
        <v>0</v>
      </c>
      <c r="Y2281" s="17">
        <f t="shared" si="5895"/>
        <v>210.5</v>
      </c>
      <c r="Z2281" s="17">
        <f t="shared" si="5896"/>
        <v>4334.3000000000002</v>
      </c>
      <c r="AA2281" s="17">
        <f t="shared" si="5897"/>
        <v>3847.1999999999998</v>
      </c>
      <c r="AB2281" s="17">
        <f t="shared" si="5876"/>
        <v>0</v>
      </c>
      <c r="AC2281" s="17">
        <f t="shared" si="5877"/>
        <v>0</v>
      </c>
      <c r="AD2281" s="17">
        <f t="shared" si="5878"/>
        <v>0</v>
      </c>
      <c r="AE2281" s="17">
        <f t="shared" si="5898"/>
        <v>210.5</v>
      </c>
      <c r="AF2281" s="17">
        <f t="shared" si="5899"/>
        <v>4334.3000000000002</v>
      </c>
      <c r="AG2281" s="17">
        <f t="shared" si="5900"/>
        <v>3847.1999999999998</v>
      </c>
      <c r="AH2281" s="17">
        <f t="shared" si="5879"/>
        <v>0</v>
      </c>
      <c r="AI2281" s="17">
        <f t="shared" si="5880"/>
        <v>0</v>
      </c>
      <c r="AJ2281" s="17">
        <f t="shared" si="5881"/>
        <v>0</v>
      </c>
      <c r="AK2281" s="17">
        <f t="shared" si="5882"/>
        <v>0</v>
      </c>
      <c r="AL2281" s="17">
        <f t="shared" si="5883"/>
        <v>0</v>
      </c>
      <c r="AM2281" s="17">
        <f t="shared" si="5884"/>
        <v>0</v>
      </c>
      <c r="AN2281" s="17">
        <f t="shared" si="5885"/>
        <v>0</v>
      </c>
      <c r="AO2281" s="17">
        <f t="shared" si="5886"/>
        <v>0</v>
      </c>
      <c r="AP2281" s="17">
        <f t="shared" si="5887"/>
        <v>0</v>
      </c>
      <c r="AQ2281" s="17">
        <f t="shared" si="5888"/>
        <v>0</v>
      </c>
      <c r="AR2281" s="17">
        <f t="shared" si="5889"/>
        <v>0</v>
      </c>
      <c r="AS2281" s="17">
        <f t="shared" si="5890"/>
        <v>0</v>
      </c>
      <c r="AT2281" s="17">
        <f t="shared" si="5891"/>
        <v>0</v>
      </c>
      <c r="AU2281" s="17">
        <f t="shared" si="5892"/>
        <v>0</v>
      </c>
      <c r="AV2281" s="17">
        <f t="shared" si="5893"/>
        <v>0</v>
      </c>
      <c r="AW2281" s="17">
        <f t="shared" si="5901"/>
        <v>210.5</v>
      </c>
      <c r="AX2281" s="17">
        <f t="shared" si="5902"/>
        <v>4334.3000000000002</v>
      </c>
      <c r="AY2281" s="17">
        <f t="shared" si="5903"/>
        <v>3847.1999999999998</v>
      </c>
      <c r="AZ2281" s="17">
        <f t="shared" si="5894"/>
        <v>0</v>
      </c>
      <c r="BA2281" s="32"/>
      <c r="BB2281" s="32"/>
      <c r="BC2281" s="1"/>
      <c r="BD2281" s="1"/>
      <c r="BE2281" s="1"/>
      <c r="BF2281" s="1"/>
      <c r="BG2281" s="1"/>
      <c r="BH2281" s="1"/>
      <c r="BI2281" s="1"/>
    </row>
    <row r="2282" s="1" customFormat="1">
      <c r="A2282" s="30" t="s">
        <v>926</v>
      </c>
      <c r="B2282" s="30" t="s">
        <v>29</v>
      </c>
      <c r="C2282" s="30" t="s">
        <v>63</v>
      </c>
      <c r="D2282" s="30" t="s">
        <v>59</v>
      </c>
      <c r="E2282" s="35"/>
      <c r="F2282" s="31" t="s">
        <v>60</v>
      </c>
      <c r="G2282" s="17">
        <f t="shared" si="5861"/>
        <v>210.5</v>
      </c>
      <c r="H2282" s="17">
        <f t="shared" si="5862"/>
        <v>4334.3000000000002</v>
      </c>
      <c r="I2282" s="17">
        <f t="shared" si="5863"/>
        <v>3847.1999999999998</v>
      </c>
      <c r="J2282" s="17">
        <f t="shared" si="5864"/>
        <v>0</v>
      </c>
      <c r="K2282" s="17">
        <f t="shared" si="5865"/>
        <v>0</v>
      </c>
      <c r="L2282" s="17">
        <f t="shared" si="5866"/>
        <v>0</v>
      </c>
      <c r="M2282" s="17">
        <f t="shared" si="5858"/>
        <v>210.5</v>
      </c>
      <c r="N2282" s="17">
        <f t="shared" si="5859"/>
        <v>4334.3000000000002</v>
      </c>
      <c r="O2282" s="17">
        <f t="shared" si="5860"/>
        <v>3847.1999999999998</v>
      </c>
      <c r="P2282" s="17">
        <f t="shared" si="5867"/>
        <v>0</v>
      </c>
      <c r="Q2282" s="17">
        <f t="shared" si="5868"/>
        <v>0</v>
      </c>
      <c r="R2282" s="17">
        <f t="shared" si="5869"/>
        <v>0</v>
      </c>
      <c r="S2282" s="17">
        <f t="shared" si="5870"/>
        <v>0</v>
      </c>
      <c r="T2282" s="17">
        <f t="shared" si="5871"/>
        <v>0</v>
      </c>
      <c r="U2282" s="17">
        <f t="shared" si="5872"/>
        <v>0</v>
      </c>
      <c r="V2282" s="17">
        <f t="shared" si="5873"/>
        <v>0</v>
      </c>
      <c r="W2282" s="17">
        <f t="shared" si="5874"/>
        <v>0</v>
      </c>
      <c r="X2282" s="17">
        <f t="shared" si="5875"/>
        <v>0</v>
      </c>
      <c r="Y2282" s="17">
        <f t="shared" si="5895"/>
        <v>210.5</v>
      </c>
      <c r="Z2282" s="17">
        <f t="shared" si="5896"/>
        <v>4334.3000000000002</v>
      </c>
      <c r="AA2282" s="17">
        <f t="shared" si="5897"/>
        <v>3847.1999999999998</v>
      </c>
      <c r="AB2282" s="17">
        <f t="shared" si="5876"/>
        <v>0</v>
      </c>
      <c r="AC2282" s="17">
        <f t="shared" si="5877"/>
        <v>0</v>
      </c>
      <c r="AD2282" s="17">
        <f t="shared" si="5878"/>
        <v>0</v>
      </c>
      <c r="AE2282" s="17">
        <f t="shared" si="5898"/>
        <v>210.5</v>
      </c>
      <c r="AF2282" s="17">
        <f t="shared" si="5899"/>
        <v>4334.3000000000002</v>
      </c>
      <c r="AG2282" s="17">
        <f t="shared" si="5900"/>
        <v>3847.1999999999998</v>
      </c>
      <c r="AH2282" s="17">
        <f t="shared" si="5879"/>
        <v>0</v>
      </c>
      <c r="AI2282" s="17">
        <f t="shared" si="5880"/>
        <v>0</v>
      </c>
      <c r="AJ2282" s="17">
        <f t="shared" si="5881"/>
        <v>0</v>
      </c>
      <c r="AK2282" s="17">
        <f t="shared" si="5882"/>
        <v>0</v>
      </c>
      <c r="AL2282" s="17">
        <f t="shared" si="5883"/>
        <v>0</v>
      </c>
      <c r="AM2282" s="17">
        <f t="shared" si="5884"/>
        <v>0</v>
      </c>
      <c r="AN2282" s="17">
        <f t="shared" si="5885"/>
        <v>0</v>
      </c>
      <c r="AO2282" s="17">
        <f t="shared" si="5886"/>
        <v>0</v>
      </c>
      <c r="AP2282" s="17">
        <f t="shared" si="5887"/>
        <v>0</v>
      </c>
      <c r="AQ2282" s="17">
        <f t="shared" si="5888"/>
        <v>0</v>
      </c>
      <c r="AR2282" s="17">
        <f t="shared" si="5889"/>
        <v>0</v>
      </c>
      <c r="AS2282" s="17">
        <f t="shared" si="5890"/>
        <v>0</v>
      </c>
      <c r="AT2282" s="17">
        <f t="shared" si="5891"/>
        <v>0</v>
      </c>
      <c r="AU2282" s="17">
        <f t="shared" si="5892"/>
        <v>0</v>
      </c>
      <c r="AV2282" s="17">
        <f t="shared" si="5893"/>
        <v>0</v>
      </c>
      <c r="AW2282" s="17">
        <f t="shared" si="5901"/>
        <v>210.5</v>
      </c>
      <c r="AX2282" s="17">
        <f t="shared" si="5902"/>
        <v>4334.3000000000002</v>
      </c>
      <c r="AY2282" s="17">
        <f t="shared" si="5903"/>
        <v>3847.1999999999998</v>
      </c>
      <c r="AZ2282" s="17">
        <f t="shared" si="5894"/>
        <v>0</v>
      </c>
      <c r="BA2282" s="32"/>
      <c r="BB2282" s="32"/>
      <c r="BC2282" s="1"/>
      <c r="BD2282" s="1"/>
      <c r="BE2282" s="1"/>
      <c r="BF2282" s="1"/>
      <c r="BG2282" s="1"/>
      <c r="BH2282" s="1"/>
      <c r="BI2282" s="1"/>
    </row>
    <row r="2283" s="1" customFormat="1">
      <c r="A2283" s="30" t="s">
        <v>926</v>
      </c>
      <c r="B2283" s="30" t="s">
        <v>29</v>
      </c>
      <c r="C2283" s="30" t="s">
        <v>63</v>
      </c>
      <c r="D2283" s="30" t="s">
        <v>929</v>
      </c>
      <c r="E2283" s="35"/>
      <c r="F2283" s="31" t="s">
        <v>930</v>
      </c>
      <c r="G2283" s="17">
        <f t="shared" si="5861"/>
        <v>210.5</v>
      </c>
      <c r="H2283" s="17">
        <f t="shared" si="5862"/>
        <v>4334.3000000000002</v>
      </c>
      <c r="I2283" s="17">
        <f t="shared" si="5863"/>
        <v>3847.1999999999998</v>
      </c>
      <c r="J2283" s="17">
        <f t="shared" si="5864"/>
        <v>0</v>
      </c>
      <c r="K2283" s="17">
        <f t="shared" si="5865"/>
        <v>0</v>
      </c>
      <c r="L2283" s="17">
        <f t="shared" si="5866"/>
        <v>0</v>
      </c>
      <c r="M2283" s="17">
        <f t="shared" si="5858"/>
        <v>210.5</v>
      </c>
      <c r="N2283" s="17">
        <f t="shared" si="5859"/>
        <v>4334.3000000000002</v>
      </c>
      <c r="O2283" s="17">
        <f t="shared" si="5860"/>
        <v>3847.1999999999998</v>
      </c>
      <c r="P2283" s="17">
        <f t="shared" si="5867"/>
        <v>0</v>
      </c>
      <c r="Q2283" s="17">
        <f t="shared" si="5868"/>
        <v>0</v>
      </c>
      <c r="R2283" s="17">
        <f t="shared" si="5869"/>
        <v>0</v>
      </c>
      <c r="S2283" s="17">
        <f t="shared" si="5870"/>
        <v>0</v>
      </c>
      <c r="T2283" s="17">
        <f t="shared" si="5871"/>
        <v>0</v>
      </c>
      <c r="U2283" s="17">
        <f t="shared" si="5872"/>
        <v>0</v>
      </c>
      <c r="V2283" s="17">
        <f t="shared" si="5873"/>
        <v>0</v>
      </c>
      <c r="W2283" s="17">
        <f t="shared" si="5874"/>
        <v>0</v>
      </c>
      <c r="X2283" s="17">
        <f t="shared" si="5875"/>
        <v>0</v>
      </c>
      <c r="Y2283" s="17">
        <f t="shared" si="5895"/>
        <v>210.5</v>
      </c>
      <c r="Z2283" s="17">
        <f t="shared" si="5896"/>
        <v>4334.3000000000002</v>
      </c>
      <c r="AA2283" s="17">
        <f t="shared" si="5897"/>
        <v>3847.1999999999998</v>
      </c>
      <c r="AB2283" s="17">
        <f t="shared" si="5876"/>
        <v>0</v>
      </c>
      <c r="AC2283" s="17">
        <f t="shared" si="5877"/>
        <v>0</v>
      </c>
      <c r="AD2283" s="17">
        <f t="shared" si="5878"/>
        <v>0</v>
      </c>
      <c r="AE2283" s="17">
        <f t="shared" si="5898"/>
        <v>210.5</v>
      </c>
      <c r="AF2283" s="17">
        <f t="shared" si="5899"/>
        <v>4334.3000000000002</v>
      </c>
      <c r="AG2283" s="17">
        <f t="shared" si="5900"/>
        <v>3847.1999999999998</v>
      </c>
      <c r="AH2283" s="17">
        <f t="shared" si="5879"/>
        <v>0</v>
      </c>
      <c r="AI2283" s="17">
        <f t="shared" si="5880"/>
        <v>0</v>
      </c>
      <c r="AJ2283" s="17">
        <f t="shared" si="5881"/>
        <v>0</v>
      </c>
      <c r="AK2283" s="17">
        <f t="shared" si="5882"/>
        <v>0</v>
      </c>
      <c r="AL2283" s="17">
        <f t="shared" si="5883"/>
        <v>0</v>
      </c>
      <c r="AM2283" s="17">
        <f t="shared" si="5884"/>
        <v>0</v>
      </c>
      <c r="AN2283" s="17">
        <f t="shared" si="5885"/>
        <v>0</v>
      </c>
      <c r="AO2283" s="17">
        <f t="shared" si="5886"/>
        <v>0</v>
      </c>
      <c r="AP2283" s="17">
        <f t="shared" si="5887"/>
        <v>0</v>
      </c>
      <c r="AQ2283" s="17">
        <f t="shared" si="5888"/>
        <v>0</v>
      </c>
      <c r="AR2283" s="17">
        <f t="shared" si="5889"/>
        <v>0</v>
      </c>
      <c r="AS2283" s="17">
        <f t="shared" si="5890"/>
        <v>0</v>
      </c>
      <c r="AT2283" s="17">
        <f t="shared" si="5891"/>
        <v>0</v>
      </c>
      <c r="AU2283" s="17">
        <f t="shared" si="5892"/>
        <v>0</v>
      </c>
      <c r="AV2283" s="17">
        <f t="shared" si="5893"/>
        <v>0</v>
      </c>
      <c r="AW2283" s="17">
        <f t="shared" si="5901"/>
        <v>210.5</v>
      </c>
      <c r="AX2283" s="17">
        <f t="shared" si="5902"/>
        <v>4334.3000000000002</v>
      </c>
      <c r="AY2283" s="17">
        <f t="shared" si="5903"/>
        <v>3847.1999999999998</v>
      </c>
      <c r="AZ2283" s="17">
        <f t="shared" si="5894"/>
        <v>0</v>
      </c>
      <c r="BA2283" s="32"/>
      <c r="BB2283" s="32"/>
      <c r="BC2283" s="1"/>
      <c r="BD2283" s="1"/>
      <c r="BE2283" s="1"/>
      <c r="BF2283" s="1"/>
      <c r="BG2283" s="1"/>
      <c r="BH2283" s="1"/>
      <c r="BI2283" s="1"/>
    </row>
    <row r="2284" s="1" customFormat="1">
      <c r="A2284" s="30" t="s">
        <v>926</v>
      </c>
      <c r="B2284" s="30" t="s">
        <v>29</v>
      </c>
      <c r="C2284" s="30" t="s">
        <v>63</v>
      </c>
      <c r="D2284" s="30" t="s">
        <v>929</v>
      </c>
      <c r="E2284" s="30" t="s">
        <v>41</v>
      </c>
      <c r="F2284" s="31" t="s">
        <v>42</v>
      </c>
      <c r="G2284" s="17">
        <v>210.5</v>
      </c>
      <c r="H2284" s="17">
        <v>4334.3000000000002</v>
      </c>
      <c r="I2284" s="17">
        <v>3847.1999999999998</v>
      </c>
      <c r="J2284" s="17"/>
      <c r="K2284" s="17"/>
      <c r="L2284" s="17"/>
      <c r="M2284" s="17">
        <f t="shared" si="5858"/>
        <v>210.5</v>
      </c>
      <c r="N2284" s="17">
        <f t="shared" si="5859"/>
        <v>4334.3000000000002</v>
      </c>
      <c r="O2284" s="17">
        <f t="shared" si="5860"/>
        <v>3847.1999999999998</v>
      </c>
      <c r="P2284" s="17"/>
      <c r="Q2284" s="17"/>
      <c r="R2284" s="17"/>
      <c r="S2284" s="17"/>
      <c r="T2284" s="17"/>
      <c r="U2284" s="17"/>
      <c r="V2284" s="17"/>
      <c r="W2284" s="17"/>
      <c r="X2284" s="17"/>
      <c r="Y2284" s="17">
        <f t="shared" si="5895"/>
        <v>210.5</v>
      </c>
      <c r="Z2284" s="17">
        <f t="shared" si="5896"/>
        <v>4334.3000000000002</v>
      </c>
      <c r="AA2284" s="17">
        <f t="shared" si="5897"/>
        <v>3847.1999999999998</v>
      </c>
      <c r="AB2284" s="17"/>
      <c r="AC2284" s="17"/>
      <c r="AD2284" s="17"/>
      <c r="AE2284" s="17">
        <f t="shared" si="5898"/>
        <v>210.5</v>
      </c>
      <c r="AF2284" s="17">
        <f t="shared" si="5899"/>
        <v>4334.3000000000002</v>
      </c>
      <c r="AG2284" s="17">
        <f t="shared" si="5900"/>
        <v>3847.1999999999998</v>
      </c>
      <c r="AH2284" s="17"/>
      <c r="AI2284" s="17"/>
      <c r="AJ2284" s="17"/>
      <c r="AK2284" s="17"/>
      <c r="AL2284" s="17"/>
      <c r="AM2284" s="17"/>
      <c r="AN2284" s="17"/>
      <c r="AO2284" s="17"/>
      <c r="AP2284" s="17"/>
      <c r="AQ2284" s="17"/>
      <c r="AR2284" s="17"/>
      <c r="AS2284" s="17"/>
      <c r="AT2284" s="17"/>
      <c r="AU2284" s="17"/>
      <c r="AV2284" s="17"/>
      <c r="AW2284" s="17">
        <f t="shared" si="5901"/>
        <v>210.5</v>
      </c>
      <c r="AX2284" s="17">
        <f t="shared" si="5902"/>
        <v>4334.3000000000002</v>
      </c>
      <c r="AY2284" s="17">
        <f t="shared" si="5903"/>
        <v>3847.1999999999998</v>
      </c>
      <c r="AZ2284" s="17"/>
      <c r="BA2284" s="32"/>
      <c r="BB2284" s="32"/>
      <c r="BC2284" s="1"/>
      <c r="BD2284" s="1"/>
      <c r="BE2284" s="1"/>
      <c r="BF2284" s="1"/>
      <c r="BG2284" s="1"/>
      <c r="BH2284" s="1"/>
      <c r="BI2284" s="1"/>
    </row>
    <row r="2285" s="20" customFormat="1">
      <c r="A2285" s="21" t="s">
        <v>926</v>
      </c>
      <c r="B2285" s="21" t="s">
        <v>65</v>
      </c>
      <c r="C2285" s="21"/>
      <c r="D2285" s="21"/>
      <c r="E2285" s="33"/>
      <c r="F2285" s="22" t="s">
        <v>153</v>
      </c>
      <c r="G2285" s="23">
        <f>G2313+G2286+G2296</f>
        <v>271489.70000000001</v>
      </c>
      <c r="H2285" s="23">
        <f>H2313+H2286+H2296</f>
        <v>313433</v>
      </c>
      <c r="I2285" s="23">
        <f>I2313+I2286+I2296</f>
        <v>274840.59999999998</v>
      </c>
      <c r="J2285" s="23">
        <f>J2313+J2286+J2296</f>
        <v>0</v>
      </c>
      <c r="K2285" s="23">
        <f>K2313+K2286+K2296</f>
        <v>0</v>
      </c>
      <c r="L2285" s="23">
        <f>L2313+L2286+L2296</f>
        <v>0</v>
      </c>
      <c r="M2285" s="23">
        <f t="shared" si="5858"/>
        <v>271489.70000000001</v>
      </c>
      <c r="N2285" s="23">
        <f t="shared" si="5859"/>
        <v>313433</v>
      </c>
      <c r="O2285" s="23">
        <f t="shared" si="5860"/>
        <v>274840.59999999998</v>
      </c>
      <c r="P2285" s="23">
        <f>P2313+P2286+P2296</f>
        <v>40509.600000000006</v>
      </c>
      <c r="Q2285" s="23">
        <f>Q2313+Q2286+Q2296</f>
        <v>0</v>
      </c>
      <c r="R2285" s="23">
        <f>R2313+R2286+R2296</f>
        <v>0</v>
      </c>
      <c r="S2285" s="23">
        <f>S2313+S2286+S2296</f>
        <v>1638.96</v>
      </c>
      <c r="T2285" s="23">
        <f>T2313+T2286+T2296</f>
        <v>45393.099999999999</v>
      </c>
      <c r="U2285" s="23">
        <f>U2313+U2286+U2296</f>
        <v>0</v>
      </c>
      <c r="V2285" s="23">
        <f>V2313+V2286+V2296</f>
        <v>45393.099999999999</v>
      </c>
      <c r="W2285" s="23">
        <f>W2313+W2286+W2296</f>
        <v>0</v>
      </c>
      <c r="X2285" s="23">
        <f>X2313+X2286+X2296</f>
        <v>0</v>
      </c>
      <c r="Y2285" s="23">
        <f t="shared" si="5895"/>
        <v>313638.26000000007</v>
      </c>
      <c r="Z2285" s="23">
        <f t="shared" si="5896"/>
        <v>358826.09999999998</v>
      </c>
      <c r="AA2285" s="23">
        <f t="shared" si="5897"/>
        <v>320233.69999999995</v>
      </c>
      <c r="AB2285" s="23">
        <f>AB2313+AB2286+AB2296</f>
        <v>0</v>
      </c>
      <c r="AC2285" s="23">
        <f>AC2313+AC2286+AC2296</f>
        <v>0</v>
      </c>
      <c r="AD2285" s="23">
        <f>AD2313+AD2286+AD2296</f>
        <v>0</v>
      </c>
      <c r="AE2285" s="23">
        <f t="shared" si="5898"/>
        <v>313638.26000000007</v>
      </c>
      <c r="AF2285" s="23">
        <f t="shared" si="5899"/>
        <v>358826.09999999998</v>
      </c>
      <c r="AG2285" s="23">
        <f t="shared" si="5900"/>
        <v>320233.69999999995</v>
      </c>
      <c r="AH2285" s="23">
        <f>AH2313+AH2286+AH2296</f>
        <v>0</v>
      </c>
      <c r="AI2285" s="23">
        <f>AI2313+AI2286+AI2296</f>
        <v>0</v>
      </c>
      <c r="AJ2285" s="23">
        <f>AJ2313+AJ2286+AJ2296</f>
        <v>3526.5120000000002</v>
      </c>
      <c r="AK2285" s="23">
        <f>AK2313+AK2286+AK2296</f>
        <v>0</v>
      </c>
      <c r="AL2285" s="23">
        <f>AL2313+AL2286+AL2296</f>
        <v>0</v>
      </c>
      <c r="AM2285" s="23">
        <f>AM2313+AM2286+AM2296</f>
        <v>0</v>
      </c>
      <c r="AN2285" s="23">
        <f>AN2313+AN2286+AN2296</f>
        <v>0</v>
      </c>
      <c r="AO2285" s="23">
        <f>AO2313+AO2286+AO2296</f>
        <v>0</v>
      </c>
      <c r="AP2285" s="23">
        <f>AP2313+AP2286+AP2296</f>
        <v>0</v>
      </c>
      <c r="AQ2285" s="23">
        <f>AQ2313+AQ2286+AQ2296</f>
        <v>0</v>
      </c>
      <c r="AR2285" s="23">
        <f>AR2313+AR2286+AR2296</f>
        <v>0</v>
      </c>
      <c r="AS2285" s="23">
        <f>AS2313+AS2286+AS2296</f>
        <v>0</v>
      </c>
      <c r="AT2285" s="23">
        <f>AT2313+AT2286+AT2296</f>
        <v>0</v>
      </c>
      <c r="AU2285" s="23">
        <f>AU2313+AU2286+AU2296</f>
        <v>0</v>
      </c>
      <c r="AV2285" s="23">
        <f>AV2313+AV2286+AV2296</f>
        <v>0</v>
      </c>
      <c r="AW2285" s="23">
        <f t="shared" si="5901"/>
        <v>317164.77200000006</v>
      </c>
      <c r="AX2285" s="23">
        <f t="shared" si="5902"/>
        <v>358826.09999999998</v>
      </c>
      <c r="AY2285" s="23">
        <f t="shared" si="5903"/>
        <v>320233.69999999995</v>
      </c>
      <c r="AZ2285" s="23">
        <f>AZ2313+AZ2286+AZ2296</f>
        <v>0</v>
      </c>
      <c r="BA2285" s="24"/>
      <c r="BB2285" s="24"/>
      <c r="BC2285" s="20"/>
      <c r="BD2285" s="20"/>
      <c r="BE2285" s="20"/>
      <c r="BF2285" s="20"/>
      <c r="BG2285" s="20"/>
      <c r="BH2285" s="20"/>
      <c r="BI2285" s="20"/>
    </row>
    <row r="2286" s="25" customFormat="1">
      <c r="A2286" s="26" t="s">
        <v>926</v>
      </c>
      <c r="B2286" s="26" t="s">
        <v>65</v>
      </c>
      <c r="C2286" s="26" t="s">
        <v>267</v>
      </c>
      <c r="D2286" s="26"/>
      <c r="E2286" s="26"/>
      <c r="F2286" s="27" t="s">
        <v>869</v>
      </c>
      <c r="G2286" s="28">
        <f t="shared" ref="G2286:G2288" si="5904">G2287</f>
        <v>73980.5</v>
      </c>
      <c r="H2286" s="28">
        <f t="shared" ref="H2286:H2288" si="5905">H2287</f>
        <v>72030.400000000009</v>
      </c>
      <c r="I2286" s="28">
        <f t="shared" ref="I2286:I2288" si="5906">I2287</f>
        <v>72030.399999999994</v>
      </c>
      <c r="J2286" s="28">
        <f t="shared" ref="J2286:J2288" si="5907">J2287</f>
        <v>0</v>
      </c>
      <c r="K2286" s="28">
        <f t="shared" ref="K2286:K2288" si="5908">K2287</f>
        <v>0</v>
      </c>
      <c r="L2286" s="28">
        <f t="shared" ref="L2286:L2288" si="5909">L2287</f>
        <v>0</v>
      </c>
      <c r="M2286" s="28">
        <f t="shared" si="5858"/>
        <v>73980.5</v>
      </c>
      <c r="N2286" s="28">
        <f t="shared" si="5859"/>
        <v>72030.400000000009</v>
      </c>
      <c r="O2286" s="28">
        <f t="shared" si="5860"/>
        <v>72030.399999999994</v>
      </c>
      <c r="P2286" s="28">
        <f t="shared" ref="P2286:P2288" si="5910">P2287</f>
        <v>9279.7000000000007</v>
      </c>
      <c r="Q2286" s="28">
        <f t="shared" ref="Q2286:Q2288" si="5911">Q2287</f>
        <v>0</v>
      </c>
      <c r="R2286" s="28">
        <f t="shared" ref="R2286:R2288" si="5912">R2287</f>
        <v>0</v>
      </c>
      <c r="S2286" s="28">
        <f t="shared" ref="S2286:S2288" si="5913">S2287</f>
        <v>119.76000000000001</v>
      </c>
      <c r="T2286" s="28">
        <f t="shared" ref="T2286:T2288" si="5914">T2287</f>
        <v>11354.200000000001</v>
      </c>
      <c r="U2286" s="28">
        <f t="shared" ref="U2286:U2288" si="5915">U2287</f>
        <v>0</v>
      </c>
      <c r="V2286" s="28">
        <f t="shared" ref="V2286:V2288" si="5916">V2287</f>
        <v>11354.200000000001</v>
      </c>
      <c r="W2286" s="28">
        <f t="shared" ref="W2286:W2288" si="5917">W2287</f>
        <v>0</v>
      </c>
      <c r="X2286" s="28">
        <f t="shared" ref="X2286:X2288" si="5918">X2287</f>
        <v>0</v>
      </c>
      <c r="Y2286" s="28">
        <f t="shared" si="5895"/>
        <v>83379.959999999992</v>
      </c>
      <c r="Z2286" s="28">
        <f t="shared" si="5896"/>
        <v>83384.600000000006</v>
      </c>
      <c r="AA2286" s="28">
        <f t="shared" si="5897"/>
        <v>83384.599999999991</v>
      </c>
      <c r="AB2286" s="28">
        <f t="shared" ref="AB2286:AB2288" si="5919">AB2287</f>
        <v>0</v>
      </c>
      <c r="AC2286" s="28">
        <f t="shared" ref="AC2286:AC2288" si="5920">AC2287</f>
        <v>0</v>
      </c>
      <c r="AD2286" s="28">
        <f t="shared" ref="AD2286:AD2288" si="5921">AD2287</f>
        <v>0</v>
      </c>
      <c r="AE2286" s="28">
        <f t="shared" si="5898"/>
        <v>83379.959999999992</v>
      </c>
      <c r="AF2286" s="28">
        <f t="shared" si="5899"/>
        <v>83384.600000000006</v>
      </c>
      <c r="AG2286" s="28">
        <f t="shared" si="5900"/>
        <v>83384.599999999991</v>
      </c>
      <c r="AH2286" s="28">
        <f t="shared" ref="AH2286:AH2288" si="5922">AH2287</f>
        <v>0</v>
      </c>
      <c r="AI2286" s="28">
        <f t="shared" ref="AI2286:AI2288" si="5923">AI2287</f>
        <v>0</v>
      </c>
      <c r="AJ2286" s="28">
        <f t="shared" ref="AJ2286:AJ2288" si="5924">AJ2287</f>
        <v>0</v>
      </c>
      <c r="AK2286" s="28">
        <f t="shared" ref="AK2286:AK2288" si="5925">AK2287</f>
        <v>0</v>
      </c>
      <c r="AL2286" s="28">
        <f t="shared" ref="AL2286:AL2288" si="5926">AL2287</f>
        <v>0</v>
      </c>
      <c r="AM2286" s="28">
        <f t="shared" ref="AM2286:AM2288" si="5927">AM2287</f>
        <v>0</v>
      </c>
      <c r="AN2286" s="28">
        <f t="shared" ref="AN2286:AN2288" si="5928">AN2287</f>
        <v>0</v>
      </c>
      <c r="AO2286" s="28">
        <f t="shared" ref="AO2286:AO2288" si="5929">AO2287</f>
        <v>0</v>
      </c>
      <c r="AP2286" s="28">
        <f t="shared" ref="AP2286:AP2288" si="5930">AP2287</f>
        <v>0</v>
      </c>
      <c r="AQ2286" s="28">
        <f t="shared" ref="AQ2286:AQ2288" si="5931">AQ2287</f>
        <v>0</v>
      </c>
      <c r="AR2286" s="28">
        <f t="shared" ref="AR2286:AR2288" si="5932">AR2287</f>
        <v>0</v>
      </c>
      <c r="AS2286" s="28">
        <f t="shared" ref="AS2286:AS2288" si="5933">AS2287</f>
        <v>0</v>
      </c>
      <c r="AT2286" s="28">
        <f t="shared" ref="AT2286:AT2288" si="5934">AT2287</f>
        <v>0</v>
      </c>
      <c r="AU2286" s="28">
        <f t="shared" ref="AU2286:AU2288" si="5935">AU2287</f>
        <v>0</v>
      </c>
      <c r="AV2286" s="28">
        <f t="shared" ref="AV2286:AV2288" si="5936">AV2287</f>
        <v>0</v>
      </c>
      <c r="AW2286" s="28">
        <f t="shared" si="5901"/>
        <v>83379.959999999992</v>
      </c>
      <c r="AX2286" s="28">
        <f t="shared" si="5902"/>
        <v>83384.600000000006</v>
      </c>
      <c r="AY2286" s="28">
        <f t="shared" si="5903"/>
        <v>83384.599999999991</v>
      </c>
      <c r="AZ2286" s="28">
        <f t="shared" ref="AZ2286:AZ2288" si="5937">AZ2287</f>
        <v>0</v>
      </c>
      <c r="BA2286" s="29"/>
      <c r="BB2286" s="29"/>
      <c r="BC2286" s="25"/>
      <c r="BD2286" s="25"/>
      <c r="BE2286" s="25"/>
      <c r="BF2286" s="25"/>
      <c r="BG2286" s="25"/>
      <c r="BH2286" s="25"/>
      <c r="BI2286" s="25"/>
    </row>
    <row r="2287" s="1" customFormat="1">
      <c r="A2287" s="30" t="s">
        <v>926</v>
      </c>
      <c r="B2287" s="30" t="s">
        <v>65</v>
      </c>
      <c r="C2287" s="30" t="s">
        <v>267</v>
      </c>
      <c r="D2287" s="30" t="s">
        <v>246</v>
      </c>
      <c r="E2287" s="35"/>
      <c r="F2287" s="31" t="s">
        <v>247</v>
      </c>
      <c r="G2287" s="17">
        <f t="shared" si="5904"/>
        <v>73980.5</v>
      </c>
      <c r="H2287" s="17">
        <f t="shared" si="5905"/>
        <v>72030.400000000009</v>
      </c>
      <c r="I2287" s="17">
        <f t="shared" si="5906"/>
        <v>72030.399999999994</v>
      </c>
      <c r="J2287" s="17">
        <f t="shared" si="5907"/>
        <v>0</v>
      </c>
      <c r="K2287" s="17">
        <f t="shared" si="5908"/>
        <v>0</v>
      </c>
      <c r="L2287" s="17">
        <f t="shared" si="5909"/>
        <v>0</v>
      </c>
      <c r="M2287" s="17">
        <f t="shared" si="5858"/>
        <v>73980.5</v>
      </c>
      <c r="N2287" s="17">
        <f t="shared" si="5859"/>
        <v>72030.400000000009</v>
      </c>
      <c r="O2287" s="17">
        <f t="shared" si="5860"/>
        <v>72030.399999999994</v>
      </c>
      <c r="P2287" s="17">
        <f t="shared" si="5910"/>
        <v>9279.7000000000007</v>
      </c>
      <c r="Q2287" s="17">
        <f t="shared" si="5911"/>
        <v>0</v>
      </c>
      <c r="R2287" s="17">
        <f t="shared" si="5912"/>
        <v>0</v>
      </c>
      <c r="S2287" s="17">
        <f t="shared" si="5913"/>
        <v>119.76000000000001</v>
      </c>
      <c r="T2287" s="17">
        <f t="shared" si="5914"/>
        <v>11354.200000000001</v>
      </c>
      <c r="U2287" s="17">
        <f t="shared" si="5915"/>
        <v>0</v>
      </c>
      <c r="V2287" s="17">
        <f t="shared" si="5916"/>
        <v>11354.200000000001</v>
      </c>
      <c r="W2287" s="17">
        <f t="shared" si="5917"/>
        <v>0</v>
      </c>
      <c r="X2287" s="17">
        <f t="shared" si="5918"/>
        <v>0</v>
      </c>
      <c r="Y2287" s="17">
        <f t="shared" si="5895"/>
        <v>83379.959999999992</v>
      </c>
      <c r="Z2287" s="17">
        <f t="shared" si="5896"/>
        <v>83384.600000000006</v>
      </c>
      <c r="AA2287" s="17">
        <f t="shared" si="5897"/>
        <v>83384.599999999991</v>
      </c>
      <c r="AB2287" s="17">
        <f t="shared" si="5919"/>
        <v>0</v>
      </c>
      <c r="AC2287" s="17">
        <f t="shared" si="5920"/>
        <v>0</v>
      </c>
      <c r="AD2287" s="17">
        <f t="shared" si="5921"/>
        <v>0</v>
      </c>
      <c r="AE2287" s="17">
        <f t="shared" si="5898"/>
        <v>83379.959999999992</v>
      </c>
      <c r="AF2287" s="17">
        <f t="shared" si="5899"/>
        <v>83384.600000000006</v>
      </c>
      <c r="AG2287" s="17">
        <f t="shared" si="5900"/>
        <v>83384.599999999991</v>
      </c>
      <c r="AH2287" s="17">
        <f t="shared" si="5922"/>
        <v>0</v>
      </c>
      <c r="AI2287" s="17">
        <f t="shared" si="5923"/>
        <v>0</v>
      </c>
      <c r="AJ2287" s="17">
        <f t="shared" si="5924"/>
        <v>0</v>
      </c>
      <c r="AK2287" s="17">
        <f t="shared" si="5925"/>
        <v>0</v>
      </c>
      <c r="AL2287" s="17">
        <f t="shared" si="5926"/>
        <v>0</v>
      </c>
      <c r="AM2287" s="17">
        <f t="shared" si="5927"/>
        <v>0</v>
      </c>
      <c r="AN2287" s="17">
        <f t="shared" si="5928"/>
        <v>0</v>
      </c>
      <c r="AO2287" s="17">
        <f t="shared" si="5929"/>
        <v>0</v>
      </c>
      <c r="AP2287" s="17">
        <f t="shared" si="5930"/>
        <v>0</v>
      </c>
      <c r="AQ2287" s="17">
        <f t="shared" si="5931"/>
        <v>0</v>
      </c>
      <c r="AR2287" s="17">
        <f t="shared" si="5932"/>
        <v>0</v>
      </c>
      <c r="AS2287" s="17">
        <f t="shared" si="5933"/>
        <v>0</v>
      </c>
      <c r="AT2287" s="17">
        <f t="shared" si="5934"/>
        <v>0</v>
      </c>
      <c r="AU2287" s="17">
        <f t="shared" si="5935"/>
        <v>0</v>
      </c>
      <c r="AV2287" s="17">
        <f t="shared" si="5936"/>
        <v>0</v>
      </c>
      <c r="AW2287" s="17">
        <f t="shared" si="5901"/>
        <v>83379.959999999992</v>
      </c>
      <c r="AX2287" s="17">
        <f t="shared" si="5902"/>
        <v>83384.600000000006</v>
      </c>
      <c r="AY2287" s="17">
        <f t="shared" si="5903"/>
        <v>83384.599999999991</v>
      </c>
      <c r="AZ2287" s="17">
        <f t="shared" si="5937"/>
        <v>0</v>
      </c>
      <c r="BA2287" s="32"/>
      <c r="BB2287" s="32"/>
      <c r="BC2287" s="1"/>
      <c r="BD2287" s="1"/>
      <c r="BE2287" s="1"/>
      <c r="BF2287" s="1"/>
      <c r="BG2287" s="1"/>
      <c r="BH2287" s="1"/>
      <c r="BI2287" s="1"/>
    </row>
    <row r="2288" s="1" customFormat="1">
      <c r="A2288" s="30" t="s">
        <v>926</v>
      </c>
      <c r="B2288" s="30" t="s">
        <v>65</v>
      </c>
      <c r="C2288" s="30" t="s">
        <v>267</v>
      </c>
      <c r="D2288" s="30" t="s">
        <v>248</v>
      </c>
      <c r="E2288" s="35"/>
      <c r="F2288" s="31" t="s">
        <v>36</v>
      </c>
      <c r="G2288" s="17">
        <f t="shared" si="5904"/>
        <v>73980.5</v>
      </c>
      <c r="H2288" s="17">
        <f t="shared" si="5905"/>
        <v>72030.400000000009</v>
      </c>
      <c r="I2288" s="17">
        <f t="shared" si="5906"/>
        <v>72030.399999999994</v>
      </c>
      <c r="J2288" s="17">
        <f t="shared" si="5907"/>
        <v>0</v>
      </c>
      <c r="K2288" s="17">
        <f t="shared" si="5908"/>
        <v>0</v>
      </c>
      <c r="L2288" s="17">
        <f t="shared" si="5909"/>
        <v>0</v>
      </c>
      <c r="M2288" s="17">
        <f t="shared" si="5858"/>
        <v>73980.5</v>
      </c>
      <c r="N2288" s="17">
        <f t="shared" si="5859"/>
        <v>72030.400000000009</v>
      </c>
      <c r="O2288" s="17">
        <f t="shared" si="5860"/>
        <v>72030.399999999994</v>
      </c>
      <c r="P2288" s="17">
        <f t="shared" si="5910"/>
        <v>9279.7000000000007</v>
      </c>
      <c r="Q2288" s="17">
        <f t="shared" si="5911"/>
        <v>0</v>
      </c>
      <c r="R2288" s="17">
        <f t="shared" si="5912"/>
        <v>0</v>
      </c>
      <c r="S2288" s="17">
        <f t="shared" si="5913"/>
        <v>119.76000000000001</v>
      </c>
      <c r="T2288" s="17">
        <f t="shared" si="5914"/>
        <v>11354.200000000001</v>
      </c>
      <c r="U2288" s="17">
        <f t="shared" si="5915"/>
        <v>0</v>
      </c>
      <c r="V2288" s="17">
        <f t="shared" si="5916"/>
        <v>11354.200000000001</v>
      </c>
      <c r="W2288" s="17">
        <f t="shared" si="5917"/>
        <v>0</v>
      </c>
      <c r="X2288" s="17">
        <f t="shared" si="5918"/>
        <v>0</v>
      </c>
      <c r="Y2288" s="17">
        <f t="shared" si="5895"/>
        <v>83379.959999999992</v>
      </c>
      <c r="Z2288" s="17">
        <f t="shared" si="5896"/>
        <v>83384.600000000006</v>
      </c>
      <c r="AA2288" s="17">
        <f t="shared" si="5897"/>
        <v>83384.599999999991</v>
      </c>
      <c r="AB2288" s="17">
        <f t="shared" si="5919"/>
        <v>0</v>
      </c>
      <c r="AC2288" s="17">
        <f t="shared" si="5920"/>
        <v>0</v>
      </c>
      <c r="AD2288" s="17">
        <f t="shared" si="5921"/>
        <v>0</v>
      </c>
      <c r="AE2288" s="17">
        <f t="shared" si="5898"/>
        <v>83379.959999999992</v>
      </c>
      <c r="AF2288" s="17">
        <f t="shared" si="5899"/>
        <v>83384.600000000006</v>
      </c>
      <c r="AG2288" s="17">
        <f t="shared" si="5900"/>
        <v>83384.599999999991</v>
      </c>
      <c r="AH2288" s="17">
        <f t="shared" si="5922"/>
        <v>0</v>
      </c>
      <c r="AI2288" s="17">
        <f t="shared" si="5923"/>
        <v>0</v>
      </c>
      <c r="AJ2288" s="17">
        <f t="shared" si="5924"/>
        <v>0</v>
      </c>
      <c r="AK2288" s="17">
        <f t="shared" si="5925"/>
        <v>0</v>
      </c>
      <c r="AL2288" s="17">
        <f t="shared" si="5926"/>
        <v>0</v>
      </c>
      <c r="AM2288" s="17">
        <f t="shared" si="5927"/>
        <v>0</v>
      </c>
      <c r="AN2288" s="17">
        <f t="shared" si="5928"/>
        <v>0</v>
      </c>
      <c r="AO2288" s="17">
        <f t="shared" si="5929"/>
        <v>0</v>
      </c>
      <c r="AP2288" s="17">
        <f t="shared" si="5930"/>
        <v>0</v>
      </c>
      <c r="AQ2288" s="17">
        <f t="shared" si="5931"/>
        <v>0</v>
      </c>
      <c r="AR2288" s="17">
        <f t="shared" si="5932"/>
        <v>0</v>
      </c>
      <c r="AS2288" s="17">
        <f t="shared" si="5933"/>
        <v>0</v>
      </c>
      <c r="AT2288" s="17">
        <f t="shared" si="5934"/>
        <v>0</v>
      </c>
      <c r="AU2288" s="17">
        <f t="shared" si="5935"/>
        <v>0</v>
      </c>
      <c r="AV2288" s="17">
        <f t="shared" si="5936"/>
        <v>0</v>
      </c>
      <c r="AW2288" s="17">
        <f t="shared" si="5901"/>
        <v>83379.959999999992</v>
      </c>
      <c r="AX2288" s="17">
        <f t="shared" si="5902"/>
        <v>83384.600000000006</v>
      </c>
      <c r="AY2288" s="17">
        <f t="shared" si="5903"/>
        <v>83384.599999999991</v>
      </c>
      <c r="AZ2288" s="17">
        <f t="shared" si="5937"/>
        <v>0</v>
      </c>
      <c r="BA2288" s="32"/>
      <c r="BB2288" s="32"/>
      <c r="BC2288" s="1"/>
      <c r="BD2288" s="1"/>
      <c r="BE2288" s="1"/>
      <c r="BF2288" s="1"/>
      <c r="BG2288" s="1"/>
      <c r="BH2288" s="1"/>
      <c r="BI2288" s="1"/>
    </row>
    <row r="2289" s="1" customFormat="1">
      <c r="A2289" s="30" t="s">
        <v>926</v>
      </c>
      <c r="B2289" s="30" t="s">
        <v>65</v>
      </c>
      <c r="C2289" s="30" t="s">
        <v>267</v>
      </c>
      <c r="D2289" s="30" t="s">
        <v>435</v>
      </c>
      <c r="E2289" s="35"/>
      <c r="F2289" s="31" t="s">
        <v>436</v>
      </c>
      <c r="G2289" s="17">
        <f>G2290+G2294</f>
        <v>73980.5</v>
      </c>
      <c r="H2289" s="17">
        <f>H2290+H2294</f>
        <v>72030.400000000009</v>
      </c>
      <c r="I2289" s="17">
        <f>I2290+I2294</f>
        <v>72030.399999999994</v>
      </c>
      <c r="J2289" s="17">
        <f>J2290+J2294</f>
        <v>0</v>
      </c>
      <c r="K2289" s="17">
        <f>K2290+K2294</f>
        <v>0</v>
      </c>
      <c r="L2289" s="17">
        <f>L2290+L2294</f>
        <v>0</v>
      </c>
      <c r="M2289" s="17">
        <f t="shared" si="5858"/>
        <v>73980.5</v>
      </c>
      <c r="N2289" s="17">
        <f t="shared" si="5859"/>
        <v>72030.400000000009</v>
      </c>
      <c r="O2289" s="17">
        <f t="shared" si="5860"/>
        <v>72030.399999999994</v>
      </c>
      <c r="P2289" s="17">
        <f>P2290+P2294</f>
        <v>9279.7000000000007</v>
      </c>
      <c r="Q2289" s="17">
        <f>Q2290+Q2294</f>
        <v>0</v>
      </c>
      <c r="R2289" s="17">
        <f>R2290+R2294</f>
        <v>0</v>
      </c>
      <c r="S2289" s="17">
        <f>S2290+S2294</f>
        <v>119.76000000000001</v>
      </c>
      <c r="T2289" s="17">
        <f>T2290+T2294</f>
        <v>11354.200000000001</v>
      </c>
      <c r="U2289" s="17">
        <f>U2290+U2294</f>
        <v>0</v>
      </c>
      <c r="V2289" s="17">
        <f>V2290+V2294</f>
        <v>11354.200000000001</v>
      </c>
      <c r="W2289" s="17">
        <f>W2290+W2294</f>
        <v>0</v>
      </c>
      <c r="X2289" s="17">
        <f>X2290+X2294</f>
        <v>0</v>
      </c>
      <c r="Y2289" s="17">
        <f t="shared" si="5895"/>
        <v>83379.959999999992</v>
      </c>
      <c r="Z2289" s="17">
        <f t="shared" si="5896"/>
        <v>83384.600000000006</v>
      </c>
      <c r="AA2289" s="17">
        <f t="shared" si="5897"/>
        <v>83384.599999999991</v>
      </c>
      <c r="AB2289" s="17">
        <f>AB2290+AB2294</f>
        <v>0</v>
      </c>
      <c r="AC2289" s="17">
        <f>AC2290+AC2294</f>
        <v>0</v>
      </c>
      <c r="AD2289" s="17">
        <f>AD2290+AD2294</f>
        <v>0</v>
      </c>
      <c r="AE2289" s="17">
        <f t="shared" si="5898"/>
        <v>83379.959999999992</v>
      </c>
      <c r="AF2289" s="17">
        <f t="shared" si="5899"/>
        <v>83384.600000000006</v>
      </c>
      <c r="AG2289" s="17">
        <f t="shared" si="5900"/>
        <v>83384.599999999991</v>
      </c>
      <c r="AH2289" s="17">
        <f>AH2290+AH2294</f>
        <v>0</v>
      </c>
      <c r="AI2289" s="17">
        <f>AI2290+AI2294</f>
        <v>0</v>
      </c>
      <c r="AJ2289" s="17">
        <f>AJ2290+AJ2294</f>
        <v>0</v>
      </c>
      <c r="AK2289" s="17">
        <f>AK2290+AK2294</f>
        <v>0</v>
      </c>
      <c r="AL2289" s="17">
        <f>AL2290+AL2294</f>
        <v>0</v>
      </c>
      <c r="AM2289" s="17">
        <f>AM2290+AM2294</f>
        <v>0</v>
      </c>
      <c r="AN2289" s="17">
        <f>AN2290+AN2294</f>
        <v>0</v>
      </c>
      <c r="AO2289" s="17">
        <f>AO2290+AO2294</f>
        <v>0</v>
      </c>
      <c r="AP2289" s="17">
        <f>AP2290+AP2294</f>
        <v>0</v>
      </c>
      <c r="AQ2289" s="17">
        <f>AQ2290+AQ2294</f>
        <v>0</v>
      </c>
      <c r="AR2289" s="17">
        <f>AR2290+AR2294</f>
        <v>0</v>
      </c>
      <c r="AS2289" s="17">
        <f>AS2290+AS2294</f>
        <v>0</v>
      </c>
      <c r="AT2289" s="17">
        <f>AT2290+AT2294</f>
        <v>0</v>
      </c>
      <c r="AU2289" s="17">
        <f>AU2290+AU2294</f>
        <v>0</v>
      </c>
      <c r="AV2289" s="17">
        <f>AV2290+AV2294</f>
        <v>0</v>
      </c>
      <c r="AW2289" s="17">
        <f t="shared" si="5901"/>
        <v>83379.959999999992</v>
      </c>
      <c r="AX2289" s="17">
        <f t="shared" si="5902"/>
        <v>83384.600000000006</v>
      </c>
      <c r="AY2289" s="17">
        <f t="shared" si="5903"/>
        <v>83384.599999999991</v>
      </c>
      <c r="AZ2289" s="17">
        <f>AZ2290+AZ2294</f>
        <v>0</v>
      </c>
      <c r="BA2289" s="32"/>
      <c r="BB2289" s="32"/>
      <c r="BC2289" s="1"/>
      <c r="BD2289" s="1"/>
      <c r="BE2289" s="1"/>
      <c r="BF2289" s="1"/>
      <c r="BG2289" s="1"/>
      <c r="BH2289" s="1"/>
      <c r="BI2289" s="1"/>
    </row>
    <row r="2290" s="1" customFormat="1">
      <c r="A2290" s="30" t="s">
        <v>926</v>
      </c>
      <c r="B2290" s="30" t="s">
        <v>65</v>
      </c>
      <c r="C2290" s="30" t="s">
        <v>267</v>
      </c>
      <c r="D2290" s="30" t="s">
        <v>931</v>
      </c>
      <c r="E2290" s="35"/>
      <c r="F2290" s="31" t="s">
        <v>56</v>
      </c>
      <c r="G2290" s="17">
        <f>G2291+G2292+G2293</f>
        <v>68325.899999999994</v>
      </c>
      <c r="H2290" s="17">
        <f>H2291+H2292+H2293</f>
        <v>68969.100000000006</v>
      </c>
      <c r="I2290" s="17">
        <f>I2291+I2292+I2293</f>
        <v>68969.099999999991</v>
      </c>
      <c r="J2290" s="17">
        <f>J2291+J2292+J2293</f>
        <v>0</v>
      </c>
      <c r="K2290" s="17">
        <f>K2291+K2292+K2293</f>
        <v>0</v>
      </c>
      <c r="L2290" s="17">
        <f>L2291+L2292+L2293</f>
        <v>0</v>
      </c>
      <c r="M2290" s="17">
        <f t="shared" si="5858"/>
        <v>68325.899999999994</v>
      </c>
      <c r="N2290" s="17">
        <f t="shared" si="5859"/>
        <v>68969.100000000006</v>
      </c>
      <c r="O2290" s="17">
        <f t="shared" si="5860"/>
        <v>68969.099999999991</v>
      </c>
      <c r="P2290" s="17">
        <f>P2291+P2292+P2293</f>
        <v>9279.7000000000007</v>
      </c>
      <c r="Q2290" s="17">
        <f>Q2291+Q2292+Q2293</f>
        <v>0</v>
      </c>
      <c r="R2290" s="17">
        <f>R2291+R2292+R2293</f>
        <v>0</v>
      </c>
      <c r="S2290" s="17">
        <f>S2291+S2292+S2293</f>
        <v>119.76000000000001</v>
      </c>
      <c r="T2290" s="17">
        <f>T2291+T2292+T2293</f>
        <v>11354.200000000001</v>
      </c>
      <c r="U2290" s="17">
        <f>U2291+U2292+U2293</f>
        <v>0</v>
      </c>
      <c r="V2290" s="17">
        <f>V2291+V2292+V2293</f>
        <v>11354.200000000001</v>
      </c>
      <c r="W2290" s="17">
        <f>W2291+W2292+W2293</f>
        <v>0</v>
      </c>
      <c r="X2290" s="17">
        <f>X2291+X2292+X2293</f>
        <v>0</v>
      </c>
      <c r="Y2290" s="17">
        <f t="shared" si="5895"/>
        <v>77725.359999999986</v>
      </c>
      <c r="Z2290" s="17">
        <f t="shared" si="5896"/>
        <v>80323.300000000003</v>
      </c>
      <c r="AA2290" s="17">
        <f t="shared" si="5897"/>
        <v>80323.299999999988</v>
      </c>
      <c r="AB2290" s="17">
        <f>AB2291+AB2292+AB2293</f>
        <v>0</v>
      </c>
      <c r="AC2290" s="17">
        <f>AC2291+AC2292+AC2293</f>
        <v>0</v>
      </c>
      <c r="AD2290" s="17">
        <f>AD2291+AD2292+AD2293</f>
        <v>0</v>
      </c>
      <c r="AE2290" s="17">
        <f t="shared" si="5898"/>
        <v>77725.359999999986</v>
      </c>
      <c r="AF2290" s="17">
        <f t="shared" si="5899"/>
        <v>80323.300000000003</v>
      </c>
      <c r="AG2290" s="17">
        <f t="shared" si="5900"/>
        <v>80323.299999999988</v>
      </c>
      <c r="AH2290" s="17">
        <f>AH2291+AH2292+AH2293</f>
        <v>0</v>
      </c>
      <c r="AI2290" s="17">
        <f>AI2291+AI2292+AI2293</f>
        <v>0</v>
      </c>
      <c r="AJ2290" s="17">
        <f>AJ2291+AJ2292+AJ2293</f>
        <v>0</v>
      </c>
      <c r="AK2290" s="17">
        <f>AK2291+AK2292+AK2293</f>
        <v>0</v>
      </c>
      <c r="AL2290" s="17">
        <f>AL2291+AL2292+AL2293</f>
        <v>0</v>
      </c>
      <c r="AM2290" s="17">
        <f>AM2291+AM2292+AM2293</f>
        <v>0</v>
      </c>
      <c r="AN2290" s="17">
        <f>AN2291+AN2292+AN2293</f>
        <v>0</v>
      </c>
      <c r="AO2290" s="17">
        <f>AO2291+AO2292+AO2293</f>
        <v>0</v>
      </c>
      <c r="AP2290" s="17">
        <f>AP2291+AP2292+AP2293</f>
        <v>0</v>
      </c>
      <c r="AQ2290" s="17">
        <f>AQ2291+AQ2292+AQ2293</f>
        <v>0</v>
      </c>
      <c r="AR2290" s="17">
        <f>AR2291+AR2292+AR2293</f>
        <v>0</v>
      </c>
      <c r="AS2290" s="17">
        <f>AS2291+AS2292+AS2293</f>
        <v>0</v>
      </c>
      <c r="AT2290" s="17">
        <f>AT2291+AT2292+AT2293</f>
        <v>0</v>
      </c>
      <c r="AU2290" s="17">
        <f>AU2291+AU2292+AU2293</f>
        <v>0</v>
      </c>
      <c r="AV2290" s="17">
        <f>AV2291+AV2292+AV2293</f>
        <v>0</v>
      </c>
      <c r="AW2290" s="17">
        <f t="shared" si="5901"/>
        <v>77725.359999999986</v>
      </c>
      <c r="AX2290" s="17">
        <f t="shared" si="5902"/>
        <v>80323.300000000003</v>
      </c>
      <c r="AY2290" s="17">
        <f t="shared" si="5903"/>
        <v>80323.299999999988</v>
      </c>
      <c r="AZ2290" s="17">
        <f>AZ2291+AZ2292+AZ2293</f>
        <v>0</v>
      </c>
      <c r="BA2290" s="32"/>
      <c r="BB2290" s="32"/>
      <c r="BC2290" s="1"/>
      <c r="BD2290" s="1"/>
      <c r="BE2290" s="1"/>
      <c r="BF2290" s="1"/>
      <c r="BG2290" s="1"/>
      <c r="BH2290" s="1"/>
      <c r="BI2290" s="1"/>
    </row>
    <row r="2291" s="1" customFormat="1">
      <c r="A2291" s="30" t="s">
        <v>926</v>
      </c>
      <c r="B2291" s="30" t="s">
        <v>65</v>
      </c>
      <c r="C2291" s="30" t="s">
        <v>267</v>
      </c>
      <c r="D2291" s="30" t="s">
        <v>931</v>
      </c>
      <c r="E2291" s="30" t="s">
        <v>53</v>
      </c>
      <c r="F2291" s="31" t="s">
        <v>54</v>
      </c>
      <c r="G2291" s="17">
        <v>60037.699999999997</v>
      </c>
      <c r="H2291" s="17">
        <v>61782.800000000003</v>
      </c>
      <c r="I2291" s="17">
        <v>61782.799999999996</v>
      </c>
      <c r="J2291" s="17"/>
      <c r="K2291" s="17"/>
      <c r="L2291" s="17"/>
      <c r="M2291" s="17">
        <f t="shared" si="5858"/>
        <v>60037.699999999997</v>
      </c>
      <c r="N2291" s="17">
        <f t="shared" si="5859"/>
        <v>61782.800000000003</v>
      </c>
      <c r="O2291" s="17">
        <f t="shared" si="5860"/>
        <v>61782.799999999996</v>
      </c>
      <c r="P2291" s="17">
        <v>9279.7000000000007</v>
      </c>
      <c r="Q2291" s="17"/>
      <c r="R2291" s="17"/>
      <c r="S2291" s="17"/>
      <c r="T2291" s="17">
        <v>11354.200000000001</v>
      </c>
      <c r="U2291" s="17"/>
      <c r="V2291" s="17">
        <v>11354.200000000001</v>
      </c>
      <c r="W2291" s="17"/>
      <c r="X2291" s="17"/>
      <c r="Y2291" s="17">
        <f t="shared" si="5895"/>
        <v>69317.399999999994</v>
      </c>
      <c r="Z2291" s="17">
        <f t="shared" si="5896"/>
        <v>73137</v>
      </c>
      <c r="AA2291" s="17">
        <f t="shared" si="5897"/>
        <v>73137</v>
      </c>
      <c r="AB2291" s="17"/>
      <c r="AC2291" s="17"/>
      <c r="AD2291" s="17"/>
      <c r="AE2291" s="17">
        <f t="shared" si="5898"/>
        <v>69317.399999999994</v>
      </c>
      <c r="AF2291" s="17">
        <f t="shared" si="5899"/>
        <v>73137</v>
      </c>
      <c r="AG2291" s="17">
        <f t="shared" si="5900"/>
        <v>73137</v>
      </c>
      <c r="AH2291" s="17"/>
      <c r="AI2291" s="17"/>
      <c r="AJ2291" s="17"/>
      <c r="AK2291" s="17"/>
      <c r="AL2291" s="17"/>
      <c r="AM2291" s="17"/>
      <c r="AN2291" s="17"/>
      <c r="AO2291" s="17"/>
      <c r="AP2291" s="17"/>
      <c r="AQ2291" s="17"/>
      <c r="AR2291" s="17"/>
      <c r="AS2291" s="17"/>
      <c r="AT2291" s="17"/>
      <c r="AU2291" s="17"/>
      <c r="AV2291" s="17"/>
      <c r="AW2291" s="17">
        <f t="shared" si="5901"/>
        <v>69317.399999999994</v>
      </c>
      <c r="AX2291" s="17">
        <f t="shared" si="5902"/>
        <v>73137</v>
      </c>
      <c r="AY2291" s="17">
        <f t="shared" si="5903"/>
        <v>73137</v>
      </c>
      <c r="AZ2291" s="17"/>
      <c r="BA2291" s="32"/>
      <c r="BB2291" s="32"/>
      <c r="BC2291" s="1"/>
      <c r="BD2291" s="1"/>
      <c r="BE2291" s="1"/>
      <c r="BF2291" s="1"/>
      <c r="BG2291" s="1"/>
      <c r="BH2291" s="1"/>
      <c r="BI2291" s="1"/>
    </row>
    <row r="2292" s="1" customFormat="1">
      <c r="A2292" s="30" t="s">
        <v>926</v>
      </c>
      <c r="B2292" s="30" t="s">
        <v>65</v>
      </c>
      <c r="C2292" s="30" t="s">
        <v>267</v>
      </c>
      <c r="D2292" s="30" t="s">
        <v>931</v>
      </c>
      <c r="E2292" s="30" t="s">
        <v>41</v>
      </c>
      <c r="F2292" s="31" t="s">
        <v>42</v>
      </c>
      <c r="G2292" s="17">
        <v>8255</v>
      </c>
      <c r="H2292" s="17">
        <v>7153.0999999999995</v>
      </c>
      <c r="I2292" s="17">
        <v>7153.0999999999995</v>
      </c>
      <c r="J2292" s="17"/>
      <c r="K2292" s="17"/>
      <c r="L2292" s="17"/>
      <c r="M2292" s="17">
        <f t="shared" si="5858"/>
        <v>8255</v>
      </c>
      <c r="N2292" s="17">
        <f t="shared" si="5859"/>
        <v>7153.0999999999995</v>
      </c>
      <c r="O2292" s="17">
        <f t="shared" si="5860"/>
        <v>7153.0999999999995</v>
      </c>
      <c r="P2292" s="17"/>
      <c r="Q2292" s="17"/>
      <c r="R2292" s="17"/>
      <c r="S2292" s="17">
        <v>119.76000000000001</v>
      </c>
      <c r="T2292" s="17"/>
      <c r="U2292" s="17"/>
      <c r="V2292" s="17"/>
      <c r="W2292" s="17"/>
      <c r="X2292" s="17"/>
      <c r="Y2292" s="17">
        <f t="shared" si="5895"/>
        <v>8374.7600000000002</v>
      </c>
      <c r="Z2292" s="17">
        <f t="shared" si="5896"/>
        <v>7153.0999999999995</v>
      </c>
      <c r="AA2292" s="17">
        <f t="shared" si="5897"/>
        <v>7153.0999999999995</v>
      </c>
      <c r="AB2292" s="17"/>
      <c r="AC2292" s="17"/>
      <c r="AD2292" s="17"/>
      <c r="AE2292" s="17">
        <f t="shared" si="5898"/>
        <v>8374.7600000000002</v>
      </c>
      <c r="AF2292" s="17">
        <f t="shared" si="5899"/>
        <v>7153.0999999999995</v>
      </c>
      <c r="AG2292" s="17">
        <f t="shared" si="5900"/>
        <v>7153.0999999999995</v>
      </c>
      <c r="AH2292" s="17"/>
      <c r="AI2292" s="17"/>
      <c r="AJ2292" s="17"/>
      <c r="AK2292" s="17"/>
      <c r="AL2292" s="17"/>
      <c r="AM2292" s="17"/>
      <c r="AN2292" s="17"/>
      <c r="AO2292" s="17"/>
      <c r="AP2292" s="17"/>
      <c r="AQ2292" s="17"/>
      <c r="AR2292" s="17"/>
      <c r="AS2292" s="17"/>
      <c r="AT2292" s="17"/>
      <c r="AU2292" s="17"/>
      <c r="AV2292" s="17"/>
      <c r="AW2292" s="17">
        <f t="shared" si="5901"/>
        <v>8374.7600000000002</v>
      </c>
      <c r="AX2292" s="17">
        <f t="shared" si="5902"/>
        <v>7153.0999999999995</v>
      </c>
      <c r="AY2292" s="17">
        <f t="shared" si="5903"/>
        <v>7153.0999999999995</v>
      </c>
      <c r="AZ2292" s="17"/>
      <c r="BA2292" s="32"/>
      <c r="BB2292" s="32"/>
      <c r="BC2292" s="1"/>
      <c r="BD2292" s="1"/>
      <c r="BE2292" s="1"/>
      <c r="BF2292" s="1"/>
      <c r="BG2292" s="1"/>
      <c r="BH2292" s="1"/>
      <c r="BI2292" s="1"/>
    </row>
    <row r="2293" s="1" customFormat="1">
      <c r="A2293" s="30" t="s">
        <v>926</v>
      </c>
      <c r="B2293" s="30" t="s">
        <v>65</v>
      </c>
      <c r="C2293" s="30" t="s">
        <v>267</v>
      </c>
      <c r="D2293" s="30" t="s">
        <v>931</v>
      </c>
      <c r="E2293" s="30" t="s">
        <v>43</v>
      </c>
      <c r="F2293" s="31" t="s">
        <v>44</v>
      </c>
      <c r="G2293" s="17">
        <v>33.200000000000003</v>
      </c>
      <c r="H2293" s="17">
        <v>33.200000000000003</v>
      </c>
      <c r="I2293" s="17">
        <v>33.200000000000003</v>
      </c>
      <c r="J2293" s="17"/>
      <c r="K2293" s="17"/>
      <c r="L2293" s="17"/>
      <c r="M2293" s="17">
        <f t="shared" si="5858"/>
        <v>33.200000000000003</v>
      </c>
      <c r="N2293" s="17">
        <f t="shared" si="5859"/>
        <v>33.200000000000003</v>
      </c>
      <c r="O2293" s="17">
        <f t="shared" si="5860"/>
        <v>33.200000000000003</v>
      </c>
      <c r="P2293" s="17"/>
      <c r="Q2293" s="17"/>
      <c r="R2293" s="17"/>
      <c r="S2293" s="17"/>
      <c r="T2293" s="17"/>
      <c r="U2293" s="17"/>
      <c r="V2293" s="17"/>
      <c r="W2293" s="17"/>
      <c r="X2293" s="17"/>
      <c r="Y2293" s="17">
        <f t="shared" si="5895"/>
        <v>33.200000000000003</v>
      </c>
      <c r="Z2293" s="17">
        <f t="shared" si="5896"/>
        <v>33.200000000000003</v>
      </c>
      <c r="AA2293" s="17">
        <f t="shared" si="5897"/>
        <v>33.200000000000003</v>
      </c>
      <c r="AB2293" s="17"/>
      <c r="AC2293" s="17"/>
      <c r="AD2293" s="17"/>
      <c r="AE2293" s="17">
        <f t="shared" si="5898"/>
        <v>33.200000000000003</v>
      </c>
      <c r="AF2293" s="17">
        <f t="shared" si="5899"/>
        <v>33.200000000000003</v>
      </c>
      <c r="AG2293" s="17">
        <f t="shared" si="5900"/>
        <v>33.200000000000003</v>
      </c>
      <c r="AH2293" s="17"/>
      <c r="AI2293" s="17"/>
      <c r="AJ2293" s="17"/>
      <c r="AK2293" s="17"/>
      <c r="AL2293" s="17"/>
      <c r="AM2293" s="17"/>
      <c r="AN2293" s="17"/>
      <c r="AO2293" s="17"/>
      <c r="AP2293" s="17"/>
      <c r="AQ2293" s="17"/>
      <c r="AR2293" s="17"/>
      <c r="AS2293" s="17"/>
      <c r="AT2293" s="17"/>
      <c r="AU2293" s="17"/>
      <c r="AV2293" s="17"/>
      <c r="AW2293" s="17">
        <f t="shared" si="5901"/>
        <v>33.200000000000003</v>
      </c>
      <c r="AX2293" s="17">
        <f t="shared" si="5902"/>
        <v>33.200000000000003</v>
      </c>
      <c r="AY2293" s="17">
        <f t="shared" si="5903"/>
        <v>33.200000000000003</v>
      </c>
      <c r="AZ2293" s="17"/>
      <c r="BA2293" s="32"/>
      <c r="BB2293" s="32"/>
      <c r="BC2293" s="1"/>
      <c r="BD2293" s="1"/>
      <c r="BE2293" s="1"/>
      <c r="BF2293" s="1"/>
      <c r="BG2293" s="1"/>
      <c r="BH2293" s="1"/>
      <c r="BI2293" s="1"/>
    </row>
    <row r="2294" s="1" customFormat="1">
      <c r="A2294" s="30" t="s">
        <v>926</v>
      </c>
      <c r="B2294" s="30" t="s">
        <v>65</v>
      </c>
      <c r="C2294" s="30" t="s">
        <v>267</v>
      </c>
      <c r="D2294" s="30" t="s">
        <v>932</v>
      </c>
      <c r="E2294" s="35"/>
      <c r="F2294" s="31" t="s">
        <v>933</v>
      </c>
      <c r="G2294" s="17">
        <f>G2295</f>
        <v>5654.6000000000004</v>
      </c>
      <c r="H2294" s="17">
        <f>H2295</f>
        <v>3061.3000000000002</v>
      </c>
      <c r="I2294" s="17">
        <f>I2295</f>
        <v>3061.3000000000002</v>
      </c>
      <c r="J2294" s="17">
        <f>J2295</f>
        <v>0</v>
      </c>
      <c r="K2294" s="17">
        <f>K2295</f>
        <v>0</v>
      </c>
      <c r="L2294" s="17">
        <f>L2295</f>
        <v>0</v>
      </c>
      <c r="M2294" s="17">
        <f t="shared" si="5858"/>
        <v>5654.6000000000004</v>
      </c>
      <c r="N2294" s="17">
        <f t="shared" si="5859"/>
        <v>3061.3000000000002</v>
      </c>
      <c r="O2294" s="17">
        <f t="shared" si="5860"/>
        <v>3061.3000000000002</v>
      </c>
      <c r="P2294" s="17">
        <f>P2295</f>
        <v>0</v>
      </c>
      <c r="Q2294" s="17">
        <f>Q2295</f>
        <v>0</v>
      </c>
      <c r="R2294" s="17">
        <f>R2295</f>
        <v>0</v>
      </c>
      <c r="S2294" s="17">
        <f>S2295</f>
        <v>0</v>
      </c>
      <c r="T2294" s="17">
        <f>T2295</f>
        <v>0</v>
      </c>
      <c r="U2294" s="17">
        <f>U2295</f>
        <v>0</v>
      </c>
      <c r="V2294" s="17">
        <f>V2295</f>
        <v>0</v>
      </c>
      <c r="W2294" s="17">
        <f>W2295</f>
        <v>0</v>
      </c>
      <c r="X2294" s="17">
        <f>X2295</f>
        <v>0</v>
      </c>
      <c r="Y2294" s="17">
        <f t="shared" si="5895"/>
        <v>5654.6000000000004</v>
      </c>
      <c r="Z2294" s="17">
        <f t="shared" si="5896"/>
        <v>3061.3000000000002</v>
      </c>
      <c r="AA2294" s="17">
        <f t="shared" si="5897"/>
        <v>3061.3000000000002</v>
      </c>
      <c r="AB2294" s="17">
        <f>AB2295</f>
        <v>0</v>
      </c>
      <c r="AC2294" s="17">
        <f>AC2295</f>
        <v>0</v>
      </c>
      <c r="AD2294" s="17">
        <f>AD2295</f>
        <v>0</v>
      </c>
      <c r="AE2294" s="17">
        <f t="shared" si="5898"/>
        <v>5654.6000000000004</v>
      </c>
      <c r="AF2294" s="17">
        <f t="shared" si="5899"/>
        <v>3061.3000000000002</v>
      </c>
      <c r="AG2294" s="17">
        <f t="shared" si="5900"/>
        <v>3061.3000000000002</v>
      </c>
      <c r="AH2294" s="17">
        <f>AH2295</f>
        <v>0</v>
      </c>
      <c r="AI2294" s="17">
        <f>AI2295</f>
        <v>0</v>
      </c>
      <c r="AJ2294" s="17">
        <f>AJ2295</f>
        <v>0</v>
      </c>
      <c r="AK2294" s="17">
        <f>AK2295</f>
        <v>0</v>
      </c>
      <c r="AL2294" s="17">
        <f>AL2295</f>
        <v>0</v>
      </c>
      <c r="AM2294" s="17">
        <f>AM2295</f>
        <v>0</v>
      </c>
      <c r="AN2294" s="17">
        <f>AN2295</f>
        <v>0</v>
      </c>
      <c r="AO2294" s="17">
        <f>AO2295</f>
        <v>0</v>
      </c>
      <c r="AP2294" s="17">
        <f>AP2295</f>
        <v>0</v>
      </c>
      <c r="AQ2294" s="17">
        <f>AQ2295</f>
        <v>0</v>
      </c>
      <c r="AR2294" s="17">
        <f>AR2295</f>
        <v>0</v>
      </c>
      <c r="AS2294" s="17">
        <f>AS2295</f>
        <v>0</v>
      </c>
      <c r="AT2294" s="17">
        <f>AT2295</f>
        <v>0</v>
      </c>
      <c r="AU2294" s="17">
        <f>AU2295</f>
        <v>0</v>
      </c>
      <c r="AV2294" s="17">
        <f>AV2295</f>
        <v>0</v>
      </c>
      <c r="AW2294" s="17">
        <f t="shared" si="5901"/>
        <v>5654.6000000000004</v>
      </c>
      <c r="AX2294" s="17">
        <f t="shared" si="5902"/>
        <v>3061.3000000000002</v>
      </c>
      <c r="AY2294" s="17">
        <f t="shared" si="5903"/>
        <v>3061.3000000000002</v>
      </c>
      <c r="AZ2294" s="17">
        <f>AZ2295</f>
        <v>0</v>
      </c>
      <c r="BA2294" s="32"/>
      <c r="BB2294" s="32"/>
      <c r="BC2294" s="1"/>
      <c r="BD2294" s="1"/>
      <c r="BE2294" s="1"/>
      <c r="BF2294" s="1"/>
      <c r="BG2294" s="1"/>
      <c r="BH2294" s="1"/>
      <c r="BI2294" s="1"/>
    </row>
    <row r="2295" s="1" customFormat="1">
      <c r="A2295" s="30" t="s">
        <v>926</v>
      </c>
      <c r="B2295" s="30" t="s">
        <v>65</v>
      </c>
      <c r="C2295" s="30" t="s">
        <v>267</v>
      </c>
      <c r="D2295" s="30" t="s">
        <v>932</v>
      </c>
      <c r="E2295" s="30" t="s">
        <v>41</v>
      </c>
      <c r="F2295" s="31" t="s">
        <v>42</v>
      </c>
      <c r="G2295" s="17">
        <v>5654.6000000000004</v>
      </c>
      <c r="H2295" s="17">
        <v>3061.3000000000002</v>
      </c>
      <c r="I2295" s="17">
        <v>3061.3000000000002</v>
      </c>
      <c r="J2295" s="17"/>
      <c r="K2295" s="17"/>
      <c r="L2295" s="17"/>
      <c r="M2295" s="17">
        <f t="shared" si="5858"/>
        <v>5654.6000000000004</v>
      </c>
      <c r="N2295" s="17">
        <f t="shared" si="5859"/>
        <v>3061.3000000000002</v>
      </c>
      <c r="O2295" s="17">
        <f t="shared" si="5860"/>
        <v>3061.3000000000002</v>
      </c>
      <c r="P2295" s="17"/>
      <c r="Q2295" s="17"/>
      <c r="R2295" s="17"/>
      <c r="S2295" s="17"/>
      <c r="T2295" s="17"/>
      <c r="U2295" s="17"/>
      <c r="V2295" s="17"/>
      <c r="W2295" s="17"/>
      <c r="X2295" s="17"/>
      <c r="Y2295" s="17">
        <f t="shared" si="5895"/>
        <v>5654.6000000000004</v>
      </c>
      <c r="Z2295" s="17">
        <f t="shared" si="5896"/>
        <v>3061.3000000000002</v>
      </c>
      <c r="AA2295" s="17">
        <f t="shared" si="5897"/>
        <v>3061.3000000000002</v>
      </c>
      <c r="AB2295" s="17"/>
      <c r="AC2295" s="17"/>
      <c r="AD2295" s="17"/>
      <c r="AE2295" s="17">
        <f t="shared" si="5898"/>
        <v>5654.6000000000004</v>
      </c>
      <c r="AF2295" s="17">
        <f t="shared" si="5899"/>
        <v>3061.3000000000002</v>
      </c>
      <c r="AG2295" s="17">
        <f t="shared" si="5900"/>
        <v>3061.3000000000002</v>
      </c>
      <c r="AH2295" s="17"/>
      <c r="AI2295" s="17"/>
      <c r="AJ2295" s="17"/>
      <c r="AK2295" s="17"/>
      <c r="AL2295" s="17"/>
      <c r="AM2295" s="17"/>
      <c r="AN2295" s="17"/>
      <c r="AO2295" s="17"/>
      <c r="AP2295" s="17"/>
      <c r="AQ2295" s="17"/>
      <c r="AR2295" s="17"/>
      <c r="AS2295" s="17"/>
      <c r="AT2295" s="17"/>
      <c r="AU2295" s="17"/>
      <c r="AV2295" s="17"/>
      <c r="AW2295" s="17">
        <f t="shared" si="5901"/>
        <v>5654.6000000000004</v>
      </c>
      <c r="AX2295" s="17">
        <f t="shared" si="5902"/>
        <v>3061.3000000000002</v>
      </c>
      <c r="AY2295" s="17">
        <f t="shared" si="5903"/>
        <v>3061.3000000000002</v>
      </c>
      <c r="AZ2295" s="17"/>
      <c r="BA2295" s="32"/>
      <c r="BB2295" s="32"/>
      <c r="BC2295" s="1"/>
      <c r="BD2295" s="1"/>
      <c r="BE2295" s="1"/>
      <c r="BF2295" s="1"/>
      <c r="BG2295" s="1"/>
      <c r="BH2295" s="1"/>
      <c r="BI2295" s="1"/>
    </row>
    <row r="2296" s="25" customFormat="1">
      <c r="A2296" s="26" t="s">
        <v>926</v>
      </c>
      <c r="B2296" s="26" t="s">
        <v>65</v>
      </c>
      <c r="C2296" s="26" t="s">
        <v>297</v>
      </c>
      <c r="D2296" s="26"/>
      <c r="E2296" s="34"/>
      <c r="F2296" s="27" t="s">
        <v>434</v>
      </c>
      <c r="G2296" s="28">
        <f t="shared" ref="G2296:G2298" si="5938">G2297</f>
        <v>169244.90000000002</v>
      </c>
      <c r="H2296" s="28">
        <f t="shared" ref="H2296:H2298" si="5939">H2297</f>
        <v>212563.19999999998</v>
      </c>
      <c r="I2296" s="28">
        <f t="shared" ref="I2296:I2298" si="5940">I2297</f>
        <v>173970.79999999999</v>
      </c>
      <c r="J2296" s="28">
        <f t="shared" ref="J2296:J2298" si="5941">J2297</f>
        <v>0</v>
      </c>
      <c r="K2296" s="28">
        <f t="shared" ref="K2296:K2298" si="5942">K2297</f>
        <v>0</v>
      </c>
      <c r="L2296" s="28">
        <f t="shared" ref="L2296:L2298" si="5943">L2297</f>
        <v>0</v>
      </c>
      <c r="M2296" s="28">
        <f t="shared" si="5858"/>
        <v>169244.90000000002</v>
      </c>
      <c r="N2296" s="28">
        <f t="shared" si="5859"/>
        <v>212563.19999999998</v>
      </c>
      <c r="O2296" s="28">
        <f t="shared" si="5860"/>
        <v>173970.79999999999</v>
      </c>
      <c r="P2296" s="28">
        <f t="shared" ref="P2296:P2298" si="5944">P2297</f>
        <v>28389.300000000003</v>
      </c>
      <c r="Q2296" s="28">
        <f t="shared" ref="Q2296:Q2298" si="5945">Q2297</f>
        <v>0</v>
      </c>
      <c r="R2296" s="28">
        <f t="shared" ref="R2296:R2298" si="5946">R2297</f>
        <v>0</v>
      </c>
      <c r="S2296" s="28">
        <f t="shared" ref="S2296:S2298" si="5947">S2297</f>
        <v>1519.2</v>
      </c>
      <c r="T2296" s="28">
        <f t="shared" ref="T2296:T2298" si="5948">T2297</f>
        <v>30569.599999999999</v>
      </c>
      <c r="U2296" s="28">
        <f t="shared" ref="U2296:U2298" si="5949">U2297</f>
        <v>0</v>
      </c>
      <c r="V2296" s="28">
        <f t="shared" ref="V2296:V2298" si="5950">V2297</f>
        <v>30569.599999999999</v>
      </c>
      <c r="W2296" s="28">
        <f t="shared" ref="W2296:W2298" si="5951">W2297</f>
        <v>0</v>
      </c>
      <c r="X2296" s="28">
        <f t="shared" ref="X2296:X2298" si="5952">X2297</f>
        <v>0</v>
      </c>
      <c r="Y2296" s="28">
        <f t="shared" si="5895"/>
        <v>199153.40000000002</v>
      </c>
      <c r="Z2296" s="28">
        <f t="shared" si="5896"/>
        <v>243132.79999999999</v>
      </c>
      <c r="AA2296" s="28">
        <f t="shared" si="5897"/>
        <v>204540.39999999999</v>
      </c>
      <c r="AB2296" s="28">
        <f t="shared" ref="AB2296:AB2298" si="5953">AB2297</f>
        <v>0</v>
      </c>
      <c r="AC2296" s="28">
        <f t="shared" ref="AC2296:AC2298" si="5954">AC2297</f>
        <v>0</v>
      </c>
      <c r="AD2296" s="28">
        <f t="shared" ref="AD2296:AD2298" si="5955">AD2297</f>
        <v>0</v>
      </c>
      <c r="AE2296" s="28">
        <f t="shared" si="5898"/>
        <v>199153.40000000002</v>
      </c>
      <c r="AF2296" s="28">
        <f t="shared" si="5899"/>
        <v>243132.79999999999</v>
      </c>
      <c r="AG2296" s="28">
        <f t="shared" si="5900"/>
        <v>204540.39999999999</v>
      </c>
      <c r="AH2296" s="28">
        <f t="shared" ref="AH2296:AH2298" si="5956">AH2297</f>
        <v>0</v>
      </c>
      <c r="AI2296" s="28">
        <f t="shared" ref="AI2296:AI2298" si="5957">AI2297</f>
        <v>0</v>
      </c>
      <c r="AJ2296" s="28">
        <f t="shared" ref="AJ2296:AJ2298" si="5958">AJ2297</f>
        <v>0</v>
      </c>
      <c r="AK2296" s="28">
        <f t="shared" ref="AK2296:AK2298" si="5959">AK2297</f>
        <v>0</v>
      </c>
      <c r="AL2296" s="28">
        <f t="shared" ref="AL2296:AL2298" si="5960">AL2297</f>
        <v>0</v>
      </c>
      <c r="AM2296" s="28">
        <f t="shared" ref="AM2296:AM2298" si="5961">AM2297</f>
        <v>0</v>
      </c>
      <c r="AN2296" s="28">
        <f t="shared" ref="AN2296:AN2298" si="5962">AN2297</f>
        <v>0</v>
      </c>
      <c r="AO2296" s="28">
        <f t="shared" ref="AO2296:AO2298" si="5963">AO2297</f>
        <v>0</v>
      </c>
      <c r="AP2296" s="28">
        <f t="shared" ref="AP2296:AP2298" si="5964">AP2297</f>
        <v>0</v>
      </c>
      <c r="AQ2296" s="28">
        <f t="shared" ref="AQ2296:AQ2298" si="5965">AQ2297</f>
        <v>0</v>
      </c>
      <c r="AR2296" s="28">
        <f t="shared" ref="AR2296:AR2298" si="5966">AR2297</f>
        <v>0</v>
      </c>
      <c r="AS2296" s="28">
        <f t="shared" ref="AS2296:AS2298" si="5967">AS2297</f>
        <v>0</v>
      </c>
      <c r="AT2296" s="28">
        <f t="shared" ref="AT2296:AT2298" si="5968">AT2297</f>
        <v>0</v>
      </c>
      <c r="AU2296" s="28">
        <f t="shared" ref="AU2296:AU2298" si="5969">AU2297</f>
        <v>0</v>
      </c>
      <c r="AV2296" s="28">
        <f t="shared" ref="AV2296:AV2298" si="5970">AV2297</f>
        <v>0</v>
      </c>
      <c r="AW2296" s="28">
        <f t="shared" si="5901"/>
        <v>199153.40000000002</v>
      </c>
      <c r="AX2296" s="28">
        <f t="shared" si="5902"/>
        <v>243132.79999999999</v>
      </c>
      <c r="AY2296" s="28">
        <f t="shared" si="5903"/>
        <v>204540.39999999999</v>
      </c>
      <c r="AZ2296" s="28">
        <f t="shared" ref="AZ2296:AZ2298" si="5971">AZ2297</f>
        <v>0</v>
      </c>
      <c r="BA2296" s="29"/>
      <c r="BB2296" s="29"/>
      <c r="BC2296" s="25"/>
      <c r="BD2296" s="25"/>
      <c r="BE2296" s="25"/>
      <c r="BF2296" s="25"/>
      <c r="BG2296" s="25"/>
      <c r="BH2296" s="25"/>
      <c r="BI2296" s="25"/>
    </row>
    <row r="2297" s="1" customFormat="1">
      <c r="A2297" s="30" t="s">
        <v>926</v>
      </c>
      <c r="B2297" s="30" t="s">
        <v>65</v>
      </c>
      <c r="C2297" s="30" t="s">
        <v>297</v>
      </c>
      <c r="D2297" s="30" t="s">
        <v>246</v>
      </c>
      <c r="E2297" s="35"/>
      <c r="F2297" s="31" t="s">
        <v>247</v>
      </c>
      <c r="G2297" s="17">
        <f t="shared" si="5938"/>
        <v>169244.90000000002</v>
      </c>
      <c r="H2297" s="17">
        <f t="shared" si="5939"/>
        <v>212563.19999999998</v>
      </c>
      <c r="I2297" s="17">
        <f t="shared" si="5940"/>
        <v>173970.79999999999</v>
      </c>
      <c r="J2297" s="17">
        <f t="shared" si="5941"/>
        <v>0</v>
      </c>
      <c r="K2297" s="17">
        <f t="shared" si="5942"/>
        <v>0</v>
      </c>
      <c r="L2297" s="17">
        <f t="shared" si="5943"/>
        <v>0</v>
      </c>
      <c r="M2297" s="17">
        <f t="shared" si="5858"/>
        <v>169244.90000000002</v>
      </c>
      <c r="N2297" s="17">
        <f t="shared" si="5859"/>
        <v>212563.19999999998</v>
      </c>
      <c r="O2297" s="17">
        <f t="shared" si="5860"/>
        <v>173970.79999999999</v>
      </c>
      <c r="P2297" s="17">
        <f t="shared" si="5944"/>
        <v>28389.300000000003</v>
      </c>
      <c r="Q2297" s="17">
        <f t="shared" si="5945"/>
        <v>0</v>
      </c>
      <c r="R2297" s="17">
        <f t="shared" si="5946"/>
        <v>0</v>
      </c>
      <c r="S2297" s="17">
        <f t="shared" si="5947"/>
        <v>1519.2</v>
      </c>
      <c r="T2297" s="17">
        <f t="shared" si="5948"/>
        <v>30569.599999999999</v>
      </c>
      <c r="U2297" s="17">
        <f t="shared" si="5949"/>
        <v>0</v>
      </c>
      <c r="V2297" s="17">
        <f t="shared" si="5950"/>
        <v>30569.599999999999</v>
      </c>
      <c r="W2297" s="17">
        <f t="shared" si="5951"/>
        <v>0</v>
      </c>
      <c r="X2297" s="17">
        <f t="shared" si="5952"/>
        <v>0</v>
      </c>
      <c r="Y2297" s="17">
        <f t="shared" si="5895"/>
        <v>199153.40000000002</v>
      </c>
      <c r="Z2297" s="17">
        <f t="shared" si="5896"/>
        <v>243132.79999999999</v>
      </c>
      <c r="AA2297" s="17">
        <f t="shared" si="5897"/>
        <v>204540.39999999999</v>
      </c>
      <c r="AB2297" s="17">
        <f t="shared" si="5953"/>
        <v>0</v>
      </c>
      <c r="AC2297" s="17">
        <f t="shared" si="5954"/>
        <v>0</v>
      </c>
      <c r="AD2297" s="17">
        <f t="shared" si="5955"/>
        <v>0</v>
      </c>
      <c r="AE2297" s="17">
        <f t="shared" si="5898"/>
        <v>199153.40000000002</v>
      </c>
      <c r="AF2297" s="17">
        <f t="shared" si="5899"/>
        <v>243132.79999999999</v>
      </c>
      <c r="AG2297" s="17">
        <f t="shared" si="5900"/>
        <v>204540.39999999999</v>
      </c>
      <c r="AH2297" s="17">
        <f t="shared" si="5956"/>
        <v>0</v>
      </c>
      <c r="AI2297" s="17">
        <f t="shared" si="5957"/>
        <v>0</v>
      </c>
      <c r="AJ2297" s="17">
        <f t="shared" si="5958"/>
        <v>0</v>
      </c>
      <c r="AK2297" s="17">
        <f t="shared" si="5959"/>
        <v>0</v>
      </c>
      <c r="AL2297" s="17">
        <f t="shared" si="5960"/>
        <v>0</v>
      </c>
      <c r="AM2297" s="17">
        <f t="shared" si="5961"/>
        <v>0</v>
      </c>
      <c r="AN2297" s="17">
        <f t="shared" si="5962"/>
        <v>0</v>
      </c>
      <c r="AO2297" s="17">
        <f t="shared" si="5963"/>
        <v>0</v>
      </c>
      <c r="AP2297" s="17">
        <f t="shared" si="5964"/>
        <v>0</v>
      </c>
      <c r="AQ2297" s="17">
        <f t="shared" si="5965"/>
        <v>0</v>
      </c>
      <c r="AR2297" s="17">
        <f t="shared" si="5966"/>
        <v>0</v>
      </c>
      <c r="AS2297" s="17">
        <f t="shared" si="5967"/>
        <v>0</v>
      </c>
      <c r="AT2297" s="17">
        <f t="shared" si="5968"/>
        <v>0</v>
      </c>
      <c r="AU2297" s="17">
        <f t="shared" si="5969"/>
        <v>0</v>
      </c>
      <c r="AV2297" s="17">
        <f t="shared" si="5970"/>
        <v>0</v>
      </c>
      <c r="AW2297" s="17">
        <f t="shared" si="5901"/>
        <v>199153.40000000002</v>
      </c>
      <c r="AX2297" s="17">
        <f t="shared" si="5902"/>
        <v>243132.79999999999</v>
      </c>
      <c r="AY2297" s="17">
        <f t="shared" si="5903"/>
        <v>204540.39999999999</v>
      </c>
      <c r="AZ2297" s="17">
        <f t="shared" si="5971"/>
        <v>0</v>
      </c>
      <c r="BA2297" s="32"/>
      <c r="BB2297" s="32"/>
      <c r="BC2297" s="1"/>
      <c r="BD2297" s="1"/>
      <c r="BE2297" s="1"/>
      <c r="BF2297" s="1"/>
      <c r="BG2297" s="1"/>
      <c r="BH2297" s="1"/>
      <c r="BI2297" s="1"/>
    </row>
    <row r="2298" s="1" customFormat="1">
      <c r="A2298" s="30" t="s">
        <v>926</v>
      </c>
      <c r="B2298" s="30" t="s">
        <v>65</v>
      </c>
      <c r="C2298" s="30" t="s">
        <v>297</v>
      </c>
      <c r="D2298" s="30" t="s">
        <v>248</v>
      </c>
      <c r="E2298" s="35"/>
      <c r="F2298" s="31" t="s">
        <v>36</v>
      </c>
      <c r="G2298" s="17">
        <f t="shared" si="5938"/>
        <v>169244.90000000002</v>
      </c>
      <c r="H2298" s="17">
        <f t="shared" si="5939"/>
        <v>212563.19999999998</v>
      </c>
      <c r="I2298" s="17">
        <f t="shared" si="5940"/>
        <v>173970.79999999999</v>
      </c>
      <c r="J2298" s="17">
        <f t="shared" si="5941"/>
        <v>0</v>
      </c>
      <c r="K2298" s="17">
        <f t="shared" si="5942"/>
        <v>0</v>
      </c>
      <c r="L2298" s="17">
        <f t="shared" si="5943"/>
        <v>0</v>
      </c>
      <c r="M2298" s="17">
        <f t="shared" si="5858"/>
        <v>169244.90000000002</v>
      </c>
      <c r="N2298" s="17">
        <f t="shared" si="5859"/>
        <v>212563.19999999998</v>
      </c>
      <c r="O2298" s="17">
        <f t="shared" si="5860"/>
        <v>173970.79999999999</v>
      </c>
      <c r="P2298" s="17">
        <f t="shared" si="5944"/>
        <v>28389.300000000003</v>
      </c>
      <c r="Q2298" s="17">
        <f t="shared" si="5945"/>
        <v>0</v>
      </c>
      <c r="R2298" s="17">
        <f t="shared" si="5946"/>
        <v>0</v>
      </c>
      <c r="S2298" s="17">
        <f t="shared" si="5947"/>
        <v>1519.2</v>
      </c>
      <c r="T2298" s="17">
        <f t="shared" si="5948"/>
        <v>30569.599999999999</v>
      </c>
      <c r="U2298" s="17">
        <f t="shared" si="5949"/>
        <v>0</v>
      </c>
      <c r="V2298" s="17">
        <f t="shared" si="5950"/>
        <v>30569.599999999999</v>
      </c>
      <c r="W2298" s="17">
        <f t="shared" si="5951"/>
        <v>0</v>
      </c>
      <c r="X2298" s="17">
        <f t="shared" si="5952"/>
        <v>0</v>
      </c>
      <c r="Y2298" s="17">
        <f t="shared" si="5895"/>
        <v>199153.40000000002</v>
      </c>
      <c r="Z2298" s="17">
        <f t="shared" si="5896"/>
        <v>243132.79999999999</v>
      </c>
      <c r="AA2298" s="17">
        <f t="shared" si="5897"/>
        <v>204540.39999999999</v>
      </c>
      <c r="AB2298" s="17">
        <f t="shared" si="5953"/>
        <v>0</v>
      </c>
      <c r="AC2298" s="17">
        <f t="shared" si="5954"/>
        <v>0</v>
      </c>
      <c r="AD2298" s="17">
        <f t="shared" si="5955"/>
        <v>0</v>
      </c>
      <c r="AE2298" s="17">
        <f t="shared" si="5898"/>
        <v>199153.40000000002</v>
      </c>
      <c r="AF2298" s="17">
        <f t="shared" si="5899"/>
        <v>243132.79999999999</v>
      </c>
      <c r="AG2298" s="17">
        <f t="shared" si="5900"/>
        <v>204540.39999999999</v>
      </c>
      <c r="AH2298" s="17">
        <f t="shared" si="5956"/>
        <v>0</v>
      </c>
      <c r="AI2298" s="17">
        <f t="shared" si="5957"/>
        <v>0</v>
      </c>
      <c r="AJ2298" s="17">
        <f t="shared" si="5958"/>
        <v>0</v>
      </c>
      <c r="AK2298" s="17">
        <f t="shared" si="5959"/>
        <v>0</v>
      </c>
      <c r="AL2298" s="17">
        <f t="shared" si="5960"/>
        <v>0</v>
      </c>
      <c r="AM2298" s="17">
        <f t="shared" si="5961"/>
        <v>0</v>
      </c>
      <c r="AN2298" s="17">
        <f t="shared" si="5962"/>
        <v>0</v>
      </c>
      <c r="AO2298" s="17">
        <f t="shared" si="5963"/>
        <v>0</v>
      </c>
      <c r="AP2298" s="17">
        <f t="shared" si="5964"/>
        <v>0</v>
      </c>
      <c r="AQ2298" s="17">
        <f t="shared" si="5965"/>
        <v>0</v>
      </c>
      <c r="AR2298" s="17">
        <f t="shared" si="5966"/>
        <v>0</v>
      </c>
      <c r="AS2298" s="17">
        <f t="shared" si="5967"/>
        <v>0</v>
      </c>
      <c r="AT2298" s="17">
        <f t="shared" si="5968"/>
        <v>0</v>
      </c>
      <c r="AU2298" s="17">
        <f t="shared" si="5969"/>
        <v>0</v>
      </c>
      <c r="AV2298" s="17">
        <f t="shared" si="5970"/>
        <v>0</v>
      </c>
      <c r="AW2298" s="17">
        <f t="shared" si="5901"/>
        <v>199153.40000000002</v>
      </c>
      <c r="AX2298" s="17">
        <f t="shared" si="5902"/>
        <v>243132.79999999999</v>
      </c>
      <c r="AY2298" s="17">
        <f t="shared" si="5903"/>
        <v>204540.39999999999</v>
      </c>
      <c r="AZ2298" s="17">
        <f t="shared" si="5971"/>
        <v>0</v>
      </c>
      <c r="BA2298" s="32"/>
      <c r="BB2298" s="32"/>
      <c r="BC2298" s="1"/>
      <c r="BD2298" s="1"/>
      <c r="BE2298" s="1"/>
      <c r="BF2298" s="1"/>
      <c r="BG2298" s="1"/>
      <c r="BH2298" s="1"/>
      <c r="BI2298" s="1"/>
    </row>
    <row r="2299" s="1" customFormat="1">
      <c r="A2299" s="30" t="s">
        <v>926</v>
      </c>
      <c r="B2299" s="30" t="s">
        <v>65</v>
      </c>
      <c r="C2299" s="30" t="s">
        <v>297</v>
      </c>
      <c r="D2299" s="30" t="s">
        <v>435</v>
      </c>
      <c r="E2299" s="35"/>
      <c r="F2299" s="31" t="s">
        <v>436</v>
      </c>
      <c r="G2299" s="17">
        <f>G2300+G2306+G2309+G2311+G2304</f>
        <v>169244.90000000002</v>
      </c>
      <c r="H2299" s="17">
        <f>H2300+H2306+H2309+H2311+H2304</f>
        <v>212563.19999999998</v>
      </c>
      <c r="I2299" s="17">
        <f>I2300+I2306+I2309+I2311+I2304</f>
        <v>173970.79999999999</v>
      </c>
      <c r="J2299" s="17">
        <f>J2300+J2306+J2309+J2311+J2304</f>
        <v>0</v>
      </c>
      <c r="K2299" s="17">
        <f>K2300+K2306+K2309+K2311+K2304</f>
        <v>0</v>
      </c>
      <c r="L2299" s="17">
        <f>L2300+L2306+L2309+L2311+L2304</f>
        <v>0</v>
      </c>
      <c r="M2299" s="17">
        <f t="shared" si="5858"/>
        <v>169244.90000000002</v>
      </c>
      <c r="N2299" s="17">
        <f t="shared" si="5859"/>
        <v>212563.19999999998</v>
      </c>
      <c r="O2299" s="17">
        <f t="shared" si="5860"/>
        <v>173970.79999999999</v>
      </c>
      <c r="P2299" s="17">
        <f>P2300+P2306+P2309+P2311+P2304</f>
        <v>28389.300000000003</v>
      </c>
      <c r="Q2299" s="17">
        <f>Q2300+Q2306+Q2309+Q2311+Q2304</f>
        <v>0</v>
      </c>
      <c r="R2299" s="17">
        <f>R2300+R2306+R2309+R2311+R2304</f>
        <v>0</v>
      </c>
      <c r="S2299" s="17">
        <f>S2300+S2306+S2309+S2311+S2304</f>
        <v>1519.2</v>
      </c>
      <c r="T2299" s="17">
        <f>T2300+T2306+T2309+T2311+T2304</f>
        <v>30569.599999999999</v>
      </c>
      <c r="U2299" s="17">
        <f>U2300+U2306+U2309+U2311+U2304</f>
        <v>0</v>
      </c>
      <c r="V2299" s="17">
        <f>V2300+V2306+V2309+V2311+V2304</f>
        <v>30569.599999999999</v>
      </c>
      <c r="W2299" s="17">
        <f>W2300+W2306+W2309+W2311+W2304</f>
        <v>0</v>
      </c>
      <c r="X2299" s="17">
        <f>X2300+X2306+X2309+X2311+X2304</f>
        <v>0</v>
      </c>
      <c r="Y2299" s="17">
        <f t="shared" si="5895"/>
        <v>199153.40000000002</v>
      </c>
      <c r="Z2299" s="17">
        <f t="shared" si="5896"/>
        <v>243132.79999999999</v>
      </c>
      <c r="AA2299" s="17">
        <f t="shared" si="5897"/>
        <v>204540.39999999999</v>
      </c>
      <c r="AB2299" s="17">
        <f>AB2300+AB2306+AB2309+AB2311+AB2304</f>
        <v>0</v>
      </c>
      <c r="AC2299" s="17">
        <f>AC2300+AC2306+AC2309+AC2311+AC2304</f>
        <v>0</v>
      </c>
      <c r="AD2299" s="17">
        <f>AD2300+AD2306+AD2309+AD2311+AD2304</f>
        <v>0</v>
      </c>
      <c r="AE2299" s="17">
        <f t="shared" si="5898"/>
        <v>199153.40000000002</v>
      </c>
      <c r="AF2299" s="17">
        <f t="shared" si="5899"/>
        <v>243132.79999999999</v>
      </c>
      <c r="AG2299" s="17">
        <f t="shared" si="5900"/>
        <v>204540.39999999999</v>
      </c>
      <c r="AH2299" s="17">
        <f>AH2300+AH2306+AH2309+AH2311+AH2304</f>
        <v>0</v>
      </c>
      <c r="AI2299" s="17">
        <f>AI2300+AI2306+AI2309+AI2311+AI2304</f>
        <v>0</v>
      </c>
      <c r="AJ2299" s="17">
        <f>AJ2300+AJ2306+AJ2309+AJ2311+AJ2304</f>
        <v>0</v>
      </c>
      <c r="AK2299" s="17">
        <f>AK2300+AK2306+AK2309+AK2311+AK2304</f>
        <v>0</v>
      </c>
      <c r="AL2299" s="17">
        <f>AL2300+AL2306+AL2309+AL2311+AL2304</f>
        <v>0</v>
      </c>
      <c r="AM2299" s="17">
        <f>AM2300+AM2306+AM2309+AM2311+AM2304</f>
        <v>0</v>
      </c>
      <c r="AN2299" s="17">
        <f>AN2300+AN2306+AN2309+AN2311+AN2304</f>
        <v>0</v>
      </c>
      <c r="AO2299" s="17">
        <f>AO2300+AO2306+AO2309+AO2311+AO2304</f>
        <v>0</v>
      </c>
      <c r="AP2299" s="17">
        <f>AP2300+AP2306+AP2309+AP2311+AP2304</f>
        <v>0</v>
      </c>
      <c r="AQ2299" s="17">
        <f>AQ2300+AQ2306+AQ2309+AQ2311+AQ2304</f>
        <v>0</v>
      </c>
      <c r="AR2299" s="17">
        <f>AR2300+AR2306+AR2309+AR2311+AR2304</f>
        <v>0</v>
      </c>
      <c r="AS2299" s="17">
        <f>AS2300+AS2306+AS2309+AS2311+AS2304</f>
        <v>0</v>
      </c>
      <c r="AT2299" s="17">
        <f>AT2300+AT2306+AT2309+AT2311+AT2304</f>
        <v>0</v>
      </c>
      <c r="AU2299" s="17">
        <f>AU2300+AU2306+AU2309+AU2311+AU2304</f>
        <v>0</v>
      </c>
      <c r="AV2299" s="17">
        <f>AV2300+AV2306+AV2309+AV2311+AV2304</f>
        <v>0</v>
      </c>
      <c r="AW2299" s="17">
        <f t="shared" si="5901"/>
        <v>199153.40000000002</v>
      </c>
      <c r="AX2299" s="17">
        <f t="shared" si="5902"/>
        <v>243132.79999999999</v>
      </c>
      <c r="AY2299" s="17">
        <f t="shared" si="5903"/>
        <v>204540.39999999999</v>
      </c>
      <c r="AZ2299" s="17">
        <f>AZ2300+AZ2306+AZ2309+AZ2311+AZ2304</f>
        <v>0</v>
      </c>
      <c r="BA2299" s="32"/>
      <c r="BB2299" s="32"/>
      <c r="BC2299" s="1"/>
      <c r="BD2299" s="1"/>
      <c r="BE2299" s="1"/>
      <c r="BF2299" s="1"/>
      <c r="BG2299" s="1"/>
      <c r="BH2299" s="1"/>
      <c r="BI2299" s="1"/>
    </row>
    <row r="2300" s="1" customFormat="1">
      <c r="A2300" s="30" t="s">
        <v>926</v>
      </c>
      <c r="B2300" s="30" t="s">
        <v>65</v>
      </c>
      <c r="C2300" s="30" t="s">
        <v>297</v>
      </c>
      <c r="D2300" s="30" t="s">
        <v>931</v>
      </c>
      <c r="E2300" s="35"/>
      <c r="F2300" s="31" t="s">
        <v>56</v>
      </c>
      <c r="G2300" s="17">
        <f>G2301+G2302+G2303</f>
        <v>155727.5</v>
      </c>
      <c r="H2300" s="17">
        <f>H2301+H2302+H2303</f>
        <v>160273.69999999998</v>
      </c>
      <c r="I2300" s="17">
        <f>I2301+I2302+I2303</f>
        <v>160273.69999999998</v>
      </c>
      <c r="J2300" s="17">
        <f>J2301+J2302+J2303</f>
        <v>0</v>
      </c>
      <c r="K2300" s="17">
        <f>K2301+K2302+K2303</f>
        <v>0</v>
      </c>
      <c r="L2300" s="17">
        <f>L2301+L2302+L2303</f>
        <v>0</v>
      </c>
      <c r="M2300" s="17">
        <f t="shared" si="5858"/>
        <v>155727.5</v>
      </c>
      <c r="N2300" s="17">
        <f t="shared" si="5859"/>
        <v>160273.69999999998</v>
      </c>
      <c r="O2300" s="17">
        <f t="shared" si="5860"/>
        <v>160273.69999999998</v>
      </c>
      <c r="P2300" s="17">
        <f>P2301+P2302+P2303</f>
        <v>21875.200000000001</v>
      </c>
      <c r="Q2300" s="17">
        <f>Q2301+Q2302+Q2303</f>
        <v>0</v>
      </c>
      <c r="R2300" s="17">
        <f>R2301+R2302+R2303</f>
        <v>0</v>
      </c>
      <c r="S2300" s="17">
        <f>S2301+S2302+S2303</f>
        <v>1519.2</v>
      </c>
      <c r="T2300" s="17">
        <f>T2301+T2302+T2303</f>
        <v>24240.200000000001</v>
      </c>
      <c r="U2300" s="17">
        <f>U2301+U2302+U2303</f>
        <v>0</v>
      </c>
      <c r="V2300" s="17">
        <f>V2301+V2302+V2303</f>
        <v>24240.200000000001</v>
      </c>
      <c r="W2300" s="17">
        <f>W2301+W2302+W2303</f>
        <v>0</v>
      </c>
      <c r="X2300" s="17">
        <f>X2301+X2302+X2303</f>
        <v>0</v>
      </c>
      <c r="Y2300" s="17">
        <f t="shared" si="5895"/>
        <v>179121.90000000002</v>
      </c>
      <c r="Z2300" s="17">
        <f t="shared" si="5896"/>
        <v>184513.89999999999</v>
      </c>
      <c r="AA2300" s="17">
        <f t="shared" si="5897"/>
        <v>184513.89999999999</v>
      </c>
      <c r="AB2300" s="17">
        <f>AB2301+AB2302+AB2303</f>
        <v>0</v>
      </c>
      <c r="AC2300" s="17">
        <f>AC2301+AC2302+AC2303</f>
        <v>0</v>
      </c>
      <c r="AD2300" s="17">
        <f>AD2301+AD2302+AD2303</f>
        <v>0</v>
      </c>
      <c r="AE2300" s="17">
        <f t="shared" si="5898"/>
        <v>179121.90000000002</v>
      </c>
      <c r="AF2300" s="17">
        <f t="shared" si="5899"/>
        <v>184513.89999999999</v>
      </c>
      <c r="AG2300" s="17">
        <f t="shared" si="5900"/>
        <v>184513.89999999999</v>
      </c>
      <c r="AH2300" s="17">
        <f>AH2301+AH2302+AH2303</f>
        <v>0</v>
      </c>
      <c r="AI2300" s="17">
        <f>AI2301+AI2302+AI2303</f>
        <v>0</v>
      </c>
      <c r="AJ2300" s="17">
        <f>AJ2301+AJ2302+AJ2303</f>
        <v>0</v>
      </c>
      <c r="AK2300" s="17">
        <f>AK2301+AK2302+AK2303</f>
        <v>0</v>
      </c>
      <c r="AL2300" s="17">
        <f>AL2301+AL2302+AL2303</f>
        <v>0</v>
      </c>
      <c r="AM2300" s="17">
        <f>AM2301+AM2302+AM2303</f>
        <v>0</v>
      </c>
      <c r="AN2300" s="17">
        <f>AN2301+AN2302+AN2303</f>
        <v>0</v>
      </c>
      <c r="AO2300" s="17">
        <f>AO2301+AO2302+AO2303</f>
        <v>0</v>
      </c>
      <c r="AP2300" s="17">
        <f>AP2301+AP2302+AP2303</f>
        <v>0</v>
      </c>
      <c r="AQ2300" s="17">
        <f>AQ2301+AQ2302+AQ2303</f>
        <v>0</v>
      </c>
      <c r="AR2300" s="17">
        <f>AR2301+AR2302+AR2303</f>
        <v>0</v>
      </c>
      <c r="AS2300" s="17">
        <f>AS2301+AS2302+AS2303</f>
        <v>0</v>
      </c>
      <c r="AT2300" s="17">
        <f>AT2301+AT2302+AT2303</f>
        <v>0</v>
      </c>
      <c r="AU2300" s="17">
        <f>AU2301+AU2302+AU2303</f>
        <v>0</v>
      </c>
      <c r="AV2300" s="17">
        <f>AV2301+AV2302+AV2303</f>
        <v>0</v>
      </c>
      <c r="AW2300" s="17">
        <f t="shared" si="5901"/>
        <v>179121.90000000002</v>
      </c>
      <c r="AX2300" s="17">
        <f t="shared" si="5902"/>
        <v>184513.89999999999</v>
      </c>
      <c r="AY2300" s="17">
        <f t="shared" si="5903"/>
        <v>184513.89999999999</v>
      </c>
      <c r="AZ2300" s="17">
        <f>AZ2301+AZ2302+AZ2303</f>
        <v>0</v>
      </c>
      <c r="BA2300" s="32"/>
      <c r="BB2300" s="32"/>
      <c r="BC2300" s="1"/>
      <c r="BD2300" s="1"/>
      <c r="BE2300" s="1"/>
      <c r="BF2300" s="1"/>
      <c r="BG2300" s="1"/>
      <c r="BH2300" s="1"/>
      <c r="BI2300" s="1"/>
    </row>
    <row r="2301" s="1" customFormat="1">
      <c r="A2301" s="30" t="s">
        <v>926</v>
      </c>
      <c r="B2301" s="30" t="s">
        <v>65</v>
      </c>
      <c r="C2301" s="30" t="s">
        <v>297</v>
      </c>
      <c r="D2301" s="30" t="s">
        <v>931</v>
      </c>
      <c r="E2301" s="30" t="s">
        <v>53</v>
      </c>
      <c r="F2301" s="31" t="s">
        <v>54</v>
      </c>
      <c r="G2301" s="17">
        <f>134936.6-21.6</f>
        <v>134915</v>
      </c>
      <c r="H2301" s="17">
        <f>141717.5-21.6</f>
        <v>141695.89999999999</v>
      </c>
      <c r="I2301" s="17">
        <f>141717.5-21.6</f>
        <v>141695.89999999999</v>
      </c>
      <c r="J2301" s="17"/>
      <c r="K2301" s="17"/>
      <c r="L2301" s="17"/>
      <c r="M2301" s="17">
        <f t="shared" si="5858"/>
        <v>134915</v>
      </c>
      <c r="N2301" s="17">
        <f t="shared" si="5859"/>
        <v>141695.89999999999</v>
      </c>
      <c r="O2301" s="17">
        <f t="shared" si="5860"/>
        <v>141695.89999999999</v>
      </c>
      <c r="P2301" s="17">
        <f>8559.5+13315.7</f>
        <v>21875.200000000001</v>
      </c>
      <c r="Q2301" s="17"/>
      <c r="R2301" s="17"/>
      <c r="S2301" s="17"/>
      <c r="T2301" s="17">
        <f>10591+13649.2</f>
        <v>24240.200000000001</v>
      </c>
      <c r="U2301" s="17"/>
      <c r="V2301" s="17">
        <f>10591+13649.2</f>
        <v>24240.200000000001</v>
      </c>
      <c r="W2301" s="17"/>
      <c r="X2301" s="17"/>
      <c r="Y2301" s="17">
        <f t="shared" si="5895"/>
        <v>156790.20000000001</v>
      </c>
      <c r="Z2301" s="17">
        <f t="shared" si="5896"/>
        <v>165936.10000000001</v>
      </c>
      <c r="AA2301" s="17">
        <f t="shared" si="5897"/>
        <v>165936.10000000001</v>
      </c>
      <c r="AB2301" s="17"/>
      <c r="AC2301" s="17"/>
      <c r="AD2301" s="17"/>
      <c r="AE2301" s="17">
        <f t="shared" si="5898"/>
        <v>156790.20000000001</v>
      </c>
      <c r="AF2301" s="17">
        <f t="shared" si="5899"/>
        <v>165936.10000000001</v>
      </c>
      <c r="AG2301" s="17">
        <f t="shared" si="5900"/>
        <v>165936.10000000001</v>
      </c>
      <c r="AH2301" s="17"/>
      <c r="AI2301" s="17"/>
      <c r="AJ2301" s="17"/>
      <c r="AK2301" s="17"/>
      <c r="AL2301" s="17"/>
      <c r="AM2301" s="17"/>
      <c r="AN2301" s="17"/>
      <c r="AO2301" s="17"/>
      <c r="AP2301" s="17"/>
      <c r="AQ2301" s="17"/>
      <c r="AR2301" s="17"/>
      <c r="AS2301" s="17"/>
      <c r="AT2301" s="17"/>
      <c r="AU2301" s="17"/>
      <c r="AV2301" s="17"/>
      <c r="AW2301" s="17">
        <f t="shared" si="5901"/>
        <v>156790.20000000001</v>
      </c>
      <c r="AX2301" s="17">
        <f t="shared" si="5902"/>
        <v>165936.10000000001</v>
      </c>
      <c r="AY2301" s="17">
        <f t="shared" si="5903"/>
        <v>165936.10000000001</v>
      </c>
      <c r="AZ2301" s="17"/>
      <c r="BA2301" s="32"/>
      <c r="BB2301" s="32"/>
      <c r="BC2301" s="1"/>
      <c r="BD2301" s="1"/>
      <c r="BE2301" s="1"/>
      <c r="BF2301" s="1"/>
      <c r="BG2301" s="1"/>
      <c r="BH2301" s="1"/>
      <c r="BI2301" s="1"/>
    </row>
    <row r="2302" s="1" customFormat="1">
      <c r="A2302" s="30" t="s">
        <v>926</v>
      </c>
      <c r="B2302" s="30" t="s">
        <v>65</v>
      </c>
      <c r="C2302" s="30" t="s">
        <v>297</v>
      </c>
      <c r="D2302" s="30" t="s">
        <v>931</v>
      </c>
      <c r="E2302" s="30" t="s">
        <v>41</v>
      </c>
      <c r="F2302" s="31" t="s">
        <v>42</v>
      </c>
      <c r="G2302" s="17">
        <f>17526.4+21.6</f>
        <v>17548</v>
      </c>
      <c r="H2302" s="17">
        <f>15447.3+21.6</f>
        <v>15468.9</v>
      </c>
      <c r="I2302" s="17">
        <f>15602.2+21.6</f>
        <v>15623.800000000001</v>
      </c>
      <c r="J2302" s="17"/>
      <c r="K2302" s="17"/>
      <c r="L2302" s="17"/>
      <c r="M2302" s="17">
        <f t="shared" si="5858"/>
        <v>17548</v>
      </c>
      <c r="N2302" s="17">
        <f t="shared" si="5859"/>
        <v>15468.9</v>
      </c>
      <c r="O2302" s="17">
        <f t="shared" si="5860"/>
        <v>15623.800000000001</v>
      </c>
      <c r="P2302" s="17"/>
      <c r="Q2302" s="17"/>
      <c r="R2302" s="17"/>
      <c r="S2302" s="17">
        <v>1519.2</v>
      </c>
      <c r="T2302" s="17"/>
      <c r="U2302" s="17"/>
      <c r="V2302" s="17"/>
      <c r="W2302" s="17"/>
      <c r="X2302" s="17"/>
      <c r="Y2302" s="17">
        <f t="shared" si="5895"/>
        <v>19067.200000000001</v>
      </c>
      <c r="Z2302" s="17">
        <f t="shared" si="5896"/>
        <v>15468.9</v>
      </c>
      <c r="AA2302" s="17">
        <f t="shared" si="5897"/>
        <v>15623.800000000001</v>
      </c>
      <c r="AB2302" s="17"/>
      <c r="AC2302" s="17"/>
      <c r="AD2302" s="17"/>
      <c r="AE2302" s="17">
        <f t="shared" si="5898"/>
        <v>19067.200000000001</v>
      </c>
      <c r="AF2302" s="17">
        <f t="shared" si="5899"/>
        <v>15468.9</v>
      </c>
      <c r="AG2302" s="17">
        <f t="shared" si="5900"/>
        <v>15623.800000000001</v>
      </c>
      <c r="AH2302" s="17"/>
      <c r="AI2302" s="17"/>
      <c r="AJ2302" s="17"/>
      <c r="AK2302" s="17"/>
      <c r="AL2302" s="17"/>
      <c r="AM2302" s="17"/>
      <c r="AN2302" s="17"/>
      <c r="AO2302" s="17"/>
      <c r="AP2302" s="17"/>
      <c r="AQ2302" s="17"/>
      <c r="AR2302" s="17"/>
      <c r="AS2302" s="17"/>
      <c r="AT2302" s="17"/>
      <c r="AU2302" s="17"/>
      <c r="AV2302" s="17"/>
      <c r="AW2302" s="17">
        <f t="shared" si="5901"/>
        <v>19067.200000000001</v>
      </c>
      <c r="AX2302" s="17">
        <f t="shared" si="5902"/>
        <v>15468.9</v>
      </c>
      <c r="AY2302" s="17">
        <f t="shared" si="5903"/>
        <v>15623.800000000001</v>
      </c>
      <c r="AZ2302" s="17"/>
      <c r="BA2302" s="32"/>
      <c r="BB2302" s="32"/>
      <c r="BC2302" s="1"/>
      <c r="BD2302" s="1"/>
      <c r="BE2302" s="1"/>
      <c r="BF2302" s="1"/>
      <c r="BG2302" s="1"/>
      <c r="BH2302" s="1"/>
      <c r="BI2302" s="1"/>
    </row>
    <row r="2303" s="1" customFormat="1">
      <c r="A2303" s="30" t="s">
        <v>926</v>
      </c>
      <c r="B2303" s="30" t="s">
        <v>65</v>
      </c>
      <c r="C2303" s="30" t="s">
        <v>297</v>
      </c>
      <c r="D2303" s="30" t="s">
        <v>931</v>
      </c>
      <c r="E2303" s="30" t="s">
        <v>43</v>
      </c>
      <c r="F2303" s="31" t="s">
        <v>44</v>
      </c>
      <c r="G2303" s="17">
        <v>3264.5</v>
      </c>
      <c r="H2303" s="17">
        <v>3108.9000000000001</v>
      </c>
      <c r="I2303" s="17">
        <v>2954</v>
      </c>
      <c r="J2303" s="17"/>
      <c r="K2303" s="17"/>
      <c r="L2303" s="17"/>
      <c r="M2303" s="17">
        <f t="shared" si="5858"/>
        <v>3264.5</v>
      </c>
      <c r="N2303" s="17">
        <f t="shared" si="5859"/>
        <v>3108.9000000000001</v>
      </c>
      <c r="O2303" s="17">
        <f t="shared" si="5860"/>
        <v>2954</v>
      </c>
      <c r="P2303" s="17"/>
      <c r="Q2303" s="17"/>
      <c r="R2303" s="17"/>
      <c r="S2303" s="17"/>
      <c r="T2303" s="17"/>
      <c r="U2303" s="17"/>
      <c r="V2303" s="17"/>
      <c r="W2303" s="17"/>
      <c r="X2303" s="17"/>
      <c r="Y2303" s="17">
        <f t="shared" si="5895"/>
        <v>3264.5</v>
      </c>
      <c r="Z2303" s="17">
        <f t="shared" si="5896"/>
        <v>3108.9000000000001</v>
      </c>
      <c r="AA2303" s="17">
        <f t="shared" si="5897"/>
        <v>2954</v>
      </c>
      <c r="AB2303" s="17"/>
      <c r="AC2303" s="17"/>
      <c r="AD2303" s="17"/>
      <c r="AE2303" s="17">
        <f t="shared" si="5898"/>
        <v>3264.5</v>
      </c>
      <c r="AF2303" s="17">
        <f t="shared" si="5899"/>
        <v>3108.9000000000001</v>
      </c>
      <c r="AG2303" s="17">
        <f t="shared" si="5900"/>
        <v>2954</v>
      </c>
      <c r="AH2303" s="17"/>
      <c r="AI2303" s="17"/>
      <c r="AJ2303" s="17"/>
      <c r="AK2303" s="17"/>
      <c r="AL2303" s="17"/>
      <c r="AM2303" s="17"/>
      <c r="AN2303" s="17"/>
      <c r="AO2303" s="17"/>
      <c r="AP2303" s="17"/>
      <c r="AQ2303" s="17"/>
      <c r="AR2303" s="17"/>
      <c r="AS2303" s="17"/>
      <c r="AT2303" s="17"/>
      <c r="AU2303" s="17"/>
      <c r="AV2303" s="17"/>
      <c r="AW2303" s="17">
        <f t="shared" si="5901"/>
        <v>3264.5</v>
      </c>
      <c r="AX2303" s="17">
        <f t="shared" si="5902"/>
        <v>3108.9000000000001</v>
      </c>
      <c r="AY2303" s="17">
        <f t="shared" si="5903"/>
        <v>2954</v>
      </c>
      <c r="AZ2303" s="17"/>
      <c r="BA2303" s="32"/>
      <c r="BB2303" s="32"/>
      <c r="BC2303" s="1"/>
      <c r="BD2303" s="1"/>
      <c r="BE2303" s="1"/>
      <c r="BF2303" s="1"/>
      <c r="BG2303" s="1"/>
      <c r="BH2303" s="1"/>
      <c r="BI2303" s="1"/>
    </row>
    <row r="2304" s="1" customFormat="1">
      <c r="A2304" s="30" t="s">
        <v>926</v>
      </c>
      <c r="B2304" s="30" t="s">
        <v>65</v>
      </c>
      <c r="C2304" s="30" t="s">
        <v>297</v>
      </c>
      <c r="D2304" s="30" t="s">
        <v>934</v>
      </c>
      <c r="E2304" s="30"/>
      <c r="F2304" s="31" t="s">
        <v>935</v>
      </c>
      <c r="G2304" s="17">
        <f>G2305</f>
        <v>0</v>
      </c>
      <c r="H2304" s="17">
        <f>H2305</f>
        <v>38592.400000000001</v>
      </c>
      <c r="I2304" s="17">
        <f>I2305</f>
        <v>0</v>
      </c>
      <c r="J2304" s="17">
        <f>J2305</f>
        <v>0</v>
      </c>
      <c r="K2304" s="17">
        <f>K2305</f>
        <v>0</v>
      </c>
      <c r="L2304" s="17">
        <f>L2305</f>
        <v>0</v>
      </c>
      <c r="M2304" s="17">
        <f t="shared" si="5858"/>
        <v>0</v>
      </c>
      <c r="N2304" s="17">
        <f t="shared" si="5859"/>
        <v>38592.400000000001</v>
      </c>
      <c r="O2304" s="17">
        <f t="shared" si="5860"/>
        <v>0</v>
      </c>
      <c r="P2304" s="17">
        <f>P2305</f>
        <v>0</v>
      </c>
      <c r="Q2304" s="17">
        <f>Q2305</f>
        <v>0</v>
      </c>
      <c r="R2304" s="17">
        <f>R2305</f>
        <v>0</v>
      </c>
      <c r="S2304" s="17">
        <f>S2305</f>
        <v>0</v>
      </c>
      <c r="T2304" s="17">
        <f>T2305</f>
        <v>0</v>
      </c>
      <c r="U2304" s="17">
        <f>U2305</f>
        <v>0</v>
      </c>
      <c r="V2304" s="17">
        <f>V2305</f>
        <v>0</v>
      </c>
      <c r="W2304" s="17">
        <f>W2305</f>
        <v>0</v>
      </c>
      <c r="X2304" s="17">
        <f>X2305</f>
        <v>0</v>
      </c>
      <c r="Y2304" s="17">
        <f t="shared" si="5895"/>
        <v>0</v>
      </c>
      <c r="Z2304" s="17">
        <f t="shared" si="5896"/>
        <v>38592.400000000001</v>
      </c>
      <c r="AA2304" s="17">
        <f t="shared" si="5897"/>
        <v>0</v>
      </c>
      <c r="AB2304" s="17">
        <f>AB2305</f>
        <v>0</v>
      </c>
      <c r="AC2304" s="17">
        <f>AC2305</f>
        <v>0</v>
      </c>
      <c r="AD2304" s="17">
        <f>AD2305</f>
        <v>0</v>
      </c>
      <c r="AE2304" s="17">
        <f t="shared" si="5898"/>
        <v>0</v>
      </c>
      <c r="AF2304" s="17">
        <f t="shared" si="5899"/>
        <v>38592.400000000001</v>
      </c>
      <c r="AG2304" s="17">
        <f t="shared" si="5900"/>
        <v>0</v>
      </c>
      <c r="AH2304" s="17">
        <f>AH2305</f>
        <v>0</v>
      </c>
      <c r="AI2304" s="17">
        <f>AI2305</f>
        <v>0</v>
      </c>
      <c r="AJ2304" s="17">
        <f>AJ2305</f>
        <v>0</v>
      </c>
      <c r="AK2304" s="17">
        <f>AK2305</f>
        <v>0</v>
      </c>
      <c r="AL2304" s="17">
        <f>AL2305</f>
        <v>0</v>
      </c>
      <c r="AM2304" s="17">
        <f>AM2305</f>
        <v>0</v>
      </c>
      <c r="AN2304" s="17">
        <f>AN2305</f>
        <v>0</v>
      </c>
      <c r="AO2304" s="17">
        <f>AO2305</f>
        <v>0</v>
      </c>
      <c r="AP2304" s="17">
        <f>AP2305</f>
        <v>0</v>
      </c>
      <c r="AQ2304" s="17">
        <f>AQ2305</f>
        <v>0</v>
      </c>
      <c r="AR2304" s="17">
        <f>AR2305</f>
        <v>0</v>
      </c>
      <c r="AS2304" s="17">
        <f>AS2305</f>
        <v>0</v>
      </c>
      <c r="AT2304" s="17">
        <f>AT2305</f>
        <v>0</v>
      </c>
      <c r="AU2304" s="17">
        <f>AU2305</f>
        <v>0</v>
      </c>
      <c r="AV2304" s="17">
        <f>AV2305</f>
        <v>0</v>
      </c>
      <c r="AW2304" s="17">
        <f t="shared" si="5901"/>
        <v>0</v>
      </c>
      <c r="AX2304" s="17">
        <f t="shared" si="5902"/>
        <v>38592.400000000001</v>
      </c>
      <c r="AY2304" s="17">
        <f t="shared" si="5903"/>
        <v>0</v>
      </c>
      <c r="AZ2304" s="17">
        <f>AZ2305</f>
        <v>0</v>
      </c>
      <c r="BA2304" s="32"/>
      <c r="BB2304" s="32"/>
      <c r="BC2304" s="1"/>
      <c r="BD2304" s="1"/>
      <c r="BE2304" s="1"/>
      <c r="BF2304" s="1"/>
      <c r="BG2304" s="1"/>
      <c r="BH2304" s="1"/>
      <c r="BI2304" s="1"/>
    </row>
    <row r="2305" s="1" customFormat="1">
      <c r="A2305" s="30" t="s">
        <v>926</v>
      </c>
      <c r="B2305" s="30" t="s">
        <v>65</v>
      </c>
      <c r="C2305" s="30" t="s">
        <v>297</v>
      </c>
      <c r="D2305" s="30" t="s">
        <v>934</v>
      </c>
      <c r="E2305" s="30" t="s">
        <v>41</v>
      </c>
      <c r="F2305" s="31" t="s">
        <v>42</v>
      </c>
      <c r="G2305" s="17">
        <v>0</v>
      </c>
      <c r="H2305" s="17">
        <v>38592.400000000001</v>
      </c>
      <c r="I2305" s="17">
        <v>0</v>
      </c>
      <c r="J2305" s="17"/>
      <c r="K2305" s="17"/>
      <c r="L2305" s="17"/>
      <c r="M2305" s="17">
        <f t="shared" si="5858"/>
        <v>0</v>
      </c>
      <c r="N2305" s="17">
        <f t="shared" si="5859"/>
        <v>38592.400000000001</v>
      </c>
      <c r="O2305" s="17">
        <f t="shared" si="5860"/>
        <v>0</v>
      </c>
      <c r="P2305" s="17"/>
      <c r="Q2305" s="17"/>
      <c r="R2305" s="17"/>
      <c r="S2305" s="17"/>
      <c r="T2305" s="17"/>
      <c r="U2305" s="17"/>
      <c r="V2305" s="17"/>
      <c r="W2305" s="17"/>
      <c r="X2305" s="17"/>
      <c r="Y2305" s="17">
        <f t="shared" si="5895"/>
        <v>0</v>
      </c>
      <c r="Z2305" s="17">
        <f t="shared" si="5896"/>
        <v>38592.400000000001</v>
      </c>
      <c r="AA2305" s="17">
        <f t="shared" si="5897"/>
        <v>0</v>
      </c>
      <c r="AB2305" s="17"/>
      <c r="AC2305" s="17"/>
      <c r="AD2305" s="17"/>
      <c r="AE2305" s="17">
        <f t="shared" si="5898"/>
        <v>0</v>
      </c>
      <c r="AF2305" s="17">
        <f t="shared" si="5899"/>
        <v>38592.400000000001</v>
      </c>
      <c r="AG2305" s="17">
        <f t="shared" si="5900"/>
        <v>0</v>
      </c>
      <c r="AH2305" s="17"/>
      <c r="AI2305" s="17"/>
      <c r="AJ2305" s="17"/>
      <c r="AK2305" s="17"/>
      <c r="AL2305" s="17"/>
      <c r="AM2305" s="17"/>
      <c r="AN2305" s="17"/>
      <c r="AO2305" s="17"/>
      <c r="AP2305" s="17"/>
      <c r="AQ2305" s="17"/>
      <c r="AR2305" s="17"/>
      <c r="AS2305" s="17"/>
      <c r="AT2305" s="17"/>
      <c r="AU2305" s="17"/>
      <c r="AV2305" s="17"/>
      <c r="AW2305" s="17">
        <f t="shared" si="5901"/>
        <v>0</v>
      </c>
      <c r="AX2305" s="17">
        <f t="shared" si="5902"/>
        <v>38592.400000000001</v>
      </c>
      <c r="AY2305" s="17">
        <f t="shared" si="5903"/>
        <v>0</v>
      </c>
      <c r="AZ2305" s="17"/>
      <c r="BA2305" s="32"/>
      <c r="BB2305" s="32"/>
      <c r="BC2305" s="1"/>
      <c r="BD2305" s="1"/>
      <c r="BE2305" s="1"/>
      <c r="BF2305" s="1"/>
      <c r="BG2305" s="1"/>
      <c r="BH2305" s="1"/>
      <c r="BI2305" s="1"/>
    </row>
    <row r="2306" s="1" customFormat="1">
      <c r="A2306" s="30" t="s">
        <v>926</v>
      </c>
      <c r="B2306" s="30" t="s">
        <v>65</v>
      </c>
      <c r="C2306" s="30" t="s">
        <v>297</v>
      </c>
      <c r="D2306" s="30" t="s">
        <v>437</v>
      </c>
      <c r="E2306" s="35"/>
      <c r="F2306" s="31" t="s">
        <v>438</v>
      </c>
      <c r="G2306" s="17">
        <f>G2307+G2308</f>
        <v>11651.699999999999</v>
      </c>
      <c r="H2306" s="17">
        <f>H2307+H2308</f>
        <v>11831.4</v>
      </c>
      <c r="I2306" s="17">
        <f>I2307+I2308</f>
        <v>11831.4</v>
      </c>
      <c r="J2306" s="17">
        <f>J2307+J2308</f>
        <v>0</v>
      </c>
      <c r="K2306" s="17">
        <f>K2307+K2308</f>
        <v>0</v>
      </c>
      <c r="L2306" s="17">
        <f>L2307+L2308</f>
        <v>0</v>
      </c>
      <c r="M2306" s="17">
        <f t="shared" si="5858"/>
        <v>11651.699999999999</v>
      </c>
      <c r="N2306" s="17">
        <f t="shared" si="5859"/>
        <v>11831.4</v>
      </c>
      <c r="O2306" s="17">
        <f t="shared" si="5860"/>
        <v>11831.4</v>
      </c>
      <c r="P2306" s="17">
        <f>P2307+P2308</f>
        <v>6514.1000000000004</v>
      </c>
      <c r="Q2306" s="17">
        <f>Q2307+Q2308</f>
        <v>0</v>
      </c>
      <c r="R2306" s="17">
        <f>R2307+R2308</f>
        <v>0</v>
      </c>
      <c r="S2306" s="17">
        <f>S2307+S2308</f>
        <v>0</v>
      </c>
      <c r="T2306" s="17">
        <f>T2307+T2308</f>
        <v>6329.3999999999996</v>
      </c>
      <c r="U2306" s="17">
        <f>U2307+U2308</f>
        <v>0</v>
      </c>
      <c r="V2306" s="17">
        <f>V2307+V2308</f>
        <v>6329.3999999999996</v>
      </c>
      <c r="W2306" s="17">
        <f>W2307+W2308</f>
        <v>0</v>
      </c>
      <c r="X2306" s="17">
        <f>X2307+X2308</f>
        <v>0</v>
      </c>
      <c r="Y2306" s="17">
        <f t="shared" si="5895"/>
        <v>18165.799999999999</v>
      </c>
      <c r="Z2306" s="17">
        <f t="shared" si="5896"/>
        <v>18160.799999999999</v>
      </c>
      <c r="AA2306" s="17">
        <f t="shared" si="5897"/>
        <v>18160.799999999999</v>
      </c>
      <c r="AB2306" s="17">
        <f>AB2307+AB2308</f>
        <v>0</v>
      </c>
      <c r="AC2306" s="17">
        <f>AC2307+AC2308</f>
        <v>0</v>
      </c>
      <c r="AD2306" s="17">
        <f>AD2307+AD2308</f>
        <v>0</v>
      </c>
      <c r="AE2306" s="17">
        <f t="shared" si="5898"/>
        <v>18165.799999999999</v>
      </c>
      <c r="AF2306" s="17">
        <f t="shared" si="5899"/>
        <v>18160.799999999999</v>
      </c>
      <c r="AG2306" s="17">
        <f t="shared" si="5900"/>
        <v>18160.799999999999</v>
      </c>
      <c r="AH2306" s="17">
        <f>AH2307+AH2308</f>
        <v>0</v>
      </c>
      <c r="AI2306" s="17">
        <f>AI2307+AI2308</f>
        <v>0</v>
      </c>
      <c r="AJ2306" s="17">
        <f>AJ2307+AJ2308</f>
        <v>0</v>
      </c>
      <c r="AK2306" s="17">
        <f>AK2307+AK2308</f>
        <v>0</v>
      </c>
      <c r="AL2306" s="17">
        <f>AL2307+AL2308</f>
        <v>0</v>
      </c>
      <c r="AM2306" s="17">
        <f>AM2307+AM2308</f>
        <v>0</v>
      </c>
      <c r="AN2306" s="17">
        <f>AN2307+AN2308</f>
        <v>0</v>
      </c>
      <c r="AO2306" s="17">
        <f>AO2307+AO2308</f>
        <v>0</v>
      </c>
      <c r="AP2306" s="17">
        <f>AP2307+AP2308</f>
        <v>0</v>
      </c>
      <c r="AQ2306" s="17">
        <f>AQ2307+AQ2308</f>
        <v>0</v>
      </c>
      <c r="AR2306" s="17">
        <f>AR2307+AR2308</f>
        <v>0</v>
      </c>
      <c r="AS2306" s="17">
        <f>AS2307+AS2308</f>
        <v>0</v>
      </c>
      <c r="AT2306" s="17">
        <f>AT2307+AT2308</f>
        <v>0</v>
      </c>
      <c r="AU2306" s="17">
        <f>AU2307+AU2308</f>
        <v>0</v>
      </c>
      <c r="AV2306" s="17">
        <f>AV2307+AV2308</f>
        <v>0</v>
      </c>
      <c r="AW2306" s="17">
        <f t="shared" si="5901"/>
        <v>18165.799999999999</v>
      </c>
      <c r="AX2306" s="17">
        <f t="shared" si="5902"/>
        <v>18160.799999999999</v>
      </c>
      <c r="AY2306" s="17">
        <f t="shared" si="5903"/>
        <v>18160.799999999999</v>
      </c>
      <c r="AZ2306" s="17">
        <f>AZ2307+AZ2308</f>
        <v>0</v>
      </c>
      <c r="BA2306" s="32"/>
      <c r="BB2306" s="32"/>
      <c r="BC2306" s="1"/>
      <c r="BD2306" s="1"/>
      <c r="BE2306" s="1"/>
      <c r="BF2306" s="1"/>
      <c r="BG2306" s="1"/>
      <c r="BH2306" s="1"/>
      <c r="BI2306" s="1"/>
    </row>
    <row r="2307" s="1" customFormat="1">
      <c r="A2307" s="30" t="s">
        <v>926</v>
      </c>
      <c r="B2307" s="30" t="s">
        <v>65</v>
      </c>
      <c r="C2307" s="30" t="s">
        <v>297</v>
      </c>
      <c r="D2307" s="30" t="s">
        <v>437</v>
      </c>
      <c r="E2307" s="30" t="s">
        <v>53</v>
      </c>
      <c r="F2307" s="31" t="s">
        <v>54</v>
      </c>
      <c r="G2307" s="17">
        <v>10723.299999999999</v>
      </c>
      <c r="H2307" s="17">
        <v>10903</v>
      </c>
      <c r="I2307" s="17">
        <v>10903</v>
      </c>
      <c r="J2307" s="17"/>
      <c r="K2307" s="17"/>
      <c r="L2307" s="17"/>
      <c r="M2307" s="17">
        <f t="shared" si="5858"/>
        <v>10723.299999999999</v>
      </c>
      <c r="N2307" s="17">
        <f t="shared" si="5859"/>
        <v>10903</v>
      </c>
      <c r="O2307" s="17">
        <f t="shared" si="5860"/>
        <v>10903</v>
      </c>
      <c r="P2307" s="17">
        <v>6514.1000000000004</v>
      </c>
      <c r="Q2307" s="17"/>
      <c r="R2307" s="17"/>
      <c r="S2307" s="17"/>
      <c r="T2307" s="17">
        <v>6329.3999999999996</v>
      </c>
      <c r="U2307" s="17"/>
      <c r="V2307" s="17">
        <v>6329.3999999999996</v>
      </c>
      <c r="W2307" s="17"/>
      <c r="X2307" s="17"/>
      <c r="Y2307" s="17">
        <f t="shared" si="5895"/>
        <v>17237.400000000001</v>
      </c>
      <c r="Z2307" s="17">
        <f t="shared" si="5896"/>
        <v>17232.400000000001</v>
      </c>
      <c r="AA2307" s="17">
        <f t="shared" si="5897"/>
        <v>17232.400000000001</v>
      </c>
      <c r="AB2307" s="17"/>
      <c r="AC2307" s="17"/>
      <c r="AD2307" s="17"/>
      <c r="AE2307" s="17">
        <f t="shared" si="5898"/>
        <v>17237.400000000001</v>
      </c>
      <c r="AF2307" s="17">
        <f t="shared" si="5899"/>
        <v>17232.400000000001</v>
      </c>
      <c r="AG2307" s="17">
        <f t="shared" si="5900"/>
        <v>17232.400000000001</v>
      </c>
      <c r="AH2307" s="17"/>
      <c r="AI2307" s="17"/>
      <c r="AJ2307" s="17"/>
      <c r="AK2307" s="17"/>
      <c r="AL2307" s="17"/>
      <c r="AM2307" s="17"/>
      <c r="AN2307" s="17"/>
      <c r="AO2307" s="17"/>
      <c r="AP2307" s="17"/>
      <c r="AQ2307" s="17"/>
      <c r="AR2307" s="17"/>
      <c r="AS2307" s="17"/>
      <c r="AT2307" s="17"/>
      <c r="AU2307" s="17"/>
      <c r="AV2307" s="17"/>
      <c r="AW2307" s="17">
        <f t="shared" si="5901"/>
        <v>17237.400000000001</v>
      </c>
      <c r="AX2307" s="17">
        <f t="shared" si="5902"/>
        <v>17232.400000000001</v>
      </c>
      <c r="AY2307" s="17">
        <f t="shared" si="5903"/>
        <v>17232.400000000001</v>
      </c>
      <c r="AZ2307" s="17"/>
      <c r="BA2307" s="32"/>
      <c r="BB2307" s="32"/>
      <c r="BC2307" s="1"/>
      <c r="BD2307" s="1"/>
      <c r="BE2307" s="1"/>
      <c r="BF2307" s="1"/>
      <c r="BG2307" s="1"/>
      <c r="BH2307" s="1"/>
      <c r="BI2307" s="1"/>
    </row>
    <row r="2308" s="1" customFormat="1">
      <c r="A2308" s="30" t="s">
        <v>926</v>
      </c>
      <c r="B2308" s="30" t="s">
        <v>65</v>
      </c>
      <c r="C2308" s="30" t="s">
        <v>297</v>
      </c>
      <c r="D2308" s="30" t="s">
        <v>437</v>
      </c>
      <c r="E2308" s="30" t="s">
        <v>41</v>
      </c>
      <c r="F2308" s="31" t="s">
        <v>42</v>
      </c>
      <c r="G2308" s="17">
        <v>928.39999999999998</v>
      </c>
      <c r="H2308" s="17">
        <v>928.39999999999998</v>
      </c>
      <c r="I2308" s="17">
        <v>928.39999999999998</v>
      </c>
      <c r="J2308" s="17"/>
      <c r="K2308" s="17"/>
      <c r="L2308" s="17"/>
      <c r="M2308" s="17">
        <f t="shared" si="5858"/>
        <v>928.39999999999998</v>
      </c>
      <c r="N2308" s="17">
        <f t="shared" si="5859"/>
        <v>928.39999999999998</v>
      </c>
      <c r="O2308" s="17">
        <f t="shared" si="5860"/>
        <v>928.39999999999998</v>
      </c>
      <c r="P2308" s="17"/>
      <c r="Q2308" s="17"/>
      <c r="R2308" s="17"/>
      <c r="S2308" s="17"/>
      <c r="T2308" s="17"/>
      <c r="U2308" s="17"/>
      <c r="V2308" s="17"/>
      <c r="W2308" s="17"/>
      <c r="X2308" s="17"/>
      <c r="Y2308" s="17">
        <f t="shared" si="5895"/>
        <v>928.39999999999998</v>
      </c>
      <c r="Z2308" s="17">
        <f t="shared" si="5896"/>
        <v>928.39999999999998</v>
      </c>
      <c r="AA2308" s="17">
        <f t="shared" si="5897"/>
        <v>928.39999999999998</v>
      </c>
      <c r="AB2308" s="17"/>
      <c r="AC2308" s="17"/>
      <c r="AD2308" s="17"/>
      <c r="AE2308" s="17">
        <f t="shared" si="5898"/>
        <v>928.39999999999998</v>
      </c>
      <c r="AF2308" s="17">
        <f t="shared" si="5899"/>
        <v>928.39999999999998</v>
      </c>
      <c r="AG2308" s="17">
        <f t="shared" si="5900"/>
        <v>928.39999999999998</v>
      </c>
      <c r="AH2308" s="17"/>
      <c r="AI2308" s="17"/>
      <c r="AJ2308" s="17"/>
      <c r="AK2308" s="17"/>
      <c r="AL2308" s="17"/>
      <c r="AM2308" s="17"/>
      <c r="AN2308" s="17"/>
      <c r="AO2308" s="17"/>
      <c r="AP2308" s="17"/>
      <c r="AQ2308" s="17"/>
      <c r="AR2308" s="17"/>
      <c r="AS2308" s="17"/>
      <c r="AT2308" s="17"/>
      <c r="AU2308" s="17"/>
      <c r="AV2308" s="17"/>
      <c r="AW2308" s="17">
        <f t="shared" si="5901"/>
        <v>928.39999999999998</v>
      </c>
      <c r="AX2308" s="17">
        <f t="shared" si="5902"/>
        <v>928.39999999999998</v>
      </c>
      <c r="AY2308" s="17">
        <f t="shared" si="5903"/>
        <v>928.39999999999998</v>
      </c>
      <c r="AZ2308" s="17"/>
      <c r="BA2308" s="32"/>
      <c r="BB2308" s="32"/>
      <c r="BC2308" s="1"/>
      <c r="BD2308" s="1"/>
      <c r="BE2308" s="1"/>
      <c r="BF2308" s="1"/>
      <c r="BG2308" s="1"/>
      <c r="BH2308" s="1"/>
      <c r="BI2308" s="1"/>
    </row>
    <row r="2309" s="1" customFormat="1">
      <c r="A2309" s="30" t="s">
        <v>926</v>
      </c>
      <c r="B2309" s="30" t="s">
        <v>65</v>
      </c>
      <c r="C2309" s="30" t="s">
        <v>297</v>
      </c>
      <c r="D2309" s="30" t="s">
        <v>439</v>
      </c>
      <c r="E2309" s="35"/>
      <c r="F2309" s="31" t="s">
        <v>440</v>
      </c>
      <c r="G2309" s="17">
        <f>G2310</f>
        <v>1314.0999999999999</v>
      </c>
      <c r="H2309" s="17">
        <f>H2310</f>
        <v>1314.0999999999999</v>
      </c>
      <c r="I2309" s="17">
        <f>I2310</f>
        <v>1314.0999999999999</v>
      </c>
      <c r="J2309" s="17">
        <f>J2310</f>
        <v>0</v>
      </c>
      <c r="K2309" s="17">
        <f>K2310</f>
        <v>0</v>
      </c>
      <c r="L2309" s="17">
        <f>L2310</f>
        <v>0</v>
      </c>
      <c r="M2309" s="17">
        <f t="shared" si="5858"/>
        <v>1314.0999999999999</v>
      </c>
      <c r="N2309" s="17">
        <f t="shared" si="5859"/>
        <v>1314.0999999999999</v>
      </c>
      <c r="O2309" s="17">
        <f t="shared" si="5860"/>
        <v>1314.0999999999999</v>
      </c>
      <c r="P2309" s="17">
        <f>P2310</f>
        <v>0</v>
      </c>
      <c r="Q2309" s="17">
        <f>Q2310</f>
        <v>0</v>
      </c>
      <c r="R2309" s="17">
        <f>R2310</f>
        <v>0</v>
      </c>
      <c r="S2309" s="17">
        <f>S2310</f>
        <v>0</v>
      </c>
      <c r="T2309" s="17">
        <f>T2310</f>
        <v>0</v>
      </c>
      <c r="U2309" s="17">
        <f>U2310</f>
        <v>0</v>
      </c>
      <c r="V2309" s="17">
        <f>V2310</f>
        <v>0</v>
      </c>
      <c r="W2309" s="17">
        <f>W2310</f>
        <v>0</v>
      </c>
      <c r="X2309" s="17">
        <f>X2310</f>
        <v>0</v>
      </c>
      <c r="Y2309" s="17">
        <f t="shared" si="5895"/>
        <v>1314.0999999999999</v>
      </c>
      <c r="Z2309" s="17">
        <f t="shared" si="5896"/>
        <v>1314.0999999999999</v>
      </c>
      <c r="AA2309" s="17">
        <f t="shared" si="5897"/>
        <v>1314.0999999999999</v>
      </c>
      <c r="AB2309" s="17">
        <f>AB2310</f>
        <v>0</v>
      </c>
      <c r="AC2309" s="17">
        <f>AC2310</f>
        <v>0</v>
      </c>
      <c r="AD2309" s="17">
        <f>AD2310</f>
        <v>0</v>
      </c>
      <c r="AE2309" s="17">
        <f t="shared" si="5898"/>
        <v>1314.0999999999999</v>
      </c>
      <c r="AF2309" s="17">
        <f t="shared" si="5899"/>
        <v>1314.0999999999999</v>
      </c>
      <c r="AG2309" s="17">
        <f t="shared" si="5900"/>
        <v>1314.0999999999999</v>
      </c>
      <c r="AH2309" s="17">
        <f>AH2310</f>
        <v>0</v>
      </c>
      <c r="AI2309" s="17">
        <f>AI2310</f>
        <v>0</v>
      </c>
      <c r="AJ2309" s="17">
        <f>AJ2310</f>
        <v>0</v>
      </c>
      <c r="AK2309" s="17">
        <f>AK2310</f>
        <v>0</v>
      </c>
      <c r="AL2309" s="17">
        <f>AL2310</f>
        <v>0</v>
      </c>
      <c r="AM2309" s="17">
        <f>AM2310</f>
        <v>0</v>
      </c>
      <c r="AN2309" s="17">
        <f>AN2310</f>
        <v>0</v>
      </c>
      <c r="AO2309" s="17">
        <f>AO2310</f>
        <v>0</v>
      </c>
      <c r="AP2309" s="17">
        <f>AP2310</f>
        <v>0</v>
      </c>
      <c r="AQ2309" s="17">
        <f>AQ2310</f>
        <v>0</v>
      </c>
      <c r="AR2309" s="17">
        <f>AR2310</f>
        <v>0</v>
      </c>
      <c r="AS2309" s="17">
        <f>AS2310</f>
        <v>0</v>
      </c>
      <c r="AT2309" s="17">
        <f>AT2310</f>
        <v>0</v>
      </c>
      <c r="AU2309" s="17">
        <f>AU2310</f>
        <v>0</v>
      </c>
      <c r="AV2309" s="17">
        <f>AV2310</f>
        <v>0</v>
      </c>
      <c r="AW2309" s="17">
        <f t="shared" si="5901"/>
        <v>1314.0999999999999</v>
      </c>
      <c r="AX2309" s="17">
        <f t="shared" si="5902"/>
        <v>1314.0999999999999</v>
      </c>
      <c r="AY2309" s="17">
        <f t="shared" si="5903"/>
        <v>1314.0999999999999</v>
      </c>
      <c r="AZ2309" s="17">
        <f>AZ2310</f>
        <v>0</v>
      </c>
      <c r="BA2309" s="32"/>
      <c r="BB2309" s="32"/>
      <c r="BC2309" s="1"/>
      <c r="BD2309" s="1"/>
      <c r="BE2309" s="1"/>
      <c r="BF2309" s="1"/>
      <c r="BG2309" s="1"/>
      <c r="BH2309" s="1"/>
      <c r="BI2309" s="1"/>
    </row>
    <row r="2310" s="1" customFormat="1">
      <c r="A2310" s="30" t="s">
        <v>926</v>
      </c>
      <c r="B2310" s="30" t="s">
        <v>65</v>
      </c>
      <c r="C2310" s="30" t="s">
        <v>297</v>
      </c>
      <c r="D2310" s="30" t="s">
        <v>439</v>
      </c>
      <c r="E2310" s="30" t="s">
        <v>41</v>
      </c>
      <c r="F2310" s="31" t="s">
        <v>42</v>
      </c>
      <c r="G2310" s="17">
        <v>1314.0999999999999</v>
      </c>
      <c r="H2310" s="17">
        <v>1314.0999999999999</v>
      </c>
      <c r="I2310" s="17">
        <v>1314.0999999999999</v>
      </c>
      <c r="J2310" s="17"/>
      <c r="K2310" s="17"/>
      <c r="L2310" s="17"/>
      <c r="M2310" s="17">
        <f t="shared" si="5858"/>
        <v>1314.0999999999999</v>
      </c>
      <c r="N2310" s="17">
        <f t="shared" si="5859"/>
        <v>1314.0999999999999</v>
      </c>
      <c r="O2310" s="17">
        <f t="shared" si="5860"/>
        <v>1314.0999999999999</v>
      </c>
      <c r="P2310" s="17"/>
      <c r="Q2310" s="17"/>
      <c r="R2310" s="17"/>
      <c r="S2310" s="17"/>
      <c r="T2310" s="17"/>
      <c r="U2310" s="17"/>
      <c r="V2310" s="17"/>
      <c r="W2310" s="17"/>
      <c r="X2310" s="17"/>
      <c r="Y2310" s="17">
        <f t="shared" si="5895"/>
        <v>1314.0999999999999</v>
      </c>
      <c r="Z2310" s="17">
        <f t="shared" si="5896"/>
        <v>1314.0999999999999</v>
      </c>
      <c r="AA2310" s="17">
        <f t="shared" si="5897"/>
        <v>1314.0999999999999</v>
      </c>
      <c r="AB2310" s="17"/>
      <c r="AC2310" s="17"/>
      <c r="AD2310" s="17"/>
      <c r="AE2310" s="17">
        <f t="shared" si="5898"/>
        <v>1314.0999999999999</v>
      </c>
      <c r="AF2310" s="17">
        <f t="shared" si="5899"/>
        <v>1314.0999999999999</v>
      </c>
      <c r="AG2310" s="17">
        <f t="shared" si="5900"/>
        <v>1314.0999999999999</v>
      </c>
      <c r="AH2310" s="17"/>
      <c r="AI2310" s="17"/>
      <c r="AJ2310" s="17"/>
      <c r="AK2310" s="17"/>
      <c r="AL2310" s="17"/>
      <c r="AM2310" s="17"/>
      <c r="AN2310" s="17"/>
      <c r="AO2310" s="17"/>
      <c r="AP2310" s="17"/>
      <c r="AQ2310" s="17"/>
      <c r="AR2310" s="17"/>
      <c r="AS2310" s="17"/>
      <c r="AT2310" s="17"/>
      <c r="AU2310" s="17"/>
      <c r="AV2310" s="17"/>
      <c r="AW2310" s="17">
        <f t="shared" si="5901"/>
        <v>1314.0999999999999</v>
      </c>
      <c r="AX2310" s="17">
        <f t="shared" si="5902"/>
        <v>1314.0999999999999</v>
      </c>
      <c r="AY2310" s="17">
        <f t="shared" si="5903"/>
        <v>1314.0999999999999</v>
      </c>
      <c r="AZ2310" s="17"/>
      <c r="BA2310" s="32"/>
      <c r="BB2310" s="32"/>
      <c r="BC2310" s="1"/>
      <c r="BD2310" s="1"/>
      <c r="BE2310" s="1"/>
      <c r="BF2310" s="1"/>
      <c r="BG2310" s="1"/>
      <c r="BH2310" s="1"/>
      <c r="BI2310" s="1"/>
    </row>
    <row r="2311" s="1" customFormat="1">
      <c r="A2311" s="30" t="s">
        <v>926</v>
      </c>
      <c r="B2311" s="30" t="s">
        <v>65</v>
      </c>
      <c r="C2311" s="30" t="s">
        <v>297</v>
      </c>
      <c r="D2311" s="30" t="s">
        <v>936</v>
      </c>
      <c r="E2311" s="35"/>
      <c r="F2311" s="31" t="s">
        <v>937</v>
      </c>
      <c r="G2311" s="17">
        <f>G2312</f>
        <v>551.60000000000002</v>
      </c>
      <c r="H2311" s="17">
        <f>H2312</f>
        <v>551.60000000000002</v>
      </c>
      <c r="I2311" s="17">
        <f>I2312</f>
        <v>551.60000000000002</v>
      </c>
      <c r="J2311" s="17">
        <f>J2312</f>
        <v>0</v>
      </c>
      <c r="K2311" s="17">
        <f>K2312</f>
        <v>0</v>
      </c>
      <c r="L2311" s="17">
        <f>L2312</f>
        <v>0</v>
      </c>
      <c r="M2311" s="17">
        <f t="shared" si="5858"/>
        <v>551.60000000000002</v>
      </c>
      <c r="N2311" s="17">
        <f t="shared" si="5859"/>
        <v>551.60000000000002</v>
      </c>
      <c r="O2311" s="17">
        <f t="shared" si="5860"/>
        <v>551.60000000000002</v>
      </c>
      <c r="P2311" s="17">
        <f>P2312</f>
        <v>0</v>
      </c>
      <c r="Q2311" s="17">
        <f>Q2312</f>
        <v>0</v>
      </c>
      <c r="R2311" s="17">
        <f>R2312</f>
        <v>0</v>
      </c>
      <c r="S2311" s="17">
        <f>S2312</f>
        <v>0</v>
      </c>
      <c r="T2311" s="17">
        <f>T2312</f>
        <v>0</v>
      </c>
      <c r="U2311" s="17">
        <f>U2312</f>
        <v>0</v>
      </c>
      <c r="V2311" s="17">
        <f>V2312</f>
        <v>0</v>
      </c>
      <c r="W2311" s="17">
        <f>W2312</f>
        <v>0</v>
      </c>
      <c r="X2311" s="17">
        <f>X2312</f>
        <v>0</v>
      </c>
      <c r="Y2311" s="17">
        <f t="shared" si="5895"/>
        <v>551.60000000000002</v>
      </c>
      <c r="Z2311" s="17">
        <f t="shared" si="5896"/>
        <v>551.60000000000002</v>
      </c>
      <c r="AA2311" s="17">
        <f t="shared" si="5897"/>
        <v>551.60000000000002</v>
      </c>
      <c r="AB2311" s="17">
        <f>AB2312</f>
        <v>0</v>
      </c>
      <c r="AC2311" s="17">
        <f>AC2312</f>
        <v>0</v>
      </c>
      <c r="AD2311" s="17">
        <f>AD2312</f>
        <v>0</v>
      </c>
      <c r="AE2311" s="17">
        <f t="shared" si="5898"/>
        <v>551.60000000000002</v>
      </c>
      <c r="AF2311" s="17">
        <f t="shared" si="5899"/>
        <v>551.60000000000002</v>
      </c>
      <c r="AG2311" s="17">
        <f t="shared" si="5900"/>
        <v>551.60000000000002</v>
      </c>
      <c r="AH2311" s="17">
        <f>AH2312</f>
        <v>0</v>
      </c>
      <c r="AI2311" s="17">
        <f>AI2312</f>
        <v>0</v>
      </c>
      <c r="AJ2311" s="17">
        <f>AJ2312</f>
        <v>0</v>
      </c>
      <c r="AK2311" s="17">
        <f>AK2312</f>
        <v>0</v>
      </c>
      <c r="AL2311" s="17">
        <f>AL2312</f>
        <v>0</v>
      </c>
      <c r="AM2311" s="17">
        <f>AM2312</f>
        <v>0</v>
      </c>
      <c r="AN2311" s="17">
        <f>AN2312</f>
        <v>0</v>
      </c>
      <c r="AO2311" s="17">
        <f>AO2312</f>
        <v>0</v>
      </c>
      <c r="AP2311" s="17">
        <f>AP2312</f>
        <v>0</v>
      </c>
      <c r="AQ2311" s="17">
        <f>AQ2312</f>
        <v>0</v>
      </c>
      <c r="AR2311" s="17">
        <f>AR2312</f>
        <v>0</v>
      </c>
      <c r="AS2311" s="17">
        <f>AS2312</f>
        <v>0</v>
      </c>
      <c r="AT2311" s="17">
        <f>AT2312</f>
        <v>0</v>
      </c>
      <c r="AU2311" s="17">
        <f>AU2312</f>
        <v>0</v>
      </c>
      <c r="AV2311" s="17">
        <f>AV2312</f>
        <v>0</v>
      </c>
      <c r="AW2311" s="17">
        <f t="shared" si="5901"/>
        <v>551.60000000000002</v>
      </c>
      <c r="AX2311" s="17">
        <f t="shared" si="5902"/>
        <v>551.60000000000002</v>
      </c>
      <c r="AY2311" s="17">
        <f t="shared" si="5903"/>
        <v>551.60000000000002</v>
      </c>
      <c r="AZ2311" s="17">
        <f>AZ2312</f>
        <v>0</v>
      </c>
      <c r="BA2311" s="32"/>
      <c r="BB2311" s="32"/>
      <c r="BC2311" s="1"/>
      <c r="BD2311" s="1"/>
      <c r="BE2311" s="1"/>
      <c r="BF2311" s="1"/>
      <c r="BG2311" s="1"/>
      <c r="BH2311" s="1"/>
      <c r="BI2311" s="1"/>
    </row>
    <row r="2312" s="1" customFormat="1">
      <c r="A2312" s="30" t="s">
        <v>926</v>
      </c>
      <c r="B2312" s="30" t="s">
        <v>65</v>
      </c>
      <c r="C2312" s="30" t="s">
        <v>297</v>
      </c>
      <c r="D2312" s="30" t="s">
        <v>936</v>
      </c>
      <c r="E2312" s="30" t="s">
        <v>134</v>
      </c>
      <c r="F2312" s="31" t="s">
        <v>135</v>
      </c>
      <c r="G2312" s="17">
        <v>551.60000000000002</v>
      </c>
      <c r="H2312" s="17">
        <v>551.60000000000002</v>
      </c>
      <c r="I2312" s="17">
        <v>551.60000000000002</v>
      </c>
      <c r="J2312" s="17"/>
      <c r="K2312" s="17"/>
      <c r="L2312" s="17"/>
      <c r="M2312" s="17">
        <f t="shared" si="5858"/>
        <v>551.60000000000002</v>
      </c>
      <c r="N2312" s="17">
        <f t="shared" si="5859"/>
        <v>551.60000000000002</v>
      </c>
      <c r="O2312" s="17">
        <f t="shared" si="5860"/>
        <v>551.60000000000002</v>
      </c>
      <c r="P2312" s="17"/>
      <c r="Q2312" s="17"/>
      <c r="R2312" s="17"/>
      <c r="S2312" s="17"/>
      <c r="T2312" s="17"/>
      <c r="U2312" s="17"/>
      <c r="V2312" s="17"/>
      <c r="W2312" s="17"/>
      <c r="X2312" s="17"/>
      <c r="Y2312" s="17">
        <f t="shared" si="5895"/>
        <v>551.60000000000002</v>
      </c>
      <c r="Z2312" s="17">
        <f t="shared" si="5896"/>
        <v>551.60000000000002</v>
      </c>
      <c r="AA2312" s="17">
        <f t="shared" si="5897"/>
        <v>551.60000000000002</v>
      </c>
      <c r="AB2312" s="17"/>
      <c r="AC2312" s="17"/>
      <c r="AD2312" s="17"/>
      <c r="AE2312" s="17">
        <f t="shared" si="5898"/>
        <v>551.60000000000002</v>
      </c>
      <c r="AF2312" s="17">
        <f t="shared" si="5899"/>
        <v>551.60000000000002</v>
      </c>
      <c r="AG2312" s="17">
        <f t="shared" si="5900"/>
        <v>551.60000000000002</v>
      </c>
      <c r="AH2312" s="17"/>
      <c r="AI2312" s="17"/>
      <c r="AJ2312" s="17"/>
      <c r="AK2312" s="17"/>
      <c r="AL2312" s="17"/>
      <c r="AM2312" s="17"/>
      <c r="AN2312" s="17"/>
      <c r="AO2312" s="17"/>
      <c r="AP2312" s="17"/>
      <c r="AQ2312" s="17"/>
      <c r="AR2312" s="17"/>
      <c r="AS2312" s="17"/>
      <c r="AT2312" s="17"/>
      <c r="AU2312" s="17"/>
      <c r="AV2312" s="17"/>
      <c r="AW2312" s="17">
        <f t="shared" si="5901"/>
        <v>551.60000000000002</v>
      </c>
      <c r="AX2312" s="17">
        <f t="shared" si="5902"/>
        <v>551.60000000000002</v>
      </c>
      <c r="AY2312" s="17">
        <f t="shared" si="5903"/>
        <v>551.60000000000002</v>
      </c>
      <c r="AZ2312" s="17"/>
      <c r="BA2312" s="32"/>
      <c r="BB2312" s="32"/>
      <c r="BC2312" s="1"/>
      <c r="BD2312" s="1"/>
      <c r="BE2312" s="1"/>
      <c r="BF2312" s="1"/>
      <c r="BG2312" s="1"/>
      <c r="BH2312" s="1"/>
      <c r="BI2312" s="1"/>
    </row>
    <row r="2313" s="25" customFormat="1">
      <c r="A2313" s="26" t="s">
        <v>926</v>
      </c>
      <c r="B2313" s="26" t="s">
        <v>65</v>
      </c>
      <c r="C2313" s="26" t="s">
        <v>154</v>
      </c>
      <c r="D2313" s="26"/>
      <c r="E2313" s="26"/>
      <c r="F2313" s="27" t="s">
        <v>155</v>
      </c>
      <c r="G2313" s="28">
        <f>G2314+G2325</f>
        <v>28264.299999999996</v>
      </c>
      <c r="H2313" s="28">
        <f>H2314+H2325</f>
        <v>28839.400000000001</v>
      </c>
      <c r="I2313" s="28">
        <f>I2314+I2325</f>
        <v>28839.400000000001</v>
      </c>
      <c r="J2313" s="28">
        <f>J2314+J2325</f>
        <v>0</v>
      </c>
      <c r="K2313" s="28">
        <f>K2314+K2325</f>
        <v>0</v>
      </c>
      <c r="L2313" s="28">
        <f>L2314+L2325</f>
        <v>0</v>
      </c>
      <c r="M2313" s="28">
        <f t="shared" si="5858"/>
        <v>28264.299999999996</v>
      </c>
      <c r="N2313" s="28">
        <f t="shared" si="5859"/>
        <v>28839.400000000001</v>
      </c>
      <c r="O2313" s="28">
        <f t="shared" si="5860"/>
        <v>28839.400000000001</v>
      </c>
      <c r="P2313" s="28">
        <f>P2314+P2325</f>
        <v>2840.5999999999999</v>
      </c>
      <c r="Q2313" s="28">
        <f>Q2314+Q2325</f>
        <v>0</v>
      </c>
      <c r="R2313" s="28">
        <f>R2314+R2325</f>
        <v>0</v>
      </c>
      <c r="S2313" s="28">
        <f>S2314+S2325</f>
        <v>0</v>
      </c>
      <c r="T2313" s="28">
        <f>T2314+T2325</f>
        <v>3469.3000000000002</v>
      </c>
      <c r="U2313" s="28">
        <f>U2314+U2325</f>
        <v>0</v>
      </c>
      <c r="V2313" s="28">
        <f>V2314+V2325</f>
        <v>3469.3000000000002</v>
      </c>
      <c r="W2313" s="28">
        <f>W2314+W2325</f>
        <v>0</v>
      </c>
      <c r="X2313" s="28">
        <f>X2314+X2325</f>
        <v>0</v>
      </c>
      <c r="Y2313" s="28">
        <f t="shared" si="5895"/>
        <v>31104.899999999994</v>
      </c>
      <c r="Z2313" s="28">
        <f t="shared" si="5896"/>
        <v>32308.700000000001</v>
      </c>
      <c r="AA2313" s="28">
        <f t="shared" si="5897"/>
        <v>32308.700000000001</v>
      </c>
      <c r="AB2313" s="28">
        <f>AB2314+AB2325</f>
        <v>0</v>
      </c>
      <c r="AC2313" s="28">
        <f>AC2314+AC2325</f>
        <v>0</v>
      </c>
      <c r="AD2313" s="28">
        <f>AD2314+AD2325</f>
        <v>0</v>
      </c>
      <c r="AE2313" s="28">
        <f t="shared" si="5898"/>
        <v>31104.899999999994</v>
      </c>
      <c r="AF2313" s="28">
        <f t="shared" si="5899"/>
        <v>32308.700000000001</v>
      </c>
      <c r="AG2313" s="28">
        <f t="shared" si="5900"/>
        <v>32308.700000000001</v>
      </c>
      <c r="AH2313" s="28">
        <f>AH2314+AH2325</f>
        <v>0</v>
      </c>
      <c r="AI2313" s="28">
        <f>AI2314+AI2325</f>
        <v>0</v>
      </c>
      <c r="AJ2313" s="28">
        <f>AJ2314+AJ2325</f>
        <v>3526.5120000000002</v>
      </c>
      <c r="AK2313" s="28">
        <f>AK2314+AK2325</f>
        <v>0</v>
      </c>
      <c r="AL2313" s="28">
        <f>AL2314+AL2325</f>
        <v>0</v>
      </c>
      <c r="AM2313" s="28">
        <f>AM2314+AM2325</f>
        <v>0</v>
      </c>
      <c r="AN2313" s="28">
        <f>AN2314+AN2325</f>
        <v>0</v>
      </c>
      <c r="AO2313" s="28">
        <f>AO2314+AO2325</f>
        <v>0</v>
      </c>
      <c r="AP2313" s="28">
        <f>AP2314+AP2325</f>
        <v>0</v>
      </c>
      <c r="AQ2313" s="28">
        <f>AQ2314+AQ2325</f>
        <v>0</v>
      </c>
      <c r="AR2313" s="28">
        <f>AR2314+AR2325</f>
        <v>0</v>
      </c>
      <c r="AS2313" s="28">
        <f>AS2314+AS2325</f>
        <v>0</v>
      </c>
      <c r="AT2313" s="28">
        <f>AT2314+AT2325</f>
        <v>0</v>
      </c>
      <c r="AU2313" s="28">
        <f>AU2314+AU2325</f>
        <v>0</v>
      </c>
      <c r="AV2313" s="28">
        <f>AV2314+AV2325</f>
        <v>0</v>
      </c>
      <c r="AW2313" s="28">
        <f t="shared" si="5901"/>
        <v>34631.411999999997</v>
      </c>
      <c r="AX2313" s="28">
        <f t="shared" si="5902"/>
        <v>32308.700000000001</v>
      </c>
      <c r="AY2313" s="28">
        <f t="shared" si="5903"/>
        <v>32308.700000000001</v>
      </c>
      <c r="AZ2313" s="28">
        <f>AZ2314+AZ2325</f>
        <v>0</v>
      </c>
      <c r="BA2313" s="29"/>
      <c r="BB2313" s="29"/>
      <c r="BC2313" s="25"/>
      <c r="BD2313" s="25"/>
      <c r="BE2313" s="25"/>
      <c r="BF2313" s="25"/>
      <c r="BG2313" s="25"/>
      <c r="BH2313" s="25"/>
      <c r="BI2313" s="25"/>
    </row>
    <row r="2314" s="1" customFormat="1">
      <c r="A2314" s="30" t="s">
        <v>926</v>
      </c>
      <c r="B2314" s="30" t="s">
        <v>65</v>
      </c>
      <c r="C2314" s="30" t="s">
        <v>154</v>
      </c>
      <c r="D2314" s="30" t="s">
        <v>246</v>
      </c>
      <c r="E2314" s="35"/>
      <c r="F2314" s="31" t="s">
        <v>247</v>
      </c>
      <c r="G2314" s="17">
        <f t="shared" ref="G2312:G2319" si="5972">G2315</f>
        <v>25073.699999999997</v>
      </c>
      <c r="H2314" s="17">
        <f t="shared" ref="H2312:H2319" si="5973">H2315</f>
        <v>25616.700000000001</v>
      </c>
      <c r="I2314" s="17">
        <f>I2315</f>
        <v>25616.700000000001</v>
      </c>
      <c r="J2314" s="17">
        <f>J2315</f>
        <v>0</v>
      </c>
      <c r="K2314" s="17">
        <f>K2315</f>
        <v>0</v>
      </c>
      <c r="L2314" s="17">
        <f>L2315</f>
        <v>0</v>
      </c>
      <c r="M2314" s="17">
        <f t="shared" si="5858"/>
        <v>25073.699999999997</v>
      </c>
      <c r="N2314" s="17">
        <f t="shared" si="5859"/>
        <v>25616.700000000001</v>
      </c>
      <c r="O2314" s="17">
        <f t="shared" si="5860"/>
        <v>25616.700000000001</v>
      </c>
      <c r="P2314" s="17">
        <f>P2315</f>
        <v>2698.5</v>
      </c>
      <c r="Q2314" s="17">
        <f>Q2315</f>
        <v>0</v>
      </c>
      <c r="R2314" s="17">
        <f>R2315</f>
        <v>0</v>
      </c>
      <c r="S2314" s="17">
        <f>S2315</f>
        <v>0</v>
      </c>
      <c r="T2314" s="17">
        <f>T2315</f>
        <v>3298</v>
      </c>
      <c r="U2314" s="17">
        <f>U2315</f>
        <v>0</v>
      </c>
      <c r="V2314" s="17">
        <f>V2315</f>
        <v>3298</v>
      </c>
      <c r="W2314" s="17">
        <f>W2315</f>
        <v>0</v>
      </c>
      <c r="X2314" s="17">
        <f>X2315</f>
        <v>0</v>
      </c>
      <c r="Y2314" s="17">
        <f t="shared" si="5895"/>
        <v>27772.199999999997</v>
      </c>
      <c r="Z2314" s="17">
        <f t="shared" si="5896"/>
        <v>28914.700000000001</v>
      </c>
      <c r="AA2314" s="17">
        <f t="shared" si="5897"/>
        <v>28914.700000000001</v>
      </c>
      <c r="AB2314" s="17">
        <f>AB2315</f>
        <v>0</v>
      </c>
      <c r="AC2314" s="17">
        <f>AC2315</f>
        <v>0</v>
      </c>
      <c r="AD2314" s="17">
        <f>AD2315</f>
        <v>0</v>
      </c>
      <c r="AE2314" s="17">
        <f t="shared" si="5898"/>
        <v>27772.199999999997</v>
      </c>
      <c r="AF2314" s="17">
        <f t="shared" si="5899"/>
        <v>28914.700000000001</v>
      </c>
      <c r="AG2314" s="17">
        <f t="shared" si="5900"/>
        <v>28914.700000000001</v>
      </c>
      <c r="AH2314" s="17">
        <f>AH2315</f>
        <v>0</v>
      </c>
      <c r="AI2314" s="17">
        <f>AI2315</f>
        <v>0</v>
      </c>
      <c r="AJ2314" s="17">
        <f>AJ2315</f>
        <v>0</v>
      </c>
      <c r="AK2314" s="17">
        <f>AK2315</f>
        <v>0</v>
      </c>
      <c r="AL2314" s="17">
        <f>AL2315</f>
        <v>0</v>
      </c>
      <c r="AM2314" s="17">
        <f>AM2315</f>
        <v>0</v>
      </c>
      <c r="AN2314" s="17">
        <f>AN2315</f>
        <v>0</v>
      </c>
      <c r="AO2314" s="17">
        <f>AO2315</f>
        <v>0</v>
      </c>
      <c r="AP2314" s="17">
        <f>AP2315</f>
        <v>0</v>
      </c>
      <c r="AQ2314" s="17">
        <f>AQ2315</f>
        <v>0</v>
      </c>
      <c r="AR2314" s="17">
        <f>AR2315</f>
        <v>0</v>
      </c>
      <c r="AS2314" s="17">
        <f>AS2315</f>
        <v>0</v>
      </c>
      <c r="AT2314" s="17">
        <f>AT2315</f>
        <v>0</v>
      </c>
      <c r="AU2314" s="17">
        <f>AU2315</f>
        <v>0</v>
      </c>
      <c r="AV2314" s="17">
        <f>AV2315</f>
        <v>0</v>
      </c>
      <c r="AW2314" s="17">
        <f t="shared" si="5901"/>
        <v>27772.199999999997</v>
      </c>
      <c r="AX2314" s="17">
        <f t="shared" si="5902"/>
        <v>28914.700000000001</v>
      </c>
      <c r="AY2314" s="17">
        <f t="shared" si="5903"/>
        <v>28914.700000000001</v>
      </c>
      <c r="AZ2314" s="17">
        <f>AZ2315</f>
        <v>0</v>
      </c>
      <c r="BA2314" s="32"/>
      <c r="BB2314" s="32"/>
      <c r="BC2314" s="1"/>
      <c r="BD2314" s="1"/>
      <c r="BE2314" s="1"/>
      <c r="BF2314" s="1"/>
      <c r="BG2314" s="1"/>
      <c r="BH2314" s="1"/>
      <c r="BI2314" s="1"/>
    </row>
    <row r="2315" s="1" customFormat="1">
      <c r="A2315" s="30" t="s">
        <v>926</v>
      </c>
      <c r="B2315" s="30" t="s">
        <v>65</v>
      </c>
      <c r="C2315" s="30" t="s">
        <v>154</v>
      </c>
      <c r="D2315" s="30" t="s">
        <v>248</v>
      </c>
      <c r="E2315" s="35"/>
      <c r="F2315" s="31" t="s">
        <v>36</v>
      </c>
      <c r="G2315" s="17">
        <f>G2316+G2321</f>
        <v>25073.699999999997</v>
      </c>
      <c r="H2315" s="17">
        <f>H2316+H2321</f>
        <v>25616.700000000001</v>
      </c>
      <c r="I2315" s="17">
        <f>I2316+I2321</f>
        <v>25616.700000000001</v>
      </c>
      <c r="J2315" s="17">
        <f>J2316+J2321</f>
        <v>0</v>
      </c>
      <c r="K2315" s="17">
        <f>K2316+K2321</f>
        <v>0</v>
      </c>
      <c r="L2315" s="17">
        <f>L2316+L2321</f>
        <v>0</v>
      </c>
      <c r="M2315" s="17">
        <f t="shared" si="5858"/>
        <v>25073.699999999997</v>
      </c>
      <c r="N2315" s="17">
        <f t="shared" si="5859"/>
        <v>25616.700000000001</v>
      </c>
      <c r="O2315" s="17">
        <f t="shared" si="5860"/>
        <v>25616.700000000001</v>
      </c>
      <c r="P2315" s="17">
        <f>P2316+P2321</f>
        <v>2698.5</v>
      </c>
      <c r="Q2315" s="17">
        <f>Q2316+Q2321</f>
        <v>0</v>
      </c>
      <c r="R2315" s="17">
        <f>R2316+R2321</f>
        <v>0</v>
      </c>
      <c r="S2315" s="17">
        <f>S2316+S2321</f>
        <v>0</v>
      </c>
      <c r="T2315" s="17">
        <f>T2316+T2321</f>
        <v>3298</v>
      </c>
      <c r="U2315" s="17">
        <f>U2316+U2321</f>
        <v>0</v>
      </c>
      <c r="V2315" s="17">
        <f>V2316+V2321</f>
        <v>3298</v>
      </c>
      <c r="W2315" s="17">
        <f>W2316+W2321</f>
        <v>0</v>
      </c>
      <c r="X2315" s="17">
        <f>X2316+X2321</f>
        <v>0</v>
      </c>
      <c r="Y2315" s="17">
        <f t="shared" si="5895"/>
        <v>27772.199999999997</v>
      </c>
      <c r="Z2315" s="17">
        <f t="shared" si="5896"/>
        <v>28914.700000000001</v>
      </c>
      <c r="AA2315" s="17">
        <f t="shared" si="5897"/>
        <v>28914.700000000001</v>
      </c>
      <c r="AB2315" s="17">
        <f>AB2316+AB2321</f>
        <v>0</v>
      </c>
      <c r="AC2315" s="17">
        <f>AC2316+AC2321</f>
        <v>0</v>
      </c>
      <c r="AD2315" s="17">
        <f>AD2316+AD2321</f>
        <v>0</v>
      </c>
      <c r="AE2315" s="17">
        <f t="shared" si="5898"/>
        <v>27772.199999999997</v>
      </c>
      <c r="AF2315" s="17">
        <f t="shared" si="5899"/>
        <v>28914.700000000001</v>
      </c>
      <c r="AG2315" s="17">
        <f t="shared" si="5900"/>
        <v>28914.700000000001</v>
      </c>
      <c r="AH2315" s="17">
        <f>AH2316+AH2321</f>
        <v>0</v>
      </c>
      <c r="AI2315" s="17">
        <f>AI2316+AI2321</f>
        <v>0</v>
      </c>
      <c r="AJ2315" s="17">
        <f>AJ2316+AJ2321</f>
        <v>0</v>
      </c>
      <c r="AK2315" s="17">
        <f>AK2316+AK2321</f>
        <v>0</v>
      </c>
      <c r="AL2315" s="17">
        <f>AL2316+AL2321</f>
        <v>0</v>
      </c>
      <c r="AM2315" s="17">
        <f>AM2316+AM2321</f>
        <v>0</v>
      </c>
      <c r="AN2315" s="17">
        <f>AN2316+AN2321</f>
        <v>0</v>
      </c>
      <c r="AO2315" s="17">
        <f>AO2316+AO2321</f>
        <v>0</v>
      </c>
      <c r="AP2315" s="17">
        <f>AP2316+AP2321</f>
        <v>0</v>
      </c>
      <c r="AQ2315" s="17">
        <f>AQ2316+AQ2321</f>
        <v>0</v>
      </c>
      <c r="AR2315" s="17">
        <f>AR2316+AR2321</f>
        <v>0</v>
      </c>
      <c r="AS2315" s="17">
        <f>AS2316+AS2321</f>
        <v>0</v>
      </c>
      <c r="AT2315" s="17">
        <f>AT2316+AT2321</f>
        <v>0</v>
      </c>
      <c r="AU2315" s="17">
        <f>AU2316+AU2321</f>
        <v>0</v>
      </c>
      <c r="AV2315" s="17">
        <f>AV2316+AV2321</f>
        <v>0</v>
      </c>
      <c r="AW2315" s="17">
        <f t="shared" si="5901"/>
        <v>27772.199999999997</v>
      </c>
      <c r="AX2315" s="17">
        <f t="shared" si="5902"/>
        <v>28914.700000000001</v>
      </c>
      <c r="AY2315" s="17">
        <f t="shared" si="5903"/>
        <v>28914.700000000001</v>
      </c>
      <c r="AZ2315" s="17">
        <f>AZ2316+AZ2321</f>
        <v>0</v>
      </c>
      <c r="BA2315" s="32"/>
      <c r="BB2315" s="32"/>
      <c r="BC2315" s="1"/>
      <c r="BD2315" s="1"/>
      <c r="BE2315" s="1"/>
      <c r="BF2315" s="1"/>
      <c r="BG2315" s="1"/>
      <c r="BH2315" s="1"/>
      <c r="BI2315" s="1"/>
    </row>
    <row r="2316" s="1" customFormat="1">
      <c r="A2316" s="30" t="s">
        <v>926</v>
      </c>
      <c r="B2316" s="30" t="s">
        <v>65</v>
      </c>
      <c r="C2316" s="30" t="s">
        <v>154</v>
      </c>
      <c r="D2316" s="30" t="s">
        <v>249</v>
      </c>
      <c r="E2316" s="35"/>
      <c r="F2316" s="31" t="s">
        <v>250</v>
      </c>
      <c r="G2316" s="17">
        <f>G2319+G2317</f>
        <v>6225.8000000000002</v>
      </c>
      <c r="H2316" s="17">
        <f>H2319+H2317</f>
        <v>6225.8000000000002</v>
      </c>
      <c r="I2316" s="17">
        <f>I2319+I2317</f>
        <v>6225.8000000000002</v>
      </c>
      <c r="J2316" s="17">
        <f>J2319+J2317</f>
        <v>0</v>
      </c>
      <c r="K2316" s="17">
        <f>K2319+K2317</f>
        <v>0</v>
      </c>
      <c r="L2316" s="17">
        <f>L2319+L2317</f>
        <v>0</v>
      </c>
      <c r="M2316" s="17">
        <f t="shared" si="5858"/>
        <v>6225.8000000000002</v>
      </c>
      <c r="N2316" s="17">
        <f t="shared" si="5859"/>
        <v>6225.8000000000002</v>
      </c>
      <c r="O2316" s="17">
        <f t="shared" si="5860"/>
        <v>6225.8000000000002</v>
      </c>
      <c r="P2316" s="17">
        <f>P2319+P2317</f>
        <v>0</v>
      </c>
      <c r="Q2316" s="17">
        <f>Q2319+Q2317</f>
        <v>0</v>
      </c>
      <c r="R2316" s="17">
        <f>R2319+R2317</f>
        <v>0</v>
      </c>
      <c r="S2316" s="17">
        <f>S2319+S2317</f>
        <v>0</v>
      </c>
      <c r="T2316" s="17">
        <f>T2319+T2317</f>
        <v>0</v>
      </c>
      <c r="U2316" s="17">
        <f>U2319+U2317</f>
        <v>0</v>
      </c>
      <c r="V2316" s="17">
        <f>V2319+V2317</f>
        <v>0</v>
      </c>
      <c r="W2316" s="17">
        <f>W2319+W2317</f>
        <v>0</v>
      </c>
      <c r="X2316" s="17">
        <f>X2319+X2317</f>
        <v>0</v>
      </c>
      <c r="Y2316" s="17">
        <f t="shared" si="5895"/>
        <v>6225.8000000000002</v>
      </c>
      <c r="Z2316" s="17">
        <f t="shared" si="5896"/>
        <v>6225.8000000000002</v>
      </c>
      <c r="AA2316" s="17">
        <f t="shared" si="5897"/>
        <v>6225.8000000000002</v>
      </c>
      <c r="AB2316" s="17">
        <f>AB2319+AB2317</f>
        <v>0</v>
      </c>
      <c r="AC2316" s="17">
        <f>AC2319+AC2317</f>
        <v>0</v>
      </c>
      <c r="AD2316" s="17">
        <f>AD2319+AD2317</f>
        <v>0</v>
      </c>
      <c r="AE2316" s="17">
        <f t="shared" si="5898"/>
        <v>6225.8000000000002</v>
      </c>
      <c r="AF2316" s="17">
        <f t="shared" si="5899"/>
        <v>6225.8000000000002</v>
      </c>
      <c r="AG2316" s="17">
        <f t="shared" si="5900"/>
        <v>6225.8000000000002</v>
      </c>
      <c r="AH2316" s="17">
        <f>AH2319+AH2317</f>
        <v>0</v>
      </c>
      <c r="AI2316" s="17">
        <f>AI2319+AI2317</f>
        <v>0</v>
      </c>
      <c r="AJ2316" s="17">
        <f>AJ2319+AJ2317</f>
        <v>0</v>
      </c>
      <c r="AK2316" s="17">
        <f>AK2319+AK2317</f>
        <v>0</v>
      </c>
      <c r="AL2316" s="17">
        <f>AL2319+AL2317</f>
        <v>0</v>
      </c>
      <c r="AM2316" s="17">
        <f>AM2319+AM2317</f>
        <v>0</v>
      </c>
      <c r="AN2316" s="17">
        <f>AN2319+AN2317</f>
        <v>0</v>
      </c>
      <c r="AO2316" s="17">
        <f>AO2319+AO2317</f>
        <v>0</v>
      </c>
      <c r="AP2316" s="17">
        <f>AP2319+AP2317</f>
        <v>0</v>
      </c>
      <c r="AQ2316" s="17">
        <f>AQ2319+AQ2317</f>
        <v>0</v>
      </c>
      <c r="AR2316" s="17">
        <f>AR2319+AR2317</f>
        <v>0</v>
      </c>
      <c r="AS2316" s="17">
        <f>AS2319+AS2317</f>
        <v>0</v>
      </c>
      <c r="AT2316" s="17">
        <f>AT2319+AT2317</f>
        <v>0</v>
      </c>
      <c r="AU2316" s="17">
        <f>AU2319+AU2317</f>
        <v>0</v>
      </c>
      <c r="AV2316" s="17">
        <f>AV2319+AV2317</f>
        <v>0</v>
      </c>
      <c r="AW2316" s="17">
        <f t="shared" si="5901"/>
        <v>6225.8000000000002</v>
      </c>
      <c r="AX2316" s="17">
        <f t="shared" si="5902"/>
        <v>6225.8000000000002</v>
      </c>
      <c r="AY2316" s="17">
        <f t="shared" si="5903"/>
        <v>6225.8000000000002</v>
      </c>
      <c r="AZ2316" s="17">
        <f>AZ2319+AZ2317</f>
        <v>0</v>
      </c>
      <c r="BA2316" s="32"/>
      <c r="BB2316" s="32"/>
      <c r="BC2316" s="1"/>
      <c r="BD2316" s="1"/>
      <c r="BE2316" s="1"/>
      <c r="BF2316" s="1"/>
      <c r="BG2316" s="1"/>
      <c r="BH2316" s="1"/>
      <c r="BI2316" s="1"/>
    </row>
    <row r="2317" s="1" customFormat="1">
      <c r="A2317" s="30" t="s">
        <v>926</v>
      </c>
      <c r="B2317" s="30" t="s">
        <v>65</v>
      </c>
      <c r="C2317" s="30" t="s">
        <v>154</v>
      </c>
      <c r="D2317" s="30" t="s">
        <v>938</v>
      </c>
      <c r="E2317" s="35"/>
      <c r="F2317" s="31" t="s">
        <v>939</v>
      </c>
      <c r="G2317" s="17">
        <f>G2318</f>
        <v>105.2</v>
      </c>
      <c r="H2317" s="17">
        <f>H2318</f>
        <v>105.2</v>
      </c>
      <c r="I2317" s="17">
        <f>I2318</f>
        <v>105.2</v>
      </c>
      <c r="J2317" s="17">
        <f>J2318</f>
        <v>0</v>
      </c>
      <c r="K2317" s="17">
        <f>K2318</f>
        <v>0</v>
      </c>
      <c r="L2317" s="17">
        <f>L2318</f>
        <v>0</v>
      </c>
      <c r="M2317" s="17">
        <f t="shared" si="5858"/>
        <v>105.2</v>
      </c>
      <c r="N2317" s="17">
        <f t="shared" si="5859"/>
        <v>105.2</v>
      </c>
      <c r="O2317" s="17">
        <f t="shared" si="5860"/>
        <v>105.2</v>
      </c>
      <c r="P2317" s="17">
        <f>P2318</f>
        <v>0</v>
      </c>
      <c r="Q2317" s="17">
        <f>Q2318</f>
        <v>0</v>
      </c>
      <c r="R2317" s="17">
        <f>R2318</f>
        <v>0</v>
      </c>
      <c r="S2317" s="17">
        <f>S2318</f>
        <v>0</v>
      </c>
      <c r="T2317" s="17">
        <f>T2318</f>
        <v>0</v>
      </c>
      <c r="U2317" s="17">
        <f>U2318</f>
        <v>0</v>
      </c>
      <c r="V2317" s="17">
        <f>V2318</f>
        <v>0</v>
      </c>
      <c r="W2317" s="17">
        <f>W2318</f>
        <v>0</v>
      </c>
      <c r="X2317" s="17">
        <f>X2318</f>
        <v>0</v>
      </c>
      <c r="Y2317" s="17">
        <f t="shared" si="5895"/>
        <v>105.2</v>
      </c>
      <c r="Z2317" s="17">
        <f t="shared" si="5896"/>
        <v>105.2</v>
      </c>
      <c r="AA2317" s="17">
        <f t="shared" si="5897"/>
        <v>105.2</v>
      </c>
      <c r="AB2317" s="17">
        <f>AB2318</f>
        <v>0</v>
      </c>
      <c r="AC2317" s="17">
        <f>AC2318</f>
        <v>0</v>
      </c>
      <c r="AD2317" s="17">
        <f>AD2318</f>
        <v>0</v>
      </c>
      <c r="AE2317" s="17">
        <f t="shared" si="5898"/>
        <v>105.2</v>
      </c>
      <c r="AF2317" s="17">
        <f t="shared" si="5899"/>
        <v>105.2</v>
      </c>
      <c r="AG2317" s="17">
        <f t="shared" si="5900"/>
        <v>105.2</v>
      </c>
      <c r="AH2317" s="17">
        <f>AH2318</f>
        <v>0</v>
      </c>
      <c r="AI2317" s="17">
        <f>AI2318</f>
        <v>0</v>
      </c>
      <c r="AJ2317" s="17">
        <f>AJ2318</f>
        <v>0</v>
      </c>
      <c r="AK2317" s="17">
        <f>AK2318</f>
        <v>0</v>
      </c>
      <c r="AL2317" s="17">
        <f>AL2318</f>
        <v>0</v>
      </c>
      <c r="AM2317" s="17">
        <f>AM2318</f>
        <v>0</v>
      </c>
      <c r="AN2317" s="17">
        <f>AN2318</f>
        <v>0</v>
      </c>
      <c r="AO2317" s="17">
        <f>AO2318</f>
        <v>0</v>
      </c>
      <c r="AP2317" s="17">
        <f>AP2318</f>
        <v>0</v>
      </c>
      <c r="AQ2317" s="17">
        <f>AQ2318</f>
        <v>0</v>
      </c>
      <c r="AR2317" s="17">
        <f>AR2318</f>
        <v>0</v>
      </c>
      <c r="AS2317" s="17">
        <f>AS2318</f>
        <v>0</v>
      </c>
      <c r="AT2317" s="17">
        <f>AT2318</f>
        <v>0</v>
      </c>
      <c r="AU2317" s="17">
        <f>AU2318</f>
        <v>0</v>
      </c>
      <c r="AV2317" s="17">
        <f>AV2318</f>
        <v>0</v>
      </c>
      <c r="AW2317" s="17">
        <f t="shared" si="5901"/>
        <v>105.2</v>
      </c>
      <c r="AX2317" s="17">
        <f t="shared" si="5902"/>
        <v>105.2</v>
      </c>
      <c r="AY2317" s="17">
        <f t="shared" si="5903"/>
        <v>105.2</v>
      </c>
      <c r="AZ2317" s="17">
        <f>AZ2318</f>
        <v>0</v>
      </c>
      <c r="BA2317" s="32"/>
      <c r="BB2317" s="32"/>
      <c r="BC2317" s="1"/>
      <c r="BD2317" s="1"/>
      <c r="BE2317" s="1"/>
      <c r="BF2317" s="1"/>
      <c r="BG2317" s="1"/>
      <c r="BH2317" s="1"/>
      <c r="BI2317" s="1"/>
    </row>
    <row r="2318" s="1" customFormat="1">
      <c r="A2318" s="30" t="s">
        <v>926</v>
      </c>
      <c r="B2318" s="30" t="s">
        <v>65</v>
      </c>
      <c r="C2318" s="30" t="s">
        <v>154</v>
      </c>
      <c r="D2318" s="30" t="s">
        <v>938</v>
      </c>
      <c r="E2318" s="30" t="s">
        <v>41</v>
      </c>
      <c r="F2318" s="31" t="s">
        <v>42</v>
      </c>
      <c r="G2318" s="17">
        <v>105.2</v>
      </c>
      <c r="H2318" s="17">
        <v>105.2</v>
      </c>
      <c r="I2318" s="17">
        <v>105.2</v>
      </c>
      <c r="J2318" s="17"/>
      <c r="K2318" s="17"/>
      <c r="L2318" s="17"/>
      <c r="M2318" s="17">
        <f t="shared" si="5858"/>
        <v>105.2</v>
      </c>
      <c r="N2318" s="17">
        <f t="shared" si="5859"/>
        <v>105.2</v>
      </c>
      <c r="O2318" s="17">
        <f t="shared" si="5860"/>
        <v>105.2</v>
      </c>
      <c r="P2318" s="17"/>
      <c r="Q2318" s="17"/>
      <c r="R2318" s="17"/>
      <c r="S2318" s="17"/>
      <c r="T2318" s="17"/>
      <c r="U2318" s="17"/>
      <c r="V2318" s="17"/>
      <c r="W2318" s="17"/>
      <c r="X2318" s="17"/>
      <c r="Y2318" s="17">
        <f t="shared" si="5895"/>
        <v>105.2</v>
      </c>
      <c r="Z2318" s="17">
        <f t="shared" si="5896"/>
        <v>105.2</v>
      </c>
      <c r="AA2318" s="17">
        <f t="shared" si="5897"/>
        <v>105.2</v>
      </c>
      <c r="AB2318" s="17"/>
      <c r="AC2318" s="17"/>
      <c r="AD2318" s="17"/>
      <c r="AE2318" s="17">
        <f t="shared" si="5898"/>
        <v>105.2</v>
      </c>
      <c r="AF2318" s="17">
        <f t="shared" si="5899"/>
        <v>105.2</v>
      </c>
      <c r="AG2318" s="17">
        <f t="shared" si="5900"/>
        <v>105.2</v>
      </c>
      <c r="AH2318" s="17"/>
      <c r="AI2318" s="17"/>
      <c r="AJ2318" s="17"/>
      <c r="AK2318" s="17"/>
      <c r="AL2318" s="17"/>
      <c r="AM2318" s="17"/>
      <c r="AN2318" s="17"/>
      <c r="AO2318" s="17"/>
      <c r="AP2318" s="17"/>
      <c r="AQ2318" s="17"/>
      <c r="AR2318" s="17"/>
      <c r="AS2318" s="17"/>
      <c r="AT2318" s="17"/>
      <c r="AU2318" s="17"/>
      <c r="AV2318" s="17"/>
      <c r="AW2318" s="17">
        <f t="shared" si="5901"/>
        <v>105.2</v>
      </c>
      <c r="AX2318" s="17">
        <f t="shared" si="5902"/>
        <v>105.2</v>
      </c>
      <c r="AY2318" s="17">
        <f t="shared" si="5903"/>
        <v>105.2</v>
      </c>
      <c r="AZ2318" s="17"/>
      <c r="BA2318" s="32"/>
      <c r="BB2318" s="32"/>
      <c r="BC2318" s="1"/>
      <c r="BD2318" s="1"/>
      <c r="BE2318" s="1"/>
      <c r="BF2318" s="1"/>
      <c r="BG2318" s="1"/>
      <c r="BH2318" s="1"/>
      <c r="BI2318" s="1"/>
    </row>
    <row r="2319" s="1" customFormat="1">
      <c r="A2319" s="30" t="s">
        <v>926</v>
      </c>
      <c r="B2319" s="30" t="s">
        <v>65</v>
      </c>
      <c r="C2319" s="30" t="s">
        <v>154</v>
      </c>
      <c r="D2319" s="30" t="s">
        <v>940</v>
      </c>
      <c r="E2319" s="35"/>
      <c r="F2319" s="31" t="s">
        <v>941</v>
      </c>
      <c r="G2319" s="17">
        <f t="shared" si="5972"/>
        <v>6120.6000000000004</v>
      </c>
      <c r="H2319" s="17">
        <f t="shared" si="5973"/>
        <v>6120.6000000000004</v>
      </c>
      <c r="I2319" s="17">
        <f>I2320</f>
        <v>6120.6000000000004</v>
      </c>
      <c r="J2319" s="17">
        <f>J2320</f>
        <v>0</v>
      </c>
      <c r="K2319" s="17">
        <f>K2320</f>
        <v>0</v>
      </c>
      <c r="L2319" s="17">
        <f>L2320</f>
        <v>0</v>
      </c>
      <c r="M2319" s="17">
        <f t="shared" si="5858"/>
        <v>6120.6000000000004</v>
      </c>
      <c r="N2319" s="17">
        <f t="shared" si="5859"/>
        <v>6120.6000000000004</v>
      </c>
      <c r="O2319" s="17">
        <f t="shared" si="5860"/>
        <v>6120.6000000000004</v>
      </c>
      <c r="P2319" s="17">
        <f>P2320</f>
        <v>0</v>
      </c>
      <c r="Q2319" s="17">
        <f>Q2320</f>
        <v>0</v>
      </c>
      <c r="R2319" s="17">
        <f>R2320</f>
        <v>0</v>
      </c>
      <c r="S2319" s="17">
        <f>S2320</f>
        <v>0</v>
      </c>
      <c r="T2319" s="17">
        <f>T2320</f>
        <v>0</v>
      </c>
      <c r="U2319" s="17">
        <f>U2320</f>
        <v>0</v>
      </c>
      <c r="V2319" s="17">
        <f>V2320</f>
        <v>0</v>
      </c>
      <c r="W2319" s="17">
        <f>W2320</f>
        <v>0</v>
      </c>
      <c r="X2319" s="17">
        <f>X2320</f>
        <v>0</v>
      </c>
      <c r="Y2319" s="17">
        <f t="shared" si="5895"/>
        <v>6120.6000000000004</v>
      </c>
      <c r="Z2319" s="17">
        <f t="shared" si="5896"/>
        <v>6120.6000000000004</v>
      </c>
      <c r="AA2319" s="17">
        <f t="shared" si="5897"/>
        <v>6120.6000000000004</v>
      </c>
      <c r="AB2319" s="17">
        <f>AB2320</f>
        <v>0</v>
      </c>
      <c r="AC2319" s="17">
        <f>AC2320</f>
        <v>0</v>
      </c>
      <c r="AD2319" s="17">
        <f>AD2320</f>
        <v>0</v>
      </c>
      <c r="AE2319" s="17">
        <f t="shared" si="5898"/>
        <v>6120.6000000000004</v>
      </c>
      <c r="AF2319" s="17">
        <f t="shared" si="5899"/>
        <v>6120.6000000000004</v>
      </c>
      <c r="AG2319" s="17">
        <f t="shared" si="5900"/>
        <v>6120.6000000000004</v>
      </c>
      <c r="AH2319" s="17">
        <f>AH2320</f>
        <v>0</v>
      </c>
      <c r="AI2319" s="17">
        <f>AI2320</f>
        <v>0</v>
      </c>
      <c r="AJ2319" s="17">
        <f>AJ2320</f>
        <v>0</v>
      </c>
      <c r="AK2319" s="17">
        <f>AK2320</f>
        <v>0</v>
      </c>
      <c r="AL2319" s="17">
        <f>AL2320</f>
        <v>0</v>
      </c>
      <c r="AM2319" s="17">
        <f>AM2320</f>
        <v>0</v>
      </c>
      <c r="AN2319" s="17">
        <f>AN2320</f>
        <v>0</v>
      </c>
      <c r="AO2319" s="17">
        <f>AO2320</f>
        <v>0</v>
      </c>
      <c r="AP2319" s="17">
        <f>AP2320</f>
        <v>0</v>
      </c>
      <c r="AQ2319" s="17">
        <f>AQ2320</f>
        <v>0</v>
      </c>
      <c r="AR2319" s="17">
        <f>AR2320</f>
        <v>0</v>
      </c>
      <c r="AS2319" s="17">
        <f>AS2320</f>
        <v>0</v>
      </c>
      <c r="AT2319" s="17">
        <f>AT2320</f>
        <v>0</v>
      </c>
      <c r="AU2319" s="17">
        <f>AU2320</f>
        <v>0</v>
      </c>
      <c r="AV2319" s="17">
        <f>AV2320</f>
        <v>0</v>
      </c>
      <c r="AW2319" s="17">
        <f t="shared" si="5901"/>
        <v>6120.6000000000004</v>
      </c>
      <c r="AX2319" s="17">
        <f t="shared" si="5902"/>
        <v>6120.6000000000004</v>
      </c>
      <c r="AY2319" s="17">
        <f t="shared" si="5903"/>
        <v>6120.6000000000004</v>
      </c>
      <c r="AZ2319" s="17">
        <f>AZ2320</f>
        <v>0</v>
      </c>
      <c r="BA2319" s="32"/>
      <c r="BB2319" s="32"/>
      <c r="BC2319" s="1"/>
      <c r="BD2319" s="1"/>
      <c r="BE2319" s="1"/>
      <c r="BF2319" s="1"/>
      <c r="BG2319" s="1"/>
      <c r="BH2319" s="1"/>
      <c r="BI2319" s="1"/>
    </row>
    <row r="2320" s="1" customFormat="1">
      <c r="A2320" s="30" t="s">
        <v>926</v>
      </c>
      <c r="B2320" s="30" t="s">
        <v>65</v>
      </c>
      <c r="C2320" s="30" t="s">
        <v>154</v>
      </c>
      <c r="D2320" s="30" t="s">
        <v>940</v>
      </c>
      <c r="E2320" s="30" t="s">
        <v>134</v>
      </c>
      <c r="F2320" s="31" t="s">
        <v>135</v>
      </c>
      <c r="G2320" s="17">
        <f>1447.9+4672.7</f>
        <v>6120.6000000000004</v>
      </c>
      <c r="H2320" s="17">
        <f>1447.9+4672.7</f>
        <v>6120.6000000000004</v>
      </c>
      <c r="I2320" s="17">
        <f>1447.9+4672.7</f>
        <v>6120.6000000000004</v>
      </c>
      <c r="J2320" s="17"/>
      <c r="K2320" s="17"/>
      <c r="L2320" s="17"/>
      <c r="M2320" s="17">
        <f t="shared" si="5858"/>
        <v>6120.6000000000004</v>
      </c>
      <c r="N2320" s="17">
        <f t="shared" si="5859"/>
        <v>6120.6000000000004</v>
      </c>
      <c r="O2320" s="17">
        <f t="shared" si="5860"/>
        <v>6120.6000000000004</v>
      </c>
      <c r="P2320" s="17"/>
      <c r="Q2320" s="17"/>
      <c r="R2320" s="17"/>
      <c r="S2320" s="17"/>
      <c r="T2320" s="17"/>
      <c r="U2320" s="17"/>
      <c r="V2320" s="17"/>
      <c r="W2320" s="17"/>
      <c r="X2320" s="17"/>
      <c r="Y2320" s="17">
        <f t="shared" si="5895"/>
        <v>6120.6000000000004</v>
      </c>
      <c r="Z2320" s="17">
        <f t="shared" si="5896"/>
        <v>6120.6000000000004</v>
      </c>
      <c r="AA2320" s="17">
        <f t="shared" si="5897"/>
        <v>6120.6000000000004</v>
      </c>
      <c r="AB2320" s="17"/>
      <c r="AC2320" s="17"/>
      <c r="AD2320" s="17"/>
      <c r="AE2320" s="17">
        <f t="shared" si="5898"/>
        <v>6120.6000000000004</v>
      </c>
      <c r="AF2320" s="17">
        <f t="shared" si="5899"/>
        <v>6120.6000000000004</v>
      </c>
      <c r="AG2320" s="17">
        <f t="shared" si="5900"/>
        <v>6120.6000000000004</v>
      </c>
      <c r="AH2320" s="17"/>
      <c r="AI2320" s="17"/>
      <c r="AJ2320" s="17"/>
      <c r="AK2320" s="17"/>
      <c r="AL2320" s="17"/>
      <c r="AM2320" s="17"/>
      <c r="AN2320" s="17"/>
      <c r="AO2320" s="17"/>
      <c r="AP2320" s="17"/>
      <c r="AQ2320" s="17"/>
      <c r="AR2320" s="17"/>
      <c r="AS2320" s="17"/>
      <c r="AT2320" s="17"/>
      <c r="AU2320" s="17"/>
      <c r="AV2320" s="17"/>
      <c r="AW2320" s="17">
        <f t="shared" si="5901"/>
        <v>6120.6000000000004</v>
      </c>
      <c r="AX2320" s="17">
        <f t="shared" si="5902"/>
        <v>6120.6000000000004</v>
      </c>
      <c r="AY2320" s="17">
        <f t="shared" si="5903"/>
        <v>6120.6000000000004</v>
      </c>
      <c r="AZ2320" s="17"/>
      <c r="BA2320" s="32"/>
      <c r="BB2320" s="32"/>
      <c r="BC2320" s="1"/>
      <c r="BD2320" s="1"/>
      <c r="BE2320" s="1"/>
      <c r="BF2320" s="1"/>
      <c r="BG2320" s="1"/>
      <c r="BH2320" s="1"/>
      <c r="BI2320" s="1"/>
    </row>
    <row r="2321" s="1" customFormat="1">
      <c r="A2321" s="30" t="s">
        <v>926</v>
      </c>
      <c r="B2321" s="30" t="s">
        <v>65</v>
      </c>
      <c r="C2321" s="30" t="s">
        <v>154</v>
      </c>
      <c r="D2321" s="30" t="s">
        <v>942</v>
      </c>
      <c r="E2321" s="35"/>
      <c r="F2321" s="31" t="s">
        <v>943</v>
      </c>
      <c r="G2321" s="17">
        <f>G2322</f>
        <v>18847.899999999998</v>
      </c>
      <c r="H2321" s="17">
        <f>H2322</f>
        <v>19390.900000000001</v>
      </c>
      <c r="I2321" s="17">
        <f>I2322</f>
        <v>19390.900000000001</v>
      </c>
      <c r="J2321" s="17">
        <f>J2322</f>
        <v>0</v>
      </c>
      <c r="K2321" s="17">
        <f>K2322</f>
        <v>0</v>
      </c>
      <c r="L2321" s="17">
        <f>L2322</f>
        <v>0</v>
      </c>
      <c r="M2321" s="17">
        <f t="shared" si="5858"/>
        <v>18847.899999999998</v>
      </c>
      <c r="N2321" s="17">
        <f t="shared" si="5859"/>
        <v>19390.900000000001</v>
      </c>
      <c r="O2321" s="17">
        <f t="shared" si="5860"/>
        <v>19390.900000000001</v>
      </c>
      <c r="P2321" s="17">
        <f>P2322</f>
        <v>2698.5</v>
      </c>
      <c r="Q2321" s="17">
        <f>Q2322</f>
        <v>0</v>
      </c>
      <c r="R2321" s="17">
        <f>R2322</f>
        <v>0</v>
      </c>
      <c r="S2321" s="17">
        <f>S2322</f>
        <v>0</v>
      </c>
      <c r="T2321" s="17">
        <f>T2322</f>
        <v>3298</v>
      </c>
      <c r="U2321" s="17">
        <f>U2322</f>
        <v>0</v>
      </c>
      <c r="V2321" s="17">
        <f>V2322</f>
        <v>3298</v>
      </c>
      <c r="W2321" s="17">
        <f>W2322</f>
        <v>0</v>
      </c>
      <c r="X2321" s="17">
        <f>X2322</f>
        <v>0</v>
      </c>
      <c r="Y2321" s="17">
        <f t="shared" si="5895"/>
        <v>21546.399999999998</v>
      </c>
      <c r="Z2321" s="17">
        <f t="shared" si="5896"/>
        <v>22688.900000000001</v>
      </c>
      <c r="AA2321" s="17">
        <f t="shared" si="5897"/>
        <v>22688.900000000001</v>
      </c>
      <c r="AB2321" s="17">
        <f>AB2322</f>
        <v>0</v>
      </c>
      <c r="AC2321" s="17">
        <f>AC2322</f>
        <v>0</v>
      </c>
      <c r="AD2321" s="17">
        <f>AD2322</f>
        <v>0</v>
      </c>
      <c r="AE2321" s="17">
        <f t="shared" si="5898"/>
        <v>21546.399999999998</v>
      </c>
      <c r="AF2321" s="17">
        <f t="shared" si="5899"/>
        <v>22688.900000000001</v>
      </c>
      <c r="AG2321" s="17">
        <f t="shared" si="5900"/>
        <v>22688.900000000001</v>
      </c>
      <c r="AH2321" s="17">
        <f>AH2322</f>
        <v>0</v>
      </c>
      <c r="AI2321" s="17">
        <f>AI2322</f>
        <v>0</v>
      </c>
      <c r="AJ2321" s="17">
        <f>AJ2322</f>
        <v>0</v>
      </c>
      <c r="AK2321" s="17">
        <f>AK2322</f>
        <v>0</v>
      </c>
      <c r="AL2321" s="17">
        <f>AL2322</f>
        <v>0</v>
      </c>
      <c r="AM2321" s="17">
        <f>AM2322</f>
        <v>0</v>
      </c>
      <c r="AN2321" s="17">
        <f>AN2322</f>
        <v>0</v>
      </c>
      <c r="AO2321" s="17">
        <f>AO2322</f>
        <v>0</v>
      </c>
      <c r="AP2321" s="17">
        <f>AP2322</f>
        <v>0</v>
      </c>
      <c r="AQ2321" s="17">
        <f>AQ2322</f>
        <v>0</v>
      </c>
      <c r="AR2321" s="17">
        <f>AR2322</f>
        <v>0</v>
      </c>
      <c r="AS2321" s="17">
        <f>AS2322</f>
        <v>0</v>
      </c>
      <c r="AT2321" s="17">
        <f>AT2322</f>
        <v>0</v>
      </c>
      <c r="AU2321" s="17">
        <f>AU2322</f>
        <v>0</v>
      </c>
      <c r="AV2321" s="17">
        <f>AV2322</f>
        <v>0</v>
      </c>
      <c r="AW2321" s="17">
        <f t="shared" si="5901"/>
        <v>21546.399999999998</v>
      </c>
      <c r="AX2321" s="17">
        <f t="shared" si="5902"/>
        <v>22688.900000000001</v>
      </c>
      <c r="AY2321" s="17">
        <f t="shared" si="5903"/>
        <v>22688.900000000001</v>
      </c>
      <c r="AZ2321" s="17">
        <f>AZ2322</f>
        <v>0</v>
      </c>
      <c r="BA2321" s="32"/>
      <c r="BB2321" s="32"/>
      <c r="BC2321" s="1"/>
      <c r="BD2321" s="1"/>
      <c r="BE2321" s="1"/>
      <c r="BF2321" s="1"/>
      <c r="BG2321" s="1"/>
      <c r="BH2321" s="1"/>
      <c r="BI2321" s="1"/>
    </row>
    <row r="2322" s="1" customFormat="1">
      <c r="A2322" s="30" t="s">
        <v>926</v>
      </c>
      <c r="B2322" s="30" t="s">
        <v>65</v>
      </c>
      <c r="C2322" s="30" t="s">
        <v>154</v>
      </c>
      <c r="D2322" s="30" t="s">
        <v>944</v>
      </c>
      <c r="E2322" s="35"/>
      <c r="F2322" s="31" t="s">
        <v>52</v>
      </c>
      <c r="G2322" s="17">
        <f>G2323+G2324</f>
        <v>18847.899999999998</v>
      </c>
      <c r="H2322" s="17">
        <f>H2323+H2324</f>
        <v>19390.900000000001</v>
      </c>
      <c r="I2322" s="17">
        <f>I2323+I2324</f>
        <v>19390.900000000001</v>
      </c>
      <c r="J2322" s="17">
        <f>J2323+J2324</f>
        <v>0</v>
      </c>
      <c r="K2322" s="17">
        <f>K2323+K2324</f>
        <v>0</v>
      </c>
      <c r="L2322" s="17">
        <f>L2323+L2324</f>
        <v>0</v>
      </c>
      <c r="M2322" s="17">
        <f t="shared" si="5858"/>
        <v>18847.899999999998</v>
      </c>
      <c r="N2322" s="17">
        <f t="shared" si="5859"/>
        <v>19390.900000000001</v>
      </c>
      <c r="O2322" s="17">
        <f t="shared" si="5860"/>
        <v>19390.900000000001</v>
      </c>
      <c r="P2322" s="17">
        <f>P2323+P2324</f>
        <v>2698.5</v>
      </c>
      <c r="Q2322" s="17">
        <f>Q2323+Q2324</f>
        <v>0</v>
      </c>
      <c r="R2322" s="17">
        <f>R2323+R2324</f>
        <v>0</v>
      </c>
      <c r="S2322" s="17">
        <f>S2323+S2324</f>
        <v>0</v>
      </c>
      <c r="T2322" s="17">
        <f>T2323+T2324</f>
        <v>3298</v>
      </c>
      <c r="U2322" s="17">
        <f>U2323+U2324</f>
        <v>0</v>
      </c>
      <c r="V2322" s="17">
        <f>V2323+V2324</f>
        <v>3298</v>
      </c>
      <c r="W2322" s="17">
        <f>W2323+W2324</f>
        <v>0</v>
      </c>
      <c r="X2322" s="17">
        <f>X2323+X2324</f>
        <v>0</v>
      </c>
      <c r="Y2322" s="17">
        <f t="shared" si="5895"/>
        <v>21546.399999999998</v>
      </c>
      <c r="Z2322" s="17">
        <f t="shared" si="5896"/>
        <v>22688.900000000001</v>
      </c>
      <c r="AA2322" s="17">
        <f t="shared" si="5897"/>
        <v>22688.900000000001</v>
      </c>
      <c r="AB2322" s="17">
        <f>AB2323+AB2324</f>
        <v>0</v>
      </c>
      <c r="AC2322" s="17">
        <f>AC2323+AC2324</f>
        <v>0</v>
      </c>
      <c r="AD2322" s="17">
        <f>AD2323+AD2324</f>
        <v>0</v>
      </c>
      <c r="AE2322" s="17">
        <f t="shared" si="5898"/>
        <v>21546.399999999998</v>
      </c>
      <c r="AF2322" s="17">
        <f t="shared" si="5899"/>
        <v>22688.900000000001</v>
      </c>
      <c r="AG2322" s="17">
        <f t="shared" si="5900"/>
        <v>22688.900000000001</v>
      </c>
      <c r="AH2322" s="17">
        <f>AH2323+AH2324</f>
        <v>0</v>
      </c>
      <c r="AI2322" s="17">
        <f>AI2323+AI2324</f>
        <v>0</v>
      </c>
      <c r="AJ2322" s="17">
        <f>AJ2323+AJ2324</f>
        <v>0</v>
      </c>
      <c r="AK2322" s="17">
        <f>AK2323+AK2324</f>
        <v>0</v>
      </c>
      <c r="AL2322" s="17">
        <f>AL2323+AL2324</f>
        <v>0</v>
      </c>
      <c r="AM2322" s="17">
        <f>AM2323+AM2324</f>
        <v>0</v>
      </c>
      <c r="AN2322" s="17">
        <f>AN2323+AN2324</f>
        <v>0</v>
      </c>
      <c r="AO2322" s="17">
        <f>AO2323+AO2324</f>
        <v>0</v>
      </c>
      <c r="AP2322" s="17">
        <f>AP2323+AP2324</f>
        <v>0</v>
      </c>
      <c r="AQ2322" s="17">
        <f>AQ2323+AQ2324</f>
        <v>0</v>
      </c>
      <c r="AR2322" s="17">
        <f>AR2323+AR2324</f>
        <v>0</v>
      </c>
      <c r="AS2322" s="17">
        <f>AS2323+AS2324</f>
        <v>0</v>
      </c>
      <c r="AT2322" s="17">
        <f>AT2323+AT2324</f>
        <v>0</v>
      </c>
      <c r="AU2322" s="17">
        <f>AU2323+AU2324</f>
        <v>0</v>
      </c>
      <c r="AV2322" s="17">
        <f>AV2323+AV2324</f>
        <v>0</v>
      </c>
      <c r="AW2322" s="17">
        <f t="shared" si="5901"/>
        <v>21546.399999999998</v>
      </c>
      <c r="AX2322" s="17">
        <f t="shared" si="5902"/>
        <v>22688.900000000001</v>
      </c>
      <c r="AY2322" s="17">
        <f t="shared" si="5903"/>
        <v>22688.900000000001</v>
      </c>
      <c r="AZ2322" s="17">
        <f>AZ2323+AZ2324</f>
        <v>0</v>
      </c>
      <c r="BA2322" s="32"/>
      <c r="BB2322" s="32"/>
      <c r="BC2322" s="1"/>
      <c r="BD2322" s="1"/>
      <c r="BE2322" s="1"/>
      <c r="BF2322" s="1"/>
      <c r="BG2322" s="1"/>
      <c r="BH2322" s="1"/>
      <c r="BI2322" s="1"/>
    </row>
    <row r="2323" s="1" customFormat="1">
      <c r="A2323" s="30" t="s">
        <v>926</v>
      </c>
      <c r="B2323" s="30" t="s">
        <v>65</v>
      </c>
      <c r="C2323" s="30" t="s">
        <v>154</v>
      </c>
      <c r="D2323" s="30" t="s">
        <v>944</v>
      </c>
      <c r="E2323" s="30" t="s">
        <v>53</v>
      </c>
      <c r="F2323" s="31" t="s">
        <v>54</v>
      </c>
      <c r="G2323" s="17">
        <v>17652.899999999998</v>
      </c>
      <c r="H2323" s="17">
        <v>18195.900000000001</v>
      </c>
      <c r="I2323" s="17">
        <v>18195.900000000001</v>
      </c>
      <c r="J2323" s="17"/>
      <c r="K2323" s="17"/>
      <c r="L2323" s="17"/>
      <c r="M2323" s="17">
        <f t="shared" si="5858"/>
        <v>17652.899999999998</v>
      </c>
      <c r="N2323" s="17">
        <f t="shared" si="5859"/>
        <v>18195.900000000001</v>
      </c>
      <c r="O2323" s="17">
        <f t="shared" si="5860"/>
        <v>18195.900000000001</v>
      </c>
      <c r="P2323" s="17">
        <v>2698.5</v>
      </c>
      <c r="Q2323" s="17"/>
      <c r="R2323" s="17"/>
      <c r="S2323" s="17"/>
      <c r="T2323" s="17">
        <v>3298</v>
      </c>
      <c r="U2323" s="17"/>
      <c r="V2323" s="17">
        <v>3298</v>
      </c>
      <c r="W2323" s="17"/>
      <c r="X2323" s="17"/>
      <c r="Y2323" s="17">
        <f t="shared" si="5895"/>
        <v>20351.399999999998</v>
      </c>
      <c r="Z2323" s="17">
        <f t="shared" si="5896"/>
        <v>21493.900000000001</v>
      </c>
      <c r="AA2323" s="17">
        <f t="shared" si="5897"/>
        <v>21493.900000000001</v>
      </c>
      <c r="AB2323" s="17"/>
      <c r="AC2323" s="17"/>
      <c r="AD2323" s="17"/>
      <c r="AE2323" s="17">
        <f t="shared" si="5898"/>
        <v>20351.399999999998</v>
      </c>
      <c r="AF2323" s="17">
        <f t="shared" si="5899"/>
        <v>21493.900000000001</v>
      </c>
      <c r="AG2323" s="17">
        <f t="shared" si="5900"/>
        <v>21493.900000000001</v>
      </c>
      <c r="AH2323" s="17"/>
      <c r="AI2323" s="17"/>
      <c r="AJ2323" s="17"/>
      <c r="AK2323" s="17"/>
      <c r="AL2323" s="17"/>
      <c r="AM2323" s="17"/>
      <c r="AN2323" s="17"/>
      <c r="AO2323" s="17"/>
      <c r="AP2323" s="17"/>
      <c r="AQ2323" s="17"/>
      <c r="AR2323" s="17"/>
      <c r="AS2323" s="17"/>
      <c r="AT2323" s="17"/>
      <c r="AU2323" s="17"/>
      <c r="AV2323" s="17"/>
      <c r="AW2323" s="17">
        <f t="shared" si="5901"/>
        <v>20351.399999999998</v>
      </c>
      <c r="AX2323" s="17">
        <f t="shared" si="5902"/>
        <v>21493.900000000001</v>
      </c>
      <c r="AY2323" s="17">
        <f t="shared" si="5903"/>
        <v>21493.900000000001</v>
      </c>
      <c r="AZ2323" s="17"/>
      <c r="BA2323" s="32"/>
      <c r="BB2323" s="32"/>
      <c r="BC2323" s="1"/>
      <c r="BD2323" s="1"/>
      <c r="BE2323" s="1"/>
      <c r="BF2323" s="1"/>
      <c r="BG2323" s="1"/>
      <c r="BH2323" s="1"/>
      <c r="BI2323" s="1"/>
    </row>
    <row r="2324" s="1" customFormat="1">
      <c r="A2324" s="30" t="s">
        <v>926</v>
      </c>
      <c r="B2324" s="30" t="s">
        <v>65</v>
      </c>
      <c r="C2324" s="30" t="s">
        <v>154</v>
      </c>
      <c r="D2324" s="30" t="s">
        <v>944</v>
      </c>
      <c r="E2324" s="30" t="s">
        <v>41</v>
      </c>
      <c r="F2324" s="31" t="s">
        <v>42</v>
      </c>
      <c r="G2324" s="17">
        <v>1195</v>
      </c>
      <c r="H2324" s="17">
        <v>1195</v>
      </c>
      <c r="I2324" s="17">
        <v>1195</v>
      </c>
      <c r="J2324" s="17"/>
      <c r="K2324" s="17"/>
      <c r="L2324" s="17"/>
      <c r="M2324" s="17">
        <f t="shared" si="5858"/>
        <v>1195</v>
      </c>
      <c r="N2324" s="17">
        <f t="shared" si="5859"/>
        <v>1195</v>
      </c>
      <c r="O2324" s="17">
        <f t="shared" si="5860"/>
        <v>1195</v>
      </c>
      <c r="P2324" s="17"/>
      <c r="Q2324" s="17"/>
      <c r="R2324" s="17"/>
      <c r="S2324" s="17"/>
      <c r="T2324" s="17"/>
      <c r="U2324" s="17"/>
      <c r="V2324" s="17"/>
      <c r="W2324" s="17"/>
      <c r="X2324" s="17"/>
      <c r="Y2324" s="17">
        <f t="shared" si="5895"/>
        <v>1195</v>
      </c>
      <c r="Z2324" s="17">
        <f t="shared" si="5896"/>
        <v>1195</v>
      </c>
      <c r="AA2324" s="17">
        <f t="shared" si="5897"/>
        <v>1195</v>
      </c>
      <c r="AB2324" s="17"/>
      <c r="AC2324" s="17"/>
      <c r="AD2324" s="17"/>
      <c r="AE2324" s="17">
        <f t="shared" si="5898"/>
        <v>1195</v>
      </c>
      <c r="AF2324" s="17">
        <f t="shared" si="5899"/>
        <v>1195</v>
      </c>
      <c r="AG2324" s="17">
        <f t="shared" si="5900"/>
        <v>1195</v>
      </c>
      <c r="AH2324" s="17"/>
      <c r="AI2324" s="17"/>
      <c r="AJ2324" s="17"/>
      <c r="AK2324" s="17"/>
      <c r="AL2324" s="17"/>
      <c r="AM2324" s="17"/>
      <c r="AN2324" s="17"/>
      <c r="AO2324" s="17"/>
      <c r="AP2324" s="17"/>
      <c r="AQ2324" s="17"/>
      <c r="AR2324" s="17"/>
      <c r="AS2324" s="17"/>
      <c r="AT2324" s="17"/>
      <c r="AU2324" s="17"/>
      <c r="AV2324" s="17"/>
      <c r="AW2324" s="17">
        <f t="shared" si="5901"/>
        <v>1195</v>
      </c>
      <c r="AX2324" s="17">
        <f t="shared" si="5902"/>
        <v>1195</v>
      </c>
      <c r="AY2324" s="17">
        <f t="shared" si="5903"/>
        <v>1195</v>
      </c>
      <c r="AZ2324" s="17"/>
      <c r="BA2324" s="32"/>
      <c r="BB2324" s="32"/>
      <c r="BC2324" s="1"/>
      <c r="BD2324" s="1"/>
      <c r="BE2324" s="1"/>
      <c r="BF2324" s="1"/>
      <c r="BG2324" s="1"/>
      <c r="BH2324" s="1"/>
      <c r="BI2324" s="1"/>
    </row>
    <row r="2325" s="1" customFormat="1">
      <c r="A2325" s="30" t="s">
        <v>926</v>
      </c>
      <c r="B2325" s="30" t="s">
        <v>65</v>
      </c>
      <c r="C2325" s="30" t="s">
        <v>154</v>
      </c>
      <c r="D2325" s="30" t="s">
        <v>57</v>
      </c>
      <c r="E2325" s="35"/>
      <c r="F2325" s="31" t="s">
        <v>58</v>
      </c>
      <c r="G2325" s="17">
        <f t="shared" ref="G2325:G2326" si="5974">G2326</f>
        <v>3190.6000000000004</v>
      </c>
      <c r="H2325" s="17">
        <f t="shared" ref="H2325:H2326" si="5975">H2326</f>
        <v>3222.7000000000003</v>
      </c>
      <c r="I2325" s="17">
        <f t="shared" ref="I2325:I2326" si="5976">I2326</f>
        <v>3222.7000000000003</v>
      </c>
      <c r="J2325" s="17">
        <f t="shared" ref="J2325:J2326" si="5977">J2326</f>
        <v>0</v>
      </c>
      <c r="K2325" s="17">
        <f t="shared" ref="K2325:K2326" si="5978">K2326</f>
        <v>0</v>
      </c>
      <c r="L2325" s="17">
        <f t="shared" ref="L2325:L2326" si="5979">L2326</f>
        <v>0</v>
      </c>
      <c r="M2325" s="17">
        <f t="shared" si="5858"/>
        <v>3190.6000000000004</v>
      </c>
      <c r="N2325" s="17">
        <f t="shared" si="5859"/>
        <v>3222.7000000000003</v>
      </c>
      <c r="O2325" s="17">
        <f t="shared" si="5860"/>
        <v>3222.7000000000003</v>
      </c>
      <c r="P2325" s="17">
        <f t="shared" ref="P2325:P2326" si="5980">P2326</f>
        <v>142.09999999999999</v>
      </c>
      <c r="Q2325" s="17">
        <f t="shared" ref="Q2325:Q2326" si="5981">Q2326</f>
        <v>0</v>
      </c>
      <c r="R2325" s="17">
        <f t="shared" ref="R2325:R2326" si="5982">R2326</f>
        <v>0</v>
      </c>
      <c r="S2325" s="17">
        <f t="shared" ref="S2325:S2326" si="5983">S2326</f>
        <v>0</v>
      </c>
      <c r="T2325" s="17">
        <f t="shared" ref="T2325:T2326" si="5984">T2326</f>
        <v>171.30000000000001</v>
      </c>
      <c r="U2325" s="17">
        <f t="shared" ref="U2325:U2326" si="5985">U2326</f>
        <v>0</v>
      </c>
      <c r="V2325" s="17">
        <f t="shared" ref="V2325:V2326" si="5986">V2326</f>
        <v>171.30000000000001</v>
      </c>
      <c r="W2325" s="17">
        <f t="shared" ref="W2325:W2326" si="5987">W2326</f>
        <v>0</v>
      </c>
      <c r="X2325" s="17">
        <f t="shared" ref="X2325:X2326" si="5988">X2326</f>
        <v>0</v>
      </c>
      <c r="Y2325" s="17">
        <f t="shared" si="5895"/>
        <v>3332.7000000000003</v>
      </c>
      <c r="Z2325" s="17">
        <f t="shared" si="5896"/>
        <v>3394.0000000000005</v>
      </c>
      <c r="AA2325" s="17">
        <f t="shared" si="5897"/>
        <v>3394.0000000000005</v>
      </c>
      <c r="AB2325" s="17">
        <f t="shared" ref="AB2325:AB2326" si="5989">AB2326</f>
        <v>0</v>
      </c>
      <c r="AC2325" s="17">
        <f t="shared" ref="AC2325:AC2326" si="5990">AC2326</f>
        <v>0</v>
      </c>
      <c r="AD2325" s="17">
        <f t="shared" ref="AD2325:AD2326" si="5991">AD2326</f>
        <v>0</v>
      </c>
      <c r="AE2325" s="17">
        <f t="shared" si="5898"/>
        <v>3332.7000000000003</v>
      </c>
      <c r="AF2325" s="17">
        <f t="shared" si="5899"/>
        <v>3394.0000000000005</v>
      </c>
      <c r="AG2325" s="17">
        <f t="shared" si="5900"/>
        <v>3394.0000000000005</v>
      </c>
      <c r="AH2325" s="17">
        <f t="shared" ref="AH2325:AH2326" si="5992">AH2326</f>
        <v>0</v>
      </c>
      <c r="AI2325" s="17">
        <f t="shared" ref="AI2325:AI2326" si="5993">AI2326</f>
        <v>0</v>
      </c>
      <c r="AJ2325" s="17">
        <f t="shared" ref="AJ2325:AJ2326" si="5994">AJ2326</f>
        <v>3526.5120000000002</v>
      </c>
      <c r="AK2325" s="17">
        <f t="shared" ref="AK2325:AK2326" si="5995">AK2326</f>
        <v>0</v>
      </c>
      <c r="AL2325" s="17">
        <f t="shared" ref="AL2325:AL2326" si="5996">AL2326</f>
        <v>0</v>
      </c>
      <c r="AM2325" s="17">
        <f t="shared" ref="AM2325:AM2326" si="5997">AM2326</f>
        <v>0</v>
      </c>
      <c r="AN2325" s="17">
        <f t="shared" ref="AN2325:AN2326" si="5998">AN2326</f>
        <v>0</v>
      </c>
      <c r="AO2325" s="17">
        <f t="shared" ref="AO2325:AO2326" si="5999">AO2326</f>
        <v>0</v>
      </c>
      <c r="AP2325" s="17">
        <f t="shared" ref="AP2325:AP2326" si="6000">AP2326</f>
        <v>0</v>
      </c>
      <c r="AQ2325" s="17">
        <f t="shared" ref="AQ2325:AQ2326" si="6001">AQ2326</f>
        <v>0</v>
      </c>
      <c r="AR2325" s="17">
        <f t="shared" ref="AR2325:AR2326" si="6002">AR2326</f>
        <v>0</v>
      </c>
      <c r="AS2325" s="17">
        <f t="shared" ref="AS2325:AS2326" si="6003">AS2326</f>
        <v>0</v>
      </c>
      <c r="AT2325" s="17">
        <f t="shared" ref="AT2325:AT2326" si="6004">AT2326</f>
        <v>0</v>
      </c>
      <c r="AU2325" s="17">
        <f t="shared" ref="AU2325:AU2326" si="6005">AU2326</f>
        <v>0</v>
      </c>
      <c r="AV2325" s="17">
        <f t="shared" ref="AV2325:AV2326" si="6006">AV2326</f>
        <v>0</v>
      </c>
      <c r="AW2325" s="17">
        <f t="shared" si="5901"/>
        <v>6859.2120000000004</v>
      </c>
      <c r="AX2325" s="17">
        <f t="shared" si="5902"/>
        <v>3394.0000000000005</v>
      </c>
      <c r="AY2325" s="17">
        <f t="shared" si="5903"/>
        <v>3394.0000000000005</v>
      </c>
      <c r="AZ2325" s="17">
        <f t="shared" ref="AZ2325:AZ2326" si="6007">AZ2326</f>
        <v>0</v>
      </c>
      <c r="BA2325" s="32"/>
      <c r="BB2325" s="32"/>
      <c r="BC2325" s="1"/>
      <c r="BD2325" s="1"/>
      <c r="BE2325" s="1"/>
      <c r="BF2325" s="1"/>
      <c r="BG2325" s="1"/>
      <c r="BH2325" s="1"/>
      <c r="BI2325" s="1"/>
    </row>
    <row r="2326" s="1" customFormat="1">
      <c r="A2326" s="30" t="s">
        <v>926</v>
      </c>
      <c r="B2326" s="30" t="s">
        <v>65</v>
      </c>
      <c r="C2326" s="30" t="s">
        <v>154</v>
      </c>
      <c r="D2326" s="30" t="s">
        <v>59</v>
      </c>
      <c r="E2326" s="35"/>
      <c r="F2326" s="31" t="s">
        <v>60</v>
      </c>
      <c r="G2326" s="17">
        <f t="shared" si="5974"/>
        <v>3190.6000000000004</v>
      </c>
      <c r="H2326" s="17">
        <f t="shared" si="5975"/>
        <v>3222.7000000000003</v>
      </c>
      <c r="I2326" s="17">
        <f t="shared" si="5976"/>
        <v>3222.7000000000003</v>
      </c>
      <c r="J2326" s="17">
        <f t="shared" si="5977"/>
        <v>0</v>
      </c>
      <c r="K2326" s="17">
        <f t="shared" si="5978"/>
        <v>0</v>
      </c>
      <c r="L2326" s="17">
        <f t="shared" si="5979"/>
        <v>0</v>
      </c>
      <c r="M2326" s="17">
        <f t="shared" si="5858"/>
        <v>3190.6000000000004</v>
      </c>
      <c r="N2326" s="17">
        <f t="shared" si="5859"/>
        <v>3222.7000000000003</v>
      </c>
      <c r="O2326" s="17">
        <f t="shared" si="5860"/>
        <v>3222.7000000000003</v>
      </c>
      <c r="P2326" s="17">
        <f t="shared" si="5980"/>
        <v>142.09999999999999</v>
      </c>
      <c r="Q2326" s="17">
        <f t="shared" si="5981"/>
        <v>0</v>
      </c>
      <c r="R2326" s="17">
        <f t="shared" si="5982"/>
        <v>0</v>
      </c>
      <c r="S2326" s="17">
        <f t="shared" si="5983"/>
        <v>0</v>
      </c>
      <c r="T2326" s="17">
        <f t="shared" si="5984"/>
        <v>171.30000000000001</v>
      </c>
      <c r="U2326" s="17">
        <f t="shared" si="5985"/>
        <v>0</v>
      </c>
      <c r="V2326" s="17">
        <f t="shared" si="5986"/>
        <v>171.30000000000001</v>
      </c>
      <c r="W2326" s="17">
        <f t="shared" si="5987"/>
        <v>0</v>
      </c>
      <c r="X2326" s="17">
        <f t="shared" si="5988"/>
        <v>0</v>
      </c>
      <c r="Y2326" s="17">
        <f t="shared" si="5895"/>
        <v>3332.7000000000003</v>
      </c>
      <c r="Z2326" s="17">
        <f t="shared" si="5896"/>
        <v>3394.0000000000005</v>
      </c>
      <c r="AA2326" s="17">
        <f t="shared" si="5897"/>
        <v>3394.0000000000005</v>
      </c>
      <c r="AB2326" s="17">
        <f t="shared" si="5989"/>
        <v>0</v>
      </c>
      <c r="AC2326" s="17">
        <f t="shared" si="5990"/>
        <v>0</v>
      </c>
      <c r="AD2326" s="17">
        <f t="shared" si="5991"/>
        <v>0</v>
      </c>
      <c r="AE2326" s="17">
        <f t="shared" si="5898"/>
        <v>3332.7000000000003</v>
      </c>
      <c r="AF2326" s="17">
        <f t="shared" si="5899"/>
        <v>3394.0000000000005</v>
      </c>
      <c r="AG2326" s="17">
        <f t="shared" si="5900"/>
        <v>3394.0000000000005</v>
      </c>
      <c r="AH2326" s="17">
        <f t="shared" si="5992"/>
        <v>0</v>
      </c>
      <c r="AI2326" s="17">
        <f t="shared" si="5993"/>
        <v>0</v>
      </c>
      <c r="AJ2326" s="17">
        <f t="shared" si="5994"/>
        <v>3526.5120000000002</v>
      </c>
      <c r="AK2326" s="17">
        <f t="shared" si="5995"/>
        <v>0</v>
      </c>
      <c r="AL2326" s="17">
        <f t="shared" si="5996"/>
        <v>0</v>
      </c>
      <c r="AM2326" s="17">
        <f t="shared" si="5997"/>
        <v>0</v>
      </c>
      <c r="AN2326" s="17">
        <f t="shared" si="5998"/>
        <v>0</v>
      </c>
      <c r="AO2326" s="17">
        <f t="shared" si="5999"/>
        <v>0</v>
      </c>
      <c r="AP2326" s="17">
        <f t="shared" si="6000"/>
        <v>0</v>
      </c>
      <c r="AQ2326" s="17">
        <f t="shared" si="6001"/>
        <v>0</v>
      </c>
      <c r="AR2326" s="17">
        <f t="shared" si="6002"/>
        <v>0</v>
      </c>
      <c r="AS2326" s="17">
        <f t="shared" si="6003"/>
        <v>0</v>
      </c>
      <c r="AT2326" s="17">
        <f t="shared" si="6004"/>
        <v>0</v>
      </c>
      <c r="AU2326" s="17">
        <f t="shared" si="6005"/>
        <v>0</v>
      </c>
      <c r="AV2326" s="17">
        <f t="shared" si="6006"/>
        <v>0</v>
      </c>
      <c r="AW2326" s="17">
        <f t="shared" si="5901"/>
        <v>6859.2120000000004</v>
      </c>
      <c r="AX2326" s="17">
        <f t="shared" si="5902"/>
        <v>3394.0000000000005</v>
      </c>
      <c r="AY2326" s="17">
        <f t="shared" si="5903"/>
        <v>3394.0000000000005</v>
      </c>
      <c r="AZ2326" s="17">
        <f t="shared" si="6007"/>
        <v>0</v>
      </c>
      <c r="BA2326" s="32"/>
      <c r="BB2326" s="32"/>
      <c r="BC2326" s="1"/>
      <c r="BD2326" s="1"/>
      <c r="BE2326" s="1"/>
      <c r="BF2326" s="1"/>
      <c r="BG2326" s="1"/>
      <c r="BH2326" s="1"/>
      <c r="BI2326" s="1"/>
    </row>
    <row r="2327" s="1" customFormat="1">
      <c r="A2327" s="30" t="s">
        <v>926</v>
      </c>
      <c r="B2327" s="30" t="s">
        <v>65</v>
      </c>
      <c r="C2327" s="30" t="s">
        <v>154</v>
      </c>
      <c r="D2327" s="30" t="s">
        <v>945</v>
      </c>
      <c r="E2327" s="35"/>
      <c r="F2327" s="31" t="s">
        <v>946</v>
      </c>
      <c r="G2327" s="17">
        <f>G2328+G2329+G2330</f>
        <v>3190.6000000000004</v>
      </c>
      <c r="H2327" s="17">
        <f>H2328+H2329+H2330</f>
        <v>3222.7000000000003</v>
      </c>
      <c r="I2327" s="17">
        <f>I2328+I2329+I2330</f>
        <v>3222.7000000000003</v>
      </c>
      <c r="J2327" s="17">
        <f>J2328+J2329+J2330</f>
        <v>0</v>
      </c>
      <c r="K2327" s="17">
        <f>K2328+K2329+K2330</f>
        <v>0</v>
      </c>
      <c r="L2327" s="17">
        <f>L2328+L2329+L2330</f>
        <v>0</v>
      </c>
      <c r="M2327" s="17">
        <f t="shared" si="5858"/>
        <v>3190.6000000000004</v>
      </c>
      <c r="N2327" s="17">
        <f t="shared" si="5859"/>
        <v>3222.7000000000003</v>
      </c>
      <c r="O2327" s="17">
        <f t="shared" si="5860"/>
        <v>3222.7000000000003</v>
      </c>
      <c r="P2327" s="17">
        <f>P2328+P2329+P2330</f>
        <v>142.09999999999999</v>
      </c>
      <c r="Q2327" s="17">
        <f>Q2328+Q2329+Q2330</f>
        <v>0</v>
      </c>
      <c r="R2327" s="17">
        <f>R2328+R2329+R2330</f>
        <v>0</v>
      </c>
      <c r="S2327" s="17">
        <f>S2328+S2329+S2330</f>
        <v>0</v>
      </c>
      <c r="T2327" s="17">
        <f>T2328+T2329+T2330</f>
        <v>171.30000000000001</v>
      </c>
      <c r="U2327" s="17">
        <f>U2328+U2329+U2330</f>
        <v>0</v>
      </c>
      <c r="V2327" s="17">
        <f>V2328+V2329+V2330</f>
        <v>171.30000000000001</v>
      </c>
      <c r="W2327" s="17">
        <f>W2328+W2329+W2330</f>
        <v>0</v>
      </c>
      <c r="X2327" s="17">
        <f>X2328+X2329+X2330</f>
        <v>0</v>
      </c>
      <c r="Y2327" s="17">
        <f t="shared" si="5895"/>
        <v>3332.7000000000003</v>
      </c>
      <c r="Z2327" s="17">
        <f t="shared" si="5896"/>
        <v>3394.0000000000005</v>
      </c>
      <c r="AA2327" s="17">
        <f t="shared" si="5897"/>
        <v>3394.0000000000005</v>
      </c>
      <c r="AB2327" s="17">
        <f>AB2328+AB2329+AB2330</f>
        <v>0</v>
      </c>
      <c r="AC2327" s="17">
        <f>AC2328+AC2329+AC2330</f>
        <v>0</v>
      </c>
      <c r="AD2327" s="17">
        <f>AD2328+AD2329+AD2330</f>
        <v>0</v>
      </c>
      <c r="AE2327" s="17">
        <f t="shared" si="5898"/>
        <v>3332.7000000000003</v>
      </c>
      <c r="AF2327" s="17">
        <f t="shared" si="5899"/>
        <v>3394.0000000000005</v>
      </c>
      <c r="AG2327" s="17">
        <f t="shared" si="5900"/>
        <v>3394.0000000000005</v>
      </c>
      <c r="AH2327" s="17">
        <f>AH2328+AH2329+AH2330</f>
        <v>0</v>
      </c>
      <c r="AI2327" s="17">
        <f>AI2328+AI2329+AI2330</f>
        <v>0</v>
      </c>
      <c r="AJ2327" s="17">
        <f>AJ2328+AJ2329+AJ2330</f>
        <v>3526.5120000000002</v>
      </c>
      <c r="AK2327" s="17">
        <f>AK2328+AK2329+AK2330</f>
        <v>0</v>
      </c>
      <c r="AL2327" s="17">
        <f>AL2328+AL2329+AL2330</f>
        <v>0</v>
      </c>
      <c r="AM2327" s="17">
        <f>AM2328+AM2329+AM2330</f>
        <v>0</v>
      </c>
      <c r="AN2327" s="17">
        <f>AN2328+AN2329+AN2330</f>
        <v>0</v>
      </c>
      <c r="AO2327" s="17">
        <f>AO2328+AO2329+AO2330</f>
        <v>0</v>
      </c>
      <c r="AP2327" s="17">
        <f>AP2328+AP2329+AP2330</f>
        <v>0</v>
      </c>
      <c r="AQ2327" s="17">
        <f>AQ2328+AQ2329+AQ2330</f>
        <v>0</v>
      </c>
      <c r="AR2327" s="17">
        <f>AR2328+AR2329+AR2330</f>
        <v>0</v>
      </c>
      <c r="AS2327" s="17">
        <f>AS2328+AS2329+AS2330</f>
        <v>0</v>
      </c>
      <c r="AT2327" s="17">
        <f>AT2328+AT2329+AT2330</f>
        <v>0</v>
      </c>
      <c r="AU2327" s="17">
        <f>AU2328+AU2329+AU2330</f>
        <v>0</v>
      </c>
      <c r="AV2327" s="17">
        <f>AV2328+AV2329+AV2330</f>
        <v>0</v>
      </c>
      <c r="AW2327" s="17">
        <f t="shared" si="5901"/>
        <v>6859.2120000000004</v>
      </c>
      <c r="AX2327" s="17">
        <f t="shared" si="5902"/>
        <v>3394.0000000000005</v>
      </c>
      <c r="AY2327" s="17">
        <f t="shared" si="5903"/>
        <v>3394.0000000000005</v>
      </c>
      <c r="AZ2327" s="17">
        <f>AZ2328+AZ2329+AZ2330</f>
        <v>0</v>
      </c>
      <c r="BA2327" s="32"/>
      <c r="BB2327" s="32"/>
      <c r="BC2327" s="1"/>
      <c r="BD2327" s="1"/>
      <c r="BE2327" s="1"/>
      <c r="BF2327" s="1"/>
      <c r="BG2327" s="1"/>
      <c r="BH2327" s="1"/>
      <c r="BI2327" s="1"/>
    </row>
    <row r="2328" s="1" customFormat="1">
      <c r="A2328" s="30" t="s">
        <v>926</v>
      </c>
      <c r="B2328" s="30" t="s">
        <v>65</v>
      </c>
      <c r="C2328" s="30" t="s">
        <v>154</v>
      </c>
      <c r="D2328" s="30" t="s">
        <v>945</v>
      </c>
      <c r="E2328" s="30" t="s">
        <v>53</v>
      </c>
      <c r="F2328" s="31" t="s">
        <v>54</v>
      </c>
      <c r="G2328" s="17">
        <v>1014.4</v>
      </c>
      <c r="H2328" s="17">
        <v>1046.5</v>
      </c>
      <c r="I2328" s="17">
        <v>1046.5</v>
      </c>
      <c r="J2328" s="17"/>
      <c r="K2328" s="17"/>
      <c r="L2328" s="17"/>
      <c r="M2328" s="17">
        <f t="shared" ref="M2328:M2391" si="6008">G2328+J2328</f>
        <v>1014.4</v>
      </c>
      <c r="N2328" s="17">
        <f t="shared" ref="N2328:N2391" si="6009">H2328+K2328</f>
        <v>1046.5</v>
      </c>
      <c r="O2328" s="17">
        <f t="shared" ref="O2328:O2391" si="6010">I2328+L2328</f>
        <v>1046.5</v>
      </c>
      <c r="P2328" s="17">
        <v>142.09999999999999</v>
      </c>
      <c r="Q2328" s="17"/>
      <c r="R2328" s="17"/>
      <c r="S2328" s="17"/>
      <c r="T2328" s="17">
        <v>171.30000000000001</v>
      </c>
      <c r="U2328" s="17"/>
      <c r="V2328" s="17">
        <v>171.30000000000001</v>
      </c>
      <c r="W2328" s="17"/>
      <c r="X2328" s="17"/>
      <c r="Y2328" s="17">
        <f t="shared" si="5895"/>
        <v>1156.5</v>
      </c>
      <c r="Z2328" s="17">
        <f t="shared" si="5896"/>
        <v>1217.8</v>
      </c>
      <c r="AA2328" s="17">
        <f t="shared" si="5897"/>
        <v>1217.8</v>
      </c>
      <c r="AB2328" s="17"/>
      <c r="AC2328" s="17"/>
      <c r="AD2328" s="17"/>
      <c r="AE2328" s="17">
        <f t="shared" si="5898"/>
        <v>1156.5</v>
      </c>
      <c r="AF2328" s="17">
        <f t="shared" si="5899"/>
        <v>1217.8</v>
      </c>
      <c r="AG2328" s="17">
        <f t="shared" si="5900"/>
        <v>1217.8</v>
      </c>
      <c r="AH2328" s="17"/>
      <c r="AI2328" s="17"/>
      <c r="AJ2328" s="17"/>
      <c r="AK2328" s="17"/>
      <c r="AL2328" s="17"/>
      <c r="AM2328" s="17"/>
      <c r="AN2328" s="17"/>
      <c r="AO2328" s="17"/>
      <c r="AP2328" s="17"/>
      <c r="AQ2328" s="17"/>
      <c r="AR2328" s="17"/>
      <c r="AS2328" s="17"/>
      <c r="AT2328" s="17"/>
      <c r="AU2328" s="17"/>
      <c r="AV2328" s="17"/>
      <c r="AW2328" s="17">
        <f t="shared" si="5901"/>
        <v>1156.5</v>
      </c>
      <c r="AX2328" s="17">
        <f t="shared" si="5902"/>
        <v>1217.8</v>
      </c>
      <c r="AY2328" s="17">
        <f t="shared" si="5903"/>
        <v>1217.8</v>
      </c>
      <c r="AZ2328" s="17"/>
      <c r="BA2328" s="32"/>
      <c r="BB2328" s="32"/>
      <c r="BC2328" s="1"/>
      <c r="BD2328" s="1"/>
      <c r="BE2328" s="1"/>
      <c r="BF2328" s="1"/>
      <c r="BG2328" s="1"/>
      <c r="BH2328" s="1"/>
      <c r="BI2328" s="1"/>
    </row>
    <row r="2329" s="1" customFormat="1">
      <c r="A2329" s="30" t="s">
        <v>926</v>
      </c>
      <c r="B2329" s="30" t="s">
        <v>65</v>
      </c>
      <c r="C2329" s="30" t="s">
        <v>154</v>
      </c>
      <c r="D2329" s="30" t="s">
        <v>945</v>
      </c>
      <c r="E2329" s="30" t="s">
        <v>41</v>
      </c>
      <c r="F2329" s="31" t="s">
        <v>42</v>
      </c>
      <c r="G2329" s="17">
        <v>2156.8000000000002</v>
      </c>
      <c r="H2329" s="17">
        <v>2156.8000000000002</v>
      </c>
      <c r="I2329" s="17">
        <v>2156.8000000000002</v>
      </c>
      <c r="J2329" s="17"/>
      <c r="K2329" s="17"/>
      <c r="L2329" s="17"/>
      <c r="M2329" s="17">
        <f t="shared" si="6008"/>
        <v>2156.8000000000002</v>
      </c>
      <c r="N2329" s="17">
        <f t="shared" si="6009"/>
        <v>2156.8000000000002</v>
      </c>
      <c r="O2329" s="17">
        <f t="shared" si="6010"/>
        <v>2156.8000000000002</v>
      </c>
      <c r="P2329" s="17"/>
      <c r="Q2329" s="17"/>
      <c r="R2329" s="17"/>
      <c r="S2329" s="17"/>
      <c r="T2329" s="17"/>
      <c r="U2329" s="17"/>
      <c r="V2329" s="17"/>
      <c r="W2329" s="17"/>
      <c r="X2329" s="17"/>
      <c r="Y2329" s="17">
        <f t="shared" si="5895"/>
        <v>2156.8000000000002</v>
      </c>
      <c r="Z2329" s="17">
        <f t="shared" si="5896"/>
        <v>2156.8000000000002</v>
      </c>
      <c r="AA2329" s="17">
        <f t="shared" si="5897"/>
        <v>2156.8000000000002</v>
      </c>
      <c r="AB2329" s="17"/>
      <c r="AC2329" s="17"/>
      <c r="AD2329" s="17"/>
      <c r="AE2329" s="17">
        <f t="shared" si="5898"/>
        <v>2156.8000000000002</v>
      </c>
      <c r="AF2329" s="17">
        <f t="shared" si="5899"/>
        <v>2156.8000000000002</v>
      </c>
      <c r="AG2329" s="17">
        <f t="shared" si="5900"/>
        <v>2156.8000000000002</v>
      </c>
      <c r="AH2329" s="17"/>
      <c r="AI2329" s="17"/>
      <c r="AJ2329" s="17">
        <v>3526.5120000000002</v>
      </c>
      <c r="AK2329" s="17"/>
      <c r="AL2329" s="17"/>
      <c r="AM2329" s="17"/>
      <c r="AN2329" s="17"/>
      <c r="AO2329" s="17"/>
      <c r="AP2329" s="17"/>
      <c r="AQ2329" s="17"/>
      <c r="AR2329" s="17"/>
      <c r="AS2329" s="17"/>
      <c r="AT2329" s="17"/>
      <c r="AU2329" s="17"/>
      <c r="AV2329" s="17"/>
      <c r="AW2329" s="17">
        <f t="shared" si="5901"/>
        <v>5683.3119999999999</v>
      </c>
      <c r="AX2329" s="17">
        <f t="shared" si="5902"/>
        <v>2156.8000000000002</v>
      </c>
      <c r="AY2329" s="17">
        <f t="shared" si="5903"/>
        <v>2156.8000000000002</v>
      </c>
      <c r="AZ2329" s="17"/>
      <c r="BA2329" s="32"/>
      <c r="BB2329" s="32"/>
      <c r="BC2329" s="1"/>
      <c r="BD2329" s="1"/>
      <c r="BE2329" s="1"/>
      <c r="BF2329" s="1"/>
      <c r="BG2329" s="1"/>
      <c r="BH2329" s="1"/>
      <c r="BI2329" s="1"/>
    </row>
    <row r="2330" s="1" customFormat="1">
      <c r="A2330" s="30" t="s">
        <v>926</v>
      </c>
      <c r="B2330" s="30" t="s">
        <v>65</v>
      </c>
      <c r="C2330" s="30" t="s">
        <v>154</v>
      </c>
      <c r="D2330" s="30" t="s">
        <v>945</v>
      </c>
      <c r="E2330" s="30" t="s">
        <v>43</v>
      </c>
      <c r="F2330" s="31" t="s">
        <v>44</v>
      </c>
      <c r="G2330" s="17">
        <v>19.399999999999999</v>
      </c>
      <c r="H2330" s="17">
        <v>19.399999999999999</v>
      </c>
      <c r="I2330" s="17">
        <v>19.399999999999999</v>
      </c>
      <c r="J2330" s="17"/>
      <c r="K2330" s="17"/>
      <c r="L2330" s="17"/>
      <c r="M2330" s="17">
        <f t="shared" si="6008"/>
        <v>19.399999999999999</v>
      </c>
      <c r="N2330" s="17">
        <f t="shared" si="6009"/>
        <v>19.399999999999999</v>
      </c>
      <c r="O2330" s="17">
        <f t="shared" si="6010"/>
        <v>19.399999999999999</v>
      </c>
      <c r="P2330" s="17"/>
      <c r="Q2330" s="17"/>
      <c r="R2330" s="17"/>
      <c r="S2330" s="17"/>
      <c r="T2330" s="17"/>
      <c r="U2330" s="17"/>
      <c r="V2330" s="17"/>
      <c r="W2330" s="17"/>
      <c r="X2330" s="17"/>
      <c r="Y2330" s="17">
        <f t="shared" si="5895"/>
        <v>19.399999999999999</v>
      </c>
      <c r="Z2330" s="17">
        <f t="shared" si="5896"/>
        <v>19.399999999999999</v>
      </c>
      <c r="AA2330" s="17">
        <f t="shared" si="5897"/>
        <v>19.399999999999999</v>
      </c>
      <c r="AB2330" s="17"/>
      <c r="AC2330" s="17"/>
      <c r="AD2330" s="17"/>
      <c r="AE2330" s="17">
        <f t="shared" si="5898"/>
        <v>19.399999999999999</v>
      </c>
      <c r="AF2330" s="17">
        <f t="shared" si="5899"/>
        <v>19.399999999999999</v>
      </c>
      <c r="AG2330" s="17">
        <f t="shared" si="5900"/>
        <v>19.399999999999999</v>
      </c>
      <c r="AH2330" s="17"/>
      <c r="AI2330" s="17"/>
      <c r="AJ2330" s="17"/>
      <c r="AK2330" s="17"/>
      <c r="AL2330" s="17"/>
      <c r="AM2330" s="17"/>
      <c r="AN2330" s="17"/>
      <c r="AO2330" s="17"/>
      <c r="AP2330" s="17"/>
      <c r="AQ2330" s="17"/>
      <c r="AR2330" s="17"/>
      <c r="AS2330" s="17"/>
      <c r="AT2330" s="17"/>
      <c r="AU2330" s="17"/>
      <c r="AV2330" s="17"/>
      <c r="AW2330" s="17">
        <f t="shared" si="5901"/>
        <v>19.399999999999999</v>
      </c>
      <c r="AX2330" s="17">
        <f t="shared" si="5902"/>
        <v>19.399999999999999</v>
      </c>
      <c r="AY2330" s="17">
        <f t="shared" si="5903"/>
        <v>19.399999999999999</v>
      </c>
      <c r="AZ2330" s="17"/>
      <c r="BA2330" s="32"/>
      <c r="BB2330" s="32"/>
      <c r="BC2330" s="1"/>
      <c r="BD2330" s="1"/>
      <c r="BE2330" s="1"/>
      <c r="BF2330" s="1"/>
      <c r="BG2330" s="1"/>
      <c r="BH2330" s="1"/>
      <c r="BI2330" s="1"/>
    </row>
    <row r="2331" s="20" customFormat="1">
      <c r="A2331" s="21" t="s">
        <v>947</v>
      </c>
      <c r="B2331" s="21"/>
      <c r="C2331" s="21"/>
      <c r="D2331" s="21"/>
      <c r="E2331" s="21"/>
      <c r="F2331" s="22" t="s">
        <v>948</v>
      </c>
      <c r="G2331" s="23">
        <f>G2332+G2422+G2410+G2429+G2435</f>
        <v>1187090.6999999997</v>
      </c>
      <c r="H2331" s="23">
        <f>H2332+H2422+H2410+H2429+H2435</f>
        <v>1320776.8</v>
      </c>
      <c r="I2331" s="23">
        <f>I2332+I2422+I2410+I2429+I2435</f>
        <v>1052460.7</v>
      </c>
      <c r="J2331" s="23">
        <f>J2332+J2422+J2410+J2429+J2435</f>
        <v>23346.700000000001</v>
      </c>
      <c r="K2331" s="23">
        <f>K2332+K2422+K2410+K2429+K2435</f>
        <v>5000</v>
      </c>
      <c r="L2331" s="23">
        <f>L2332+L2422+L2410+L2429+L2435</f>
        <v>5000</v>
      </c>
      <c r="M2331" s="23">
        <f t="shared" si="6008"/>
        <v>1210437.3999999997</v>
      </c>
      <c r="N2331" s="23">
        <f t="shared" si="6009"/>
        <v>1325776.8</v>
      </c>
      <c r="O2331" s="23">
        <f t="shared" si="6010"/>
        <v>1057460.7</v>
      </c>
      <c r="P2331" s="23">
        <f>P2332+P2422+P2410+P2429+P2435</f>
        <v>85516.800000000003</v>
      </c>
      <c r="Q2331" s="23">
        <f>Q2332+Q2422+Q2410+Q2429+Q2435</f>
        <v>0</v>
      </c>
      <c r="R2331" s="23">
        <f>R2332+R2422+R2410+R2429+R2435</f>
        <v>10870.700000000001</v>
      </c>
      <c r="S2331" s="23">
        <f>S2332+S2422+S2410+S2429+S2435</f>
        <v>48836.487229999999</v>
      </c>
      <c r="T2331" s="23">
        <f>T2332+T2422+T2410+T2429+T2435</f>
        <v>108456.76000000001</v>
      </c>
      <c r="U2331" s="23">
        <f>U2332+U2422+U2410+U2429+U2435</f>
        <v>12400</v>
      </c>
      <c r="V2331" s="23">
        <f>V2332+V2422+V2410+V2429+V2435</f>
        <v>108458.33900000001</v>
      </c>
      <c r="W2331" s="23">
        <f>W2332+W2422+W2410+W2429+W2435</f>
        <v>0</v>
      </c>
      <c r="X2331" s="23">
        <f>X2332+X2422+X2410+X2429+X2435</f>
        <v>12400</v>
      </c>
      <c r="Y2331" s="23">
        <f t="shared" si="5895"/>
        <v>1355661.3872299998</v>
      </c>
      <c r="Z2331" s="23">
        <f t="shared" si="5896"/>
        <v>1446633.5600000001</v>
      </c>
      <c r="AA2331" s="23">
        <f t="shared" si="5897"/>
        <v>1178319.0389999999</v>
      </c>
      <c r="AB2331" s="23">
        <f>AB2332+AB2422+AB2410+AB2429+AB2435</f>
        <v>0</v>
      </c>
      <c r="AC2331" s="23">
        <f>AC2332+AC2422+AC2410+AC2429+AC2435</f>
        <v>0</v>
      </c>
      <c r="AD2331" s="23">
        <f>AD2332+AD2422+AD2410+AD2429+AD2435</f>
        <v>0</v>
      </c>
      <c r="AE2331" s="23">
        <f t="shared" si="5898"/>
        <v>1355661.3872299998</v>
      </c>
      <c r="AF2331" s="23">
        <f t="shared" si="5899"/>
        <v>1446633.5600000001</v>
      </c>
      <c r="AG2331" s="23">
        <f t="shared" si="5900"/>
        <v>1178319.0389999999</v>
      </c>
      <c r="AH2331" s="23">
        <f>AH2332+AH2422+AH2410+AH2429+AH2435</f>
        <v>0</v>
      </c>
      <c r="AI2331" s="23">
        <f>AI2332+AI2422+AI2410+AI2429+AI2435</f>
        <v>0</v>
      </c>
      <c r="AJ2331" s="23">
        <f>AJ2332+AJ2422+AJ2410+AJ2429+AJ2435</f>
        <v>6423.594000000001</v>
      </c>
      <c r="AK2331" s="23">
        <f>AK2332+AK2422+AK2410+AK2429+AK2435</f>
        <v>0</v>
      </c>
      <c r="AL2331" s="23">
        <f>AL2332+AL2422+AL2410+AL2429+AL2435</f>
        <v>0</v>
      </c>
      <c r="AM2331" s="23">
        <f>AM2332+AM2422+AM2410+AM2429+AM2435</f>
        <v>0</v>
      </c>
      <c r="AN2331" s="23">
        <f>AN2332+AN2422+AN2410+AN2429+AN2435</f>
        <v>0</v>
      </c>
      <c r="AO2331" s="23">
        <f>AO2332+AO2422+AO2410+AO2429+AO2435</f>
        <v>6900</v>
      </c>
      <c r="AP2331" s="23">
        <f>AP2332+AP2422+AP2410+AP2429+AP2435</f>
        <v>0</v>
      </c>
      <c r="AQ2331" s="23">
        <f>AQ2332+AQ2422+AQ2410+AQ2429+AQ2435</f>
        <v>0</v>
      </c>
      <c r="AR2331" s="23">
        <f>AR2332+AR2422+AR2410+AR2429+AR2435</f>
        <v>0</v>
      </c>
      <c r="AS2331" s="23">
        <f>AS2332+AS2422+AS2410+AS2429+AS2435</f>
        <v>0</v>
      </c>
      <c r="AT2331" s="23">
        <f>AT2332+AT2422+AT2410+AT2429+AT2435</f>
        <v>0</v>
      </c>
      <c r="AU2331" s="23">
        <f>AU2332+AU2422+AU2410+AU2429+AU2435</f>
        <v>0</v>
      </c>
      <c r="AV2331" s="23">
        <f>AV2332+AV2422+AV2410+AV2429+AV2435</f>
        <v>0</v>
      </c>
      <c r="AW2331" s="23">
        <f t="shared" si="5901"/>
        <v>1362084.9812299998</v>
      </c>
      <c r="AX2331" s="23">
        <f t="shared" si="5902"/>
        <v>1453533.5600000001</v>
      </c>
      <c r="AY2331" s="23">
        <f t="shared" si="5903"/>
        <v>1178319.0389999999</v>
      </c>
      <c r="AZ2331" s="23">
        <f>AZ2332+AZ2422+AZ2410+AZ2429+AZ2435</f>
        <v>0</v>
      </c>
      <c r="BA2331" s="24"/>
      <c r="BB2331" s="24"/>
      <c r="BC2331" s="20"/>
      <c r="BD2331" s="20"/>
      <c r="BE2331" s="20"/>
      <c r="BF2331" s="20"/>
      <c r="BG2331" s="20"/>
      <c r="BH2331" s="20"/>
      <c r="BI2331" s="20"/>
    </row>
    <row r="2332" s="20" customFormat="1">
      <c r="A2332" s="21" t="s">
        <v>947</v>
      </c>
      <c r="B2332" s="21" t="s">
        <v>29</v>
      </c>
      <c r="C2332" s="21"/>
      <c r="D2332" s="21"/>
      <c r="E2332" s="21"/>
      <c r="F2332" s="22" t="s">
        <v>30</v>
      </c>
      <c r="G2332" s="23">
        <f>G2350+G2333+G2338+G2345</f>
        <v>1153287.8999999999</v>
      </c>
      <c r="H2332" s="23">
        <f>H2350+H2333+H2338+H2345</f>
        <v>1144610.2000000002</v>
      </c>
      <c r="I2332" s="23">
        <f>I2350+I2333+I2338+I2345</f>
        <v>1032474.2</v>
      </c>
      <c r="J2332" s="23">
        <f>J2350+J2333+J2338+J2345</f>
        <v>23420.799999999999</v>
      </c>
      <c r="K2332" s="23">
        <f>K2350+K2333+K2338+K2345</f>
        <v>5000</v>
      </c>
      <c r="L2332" s="23">
        <f>L2350+L2333+L2338+L2345</f>
        <v>5000</v>
      </c>
      <c r="M2332" s="23">
        <f t="shared" si="6008"/>
        <v>1176708.7</v>
      </c>
      <c r="N2332" s="23">
        <f t="shared" si="6009"/>
        <v>1149610.2000000002</v>
      </c>
      <c r="O2332" s="23">
        <f t="shared" si="6010"/>
        <v>1037474.2</v>
      </c>
      <c r="P2332" s="23">
        <f>P2350+P2333+P2338+P2345</f>
        <v>85516.800000000003</v>
      </c>
      <c r="Q2332" s="23">
        <f>Q2350+Q2333+Q2338+Q2345</f>
        <v>0</v>
      </c>
      <c r="R2332" s="23">
        <f>R2350+R2333+R2338+R2345</f>
        <v>1776</v>
      </c>
      <c r="S2332" s="23">
        <f>S2350+S2333+S2338+S2345</f>
        <v>48836.487229999999</v>
      </c>
      <c r="T2332" s="23">
        <f>T2350+T2333+T2338+T2345</f>
        <v>108456.76000000001</v>
      </c>
      <c r="U2332" s="23">
        <f>U2350+U2333+U2338+U2345</f>
        <v>0</v>
      </c>
      <c r="V2332" s="23">
        <f>V2350+V2333+V2338+V2345</f>
        <v>108458.33900000001</v>
      </c>
      <c r="W2332" s="23">
        <f>W2350+W2333+W2338+W2345</f>
        <v>0</v>
      </c>
      <c r="X2332" s="23">
        <f>X2350+X2333+X2338+X2345</f>
        <v>0</v>
      </c>
      <c r="Y2332" s="23">
        <f t="shared" si="5895"/>
        <v>1312837.9872300001</v>
      </c>
      <c r="Z2332" s="23">
        <f t="shared" si="5896"/>
        <v>1258066.9600000002</v>
      </c>
      <c r="AA2332" s="23">
        <f t="shared" si="5897"/>
        <v>1145932.5389999999</v>
      </c>
      <c r="AB2332" s="23">
        <f>AB2350+AB2333+AB2338+AB2345</f>
        <v>0</v>
      </c>
      <c r="AC2332" s="23">
        <f>AC2350+AC2333+AC2338+AC2345</f>
        <v>0</v>
      </c>
      <c r="AD2332" s="23">
        <f>AD2350+AD2333+AD2338+AD2345</f>
        <v>0</v>
      </c>
      <c r="AE2332" s="23">
        <f t="shared" si="5898"/>
        <v>1312837.9872300001</v>
      </c>
      <c r="AF2332" s="23">
        <f t="shared" si="5899"/>
        <v>1258066.9600000002</v>
      </c>
      <c r="AG2332" s="23">
        <f t="shared" si="5900"/>
        <v>1145932.5389999999</v>
      </c>
      <c r="AH2332" s="23">
        <f>AH2350+AH2333+AH2338+AH2345</f>
        <v>0</v>
      </c>
      <c r="AI2332" s="23">
        <f>AI2350+AI2333+AI2338+AI2345</f>
        <v>0</v>
      </c>
      <c r="AJ2332" s="23">
        <f>AJ2350+AJ2333+AJ2338+AJ2345</f>
        <v>5787.9940000000006</v>
      </c>
      <c r="AK2332" s="23">
        <f>AK2350+AK2333+AK2338+AK2345</f>
        <v>0</v>
      </c>
      <c r="AL2332" s="23">
        <f>AL2350+AL2333+AL2338+AL2345</f>
        <v>0</v>
      </c>
      <c r="AM2332" s="23">
        <f>AM2350+AM2333+AM2338+AM2345</f>
        <v>0</v>
      </c>
      <c r="AN2332" s="23">
        <f>AN2350+AN2333+AN2338+AN2345</f>
        <v>0</v>
      </c>
      <c r="AO2332" s="23">
        <f>AO2350+AO2333+AO2338+AO2345</f>
        <v>6900</v>
      </c>
      <c r="AP2332" s="23">
        <f>AP2350+AP2333+AP2338+AP2345</f>
        <v>0</v>
      </c>
      <c r="AQ2332" s="23">
        <f>AQ2350+AQ2333+AQ2338+AQ2345</f>
        <v>0</v>
      </c>
      <c r="AR2332" s="23">
        <f>AR2350+AR2333+AR2338+AR2345</f>
        <v>0</v>
      </c>
      <c r="AS2332" s="23">
        <f>AS2350+AS2333+AS2338+AS2345</f>
        <v>0</v>
      </c>
      <c r="AT2332" s="23">
        <f>AT2350+AT2333+AT2338+AT2345</f>
        <v>0</v>
      </c>
      <c r="AU2332" s="23">
        <f>AU2350+AU2333+AU2338+AU2345</f>
        <v>0</v>
      </c>
      <c r="AV2332" s="23">
        <f>AV2350+AV2333+AV2338+AV2345</f>
        <v>0</v>
      </c>
      <c r="AW2332" s="23">
        <f t="shared" si="5901"/>
        <v>1318625.98123</v>
      </c>
      <c r="AX2332" s="23">
        <f t="shared" si="5902"/>
        <v>1264966.9600000002</v>
      </c>
      <c r="AY2332" s="23">
        <f t="shared" si="5903"/>
        <v>1145932.5389999999</v>
      </c>
      <c r="AZ2332" s="23">
        <f>AZ2350+AZ2333+AZ2338+AZ2345</f>
        <v>0</v>
      </c>
      <c r="BA2332" s="24"/>
      <c r="BB2332" s="24"/>
      <c r="BC2332" s="20"/>
      <c r="BD2332" s="20"/>
      <c r="BE2332" s="20"/>
      <c r="BF2332" s="20"/>
      <c r="BG2332" s="20"/>
      <c r="BH2332" s="20"/>
      <c r="BI2332" s="20"/>
    </row>
    <row r="2333" s="25" customFormat="1">
      <c r="A2333" s="26" t="s">
        <v>947</v>
      </c>
      <c r="B2333" s="26" t="s">
        <v>29</v>
      </c>
      <c r="C2333" s="26" t="s">
        <v>325</v>
      </c>
      <c r="D2333" s="26"/>
      <c r="E2333" s="34"/>
      <c r="F2333" s="27" t="s">
        <v>949</v>
      </c>
      <c r="G2333" s="28">
        <f t="shared" ref="G2333:G2340" si="6011">G2334</f>
        <v>8439.7999999999993</v>
      </c>
      <c r="H2333" s="28">
        <f t="shared" ref="H2333:H2340" si="6012">H2334</f>
        <v>8699.2999999999993</v>
      </c>
      <c r="I2333" s="28">
        <f t="shared" ref="I2333:I2340" si="6013">I2334</f>
        <v>8699.2999999999993</v>
      </c>
      <c r="J2333" s="28">
        <f t="shared" ref="J2333:J2340" si="6014">J2334</f>
        <v>0</v>
      </c>
      <c r="K2333" s="28">
        <f t="shared" ref="K2333:K2340" si="6015">K2334</f>
        <v>0</v>
      </c>
      <c r="L2333" s="28">
        <f t="shared" ref="L2333:L2340" si="6016">L2334</f>
        <v>0</v>
      </c>
      <c r="M2333" s="28">
        <f t="shared" si="6008"/>
        <v>8439.7999999999993</v>
      </c>
      <c r="N2333" s="28">
        <f t="shared" si="6009"/>
        <v>8699.2999999999993</v>
      </c>
      <c r="O2333" s="28">
        <f t="shared" si="6010"/>
        <v>8699.2999999999993</v>
      </c>
      <c r="P2333" s="28">
        <f t="shared" ref="P2333:P2340" si="6017">P2334</f>
        <v>1086.0999999999999</v>
      </c>
      <c r="Q2333" s="28">
        <f t="shared" ref="Q2333:Q2340" si="6018">Q2334</f>
        <v>0</v>
      </c>
      <c r="R2333" s="28">
        <f t="shared" ref="R2333:R2340" si="6019">R2334</f>
        <v>0</v>
      </c>
      <c r="S2333" s="28">
        <f t="shared" ref="S2333:S2340" si="6020">S2334</f>
        <v>0</v>
      </c>
      <c r="T2333" s="28">
        <f t="shared" ref="T2333:T2340" si="6021">T2334</f>
        <v>1304.8</v>
      </c>
      <c r="U2333" s="28">
        <f t="shared" ref="U2333:U2340" si="6022">U2334</f>
        <v>0</v>
      </c>
      <c r="V2333" s="28">
        <f t="shared" ref="V2333:V2340" si="6023">V2334</f>
        <v>1304.8</v>
      </c>
      <c r="W2333" s="28">
        <f t="shared" ref="W2333:W2340" si="6024">W2334</f>
        <v>0</v>
      </c>
      <c r="X2333" s="28">
        <f t="shared" ref="X2333:X2340" si="6025">X2334</f>
        <v>0</v>
      </c>
      <c r="Y2333" s="28">
        <f t="shared" si="5895"/>
        <v>9525.8999999999996</v>
      </c>
      <c r="Z2333" s="28">
        <f t="shared" si="5896"/>
        <v>10004.099999999999</v>
      </c>
      <c r="AA2333" s="28">
        <f t="shared" si="5897"/>
        <v>10004.099999999999</v>
      </c>
      <c r="AB2333" s="28">
        <f t="shared" ref="AB2333:AB2340" si="6026">AB2334</f>
        <v>0</v>
      </c>
      <c r="AC2333" s="28">
        <f t="shared" ref="AC2333:AC2340" si="6027">AC2334</f>
        <v>0</v>
      </c>
      <c r="AD2333" s="28">
        <f t="shared" ref="AD2333:AD2340" si="6028">AD2334</f>
        <v>0</v>
      </c>
      <c r="AE2333" s="28">
        <f t="shared" si="5898"/>
        <v>9525.8999999999996</v>
      </c>
      <c r="AF2333" s="28">
        <f t="shared" si="5899"/>
        <v>10004.099999999999</v>
      </c>
      <c r="AG2333" s="28">
        <f t="shared" si="5900"/>
        <v>10004.099999999999</v>
      </c>
      <c r="AH2333" s="28">
        <f t="shared" ref="AH2333:AH2340" si="6029">AH2334</f>
        <v>0</v>
      </c>
      <c r="AI2333" s="28">
        <f t="shared" ref="AI2333:AI2340" si="6030">AI2334</f>
        <v>0</v>
      </c>
      <c r="AJ2333" s="28">
        <f t="shared" ref="AJ2333:AJ2340" si="6031">AJ2334</f>
        <v>0</v>
      </c>
      <c r="AK2333" s="28">
        <f t="shared" ref="AK2333:AK2340" si="6032">AK2334</f>
        <v>0</v>
      </c>
      <c r="AL2333" s="28">
        <f t="shared" ref="AL2333:AL2340" si="6033">AL2334</f>
        <v>0</v>
      </c>
      <c r="AM2333" s="28">
        <f t="shared" ref="AM2333:AM2340" si="6034">AM2334</f>
        <v>0</v>
      </c>
      <c r="AN2333" s="28">
        <f t="shared" ref="AN2333:AN2340" si="6035">AN2334</f>
        <v>0</v>
      </c>
      <c r="AO2333" s="28">
        <f t="shared" ref="AO2333:AO2340" si="6036">AO2334</f>
        <v>0</v>
      </c>
      <c r="AP2333" s="28">
        <f t="shared" ref="AP2333:AP2340" si="6037">AP2334</f>
        <v>0</v>
      </c>
      <c r="AQ2333" s="28">
        <f t="shared" ref="AQ2333:AQ2340" si="6038">AQ2334</f>
        <v>0</v>
      </c>
      <c r="AR2333" s="28">
        <f t="shared" ref="AR2333:AR2340" si="6039">AR2334</f>
        <v>0</v>
      </c>
      <c r="AS2333" s="28">
        <f t="shared" ref="AS2333:AS2340" si="6040">AS2334</f>
        <v>0</v>
      </c>
      <c r="AT2333" s="28">
        <f t="shared" ref="AT2333:AT2340" si="6041">AT2334</f>
        <v>0</v>
      </c>
      <c r="AU2333" s="28">
        <f t="shared" ref="AU2333:AU2340" si="6042">AU2334</f>
        <v>0</v>
      </c>
      <c r="AV2333" s="28">
        <f t="shared" ref="AV2333:AV2340" si="6043">AV2334</f>
        <v>0</v>
      </c>
      <c r="AW2333" s="28">
        <f t="shared" si="5901"/>
        <v>9525.8999999999996</v>
      </c>
      <c r="AX2333" s="28">
        <f t="shared" si="5902"/>
        <v>10004.099999999999</v>
      </c>
      <c r="AY2333" s="28">
        <f t="shared" si="5903"/>
        <v>10004.099999999999</v>
      </c>
      <c r="AZ2333" s="28">
        <f t="shared" ref="AZ2333:AZ2340" si="6044">AZ2334</f>
        <v>0</v>
      </c>
      <c r="BA2333" s="29"/>
      <c r="BB2333" s="29"/>
      <c r="BC2333" s="25"/>
      <c r="BD2333" s="25"/>
      <c r="BE2333" s="25"/>
      <c r="BF2333" s="25"/>
      <c r="BG2333" s="25"/>
      <c r="BH2333" s="25"/>
      <c r="BI2333" s="25"/>
    </row>
    <row r="2334" s="1" customFormat="1">
      <c r="A2334" s="30" t="s">
        <v>947</v>
      </c>
      <c r="B2334" s="30" t="s">
        <v>29</v>
      </c>
      <c r="C2334" s="30" t="s">
        <v>325</v>
      </c>
      <c r="D2334" s="30" t="s">
        <v>91</v>
      </c>
      <c r="E2334" s="35"/>
      <c r="F2334" s="31" t="s">
        <v>92</v>
      </c>
      <c r="G2334" s="17">
        <f t="shared" si="6011"/>
        <v>8439.7999999999993</v>
      </c>
      <c r="H2334" s="17">
        <f t="shared" si="6012"/>
        <v>8699.2999999999993</v>
      </c>
      <c r="I2334" s="17">
        <f t="shared" si="6013"/>
        <v>8699.2999999999993</v>
      </c>
      <c r="J2334" s="17">
        <f t="shared" si="6014"/>
        <v>0</v>
      </c>
      <c r="K2334" s="17">
        <f t="shared" si="6015"/>
        <v>0</v>
      </c>
      <c r="L2334" s="17">
        <f t="shared" si="6016"/>
        <v>0</v>
      </c>
      <c r="M2334" s="17">
        <f t="shared" si="6008"/>
        <v>8439.7999999999993</v>
      </c>
      <c r="N2334" s="17">
        <f t="shared" si="6009"/>
        <v>8699.2999999999993</v>
      </c>
      <c r="O2334" s="17">
        <f t="shared" si="6010"/>
        <v>8699.2999999999993</v>
      </c>
      <c r="P2334" s="17">
        <f t="shared" si="6017"/>
        <v>1086.0999999999999</v>
      </c>
      <c r="Q2334" s="17">
        <f t="shared" si="6018"/>
        <v>0</v>
      </c>
      <c r="R2334" s="17">
        <f t="shared" si="6019"/>
        <v>0</v>
      </c>
      <c r="S2334" s="17">
        <f t="shared" si="6020"/>
        <v>0</v>
      </c>
      <c r="T2334" s="17">
        <f t="shared" si="6021"/>
        <v>1304.8</v>
      </c>
      <c r="U2334" s="17">
        <f t="shared" si="6022"/>
        <v>0</v>
      </c>
      <c r="V2334" s="17">
        <f t="shared" si="6023"/>
        <v>1304.8</v>
      </c>
      <c r="W2334" s="17">
        <f t="shared" si="6024"/>
        <v>0</v>
      </c>
      <c r="X2334" s="17">
        <f t="shared" si="6025"/>
        <v>0</v>
      </c>
      <c r="Y2334" s="17">
        <f t="shared" si="5895"/>
        <v>9525.8999999999996</v>
      </c>
      <c r="Z2334" s="17">
        <f t="shared" si="5896"/>
        <v>10004.099999999999</v>
      </c>
      <c r="AA2334" s="17">
        <f t="shared" si="5897"/>
        <v>10004.099999999999</v>
      </c>
      <c r="AB2334" s="17">
        <f t="shared" si="6026"/>
        <v>0</v>
      </c>
      <c r="AC2334" s="17">
        <f t="shared" si="6027"/>
        <v>0</v>
      </c>
      <c r="AD2334" s="17">
        <f t="shared" si="6028"/>
        <v>0</v>
      </c>
      <c r="AE2334" s="17">
        <f t="shared" si="5898"/>
        <v>9525.8999999999996</v>
      </c>
      <c r="AF2334" s="17">
        <f t="shared" si="5899"/>
        <v>10004.099999999999</v>
      </c>
      <c r="AG2334" s="17">
        <f t="shared" si="5900"/>
        <v>10004.099999999999</v>
      </c>
      <c r="AH2334" s="17">
        <f t="shared" si="6029"/>
        <v>0</v>
      </c>
      <c r="AI2334" s="17">
        <f t="shared" si="6030"/>
        <v>0</v>
      </c>
      <c r="AJ2334" s="17">
        <f t="shared" si="6031"/>
        <v>0</v>
      </c>
      <c r="AK2334" s="17">
        <f t="shared" si="6032"/>
        <v>0</v>
      </c>
      <c r="AL2334" s="17">
        <f t="shared" si="6033"/>
        <v>0</v>
      </c>
      <c r="AM2334" s="17">
        <f t="shared" si="6034"/>
        <v>0</v>
      </c>
      <c r="AN2334" s="17">
        <f t="shared" si="6035"/>
        <v>0</v>
      </c>
      <c r="AO2334" s="17">
        <f t="shared" si="6036"/>
        <v>0</v>
      </c>
      <c r="AP2334" s="17">
        <f t="shared" si="6037"/>
        <v>0</v>
      </c>
      <c r="AQ2334" s="17">
        <f t="shared" si="6038"/>
        <v>0</v>
      </c>
      <c r="AR2334" s="17">
        <f t="shared" si="6039"/>
        <v>0</v>
      </c>
      <c r="AS2334" s="17">
        <f t="shared" si="6040"/>
        <v>0</v>
      </c>
      <c r="AT2334" s="17">
        <f t="shared" si="6041"/>
        <v>0</v>
      </c>
      <c r="AU2334" s="17">
        <f t="shared" si="6042"/>
        <v>0</v>
      </c>
      <c r="AV2334" s="17">
        <f t="shared" si="6043"/>
        <v>0</v>
      </c>
      <c r="AW2334" s="17">
        <f t="shared" si="5901"/>
        <v>9525.8999999999996</v>
      </c>
      <c r="AX2334" s="17">
        <f t="shared" si="5902"/>
        <v>10004.099999999999</v>
      </c>
      <c r="AY2334" s="17">
        <f t="shared" si="5903"/>
        <v>10004.099999999999</v>
      </c>
      <c r="AZ2334" s="17">
        <f t="shared" si="6044"/>
        <v>0</v>
      </c>
      <c r="BA2334" s="32"/>
      <c r="BB2334" s="32"/>
      <c r="BC2334" s="1"/>
      <c r="BD2334" s="1"/>
      <c r="BE2334" s="1"/>
      <c r="BF2334" s="1"/>
      <c r="BG2334" s="1"/>
      <c r="BH2334" s="1"/>
      <c r="BI2334" s="1"/>
    </row>
    <row r="2335" s="1" customFormat="1">
      <c r="A2335" s="30" t="s">
        <v>947</v>
      </c>
      <c r="B2335" s="30" t="s">
        <v>29</v>
      </c>
      <c r="C2335" s="30" t="s">
        <v>325</v>
      </c>
      <c r="D2335" s="30" t="s">
        <v>950</v>
      </c>
      <c r="E2335" s="35"/>
      <c r="F2335" s="31" t="s">
        <v>951</v>
      </c>
      <c r="G2335" s="17">
        <f t="shared" si="6011"/>
        <v>8439.7999999999993</v>
      </c>
      <c r="H2335" s="17">
        <f t="shared" si="6012"/>
        <v>8699.2999999999993</v>
      </c>
      <c r="I2335" s="17">
        <f t="shared" si="6013"/>
        <v>8699.2999999999993</v>
      </c>
      <c r="J2335" s="17">
        <f t="shared" si="6014"/>
        <v>0</v>
      </c>
      <c r="K2335" s="17">
        <f t="shared" si="6015"/>
        <v>0</v>
      </c>
      <c r="L2335" s="17">
        <f t="shared" si="6016"/>
        <v>0</v>
      </c>
      <c r="M2335" s="17">
        <f t="shared" si="6008"/>
        <v>8439.7999999999993</v>
      </c>
      <c r="N2335" s="17">
        <f t="shared" si="6009"/>
        <v>8699.2999999999993</v>
      </c>
      <c r="O2335" s="17">
        <f t="shared" si="6010"/>
        <v>8699.2999999999993</v>
      </c>
      <c r="P2335" s="17">
        <f t="shared" si="6017"/>
        <v>1086.0999999999999</v>
      </c>
      <c r="Q2335" s="17">
        <f t="shared" si="6018"/>
        <v>0</v>
      </c>
      <c r="R2335" s="17">
        <f t="shared" si="6019"/>
        <v>0</v>
      </c>
      <c r="S2335" s="17">
        <f t="shared" si="6020"/>
        <v>0</v>
      </c>
      <c r="T2335" s="17">
        <f t="shared" si="6021"/>
        <v>1304.8</v>
      </c>
      <c r="U2335" s="17">
        <f t="shared" si="6022"/>
        <v>0</v>
      </c>
      <c r="V2335" s="17">
        <f t="shared" si="6023"/>
        <v>1304.8</v>
      </c>
      <c r="W2335" s="17">
        <f t="shared" si="6024"/>
        <v>0</v>
      </c>
      <c r="X2335" s="17">
        <f t="shared" si="6025"/>
        <v>0</v>
      </c>
      <c r="Y2335" s="17">
        <f t="shared" si="5895"/>
        <v>9525.8999999999996</v>
      </c>
      <c r="Z2335" s="17">
        <f t="shared" si="5896"/>
        <v>10004.099999999999</v>
      </c>
      <c r="AA2335" s="17">
        <f t="shared" si="5897"/>
        <v>10004.099999999999</v>
      </c>
      <c r="AB2335" s="17">
        <f t="shared" si="6026"/>
        <v>0</v>
      </c>
      <c r="AC2335" s="17">
        <f t="shared" si="6027"/>
        <v>0</v>
      </c>
      <c r="AD2335" s="17">
        <f t="shared" si="6028"/>
        <v>0</v>
      </c>
      <c r="AE2335" s="17">
        <f t="shared" si="5898"/>
        <v>9525.8999999999996</v>
      </c>
      <c r="AF2335" s="17">
        <f t="shared" si="5899"/>
        <v>10004.099999999999</v>
      </c>
      <c r="AG2335" s="17">
        <f t="shared" si="5900"/>
        <v>10004.099999999999</v>
      </c>
      <c r="AH2335" s="17">
        <f t="shared" si="6029"/>
        <v>0</v>
      </c>
      <c r="AI2335" s="17">
        <f t="shared" si="6030"/>
        <v>0</v>
      </c>
      <c r="AJ2335" s="17">
        <f t="shared" si="6031"/>
        <v>0</v>
      </c>
      <c r="AK2335" s="17">
        <f t="shared" si="6032"/>
        <v>0</v>
      </c>
      <c r="AL2335" s="17">
        <f t="shared" si="6033"/>
        <v>0</v>
      </c>
      <c r="AM2335" s="17">
        <f t="shared" si="6034"/>
        <v>0</v>
      </c>
      <c r="AN2335" s="17">
        <f t="shared" si="6035"/>
        <v>0</v>
      </c>
      <c r="AO2335" s="17">
        <f t="shared" si="6036"/>
        <v>0</v>
      </c>
      <c r="AP2335" s="17">
        <f t="shared" si="6037"/>
        <v>0</v>
      </c>
      <c r="AQ2335" s="17">
        <f t="shared" si="6038"/>
        <v>0</v>
      </c>
      <c r="AR2335" s="17">
        <f t="shared" si="6039"/>
        <v>0</v>
      </c>
      <c r="AS2335" s="17">
        <f t="shared" si="6040"/>
        <v>0</v>
      </c>
      <c r="AT2335" s="17">
        <f t="shared" si="6041"/>
        <v>0</v>
      </c>
      <c r="AU2335" s="17">
        <f t="shared" si="6042"/>
        <v>0</v>
      </c>
      <c r="AV2335" s="17">
        <f t="shared" si="6043"/>
        <v>0</v>
      </c>
      <c r="AW2335" s="17">
        <f t="shared" si="5901"/>
        <v>9525.8999999999996</v>
      </c>
      <c r="AX2335" s="17">
        <f t="shared" si="5902"/>
        <v>10004.099999999999</v>
      </c>
      <c r="AY2335" s="17">
        <f t="shared" si="5903"/>
        <v>10004.099999999999</v>
      </c>
      <c r="AZ2335" s="17">
        <f t="shared" si="6044"/>
        <v>0</v>
      </c>
      <c r="BA2335" s="32"/>
      <c r="BB2335" s="32"/>
      <c r="BC2335" s="1"/>
      <c r="BD2335" s="1"/>
      <c r="BE2335" s="1"/>
      <c r="BF2335" s="1"/>
      <c r="BG2335" s="1"/>
      <c r="BH2335" s="1"/>
      <c r="BI2335" s="1"/>
    </row>
    <row r="2336" s="1" customFormat="1">
      <c r="A2336" s="30" t="s">
        <v>947</v>
      </c>
      <c r="B2336" s="30" t="s">
        <v>29</v>
      </c>
      <c r="C2336" s="30" t="s">
        <v>325</v>
      </c>
      <c r="D2336" s="30" t="s">
        <v>952</v>
      </c>
      <c r="E2336" s="35"/>
      <c r="F2336" s="31" t="s">
        <v>52</v>
      </c>
      <c r="G2336" s="17">
        <f t="shared" si="6011"/>
        <v>8439.7999999999993</v>
      </c>
      <c r="H2336" s="17">
        <f t="shared" si="6012"/>
        <v>8699.2999999999993</v>
      </c>
      <c r="I2336" s="17">
        <f t="shared" si="6013"/>
        <v>8699.2999999999993</v>
      </c>
      <c r="J2336" s="17">
        <f t="shared" si="6014"/>
        <v>0</v>
      </c>
      <c r="K2336" s="17">
        <f t="shared" si="6015"/>
        <v>0</v>
      </c>
      <c r="L2336" s="17">
        <f t="shared" si="6016"/>
        <v>0</v>
      </c>
      <c r="M2336" s="17">
        <f t="shared" si="6008"/>
        <v>8439.7999999999993</v>
      </c>
      <c r="N2336" s="17">
        <f t="shared" si="6009"/>
        <v>8699.2999999999993</v>
      </c>
      <c r="O2336" s="17">
        <f t="shared" si="6010"/>
        <v>8699.2999999999993</v>
      </c>
      <c r="P2336" s="17">
        <f t="shared" si="6017"/>
        <v>1086.0999999999999</v>
      </c>
      <c r="Q2336" s="17">
        <f t="shared" si="6018"/>
        <v>0</v>
      </c>
      <c r="R2336" s="17">
        <f t="shared" si="6019"/>
        <v>0</v>
      </c>
      <c r="S2336" s="17">
        <f t="shared" si="6020"/>
        <v>0</v>
      </c>
      <c r="T2336" s="17">
        <f t="shared" si="6021"/>
        <v>1304.8</v>
      </c>
      <c r="U2336" s="17">
        <f t="shared" si="6022"/>
        <v>0</v>
      </c>
      <c r="V2336" s="17">
        <f t="shared" si="6023"/>
        <v>1304.8</v>
      </c>
      <c r="W2336" s="17">
        <f t="shared" si="6024"/>
        <v>0</v>
      </c>
      <c r="X2336" s="17">
        <f t="shared" si="6025"/>
        <v>0</v>
      </c>
      <c r="Y2336" s="17">
        <f t="shared" si="5895"/>
        <v>9525.8999999999996</v>
      </c>
      <c r="Z2336" s="17">
        <f t="shared" si="5896"/>
        <v>10004.099999999999</v>
      </c>
      <c r="AA2336" s="17">
        <f t="shared" si="5897"/>
        <v>10004.099999999999</v>
      </c>
      <c r="AB2336" s="17">
        <f t="shared" si="6026"/>
        <v>0</v>
      </c>
      <c r="AC2336" s="17">
        <f t="shared" si="6027"/>
        <v>0</v>
      </c>
      <c r="AD2336" s="17">
        <f t="shared" si="6028"/>
        <v>0</v>
      </c>
      <c r="AE2336" s="17">
        <f t="shared" si="5898"/>
        <v>9525.8999999999996</v>
      </c>
      <c r="AF2336" s="17">
        <f t="shared" si="5899"/>
        <v>10004.099999999999</v>
      </c>
      <c r="AG2336" s="17">
        <f t="shared" si="5900"/>
        <v>10004.099999999999</v>
      </c>
      <c r="AH2336" s="17">
        <f t="shared" si="6029"/>
        <v>0</v>
      </c>
      <c r="AI2336" s="17">
        <f t="shared" si="6030"/>
        <v>0</v>
      </c>
      <c r="AJ2336" s="17">
        <f t="shared" si="6031"/>
        <v>0</v>
      </c>
      <c r="AK2336" s="17">
        <f t="shared" si="6032"/>
        <v>0</v>
      </c>
      <c r="AL2336" s="17">
        <f t="shared" si="6033"/>
        <v>0</v>
      </c>
      <c r="AM2336" s="17">
        <f t="shared" si="6034"/>
        <v>0</v>
      </c>
      <c r="AN2336" s="17">
        <f t="shared" si="6035"/>
        <v>0</v>
      </c>
      <c r="AO2336" s="17">
        <f t="shared" si="6036"/>
        <v>0</v>
      </c>
      <c r="AP2336" s="17">
        <f t="shared" si="6037"/>
        <v>0</v>
      </c>
      <c r="AQ2336" s="17">
        <f t="shared" si="6038"/>
        <v>0</v>
      </c>
      <c r="AR2336" s="17">
        <f t="shared" si="6039"/>
        <v>0</v>
      </c>
      <c r="AS2336" s="17">
        <f t="shared" si="6040"/>
        <v>0</v>
      </c>
      <c r="AT2336" s="17">
        <f t="shared" si="6041"/>
        <v>0</v>
      </c>
      <c r="AU2336" s="17">
        <f t="shared" si="6042"/>
        <v>0</v>
      </c>
      <c r="AV2336" s="17">
        <f t="shared" si="6043"/>
        <v>0</v>
      </c>
      <c r="AW2336" s="17">
        <f t="shared" si="5901"/>
        <v>9525.8999999999996</v>
      </c>
      <c r="AX2336" s="17">
        <f t="shared" si="5902"/>
        <v>10004.099999999999</v>
      </c>
      <c r="AY2336" s="17">
        <f t="shared" si="5903"/>
        <v>10004.099999999999</v>
      </c>
      <c r="AZ2336" s="17">
        <f t="shared" si="6044"/>
        <v>0</v>
      </c>
      <c r="BA2336" s="32"/>
      <c r="BB2336" s="32"/>
      <c r="BC2336" s="1"/>
      <c r="BD2336" s="1"/>
      <c r="BE2336" s="1"/>
      <c r="BF2336" s="1"/>
      <c r="BG2336" s="1"/>
      <c r="BH2336" s="1"/>
      <c r="BI2336" s="1"/>
    </row>
    <row r="2337" s="1" customFormat="1">
      <c r="A2337" s="30" t="s">
        <v>947</v>
      </c>
      <c r="B2337" s="30" t="s">
        <v>29</v>
      </c>
      <c r="C2337" s="30" t="s">
        <v>325</v>
      </c>
      <c r="D2337" s="30" t="s">
        <v>952</v>
      </c>
      <c r="E2337" s="30" t="s">
        <v>53</v>
      </c>
      <c r="F2337" s="31" t="s">
        <v>54</v>
      </c>
      <c r="G2337" s="17">
        <v>8439.7999999999993</v>
      </c>
      <c r="H2337" s="17">
        <v>8699.2999999999993</v>
      </c>
      <c r="I2337" s="17">
        <v>8699.2999999999993</v>
      </c>
      <c r="J2337" s="17"/>
      <c r="K2337" s="17"/>
      <c r="L2337" s="17"/>
      <c r="M2337" s="17">
        <f t="shared" si="6008"/>
        <v>8439.7999999999993</v>
      </c>
      <c r="N2337" s="17">
        <f t="shared" si="6009"/>
        <v>8699.2999999999993</v>
      </c>
      <c r="O2337" s="17">
        <f t="shared" si="6010"/>
        <v>8699.2999999999993</v>
      </c>
      <c r="P2337" s="17">
        <v>1086.0999999999999</v>
      </c>
      <c r="Q2337" s="17"/>
      <c r="R2337" s="17"/>
      <c r="S2337" s="17"/>
      <c r="T2337" s="17">
        <v>1304.8</v>
      </c>
      <c r="U2337" s="17"/>
      <c r="V2337" s="17">
        <v>1304.8</v>
      </c>
      <c r="W2337" s="17"/>
      <c r="X2337" s="17"/>
      <c r="Y2337" s="17">
        <f t="shared" si="5895"/>
        <v>9525.8999999999996</v>
      </c>
      <c r="Z2337" s="17">
        <f t="shared" si="5896"/>
        <v>10004.099999999999</v>
      </c>
      <c r="AA2337" s="17">
        <f t="shared" si="5897"/>
        <v>10004.099999999999</v>
      </c>
      <c r="AB2337" s="17"/>
      <c r="AC2337" s="17"/>
      <c r="AD2337" s="17"/>
      <c r="AE2337" s="17">
        <f t="shared" si="5898"/>
        <v>9525.8999999999996</v>
      </c>
      <c r="AF2337" s="17">
        <f t="shared" si="5899"/>
        <v>10004.099999999999</v>
      </c>
      <c r="AG2337" s="17">
        <f t="shared" si="5900"/>
        <v>10004.099999999999</v>
      </c>
      <c r="AH2337" s="17"/>
      <c r="AI2337" s="17"/>
      <c r="AJ2337" s="17"/>
      <c r="AK2337" s="17"/>
      <c r="AL2337" s="17"/>
      <c r="AM2337" s="17"/>
      <c r="AN2337" s="17"/>
      <c r="AO2337" s="17"/>
      <c r="AP2337" s="17"/>
      <c r="AQ2337" s="17"/>
      <c r="AR2337" s="17"/>
      <c r="AS2337" s="17"/>
      <c r="AT2337" s="17"/>
      <c r="AU2337" s="17"/>
      <c r="AV2337" s="17"/>
      <c r="AW2337" s="17">
        <f t="shared" si="5901"/>
        <v>9525.8999999999996</v>
      </c>
      <c r="AX2337" s="17">
        <f t="shared" si="5902"/>
        <v>10004.099999999999</v>
      </c>
      <c r="AY2337" s="17">
        <f t="shared" si="5903"/>
        <v>10004.099999999999</v>
      </c>
      <c r="AZ2337" s="17"/>
      <c r="BA2337" s="32"/>
      <c r="BB2337" s="32"/>
      <c r="BC2337" s="1"/>
      <c r="BD2337" s="1"/>
      <c r="BE2337" s="1"/>
      <c r="BF2337" s="1"/>
      <c r="BG2337" s="1"/>
      <c r="BH2337" s="1"/>
      <c r="BI2337" s="1"/>
    </row>
    <row r="2338" s="25" customFormat="1">
      <c r="A2338" s="26" t="s">
        <v>947</v>
      </c>
      <c r="B2338" s="26" t="s">
        <v>29</v>
      </c>
      <c r="C2338" s="26" t="s">
        <v>121</v>
      </c>
      <c r="D2338" s="26"/>
      <c r="E2338" s="34"/>
      <c r="F2338" s="27" t="s">
        <v>413</v>
      </c>
      <c r="G2338" s="28">
        <f t="shared" si="6011"/>
        <v>479715.39999999997</v>
      </c>
      <c r="H2338" s="28">
        <f t="shared" si="6012"/>
        <v>437317.70000000001</v>
      </c>
      <c r="I2338" s="28">
        <f t="shared" si="6013"/>
        <v>440377.79999999999</v>
      </c>
      <c r="J2338" s="28">
        <f t="shared" si="6014"/>
        <v>0</v>
      </c>
      <c r="K2338" s="28">
        <f t="shared" si="6015"/>
        <v>0</v>
      </c>
      <c r="L2338" s="28">
        <f t="shared" si="6016"/>
        <v>0</v>
      </c>
      <c r="M2338" s="28">
        <f t="shared" si="6008"/>
        <v>479715.39999999997</v>
      </c>
      <c r="N2338" s="28">
        <f t="shared" si="6009"/>
        <v>437317.70000000001</v>
      </c>
      <c r="O2338" s="28">
        <f t="shared" si="6010"/>
        <v>440377.79999999999</v>
      </c>
      <c r="P2338" s="28">
        <f t="shared" si="6017"/>
        <v>63392.400000000001</v>
      </c>
      <c r="Q2338" s="28">
        <f t="shared" si="6018"/>
        <v>0</v>
      </c>
      <c r="R2338" s="28">
        <f t="shared" si="6019"/>
        <v>1534.5</v>
      </c>
      <c r="S2338" s="28">
        <f t="shared" si="6020"/>
        <v>6745.9480000000003</v>
      </c>
      <c r="T2338" s="28">
        <f t="shared" si="6021"/>
        <v>77116.300000000003</v>
      </c>
      <c r="U2338" s="28">
        <f t="shared" si="6022"/>
        <v>0</v>
      </c>
      <c r="V2338" s="28">
        <f t="shared" si="6023"/>
        <v>77116.300000000003</v>
      </c>
      <c r="W2338" s="28">
        <f t="shared" si="6024"/>
        <v>0</v>
      </c>
      <c r="X2338" s="28">
        <f t="shared" si="6025"/>
        <v>0</v>
      </c>
      <c r="Y2338" s="28">
        <f t="shared" si="5895"/>
        <v>551388.24799999991</v>
      </c>
      <c r="Z2338" s="28">
        <f t="shared" si="5896"/>
        <v>514434</v>
      </c>
      <c r="AA2338" s="28">
        <f t="shared" si="5897"/>
        <v>517494.09999999998</v>
      </c>
      <c r="AB2338" s="28">
        <f t="shared" si="6026"/>
        <v>0</v>
      </c>
      <c r="AC2338" s="28">
        <f t="shared" si="6027"/>
        <v>0</v>
      </c>
      <c r="AD2338" s="28">
        <f t="shared" si="6028"/>
        <v>0</v>
      </c>
      <c r="AE2338" s="28">
        <f t="shared" si="5898"/>
        <v>551388.24799999991</v>
      </c>
      <c r="AF2338" s="28">
        <f t="shared" si="5899"/>
        <v>514434</v>
      </c>
      <c r="AG2338" s="28">
        <f t="shared" si="5900"/>
        <v>517494.09999999998</v>
      </c>
      <c r="AH2338" s="28">
        <f t="shared" si="6029"/>
        <v>0</v>
      </c>
      <c r="AI2338" s="28">
        <f t="shared" si="6030"/>
        <v>0</v>
      </c>
      <c r="AJ2338" s="28">
        <f t="shared" si="6031"/>
        <v>-635.60000000000002</v>
      </c>
      <c r="AK2338" s="28">
        <f t="shared" si="6032"/>
        <v>0</v>
      </c>
      <c r="AL2338" s="28">
        <f t="shared" si="6033"/>
        <v>0</v>
      </c>
      <c r="AM2338" s="28">
        <f t="shared" si="6034"/>
        <v>0</v>
      </c>
      <c r="AN2338" s="28">
        <f t="shared" si="6035"/>
        <v>0</v>
      </c>
      <c r="AO2338" s="28">
        <f t="shared" si="6036"/>
        <v>0</v>
      </c>
      <c r="AP2338" s="28">
        <f t="shared" si="6037"/>
        <v>0</v>
      </c>
      <c r="AQ2338" s="28">
        <f t="shared" si="6038"/>
        <v>0</v>
      </c>
      <c r="AR2338" s="28">
        <f t="shared" si="6039"/>
        <v>0</v>
      </c>
      <c r="AS2338" s="28">
        <f t="shared" si="6040"/>
        <v>0</v>
      </c>
      <c r="AT2338" s="28">
        <f t="shared" si="6041"/>
        <v>0</v>
      </c>
      <c r="AU2338" s="28">
        <f t="shared" si="6042"/>
        <v>0</v>
      </c>
      <c r="AV2338" s="28">
        <f t="shared" si="6043"/>
        <v>0</v>
      </c>
      <c r="AW2338" s="28">
        <f t="shared" si="5901"/>
        <v>550752.64799999993</v>
      </c>
      <c r="AX2338" s="28">
        <f t="shared" si="5902"/>
        <v>514434</v>
      </c>
      <c r="AY2338" s="28">
        <f t="shared" si="5903"/>
        <v>517494.09999999998</v>
      </c>
      <c r="AZ2338" s="28">
        <f t="shared" si="6044"/>
        <v>0</v>
      </c>
      <c r="BA2338" s="29"/>
      <c r="BB2338" s="29"/>
      <c r="BC2338" s="25"/>
      <c r="BD2338" s="25"/>
      <c r="BE2338" s="25"/>
      <c r="BF2338" s="25"/>
      <c r="BG2338" s="25"/>
      <c r="BH2338" s="25"/>
      <c r="BI2338" s="25"/>
    </row>
    <row r="2339" s="1" customFormat="1">
      <c r="A2339" s="30" t="s">
        <v>947</v>
      </c>
      <c r="B2339" s="30" t="s">
        <v>29</v>
      </c>
      <c r="C2339" s="30" t="s">
        <v>121</v>
      </c>
      <c r="D2339" s="30" t="s">
        <v>91</v>
      </c>
      <c r="E2339" s="35"/>
      <c r="F2339" s="31" t="s">
        <v>92</v>
      </c>
      <c r="G2339" s="17">
        <f t="shared" si="6011"/>
        <v>479715.39999999997</v>
      </c>
      <c r="H2339" s="17">
        <f t="shared" si="6012"/>
        <v>437317.70000000001</v>
      </c>
      <c r="I2339" s="17">
        <f t="shared" si="6013"/>
        <v>440377.79999999999</v>
      </c>
      <c r="J2339" s="17">
        <f t="shared" si="6014"/>
        <v>0</v>
      </c>
      <c r="K2339" s="17">
        <f t="shared" si="6015"/>
        <v>0</v>
      </c>
      <c r="L2339" s="17">
        <f t="shared" si="6016"/>
        <v>0</v>
      </c>
      <c r="M2339" s="17">
        <f t="shared" si="6008"/>
        <v>479715.39999999997</v>
      </c>
      <c r="N2339" s="17">
        <f t="shared" si="6009"/>
        <v>437317.70000000001</v>
      </c>
      <c r="O2339" s="17">
        <f t="shared" si="6010"/>
        <v>440377.79999999999</v>
      </c>
      <c r="P2339" s="17">
        <f t="shared" si="6017"/>
        <v>63392.400000000001</v>
      </c>
      <c r="Q2339" s="17">
        <f t="shared" si="6018"/>
        <v>0</v>
      </c>
      <c r="R2339" s="17">
        <f t="shared" si="6019"/>
        <v>1534.5</v>
      </c>
      <c r="S2339" s="17">
        <f t="shared" si="6020"/>
        <v>6745.9480000000003</v>
      </c>
      <c r="T2339" s="17">
        <f t="shared" si="6021"/>
        <v>77116.300000000003</v>
      </c>
      <c r="U2339" s="17">
        <f t="shared" si="6022"/>
        <v>0</v>
      </c>
      <c r="V2339" s="17">
        <f t="shared" si="6023"/>
        <v>77116.300000000003</v>
      </c>
      <c r="W2339" s="17">
        <f t="shared" si="6024"/>
        <v>0</v>
      </c>
      <c r="X2339" s="17">
        <f t="shared" si="6025"/>
        <v>0</v>
      </c>
      <c r="Y2339" s="17">
        <f t="shared" si="5895"/>
        <v>551388.24799999991</v>
      </c>
      <c r="Z2339" s="17">
        <f t="shared" si="5896"/>
        <v>514434</v>
      </c>
      <c r="AA2339" s="17">
        <f t="shared" si="5897"/>
        <v>517494.09999999998</v>
      </c>
      <c r="AB2339" s="17">
        <f t="shared" si="6026"/>
        <v>0</v>
      </c>
      <c r="AC2339" s="17">
        <f t="shared" si="6027"/>
        <v>0</v>
      </c>
      <c r="AD2339" s="17">
        <f t="shared" si="6028"/>
        <v>0</v>
      </c>
      <c r="AE2339" s="17">
        <f t="shared" si="5898"/>
        <v>551388.24799999991</v>
      </c>
      <c r="AF2339" s="17">
        <f t="shared" si="5899"/>
        <v>514434</v>
      </c>
      <c r="AG2339" s="17">
        <f t="shared" si="5900"/>
        <v>517494.09999999998</v>
      </c>
      <c r="AH2339" s="17">
        <f t="shared" si="6029"/>
        <v>0</v>
      </c>
      <c r="AI2339" s="17">
        <f t="shared" si="6030"/>
        <v>0</v>
      </c>
      <c r="AJ2339" s="17">
        <f t="shared" si="6031"/>
        <v>-635.60000000000002</v>
      </c>
      <c r="AK2339" s="17">
        <f t="shared" si="6032"/>
        <v>0</v>
      </c>
      <c r="AL2339" s="17">
        <f t="shared" si="6033"/>
        <v>0</v>
      </c>
      <c r="AM2339" s="17">
        <f t="shared" si="6034"/>
        <v>0</v>
      </c>
      <c r="AN2339" s="17">
        <f t="shared" si="6035"/>
        <v>0</v>
      </c>
      <c r="AO2339" s="17">
        <f t="shared" si="6036"/>
        <v>0</v>
      </c>
      <c r="AP2339" s="17">
        <f t="shared" si="6037"/>
        <v>0</v>
      </c>
      <c r="AQ2339" s="17">
        <f t="shared" si="6038"/>
        <v>0</v>
      </c>
      <c r="AR2339" s="17">
        <f t="shared" si="6039"/>
        <v>0</v>
      </c>
      <c r="AS2339" s="17">
        <f t="shared" si="6040"/>
        <v>0</v>
      </c>
      <c r="AT2339" s="17">
        <f t="shared" si="6041"/>
        <v>0</v>
      </c>
      <c r="AU2339" s="17">
        <f t="shared" si="6042"/>
        <v>0</v>
      </c>
      <c r="AV2339" s="17">
        <f t="shared" si="6043"/>
        <v>0</v>
      </c>
      <c r="AW2339" s="17">
        <f t="shared" si="5901"/>
        <v>550752.64799999993</v>
      </c>
      <c r="AX2339" s="17">
        <f t="shared" si="5902"/>
        <v>514434</v>
      </c>
      <c r="AY2339" s="17">
        <f t="shared" si="5903"/>
        <v>517494.09999999998</v>
      </c>
      <c r="AZ2339" s="17">
        <f t="shared" si="6044"/>
        <v>0</v>
      </c>
      <c r="BA2339" s="32"/>
      <c r="BB2339" s="32"/>
      <c r="BC2339" s="1"/>
      <c r="BD2339" s="1"/>
      <c r="BE2339" s="1"/>
      <c r="BF2339" s="1"/>
      <c r="BG2339" s="1"/>
      <c r="BH2339" s="1"/>
      <c r="BI2339" s="1"/>
    </row>
    <row r="2340" s="1" customFormat="1">
      <c r="A2340" s="30" t="s">
        <v>947</v>
      </c>
      <c r="B2340" s="30" t="s">
        <v>29</v>
      </c>
      <c r="C2340" s="30" t="s">
        <v>121</v>
      </c>
      <c r="D2340" s="30" t="s">
        <v>143</v>
      </c>
      <c r="E2340" s="35"/>
      <c r="F2340" s="31" t="s">
        <v>144</v>
      </c>
      <c r="G2340" s="17">
        <f t="shared" si="6011"/>
        <v>479715.39999999997</v>
      </c>
      <c r="H2340" s="17">
        <f t="shared" si="6012"/>
        <v>437317.70000000001</v>
      </c>
      <c r="I2340" s="17">
        <f t="shared" si="6013"/>
        <v>440377.79999999999</v>
      </c>
      <c r="J2340" s="17">
        <f t="shared" si="6014"/>
        <v>0</v>
      </c>
      <c r="K2340" s="17">
        <f t="shared" si="6015"/>
        <v>0</v>
      </c>
      <c r="L2340" s="17">
        <f t="shared" si="6016"/>
        <v>0</v>
      </c>
      <c r="M2340" s="17">
        <f t="shared" si="6008"/>
        <v>479715.39999999997</v>
      </c>
      <c r="N2340" s="17">
        <f t="shared" si="6009"/>
        <v>437317.70000000001</v>
      </c>
      <c r="O2340" s="17">
        <f t="shared" si="6010"/>
        <v>440377.79999999999</v>
      </c>
      <c r="P2340" s="17">
        <f t="shared" si="6017"/>
        <v>63392.400000000001</v>
      </c>
      <c r="Q2340" s="17">
        <f t="shared" si="6018"/>
        <v>0</v>
      </c>
      <c r="R2340" s="17">
        <f t="shared" si="6019"/>
        <v>1534.5</v>
      </c>
      <c r="S2340" s="17">
        <f t="shared" si="6020"/>
        <v>6745.9480000000003</v>
      </c>
      <c r="T2340" s="17">
        <f t="shared" si="6021"/>
        <v>77116.300000000003</v>
      </c>
      <c r="U2340" s="17">
        <f t="shared" si="6022"/>
        <v>0</v>
      </c>
      <c r="V2340" s="17">
        <f t="shared" si="6023"/>
        <v>77116.300000000003</v>
      </c>
      <c r="W2340" s="17">
        <f t="shared" si="6024"/>
        <v>0</v>
      </c>
      <c r="X2340" s="17">
        <f t="shared" si="6025"/>
        <v>0</v>
      </c>
      <c r="Y2340" s="17">
        <f t="shared" si="5895"/>
        <v>551388.24799999991</v>
      </c>
      <c r="Z2340" s="17">
        <f t="shared" si="5896"/>
        <v>514434</v>
      </c>
      <c r="AA2340" s="17">
        <f t="shared" si="5897"/>
        <v>517494.09999999998</v>
      </c>
      <c r="AB2340" s="17">
        <f t="shared" si="6026"/>
        <v>0</v>
      </c>
      <c r="AC2340" s="17">
        <f t="shared" si="6027"/>
        <v>0</v>
      </c>
      <c r="AD2340" s="17">
        <f t="shared" si="6028"/>
        <v>0</v>
      </c>
      <c r="AE2340" s="17">
        <f t="shared" si="5898"/>
        <v>551388.24799999991</v>
      </c>
      <c r="AF2340" s="17">
        <f t="shared" si="5899"/>
        <v>514434</v>
      </c>
      <c r="AG2340" s="17">
        <f t="shared" si="5900"/>
        <v>517494.09999999998</v>
      </c>
      <c r="AH2340" s="17">
        <f t="shared" si="6029"/>
        <v>0</v>
      </c>
      <c r="AI2340" s="17">
        <f t="shared" si="6030"/>
        <v>0</v>
      </c>
      <c r="AJ2340" s="17">
        <f t="shared" si="6031"/>
        <v>-635.60000000000002</v>
      </c>
      <c r="AK2340" s="17">
        <f t="shared" si="6032"/>
        <v>0</v>
      </c>
      <c r="AL2340" s="17">
        <f t="shared" si="6033"/>
        <v>0</v>
      </c>
      <c r="AM2340" s="17">
        <f t="shared" si="6034"/>
        <v>0</v>
      </c>
      <c r="AN2340" s="17">
        <f t="shared" si="6035"/>
        <v>0</v>
      </c>
      <c r="AO2340" s="17">
        <f t="shared" si="6036"/>
        <v>0</v>
      </c>
      <c r="AP2340" s="17">
        <f t="shared" si="6037"/>
        <v>0</v>
      </c>
      <c r="AQ2340" s="17">
        <f t="shared" si="6038"/>
        <v>0</v>
      </c>
      <c r="AR2340" s="17">
        <f t="shared" si="6039"/>
        <v>0</v>
      </c>
      <c r="AS2340" s="17">
        <f t="shared" si="6040"/>
        <v>0</v>
      </c>
      <c r="AT2340" s="17">
        <f t="shared" si="6041"/>
        <v>0</v>
      </c>
      <c r="AU2340" s="17">
        <f t="shared" si="6042"/>
        <v>0</v>
      </c>
      <c r="AV2340" s="17">
        <f t="shared" si="6043"/>
        <v>0</v>
      </c>
      <c r="AW2340" s="17">
        <f t="shared" si="5901"/>
        <v>550752.64799999993</v>
      </c>
      <c r="AX2340" s="17">
        <f t="shared" si="5902"/>
        <v>514434</v>
      </c>
      <c r="AY2340" s="17">
        <f t="shared" si="5903"/>
        <v>517494.09999999998</v>
      </c>
      <c r="AZ2340" s="17">
        <f t="shared" si="6044"/>
        <v>0</v>
      </c>
      <c r="BA2340" s="32"/>
      <c r="BB2340" s="32"/>
      <c r="BC2340" s="1"/>
      <c r="BD2340" s="1"/>
      <c r="BE2340" s="1"/>
      <c r="BF2340" s="1"/>
      <c r="BG2340" s="1"/>
      <c r="BH2340" s="1"/>
      <c r="BI2340" s="1"/>
    </row>
    <row r="2341" s="1" customFormat="1">
      <c r="A2341" s="30" t="s">
        <v>947</v>
      </c>
      <c r="B2341" s="30" t="s">
        <v>29</v>
      </c>
      <c r="C2341" s="30" t="s">
        <v>121</v>
      </c>
      <c r="D2341" s="30" t="s">
        <v>145</v>
      </c>
      <c r="E2341" s="35"/>
      <c r="F2341" s="31" t="s">
        <v>52</v>
      </c>
      <c r="G2341" s="17">
        <f>G2342+G2343+G2344</f>
        <v>479715.39999999997</v>
      </c>
      <c r="H2341" s="17">
        <f>H2342+H2343+H2344</f>
        <v>437317.70000000001</v>
      </c>
      <c r="I2341" s="17">
        <f>I2342+I2343+I2344</f>
        <v>440377.79999999999</v>
      </c>
      <c r="J2341" s="17">
        <f>J2342+J2343+J2344</f>
        <v>0</v>
      </c>
      <c r="K2341" s="17">
        <f>K2342+K2343+K2344</f>
        <v>0</v>
      </c>
      <c r="L2341" s="17">
        <f>L2342+L2343+L2344</f>
        <v>0</v>
      </c>
      <c r="M2341" s="17">
        <f t="shared" si="6008"/>
        <v>479715.39999999997</v>
      </c>
      <c r="N2341" s="17">
        <f t="shared" si="6009"/>
        <v>437317.70000000001</v>
      </c>
      <c r="O2341" s="17">
        <f t="shared" si="6010"/>
        <v>440377.79999999999</v>
      </c>
      <c r="P2341" s="17">
        <f>P2342+P2343+P2344</f>
        <v>63392.400000000001</v>
      </c>
      <c r="Q2341" s="17">
        <f>Q2342+Q2343+Q2344</f>
        <v>0</v>
      </c>
      <c r="R2341" s="17">
        <f>R2342+R2343+R2344</f>
        <v>1534.5</v>
      </c>
      <c r="S2341" s="17">
        <f>S2342+S2343+S2344</f>
        <v>6745.9480000000003</v>
      </c>
      <c r="T2341" s="17">
        <f>T2342+T2343+T2344</f>
        <v>77116.300000000003</v>
      </c>
      <c r="U2341" s="17">
        <f>U2342+U2343+U2344</f>
        <v>0</v>
      </c>
      <c r="V2341" s="17">
        <f>V2342+V2343+V2344</f>
        <v>77116.300000000003</v>
      </c>
      <c r="W2341" s="17">
        <f>W2342+W2343+W2344</f>
        <v>0</v>
      </c>
      <c r="X2341" s="17">
        <f>X2342+X2343+X2344</f>
        <v>0</v>
      </c>
      <c r="Y2341" s="17">
        <f t="shared" si="5895"/>
        <v>551388.24799999991</v>
      </c>
      <c r="Z2341" s="17">
        <f t="shared" si="5896"/>
        <v>514434</v>
      </c>
      <c r="AA2341" s="17">
        <f t="shared" si="5897"/>
        <v>517494.09999999998</v>
      </c>
      <c r="AB2341" s="17">
        <f>AB2342+AB2343+AB2344</f>
        <v>0</v>
      </c>
      <c r="AC2341" s="17">
        <f>AC2342+AC2343+AC2344</f>
        <v>0</v>
      </c>
      <c r="AD2341" s="17">
        <f>AD2342+AD2343+AD2344</f>
        <v>0</v>
      </c>
      <c r="AE2341" s="17">
        <f t="shared" si="5898"/>
        <v>551388.24799999991</v>
      </c>
      <c r="AF2341" s="17">
        <f t="shared" si="5899"/>
        <v>514434</v>
      </c>
      <c r="AG2341" s="17">
        <f t="shared" si="5900"/>
        <v>517494.09999999998</v>
      </c>
      <c r="AH2341" s="17">
        <f>AH2342+AH2343+AH2344</f>
        <v>0</v>
      </c>
      <c r="AI2341" s="17">
        <f>AI2342+AI2343+AI2344</f>
        <v>0</v>
      </c>
      <c r="AJ2341" s="17">
        <f>AJ2342+AJ2343+AJ2344</f>
        <v>-635.60000000000002</v>
      </c>
      <c r="AK2341" s="17">
        <f>AK2342+AK2343+AK2344</f>
        <v>0</v>
      </c>
      <c r="AL2341" s="17">
        <f>AL2342+AL2343+AL2344</f>
        <v>0</v>
      </c>
      <c r="AM2341" s="17">
        <f>AM2342+AM2343+AM2344</f>
        <v>0</v>
      </c>
      <c r="AN2341" s="17">
        <f>AN2342+AN2343+AN2344</f>
        <v>0</v>
      </c>
      <c r="AO2341" s="17">
        <f>AO2342+AO2343+AO2344</f>
        <v>0</v>
      </c>
      <c r="AP2341" s="17">
        <f>AP2342+AP2343+AP2344</f>
        <v>0</v>
      </c>
      <c r="AQ2341" s="17">
        <f>AQ2342+AQ2343+AQ2344</f>
        <v>0</v>
      </c>
      <c r="AR2341" s="17">
        <f>AR2342+AR2343+AR2344</f>
        <v>0</v>
      </c>
      <c r="AS2341" s="17">
        <f>AS2342+AS2343+AS2344</f>
        <v>0</v>
      </c>
      <c r="AT2341" s="17">
        <f>AT2342+AT2343+AT2344</f>
        <v>0</v>
      </c>
      <c r="AU2341" s="17">
        <f>AU2342+AU2343+AU2344</f>
        <v>0</v>
      </c>
      <c r="AV2341" s="17">
        <f>AV2342+AV2343+AV2344</f>
        <v>0</v>
      </c>
      <c r="AW2341" s="17">
        <f t="shared" si="5901"/>
        <v>550752.64799999993</v>
      </c>
      <c r="AX2341" s="17">
        <f t="shared" si="5902"/>
        <v>514434</v>
      </c>
      <c r="AY2341" s="17">
        <f t="shared" si="5903"/>
        <v>517494.09999999998</v>
      </c>
      <c r="AZ2341" s="17">
        <f>AZ2342+AZ2343+AZ2344</f>
        <v>0</v>
      </c>
      <c r="BA2341" s="32"/>
      <c r="BB2341" s="32"/>
      <c r="BC2341" s="1"/>
      <c r="BD2341" s="1"/>
      <c r="BE2341" s="1"/>
      <c r="BF2341" s="1"/>
      <c r="BG2341" s="1"/>
      <c r="BH2341" s="1"/>
      <c r="BI2341" s="1"/>
    </row>
    <row r="2342" s="1" customFormat="1">
      <c r="A2342" s="30" t="s">
        <v>947</v>
      </c>
      <c r="B2342" s="30" t="s">
        <v>29</v>
      </c>
      <c r="C2342" s="30" t="s">
        <v>121</v>
      </c>
      <c r="D2342" s="30" t="s">
        <v>145</v>
      </c>
      <c r="E2342" s="30" t="s">
        <v>53</v>
      </c>
      <c r="F2342" s="31" t="s">
        <v>54</v>
      </c>
      <c r="G2342" s="17">
        <v>446948.09999999998</v>
      </c>
      <c r="H2342" s="17">
        <v>405284</v>
      </c>
      <c r="I2342" s="17">
        <v>409046.70000000001</v>
      </c>
      <c r="J2342" s="17"/>
      <c r="K2342" s="17"/>
      <c r="L2342" s="17"/>
      <c r="M2342" s="17">
        <f t="shared" si="6008"/>
        <v>446948.09999999998</v>
      </c>
      <c r="N2342" s="17">
        <f t="shared" si="6009"/>
        <v>405284</v>
      </c>
      <c r="O2342" s="17">
        <f t="shared" si="6010"/>
        <v>409046.70000000001</v>
      </c>
      <c r="P2342" s="17">
        <v>63392.400000000001</v>
      </c>
      <c r="Q2342" s="17"/>
      <c r="R2342" s="17"/>
      <c r="S2342" s="17"/>
      <c r="T2342" s="17">
        <v>77116.300000000003</v>
      </c>
      <c r="U2342" s="17"/>
      <c r="V2342" s="17">
        <v>77116.300000000003</v>
      </c>
      <c r="W2342" s="17"/>
      <c r="X2342" s="17"/>
      <c r="Y2342" s="17">
        <f t="shared" si="5895"/>
        <v>510340.5</v>
      </c>
      <c r="Z2342" s="17">
        <f t="shared" si="5896"/>
        <v>482400.29999999999</v>
      </c>
      <c r="AA2342" s="17">
        <f t="shared" si="5897"/>
        <v>486163</v>
      </c>
      <c r="AB2342" s="17"/>
      <c r="AC2342" s="17"/>
      <c r="AD2342" s="17"/>
      <c r="AE2342" s="17">
        <f t="shared" si="5898"/>
        <v>510340.5</v>
      </c>
      <c r="AF2342" s="17">
        <f t="shared" si="5899"/>
        <v>482400.29999999999</v>
      </c>
      <c r="AG2342" s="17">
        <f t="shared" si="5900"/>
        <v>486163</v>
      </c>
      <c r="AH2342" s="17"/>
      <c r="AI2342" s="17"/>
      <c r="AJ2342" s="17"/>
      <c r="AK2342" s="17"/>
      <c r="AL2342" s="17"/>
      <c r="AM2342" s="17"/>
      <c r="AN2342" s="17"/>
      <c r="AO2342" s="17"/>
      <c r="AP2342" s="17"/>
      <c r="AQ2342" s="17"/>
      <c r="AR2342" s="17"/>
      <c r="AS2342" s="17"/>
      <c r="AT2342" s="17"/>
      <c r="AU2342" s="17"/>
      <c r="AV2342" s="17"/>
      <c r="AW2342" s="17">
        <f t="shared" si="5901"/>
        <v>510340.5</v>
      </c>
      <c r="AX2342" s="17">
        <f t="shared" si="5902"/>
        <v>482400.29999999999</v>
      </c>
      <c r="AY2342" s="17">
        <f t="shared" si="5903"/>
        <v>486163</v>
      </c>
      <c r="AZ2342" s="17"/>
      <c r="BA2342" s="32"/>
      <c r="BB2342" s="32"/>
      <c r="BC2342" s="1"/>
      <c r="BD2342" s="1"/>
      <c r="BE2342" s="1"/>
      <c r="BF2342" s="1"/>
      <c r="BG2342" s="1"/>
      <c r="BH2342" s="1"/>
      <c r="BI2342" s="1"/>
    </row>
    <row r="2343" s="1" customFormat="1">
      <c r="A2343" s="30" t="s">
        <v>947</v>
      </c>
      <c r="B2343" s="30" t="s">
        <v>29</v>
      </c>
      <c r="C2343" s="30" t="s">
        <v>121</v>
      </c>
      <c r="D2343" s="30" t="s">
        <v>145</v>
      </c>
      <c r="E2343" s="30" t="s">
        <v>41</v>
      </c>
      <c r="F2343" s="31" t="s">
        <v>42</v>
      </c>
      <c r="G2343" s="17">
        <v>32167.299999999999</v>
      </c>
      <c r="H2343" s="17">
        <v>31433.700000000001</v>
      </c>
      <c r="I2343" s="17">
        <v>30731.099999999999</v>
      </c>
      <c r="J2343" s="17"/>
      <c r="K2343" s="17"/>
      <c r="L2343" s="17"/>
      <c r="M2343" s="17">
        <f t="shared" si="6008"/>
        <v>32167.299999999999</v>
      </c>
      <c r="N2343" s="17">
        <f t="shared" si="6009"/>
        <v>31433.700000000001</v>
      </c>
      <c r="O2343" s="17">
        <f t="shared" si="6010"/>
        <v>30731.099999999999</v>
      </c>
      <c r="P2343" s="17"/>
      <c r="Q2343" s="17"/>
      <c r="R2343" s="17">
        <v>1534.5</v>
      </c>
      <c r="S2343" s="17">
        <f>6745.948</f>
        <v>6745.9480000000003</v>
      </c>
      <c r="T2343" s="17"/>
      <c r="U2343" s="17"/>
      <c r="V2343" s="17"/>
      <c r="W2343" s="17"/>
      <c r="X2343" s="17"/>
      <c r="Y2343" s="17">
        <f t="shared" si="5895"/>
        <v>40447.748000000007</v>
      </c>
      <c r="Z2343" s="17">
        <f t="shared" si="5896"/>
        <v>31433.700000000001</v>
      </c>
      <c r="AA2343" s="17">
        <f t="shared" si="5897"/>
        <v>30731.099999999999</v>
      </c>
      <c r="AB2343" s="17"/>
      <c r="AC2343" s="17"/>
      <c r="AD2343" s="17"/>
      <c r="AE2343" s="17">
        <f t="shared" si="5898"/>
        <v>40447.748000000007</v>
      </c>
      <c r="AF2343" s="17">
        <f t="shared" si="5899"/>
        <v>31433.700000000001</v>
      </c>
      <c r="AG2343" s="17">
        <f t="shared" si="5900"/>
        <v>30731.099999999999</v>
      </c>
      <c r="AH2343" s="17"/>
      <c r="AI2343" s="17"/>
      <c r="AJ2343" s="17">
        <v>-635.60000000000002</v>
      </c>
      <c r="AK2343" s="17"/>
      <c r="AL2343" s="17"/>
      <c r="AM2343" s="17"/>
      <c r="AN2343" s="17"/>
      <c r="AO2343" s="17"/>
      <c r="AP2343" s="17"/>
      <c r="AQ2343" s="17"/>
      <c r="AR2343" s="17"/>
      <c r="AS2343" s="17"/>
      <c r="AT2343" s="17"/>
      <c r="AU2343" s="17"/>
      <c r="AV2343" s="17"/>
      <c r="AW2343" s="17">
        <f t="shared" si="5901"/>
        <v>39812.148000000008</v>
      </c>
      <c r="AX2343" s="17">
        <f t="shared" si="5902"/>
        <v>31433.700000000001</v>
      </c>
      <c r="AY2343" s="17">
        <f t="shared" si="5903"/>
        <v>30731.099999999999</v>
      </c>
      <c r="AZ2343" s="17"/>
      <c r="BA2343" s="32"/>
      <c r="BB2343" s="32"/>
      <c r="BC2343" s="1"/>
      <c r="BD2343" s="1"/>
      <c r="BE2343" s="1"/>
      <c r="BF2343" s="1"/>
      <c r="BG2343" s="1"/>
      <c r="BH2343" s="1"/>
      <c r="BI2343" s="1"/>
    </row>
    <row r="2344" s="1" customFormat="1">
      <c r="A2344" s="30" t="s">
        <v>947</v>
      </c>
      <c r="B2344" s="30" t="s">
        <v>29</v>
      </c>
      <c r="C2344" s="30" t="s">
        <v>121</v>
      </c>
      <c r="D2344" s="30" t="s">
        <v>145</v>
      </c>
      <c r="E2344" s="30" t="s">
        <v>261</v>
      </c>
      <c r="F2344" s="31" t="s">
        <v>262</v>
      </c>
      <c r="G2344" s="17">
        <v>600</v>
      </c>
      <c r="H2344" s="17">
        <v>600</v>
      </c>
      <c r="I2344" s="17">
        <v>600</v>
      </c>
      <c r="J2344" s="17"/>
      <c r="K2344" s="17"/>
      <c r="L2344" s="17"/>
      <c r="M2344" s="17">
        <f t="shared" si="6008"/>
        <v>600</v>
      </c>
      <c r="N2344" s="17">
        <f t="shared" si="6009"/>
        <v>600</v>
      </c>
      <c r="O2344" s="17">
        <f t="shared" si="6010"/>
        <v>600</v>
      </c>
      <c r="P2344" s="17"/>
      <c r="Q2344" s="17"/>
      <c r="R2344" s="17"/>
      <c r="S2344" s="17"/>
      <c r="T2344" s="17"/>
      <c r="U2344" s="17"/>
      <c r="V2344" s="17"/>
      <c r="W2344" s="17"/>
      <c r="X2344" s="17"/>
      <c r="Y2344" s="17">
        <f t="shared" ref="Y2344:Y2407" si="6045">M2344+P2344+Q2344+R2344+S2344</f>
        <v>600</v>
      </c>
      <c r="Z2344" s="17">
        <f t="shared" ref="Z2344:Z2407" si="6046">N2344+T2344+U2344</f>
        <v>600</v>
      </c>
      <c r="AA2344" s="17">
        <f t="shared" ref="AA2344:AA2407" si="6047">O2344+V2344+X2344+W2344</f>
        <v>600</v>
      </c>
      <c r="AB2344" s="17"/>
      <c r="AC2344" s="17"/>
      <c r="AD2344" s="17"/>
      <c r="AE2344" s="17">
        <f t="shared" ref="AE2344:AE2407" si="6048">Y2344+AB2344</f>
        <v>600</v>
      </c>
      <c r="AF2344" s="17">
        <f t="shared" ref="AF2344:AF2407" si="6049">Z2344+AC2344</f>
        <v>600</v>
      </c>
      <c r="AG2344" s="17">
        <f t="shared" ref="AG2344:AG2407" si="6050">AA2344+AD2344</f>
        <v>600</v>
      </c>
      <c r="AH2344" s="17"/>
      <c r="AI2344" s="17"/>
      <c r="AJ2344" s="17"/>
      <c r="AK2344" s="17"/>
      <c r="AL2344" s="17"/>
      <c r="AM2344" s="17"/>
      <c r="AN2344" s="17"/>
      <c r="AO2344" s="17"/>
      <c r="AP2344" s="17"/>
      <c r="AQ2344" s="17"/>
      <c r="AR2344" s="17"/>
      <c r="AS2344" s="17"/>
      <c r="AT2344" s="17"/>
      <c r="AU2344" s="17"/>
      <c r="AV2344" s="17"/>
      <c r="AW2344" s="17">
        <f t="shared" ref="AW2344:AW2407" si="6051">AE2344+AH2344+AI2344+AJ2344+AK2344+AL2344</f>
        <v>600</v>
      </c>
      <c r="AX2344" s="17">
        <f t="shared" ref="AX2344:AX2407" si="6052">AF2344+AM2344+AN2344+AO2344+AP2344+AQ2344</f>
        <v>600</v>
      </c>
      <c r="AY2344" s="17">
        <f t="shared" ref="AY2344:AY2407" si="6053">AG2344+AR2344+AS2344+AT2344+AU2344+AV2344</f>
        <v>600</v>
      </c>
      <c r="AZ2344" s="17"/>
      <c r="BA2344" s="32"/>
      <c r="BB2344" s="32"/>
      <c r="BC2344" s="1"/>
      <c r="BD2344" s="1"/>
      <c r="BE2344" s="1"/>
      <c r="BF2344" s="1"/>
      <c r="BG2344" s="1"/>
      <c r="BH2344" s="1"/>
      <c r="BI2344" s="1"/>
    </row>
    <row r="2345" s="25" customFormat="1">
      <c r="A2345" s="26" t="s">
        <v>947</v>
      </c>
      <c r="B2345" s="26" t="s">
        <v>29</v>
      </c>
      <c r="C2345" s="26" t="s">
        <v>171</v>
      </c>
      <c r="D2345" s="26"/>
      <c r="E2345" s="34"/>
      <c r="F2345" s="47" t="s">
        <v>953</v>
      </c>
      <c r="G2345" s="28">
        <f t="shared" ref="G2345:G2348" si="6054">G2346</f>
        <v>0</v>
      </c>
      <c r="H2345" s="28">
        <f t="shared" ref="H2345:H2348" si="6055">H2346</f>
        <v>100787.8</v>
      </c>
      <c r="I2345" s="28">
        <f t="shared" ref="I2345:I2348" si="6056">I2346</f>
        <v>0</v>
      </c>
      <c r="J2345" s="28">
        <f t="shared" ref="J2345:J2348" si="6057">J2346</f>
        <v>0</v>
      </c>
      <c r="K2345" s="28">
        <f t="shared" ref="K2345:K2348" si="6058">K2346</f>
        <v>0</v>
      </c>
      <c r="L2345" s="28">
        <f t="shared" ref="L2345:L2348" si="6059">L2346</f>
        <v>0</v>
      </c>
      <c r="M2345" s="28">
        <f t="shared" si="6008"/>
        <v>0</v>
      </c>
      <c r="N2345" s="28">
        <f t="shared" si="6009"/>
        <v>100787.8</v>
      </c>
      <c r="O2345" s="28">
        <f t="shared" si="6010"/>
        <v>0</v>
      </c>
      <c r="P2345" s="28">
        <f t="shared" ref="P2345:P2348" si="6060">P2346</f>
        <v>0</v>
      </c>
      <c r="Q2345" s="28">
        <f t="shared" ref="Q2345:Q2348" si="6061">Q2346</f>
        <v>0</v>
      </c>
      <c r="R2345" s="28">
        <f t="shared" ref="R2345:R2348" si="6062">R2346</f>
        <v>0</v>
      </c>
      <c r="S2345" s="28">
        <f t="shared" ref="S2345:S2348" si="6063">S2346</f>
        <v>0</v>
      </c>
      <c r="T2345" s="28">
        <f t="shared" ref="T2345:T2348" si="6064">T2346</f>
        <v>0</v>
      </c>
      <c r="U2345" s="28">
        <f t="shared" ref="U2345:U2348" si="6065">U2346</f>
        <v>0</v>
      </c>
      <c r="V2345" s="28">
        <f t="shared" ref="V2345:V2348" si="6066">V2346</f>
        <v>0</v>
      </c>
      <c r="W2345" s="28">
        <f t="shared" ref="W2345:W2348" si="6067">W2346</f>
        <v>0</v>
      </c>
      <c r="X2345" s="28">
        <f t="shared" ref="X2345:X2348" si="6068">X2346</f>
        <v>0</v>
      </c>
      <c r="Y2345" s="28">
        <f t="shared" si="6045"/>
        <v>0</v>
      </c>
      <c r="Z2345" s="28">
        <f t="shared" si="6046"/>
        <v>100787.8</v>
      </c>
      <c r="AA2345" s="28">
        <f t="shared" si="6047"/>
        <v>0</v>
      </c>
      <c r="AB2345" s="28">
        <f t="shared" ref="AB2345:AB2348" si="6069">AB2346</f>
        <v>0</v>
      </c>
      <c r="AC2345" s="28">
        <f t="shared" ref="AC2345:AC2348" si="6070">AC2346</f>
        <v>0</v>
      </c>
      <c r="AD2345" s="28">
        <f t="shared" ref="AD2345:AD2348" si="6071">AD2346</f>
        <v>0</v>
      </c>
      <c r="AE2345" s="28">
        <f t="shared" si="6048"/>
        <v>0</v>
      </c>
      <c r="AF2345" s="28">
        <f t="shared" si="6049"/>
        <v>100787.8</v>
      </c>
      <c r="AG2345" s="28">
        <f t="shared" si="6050"/>
        <v>0</v>
      </c>
      <c r="AH2345" s="28">
        <f t="shared" ref="AH2345:AH2348" si="6072">AH2346</f>
        <v>0</v>
      </c>
      <c r="AI2345" s="28">
        <f t="shared" ref="AI2345:AI2348" si="6073">AI2346</f>
        <v>0</v>
      </c>
      <c r="AJ2345" s="28">
        <f t="shared" ref="AJ2345:AJ2348" si="6074">AJ2346</f>
        <v>0</v>
      </c>
      <c r="AK2345" s="28">
        <f t="shared" ref="AK2345:AK2348" si="6075">AK2346</f>
        <v>0</v>
      </c>
      <c r="AL2345" s="28">
        <f t="shared" ref="AL2345:AL2348" si="6076">AL2346</f>
        <v>0</v>
      </c>
      <c r="AM2345" s="28">
        <f t="shared" ref="AM2345:AM2348" si="6077">AM2346</f>
        <v>0</v>
      </c>
      <c r="AN2345" s="28">
        <f t="shared" ref="AN2345:AN2348" si="6078">AN2346</f>
        <v>0</v>
      </c>
      <c r="AO2345" s="28">
        <f t="shared" ref="AO2345:AO2348" si="6079">AO2346</f>
        <v>0</v>
      </c>
      <c r="AP2345" s="28">
        <f t="shared" ref="AP2345:AP2348" si="6080">AP2346</f>
        <v>0</v>
      </c>
      <c r="AQ2345" s="28">
        <f t="shared" ref="AQ2345:AQ2348" si="6081">AQ2346</f>
        <v>0</v>
      </c>
      <c r="AR2345" s="28">
        <f t="shared" ref="AR2345:AR2348" si="6082">AR2346</f>
        <v>0</v>
      </c>
      <c r="AS2345" s="28">
        <f t="shared" ref="AS2345:AS2348" si="6083">AS2346</f>
        <v>0</v>
      </c>
      <c r="AT2345" s="28">
        <f t="shared" ref="AT2345:AT2348" si="6084">AT2346</f>
        <v>0</v>
      </c>
      <c r="AU2345" s="28">
        <f t="shared" ref="AU2345:AU2348" si="6085">AU2346</f>
        <v>0</v>
      </c>
      <c r="AV2345" s="28">
        <f t="shared" ref="AV2345:AV2348" si="6086">AV2346</f>
        <v>0</v>
      </c>
      <c r="AW2345" s="28">
        <f t="shared" si="6051"/>
        <v>0</v>
      </c>
      <c r="AX2345" s="28">
        <f t="shared" si="6052"/>
        <v>100787.8</v>
      </c>
      <c r="AY2345" s="28">
        <f t="shared" si="6053"/>
        <v>0</v>
      </c>
      <c r="AZ2345" s="28">
        <f t="shared" ref="AZ2345:AZ2348" si="6087">AZ2346</f>
        <v>0</v>
      </c>
      <c r="BA2345" s="29"/>
      <c r="BB2345" s="29"/>
      <c r="BC2345" s="25"/>
      <c r="BD2345" s="25"/>
      <c r="BE2345" s="25"/>
      <c r="BF2345" s="25"/>
      <c r="BG2345" s="25"/>
      <c r="BH2345" s="25"/>
      <c r="BI2345" s="25"/>
    </row>
    <row r="2346" s="1" customFormat="1">
      <c r="A2346" s="30" t="s">
        <v>947</v>
      </c>
      <c r="B2346" s="30" t="s">
        <v>29</v>
      </c>
      <c r="C2346" s="30" t="s">
        <v>171</v>
      </c>
      <c r="D2346" s="30" t="s">
        <v>57</v>
      </c>
      <c r="E2346" s="35"/>
      <c r="F2346" s="31" t="s">
        <v>58</v>
      </c>
      <c r="G2346" s="17">
        <f t="shared" si="6054"/>
        <v>0</v>
      </c>
      <c r="H2346" s="17">
        <f t="shared" si="6055"/>
        <v>100787.8</v>
      </c>
      <c r="I2346" s="17">
        <f t="shared" si="6056"/>
        <v>0</v>
      </c>
      <c r="J2346" s="17">
        <f t="shared" si="6057"/>
        <v>0</v>
      </c>
      <c r="K2346" s="17">
        <f t="shared" si="6058"/>
        <v>0</v>
      </c>
      <c r="L2346" s="17">
        <f t="shared" si="6059"/>
        <v>0</v>
      </c>
      <c r="M2346" s="17">
        <f t="shared" si="6008"/>
        <v>0</v>
      </c>
      <c r="N2346" s="17">
        <f t="shared" si="6009"/>
        <v>100787.8</v>
      </c>
      <c r="O2346" s="17">
        <f t="shared" si="6010"/>
        <v>0</v>
      </c>
      <c r="P2346" s="17">
        <f t="shared" si="6060"/>
        <v>0</v>
      </c>
      <c r="Q2346" s="17">
        <f t="shared" si="6061"/>
        <v>0</v>
      </c>
      <c r="R2346" s="17">
        <f t="shared" si="6062"/>
        <v>0</v>
      </c>
      <c r="S2346" s="17">
        <f t="shared" si="6063"/>
        <v>0</v>
      </c>
      <c r="T2346" s="17">
        <f t="shared" si="6064"/>
        <v>0</v>
      </c>
      <c r="U2346" s="17">
        <f t="shared" si="6065"/>
        <v>0</v>
      </c>
      <c r="V2346" s="17">
        <f t="shared" si="6066"/>
        <v>0</v>
      </c>
      <c r="W2346" s="17">
        <f t="shared" si="6067"/>
        <v>0</v>
      </c>
      <c r="X2346" s="17">
        <f t="shared" si="6068"/>
        <v>0</v>
      </c>
      <c r="Y2346" s="17">
        <f t="shared" si="6045"/>
        <v>0</v>
      </c>
      <c r="Z2346" s="17">
        <f t="shared" si="6046"/>
        <v>100787.8</v>
      </c>
      <c r="AA2346" s="17">
        <f t="shared" si="6047"/>
        <v>0</v>
      </c>
      <c r="AB2346" s="17">
        <f t="shared" si="6069"/>
        <v>0</v>
      </c>
      <c r="AC2346" s="17">
        <f t="shared" si="6070"/>
        <v>0</v>
      </c>
      <c r="AD2346" s="17">
        <f t="shared" si="6071"/>
        <v>0</v>
      </c>
      <c r="AE2346" s="17">
        <f t="shared" si="6048"/>
        <v>0</v>
      </c>
      <c r="AF2346" s="17">
        <f t="shared" si="6049"/>
        <v>100787.8</v>
      </c>
      <c r="AG2346" s="17">
        <f t="shared" si="6050"/>
        <v>0</v>
      </c>
      <c r="AH2346" s="17">
        <f t="shared" si="6072"/>
        <v>0</v>
      </c>
      <c r="AI2346" s="17">
        <f t="shared" si="6073"/>
        <v>0</v>
      </c>
      <c r="AJ2346" s="17">
        <f t="shared" si="6074"/>
        <v>0</v>
      </c>
      <c r="AK2346" s="17">
        <f t="shared" si="6075"/>
        <v>0</v>
      </c>
      <c r="AL2346" s="17">
        <f t="shared" si="6076"/>
        <v>0</v>
      </c>
      <c r="AM2346" s="17">
        <f t="shared" si="6077"/>
        <v>0</v>
      </c>
      <c r="AN2346" s="17">
        <f t="shared" si="6078"/>
        <v>0</v>
      </c>
      <c r="AO2346" s="17">
        <f t="shared" si="6079"/>
        <v>0</v>
      </c>
      <c r="AP2346" s="17">
        <f t="shared" si="6080"/>
        <v>0</v>
      </c>
      <c r="AQ2346" s="17">
        <f t="shared" si="6081"/>
        <v>0</v>
      </c>
      <c r="AR2346" s="17">
        <f t="shared" si="6082"/>
        <v>0</v>
      </c>
      <c r="AS2346" s="17">
        <f t="shared" si="6083"/>
        <v>0</v>
      </c>
      <c r="AT2346" s="17">
        <f t="shared" si="6084"/>
        <v>0</v>
      </c>
      <c r="AU2346" s="17">
        <f t="shared" si="6085"/>
        <v>0</v>
      </c>
      <c r="AV2346" s="17">
        <f t="shared" si="6086"/>
        <v>0</v>
      </c>
      <c r="AW2346" s="17">
        <f t="shared" si="6051"/>
        <v>0</v>
      </c>
      <c r="AX2346" s="17">
        <f t="shared" si="6052"/>
        <v>100787.8</v>
      </c>
      <c r="AY2346" s="17">
        <f t="shared" si="6053"/>
        <v>0</v>
      </c>
      <c r="AZ2346" s="17">
        <f t="shared" si="6087"/>
        <v>0</v>
      </c>
      <c r="BA2346" s="32"/>
      <c r="BB2346" s="32"/>
      <c r="BC2346" s="1"/>
      <c r="BD2346" s="1"/>
      <c r="BE2346" s="1"/>
      <c r="BF2346" s="1"/>
      <c r="BG2346" s="1"/>
      <c r="BH2346" s="1"/>
      <c r="BI2346" s="1"/>
    </row>
    <row r="2347" s="1" customFormat="1">
      <c r="A2347" s="30" t="s">
        <v>947</v>
      </c>
      <c r="B2347" s="30" t="s">
        <v>29</v>
      </c>
      <c r="C2347" s="30" t="s">
        <v>171</v>
      </c>
      <c r="D2347" s="30" t="s">
        <v>59</v>
      </c>
      <c r="E2347" s="35"/>
      <c r="F2347" s="31" t="s">
        <v>60</v>
      </c>
      <c r="G2347" s="17">
        <f t="shared" si="6054"/>
        <v>0</v>
      </c>
      <c r="H2347" s="17">
        <f t="shared" si="6055"/>
        <v>100787.8</v>
      </c>
      <c r="I2347" s="17">
        <f t="shared" si="6056"/>
        <v>0</v>
      </c>
      <c r="J2347" s="17">
        <f t="shared" si="6057"/>
        <v>0</v>
      </c>
      <c r="K2347" s="17">
        <f t="shared" si="6058"/>
        <v>0</v>
      </c>
      <c r="L2347" s="17">
        <f t="shared" si="6059"/>
        <v>0</v>
      </c>
      <c r="M2347" s="17">
        <f t="shared" si="6008"/>
        <v>0</v>
      </c>
      <c r="N2347" s="17">
        <f t="shared" si="6009"/>
        <v>100787.8</v>
      </c>
      <c r="O2347" s="17">
        <f t="shared" si="6010"/>
        <v>0</v>
      </c>
      <c r="P2347" s="17">
        <f t="shared" si="6060"/>
        <v>0</v>
      </c>
      <c r="Q2347" s="17">
        <f t="shared" si="6061"/>
        <v>0</v>
      </c>
      <c r="R2347" s="17">
        <f t="shared" si="6062"/>
        <v>0</v>
      </c>
      <c r="S2347" s="17">
        <f t="shared" si="6063"/>
        <v>0</v>
      </c>
      <c r="T2347" s="17">
        <f t="shared" si="6064"/>
        <v>0</v>
      </c>
      <c r="U2347" s="17">
        <f t="shared" si="6065"/>
        <v>0</v>
      </c>
      <c r="V2347" s="17">
        <f t="shared" si="6066"/>
        <v>0</v>
      </c>
      <c r="W2347" s="17">
        <f t="shared" si="6067"/>
        <v>0</v>
      </c>
      <c r="X2347" s="17">
        <f t="shared" si="6068"/>
        <v>0</v>
      </c>
      <c r="Y2347" s="17">
        <f t="shared" si="6045"/>
        <v>0</v>
      </c>
      <c r="Z2347" s="17">
        <f t="shared" si="6046"/>
        <v>100787.8</v>
      </c>
      <c r="AA2347" s="17">
        <f t="shared" si="6047"/>
        <v>0</v>
      </c>
      <c r="AB2347" s="17">
        <f t="shared" si="6069"/>
        <v>0</v>
      </c>
      <c r="AC2347" s="17">
        <f t="shared" si="6070"/>
        <v>0</v>
      </c>
      <c r="AD2347" s="17">
        <f t="shared" si="6071"/>
        <v>0</v>
      </c>
      <c r="AE2347" s="17">
        <f t="shared" si="6048"/>
        <v>0</v>
      </c>
      <c r="AF2347" s="17">
        <f t="shared" si="6049"/>
        <v>100787.8</v>
      </c>
      <c r="AG2347" s="17">
        <f t="shared" si="6050"/>
        <v>0</v>
      </c>
      <c r="AH2347" s="17">
        <f t="shared" si="6072"/>
        <v>0</v>
      </c>
      <c r="AI2347" s="17">
        <f t="shared" si="6073"/>
        <v>0</v>
      </c>
      <c r="AJ2347" s="17">
        <f t="shared" si="6074"/>
        <v>0</v>
      </c>
      <c r="AK2347" s="17">
        <f t="shared" si="6075"/>
        <v>0</v>
      </c>
      <c r="AL2347" s="17">
        <f t="shared" si="6076"/>
        <v>0</v>
      </c>
      <c r="AM2347" s="17">
        <f t="shared" si="6077"/>
        <v>0</v>
      </c>
      <c r="AN2347" s="17">
        <f t="shared" si="6078"/>
        <v>0</v>
      </c>
      <c r="AO2347" s="17">
        <f t="shared" si="6079"/>
        <v>0</v>
      </c>
      <c r="AP2347" s="17">
        <f t="shared" si="6080"/>
        <v>0</v>
      </c>
      <c r="AQ2347" s="17">
        <f t="shared" si="6081"/>
        <v>0</v>
      </c>
      <c r="AR2347" s="17">
        <f t="shared" si="6082"/>
        <v>0</v>
      </c>
      <c r="AS2347" s="17">
        <f t="shared" si="6083"/>
        <v>0</v>
      </c>
      <c r="AT2347" s="17">
        <f t="shared" si="6084"/>
        <v>0</v>
      </c>
      <c r="AU2347" s="17">
        <f t="shared" si="6085"/>
        <v>0</v>
      </c>
      <c r="AV2347" s="17">
        <f t="shared" si="6086"/>
        <v>0</v>
      </c>
      <c r="AW2347" s="17">
        <f t="shared" si="6051"/>
        <v>0</v>
      </c>
      <c r="AX2347" s="17">
        <f t="shared" si="6052"/>
        <v>100787.8</v>
      </c>
      <c r="AY2347" s="17">
        <f t="shared" si="6053"/>
        <v>0</v>
      </c>
      <c r="AZ2347" s="17">
        <f t="shared" si="6087"/>
        <v>0</v>
      </c>
      <c r="BA2347" s="32"/>
      <c r="BB2347" s="32"/>
      <c r="BC2347" s="1"/>
      <c r="BD2347" s="1"/>
      <c r="BE2347" s="1"/>
      <c r="BF2347" s="1"/>
      <c r="BG2347" s="1"/>
      <c r="BH2347" s="1"/>
      <c r="BI2347" s="1"/>
    </row>
    <row r="2348" s="1" customFormat="1">
      <c r="A2348" s="30" t="s">
        <v>947</v>
      </c>
      <c r="B2348" s="30" t="s">
        <v>29</v>
      </c>
      <c r="C2348" s="30" t="s">
        <v>171</v>
      </c>
      <c r="D2348" s="30" t="s">
        <v>954</v>
      </c>
      <c r="E2348" s="35"/>
      <c r="F2348" s="31" t="s">
        <v>955</v>
      </c>
      <c r="G2348" s="17">
        <f t="shared" si="6054"/>
        <v>0</v>
      </c>
      <c r="H2348" s="17">
        <f t="shared" si="6055"/>
        <v>100787.8</v>
      </c>
      <c r="I2348" s="17">
        <f t="shared" si="6056"/>
        <v>0</v>
      </c>
      <c r="J2348" s="17">
        <f t="shared" si="6057"/>
        <v>0</v>
      </c>
      <c r="K2348" s="17">
        <f t="shared" si="6058"/>
        <v>0</v>
      </c>
      <c r="L2348" s="17">
        <f t="shared" si="6059"/>
        <v>0</v>
      </c>
      <c r="M2348" s="17">
        <f t="shared" si="6008"/>
        <v>0</v>
      </c>
      <c r="N2348" s="17">
        <f t="shared" si="6009"/>
        <v>100787.8</v>
      </c>
      <c r="O2348" s="17">
        <f t="shared" si="6010"/>
        <v>0</v>
      </c>
      <c r="P2348" s="17">
        <f t="shared" si="6060"/>
        <v>0</v>
      </c>
      <c r="Q2348" s="17">
        <f t="shared" si="6061"/>
        <v>0</v>
      </c>
      <c r="R2348" s="17">
        <f t="shared" si="6062"/>
        <v>0</v>
      </c>
      <c r="S2348" s="17">
        <f t="shared" si="6063"/>
        <v>0</v>
      </c>
      <c r="T2348" s="17">
        <f t="shared" si="6064"/>
        <v>0</v>
      </c>
      <c r="U2348" s="17">
        <f t="shared" si="6065"/>
        <v>0</v>
      </c>
      <c r="V2348" s="17">
        <f t="shared" si="6066"/>
        <v>0</v>
      </c>
      <c r="W2348" s="17">
        <f t="shared" si="6067"/>
        <v>0</v>
      </c>
      <c r="X2348" s="17">
        <f t="shared" si="6068"/>
        <v>0</v>
      </c>
      <c r="Y2348" s="17">
        <f t="shared" si="6045"/>
        <v>0</v>
      </c>
      <c r="Z2348" s="17">
        <f t="shared" si="6046"/>
        <v>100787.8</v>
      </c>
      <c r="AA2348" s="17">
        <f t="shared" si="6047"/>
        <v>0</v>
      </c>
      <c r="AB2348" s="17">
        <f t="shared" si="6069"/>
        <v>0</v>
      </c>
      <c r="AC2348" s="17">
        <f t="shared" si="6070"/>
        <v>0</v>
      </c>
      <c r="AD2348" s="17">
        <f t="shared" si="6071"/>
        <v>0</v>
      </c>
      <c r="AE2348" s="17">
        <f t="shared" si="6048"/>
        <v>0</v>
      </c>
      <c r="AF2348" s="17">
        <f t="shared" si="6049"/>
        <v>100787.8</v>
      </c>
      <c r="AG2348" s="17">
        <f t="shared" si="6050"/>
        <v>0</v>
      </c>
      <c r="AH2348" s="17">
        <f t="shared" si="6072"/>
        <v>0</v>
      </c>
      <c r="AI2348" s="17">
        <f t="shared" si="6073"/>
        <v>0</v>
      </c>
      <c r="AJ2348" s="17">
        <f t="shared" si="6074"/>
        <v>0</v>
      </c>
      <c r="AK2348" s="17">
        <f t="shared" si="6075"/>
        <v>0</v>
      </c>
      <c r="AL2348" s="17">
        <f t="shared" si="6076"/>
        <v>0</v>
      </c>
      <c r="AM2348" s="17">
        <f t="shared" si="6077"/>
        <v>0</v>
      </c>
      <c r="AN2348" s="17">
        <f t="shared" si="6078"/>
        <v>0</v>
      </c>
      <c r="AO2348" s="17">
        <f t="shared" si="6079"/>
        <v>0</v>
      </c>
      <c r="AP2348" s="17">
        <f t="shared" si="6080"/>
        <v>0</v>
      </c>
      <c r="AQ2348" s="17">
        <f t="shared" si="6081"/>
        <v>0</v>
      </c>
      <c r="AR2348" s="17">
        <f t="shared" si="6082"/>
        <v>0</v>
      </c>
      <c r="AS2348" s="17">
        <f t="shared" si="6083"/>
        <v>0</v>
      </c>
      <c r="AT2348" s="17">
        <f t="shared" si="6084"/>
        <v>0</v>
      </c>
      <c r="AU2348" s="17">
        <f t="shared" si="6085"/>
        <v>0</v>
      </c>
      <c r="AV2348" s="17">
        <f t="shared" si="6086"/>
        <v>0</v>
      </c>
      <c r="AW2348" s="17">
        <f t="shared" si="6051"/>
        <v>0</v>
      </c>
      <c r="AX2348" s="17">
        <f t="shared" si="6052"/>
        <v>100787.8</v>
      </c>
      <c r="AY2348" s="17">
        <f t="shared" si="6053"/>
        <v>0</v>
      </c>
      <c r="AZ2348" s="17">
        <f t="shared" si="6087"/>
        <v>0</v>
      </c>
      <c r="BA2348" s="32"/>
      <c r="BB2348" s="32"/>
      <c r="BC2348" s="1"/>
      <c r="BD2348" s="1"/>
      <c r="BE2348" s="1"/>
      <c r="BF2348" s="1"/>
      <c r="BG2348" s="1"/>
      <c r="BH2348" s="1"/>
      <c r="BI2348" s="1"/>
    </row>
    <row r="2349" s="1" customFormat="1">
      <c r="A2349" s="30" t="s">
        <v>947</v>
      </c>
      <c r="B2349" s="30" t="s">
        <v>29</v>
      </c>
      <c r="C2349" s="30" t="s">
        <v>171</v>
      </c>
      <c r="D2349" s="30" t="s">
        <v>954</v>
      </c>
      <c r="E2349" s="30" t="s">
        <v>43</v>
      </c>
      <c r="F2349" s="31" t="s">
        <v>44</v>
      </c>
      <c r="G2349" s="17">
        <v>0</v>
      </c>
      <c r="H2349" s="17">
        <v>100787.8</v>
      </c>
      <c r="I2349" s="17">
        <v>0</v>
      </c>
      <c r="J2349" s="17"/>
      <c r="K2349" s="17"/>
      <c r="L2349" s="17"/>
      <c r="M2349" s="17">
        <f t="shared" si="6008"/>
        <v>0</v>
      </c>
      <c r="N2349" s="17">
        <f t="shared" si="6009"/>
        <v>100787.8</v>
      </c>
      <c r="O2349" s="17">
        <f t="shared" si="6010"/>
        <v>0</v>
      </c>
      <c r="P2349" s="17"/>
      <c r="Q2349" s="17"/>
      <c r="R2349" s="17"/>
      <c r="S2349" s="17"/>
      <c r="T2349" s="17"/>
      <c r="U2349" s="17"/>
      <c r="V2349" s="17"/>
      <c r="W2349" s="17"/>
      <c r="X2349" s="17"/>
      <c r="Y2349" s="17">
        <f t="shared" si="6045"/>
        <v>0</v>
      </c>
      <c r="Z2349" s="17">
        <f t="shared" si="6046"/>
        <v>100787.8</v>
      </c>
      <c r="AA2349" s="17">
        <f t="shared" si="6047"/>
        <v>0</v>
      </c>
      <c r="AB2349" s="17"/>
      <c r="AC2349" s="17"/>
      <c r="AD2349" s="17"/>
      <c r="AE2349" s="17">
        <f t="shared" si="6048"/>
        <v>0</v>
      </c>
      <c r="AF2349" s="17">
        <f t="shared" si="6049"/>
        <v>100787.8</v>
      </c>
      <c r="AG2349" s="17">
        <f t="shared" si="6050"/>
        <v>0</v>
      </c>
      <c r="AH2349" s="17"/>
      <c r="AI2349" s="17"/>
      <c r="AJ2349" s="17"/>
      <c r="AK2349" s="17"/>
      <c r="AL2349" s="17"/>
      <c r="AM2349" s="17"/>
      <c r="AN2349" s="17"/>
      <c r="AO2349" s="17"/>
      <c r="AP2349" s="17"/>
      <c r="AQ2349" s="17"/>
      <c r="AR2349" s="17"/>
      <c r="AS2349" s="17"/>
      <c r="AT2349" s="17"/>
      <c r="AU2349" s="17"/>
      <c r="AV2349" s="17"/>
      <c r="AW2349" s="17">
        <f t="shared" si="6051"/>
        <v>0</v>
      </c>
      <c r="AX2349" s="17">
        <f t="shared" si="6052"/>
        <v>100787.8</v>
      </c>
      <c r="AY2349" s="17">
        <f t="shared" si="6053"/>
        <v>0</v>
      </c>
      <c r="AZ2349" s="17"/>
      <c r="BA2349" s="32"/>
      <c r="BB2349" s="32"/>
      <c r="BC2349" s="1"/>
      <c r="BD2349" s="1"/>
      <c r="BE2349" s="1"/>
      <c r="BF2349" s="1"/>
      <c r="BG2349" s="1"/>
      <c r="BH2349" s="1"/>
      <c r="BI2349" s="1"/>
    </row>
    <row r="2350" s="25" customFormat="1">
      <c r="A2350" s="26" t="s">
        <v>947</v>
      </c>
      <c r="B2350" s="26" t="s">
        <v>29</v>
      </c>
      <c r="C2350" s="26" t="s">
        <v>31</v>
      </c>
      <c r="D2350" s="26"/>
      <c r="E2350" s="34"/>
      <c r="F2350" s="27" t="s">
        <v>32</v>
      </c>
      <c r="G2350" s="28">
        <f>G2351+G2366+G2371</f>
        <v>665132.69999999995</v>
      </c>
      <c r="H2350" s="28">
        <f>H2351+H2366+H2371</f>
        <v>597805.40000000002</v>
      </c>
      <c r="I2350" s="28">
        <f>I2351+I2366+I2371</f>
        <v>583397.09999999998</v>
      </c>
      <c r="J2350" s="28">
        <f>J2351+J2366+J2371</f>
        <v>23420.799999999999</v>
      </c>
      <c r="K2350" s="28">
        <f>K2351+K2366+K2371</f>
        <v>5000</v>
      </c>
      <c r="L2350" s="28">
        <f>L2351+L2366+L2371</f>
        <v>5000</v>
      </c>
      <c r="M2350" s="28">
        <f t="shared" si="6008"/>
        <v>688553.5</v>
      </c>
      <c r="N2350" s="28">
        <f t="shared" si="6009"/>
        <v>602805.40000000002</v>
      </c>
      <c r="O2350" s="28">
        <f t="shared" si="6010"/>
        <v>588397.09999999998</v>
      </c>
      <c r="P2350" s="28">
        <f>P2351+P2366+P2371</f>
        <v>21038.300000000003</v>
      </c>
      <c r="Q2350" s="28">
        <f>Q2351+Q2366+Q2371</f>
        <v>0</v>
      </c>
      <c r="R2350" s="28">
        <f>R2351+R2366+R2371</f>
        <v>241.5</v>
      </c>
      <c r="S2350" s="28">
        <f>S2351+S2366+S2371</f>
        <v>42090.539229999995</v>
      </c>
      <c r="T2350" s="28">
        <f>T2351+T2366+T2371</f>
        <v>30035.66</v>
      </c>
      <c r="U2350" s="28">
        <f>U2351+U2366+U2371</f>
        <v>0</v>
      </c>
      <c r="V2350" s="28">
        <f>V2351+V2366+V2371</f>
        <v>30037.238999999998</v>
      </c>
      <c r="W2350" s="28">
        <f>W2351+W2366+W2371</f>
        <v>0</v>
      </c>
      <c r="X2350" s="28">
        <f>X2351+X2366+X2371</f>
        <v>0</v>
      </c>
      <c r="Y2350" s="28">
        <f t="shared" si="6045"/>
        <v>751923.83923000004</v>
      </c>
      <c r="Z2350" s="28">
        <f t="shared" si="6046"/>
        <v>632841.06000000006</v>
      </c>
      <c r="AA2350" s="28">
        <f t="shared" si="6047"/>
        <v>618434.33899999992</v>
      </c>
      <c r="AB2350" s="28">
        <f>AB2351+AB2366+AB2371</f>
        <v>0</v>
      </c>
      <c r="AC2350" s="28">
        <f>AC2351+AC2366+AC2371</f>
        <v>0</v>
      </c>
      <c r="AD2350" s="28">
        <f>AD2351+AD2366+AD2371</f>
        <v>0</v>
      </c>
      <c r="AE2350" s="28">
        <f t="shared" si="6048"/>
        <v>751923.83923000004</v>
      </c>
      <c r="AF2350" s="28">
        <f t="shared" si="6049"/>
        <v>632841.06000000006</v>
      </c>
      <c r="AG2350" s="28">
        <f t="shared" si="6050"/>
        <v>618434.33899999992</v>
      </c>
      <c r="AH2350" s="28">
        <f>AH2351+AH2366+AH2371</f>
        <v>0</v>
      </c>
      <c r="AI2350" s="28">
        <f>AI2351+AI2366+AI2371</f>
        <v>0</v>
      </c>
      <c r="AJ2350" s="28">
        <f>AJ2351+AJ2366+AJ2371</f>
        <v>6423.594000000001</v>
      </c>
      <c r="AK2350" s="28">
        <f>AK2351+AK2366+AK2371</f>
        <v>0</v>
      </c>
      <c r="AL2350" s="28">
        <f>AL2351+AL2366+AL2371</f>
        <v>0</v>
      </c>
      <c r="AM2350" s="28">
        <f>AM2351+AM2366+AM2371</f>
        <v>0</v>
      </c>
      <c r="AN2350" s="28">
        <f>AN2351+AN2366+AN2371</f>
        <v>0</v>
      </c>
      <c r="AO2350" s="28">
        <f>AO2351+AO2366+AO2371</f>
        <v>6900</v>
      </c>
      <c r="AP2350" s="28">
        <f>AP2351+AP2366+AP2371</f>
        <v>0</v>
      </c>
      <c r="AQ2350" s="28">
        <f>AQ2351+AQ2366+AQ2371</f>
        <v>0</v>
      </c>
      <c r="AR2350" s="28">
        <f>AR2351+AR2366+AR2371</f>
        <v>0</v>
      </c>
      <c r="AS2350" s="28">
        <f>AS2351+AS2366+AS2371</f>
        <v>0</v>
      </c>
      <c r="AT2350" s="28">
        <f>AT2351+AT2366+AT2371</f>
        <v>0</v>
      </c>
      <c r="AU2350" s="28">
        <f>AU2351+AU2366+AU2371</f>
        <v>0</v>
      </c>
      <c r="AV2350" s="28">
        <f>AV2351+AV2366+AV2371</f>
        <v>0</v>
      </c>
      <c r="AW2350" s="28">
        <f t="shared" si="6051"/>
        <v>758347.43323000008</v>
      </c>
      <c r="AX2350" s="28">
        <f t="shared" si="6052"/>
        <v>639741.06000000006</v>
      </c>
      <c r="AY2350" s="28">
        <f t="shared" si="6053"/>
        <v>618434.33899999992</v>
      </c>
      <c r="AZ2350" s="28">
        <f>AZ2351+AZ2366+AZ2371</f>
        <v>0</v>
      </c>
      <c r="BA2350" s="29"/>
      <c r="BB2350" s="29"/>
      <c r="BC2350" s="25"/>
      <c r="BD2350" s="25"/>
      <c r="BE2350" s="25"/>
      <c r="BF2350" s="25"/>
      <c r="BG2350" s="25"/>
      <c r="BH2350" s="25"/>
      <c r="BI2350" s="25"/>
    </row>
    <row r="2351" s="1" customFormat="1">
      <c r="A2351" s="30" t="s">
        <v>947</v>
      </c>
      <c r="B2351" s="30" t="s">
        <v>29</v>
      </c>
      <c r="C2351" s="30" t="s">
        <v>31</v>
      </c>
      <c r="D2351" s="30" t="s">
        <v>237</v>
      </c>
      <c r="E2351" s="35"/>
      <c r="F2351" s="31" t="s">
        <v>238</v>
      </c>
      <c r="G2351" s="17">
        <f>G2352+G2360</f>
        <v>84161.699999999997</v>
      </c>
      <c r="H2351" s="17">
        <f>H2352+H2360</f>
        <v>79311.699999999997</v>
      </c>
      <c r="I2351" s="17">
        <f>I2352+I2360</f>
        <v>79561.699999999997</v>
      </c>
      <c r="J2351" s="17">
        <f>J2352+J2360</f>
        <v>11605</v>
      </c>
      <c r="K2351" s="17">
        <f>K2352+K2360</f>
        <v>5000</v>
      </c>
      <c r="L2351" s="17">
        <f>L2352+L2360</f>
        <v>5000</v>
      </c>
      <c r="M2351" s="17">
        <f t="shared" si="6008"/>
        <v>95766.699999999997</v>
      </c>
      <c r="N2351" s="17">
        <f t="shared" si="6009"/>
        <v>84311.699999999997</v>
      </c>
      <c r="O2351" s="17">
        <f t="shared" si="6010"/>
        <v>84561.699999999997</v>
      </c>
      <c r="P2351" s="17">
        <f>P2352+P2360</f>
        <v>0</v>
      </c>
      <c r="Q2351" s="17">
        <f>Q2352+Q2360</f>
        <v>0</v>
      </c>
      <c r="R2351" s="17">
        <f>R2352+R2360</f>
        <v>0</v>
      </c>
      <c r="S2351" s="17">
        <f>S2352+S2360</f>
        <v>1200</v>
      </c>
      <c r="T2351" s="17">
        <f>T2352+T2360</f>
        <v>0</v>
      </c>
      <c r="U2351" s="17">
        <f>U2352+U2360</f>
        <v>0</v>
      </c>
      <c r="V2351" s="17">
        <f>V2352+V2360</f>
        <v>0</v>
      </c>
      <c r="W2351" s="17">
        <f>W2352+W2360</f>
        <v>0</v>
      </c>
      <c r="X2351" s="17">
        <f>X2352+X2360</f>
        <v>0</v>
      </c>
      <c r="Y2351" s="17">
        <f t="shared" si="6045"/>
        <v>96966.699999999997</v>
      </c>
      <c r="Z2351" s="17">
        <f t="shared" si="6046"/>
        <v>84311.699999999997</v>
      </c>
      <c r="AA2351" s="17">
        <f t="shared" si="6047"/>
        <v>84561.699999999997</v>
      </c>
      <c r="AB2351" s="17">
        <f>AB2352+AB2360</f>
        <v>0</v>
      </c>
      <c r="AC2351" s="17">
        <f>AC2352+AC2360</f>
        <v>0</v>
      </c>
      <c r="AD2351" s="17">
        <f>AD2352+AD2360</f>
        <v>0</v>
      </c>
      <c r="AE2351" s="17">
        <f t="shared" si="6048"/>
        <v>96966.699999999997</v>
      </c>
      <c r="AF2351" s="17">
        <f t="shared" si="6049"/>
        <v>84311.699999999997</v>
      </c>
      <c r="AG2351" s="17">
        <f t="shared" si="6050"/>
        <v>84561.699999999997</v>
      </c>
      <c r="AH2351" s="17">
        <f>AH2352+AH2360</f>
        <v>0</v>
      </c>
      <c r="AI2351" s="17">
        <f>AI2352+AI2360</f>
        <v>0</v>
      </c>
      <c r="AJ2351" s="17">
        <f>AJ2352+AJ2360</f>
        <v>0</v>
      </c>
      <c r="AK2351" s="17">
        <f>AK2352+AK2360</f>
        <v>0</v>
      </c>
      <c r="AL2351" s="17">
        <f>AL2352+AL2360</f>
        <v>0</v>
      </c>
      <c r="AM2351" s="17">
        <f>AM2352+AM2360</f>
        <v>0</v>
      </c>
      <c r="AN2351" s="17">
        <f>AN2352+AN2360</f>
        <v>0</v>
      </c>
      <c r="AO2351" s="17">
        <f>AO2352+AO2360</f>
        <v>0</v>
      </c>
      <c r="AP2351" s="17">
        <f>AP2352+AP2360</f>
        <v>0</v>
      </c>
      <c r="AQ2351" s="17">
        <f>AQ2352+AQ2360</f>
        <v>0</v>
      </c>
      <c r="AR2351" s="17">
        <f>AR2352+AR2360</f>
        <v>0</v>
      </c>
      <c r="AS2351" s="17">
        <f>AS2352+AS2360</f>
        <v>0</v>
      </c>
      <c r="AT2351" s="17">
        <f>AT2352+AT2360</f>
        <v>0</v>
      </c>
      <c r="AU2351" s="17">
        <f>AU2352+AU2360</f>
        <v>0</v>
      </c>
      <c r="AV2351" s="17">
        <f>AV2352+AV2360</f>
        <v>0</v>
      </c>
      <c r="AW2351" s="17">
        <f t="shared" si="6051"/>
        <v>96966.699999999997</v>
      </c>
      <c r="AX2351" s="17">
        <f t="shared" si="6052"/>
        <v>84311.699999999997</v>
      </c>
      <c r="AY2351" s="17">
        <f t="shared" si="6053"/>
        <v>84561.699999999997</v>
      </c>
      <c r="AZ2351" s="17">
        <f>AZ2352+AZ2360</f>
        <v>0</v>
      </c>
      <c r="BA2351" s="32"/>
      <c r="BB2351" s="32"/>
      <c r="BC2351" s="1"/>
      <c r="BD2351" s="1"/>
      <c r="BE2351" s="1"/>
      <c r="BF2351" s="1"/>
      <c r="BG2351" s="1"/>
      <c r="BH2351" s="1"/>
      <c r="BI2351" s="1"/>
    </row>
    <row r="2352" s="1" customFormat="1">
      <c r="A2352" s="30" t="s">
        <v>947</v>
      </c>
      <c r="B2352" s="30" t="s">
        <v>29</v>
      </c>
      <c r="C2352" s="30" t="s">
        <v>31</v>
      </c>
      <c r="D2352" s="30" t="s">
        <v>421</v>
      </c>
      <c r="E2352" s="35"/>
      <c r="F2352" s="31" t="s">
        <v>80</v>
      </c>
      <c r="G2352" s="17">
        <f>G2353</f>
        <v>65200</v>
      </c>
      <c r="H2352" s="17">
        <f>H2353</f>
        <v>65200</v>
      </c>
      <c r="I2352" s="17">
        <f>I2353</f>
        <v>65200</v>
      </c>
      <c r="J2352" s="17">
        <f>J2353</f>
        <v>5000</v>
      </c>
      <c r="K2352" s="17">
        <f>K2353</f>
        <v>5000</v>
      </c>
      <c r="L2352" s="17">
        <f>L2353</f>
        <v>5000</v>
      </c>
      <c r="M2352" s="17">
        <f t="shared" si="6008"/>
        <v>70200</v>
      </c>
      <c r="N2352" s="17">
        <f t="shared" si="6009"/>
        <v>70200</v>
      </c>
      <c r="O2352" s="17">
        <f t="shared" si="6010"/>
        <v>70200</v>
      </c>
      <c r="P2352" s="17">
        <f>P2353</f>
        <v>0</v>
      </c>
      <c r="Q2352" s="17">
        <f>Q2353</f>
        <v>0</v>
      </c>
      <c r="R2352" s="17">
        <f>R2353</f>
        <v>0</v>
      </c>
      <c r="S2352" s="17">
        <f>S2353</f>
        <v>0</v>
      </c>
      <c r="T2352" s="17">
        <f>T2353</f>
        <v>0</v>
      </c>
      <c r="U2352" s="17">
        <f>U2353</f>
        <v>0</v>
      </c>
      <c r="V2352" s="17">
        <f>V2353</f>
        <v>0</v>
      </c>
      <c r="W2352" s="17">
        <f>W2353</f>
        <v>0</v>
      </c>
      <c r="X2352" s="17">
        <f>X2353</f>
        <v>0</v>
      </c>
      <c r="Y2352" s="17">
        <f t="shared" si="6045"/>
        <v>70200</v>
      </c>
      <c r="Z2352" s="17">
        <f t="shared" si="6046"/>
        <v>70200</v>
      </c>
      <c r="AA2352" s="17">
        <f t="shared" si="6047"/>
        <v>70200</v>
      </c>
      <c r="AB2352" s="17">
        <f>AB2353</f>
        <v>0</v>
      </c>
      <c r="AC2352" s="17">
        <f>AC2353</f>
        <v>0</v>
      </c>
      <c r="AD2352" s="17">
        <f>AD2353</f>
        <v>0</v>
      </c>
      <c r="AE2352" s="17">
        <f t="shared" si="6048"/>
        <v>70200</v>
      </c>
      <c r="AF2352" s="17">
        <f t="shared" si="6049"/>
        <v>70200</v>
      </c>
      <c r="AG2352" s="17">
        <f t="shared" si="6050"/>
        <v>70200</v>
      </c>
      <c r="AH2352" s="17">
        <f>AH2353</f>
        <v>0</v>
      </c>
      <c r="AI2352" s="17">
        <f>AI2353</f>
        <v>0</v>
      </c>
      <c r="AJ2352" s="17">
        <f>AJ2353</f>
        <v>0</v>
      </c>
      <c r="AK2352" s="17">
        <f>AK2353</f>
        <v>0</v>
      </c>
      <c r="AL2352" s="17">
        <f>AL2353</f>
        <v>0</v>
      </c>
      <c r="AM2352" s="17">
        <f>AM2353</f>
        <v>0</v>
      </c>
      <c r="AN2352" s="17">
        <f>AN2353</f>
        <v>0</v>
      </c>
      <c r="AO2352" s="17">
        <f>AO2353</f>
        <v>0</v>
      </c>
      <c r="AP2352" s="17">
        <f>AP2353</f>
        <v>0</v>
      </c>
      <c r="AQ2352" s="17">
        <f>AQ2353</f>
        <v>0</v>
      </c>
      <c r="AR2352" s="17">
        <f>AR2353</f>
        <v>0</v>
      </c>
      <c r="AS2352" s="17">
        <f>AS2353</f>
        <v>0</v>
      </c>
      <c r="AT2352" s="17">
        <f>AT2353</f>
        <v>0</v>
      </c>
      <c r="AU2352" s="17">
        <f>AU2353</f>
        <v>0</v>
      </c>
      <c r="AV2352" s="17">
        <f>AV2353</f>
        <v>0</v>
      </c>
      <c r="AW2352" s="17">
        <f t="shared" si="6051"/>
        <v>70200</v>
      </c>
      <c r="AX2352" s="17">
        <f t="shared" si="6052"/>
        <v>70200</v>
      </c>
      <c r="AY2352" s="17">
        <f t="shared" si="6053"/>
        <v>70200</v>
      </c>
      <c r="AZ2352" s="17">
        <f>AZ2353</f>
        <v>0</v>
      </c>
      <c r="BA2352" s="32"/>
      <c r="BB2352" s="32"/>
      <c r="BC2352" s="1"/>
      <c r="BD2352" s="1"/>
      <c r="BE2352" s="1"/>
      <c r="BF2352" s="1"/>
      <c r="BG2352" s="1"/>
      <c r="BH2352" s="1"/>
      <c r="BI2352" s="1"/>
    </row>
    <row r="2353" s="1" customFormat="1">
      <c r="A2353" s="30" t="s">
        <v>947</v>
      </c>
      <c r="B2353" s="30" t="s">
        <v>29</v>
      </c>
      <c r="C2353" s="30" t="s">
        <v>31</v>
      </c>
      <c r="D2353" s="30" t="s">
        <v>422</v>
      </c>
      <c r="E2353" s="35"/>
      <c r="F2353" s="31" t="s">
        <v>423</v>
      </c>
      <c r="G2353" s="17">
        <f>G2354+G2356+G2358</f>
        <v>65200</v>
      </c>
      <c r="H2353" s="17">
        <f>H2354+H2356+H2358</f>
        <v>65200</v>
      </c>
      <c r="I2353" s="17">
        <f>I2354+I2356+I2358</f>
        <v>65200</v>
      </c>
      <c r="J2353" s="17">
        <f>J2354+J2356+J2358</f>
        <v>5000</v>
      </c>
      <c r="K2353" s="17">
        <f>K2354+K2356+K2358</f>
        <v>5000</v>
      </c>
      <c r="L2353" s="17">
        <f>L2354+L2356+L2358</f>
        <v>5000</v>
      </c>
      <c r="M2353" s="17">
        <f t="shared" si="6008"/>
        <v>70200</v>
      </c>
      <c r="N2353" s="17">
        <f t="shared" si="6009"/>
        <v>70200</v>
      </c>
      <c r="O2353" s="17">
        <f t="shared" si="6010"/>
        <v>70200</v>
      </c>
      <c r="P2353" s="17">
        <f>P2354+P2356+P2358</f>
        <v>0</v>
      </c>
      <c r="Q2353" s="17">
        <f>Q2354+Q2356+Q2358</f>
        <v>0</v>
      </c>
      <c r="R2353" s="17">
        <f>R2354+R2356+R2358</f>
        <v>0</v>
      </c>
      <c r="S2353" s="17">
        <f>S2354+S2356+S2358</f>
        <v>0</v>
      </c>
      <c r="T2353" s="17">
        <f>T2354+T2356+T2358</f>
        <v>0</v>
      </c>
      <c r="U2353" s="17">
        <f>U2354+U2356+U2358</f>
        <v>0</v>
      </c>
      <c r="V2353" s="17">
        <f>V2354+V2356+V2358</f>
        <v>0</v>
      </c>
      <c r="W2353" s="17">
        <f>W2354+W2356+W2358</f>
        <v>0</v>
      </c>
      <c r="X2353" s="17">
        <f>X2354+X2356+X2358</f>
        <v>0</v>
      </c>
      <c r="Y2353" s="17">
        <f t="shared" si="6045"/>
        <v>70200</v>
      </c>
      <c r="Z2353" s="17">
        <f t="shared" si="6046"/>
        <v>70200</v>
      </c>
      <c r="AA2353" s="17">
        <f t="shared" si="6047"/>
        <v>70200</v>
      </c>
      <c r="AB2353" s="17">
        <f>AB2354+AB2356+AB2358</f>
        <v>0</v>
      </c>
      <c r="AC2353" s="17">
        <f>AC2354+AC2356+AC2358</f>
        <v>0</v>
      </c>
      <c r="AD2353" s="17">
        <f>AD2354+AD2356+AD2358</f>
        <v>0</v>
      </c>
      <c r="AE2353" s="17">
        <f t="shared" si="6048"/>
        <v>70200</v>
      </c>
      <c r="AF2353" s="17">
        <f t="shared" si="6049"/>
        <v>70200</v>
      </c>
      <c r="AG2353" s="17">
        <f t="shared" si="6050"/>
        <v>70200</v>
      </c>
      <c r="AH2353" s="17">
        <f>AH2354+AH2356+AH2358</f>
        <v>0</v>
      </c>
      <c r="AI2353" s="17">
        <f>AI2354+AI2356+AI2358</f>
        <v>0</v>
      </c>
      <c r="AJ2353" s="17">
        <f>AJ2354+AJ2356+AJ2358</f>
        <v>0</v>
      </c>
      <c r="AK2353" s="17">
        <f>AK2354+AK2356+AK2358</f>
        <v>0</v>
      </c>
      <c r="AL2353" s="17">
        <f>AL2354+AL2356+AL2358</f>
        <v>0</v>
      </c>
      <c r="AM2353" s="17">
        <f>AM2354+AM2356+AM2358</f>
        <v>0</v>
      </c>
      <c r="AN2353" s="17">
        <f>AN2354+AN2356+AN2358</f>
        <v>0</v>
      </c>
      <c r="AO2353" s="17">
        <f>AO2354+AO2356+AO2358</f>
        <v>0</v>
      </c>
      <c r="AP2353" s="17">
        <f>AP2354+AP2356+AP2358</f>
        <v>0</v>
      </c>
      <c r="AQ2353" s="17">
        <f>AQ2354+AQ2356+AQ2358</f>
        <v>0</v>
      </c>
      <c r="AR2353" s="17">
        <f>AR2354+AR2356+AR2358</f>
        <v>0</v>
      </c>
      <c r="AS2353" s="17">
        <f>AS2354+AS2356+AS2358</f>
        <v>0</v>
      </c>
      <c r="AT2353" s="17">
        <f>AT2354+AT2356+AT2358</f>
        <v>0</v>
      </c>
      <c r="AU2353" s="17">
        <f>AU2354+AU2356+AU2358</f>
        <v>0</v>
      </c>
      <c r="AV2353" s="17">
        <f>AV2354+AV2356+AV2358</f>
        <v>0</v>
      </c>
      <c r="AW2353" s="17">
        <f t="shared" si="6051"/>
        <v>70200</v>
      </c>
      <c r="AX2353" s="17">
        <f t="shared" si="6052"/>
        <v>70200</v>
      </c>
      <c r="AY2353" s="17">
        <f t="shared" si="6053"/>
        <v>70200</v>
      </c>
      <c r="AZ2353" s="17">
        <f>AZ2354+AZ2356+AZ2358</f>
        <v>0</v>
      </c>
      <c r="BA2353" s="32"/>
      <c r="BB2353" s="32"/>
      <c r="BC2353" s="1"/>
      <c r="BD2353" s="1"/>
      <c r="BE2353" s="1"/>
      <c r="BF2353" s="1"/>
      <c r="BG2353" s="1"/>
      <c r="BH2353" s="1"/>
      <c r="BI2353" s="1"/>
    </row>
    <row r="2354" s="1" customFormat="1">
      <c r="A2354" s="30" t="s">
        <v>947</v>
      </c>
      <c r="B2354" s="30" t="s">
        <v>29</v>
      </c>
      <c r="C2354" s="30" t="s">
        <v>31</v>
      </c>
      <c r="D2354" s="30" t="s">
        <v>956</v>
      </c>
      <c r="E2354" s="35"/>
      <c r="F2354" s="31" t="s">
        <v>957</v>
      </c>
      <c r="G2354" s="17">
        <f>G2355</f>
        <v>200</v>
      </c>
      <c r="H2354" s="17">
        <f>H2355</f>
        <v>200</v>
      </c>
      <c r="I2354" s="17">
        <f>I2355</f>
        <v>200</v>
      </c>
      <c r="J2354" s="17">
        <f>J2355</f>
        <v>0</v>
      </c>
      <c r="K2354" s="17">
        <f>K2355</f>
        <v>0</v>
      </c>
      <c r="L2354" s="17">
        <f>L2355</f>
        <v>0</v>
      </c>
      <c r="M2354" s="17">
        <f t="shared" si="6008"/>
        <v>200</v>
      </c>
      <c r="N2354" s="17">
        <f t="shared" si="6009"/>
        <v>200</v>
      </c>
      <c r="O2354" s="17">
        <f t="shared" si="6010"/>
        <v>200</v>
      </c>
      <c r="P2354" s="17">
        <f>P2355</f>
        <v>0</v>
      </c>
      <c r="Q2354" s="17">
        <f>Q2355</f>
        <v>0</v>
      </c>
      <c r="R2354" s="17">
        <f>R2355</f>
        <v>0</v>
      </c>
      <c r="S2354" s="17">
        <f>S2355</f>
        <v>0</v>
      </c>
      <c r="T2354" s="17">
        <f>T2355</f>
        <v>0</v>
      </c>
      <c r="U2354" s="17">
        <f>U2355</f>
        <v>0</v>
      </c>
      <c r="V2354" s="17">
        <f>V2355</f>
        <v>0</v>
      </c>
      <c r="W2354" s="17">
        <f>W2355</f>
        <v>0</v>
      </c>
      <c r="X2354" s="17">
        <f>X2355</f>
        <v>0</v>
      </c>
      <c r="Y2354" s="17">
        <f t="shared" si="6045"/>
        <v>200</v>
      </c>
      <c r="Z2354" s="17">
        <f t="shared" si="6046"/>
        <v>200</v>
      </c>
      <c r="AA2354" s="17">
        <f t="shared" si="6047"/>
        <v>200</v>
      </c>
      <c r="AB2354" s="17">
        <f>AB2355</f>
        <v>0</v>
      </c>
      <c r="AC2354" s="17">
        <f>AC2355</f>
        <v>0</v>
      </c>
      <c r="AD2354" s="17">
        <f>AD2355</f>
        <v>0</v>
      </c>
      <c r="AE2354" s="17">
        <f t="shared" si="6048"/>
        <v>200</v>
      </c>
      <c r="AF2354" s="17">
        <f t="shared" si="6049"/>
        <v>200</v>
      </c>
      <c r="AG2354" s="17">
        <f t="shared" si="6050"/>
        <v>200</v>
      </c>
      <c r="AH2354" s="17">
        <f>AH2355</f>
        <v>0</v>
      </c>
      <c r="AI2354" s="17">
        <f>AI2355</f>
        <v>0</v>
      </c>
      <c r="AJ2354" s="17">
        <f>AJ2355</f>
        <v>0</v>
      </c>
      <c r="AK2354" s="17">
        <f>AK2355</f>
        <v>0</v>
      </c>
      <c r="AL2354" s="17">
        <f>AL2355</f>
        <v>0</v>
      </c>
      <c r="AM2354" s="17">
        <f>AM2355</f>
        <v>0</v>
      </c>
      <c r="AN2354" s="17">
        <f>AN2355</f>
        <v>0</v>
      </c>
      <c r="AO2354" s="17">
        <f>AO2355</f>
        <v>0</v>
      </c>
      <c r="AP2354" s="17">
        <f>AP2355</f>
        <v>0</v>
      </c>
      <c r="AQ2354" s="17">
        <f>AQ2355</f>
        <v>0</v>
      </c>
      <c r="AR2354" s="17">
        <f>AR2355</f>
        <v>0</v>
      </c>
      <c r="AS2354" s="17">
        <f>AS2355</f>
        <v>0</v>
      </c>
      <c r="AT2354" s="17">
        <f>AT2355</f>
        <v>0</v>
      </c>
      <c r="AU2354" s="17">
        <f>AU2355</f>
        <v>0</v>
      </c>
      <c r="AV2354" s="17">
        <f>AV2355</f>
        <v>0</v>
      </c>
      <c r="AW2354" s="17">
        <f t="shared" si="6051"/>
        <v>200</v>
      </c>
      <c r="AX2354" s="17">
        <f t="shared" si="6052"/>
        <v>200</v>
      </c>
      <c r="AY2354" s="17">
        <f t="shared" si="6053"/>
        <v>200</v>
      </c>
      <c r="AZ2354" s="17">
        <f>AZ2355</f>
        <v>0</v>
      </c>
      <c r="BA2354" s="32"/>
      <c r="BB2354" s="32"/>
      <c r="BC2354" s="1"/>
      <c r="BD2354" s="1"/>
      <c r="BE2354" s="1"/>
      <c r="BF2354" s="1"/>
      <c r="BG2354" s="1"/>
      <c r="BH2354" s="1"/>
      <c r="BI2354" s="1"/>
    </row>
    <row r="2355" s="1" customFormat="1">
      <c r="A2355" s="30" t="s">
        <v>947</v>
      </c>
      <c r="B2355" s="30" t="s">
        <v>29</v>
      </c>
      <c r="C2355" s="30" t="s">
        <v>31</v>
      </c>
      <c r="D2355" s="30" t="s">
        <v>956</v>
      </c>
      <c r="E2355" s="30" t="s">
        <v>43</v>
      </c>
      <c r="F2355" s="31" t="s">
        <v>44</v>
      </c>
      <c r="G2355" s="17">
        <v>200</v>
      </c>
      <c r="H2355" s="17">
        <v>200</v>
      </c>
      <c r="I2355" s="17">
        <v>200</v>
      </c>
      <c r="J2355" s="17"/>
      <c r="K2355" s="17"/>
      <c r="L2355" s="17"/>
      <c r="M2355" s="17">
        <f t="shared" si="6008"/>
        <v>200</v>
      </c>
      <c r="N2355" s="17">
        <f t="shared" si="6009"/>
        <v>200</v>
      </c>
      <c r="O2355" s="17">
        <f t="shared" si="6010"/>
        <v>200</v>
      </c>
      <c r="P2355" s="17"/>
      <c r="Q2355" s="17"/>
      <c r="R2355" s="17"/>
      <c r="S2355" s="17"/>
      <c r="T2355" s="17"/>
      <c r="U2355" s="17"/>
      <c r="V2355" s="17"/>
      <c r="W2355" s="17"/>
      <c r="X2355" s="17"/>
      <c r="Y2355" s="17">
        <f t="shared" si="6045"/>
        <v>200</v>
      </c>
      <c r="Z2355" s="17">
        <f t="shared" si="6046"/>
        <v>200</v>
      </c>
      <c r="AA2355" s="17">
        <f t="shared" si="6047"/>
        <v>200</v>
      </c>
      <c r="AB2355" s="17"/>
      <c r="AC2355" s="17"/>
      <c r="AD2355" s="17"/>
      <c r="AE2355" s="17">
        <f t="shared" si="6048"/>
        <v>200</v>
      </c>
      <c r="AF2355" s="17">
        <f t="shared" si="6049"/>
        <v>200</v>
      </c>
      <c r="AG2355" s="17">
        <f t="shared" si="6050"/>
        <v>200</v>
      </c>
      <c r="AH2355" s="17"/>
      <c r="AI2355" s="17"/>
      <c r="AJ2355" s="17"/>
      <c r="AK2355" s="17"/>
      <c r="AL2355" s="17"/>
      <c r="AM2355" s="17"/>
      <c r="AN2355" s="17"/>
      <c r="AO2355" s="17"/>
      <c r="AP2355" s="17"/>
      <c r="AQ2355" s="17"/>
      <c r="AR2355" s="17"/>
      <c r="AS2355" s="17"/>
      <c r="AT2355" s="17"/>
      <c r="AU2355" s="17"/>
      <c r="AV2355" s="17"/>
      <c r="AW2355" s="17">
        <f t="shared" si="6051"/>
        <v>200</v>
      </c>
      <c r="AX2355" s="17">
        <f t="shared" si="6052"/>
        <v>200</v>
      </c>
      <c r="AY2355" s="17">
        <f t="shared" si="6053"/>
        <v>200</v>
      </c>
      <c r="AZ2355" s="17"/>
      <c r="BA2355" s="32"/>
      <c r="BB2355" s="32"/>
      <c r="BC2355" s="1"/>
      <c r="BD2355" s="1"/>
      <c r="BE2355" s="1"/>
      <c r="BF2355" s="1"/>
      <c r="BG2355" s="1"/>
      <c r="BH2355" s="1"/>
      <c r="BI2355" s="1"/>
    </row>
    <row r="2356" s="1" customFormat="1">
      <c r="A2356" s="30" t="s">
        <v>947</v>
      </c>
      <c r="B2356" s="30" t="s">
        <v>29</v>
      </c>
      <c r="C2356" s="30" t="s">
        <v>31</v>
      </c>
      <c r="D2356" s="30" t="s">
        <v>958</v>
      </c>
      <c r="E2356" s="35"/>
      <c r="F2356" s="31" t="s">
        <v>959</v>
      </c>
      <c r="G2356" s="17">
        <f>G2357</f>
        <v>40000</v>
      </c>
      <c r="H2356" s="17">
        <f>H2357</f>
        <v>40000</v>
      </c>
      <c r="I2356" s="17">
        <f>I2357</f>
        <v>40000</v>
      </c>
      <c r="J2356" s="17">
        <f>J2357</f>
        <v>0</v>
      </c>
      <c r="K2356" s="17">
        <f>K2357</f>
        <v>0</v>
      </c>
      <c r="L2356" s="17">
        <f>L2357</f>
        <v>0</v>
      </c>
      <c r="M2356" s="17">
        <f t="shared" si="6008"/>
        <v>40000</v>
      </c>
      <c r="N2356" s="17">
        <f t="shared" si="6009"/>
        <v>40000</v>
      </c>
      <c r="O2356" s="17">
        <f t="shared" si="6010"/>
        <v>40000</v>
      </c>
      <c r="P2356" s="17">
        <f>P2357</f>
        <v>0</v>
      </c>
      <c r="Q2356" s="17">
        <f>Q2357</f>
        <v>0</v>
      </c>
      <c r="R2356" s="17">
        <f>R2357</f>
        <v>0</v>
      </c>
      <c r="S2356" s="17">
        <f>S2357</f>
        <v>0</v>
      </c>
      <c r="T2356" s="17">
        <f>T2357</f>
        <v>0</v>
      </c>
      <c r="U2356" s="17">
        <f>U2357</f>
        <v>0</v>
      </c>
      <c r="V2356" s="17">
        <f>V2357</f>
        <v>0</v>
      </c>
      <c r="W2356" s="17">
        <f>W2357</f>
        <v>0</v>
      </c>
      <c r="X2356" s="17">
        <f>X2357</f>
        <v>0</v>
      </c>
      <c r="Y2356" s="17">
        <f t="shared" si="6045"/>
        <v>40000</v>
      </c>
      <c r="Z2356" s="17">
        <f t="shared" si="6046"/>
        <v>40000</v>
      </c>
      <c r="AA2356" s="17">
        <f t="shared" si="6047"/>
        <v>40000</v>
      </c>
      <c r="AB2356" s="17">
        <f>AB2357</f>
        <v>0</v>
      </c>
      <c r="AC2356" s="17">
        <f>AC2357</f>
        <v>0</v>
      </c>
      <c r="AD2356" s="17">
        <f>AD2357</f>
        <v>0</v>
      </c>
      <c r="AE2356" s="17">
        <f t="shared" si="6048"/>
        <v>40000</v>
      </c>
      <c r="AF2356" s="17">
        <f t="shared" si="6049"/>
        <v>40000</v>
      </c>
      <c r="AG2356" s="17">
        <f t="shared" si="6050"/>
        <v>40000</v>
      </c>
      <c r="AH2356" s="17">
        <f>AH2357</f>
        <v>0</v>
      </c>
      <c r="AI2356" s="17">
        <f>AI2357</f>
        <v>0</v>
      </c>
      <c r="AJ2356" s="17">
        <f>AJ2357</f>
        <v>0</v>
      </c>
      <c r="AK2356" s="17">
        <f>AK2357</f>
        <v>0</v>
      </c>
      <c r="AL2356" s="17">
        <f>AL2357</f>
        <v>0</v>
      </c>
      <c r="AM2356" s="17">
        <f>AM2357</f>
        <v>0</v>
      </c>
      <c r="AN2356" s="17">
        <f>AN2357</f>
        <v>0</v>
      </c>
      <c r="AO2356" s="17">
        <f>AO2357</f>
        <v>0</v>
      </c>
      <c r="AP2356" s="17">
        <f>AP2357</f>
        <v>0</v>
      </c>
      <c r="AQ2356" s="17">
        <f>AQ2357</f>
        <v>0</v>
      </c>
      <c r="AR2356" s="17">
        <f>AR2357</f>
        <v>0</v>
      </c>
      <c r="AS2356" s="17">
        <f>AS2357</f>
        <v>0</v>
      </c>
      <c r="AT2356" s="17">
        <f>AT2357</f>
        <v>0</v>
      </c>
      <c r="AU2356" s="17">
        <f>AU2357</f>
        <v>0</v>
      </c>
      <c r="AV2356" s="17">
        <f>AV2357</f>
        <v>0</v>
      </c>
      <c r="AW2356" s="17">
        <f t="shared" si="6051"/>
        <v>40000</v>
      </c>
      <c r="AX2356" s="17">
        <f t="shared" si="6052"/>
        <v>40000</v>
      </c>
      <c r="AY2356" s="17">
        <f t="shared" si="6053"/>
        <v>40000</v>
      </c>
      <c r="AZ2356" s="17">
        <f>AZ2357</f>
        <v>0</v>
      </c>
      <c r="BA2356" s="32"/>
      <c r="BB2356" s="32"/>
      <c r="BC2356" s="1"/>
      <c r="BD2356" s="1"/>
      <c r="BE2356" s="1"/>
      <c r="BF2356" s="1"/>
      <c r="BG2356" s="1"/>
      <c r="BH2356" s="1"/>
      <c r="BI2356" s="1"/>
    </row>
    <row r="2357" s="1" customFormat="1">
      <c r="A2357" s="30" t="s">
        <v>947</v>
      </c>
      <c r="B2357" s="30" t="s">
        <v>29</v>
      </c>
      <c r="C2357" s="30" t="s">
        <v>31</v>
      </c>
      <c r="D2357" s="30" t="s">
        <v>958</v>
      </c>
      <c r="E2357" s="30" t="s">
        <v>43</v>
      </c>
      <c r="F2357" s="31" t="s">
        <v>44</v>
      </c>
      <c r="G2357" s="17">
        <v>40000</v>
      </c>
      <c r="H2357" s="17">
        <v>40000</v>
      </c>
      <c r="I2357" s="17">
        <v>40000</v>
      </c>
      <c r="J2357" s="17"/>
      <c r="K2357" s="17"/>
      <c r="L2357" s="17"/>
      <c r="M2357" s="17">
        <f t="shared" si="6008"/>
        <v>40000</v>
      </c>
      <c r="N2357" s="17">
        <f t="shared" si="6009"/>
        <v>40000</v>
      </c>
      <c r="O2357" s="17">
        <f t="shared" si="6010"/>
        <v>40000</v>
      </c>
      <c r="P2357" s="17"/>
      <c r="Q2357" s="17"/>
      <c r="R2357" s="17"/>
      <c r="S2357" s="17"/>
      <c r="T2357" s="17"/>
      <c r="U2357" s="17"/>
      <c r="V2357" s="17"/>
      <c r="W2357" s="17"/>
      <c r="X2357" s="17"/>
      <c r="Y2357" s="17">
        <f t="shared" si="6045"/>
        <v>40000</v>
      </c>
      <c r="Z2357" s="17">
        <f t="shared" si="6046"/>
        <v>40000</v>
      </c>
      <c r="AA2357" s="17">
        <f t="shared" si="6047"/>
        <v>40000</v>
      </c>
      <c r="AB2357" s="17"/>
      <c r="AC2357" s="17"/>
      <c r="AD2357" s="17"/>
      <c r="AE2357" s="17">
        <f t="shared" si="6048"/>
        <v>40000</v>
      </c>
      <c r="AF2357" s="17">
        <f t="shared" si="6049"/>
        <v>40000</v>
      </c>
      <c r="AG2357" s="17">
        <f t="shared" si="6050"/>
        <v>40000</v>
      </c>
      <c r="AH2357" s="17"/>
      <c r="AI2357" s="17"/>
      <c r="AJ2357" s="17"/>
      <c r="AK2357" s="17"/>
      <c r="AL2357" s="17"/>
      <c r="AM2357" s="17"/>
      <c r="AN2357" s="17"/>
      <c r="AO2357" s="17"/>
      <c r="AP2357" s="17"/>
      <c r="AQ2357" s="17"/>
      <c r="AR2357" s="17"/>
      <c r="AS2357" s="17"/>
      <c r="AT2357" s="17"/>
      <c r="AU2357" s="17"/>
      <c r="AV2357" s="17"/>
      <c r="AW2357" s="17">
        <f t="shared" si="6051"/>
        <v>40000</v>
      </c>
      <c r="AX2357" s="17">
        <f t="shared" si="6052"/>
        <v>40000</v>
      </c>
      <c r="AY2357" s="17">
        <f t="shared" si="6053"/>
        <v>40000</v>
      </c>
      <c r="AZ2357" s="17"/>
      <c r="BA2357" s="32"/>
      <c r="BB2357" s="32"/>
      <c r="BC2357" s="1"/>
      <c r="BD2357" s="1"/>
      <c r="BE2357" s="1"/>
      <c r="BF2357" s="1"/>
      <c r="BG2357" s="1"/>
      <c r="BH2357" s="1"/>
      <c r="BI2357" s="1"/>
    </row>
    <row r="2358" s="1" customFormat="1">
      <c r="A2358" s="30" t="s">
        <v>947</v>
      </c>
      <c r="B2358" s="30" t="s">
        <v>29</v>
      </c>
      <c r="C2358" s="30" t="s">
        <v>31</v>
      </c>
      <c r="D2358" s="30" t="s">
        <v>424</v>
      </c>
      <c r="E2358" s="35"/>
      <c r="F2358" s="31" t="s">
        <v>425</v>
      </c>
      <c r="G2358" s="17">
        <f>G2359</f>
        <v>25000</v>
      </c>
      <c r="H2358" s="17">
        <f>H2359</f>
        <v>25000</v>
      </c>
      <c r="I2358" s="17">
        <f>I2359</f>
        <v>25000</v>
      </c>
      <c r="J2358" s="17">
        <f>J2359</f>
        <v>5000</v>
      </c>
      <c r="K2358" s="17">
        <f>K2359</f>
        <v>5000</v>
      </c>
      <c r="L2358" s="17">
        <f>L2359</f>
        <v>5000</v>
      </c>
      <c r="M2358" s="17">
        <f t="shared" si="6008"/>
        <v>30000</v>
      </c>
      <c r="N2358" s="17">
        <f t="shared" si="6009"/>
        <v>30000</v>
      </c>
      <c r="O2358" s="17">
        <f t="shared" si="6010"/>
        <v>30000</v>
      </c>
      <c r="P2358" s="17">
        <f>P2359</f>
        <v>0</v>
      </c>
      <c r="Q2358" s="17">
        <f>Q2359</f>
        <v>0</v>
      </c>
      <c r="R2358" s="17">
        <f>R2359</f>
        <v>0</v>
      </c>
      <c r="S2358" s="17">
        <f>S2359</f>
        <v>0</v>
      </c>
      <c r="T2358" s="17">
        <f>T2359</f>
        <v>0</v>
      </c>
      <c r="U2358" s="17">
        <f>U2359</f>
        <v>0</v>
      </c>
      <c r="V2358" s="17">
        <f>V2359</f>
        <v>0</v>
      </c>
      <c r="W2358" s="17">
        <f>W2359</f>
        <v>0</v>
      </c>
      <c r="X2358" s="17">
        <f>X2359</f>
        <v>0</v>
      </c>
      <c r="Y2358" s="17">
        <f t="shared" si="6045"/>
        <v>30000</v>
      </c>
      <c r="Z2358" s="17">
        <f t="shared" si="6046"/>
        <v>30000</v>
      </c>
      <c r="AA2358" s="17">
        <f t="shared" si="6047"/>
        <v>30000</v>
      </c>
      <c r="AB2358" s="17">
        <f>AB2359</f>
        <v>0</v>
      </c>
      <c r="AC2358" s="17">
        <f>AC2359</f>
        <v>0</v>
      </c>
      <c r="AD2358" s="17">
        <f>AD2359</f>
        <v>0</v>
      </c>
      <c r="AE2358" s="17">
        <f t="shared" si="6048"/>
        <v>30000</v>
      </c>
      <c r="AF2358" s="17">
        <f t="shared" si="6049"/>
        <v>30000</v>
      </c>
      <c r="AG2358" s="17">
        <f t="shared" si="6050"/>
        <v>30000</v>
      </c>
      <c r="AH2358" s="17">
        <f>AH2359</f>
        <v>0</v>
      </c>
      <c r="AI2358" s="17">
        <f>AI2359</f>
        <v>0</v>
      </c>
      <c r="AJ2358" s="17">
        <f>AJ2359</f>
        <v>0</v>
      </c>
      <c r="AK2358" s="17">
        <f>AK2359</f>
        <v>0</v>
      </c>
      <c r="AL2358" s="17">
        <f>AL2359</f>
        <v>0</v>
      </c>
      <c r="AM2358" s="17">
        <f>AM2359</f>
        <v>0</v>
      </c>
      <c r="AN2358" s="17">
        <f>AN2359</f>
        <v>0</v>
      </c>
      <c r="AO2358" s="17">
        <f>AO2359</f>
        <v>0</v>
      </c>
      <c r="AP2358" s="17">
        <f>AP2359</f>
        <v>0</v>
      </c>
      <c r="AQ2358" s="17">
        <f>AQ2359</f>
        <v>0</v>
      </c>
      <c r="AR2358" s="17">
        <f>AR2359</f>
        <v>0</v>
      </c>
      <c r="AS2358" s="17">
        <f>AS2359</f>
        <v>0</v>
      </c>
      <c r="AT2358" s="17">
        <f>AT2359</f>
        <v>0</v>
      </c>
      <c r="AU2358" s="17">
        <f>AU2359</f>
        <v>0</v>
      </c>
      <c r="AV2358" s="17">
        <f>AV2359</f>
        <v>0</v>
      </c>
      <c r="AW2358" s="17">
        <f t="shared" si="6051"/>
        <v>30000</v>
      </c>
      <c r="AX2358" s="17">
        <f t="shared" si="6052"/>
        <v>30000</v>
      </c>
      <c r="AY2358" s="17">
        <f t="shared" si="6053"/>
        <v>30000</v>
      </c>
      <c r="AZ2358" s="17">
        <f>AZ2359</f>
        <v>0</v>
      </c>
      <c r="BA2358" s="32"/>
      <c r="BB2358" s="32"/>
      <c r="BC2358" s="1"/>
      <c r="BD2358" s="1"/>
      <c r="BE2358" s="1"/>
      <c r="BF2358" s="1"/>
      <c r="BG2358" s="1"/>
      <c r="BH2358" s="1"/>
      <c r="BI2358" s="1"/>
    </row>
    <row r="2359" s="1" customFormat="1">
      <c r="A2359" s="30" t="s">
        <v>947</v>
      </c>
      <c r="B2359" s="30" t="s">
        <v>29</v>
      </c>
      <c r="C2359" s="30" t="s">
        <v>31</v>
      </c>
      <c r="D2359" s="30" t="s">
        <v>424</v>
      </c>
      <c r="E2359" s="30" t="s">
        <v>134</v>
      </c>
      <c r="F2359" s="31" t="s">
        <v>135</v>
      </c>
      <c r="G2359" s="17">
        <v>25000</v>
      </c>
      <c r="H2359" s="17">
        <v>25000</v>
      </c>
      <c r="I2359" s="17">
        <v>25000</v>
      </c>
      <c r="J2359" s="17">
        <v>5000</v>
      </c>
      <c r="K2359" s="17">
        <v>5000</v>
      </c>
      <c r="L2359" s="17">
        <v>5000</v>
      </c>
      <c r="M2359" s="17">
        <f t="shared" si="6008"/>
        <v>30000</v>
      </c>
      <c r="N2359" s="17">
        <f t="shared" si="6009"/>
        <v>30000</v>
      </c>
      <c r="O2359" s="17">
        <f t="shared" si="6010"/>
        <v>30000</v>
      </c>
      <c r="P2359" s="17"/>
      <c r="Q2359" s="17"/>
      <c r="R2359" s="17"/>
      <c r="S2359" s="17"/>
      <c r="T2359" s="17"/>
      <c r="U2359" s="17"/>
      <c r="V2359" s="17"/>
      <c r="W2359" s="17"/>
      <c r="X2359" s="17"/>
      <c r="Y2359" s="17">
        <f t="shared" si="6045"/>
        <v>30000</v>
      </c>
      <c r="Z2359" s="17">
        <f t="shared" si="6046"/>
        <v>30000</v>
      </c>
      <c r="AA2359" s="17">
        <f t="shared" si="6047"/>
        <v>30000</v>
      </c>
      <c r="AB2359" s="17"/>
      <c r="AC2359" s="17"/>
      <c r="AD2359" s="17"/>
      <c r="AE2359" s="17">
        <f t="shared" si="6048"/>
        <v>30000</v>
      </c>
      <c r="AF2359" s="17">
        <f t="shared" si="6049"/>
        <v>30000</v>
      </c>
      <c r="AG2359" s="17">
        <f t="shared" si="6050"/>
        <v>30000</v>
      </c>
      <c r="AH2359" s="17"/>
      <c r="AI2359" s="17"/>
      <c r="AJ2359" s="17"/>
      <c r="AK2359" s="17"/>
      <c r="AL2359" s="17"/>
      <c r="AM2359" s="17"/>
      <c r="AN2359" s="17"/>
      <c r="AO2359" s="17"/>
      <c r="AP2359" s="17"/>
      <c r="AQ2359" s="17"/>
      <c r="AR2359" s="17"/>
      <c r="AS2359" s="17"/>
      <c r="AT2359" s="17"/>
      <c r="AU2359" s="17"/>
      <c r="AV2359" s="17"/>
      <c r="AW2359" s="17">
        <f t="shared" si="6051"/>
        <v>30000</v>
      </c>
      <c r="AX2359" s="17">
        <f t="shared" si="6052"/>
        <v>30000</v>
      </c>
      <c r="AY2359" s="17">
        <f t="shared" si="6053"/>
        <v>30000</v>
      </c>
      <c r="AZ2359" s="17"/>
      <c r="BA2359" s="32"/>
      <c r="BB2359" s="32">
        <v>88</v>
      </c>
      <c r="BC2359" s="1"/>
      <c r="BD2359" s="1"/>
      <c r="BE2359" s="1"/>
      <c r="BF2359" s="1"/>
      <c r="BG2359" s="1"/>
      <c r="BH2359" s="1"/>
      <c r="BI2359" s="1"/>
    </row>
    <row r="2360" s="1" customFormat="1">
      <c r="A2360" s="30" t="s">
        <v>947</v>
      </c>
      <c r="B2360" s="30" t="s">
        <v>29</v>
      </c>
      <c r="C2360" s="30" t="s">
        <v>31</v>
      </c>
      <c r="D2360" s="30" t="s">
        <v>239</v>
      </c>
      <c r="E2360" s="35"/>
      <c r="F2360" s="31" t="s">
        <v>36</v>
      </c>
      <c r="G2360" s="17">
        <f>G2361</f>
        <v>18961.700000000001</v>
      </c>
      <c r="H2360" s="17">
        <f>H2361</f>
        <v>14111.700000000001</v>
      </c>
      <c r="I2360" s="17">
        <f>I2361</f>
        <v>14361.700000000001</v>
      </c>
      <c r="J2360" s="17">
        <f>J2361</f>
        <v>6605</v>
      </c>
      <c r="K2360" s="17">
        <f>K2361</f>
        <v>0</v>
      </c>
      <c r="L2360" s="17">
        <f>L2361</f>
        <v>0</v>
      </c>
      <c r="M2360" s="17">
        <f t="shared" si="6008"/>
        <v>25566.700000000001</v>
      </c>
      <c r="N2360" s="17">
        <f t="shared" si="6009"/>
        <v>14111.700000000001</v>
      </c>
      <c r="O2360" s="17">
        <f t="shared" si="6010"/>
        <v>14361.700000000001</v>
      </c>
      <c r="P2360" s="17">
        <f>P2361</f>
        <v>0</v>
      </c>
      <c r="Q2360" s="17">
        <f>Q2361</f>
        <v>0</v>
      </c>
      <c r="R2360" s="17">
        <f>R2361</f>
        <v>0</v>
      </c>
      <c r="S2360" s="17">
        <f>S2361</f>
        <v>1200</v>
      </c>
      <c r="T2360" s="17">
        <f>T2361</f>
        <v>0</v>
      </c>
      <c r="U2360" s="17">
        <f>U2361</f>
        <v>0</v>
      </c>
      <c r="V2360" s="17">
        <f>V2361</f>
        <v>0</v>
      </c>
      <c r="W2360" s="17">
        <f>W2361</f>
        <v>0</v>
      </c>
      <c r="X2360" s="17">
        <f>X2361</f>
        <v>0</v>
      </c>
      <c r="Y2360" s="17">
        <f t="shared" si="6045"/>
        <v>26766.700000000001</v>
      </c>
      <c r="Z2360" s="17">
        <f t="shared" si="6046"/>
        <v>14111.700000000001</v>
      </c>
      <c r="AA2360" s="17">
        <f t="shared" si="6047"/>
        <v>14361.700000000001</v>
      </c>
      <c r="AB2360" s="17">
        <f>AB2361</f>
        <v>0</v>
      </c>
      <c r="AC2360" s="17">
        <f>AC2361</f>
        <v>0</v>
      </c>
      <c r="AD2360" s="17">
        <f>AD2361</f>
        <v>0</v>
      </c>
      <c r="AE2360" s="17">
        <f t="shared" si="6048"/>
        <v>26766.700000000001</v>
      </c>
      <c r="AF2360" s="17">
        <f t="shared" si="6049"/>
        <v>14111.700000000001</v>
      </c>
      <c r="AG2360" s="17">
        <f t="shared" si="6050"/>
        <v>14361.700000000001</v>
      </c>
      <c r="AH2360" s="17">
        <f>AH2361</f>
        <v>0</v>
      </c>
      <c r="AI2360" s="17">
        <f>AI2361</f>
        <v>0</v>
      </c>
      <c r="AJ2360" s="17">
        <f>AJ2361</f>
        <v>0</v>
      </c>
      <c r="AK2360" s="17">
        <f>AK2361</f>
        <v>0</v>
      </c>
      <c r="AL2360" s="17">
        <f>AL2361</f>
        <v>0</v>
      </c>
      <c r="AM2360" s="17">
        <f>AM2361</f>
        <v>0</v>
      </c>
      <c r="AN2360" s="17">
        <f>AN2361</f>
        <v>0</v>
      </c>
      <c r="AO2360" s="17">
        <f>AO2361</f>
        <v>0</v>
      </c>
      <c r="AP2360" s="17">
        <f>AP2361</f>
        <v>0</v>
      </c>
      <c r="AQ2360" s="17">
        <f>AQ2361</f>
        <v>0</v>
      </c>
      <c r="AR2360" s="17">
        <f>AR2361</f>
        <v>0</v>
      </c>
      <c r="AS2360" s="17">
        <f>AS2361</f>
        <v>0</v>
      </c>
      <c r="AT2360" s="17">
        <f>AT2361</f>
        <v>0</v>
      </c>
      <c r="AU2360" s="17">
        <f>AU2361</f>
        <v>0</v>
      </c>
      <c r="AV2360" s="17">
        <f>AV2361</f>
        <v>0</v>
      </c>
      <c r="AW2360" s="17">
        <f t="shared" si="6051"/>
        <v>26766.700000000001</v>
      </c>
      <c r="AX2360" s="17">
        <f t="shared" si="6052"/>
        <v>14111.700000000001</v>
      </c>
      <c r="AY2360" s="17">
        <f t="shared" si="6053"/>
        <v>14361.700000000001</v>
      </c>
      <c r="AZ2360" s="17">
        <f>AZ2361</f>
        <v>0</v>
      </c>
      <c r="BA2360" s="32"/>
      <c r="BB2360" s="32"/>
      <c r="BC2360" s="1"/>
      <c r="BD2360" s="1"/>
      <c r="BE2360" s="1"/>
      <c r="BF2360" s="1"/>
      <c r="BG2360" s="1"/>
      <c r="BH2360" s="1"/>
      <c r="BI2360" s="1"/>
    </row>
    <row r="2361" s="1" customFormat="1">
      <c r="A2361" s="30" t="s">
        <v>947</v>
      </c>
      <c r="B2361" s="30" t="s">
        <v>29</v>
      </c>
      <c r="C2361" s="30" t="s">
        <v>31</v>
      </c>
      <c r="D2361" s="30" t="s">
        <v>240</v>
      </c>
      <c r="E2361" s="35"/>
      <c r="F2361" s="31" t="s">
        <v>241</v>
      </c>
      <c r="G2361" s="17">
        <f>G2362+G2364</f>
        <v>18961.700000000001</v>
      </c>
      <c r="H2361" s="17">
        <f>H2362+H2364</f>
        <v>14111.700000000001</v>
      </c>
      <c r="I2361" s="17">
        <f>I2362+I2364</f>
        <v>14361.700000000001</v>
      </c>
      <c r="J2361" s="17">
        <f>J2362+J2364</f>
        <v>6605</v>
      </c>
      <c r="K2361" s="17">
        <f>K2362+K2364</f>
        <v>0</v>
      </c>
      <c r="L2361" s="17">
        <f>L2362+L2364</f>
        <v>0</v>
      </c>
      <c r="M2361" s="17">
        <f t="shared" si="6008"/>
        <v>25566.700000000001</v>
      </c>
      <c r="N2361" s="17">
        <f t="shared" si="6009"/>
        <v>14111.700000000001</v>
      </c>
      <c r="O2361" s="17">
        <f t="shared" si="6010"/>
        <v>14361.700000000001</v>
      </c>
      <c r="P2361" s="17">
        <f>P2362+P2364</f>
        <v>0</v>
      </c>
      <c r="Q2361" s="17">
        <f>Q2362+Q2364</f>
        <v>0</v>
      </c>
      <c r="R2361" s="17">
        <f>R2362+R2364</f>
        <v>0</v>
      </c>
      <c r="S2361" s="17">
        <f>S2362+S2364</f>
        <v>1200</v>
      </c>
      <c r="T2361" s="17">
        <f>T2362+T2364</f>
        <v>0</v>
      </c>
      <c r="U2361" s="17">
        <f>U2362+U2364</f>
        <v>0</v>
      </c>
      <c r="V2361" s="17">
        <f>V2362+V2364</f>
        <v>0</v>
      </c>
      <c r="W2361" s="17">
        <f>W2362+W2364</f>
        <v>0</v>
      </c>
      <c r="X2361" s="17">
        <f>X2362+X2364</f>
        <v>0</v>
      </c>
      <c r="Y2361" s="17">
        <f t="shared" si="6045"/>
        <v>26766.700000000001</v>
      </c>
      <c r="Z2361" s="17">
        <f t="shared" si="6046"/>
        <v>14111.700000000001</v>
      </c>
      <c r="AA2361" s="17">
        <f t="shared" si="6047"/>
        <v>14361.700000000001</v>
      </c>
      <c r="AB2361" s="17">
        <f>AB2362+AB2364</f>
        <v>0</v>
      </c>
      <c r="AC2361" s="17">
        <f>AC2362+AC2364</f>
        <v>0</v>
      </c>
      <c r="AD2361" s="17">
        <f>AD2362+AD2364</f>
        <v>0</v>
      </c>
      <c r="AE2361" s="17">
        <f t="shared" si="6048"/>
        <v>26766.700000000001</v>
      </c>
      <c r="AF2361" s="17">
        <f t="shared" si="6049"/>
        <v>14111.700000000001</v>
      </c>
      <c r="AG2361" s="17">
        <f t="shared" si="6050"/>
        <v>14361.700000000001</v>
      </c>
      <c r="AH2361" s="17">
        <f>AH2362+AH2364</f>
        <v>0</v>
      </c>
      <c r="AI2361" s="17">
        <f>AI2362+AI2364</f>
        <v>0</v>
      </c>
      <c r="AJ2361" s="17">
        <f>AJ2362+AJ2364</f>
        <v>0</v>
      </c>
      <c r="AK2361" s="17">
        <f>AK2362+AK2364</f>
        <v>0</v>
      </c>
      <c r="AL2361" s="17">
        <f>AL2362+AL2364</f>
        <v>0</v>
      </c>
      <c r="AM2361" s="17">
        <f>AM2362+AM2364</f>
        <v>0</v>
      </c>
      <c r="AN2361" s="17">
        <f>AN2362+AN2364</f>
        <v>0</v>
      </c>
      <c r="AO2361" s="17">
        <f>AO2362+AO2364</f>
        <v>0</v>
      </c>
      <c r="AP2361" s="17">
        <f>AP2362+AP2364</f>
        <v>0</v>
      </c>
      <c r="AQ2361" s="17">
        <f>AQ2362+AQ2364</f>
        <v>0</v>
      </c>
      <c r="AR2361" s="17">
        <f>AR2362+AR2364</f>
        <v>0</v>
      </c>
      <c r="AS2361" s="17">
        <f>AS2362+AS2364</f>
        <v>0</v>
      </c>
      <c r="AT2361" s="17">
        <f>AT2362+AT2364</f>
        <v>0</v>
      </c>
      <c r="AU2361" s="17">
        <f>AU2362+AU2364</f>
        <v>0</v>
      </c>
      <c r="AV2361" s="17">
        <f>AV2362+AV2364</f>
        <v>0</v>
      </c>
      <c r="AW2361" s="17">
        <f t="shared" si="6051"/>
        <v>26766.700000000001</v>
      </c>
      <c r="AX2361" s="17">
        <f t="shared" si="6052"/>
        <v>14111.700000000001</v>
      </c>
      <c r="AY2361" s="17">
        <f t="shared" si="6053"/>
        <v>14361.700000000001</v>
      </c>
      <c r="AZ2361" s="17">
        <f>AZ2362+AZ2364</f>
        <v>0</v>
      </c>
      <c r="BA2361" s="32"/>
      <c r="BB2361" s="32"/>
      <c r="BC2361" s="1"/>
      <c r="BD2361" s="1"/>
      <c r="BE2361" s="1"/>
      <c r="BF2361" s="1"/>
      <c r="BG2361" s="1"/>
      <c r="BH2361" s="1"/>
      <c r="BI2361" s="1"/>
    </row>
    <row r="2362" s="1" customFormat="1">
      <c r="A2362" s="30" t="s">
        <v>947</v>
      </c>
      <c r="B2362" s="30" t="s">
        <v>29</v>
      </c>
      <c r="C2362" s="30" t="s">
        <v>31</v>
      </c>
      <c r="D2362" s="30" t="s">
        <v>242</v>
      </c>
      <c r="E2362" s="35"/>
      <c r="F2362" s="31" t="s">
        <v>243</v>
      </c>
      <c r="G2362" s="17">
        <f>G2363</f>
        <v>9425.7000000000007</v>
      </c>
      <c r="H2362" s="17">
        <f>H2363</f>
        <v>9425.7000000000007</v>
      </c>
      <c r="I2362" s="17">
        <f>I2363</f>
        <v>9425.7000000000007</v>
      </c>
      <c r="J2362" s="17">
        <f>J2363</f>
        <v>0</v>
      </c>
      <c r="K2362" s="17">
        <f>K2363</f>
        <v>0</v>
      </c>
      <c r="L2362" s="17">
        <f>L2363</f>
        <v>0</v>
      </c>
      <c r="M2362" s="17">
        <f t="shared" si="6008"/>
        <v>9425.7000000000007</v>
      </c>
      <c r="N2362" s="17">
        <f t="shared" si="6009"/>
        <v>9425.7000000000007</v>
      </c>
      <c r="O2362" s="17">
        <f t="shared" si="6010"/>
        <v>9425.7000000000007</v>
      </c>
      <c r="P2362" s="17">
        <f>P2363</f>
        <v>0</v>
      </c>
      <c r="Q2362" s="17">
        <f>Q2363</f>
        <v>0</v>
      </c>
      <c r="R2362" s="17">
        <f>R2363</f>
        <v>0</v>
      </c>
      <c r="S2362" s="17">
        <f>S2363</f>
        <v>1200</v>
      </c>
      <c r="T2362" s="17">
        <f>T2363</f>
        <v>0</v>
      </c>
      <c r="U2362" s="17">
        <f>U2363</f>
        <v>0</v>
      </c>
      <c r="V2362" s="17">
        <f>V2363</f>
        <v>0</v>
      </c>
      <c r="W2362" s="17">
        <f>W2363</f>
        <v>0</v>
      </c>
      <c r="X2362" s="17">
        <f>X2363</f>
        <v>0</v>
      </c>
      <c r="Y2362" s="17">
        <f t="shared" si="6045"/>
        <v>10625.700000000001</v>
      </c>
      <c r="Z2362" s="17">
        <f t="shared" si="6046"/>
        <v>9425.7000000000007</v>
      </c>
      <c r="AA2362" s="17">
        <f t="shared" si="6047"/>
        <v>9425.7000000000007</v>
      </c>
      <c r="AB2362" s="17">
        <f>AB2363</f>
        <v>0</v>
      </c>
      <c r="AC2362" s="17">
        <f>AC2363</f>
        <v>0</v>
      </c>
      <c r="AD2362" s="17">
        <f>AD2363</f>
        <v>0</v>
      </c>
      <c r="AE2362" s="17">
        <f t="shared" si="6048"/>
        <v>10625.700000000001</v>
      </c>
      <c r="AF2362" s="17">
        <f t="shared" si="6049"/>
        <v>9425.7000000000007</v>
      </c>
      <c r="AG2362" s="17">
        <f t="shared" si="6050"/>
        <v>9425.7000000000007</v>
      </c>
      <c r="AH2362" s="17">
        <f>AH2363</f>
        <v>0</v>
      </c>
      <c r="AI2362" s="17">
        <f>AI2363</f>
        <v>0</v>
      </c>
      <c r="AJ2362" s="17">
        <f>AJ2363</f>
        <v>0</v>
      </c>
      <c r="AK2362" s="17">
        <f>AK2363</f>
        <v>0</v>
      </c>
      <c r="AL2362" s="17">
        <f>AL2363</f>
        <v>0</v>
      </c>
      <c r="AM2362" s="17">
        <f>AM2363</f>
        <v>0</v>
      </c>
      <c r="AN2362" s="17">
        <f>AN2363</f>
        <v>0</v>
      </c>
      <c r="AO2362" s="17">
        <f>AO2363</f>
        <v>0</v>
      </c>
      <c r="AP2362" s="17">
        <f>AP2363</f>
        <v>0</v>
      </c>
      <c r="AQ2362" s="17">
        <f>AQ2363</f>
        <v>0</v>
      </c>
      <c r="AR2362" s="17">
        <f>AR2363</f>
        <v>0</v>
      </c>
      <c r="AS2362" s="17">
        <f>AS2363</f>
        <v>0</v>
      </c>
      <c r="AT2362" s="17">
        <f>AT2363</f>
        <v>0</v>
      </c>
      <c r="AU2362" s="17">
        <f>AU2363</f>
        <v>0</v>
      </c>
      <c r="AV2362" s="17">
        <f>AV2363</f>
        <v>0</v>
      </c>
      <c r="AW2362" s="17">
        <f t="shared" si="6051"/>
        <v>10625.700000000001</v>
      </c>
      <c r="AX2362" s="17">
        <f t="shared" si="6052"/>
        <v>9425.7000000000007</v>
      </c>
      <c r="AY2362" s="17">
        <f t="shared" si="6053"/>
        <v>9425.7000000000007</v>
      </c>
      <c r="AZ2362" s="17">
        <f>AZ2363</f>
        <v>0</v>
      </c>
      <c r="BA2362" s="32"/>
      <c r="BB2362" s="32"/>
      <c r="BC2362" s="1"/>
      <c r="BD2362" s="1"/>
      <c r="BE2362" s="1"/>
      <c r="BF2362" s="1"/>
      <c r="BG2362" s="1"/>
      <c r="BH2362" s="1"/>
      <c r="BI2362" s="1"/>
    </row>
    <row r="2363" s="1" customFormat="1">
      <c r="A2363" s="30" t="s">
        <v>947</v>
      </c>
      <c r="B2363" s="30" t="s">
        <v>29</v>
      </c>
      <c r="C2363" s="30" t="s">
        <v>31</v>
      </c>
      <c r="D2363" s="30" t="s">
        <v>242</v>
      </c>
      <c r="E2363" s="30" t="s">
        <v>134</v>
      </c>
      <c r="F2363" s="31" t="s">
        <v>135</v>
      </c>
      <c r="G2363" s="17">
        <v>9425.7000000000007</v>
      </c>
      <c r="H2363" s="17">
        <v>9425.7000000000007</v>
      </c>
      <c r="I2363" s="17">
        <v>9425.7000000000007</v>
      </c>
      <c r="J2363" s="17"/>
      <c r="K2363" s="17"/>
      <c r="L2363" s="17"/>
      <c r="M2363" s="17">
        <f t="shared" si="6008"/>
        <v>9425.7000000000007</v>
      </c>
      <c r="N2363" s="17">
        <f t="shared" si="6009"/>
        <v>9425.7000000000007</v>
      </c>
      <c r="O2363" s="17">
        <f t="shared" si="6010"/>
        <v>9425.7000000000007</v>
      </c>
      <c r="P2363" s="17"/>
      <c r="Q2363" s="17"/>
      <c r="R2363" s="17"/>
      <c r="S2363" s="17">
        <v>1200</v>
      </c>
      <c r="T2363" s="17"/>
      <c r="U2363" s="17"/>
      <c r="V2363" s="17"/>
      <c r="W2363" s="17"/>
      <c r="X2363" s="17"/>
      <c r="Y2363" s="17">
        <f t="shared" si="6045"/>
        <v>10625.700000000001</v>
      </c>
      <c r="Z2363" s="17">
        <f t="shared" si="6046"/>
        <v>9425.7000000000007</v>
      </c>
      <c r="AA2363" s="17">
        <f t="shared" si="6047"/>
        <v>9425.7000000000007</v>
      </c>
      <c r="AB2363" s="17"/>
      <c r="AC2363" s="17"/>
      <c r="AD2363" s="17"/>
      <c r="AE2363" s="17">
        <f t="shared" si="6048"/>
        <v>10625.700000000001</v>
      </c>
      <c r="AF2363" s="17">
        <f t="shared" si="6049"/>
        <v>9425.7000000000007</v>
      </c>
      <c r="AG2363" s="17">
        <f t="shared" si="6050"/>
        <v>9425.7000000000007</v>
      </c>
      <c r="AH2363" s="17"/>
      <c r="AI2363" s="17"/>
      <c r="AJ2363" s="17"/>
      <c r="AK2363" s="17"/>
      <c r="AL2363" s="17"/>
      <c r="AM2363" s="17"/>
      <c r="AN2363" s="17"/>
      <c r="AO2363" s="17"/>
      <c r="AP2363" s="17"/>
      <c r="AQ2363" s="17"/>
      <c r="AR2363" s="17"/>
      <c r="AS2363" s="17"/>
      <c r="AT2363" s="17"/>
      <c r="AU2363" s="17"/>
      <c r="AV2363" s="17"/>
      <c r="AW2363" s="17">
        <f t="shared" si="6051"/>
        <v>10625.700000000001</v>
      </c>
      <c r="AX2363" s="17">
        <f t="shared" si="6052"/>
        <v>9425.7000000000007</v>
      </c>
      <c r="AY2363" s="17">
        <f t="shared" si="6053"/>
        <v>9425.7000000000007</v>
      </c>
      <c r="AZ2363" s="17"/>
      <c r="BA2363" s="32"/>
      <c r="BB2363" s="32"/>
      <c r="BC2363" s="1"/>
      <c r="BD2363" s="1"/>
      <c r="BE2363" s="1"/>
      <c r="BF2363" s="1"/>
      <c r="BG2363" s="1"/>
      <c r="BH2363" s="1"/>
      <c r="BI2363" s="1"/>
    </row>
    <row r="2364" s="1" customFormat="1">
      <c r="A2364" s="30" t="s">
        <v>947</v>
      </c>
      <c r="B2364" s="30" t="s">
        <v>29</v>
      </c>
      <c r="C2364" s="30" t="s">
        <v>31</v>
      </c>
      <c r="D2364" s="30" t="s">
        <v>244</v>
      </c>
      <c r="E2364" s="35"/>
      <c r="F2364" s="31" t="s">
        <v>245</v>
      </c>
      <c r="G2364" s="17">
        <f>G2365</f>
        <v>9536</v>
      </c>
      <c r="H2364" s="17">
        <f>H2365</f>
        <v>4686</v>
      </c>
      <c r="I2364" s="17">
        <f>I2365</f>
        <v>4936</v>
      </c>
      <c r="J2364" s="17">
        <f>J2365</f>
        <v>6605</v>
      </c>
      <c r="K2364" s="17">
        <f>K2365</f>
        <v>0</v>
      </c>
      <c r="L2364" s="17">
        <f>L2365</f>
        <v>0</v>
      </c>
      <c r="M2364" s="17">
        <f t="shared" si="6008"/>
        <v>16141</v>
      </c>
      <c r="N2364" s="17">
        <f t="shared" si="6009"/>
        <v>4686</v>
      </c>
      <c r="O2364" s="17">
        <f t="shared" si="6010"/>
        <v>4936</v>
      </c>
      <c r="P2364" s="17">
        <f>P2365</f>
        <v>0</v>
      </c>
      <c r="Q2364" s="17">
        <f>Q2365</f>
        <v>0</v>
      </c>
      <c r="R2364" s="17">
        <f>R2365</f>
        <v>0</v>
      </c>
      <c r="S2364" s="17">
        <f>S2365</f>
        <v>0</v>
      </c>
      <c r="T2364" s="17">
        <f>T2365</f>
        <v>0</v>
      </c>
      <c r="U2364" s="17">
        <f>U2365</f>
        <v>0</v>
      </c>
      <c r="V2364" s="17">
        <f>V2365</f>
        <v>0</v>
      </c>
      <c r="W2364" s="17">
        <f>W2365</f>
        <v>0</v>
      </c>
      <c r="X2364" s="17">
        <f>X2365</f>
        <v>0</v>
      </c>
      <c r="Y2364" s="17">
        <f t="shared" si="6045"/>
        <v>16141</v>
      </c>
      <c r="Z2364" s="17">
        <f t="shared" si="6046"/>
        <v>4686</v>
      </c>
      <c r="AA2364" s="17">
        <f t="shared" si="6047"/>
        <v>4936</v>
      </c>
      <c r="AB2364" s="17">
        <f>AB2365</f>
        <v>0</v>
      </c>
      <c r="AC2364" s="17">
        <f>AC2365</f>
        <v>0</v>
      </c>
      <c r="AD2364" s="17">
        <f>AD2365</f>
        <v>0</v>
      </c>
      <c r="AE2364" s="17">
        <f t="shared" si="6048"/>
        <v>16141</v>
      </c>
      <c r="AF2364" s="17">
        <f t="shared" si="6049"/>
        <v>4686</v>
      </c>
      <c r="AG2364" s="17">
        <f t="shared" si="6050"/>
        <v>4936</v>
      </c>
      <c r="AH2364" s="17">
        <f>AH2365</f>
        <v>0</v>
      </c>
      <c r="AI2364" s="17">
        <f>AI2365</f>
        <v>0</v>
      </c>
      <c r="AJ2364" s="17">
        <f>AJ2365</f>
        <v>0</v>
      </c>
      <c r="AK2364" s="17">
        <f>AK2365</f>
        <v>0</v>
      </c>
      <c r="AL2364" s="17">
        <f>AL2365</f>
        <v>0</v>
      </c>
      <c r="AM2364" s="17">
        <f>AM2365</f>
        <v>0</v>
      </c>
      <c r="AN2364" s="17">
        <f>AN2365</f>
        <v>0</v>
      </c>
      <c r="AO2364" s="17">
        <f>AO2365</f>
        <v>0</v>
      </c>
      <c r="AP2364" s="17">
        <f>AP2365</f>
        <v>0</v>
      </c>
      <c r="AQ2364" s="17">
        <f>AQ2365</f>
        <v>0</v>
      </c>
      <c r="AR2364" s="17">
        <f>AR2365</f>
        <v>0</v>
      </c>
      <c r="AS2364" s="17">
        <f>AS2365</f>
        <v>0</v>
      </c>
      <c r="AT2364" s="17">
        <f>AT2365</f>
        <v>0</v>
      </c>
      <c r="AU2364" s="17">
        <f>AU2365</f>
        <v>0</v>
      </c>
      <c r="AV2364" s="17">
        <f>AV2365</f>
        <v>0</v>
      </c>
      <c r="AW2364" s="17">
        <f t="shared" si="6051"/>
        <v>16141</v>
      </c>
      <c r="AX2364" s="17">
        <f t="shared" si="6052"/>
        <v>4686</v>
      </c>
      <c r="AY2364" s="17">
        <f t="shared" si="6053"/>
        <v>4936</v>
      </c>
      <c r="AZ2364" s="17">
        <f>AZ2365</f>
        <v>0</v>
      </c>
      <c r="BA2364" s="32"/>
      <c r="BB2364" s="32"/>
      <c r="BC2364" s="1"/>
      <c r="BD2364" s="1"/>
      <c r="BE2364" s="1"/>
      <c r="BF2364" s="1"/>
      <c r="BG2364" s="1"/>
      <c r="BH2364" s="1"/>
      <c r="BI2364" s="1"/>
    </row>
    <row r="2365" s="1" customFormat="1">
      <c r="A2365" s="30" t="s">
        <v>947</v>
      </c>
      <c r="B2365" s="30" t="s">
        <v>29</v>
      </c>
      <c r="C2365" s="30" t="s">
        <v>31</v>
      </c>
      <c r="D2365" s="30" t="s">
        <v>244</v>
      </c>
      <c r="E2365" s="30" t="s">
        <v>134</v>
      </c>
      <c r="F2365" s="31" t="s">
        <v>135</v>
      </c>
      <c r="G2365" s="17">
        <v>9536</v>
      </c>
      <c r="H2365" s="17">
        <v>4686</v>
      </c>
      <c r="I2365" s="17">
        <v>4936</v>
      </c>
      <c r="J2365" s="17">
        <v>6605</v>
      </c>
      <c r="K2365" s="17"/>
      <c r="L2365" s="17"/>
      <c r="M2365" s="17">
        <f t="shared" si="6008"/>
        <v>16141</v>
      </c>
      <c r="N2365" s="17">
        <f t="shared" si="6009"/>
        <v>4686</v>
      </c>
      <c r="O2365" s="17">
        <f t="shared" si="6010"/>
        <v>4936</v>
      </c>
      <c r="P2365" s="17"/>
      <c r="Q2365" s="17"/>
      <c r="R2365" s="17"/>
      <c r="S2365" s="17"/>
      <c r="T2365" s="17"/>
      <c r="U2365" s="17"/>
      <c r="V2365" s="17"/>
      <c r="W2365" s="17"/>
      <c r="X2365" s="17"/>
      <c r="Y2365" s="17">
        <f t="shared" si="6045"/>
        <v>16141</v>
      </c>
      <c r="Z2365" s="17">
        <f t="shared" si="6046"/>
        <v>4686</v>
      </c>
      <c r="AA2365" s="17">
        <f t="shared" si="6047"/>
        <v>4936</v>
      </c>
      <c r="AB2365" s="17"/>
      <c r="AC2365" s="17"/>
      <c r="AD2365" s="17"/>
      <c r="AE2365" s="17">
        <f t="shared" si="6048"/>
        <v>16141</v>
      </c>
      <c r="AF2365" s="17">
        <f t="shared" si="6049"/>
        <v>4686</v>
      </c>
      <c r="AG2365" s="17">
        <f t="shared" si="6050"/>
        <v>4936</v>
      </c>
      <c r="AH2365" s="17"/>
      <c r="AI2365" s="17"/>
      <c r="AJ2365" s="17"/>
      <c r="AK2365" s="17"/>
      <c r="AL2365" s="17"/>
      <c r="AM2365" s="17"/>
      <c r="AN2365" s="17"/>
      <c r="AO2365" s="17"/>
      <c r="AP2365" s="17"/>
      <c r="AQ2365" s="17"/>
      <c r="AR2365" s="17"/>
      <c r="AS2365" s="17"/>
      <c r="AT2365" s="17"/>
      <c r="AU2365" s="17"/>
      <c r="AV2365" s="17"/>
      <c r="AW2365" s="17">
        <f t="shared" si="6051"/>
        <v>16141</v>
      </c>
      <c r="AX2365" s="17">
        <f t="shared" si="6052"/>
        <v>4686</v>
      </c>
      <c r="AY2365" s="17">
        <f t="shared" si="6053"/>
        <v>4936</v>
      </c>
      <c r="AZ2365" s="17"/>
      <c r="BA2365" s="32"/>
      <c r="BB2365" s="32" t="s">
        <v>960</v>
      </c>
      <c r="BC2365" s="1"/>
      <c r="BD2365" s="1"/>
      <c r="BE2365" s="1"/>
      <c r="BF2365" s="1"/>
      <c r="BG2365" s="1"/>
      <c r="BH2365" s="1"/>
      <c r="BI2365" s="1"/>
    </row>
    <row r="2366" s="1" customFormat="1">
      <c r="A2366" s="30" t="s">
        <v>947</v>
      </c>
      <c r="B2366" s="30" t="s">
        <v>29</v>
      </c>
      <c r="C2366" s="30" t="s">
        <v>31</v>
      </c>
      <c r="D2366" s="30" t="s">
        <v>872</v>
      </c>
      <c r="E2366" s="35"/>
      <c r="F2366" s="31" t="s">
        <v>873</v>
      </c>
      <c r="G2366" s="17">
        <f t="shared" ref="G2366:G2389" si="6088">G2367</f>
        <v>4739.1999999999998</v>
      </c>
      <c r="H2366" s="17">
        <f t="shared" ref="H2366:H2369" si="6089">H2367</f>
        <v>1424.9000000000001</v>
      </c>
      <c r="I2366" s="17">
        <f t="shared" ref="I2366:I2369" si="6090">I2367</f>
        <v>1424.9000000000001</v>
      </c>
      <c r="J2366" s="17">
        <f t="shared" ref="J2366:J2369" si="6091">J2367</f>
        <v>0</v>
      </c>
      <c r="K2366" s="17">
        <f t="shared" ref="K2366:K2369" si="6092">K2367</f>
        <v>0</v>
      </c>
      <c r="L2366" s="17">
        <f t="shared" ref="L2366:L2369" si="6093">L2367</f>
        <v>0</v>
      </c>
      <c r="M2366" s="17">
        <f t="shared" si="6008"/>
        <v>4739.1999999999998</v>
      </c>
      <c r="N2366" s="17">
        <f t="shared" si="6009"/>
        <v>1424.9000000000001</v>
      </c>
      <c r="O2366" s="17">
        <f t="shared" si="6010"/>
        <v>1424.9000000000001</v>
      </c>
      <c r="P2366" s="17">
        <f t="shared" ref="P2366:P2369" si="6094">P2367</f>
        <v>0</v>
      </c>
      <c r="Q2366" s="17">
        <f t="shared" ref="Q2366:Q2369" si="6095">Q2367</f>
        <v>0</v>
      </c>
      <c r="R2366" s="17">
        <f t="shared" ref="R2366:R2369" si="6096">R2367</f>
        <v>0</v>
      </c>
      <c r="S2366" s="17">
        <f t="shared" ref="S2366:S2369" si="6097">S2367</f>
        <v>0</v>
      </c>
      <c r="T2366" s="17">
        <f t="shared" ref="T2366:T2369" si="6098">T2367</f>
        <v>0</v>
      </c>
      <c r="U2366" s="17">
        <f t="shared" ref="U2366:U2369" si="6099">U2367</f>
        <v>0</v>
      </c>
      <c r="V2366" s="17">
        <f t="shared" ref="V2366:V2369" si="6100">V2367</f>
        <v>0</v>
      </c>
      <c r="W2366" s="17">
        <f t="shared" ref="W2366:W2369" si="6101">W2367</f>
        <v>0</v>
      </c>
      <c r="X2366" s="17">
        <f t="shared" ref="X2366:X2369" si="6102">X2367</f>
        <v>0</v>
      </c>
      <c r="Y2366" s="17">
        <f t="shared" si="6045"/>
        <v>4739.1999999999998</v>
      </c>
      <c r="Z2366" s="17">
        <f t="shared" si="6046"/>
        <v>1424.9000000000001</v>
      </c>
      <c r="AA2366" s="17">
        <f t="shared" si="6047"/>
        <v>1424.9000000000001</v>
      </c>
      <c r="AB2366" s="17">
        <f t="shared" ref="AB2366:AB2369" si="6103">AB2367</f>
        <v>0</v>
      </c>
      <c r="AC2366" s="17">
        <f t="shared" ref="AC2366:AC2369" si="6104">AC2367</f>
        <v>0</v>
      </c>
      <c r="AD2366" s="17">
        <f t="shared" ref="AD2366:AD2369" si="6105">AD2367</f>
        <v>0</v>
      </c>
      <c r="AE2366" s="17">
        <f t="shared" si="6048"/>
        <v>4739.1999999999998</v>
      </c>
      <c r="AF2366" s="17">
        <f t="shared" si="6049"/>
        <v>1424.9000000000001</v>
      </c>
      <c r="AG2366" s="17">
        <f t="shared" si="6050"/>
        <v>1424.9000000000001</v>
      </c>
      <c r="AH2366" s="17">
        <f t="shared" ref="AH2366:AH2369" si="6106">AH2367</f>
        <v>0</v>
      </c>
      <c r="AI2366" s="17">
        <f t="shared" ref="AI2366:AI2369" si="6107">AI2367</f>
        <v>0</v>
      </c>
      <c r="AJ2366" s="17">
        <f t="shared" ref="AJ2366:AJ2369" si="6108">AJ2367</f>
        <v>0</v>
      </c>
      <c r="AK2366" s="17">
        <f t="shared" ref="AK2366:AK2369" si="6109">AK2367</f>
        <v>0</v>
      </c>
      <c r="AL2366" s="17">
        <f t="shared" ref="AL2366:AL2369" si="6110">AL2367</f>
        <v>0</v>
      </c>
      <c r="AM2366" s="17">
        <f t="shared" ref="AM2366:AM2369" si="6111">AM2367</f>
        <v>0</v>
      </c>
      <c r="AN2366" s="17">
        <f t="shared" ref="AN2366:AN2369" si="6112">AN2367</f>
        <v>0</v>
      </c>
      <c r="AO2366" s="17">
        <f t="shared" ref="AO2366:AO2369" si="6113">AO2367</f>
        <v>0</v>
      </c>
      <c r="AP2366" s="17">
        <f t="shared" ref="AP2366:AP2369" si="6114">AP2367</f>
        <v>0</v>
      </c>
      <c r="AQ2366" s="17">
        <f t="shared" ref="AQ2366:AQ2369" si="6115">AQ2367</f>
        <v>0</v>
      </c>
      <c r="AR2366" s="17">
        <f t="shared" ref="AR2366:AR2369" si="6116">AR2367</f>
        <v>0</v>
      </c>
      <c r="AS2366" s="17">
        <f t="shared" ref="AS2366:AS2369" si="6117">AS2367</f>
        <v>0</v>
      </c>
      <c r="AT2366" s="17">
        <f t="shared" ref="AT2366:AT2369" si="6118">AT2367</f>
        <v>0</v>
      </c>
      <c r="AU2366" s="17">
        <f t="shared" ref="AU2366:AU2369" si="6119">AU2367</f>
        <v>0</v>
      </c>
      <c r="AV2366" s="17">
        <f t="shared" ref="AV2366:AV2369" si="6120">AV2367</f>
        <v>0</v>
      </c>
      <c r="AW2366" s="17">
        <f t="shared" si="6051"/>
        <v>4739.1999999999998</v>
      </c>
      <c r="AX2366" s="17">
        <f t="shared" si="6052"/>
        <v>1424.9000000000001</v>
      </c>
      <c r="AY2366" s="17">
        <f t="shared" si="6053"/>
        <v>1424.9000000000001</v>
      </c>
      <c r="AZ2366" s="17">
        <f t="shared" ref="AZ2366:AZ2369" si="6121">AZ2367</f>
        <v>0</v>
      </c>
      <c r="BA2366" s="32"/>
      <c r="BB2366" s="32"/>
      <c r="BC2366" s="1"/>
      <c r="BD2366" s="1"/>
      <c r="BE2366" s="1"/>
      <c r="BF2366" s="1"/>
      <c r="BG2366" s="1"/>
      <c r="BH2366" s="1"/>
      <c r="BI2366" s="1"/>
    </row>
    <row r="2367" s="1" customFormat="1">
      <c r="A2367" s="30" t="s">
        <v>947</v>
      </c>
      <c r="B2367" s="30" t="s">
        <v>29</v>
      </c>
      <c r="C2367" s="30" t="s">
        <v>31</v>
      </c>
      <c r="D2367" s="30" t="s">
        <v>874</v>
      </c>
      <c r="E2367" s="35"/>
      <c r="F2367" s="31" t="s">
        <v>36</v>
      </c>
      <c r="G2367" s="17">
        <f t="shared" si="6088"/>
        <v>4739.1999999999998</v>
      </c>
      <c r="H2367" s="17">
        <f t="shared" si="6089"/>
        <v>1424.9000000000001</v>
      </c>
      <c r="I2367" s="17">
        <f t="shared" si="6090"/>
        <v>1424.9000000000001</v>
      </c>
      <c r="J2367" s="17">
        <f t="shared" si="6091"/>
        <v>0</v>
      </c>
      <c r="K2367" s="17">
        <f t="shared" si="6092"/>
        <v>0</v>
      </c>
      <c r="L2367" s="17">
        <f t="shared" si="6093"/>
        <v>0</v>
      </c>
      <c r="M2367" s="17">
        <f t="shared" si="6008"/>
        <v>4739.1999999999998</v>
      </c>
      <c r="N2367" s="17">
        <f t="shared" si="6009"/>
        <v>1424.9000000000001</v>
      </c>
      <c r="O2367" s="17">
        <f t="shared" si="6010"/>
        <v>1424.9000000000001</v>
      </c>
      <c r="P2367" s="17">
        <f t="shared" si="6094"/>
        <v>0</v>
      </c>
      <c r="Q2367" s="17">
        <f t="shared" si="6095"/>
        <v>0</v>
      </c>
      <c r="R2367" s="17">
        <f t="shared" si="6096"/>
        <v>0</v>
      </c>
      <c r="S2367" s="17">
        <f t="shared" si="6097"/>
        <v>0</v>
      </c>
      <c r="T2367" s="17">
        <f t="shared" si="6098"/>
        <v>0</v>
      </c>
      <c r="U2367" s="17">
        <f t="shared" si="6099"/>
        <v>0</v>
      </c>
      <c r="V2367" s="17">
        <f t="shared" si="6100"/>
        <v>0</v>
      </c>
      <c r="W2367" s="17">
        <f t="shared" si="6101"/>
        <v>0</v>
      </c>
      <c r="X2367" s="17">
        <f t="shared" si="6102"/>
        <v>0</v>
      </c>
      <c r="Y2367" s="17">
        <f t="shared" si="6045"/>
        <v>4739.1999999999998</v>
      </c>
      <c r="Z2367" s="17">
        <f t="shared" si="6046"/>
        <v>1424.9000000000001</v>
      </c>
      <c r="AA2367" s="17">
        <f t="shared" si="6047"/>
        <v>1424.9000000000001</v>
      </c>
      <c r="AB2367" s="17">
        <f t="shared" si="6103"/>
        <v>0</v>
      </c>
      <c r="AC2367" s="17">
        <f t="shared" si="6104"/>
        <v>0</v>
      </c>
      <c r="AD2367" s="17">
        <f t="shared" si="6105"/>
        <v>0</v>
      </c>
      <c r="AE2367" s="17">
        <f t="shared" si="6048"/>
        <v>4739.1999999999998</v>
      </c>
      <c r="AF2367" s="17">
        <f t="shared" si="6049"/>
        <v>1424.9000000000001</v>
      </c>
      <c r="AG2367" s="17">
        <f t="shared" si="6050"/>
        <v>1424.9000000000001</v>
      </c>
      <c r="AH2367" s="17">
        <f t="shared" si="6106"/>
        <v>0</v>
      </c>
      <c r="AI2367" s="17">
        <f t="shared" si="6107"/>
        <v>0</v>
      </c>
      <c r="AJ2367" s="17">
        <f t="shared" si="6108"/>
        <v>0</v>
      </c>
      <c r="AK2367" s="17">
        <f t="shared" si="6109"/>
        <v>0</v>
      </c>
      <c r="AL2367" s="17">
        <f t="shared" si="6110"/>
        <v>0</v>
      </c>
      <c r="AM2367" s="17">
        <f t="shared" si="6111"/>
        <v>0</v>
      </c>
      <c r="AN2367" s="17">
        <f t="shared" si="6112"/>
        <v>0</v>
      </c>
      <c r="AO2367" s="17">
        <f t="shared" si="6113"/>
        <v>0</v>
      </c>
      <c r="AP2367" s="17">
        <f t="shared" si="6114"/>
        <v>0</v>
      </c>
      <c r="AQ2367" s="17">
        <f t="shared" si="6115"/>
        <v>0</v>
      </c>
      <c r="AR2367" s="17">
        <f t="shared" si="6116"/>
        <v>0</v>
      </c>
      <c r="AS2367" s="17">
        <f t="shared" si="6117"/>
        <v>0</v>
      </c>
      <c r="AT2367" s="17">
        <f t="shared" si="6118"/>
        <v>0</v>
      </c>
      <c r="AU2367" s="17">
        <f t="shared" si="6119"/>
        <v>0</v>
      </c>
      <c r="AV2367" s="17">
        <f t="shared" si="6120"/>
        <v>0</v>
      </c>
      <c r="AW2367" s="17">
        <f t="shared" si="6051"/>
        <v>4739.1999999999998</v>
      </c>
      <c r="AX2367" s="17">
        <f t="shared" si="6052"/>
        <v>1424.9000000000001</v>
      </c>
      <c r="AY2367" s="17">
        <f t="shared" si="6053"/>
        <v>1424.9000000000001</v>
      </c>
      <c r="AZ2367" s="17">
        <f t="shared" si="6121"/>
        <v>0</v>
      </c>
      <c r="BA2367" s="32"/>
      <c r="BB2367" s="32"/>
      <c r="BC2367" s="1"/>
      <c r="BD2367" s="1"/>
      <c r="BE2367" s="1"/>
      <c r="BF2367" s="1"/>
      <c r="BG2367" s="1"/>
      <c r="BH2367" s="1"/>
      <c r="BI2367" s="1"/>
    </row>
    <row r="2368" s="1" customFormat="1">
      <c r="A2368" s="30" t="s">
        <v>947</v>
      </c>
      <c r="B2368" s="30" t="s">
        <v>29</v>
      </c>
      <c r="C2368" s="30" t="s">
        <v>31</v>
      </c>
      <c r="D2368" s="30" t="s">
        <v>882</v>
      </c>
      <c r="E2368" s="35"/>
      <c r="F2368" s="31" t="s">
        <v>883</v>
      </c>
      <c r="G2368" s="17">
        <f t="shared" si="6088"/>
        <v>4739.1999999999998</v>
      </c>
      <c r="H2368" s="17">
        <f t="shared" si="6089"/>
        <v>1424.9000000000001</v>
      </c>
      <c r="I2368" s="17">
        <f t="shared" si="6090"/>
        <v>1424.9000000000001</v>
      </c>
      <c r="J2368" s="17">
        <f t="shared" si="6091"/>
        <v>0</v>
      </c>
      <c r="K2368" s="17">
        <f t="shared" si="6092"/>
        <v>0</v>
      </c>
      <c r="L2368" s="17">
        <f t="shared" si="6093"/>
        <v>0</v>
      </c>
      <c r="M2368" s="17">
        <f t="shared" si="6008"/>
        <v>4739.1999999999998</v>
      </c>
      <c r="N2368" s="17">
        <f t="shared" si="6009"/>
        <v>1424.9000000000001</v>
      </c>
      <c r="O2368" s="17">
        <f t="shared" si="6010"/>
        <v>1424.9000000000001</v>
      </c>
      <c r="P2368" s="17">
        <f t="shared" si="6094"/>
        <v>0</v>
      </c>
      <c r="Q2368" s="17">
        <f t="shared" si="6095"/>
        <v>0</v>
      </c>
      <c r="R2368" s="17">
        <f t="shared" si="6096"/>
        <v>0</v>
      </c>
      <c r="S2368" s="17">
        <f t="shared" si="6097"/>
        <v>0</v>
      </c>
      <c r="T2368" s="17">
        <f t="shared" si="6098"/>
        <v>0</v>
      </c>
      <c r="U2368" s="17">
        <f t="shared" si="6099"/>
        <v>0</v>
      </c>
      <c r="V2368" s="17">
        <f t="shared" si="6100"/>
        <v>0</v>
      </c>
      <c r="W2368" s="17">
        <f t="shared" si="6101"/>
        <v>0</v>
      </c>
      <c r="X2368" s="17">
        <f t="shared" si="6102"/>
        <v>0</v>
      </c>
      <c r="Y2368" s="17">
        <f t="shared" si="6045"/>
        <v>4739.1999999999998</v>
      </c>
      <c r="Z2368" s="17">
        <f t="shared" si="6046"/>
        <v>1424.9000000000001</v>
      </c>
      <c r="AA2368" s="17">
        <f t="shared" si="6047"/>
        <v>1424.9000000000001</v>
      </c>
      <c r="AB2368" s="17">
        <f t="shared" si="6103"/>
        <v>0</v>
      </c>
      <c r="AC2368" s="17">
        <f t="shared" si="6104"/>
        <v>0</v>
      </c>
      <c r="AD2368" s="17">
        <f t="shared" si="6105"/>
        <v>0</v>
      </c>
      <c r="AE2368" s="17">
        <f t="shared" si="6048"/>
        <v>4739.1999999999998</v>
      </c>
      <c r="AF2368" s="17">
        <f t="shared" si="6049"/>
        <v>1424.9000000000001</v>
      </c>
      <c r="AG2368" s="17">
        <f t="shared" si="6050"/>
        <v>1424.9000000000001</v>
      </c>
      <c r="AH2368" s="17">
        <f t="shared" si="6106"/>
        <v>0</v>
      </c>
      <c r="AI2368" s="17">
        <f t="shared" si="6107"/>
        <v>0</v>
      </c>
      <c r="AJ2368" s="17">
        <f t="shared" si="6108"/>
        <v>0</v>
      </c>
      <c r="AK2368" s="17">
        <f t="shared" si="6109"/>
        <v>0</v>
      </c>
      <c r="AL2368" s="17">
        <f t="shared" si="6110"/>
        <v>0</v>
      </c>
      <c r="AM2368" s="17">
        <f t="shared" si="6111"/>
        <v>0</v>
      </c>
      <c r="AN2368" s="17">
        <f t="shared" si="6112"/>
        <v>0</v>
      </c>
      <c r="AO2368" s="17">
        <f t="shared" si="6113"/>
        <v>0</v>
      </c>
      <c r="AP2368" s="17">
        <f t="shared" si="6114"/>
        <v>0</v>
      </c>
      <c r="AQ2368" s="17">
        <f t="shared" si="6115"/>
        <v>0</v>
      </c>
      <c r="AR2368" s="17">
        <f t="shared" si="6116"/>
        <v>0</v>
      </c>
      <c r="AS2368" s="17">
        <f t="shared" si="6117"/>
        <v>0</v>
      </c>
      <c r="AT2368" s="17">
        <f t="shared" si="6118"/>
        <v>0</v>
      </c>
      <c r="AU2368" s="17">
        <f t="shared" si="6119"/>
        <v>0</v>
      </c>
      <c r="AV2368" s="17">
        <f t="shared" si="6120"/>
        <v>0</v>
      </c>
      <c r="AW2368" s="17">
        <f t="shared" si="6051"/>
        <v>4739.1999999999998</v>
      </c>
      <c r="AX2368" s="17">
        <f t="shared" si="6052"/>
        <v>1424.9000000000001</v>
      </c>
      <c r="AY2368" s="17">
        <f t="shared" si="6053"/>
        <v>1424.9000000000001</v>
      </c>
      <c r="AZ2368" s="17">
        <f t="shared" si="6121"/>
        <v>0</v>
      </c>
      <c r="BA2368" s="32"/>
      <c r="BB2368" s="32"/>
      <c r="BC2368" s="1"/>
      <c r="BD2368" s="1"/>
      <c r="BE2368" s="1"/>
      <c r="BF2368" s="1"/>
      <c r="BG2368" s="1"/>
      <c r="BH2368" s="1"/>
      <c r="BI2368" s="1"/>
    </row>
    <row r="2369" s="1" customFormat="1">
      <c r="A2369" s="30" t="s">
        <v>947</v>
      </c>
      <c r="B2369" s="30" t="s">
        <v>29</v>
      </c>
      <c r="C2369" s="30" t="s">
        <v>31</v>
      </c>
      <c r="D2369" s="30" t="s">
        <v>884</v>
      </c>
      <c r="E2369" s="35"/>
      <c r="F2369" s="31" t="s">
        <v>885</v>
      </c>
      <c r="G2369" s="17">
        <f t="shared" si="6088"/>
        <v>4739.1999999999998</v>
      </c>
      <c r="H2369" s="17">
        <f t="shared" si="6089"/>
        <v>1424.9000000000001</v>
      </c>
      <c r="I2369" s="17">
        <f t="shared" si="6090"/>
        <v>1424.9000000000001</v>
      </c>
      <c r="J2369" s="17">
        <f t="shared" si="6091"/>
        <v>0</v>
      </c>
      <c r="K2369" s="17">
        <f t="shared" si="6092"/>
        <v>0</v>
      </c>
      <c r="L2369" s="17">
        <f t="shared" si="6093"/>
        <v>0</v>
      </c>
      <c r="M2369" s="17">
        <f t="shared" si="6008"/>
        <v>4739.1999999999998</v>
      </c>
      <c r="N2369" s="17">
        <f t="shared" si="6009"/>
        <v>1424.9000000000001</v>
      </c>
      <c r="O2369" s="17">
        <f t="shared" si="6010"/>
        <v>1424.9000000000001</v>
      </c>
      <c r="P2369" s="17">
        <f t="shared" si="6094"/>
        <v>0</v>
      </c>
      <c r="Q2369" s="17">
        <f t="shared" si="6095"/>
        <v>0</v>
      </c>
      <c r="R2369" s="17">
        <f t="shared" si="6096"/>
        <v>0</v>
      </c>
      <c r="S2369" s="17">
        <f t="shared" si="6097"/>
        <v>0</v>
      </c>
      <c r="T2369" s="17">
        <f t="shared" si="6098"/>
        <v>0</v>
      </c>
      <c r="U2369" s="17">
        <f t="shared" si="6099"/>
        <v>0</v>
      </c>
      <c r="V2369" s="17">
        <f t="shared" si="6100"/>
        <v>0</v>
      </c>
      <c r="W2369" s="17">
        <f t="shared" si="6101"/>
        <v>0</v>
      </c>
      <c r="X2369" s="17">
        <f t="shared" si="6102"/>
        <v>0</v>
      </c>
      <c r="Y2369" s="17">
        <f t="shared" si="6045"/>
        <v>4739.1999999999998</v>
      </c>
      <c r="Z2369" s="17">
        <f t="shared" si="6046"/>
        <v>1424.9000000000001</v>
      </c>
      <c r="AA2369" s="17">
        <f t="shared" si="6047"/>
        <v>1424.9000000000001</v>
      </c>
      <c r="AB2369" s="17">
        <f t="shared" si="6103"/>
        <v>0</v>
      </c>
      <c r="AC2369" s="17">
        <f t="shared" si="6104"/>
        <v>0</v>
      </c>
      <c r="AD2369" s="17">
        <f t="shared" si="6105"/>
        <v>0</v>
      </c>
      <c r="AE2369" s="17">
        <f t="shared" si="6048"/>
        <v>4739.1999999999998</v>
      </c>
      <c r="AF2369" s="17">
        <f t="shared" si="6049"/>
        <v>1424.9000000000001</v>
      </c>
      <c r="AG2369" s="17">
        <f t="shared" si="6050"/>
        <v>1424.9000000000001</v>
      </c>
      <c r="AH2369" s="17">
        <f t="shared" si="6106"/>
        <v>0</v>
      </c>
      <c r="AI2369" s="17">
        <f t="shared" si="6107"/>
        <v>0</v>
      </c>
      <c r="AJ2369" s="17">
        <f t="shared" si="6108"/>
        <v>0</v>
      </c>
      <c r="AK2369" s="17">
        <f t="shared" si="6109"/>
        <v>0</v>
      </c>
      <c r="AL2369" s="17">
        <f t="shared" si="6110"/>
        <v>0</v>
      </c>
      <c r="AM2369" s="17">
        <f t="shared" si="6111"/>
        <v>0</v>
      </c>
      <c r="AN2369" s="17">
        <f t="shared" si="6112"/>
        <v>0</v>
      </c>
      <c r="AO2369" s="17">
        <f t="shared" si="6113"/>
        <v>0</v>
      </c>
      <c r="AP2369" s="17">
        <f t="shared" si="6114"/>
        <v>0</v>
      </c>
      <c r="AQ2369" s="17">
        <f t="shared" si="6115"/>
        <v>0</v>
      </c>
      <c r="AR2369" s="17">
        <f t="shared" si="6116"/>
        <v>0</v>
      </c>
      <c r="AS2369" s="17">
        <f t="shared" si="6117"/>
        <v>0</v>
      </c>
      <c r="AT2369" s="17">
        <f t="shared" si="6118"/>
        <v>0</v>
      </c>
      <c r="AU2369" s="17">
        <f t="shared" si="6119"/>
        <v>0</v>
      </c>
      <c r="AV2369" s="17">
        <f t="shared" si="6120"/>
        <v>0</v>
      </c>
      <c r="AW2369" s="17">
        <f t="shared" si="6051"/>
        <v>4739.1999999999998</v>
      </c>
      <c r="AX2369" s="17">
        <f t="shared" si="6052"/>
        <v>1424.9000000000001</v>
      </c>
      <c r="AY2369" s="17">
        <f t="shared" si="6053"/>
        <v>1424.9000000000001</v>
      </c>
      <c r="AZ2369" s="17">
        <f t="shared" si="6121"/>
        <v>0</v>
      </c>
      <c r="BA2369" s="32"/>
      <c r="BB2369" s="32"/>
      <c r="BC2369" s="1"/>
      <c r="BD2369" s="1"/>
      <c r="BE2369" s="1"/>
      <c r="BF2369" s="1"/>
      <c r="BG2369" s="1"/>
      <c r="BH2369" s="1"/>
      <c r="BI2369" s="1"/>
    </row>
    <row r="2370" s="1" customFormat="1">
      <c r="A2370" s="30" t="s">
        <v>947</v>
      </c>
      <c r="B2370" s="30" t="s">
        <v>29</v>
      </c>
      <c r="C2370" s="30" t="s">
        <v>31</v>
      </c>
      <c r="D2370" s="30" t="s">
        <v>884</v>
      </c>
      <c r="E2370" s="30" t="s">
        <v>41</v>
      </c>
      <c r="F2370" s="31" t="s">
        <v>42</v>
      </c>
      <c r="G2370" s="17">
        <v>4739.1999999999998</v>
      </c>
      <c r="H2370" s="17">
        <v>1424.9000000000001</v>
      </c>
      <c r="I2370" s="17">
        <v>1424.9000000000001</v>
      </c>
      <c r="J2370" s="17"/>
      <c r="K2370" s="17"/>
      <c r="L2370" s="17"/>
      <c r="M2370" s="17">
        <f t="shared" si="6008"/>
        <v>4739.1999999999998</v>
      </c>
      <c r="N2370" s="17">
        <f t="shared" si="6009"/>
        <v>1424.9000000000001</v>
      </c>
      <c r="O2370" s="17">
        <f t="shared" si="6010"/>
        <v>1424.9000000000001</v>
      </c>
      <c r="P2370" s="17"/>
      <c r="Q2370" s="17"/>
      <c r="R2370" s="17"/>
      <c r="S2370" s="17"/>
      <c r="T2370" s="17"/>
      <c r="U2370" s="17"/>
      <c r="V2370" s="17"/>
      <c r="W2370" s="17"/>
      <c r="X2370" s="17"/>
      <c r="Y2370" s="17">
        <f t="shared" si="6045"/>
        <v>4739.1999999999998</v>
      </c>
      <c r="Z2370" s="17">
        <f t="shared" si="6046"/>
        <v>1424.9000000000001</v>
      </c>
      <c r="AA2370" s="17">
        <f t="shared" si="6047"/>
        <v>1424.9000000000001</v>
      </c>
      <c r="AB2370" s="17"/>
      <c r="AC2370" s="17"/>
      <c r="AD2370" s="17"/>
      <c r="AE2370" s="17">
        <f t="shared" si="6048"/>
        <v>4739.1999999999998</v>
      </c>
      <c r="AF2370" s="17">
        <f t="shared" si="6049"/>
        <v>1424.9000000000001</v>
      </c>
      <c r="AG2370" s="17">
        <f t="shared" si="6050"/>
        <v>1424.9000000000001</v>
      </c>
      <c r="AH2370" s="17"/>
      <c r="AI2370" s="17"/>
      <c r="AJ2370" s="17"/>
      <c r="AK2370" s="17"/>
      <c r="AL2370" s="17"/>
      <c r="AM2370" s="17"/>
      <c r="AN2370" s="17"/>
      <c r="AO2370" s="17"/>
      <c r="AP2370" s="17"/>
      <c r="AQ2370" s="17"/>
      <c r="AR2370" s="17"/>
      <c r="AS2370" s="17"/>
      <c r="AT2370" s="17"/>
      <c r="AU2370" s="17"/>
      <c r="AV2370" s="17"/>
      <c r="AW2370" s="17">
        <f t="shared" si="6051"/>
        <v>4739.1999999999998</v>
      </c>
      <c r="AX2370" s="17">
        <f t="shared" si="6052"/>
        <v>1424.9000000000001</v>
      </c>
      <c r="AY2370" s="17">
        <f t="shared" si="6053"/>
        <v>1424.9000000000001</v>
      </c>
      <c r="AZ2370" s="17"/>
      <c r="BA2370" s="32"/>
      <c r="BB2370" s="32"/>
      <c r="BC2370" s="1"/>
      <c r="BD2370" s="1"/>
      <c r="BE2370" s="1"/>
      <c r="BF2370" s="1"/>
      <c r="BG2370" s="1"/>
      <c r="BH2370" s="1"/>
      <c r="BI2370" s="1"/>
    </row>
    <row r="2371" s="1" customFormat="1">
      <c r="A2371" s="30" t="s">
        <v>947</v>
      </c>
      <c r="B2371" s="30" t="s">
        <v>29</v>
      </c>
      <c r="C2371" s="30" t="s">
        <v>31</v>
      </c>
      <c r="D2371" s="30" t="s">
        <v>57</v>
      </c>
      <c r="E2371" s="35"/>
      <c r="F2371" s="31" t="s">
        <v>58</v>
      </c>
      <c r="G2371" s="17">
        <f>G2389+G2391+G2372+G2382</f>
        <v>576231.79999999993</v>
      </c>
      <c r="H2371" s="17">
        <f>H2389+H2391+H2372+H2382</f>
        <v>517068.79999999999</v>
      </c>
      <c r="I2371" s="17">
        <f>I2389+I2391+I2372+I2382</f>
        <v>502410.5</v>
      </c>
      <c r="J2371" s="17">
        <f>J2389+J2391+J2372+J2382</f>
        <v>11815.799999999999</v>
      </c>
      <c r="K2371" s="17">
        <f>K2389+K2391+K2372+K2382</f>
        <v>0</v>
      </c>
      <c r="L2371" s="17">
        <f>L2389+L2391+L2372+L2382</f>
        <v>0</v>
      </c>
      <c r="M2371" s="17">
        <f t="shared" si="6008"/>
        <v>588047.59999999998</v>
      </c>
      <c r="N2371" s="17">
        <f t="shared" si="6009"/>
        <v>517068.79999999999</v>
      </c>
      <c r="O2371" s="17">
        <f t="shared" si="6010"/>
        <v>502410.5</v>
      </c>
      <c r="P2371" s="17">
        <f>P2389+P2391+P2372+P2382</f>
        <v>21038.300000000003</v>
      </c>
      <c r="Q2371" s="17">
        <f>Q2389+Q2391+Q2372+Q2382</f>
        <v>0</v>
      </c>
      <c r="R2371" s="17">
        <f>R2389+R2391+R2372+R2382</f>
        <v>241.5</v>
      </c>
      <c r="S2371" s="17">
        <f>S2389+S2391+S2372+S2382</f>
        <v>40890.539229999995</v>
      </c>
      <c r="T2371" s="17">
        <f>T2389+T2391+T2372+T2382</f>
        <v>30035.66</v>
      </c>
      <c r="U2371" s="17">
        <f>U2389+U2391+U2372+U2382</f>
        <v>0</v>
      </c>
      <c r="V2371" s="17">
        <f>V2389+V2391+V2372+V2382</f>
        <v>30037.238999999998</v>
      </c>
      <c r="W2371" s="17">
        <f>W2389+W2391+W2372+W2382</f>
        <v>0</v>
      </c>
      <c r="X2371" s="17">
        <f>X2389+X2391+X2372+X2382</f>
        <v>0</v>
      </c>
      <c r="Y2371" s="17">
        <f t="shared" si="6045"/>
        <v>650217.93923000002</v>
      </c>
      <c r="Z2371" s="17">
        <f t="shared" si="6046"/>
        <v>547104.45999999996</v>
      </c>
      <c r="AA2371" s="17">
        <f t="shared" si="6047"/>
        <v>532447.73899999994</v>
      </c>
      <c r="AB2371" s="17">
        <f>AB2389+AB2391+AB2372+AB2382</f>
        <v>0</v>
      </c>
      <c r="AC2371" s="17">
        <f>AC2389+AC2391+AC2372+AC2382</f>
        <v>0</v>
      </c>
      <c r="AD2371" s="17">
        <f>AD2389+AD2391+AD2372+AD2382</f>
        <v>0</v>
      </c>
      <c r="AE2371" s="17">
        <f t="shared" si="6048"/>
        <v>650217.93923000002</v>
      </c>
      <c r="AF2371" s="17">
        <f t="shared" si="6049"/>
        <v>547104.45999999996</v>
      </c>
      <c r="AG2371" s="17">
        <f t="shared" si="6050"/>
        <v>532447.73899999994</v>
      </c>
      <c r="AH2371" s="17">
        <f>AH2389+AH2391+AH2372+AH2382</f>
        <v>0</v>
      </c>
      <c r="AI2371" s="17">
        <f>AI2389+AI2391+AI2372+AI2382</f>
        <v>0</v>
      </c>
      <c r="AJ2371" s="17">
        <f>AJ2389+AJ2391+AJ2372+AJ2382</f>
        <v>6423.594000000001</v>
      </c>
      <c r="AK2371" s="17">
        <f>AK2389+AK2391+AK2372+AK2382</f>
        <v>0</v>
      </c>
      <c r="AL2371" s="17">
        <f>AL2389+AL2391+AL2372+AL2382</f>
        <v>0</v>
      </c>
      <c r="AM2371" s="17">
        <f>AM2389+AM2391+AM2372+AM2382</f>
        <v>0</v>
      </c>
      <c r="AN2371" s="17">
        <f>AN2389+AN2391+AN2372+AN2382</f>
        <v>0</v>
      </c>
      <c r="AO2371" s="17">
        <f>AO2389+AO2391+AO2372+AO2382</f>
        <v>6900</v>
      </c>
      <c r="AP2371" s="17">
        <f>AP2389+AP2391+AP2372+AP2382</f>
        <v>0</v>
      </c>
      <c r="AQ2371" s="17">
        <f>AQ2389+AQ2391+AQ2372+AQ2382</f>
        <v>0</v>
      </c>
      <c r="AR2371" s="17">
        <f>AR2389+AR2391+AR2372+AR2382</f>
        <v>0</v>
      </c>
      <c r="AS2371" s="17">
        <f>AS2389+AS2391+AS2372+AS2382</f>
        <v>0</v>
      </c>
      <c r="AT2371" s="17">
        <f>AT2389+AT2391+AT2372+AT2382</f>
        <v>0</v>
      </c>
      <c r="AU2371" s="17">
        <f>AU2389+AU2391+AU2372+AU2382</f>
        <v>0</v>
      </c>
      <c r="AV2371" s="17">
        <f>AV2389+AV2391+AV2372+AV2382</f>
        <v>0</v>
      </c>
      <c r="AW2371" s="17">
        <f t="shared" si="6051"/>
        <v>656641.53323000006</v>
      </c>
      <c r="AX2371" s="17">
        <f t="shared" si="6052"/>
        <v>554004.45999999996</v>
      </c>
      <c r="AY2371" s="17">
        <f t="shared" si="6053"/>
        <v>532447.73899999994</v>
      </c>
      <c r="AZ2371" s="17">
        <f>AZ2389+AZ2391+AZ2372+AZ2382</f>
        <v>0</v>
      </c>
      <c r="BA2371" s="32"/>
      <c r="BB2371" s="32"/>
      <c r="BC2371" s="1"/>
      <c r="BD2371" s="1"/>
      <c r="BE2371" s="1"/>
      <c r="BF2371" s="1"/>
      <c r="BG2371" s="1"/>
      <c r="BH2371" s="1"/>
      <c r="BI2371" s="1"/>
    </row>
    <row r="2372" s="1" customFormat="1">
      <c r="A2372" s="30" t="s">
        <v>947</v>
      </c>
      <c r="B2372" s="30" t="s">
        <v>29</v>
      </c>
      <c r="C2372" s="30" t="s">
        <v>31</v>
      </c>
      <c r="D2372" s="30" t="s">
        <v>961</v>
      </c>
      <c r="E2372" s="35"/>
      <c r="F2372" s="31" t="s">
        <v>962</v>
      </c>
      <c r="G2372" s="17">
        <f>G2373+G2377+G2380</f>
        <v>278262.69999999995</v>
      </c>
      <c r="H2372" s="17">
        <f>H2373+H2377+H2380</f>
        <v>225482.79999999999</v>
      </c>
      <c r="I2372" s="17">
        <f>I2373+I2377+I2380</f>
        <v>223142.60000000001</v>
      </c>
      <c r="J2372" s="17">
        <f>J2373+J2377+J2380</f>
        <v>11815.799999999999</v>
      </c>
      <c r="K2372" s="17">
        <f>K2373+K2377+K2380</f>
        <v>0</v>
      </c>
      <c r="L2372" s="17">
        <f>L2373+L2377+L2380</f>
        <v>0</v>
      </c>
      <c r="M2372" s="17">
        <f t="shared" si="6008"/>
        <v>290078.49999999994</v>
      </c>
      <c r="N2372" s="17">
        <f t="shared" si="6009"/>
        <v>225482.79999999999</v>
      </c>
      <c r="O2372" s="17">
        <f t="shared" si="6010"/>
        <v>223142.60000000001</v>
      </c>
      <c r="P2372" s="17">
        <f>P2373+P2377+P2380</f>
        <v>20571.900000000001</v>
      </c>
      <c r="Q2372" s="17">
        <f>Q2373+Q2377+Q2380</f>
        <v>0</v>
      </c>
      <c r="R2372" s="17">
        <f>R2373+R2377+R2380</f>
        <v>0</v>
      </c>
      <c r="S2372" s="17">
        <f>S2373+S2377+S2380</f>
        <v>35839.784229999997</v>
      </c>
      <c r="T2372" s="17">
        <f>T2373+T2377+T2380</f>
        <v>25741.799999999999</v>
      </c>
      <c r="U2372" s="17">
        <f>U2373+U2377+U2380</f>
        <v>0</v>
      </c>
      <c r="V2372" s="17">
        <f>V2373+V2377+V2380</f>
        <v>25741.799999999999</v>
      </c>
      <c r="W2372" s="17">
        <f>W2373+W2377+W2380</f>
        <v>0</v>
      </c>
      <c r="X2372" s="17">
        <f>X2373+X2377+X2380</f>
        <v>0</v>
      </c>
      <c r="Y2372" s="17">
        <f t="shared" si="6045"/>
        <v>346490.18422999996</v>
      </c>
      <c r="Z2372" s="17">
        <f t="shared" si="6046"/>
        <v>251224.59999999998</v>
      </c>
      <c r="AA2372" s="17">
        <f t="shared" si="6047"/>
        <v>248884.39999999999</v>
      </c>
      <c r="AB2372" s="17">
        <f>AB2373+AB2377+AB2380</f>
        <v>0</v>
      </c>
      <c r="AC2372" s="17">
        <f>AC2373+AC2377+AC2380</f>
        <v>0</v>
      </c>
      <c r="AD2372" s="17">
        <f>AD2373+AD2377+AD2380</f>
        <v>0</v>
      </c>
      <c r="AE2372" s="17">
        <f t="shared" si="6048"/>
        <v>346490.18422999996</v>
      </c>
      <c r="AF2372" s="17">
        <f t="shared" si="6049"/>
        <v>251224.59999999998</v>
      </c>
      <c r="AG2372" s="17">
        <f t="shared" si="6050"/>
        <v>248884.39999999999</v>
      </c>
      <c r="AH2372" s="17">
        <f>AH2373+AH2377+AH2380</f>
        <v>0</v>
      </c>
      <c r="AI2372" s="17">
        <f>AI2373+AI2377+AI2380</f>
        <v>0</v>
      </c>
      <c r="AJ2372" s="17">
        <f>AJ2373+AJ2377+AJ2380</f>
        <v>13286.290000000001</v>
      </c>
      <c r="AK2372" s="17">
        <f>AK2373+AK2377+AK2380</f>
        <v>0</v>
      </c>
      <c r="AL2372" s="17">
        <f>AL2373+AL2377+AL2380</f>
        <v>0</v>
      </c>
      <c r="AM2372" s="17">
        <f>AM2373+AM2377+AM2380</f>
        <v>0</v>
      </c>
      <c r="AN2372" s="17">
        <f>AN2373+AN2377+AN2380</f>
        <v>0</v>
      </c>
      <c r="AO2372" s="17">
        <f>AO2373+AO2377+AO2380</f>
        <v>0</v>
      </c>
      <c r="AP2372" s="17">
        <f>AP2373+AP2377+AP2380</f>
        <v>0</v>
      </c>
      <c r="AQ2372" s="17">
        <f>AQ2373+AQ2377+AQ2380</f>
        <v>0</v>
      </c>
      <c r="AR2372" s="17">
        <f>AR2373+AR2377+AR2380</f>
        <v>0</v>
      </c>
      <c r="AS2372" s="17">
        <f>AS2373+AS2377+AS2380</f>
        <v>0</v>
      </c>
      <c r="AT2372" s="17">
        <f>AT2373+AT2377+AT2380</f>
        <v>0</v>
      </c>
      <c r="AU2372" s="17">
        <f>AU2373+AU2377+AU2380</f>
        <v>0</v>
      </c>
      <c r="AV2372" s="17">
        <f>AV2373+AV2377+AV2380</f>
        <v>0</v>
      </c>
      <c r="AW2372" s="17">
        <f t="shared" si="6051"/>
        <v>359776.47422999993</v>
      </c>
      <c r="AX2372" s="17">
        <f t="shared" si="6052"/>
        <v>251224.59999999998</v>
      </c>
      <c r="AY2372" s="17">
        <f t="shared" si="6053"/>
        <v>248884.39999999999</v>
      </c>
      <c r="AZ2372" s="17">
        <f>AZ2373+AZ2377+AZ2380</f>
        <v>0</v>
      </c>
      <c r="BA2372" s="32"/>
      <c r="BB2372" s="32"/>
      <c r="BC2372" s="1"/>
      <c r="BD2372" s="1"/>
      <c r="BE2372" s="1"/>
      <c r="BF2372" s="1"/>
      <c r="BG2372" s="1"/>
      <c r="BH2372" s="1"/>
      <c r="BI2372" s="1"/>
    </row>
    <row r="2373" s="1" customFormat="1">
      <c r="A2373" s="30" t="s">
        <v>947</v>
      </c>
      <c r="B2373" s="30" t="s">
        <v>29</v>
      </c>
      <c r="C2373" s="30" t="s">
        <v>31</v>
      </c>
      <c r="D2373" s="30" t="s">
        <v>963</v>
      </c>
      <c r="E2373" s="35"/>
      <c r="F2373" s="31" t="s">
        <v>56</v>
      </c>
      <c r="G2373" s="17">
        <f>G2374+G2375+G2376</f>
        <v>120518.7</v>
      </c>
      <c r="H2373" s="17">
        <f>H2374+H2375+H2376</f>
        <v>118902.89999999999</v>
      </c>
      <c r="I2373" s="17">
        <f>I2374+I2375+I2376</f>
        <v>116562.7</v>
      </c>
      <c r="J2373" s="17">
        <f>J2374+J2375+J2376</f>
        <v>0</v>
      </c>
      <c r="K2373" s="17">
        <f>K2374+K2375+K2376</f>
        <v>0</v>
      </c>
      <c r="L2373" s="17">
        <f>L2374+L2375+L2376</f>
        <v>0</v>
      </c>
      <c r="M2373" s="17">
        <f t="shared" si="6008"/>
        <v>120518.7</v>
      </c>
      <c r="N2373" s="17">
        <f t="shared" si="6009"/>
        <v>118902.89999999999</v>
      </c>
      <c r="O2373" s="17">
        <f t="shared" si="6010"/>
        <v>116562.7</v>
      </c>
      <c r="P2373" s="17">
        <f>P2374+P2375+P2376</f>
        <v>20571.900000000001</v>
      </c>
      <c r="Q2373" s="17">
        <f>Q2374+Q2375+Q2376</f>
        <v>0</v>
      </c>
      <c r="R2373" s="17">
        <f>R2374+R2375+R2376</f>
        <v>0</v>
      </c>
      <c r="S2373" s="17">
        <f>S2374+S2375+S2376</f>
        <v>3737.2440000000001</v>
      </c>
      <c r="T2373" s="17">
        <f>T2374+T2375+T2376</f>
        <v>25741.799999999999</v>
      </c>
      <c r="U2373" s="17">
        <f>U2374+U2375+U2376</f>
        <v>0</v>
      </c>
      <c r="V2373" s="17">
        <f>V2374+V2375+V2376</f>
        <v>25741.799999999999</v>
      </c>
      <c r="W2373" s="17">
        <f>W2374+W2375+W2376</f>
        <v>0</v>
      </c>
      <c r="X2373" s="17">
        <f>X2374+X2375+X2376</f>
        <v>0</v>
      </c>
      <c r="Y2373" s="17">
        <f t="shared" si="6045"/>
        <v>144827.84400000001</v>
      </c>
      <c r="Z2373" s="17">
        <f t="shared" si="6046"/>
        <v>144644.69999999998</v>
      </c>
      <c r="AA2373" s="17">
        <f t="shared" si="6047"/>
        <v>142304.5</v>
      </c>
      <c r="AB2373" s="17">
        <f>AB2374+AB2375+AB2376</f>
        <v>0</v>
      </c>
      <c r="AC2373" s="17">
        <f>AC2374+AC2375+AC2376</f>
        <v>0</v>
      </c>
      <c r="AD2373" s="17">
        <f>AD2374+AD2375+AD2376</f>
        <v>0</v>
      </c>
      <c r="AE2373" s="17">
        <f t="shared" si="6048"/>
        <v>144827.84400000001</v>
      </c>
      <c r="AF2373" s="17">
        <f t="shared" si="6049"/>
        <v>144644.69999999998</v>
      </c>
      <c r="AG2373" s="17">
        <f t="shared" si="6050"/>
        <v>142304.5</v>
      </c>
      <c r="AH2373" s="17">
        <f>AH2374+AH2375+AH2376</f>
        <v>0</v>
      </c>
      <c r="AI2373" s="17">
        <f>AI2374+AI2375+AI2376</f>
        <v>0</v>
      </c>
      <c r="AJ2373" s="17">
        <f>AJ2374+AJ2375+AJ2376</f>
        <v>0</v>
      </c>
      <c r="AK2373" s="17">
        <f>AK2374+AK2375+AK2376</f>
        <v>0</v>
      </c>
      <c r="AL2373" s="17">
        <f>AL2374+AL2375+AL2376</f>
        <v>0</v>
      </c>
      <c r="AM2373" s="17">
        <f>AM2374+AM2375+AM2376</f>
        <v>0</v>
      </c>
      <c r="AN2373" s="17">
        <f>AN2374+AN2375+AN2376</f>
        <v>0</v>
      </c>
      <c r="AO2373" s="17">
        <f>AO2374+AO2375+AO2376</f>
        <v>0</v>
      </c>
      <c r="AP2373" s="17">
        <f>AP2374+AP2375+AP2376</f>
        <v>0</v>
      </c>
      <c r="AQ2373" s="17">
        <f>AQ2374+AQ2375+AQ2376</f>
        <v>0</v>
      </c>
      <c r="AR2373" s="17">
        <f>AR2374+AR2375+AR2376</f>
        <v>0</v>
      </c>
      <c r="AS2373" s="17">
        <f>AS2374+AS2375+AS2376</f>
        <v>0</v>
      </c>
      <c r="AT2373" s="17">
        <f>AT2374+AT2375+AT2376</f>
        <v>0</v>
      </c>
      <c r="AU2373" s="17">
        <f>AU2374+AU2375+AU2376</f>
        <v>0</v>
      </c>
      <c r="AV2373" s="17">
        <f>AV2374+AV2375+AV2376</f>
        <v>0</v>
      </c>
      <c r="AW2373" s="17">
        <f t="shared" si="6051"/>
        <v>144827.84400000001</v>
      </c>
      <c r="AX2373" s="17">
        <f t="shared" si="6052"/>
        <v>144644.69999999998</v>
      </c>
      <c r="AY2373" s="17">
        <f t="shared" si="6053"/>
        <v>142304.5</v>
      </c>
      <c r="AZ2373" s="17">
        <f>AZ2374+AZ2375+AZ2376</f>
        <v>0</v>
      </c>
      <c r="BA2373" s="32"/>
      <c r="BB2373" s="32"/>
      <c r="BC2373" s="1"/>
      <c r="BD2373" s="1"/>
      <c r="BE2373" s="1"/>
      <c r="BF2373" s="1"/>
      <c r="BG2373" s="1"/>
      <c r="BH2373" s="1"/>
      <c r="BI2373" s="1"/>
    </row>
    <row r="2374" s="1" customFormat="1">
      <c r="A2374" s="30" t="s">
        <v>947</v>
      </c>
      <c r="B2374" s="30" t="s">
        <v>29</v>
      </c>
      <c r="C2374" s="30" t="s">
        <v>31</v>
      </c>
      <c r="D2374" s="30" t="s">
        <v>963</v>
      </c>
      <c r="E2374" s="30" t="s">
        <v>53</v>
      </c>
      <c r="F2374" s="31" t="s">
        <v>54</v>
      </c>
      <c r="G2374" s="17">
        <v>99500.800000000003</v>
      </c>
      <c r="H2374" s="17">
        <v>102556.8</v>
      </c>
      <c r="I2374" s="17">
        <v>102556.8</v>
      </c>
      <c r="J2374" s="17"/>
      <c r="K2374" s="17"/>
      <c r="L2374" s="17"/>
      <c r="M2374" s="17">
        <f t="shared" si="6008"/>
        <v>99500.800000000003</v>
      </c>
      <c r="N2374" s="17">
        <f t="shared" si="6009"/>
        <v>102556.8</v>
      </c>
      <c r="O2374" s="17">
        <f t="shared" si="6010"/>
        <v>102556.8</v>
      </c>
      <c r="P2374" s="17">
        <v>20571.900000000001</v>
      </c>
      <c r="Q2374" s="17"/>
      <c r="R2374" s="17"/>
      <c r="S2374" s="17"/>
      <c r="T2374" s="17">
        <v>25741.799999999999</v>
      </c>
      <c r="U2374" s="17"/>
      <c r="V2374" s="17">
        <v>25741.799999999999</v>
      </c>
      <c r="W2374" s="17"/>
      <c r="X2374" s="17"/>
      <c r="Y2374" s="17">
        <f t="shared" si="6045"/>
        <v>120072.70000000001</v>
      </c>
      <c r="Z2374" s="17">
        <f t="shared" si="6046"/>
        <v>128298.60000000001</v>
      </c>
      <c r="AA2374" s="17">
        <f t="shared" si="6047"/>
        <v>128298.60000000001</v>
      </c>
      <c r="AB2374" s="17"/>
      <c r="AC2374" s="17"/>
      <c r="AD2374" s="17"/>
      <c r="AE2374" s="17">
        <f t="shared" si="6048"/>
        <v>120072.70000000001</v>
      </c>
      <c r="AF2374" s="17">
        <f t="shared" si="6049"/>
        <v>128298.60000000001</v>
      </c>
      <c r="AG2374" s="17">
        <f t="shared" si="6050"/>
        <v>128298.60000000001</v>
      </c>
      <c r="AH2374" s="17"/>
      <c r="AI2374" s="17"/>
      <c r="AJ2374" s="17"/>
      <c r="AK2374" s="17"/>
      <c r="AL2374" s="17"/>
      <c r="AM2374" s="17"/>
      <c r="AN2374" s="17"/>
      <c r="AO2374" s="17"/>
      <c r="AP2374" s="17"/>
      <c r="AQ2374" s="17"/>
      <c r="AR2374" s="17"/>
      <c r="AS2374" s="17"/>
      <c r="AT2374" s="17"/>
      <c r="AU2374" s="17"/>
      <c r="AV2374" s="17"/>
      <c r="AW2374" s="17">
        <f t="shared" si="6051"/>
        <v>120072.70000000001</v>
      </c>
      <c r="AX2374" s="17">
        <f t="shared" si="6052"/>
        <v>128298.60000000001</v>
      </c>
      <c r="AY2374" s="17">
        <f t="shared" si="6053"/>
        <v>128298.60000000001</v>
      </c>
      <c r="AZ2374" s="17"/>
      <c r="BA2374" s="32"/>
      <c r="BB2374" s="32"/>
      <c r="BC2374" s="1"/>
      <c r="BD2374" s="1"/>
      <c r="BE2374" s="1"/>
      <c r="BF2374" s="1"/>
      <c r="BG2374" s="1"/>
      <c r="BH2374" s="1"/>
      <c r="BI2374" s="1"/>
    </row>
    <row r="2375" s="1" customFormat="1">
      <c r="A2375" s="30" t="s">
        <v>947</v>
      </c>
      <c r="B2375" s="30" t="s">
        <v>29</v>
      </c>
      <c r="C2375" s="30" t="s">
        <v>31</v>
      </c>
      <c r="D2375" s="30" t="s">
        <v>963</v>
      </c>
      <c r="E2375" s="30" t="s">
        <v>41</v>
      </c>
      <c r="F2375" s="31" t="s">
        <v>42</v>
      </c>
      <c r="G2375" s="17">
        <v>20887.200000000001</v>
      </c>
      <c r="H2375" s="17">
        <v>16215.4</v>
      </c>
      <c r="I2375" s="17">
        <v>13875.200000000001</v>
      </c>
      <c r="J2375" s="17"/>
      <c r="K2375" s="17"/>
      <c r="L2375" s="17"/>
      <c r="M2375" s="17">
        <f t="shared" si="6008"/>
        <v>20887.200000000001</v>
      </c>
      <c r="N2375" s="17">
        <f t="shared" si="6009"/>
        <v>16215.4</v>
      </c>
      <c r="O2375" s="17">
        <f t="shared" si="6010"/>
        <v>13875.200000000001</v>
      </c>
      <c r="P2375" s="17"/>
      <c r="Q2375" s="17"/>
      <c r="R2375" s="17"/>
      <c r="S2375" s="17">
        <v>3737.2440000000001</v>
      </c>
      <c r="T2375" s="17"/>
      <c r="U2375" s="17"/>
      <c r="V2375" s="17"/>
      <c r="W2375" s="17"/>
      <c r="X2375" s="17"/>
      <c r="Y2375" s="17">
        <f t="shared" si="6045"/>
        <v>24624.444</v>
      </c>
      <c r="Z2375" s="17">
        <f t="shared" si="6046"/>
        <v>16215.4</v>
      </c>
      <c r="AA2375" s="17">
        <f t="shared" si="6047"/>
        <v>13875.200000000001</v>
      </c>
      <c r="AB2375" s="17"/>
      <c r="AC2375" s="17"/>
      <c r="AD2375" s="17"/>
      <c r="AE2375" s="17">
        <f t="shared" si="6048"/>
        <v>24624.444</v>
      </c>
      <c r="AF2375" s="17">
        <f t="shared" si="6049"/>
        <v>16215.4</v>
      </c>
      <c r="AG2375" s="17">
        <f t="shared" si="6050"/>
        <v>13875.200000000001</v>
      </c>
      <c r="AH2375" s="17"/>
      <c r="AI2375" s="17"/>
      <c r="AJ2375" s="17"/>
      <c r="AK2375" s="17"/>
      <c r="AL2375" s="17"/>
      <c r="AM2375" s="17"/>
      <c r="AN2375" s="17"/>
      <c r="AO2375" s="17"/>
      <c r="AP2375" s="17"/>
      <c r="AQ2375" s="17"/>
      <c r="AR2375" s="17"/>
      <c r="AS2375" s="17"/>
      <c r="AT2375" s="17"/>
      <c r="AU2375" s="17"/>
      <c r="AV2375" s="17"/>
      <c r="AW2375" s="17">
        <f t="shared" si="6051"/>
        <v>24624.444</v>
      </c>
      <c r="AX2375" s="17">
        <f t="shared" si="6052"/>
        <v>16215.4</v>
      </c>
      <c r="AY2375" s="17">
        <f t="shared" si="6053"/>
        <v>13875.200000000001</v>
      </c>
      <c r="AZ2375" s="17"/>
      <c r="BA2375" s="32"/>
      <c r="BB2375" s="32"/>
      <c r="BC2375" s="1"/>
      <c r="BD2375" s="1"/>
      <c r="BE2375" s="1"/>
      <c r="BF2375" s="1"/>
      <c r="BG2375" s="1"/>
      <c r="BH2375" s="1"/>
      <c r="BI2375" s="1"/>
    </row>
    <row r="2376" s="1" customFormat="1">
      <c r="A2376" s="30" t="s">
        <v>947</v>
      </c>
      <c r="B2376" s="30" t="s">
        <v>29</v>
      </c>
      <c r="C2376" s="30" t="s">
        <v>31</v>
      </c>
      <c r="D2376" s="30" t="s">
        <v>963</v>
      </c>
      <c r="E2376" s="30" t="s">
        <v>43</v>
      </c>
      <c r="F2376" s="31" t="s">
        <v>44</v>
      </c>
      <c r="G2376" s="17">
        <v>130.69999999999999</v>
      </c>
      <c r="H2376" s="17">
        <v>130.69999999999999</v>
      </c>
      <c r="I2376" s="17">
        <v>130.69999999999999</v>
      </c>
      <c r="J2376" s="17"/>
      <c r="K2376" s="17"/>
      <c r="L2376" s="17"/>
      <c r="M2376" s="17">
        <f t="shared" si="6008"/>
        <v>130.69999999999999</v>
      </c>
      <c r="N2376" s="17">
        <f t="shared" si="6009"/>
        <v>130.69999999999999</v>
      </c>
      <c r="O2376" s="17">
        <f t="shared" si="6010"/>
        <v>130.69999999999999</v>
      </c>
      <c r="P2376" s="17"/>
      <c r="Q2376" s="17"/>
      <c r="R2376" s="17"/>
      <c r="S2376" s="17"/>
      <c r="T2376" s="17"/>
      <c r="U2376" s="17"/>
      <c r="V2376" s="17"/>
      <c r="W2376" s="17"/>
      <c r="X2376" s="17"/>
      <c r="Y2376" s="17">
        <f t="shared" si="6045"/>
        <v>130.69999999999999</v>
      </c>
      <c r="Z2376" s="17">
        <f t="shared" si="6046"/>
        <v>130.69999999999999</v>
      </c>
      <c r="AA2376" s="17">
        <f t="shared" si="6047"/>
        <v>130.69999999999999</v>
      </c>
      <c r="AB2376" s="17"/>
      <c r="AC2376" s="17"/>
      <c r="AD2376" s="17"/>
      <c r="AE2376" s="17">
        <f t="shared" si="6048"/>
        <v>130.69999999999999</v>
      </c>
      <c r="AF2376" s="17">
        <f t="shared" si="6049"/>
        <v>130.69999999999999</v>
      </c>
      <c r="AG2376" s="17">
        <f t="shared" si="6050"/>
        <v>130.69999999999999</v>
      </c>
      <c r="AH2376" s="17"/>
      <c r="AI2376" s="17"/>
      <c r="AJ2376" s="17"/>
      <c r="AK2376" s="17"/>
      <c r="AL2376" s="17"/>
      <c r="AM2376" s="17"/>
      <c r="AN2376" s="17"/>
      <c r="AO2376" s="17"/>
      <c r="AP2376" s="17"/>
      <c r="AQ2376" s="17"/>
      <c r="AR2376" s="17"/>
      <c r="AS2376" s="17"/>
      <c r="AT2376" s="17"/>
      <c r="AU2376" s="17"/>
      <c r="AV2376" s="17"/>
      <c r="AW2376" s="17">
        <f t="shared" si="6051"/>
        <v>130.69999999999999</v>
      </c>
      <c r="AX2376" s="17">
        <f t="shared" si="6052"/>
        <v>130.69999999999999</v>
      </c>
      <c r="AY2376" s="17">
        <f t="shared" si="6053"/>
        <v>130.69999999999999</v>
      </c>
      <c r="AZ2376" s="17"/>
      <c r="BA2376" s="32"/>
      <c r="BB2376" s="32"/>
      <c r="BC2376" s="1"/>
      <c r="BD2376" s="1"/>
      <c r="BE2376" s="1"/>
      <c r="BF2376" s="1"/>
      <c r="BG2376" s="1"/>
      <c r="BH2376" s="1"/>
      <c r="BI2376" s="1"/>
    </row>
    <row r="2377" s="1" customFormat="1">
      <c r="A2377" s="30" t="s">
        <v>947</v>
      </c>
      <c r="B2377" s="30" t="s">
        <v>29</v>
      </c>
      <c r="C2377" s="30" t="s">
        <v>31</v>
      </c>
      <c r="D2377" s="30" t="s">
        <v>964</v>
      </c>
      <c r="E2377" s="35"/>
      <c r="F2377" s="31" t="s">
        <v>965</v>
      </c>
      <c r="G2377" s="17">
        <f>G2378+G2379</f>
        <v>128443.39999999999</v>
      </c>
      <c r="H2377" s="17">
        <f>H2378+H2379</f>
        <v>106579.89999999999</v>
      </c>
      <c r="I2377" s="17">
        <f>I2378+I2379</f>
        <v>106579.90000000001</v>
      </c>
      <c r="J2377" s="17">
        <f>J2378+J2379</f>
        <v>0</v>
      </c>
      <c r="K2377" s="17">
        <f>K2378+K2379</f>
        <v>0</v>
      </c>
      <c r="L2377" s="17">
        <f>L2378+L2379</f>
        <v>0</v>
      </c>
      <c r="M2377" s="17">
        <f t="shared" si="6008"/>
        <v>128443.39999999999</v>
      </c>
      <c r="N2377" s="17">
        <f t="shared" si="6009"/>
        <v>106579.89999999999</v>
      </c>
      <c r="O2377" s="17">
        <f t="shared" si="6010"/>
        <v>106579.90000000001</v>
      </c>
      <c r="P2377" s="17">
        <f>P2378+P2379</f>
        <v>0</v>
      </c>
      <c r="Q2377" s="17">
        <f>Q2378+Q2379</f>
        <v>0</v>
      </c>
      <c r="R2377" s="17">
        <f>R2378+R2379</f>
        <v>0</v>
      </c>
      <c r="S2377" s="17">
        <f>S2378+S2379</f>
        <v>20700.408530000001</v>
      </c>
      <c r="T2377" s="17">
        <f>T2378+T2379</f>
        <v>0</v>
      </c>
      <c r="U2377" s="17">
        <f>U2378+U2379</f>
        <v>0</v>
      </c>
      <c r="V2377" s="17">
        <f>V2378+V2379</f>
        <v>0</v>
      </c>
      <c r="W2377" s="17">
        <f>W2378+W2379</f>
        <v>0</v>
      </c>
      <c r="X2377" s="17">
        <f>X2378+X2379</f>
        <v>0</v>
      </c>
      <c r="Y2377" s="17">
        <f t="shared" si="6045"/>
        <v>149143.80852999998</v>
      </c>
      <c r="Z2377" s="17">
        <f t="shared" si="6046"/>
        <v>106579.89999999999</v>
      </c>
      <c r="AA2377" s="17">
        <f t="shared" si="6047"/>
        <v>106579.90000000001</v>
      </c>
      <c r="AB2377" s="17">
        <f>AB2378+AB2379</f>
        <v>0</v>
      </c>
      <c r="AC2377" s="17">
        <f>AC2378+AC2379</f>
        <v>0</v>
      </c>
      <c r="AD2377" s="17">
        <f>AD2378+AD2379</f>
        <v>0</v>
      </c>
      <c r="AE2377" s="17">
        <f t="shared" si="6048"/>
        <v>149143.80852999998</v>
      </c>
      <c r="AF2377" s="17">
        <f t="shared" si="6049"/>
        <v>106579.89999999999</v>
      </c>
      <c r="AG2377" s="17">
        <f t="shared" si="6050"/>
        <v>106579.90000000001</v>
      </c>
      <c r="AH2377" s="17">
        <f>AH2378+AH2379</f>
        <v>0</v>
      </c>
      <c r="AI2377" s="17">
        <f>AI2378+AI2379</f>
        <v>0</v>
      </c>
      <c r="AJ2377" s="17">
        <f>AJ2378+AJ2379</f>
        <v>13286.290000000001</v>
      </c>
      <c r="AK2377" s="17">
        <f>AK2378+AK2379</f>
        <v>0</v>
      </c>
      <c r="AL2377" s="17">
        <f>AL2378+AL2379</f>
        <v>0</v>
      </c>
      <c r="AM2377" s="17">
        <f>AM2378+AM2379</f>
        <v>0</v>
      </c>
      <c r="AN2377" s="17">
        <f>AN2378+AN2379</f>
        <v>0</v>
      </c>
      <c r="AO2377" s="17">
        <f>AO2378+AO2379</f>
        <v>0</v>
      </c>
      <c r="AP2377" s="17">
        <f>AP2378+AP2379</f>
        <v>0</v>
      </c>
      <c r="AQ2377" s="17">
        <f>AQ2378+AQ2379</f>
        <v>0</v>
      </c>
      <c r="AR2377" s="17">
        <f>AR2378+AR2379</f>
        <v>0</v>
      </c>
      <c r="AS2377" s="17">
        <f>AS2378+AS2379</f>
        <v>0</v>
      </c>
      <c r="AT2377" s="17">
        <f>AT2378+AT2379</f>
        <v>0</v>
      </c>
      <c r="AU2377" s="17">
        <f>AU2378+AU2379</f>
        <v>0</v>
      </c>
      <c r="AV2377" s="17">
        <f>AV2378+AV2379</f>
        <v>0</v>
      </c>
      <c r="AW2377" s="17">
        <f t="shared" si="6051"/>
        <v>162430.09852999999</v>
      </c>
      <c r="AX2377" s="17">
        <f t="shared" si="6052"/>
        <v>106579.89999999999</v>
      </c>
      <c r="AY2377" s="17">
        <f t="shared" si="6053"/>
        <v>106579.90000000001</v>
      </c>
      <c r="AZ2377" s="17">
        <f>AZ2378+AZ2379</f>
        <v>0</v>
      </c>
      <c r="BA2377" s="32"/>
      <c r="BB2377" s="32"/>
      <c r="BC2377" s="1"/>
      <c r="BD2377" s="1"/>
      <c r="BE2377" s="1"/>
      <c r="BF2377" s="1"/>
      <c r="BG2377" s="1"/>
      <c r="BH2377" s="1"/>
      <c r="BI2377" s="1"/>
    </row>
    <row r="2378" s="1" customFormat="1">
      <c r="A2378" s="30" t="s">
        <v>947</v>
      </c>
      <c r="B2378" s="30" t="s">
        <v>29</v>
      </c>
      <c r="C2378" s="30" t="s">
        <v>31</v>
      </c>
      <c r="D2378" s="30" t="s">
        <v>964</v>
      </c>
      <c r="E2378" s="30" t="s">
        <v>41</v>
      </c>
      <c r="F2378" s="31" t="s">
        <v>42</v>
      </c>
      <c r="G2378" s="17">
        <v>123269.79999999999</v>
      </c>
      <c r="H2378" s="17">
        <v>101596</v>
      </c>
      <c r="I2378" s="17">
        <v>101723.3</v>
      </c>
      <c r="J2378" s="17"/>
      <c r="K2378" s="17"/>
      <c r="L2378" s="17"/>
      <c r="M2378" s="17">
        <f t="shared" si="6008"/>
        <v>123269.79999999999</v>
      </c>
      <c r="N2378" s="17">
        <f t="shared" si="6009"/>
        <v>101596</v>
      </c>
      <c r="O2378" s="17">
        <f t="shared" si="6010"/>
        <v>101723.3</v>
      </c>
      <c r="P2378" s="17"/>
      <c r="Q2378" s="17"/>
      <c r="R2378" s="17"/>
      <c r="S2378" s="17">
        <f>286.70853+20413.7</f>
        <v>20700.408530000001</v>
      </c>
      <c r="T2378" s="17"/>
      <c r="U2378" s="17"/>
      <c r="V2378" s="17"/>
      <c r="W2378" s="17"/>
      <c r="X2378" s="17"/>
      <c r="Y2378" s="17">
        <f t="shared" si="6045"/>
        <v>143970.20853</v>
      </c>
      <c r="Z2378" s="17">
        <f t="shared" si="6046"/>
        <v>101596</v>
      </c>
      <c r="AA2378" s="17">
        <f t="shared" si="6047"/>
        <v>101723.3</v>
      </c>
      <c r="AB2378" s="17"/>
      <c r="AC2378" s="17"/>
      <c r="AD2378" s="17"/>
      <c r="AE2378" s="17">
        <f t="shared" si="6048"/>
        <v>143970.20853</v>
      </c>
      <c r="AF2378" s="17">
        <f t="shared" si="6049"/>
        <v>101596</v>
      </c>
      <c r="AG2378" s="17">
        <f t="shared" si="6050"/>
        <v>101723.3</v>
      </c>
      <c r="AH2378" s="17"/>
      <c r="AI2378" s="17"/>
      <c r="AJ2378" s="17">
        <v>13286.290000000001</v>
      </c>
      <c r="AK2378" s="17"/>
      <c r="AL2378" s="17"/>
      <c r="AM2378" s="17"/>
      <c r="AN2378" s="17"/>
      <c r="AO2378" s="17"/>
      <c r="AP2378" s="17"/>
      <c r="AQ2378" s="17"/>
      <c r="AR2378" s="17"/>
      <c r="AS2378" s="17"/>
      <c r="AT2378" s="17"/>
      <c r="AU2378" s="17"/>
      <c r="AV2378" s="17"/>
      <c r="AW2378" s="17">
        <f t="shared" si="6051"/>
        <v>157256.49853000001</v>
      </c>
      <c r="AX2378" s="17">
        <f t="shared" si="6052"/>
        <v>101596</v>
      </c>
      <c r="AY2378" s="17">
        <f t="shared" si="6053"/>
        <v>101723.3</v>
      </c>
      <c r="AZ2378" s="17"/>
      <c r="BA2378" s="32"/>
      <c r="BB2378" s="32"/>
      <c r="BC2378" s="1"/>
      <c r="BD2378" s="1"/>
      <c r="BE2378" s="1"/>
      <c r="BF2378" s="1"/>
      <c r="BG2378" s="1"/>
      <c r="BH2378" s="1"/>
      <c r="BI2378" s="1"/>
    </row>
    <row r="2379" s="1" customFormat="1">
      <c r="A2379" s="30" t="s">
        <v>947</v>
      </c>
      <c r="B2379" s="30" t="s">
        <v>29</v>
      </c>
      <c r="C2379" s="30" t="s">
        <v>31</v>
      </c>
      <c r="D2379" s="30" t="s">
        <v>964</v>
      </c>
      <c r="E2379" s="30" t="s">
        <v>43</v>
      </c>
      <c r="F2379" s="31" t="s">
        <v>44</v>
      </c>
      <c r="G2379" s="17">
        <v>5173.6000000000004</v>
      </c>
      <c r="H2379" s="17">
        <v>4983.8999999999996</v>
      </c>
      <c r="I2379" s="17">
        <v>4856.6000000000004</v>
      </c>
      <c r="J2379" s="17"/>
      <c r="K2379" s="17"/>
      <c r="L2379" s="17"/>
      <c r="M2379" s="17">
        <f t="shared" si="6008"/>
        <v>5173.6000000000004</v>
      </c>
      <c r="N2379" s="17">
        <f t="shared" si="6009"/>
        <v>4983.8999999999996</v>
      </c>
      <c r="O2379" s="17">
        <f t="shared" si="6010"/>
        <v>4856.6000000000004</v>
      </c>
      <c r="P2379" s="17"/>
      <c r="Q2379" s="17"/>
      <c r="R2379" s="17"/>
      <c r="S2379" s="17"/>
      <c r="T2379" s="17"/>
      <c r="U2379" s="17"/>
      <c r="V2379" s="17"/>
      <c r="W2379" s="17"/>
      <c r="X2379" s="17"/>
      <c r="Y2379" s="17">
        <f t="shared" si="6045"/>
        <v>5173.6000000000004</v>
      </c>
      <c r="Z2379" s="17">
        <f t="shared" si="6046"/>
        <v>4983.8999999999996</v>
      </c>
      <c r="AA2379" s="17">
        <f t="shared" si="6047"/>
        <v>4856.6000000000004</v>
      </c>
      <c r="AB2379" s="17"/>
      <c r="AC2379" s="17"/>
      <c r="AD2379" s="17"/>
      <c r="AE2379" s="17">
        <f t="shared" si="6048"/>
        <v>5173.6000000000004</v>
      </c>
      <c r="AF2379" s="17">
        <f t="shared" si="6049"/>
        <v>4983.8999999999996</v>
      </c>
      <c r="AG2379" s="17">
        <f t="shared" si="6050"/>
        <v>4856.6000000000004</v>
      </c>
      <c r="AH2379" s="17"/>
      <c r="AI2379" s="17"/>
      <c r="AJ2379" s="17"/>
      <c r="AK2379" s="17"/>
      <c r="AL2379" s="17"/>
      <c r="AM2379" s="17"/>
      <c r="AN2379" s="17"/>
      <c r="AO2379" s="17"/>
      <c r="AP2379" s="17"/>
      <c r="AQ2379" s="17"/>
      <c r="AR2379" s="17"/>
      <c r="AS2379" s="17"/>
      <c r="AT2379" s="17"/>
      <c r="AU2379" s="17"/>
      <c r="AV2379" s="17"/>
      <c r="AW2379" s="17">
        <f t="shared" si="6051"/>
        <v>5173.6000000000004</v>
      </c>
      <c r="AX2379" s="17">
        <f t="shared" si="6052"/>
        <v>4983.8999999999996</v>
      </c>
      <c r="AY2379" s="17">
        <f t="shared" si="6053"/>
        <v>4856.6000000000004</v>
      </c>
      <c r="AZ2379" s="17"/>
      <c r="BA2379" s="32"/>
      <c r="BB2379" s="32"/>
      <c r="BC2379" s="1"/>
      <c r="BD2379" s="1"/>
      <c r="BE2379" s="1"/>
      <c r="BF2379" s="1"/>
      <c r="BG2379" s="1"/>
      <c r="BH2379" s="1"/>
      <c r="BI2379" s="1"/>
    </row>
    <row r="2380" s="1" customFormat="1">
      <c r="A2380" s="30" t="s">
        <v>947</v>
      </c>
      <c r="B2380" s="30" t="s">
        <v>29</v>
      </c>
      <c r="C2380" s="30" t="s">
        <v>31</v>
      </c>
      <c r="D2380" s="30" t="s">
        <v>966</v>
      </c>
      <c r="E2380" s="35"/>
      <c r="F2380" s="31" t="s">
        <v>967</v>
      </c>
      <c r="G2380" s="17">
        <f t="shared" si="6088"/>
        <v>29300.599999999999</v>
      </c>
      <c r="H2380" s="17">
        <f>H2381</f>
        <v>0</v>
      </c>
      <c r="I2380" s="17">
        <f>I2381</f>
        <v>0</v>
      </c>
      <c r="J2380" s="17">
        <f>J2381</f>
        <v>11815.799999999999</v>
      </c>
      <c r="K2380" s="17">
        <f>K2381</f>
        <v>0</v>
      </c>
      <c r="L2380" s="17">
        <f>L2381</f>
        <v>0</v>
      </c>
      <c r="M2380" s="17">
        <f t="shared" si="6008"/>
        <v>41116.399999999994</v>
      </c>
      <c r="N2380" s="17">
        <f t="shared" si="6009"/>
        <v>0</v>
      </c>
      <c r="O2380" s="17">
        <f t="shared" si="6010"/>
        <v>0</v>
      </c>
      <c r="P2380" s="17">
        <f>P2381</f>
        <v>0</v>
      </c>
      <c r="Q2380" s="17">
        <f>Q2381</f>
        <v>0</v>
      </c>
      <c r="R2380" s="17">
        <f>R2381</f>
        <v>0</v>
      </c>
      <c r="S2380" s="17">
        <f>S2381</f>
        <v>11402.1317</v>
      </c>
      <c r="T2380" s="17">
        <f>T2381</f>
        <v>0</v>
      </c>
      <c r="U2380" s="17">
        <f>U2381</f>
        <v>0</v>
      </c>
      <c r="V2380" s="17">
        <f>V2381</f>
        <v>0</v>
      </c>
      <c r="W2380" s="17">
        <f>W2381</f>
        <v>0</v>
      </c>
      <c r="X2380" s="17">
        <f>X2381</f>
        <v>0</v>
      </c>
      <c r="Y2380" s="17">
        <f t="shared" si="6045"/>
        <v>52518.531699999992</v>
      </c>
      <c r="Z2380" s="17">
        <f t="shared" si="6046"/>
        <v>0</v>
      </c>
      <c r="AA2380" s="17">
        <f t="shared" si="6047"/>
        <v>0</v>
      </c>
      <c r="AB2380" s="17">
        <f>AB2381</f>
        <v>0</v>
      </c>
      <c r="AC2380" s="17">
        <f>AC2381</f>
        <v>0</v>
      </c>
      <c r="AD2380" s="17">
        <f>AD2381</f>
        <v>0</v>
      </c>
      <c r="AE2380" s="17">
        <f t="shared" si="6048"/>
        <v>52518.531699999992</v>
      </c>
      <c r="AF2380" s="17">
        <f t="shared" si="6049"/>
        <v>0</v>
      </c>
      <c r="AG2380" s="17">
        <f t="shared" si="6050"/>
        <v>0</v>
      </c>
      <c r="AH2380" s="17">
        <f>AH2381</f>
        <v>0</v>
      </c>
      <c r="AI2380" s="17">
        <f>AI2381</f>
        <v>0</v>
      </c>
      <c r="AJ2380" s="17">
        <f>AJ2381</f>
        <v>0</v>
      </c>
      <c r="AK2380" s="17">
        <f>AK2381</f>
        <v>0</v>
      </c>
      <c r="AL2380" s="17">
        <f>AL2381</f>
        <v>0</v>
      </c>
      <c r="AM2380" s="17">
        <f>AM2381</f>
        <v>0</v>
      </c>
      <c r="AN2380" s="17">
        <f>AN2381</f>
        <v>0</v>
      </c>
      <c r="AO2380" s="17">
        <f>AO2381</f>
        <v>0</v>
      </c>
      <c r="AP2380" s="17">
        <f>AP2381</f>
        <v>0</v>
      </c>
      <c r="AQ2380" s="17">
        <f>AQ2381</f>
        <v>0</v>
      </c>
      <c r="AR2380" s="17">
        <f>AR2381</f>
        <v>0</v>
      </c>
      <c r="AS2380" s="17">
        <f>AS2381</f>
        <v>0</v>
      </c>
      <c r="AT2380" s="17">
        <f>AT2381</f>
        <v>0</v>
      </c>
      <c r="AU2380" s="17">
        <f>AU2381</f>
        <v>0</v>
      </c>
      <c r="AV2380" s="17">
        <f>AV2381</f>
        <v>0</v>
      </c>
      <c r="AW2380" s="17">
        <f t="shared" si="6051"/>
        <v>52518.531699999992</v>
      </c>
      <c r="AX2380" s="17">
        <f t="shared" si="6052"/>
        <v>0</v>
      </c>
      <c r="AY2380" s="17">
        <f t="shared" si="6053"/>
        <v>0</v>
      </c>
      <c r="AZ2380" s="17">
        <f>AZ2381</f>
        <v>0</v>
      </c>
      <c r="BA2380" s="32"/>
      <c r="BB2380" s="32"/>
      <c r="BC2380" s="1"/>
      <c r="BD2380" s="1"/>
      <c r="BE2380" s="1"/>
      <c r="BF2380" s="1"/>
      <c r="BG2380" s="1"/>
      <c r="BH2380" s="1"/>
      <c r="BI2380" s="1"/>
    </row>
    <row r="2381" s="1" customFormat="1">
      <c r="A2381" s="30" t="s">
        <v>947</v>
      </c>
      <c r="B2381" s="30" t="s">
        <v>29</v>
      </c>
      <c r="C2381" s="30" t="s">
        <v>31</v>
      </c>
      <c r="D2381" s="30" t="s">
        <v>966</v>
      </c>
      <c r="E2381" s="30" t="s">
        <v>41</v>
      </c>
      <c r="F2381" s="31" t="s">
        <v>42</v>
      </c>
      <c r="G2381" s="17">
        <v>29300.599999999999</v>
      </c>
      <c r="H2381" s="17">
        <v>0</v>
      </c>
      <c r="I2381" s="17">
        <v>0</v>
      </c>
      <c r="J2381" s="17">
        <v>11815.799999999999</v>
      </c>
      <c r="K2381" s="17"/>
      <c r="L2381" s="17"/>
      <c r="M2381" s="17">
        <f t="shared" si="6008"/>
        <v>41116.399999999994</v>
      </c>
      <c r="N2381" s="17">
        <f t="shared" si="6009"/>
        <v>0</v>
      </c>
      <c r="O2381" s="17">
        <f t="shared" si="6010"/>
        <v>0</v>
      </c>
      <c r="P2381" s="17"/>
      <c r="Q2381" s="17"/>
      <c r="R2381" s="17"/>
      <c r="S2381" s="17">
        <v>11402.1317</v>
      </c>
      <c r="T2381" s="17"/>
      <c r="U2381" s="17"/>
      <c r="V2381" s="17"/>
      <c r="W2381" s="17"/>
      <c r="X2381" s="17"/>
      <c r="Y2381" s="17">
        <f t="shared" si="6045"/>
        <v>52518.531699999992</v>
      </c>
      <c r="Z2381" s="17">
        <f t="shared" si="6046"/>
        <v>0</v>
      </c>
      <c r="AA2381" s="17">
        <f t="shared" si="6047"/>
        <v>0</v>
      </c>
      <c r="AB2381" s="17"/>
      <c r="AC2381" s="17"/>
      <c r="AD2381" s="17"/>
      <c r="AE2381" s="17">
        <f t="shared" si="6048"/>
        <v>52518.531699999992</v>
      </c>
      <c r="AF2381" s="17">
        <f t="shared" si="6049"/>
        <v>0</v>
      </c>
      <c r="AG2381" s="17">
        <f t="shared" si="6050"/>
        <v>0</v>
      </c>
      <c r="AH2381" s="17"/>
      <c r="AI2381" s="17"/>
      <c r="AJ2381" s="17"/>
      <c r="AK2381" s="17"/>
      <c r="AL2381" s="17"/>
      <c r="AM2381" s="17"/>
      <c r="AN2381" s="17"/>
      <c r="AO2381" s="17"/>
      <c r="AP2381" s="17"/>
      <c r="AQ2381" s="17"/>
      <c r="AR2381" s="17"/>
      <c r="AS2381" s="17"/>
      <c r="AT2381" s="17"/>
      <c r="AU2381" s="17"/>
      <c r="AV2381" s="17"/>
      <c r="AW2381" s="17">
        <f t="shared" si="6051"/>
        <v>52518.531699999992</v>
      </c>
      <c r="AX2381" s="17">
        <f t="shared" si="6052"/>
        <v>0</v>
      </c>
      <c r="AY2381" s="17">
        <f t="shared" si="6053"/>
        <v>0</v>
      </c>
      <c r="AZ2381" s="17"/>
      <c r="BA2381" s="32"/>
      <c r="BB2381" s="32">
        <v>89</v>
      </c>
      <c r="BC2381" s="1"/>
      <c r="BD2381" s="1"/>
      <c r="BE2381" s="1"/>
      <c r="BF2381" s="1"/>
      <c r="BG2381" s="1"/>
      <c r="BH2381" s="1"/>
      <c r="BI2381" s="1"/>
    </row>
    <row r="2382" s="1" customFormat="1">
      <c r="A2382" s="30" t="s">
        <v>947</v>
      </c>
      <c r="B2382" s="30" t="s">
        <v>29</v>
      </c>
      <c r="C2382" s="30" t="s">
        <v>31</v>
      </c>
      <c r="D2382" s="30" t="s">
        <v>968</v>
      </c>
      <c r="E2382" s="35"/>
      <c r="F2382" s="31" t="s">
        <v>969</v>
      </c>
      <c r="G2382" s="17">
        <f>G2383+G2385</f>
        <v>18506.199999999997</v>
      </c>
      <c r="H2382" s="17">
        <f>H2383+H2385</f>
        <v>19037</v>
      </c>
      <c r="I2382" s="17">
        <f>I2383+I2385</f>
        <v>19037</v>
      </c>
      <c r="J2382" s="17">
        <f>J2383+J2385</f>
        <v>0</v>
      </c>
      <c r="K2382" s="17">
        <f>K2383+K2385</f>
        <v>0</v>
      </c>
      <c r="L2382" s="17">
        <f>L2383+L2385</f>
        <v>0</v>
      </c>
      <c r="M2382" s="17">
        <f t="shared" si="6008"/>
        <v>18506.199999999997</v>
      </c>
      <c r="N2382" s="17">
        <f t="shared" si="6009"/>
        <v>19037</v>
      </c>
      <c r="O2382" s="17">
        <f t="shared" si="6010"/>
        <v>19037</v>
      </c>
      <c r="P2382" s="17">
        <f>P2383+P2385+P2387</f>
        <v>466.39999999999998</v>
      </c>
      <c r="Q2382" s="17">
        <f>Q2383+Q2385+Q2387</f>
        <v>0</v>
      </c>
      <c r="R2382" s="17">
        <f>R2383+R2385+R2387</f>
        <v>0</v>
      </c>
      <c r="S2382" s="17">
        <f>S2383+S2385+S2387</f>
        <v>4438.7550000000001</v>
      </c>
      <c r="T2382" s="17">
        <f>T2383+T2385+T2387</f>
        <v>4293.8599999999997</v>
      </c>
      <c r="U2382" s="17">
        <f>U2383+U2385+U2387</f>
        <v>0</v>
      </c>
      <c r="V2382" s="17">
        <f>V2383+V2385+V2387</f>
        <v>4295.4389999999994</v>
      </c>
      <c r="W2382" s="17">
        <f>W2383+W2385+W2387</f>
        <v>0</v>
      </c>
      <c r="X2382" s="17">
        <f>X2383+X2385+X2387</f>
        <v>0</v>
      </c>
      <c r="Y2382" s="17">
        <f t="shared" si="6045"/>
        <v>23411.355</v>
      </c>
      <c r="Z2382" s="17">
        <f t="shared" si="6046"/>
        <v>23330.860000000001</v>
      </c>
      <c r="AA2382" s="17">
        <f t="shared" si="6047"/>
        <v>23332.438999999998</v>
      </c>
      <c r="AB2382" s="17">
        <f>AB2383+AB2385+AB2387</f>
        <v>0</v>
      </c>
      <c r="AC2382" s="17">
        <f>AC2383+AC2385+AC2387</f>
        <v>0</v>
      </c>
      <c r="AD2382" s="17">
        <f>AD2383+AD2385+AD2387</f>
        <v>0</v>
      </c>
      <c r="AE2382" s="17">
        <f t="shared" si="6048"/>
        <v>23411.355</v>
      </c>
      <c r="AF2382" s="17">
        <f t="shared" si="6049"/>
        <v>23330.860000000001</v>
      </c>
      <c r="AG2382" s="17">
        <f t="shared" si="6050"/>
        <v>23332.438999999998</v>
      </c>
      <c r="AH2382" s="17">
        <f>AH2383+AH2385+AH2387</f>
        <v>0</v>
      </c>
      <c r="AI2382" s="17">
        <f>AI2383+AI2385+AI2387</f>
        <v>0</v>
      </c>
      <c r="AJ2382" s="17">
        <f>AJ2383+AJ2385+AJ2387</f>
        <v>0</v>
      </c>
      <c r="AK2382" s="17">
        <f>AK2383+AK2385+AK2387</f>
        <v>0</v>
      </c>
      <c r="AL2382" s="17">
        <f>AL2383+AL2385+AL2387</f>
        <v>0</v>
      </c>
      <c r="AM2382" s="17">
        <f>AM2383+AM2385+AM2387</f>
        <v>0</v>
      </c>
      <c r="AN2382" s="17">
        <f>AN2383+AN2385+AN2387</f>
        <v>0</v>
      </c>
      <c r="AO2382" s="17">
        <f>AO2383+AO2385+AO2387</f>
        <v>0</v>
      </c>
      <c r="AP2382" s="17">
        <f>AP2383+AP2385+AP2387</f>
        <v>0</v>
      </c>
      <c r="AQ2382" s="17">
        <f>AQ2383+AQ2385+AQ2387</f>
        <v>0</v>
      </c>
      <c r="AR2382" s="17">
        <f>AR2383+AR2385+AR2387</f>
        <v>0</v>
      </c>
      <c r="AS2382" s="17">
        <f>AS2383+AS2385+AS2387</f>
        <v>0</v>
      </c>
      <c r="AT2382" s="17">
        <f>AT2383+AT2385+AT2387</f>
        <v>0</v>
      </c>
      <c r="AU2382" s="17">
        <f>AU2383+AU2385+AU2387</f>
        <v>0</v>
      </c>
      <c r="AV2382" s="17">
        <f>AV2383+AV2385+AV2387</f>
        <v>0</v>
      </c>
      <c r="AW2382" s="17">
        <f t="shared" si="6051"/>
        <v>23411.355</v>
      </c>
      <c r="AX2382" s="17">
        <f t="shared" si="6052"/>
        <v>23330.860000000001</v>
      </c>
      <c r="AY2382" s="17">
        <f t="shared" si="6053"/>
        <v>23332.438999999998</v>
      </c>
      <c r="AZ2382" s="17">
        <f>AZ2383+AZ2385+AZ2387</f>
        <v>0</v>
      </c>
      <c r="BA2382" s="32"/>
      <c r="BB2382" s="32"/>
      <c r="BC2382" s="1"/>
      <c r="BD2382" s="1"/>
      <c r="BE2382" s="1"/>
      <c r="BF2382" s="1"/>
      <c r="BG2382" s="1"/>
      <c r="BH2382" s="1"/>
      <c r="BI2382" s="1"/>
    </row>
    <row r="2383" s="1" customFormat="1">
      <c r="A2383" s="30" t="s">
        <v>947</v>
      </c>
      <c r="B2383" s="30" t="s">
        <v>29</v>
      </c>
      <c r="C2383" s="30" t="s">
        <v>31</v>
      </c>
      <c r="D2383" s="30" t="s">
        <v>970</v>
      </c>
      <c r="E2383" s="35"/>
      <c r="F2383" s="31" t="s">
        <v>56</v>
      </c>
      <c r="G2383" s="17">
        <f t="shared" si="6088"/>
        <v>17793.599999999999</v>
      </c>
      <c r="H2383" s="17">
        <f>H2384</f>
        <v>19037</v>
      </c>
      <c r="I2383" s="17">
        <f>I2384</f>
        <v>19037</v>
      </c>
      <c r="J2383" s="17">
        <f>J2384</f>
        <v>0</v>
      </c>
      <c r="K2383" s="17">
        <f>K2384</f>
        <v>0</v>
      </c>
      <c r="L2383" s="17">
        <f>L2384</f>
        <v>0</v>
      </c>
      <c r="M2383" s="17">
        <f t="shared" si="6008"/>
        <v>17793.599999999999</v>
      </c>
      <c r="N2383" s="17">
        <f t="shared" si="6009"/>
        <v>19037</v>
      </c>
      <c r="O2383" s="17">
        <f t="shared" si="6010"/>
        <v>19037</v>
      </c>
      <c r="P2383" s="17">
        <f>P2384</f>
        <v>0</v>
      </c>
      <c r="Q2383" s="17">
        <f>Q2384</f>
        <v>0</v>
      </c>
      <c r="R2383" s="17">
        <f>R2384</f>
        <v>0</v>
      </c>
      <c r="S2383" s="17">
        <f>S2384</f>
        <v>0</v>
      </c>
      <c r="T2383" s="17">
        <f>T2384</f>
        <v>0</v>
      </c>
      <c r="U2383" s="17">
        <f>U2384</f>
        <v>0</v>
      </c>
      <c r="V2383" s="17">
        <f>V2384</f>
        <v>0</v>
      </c>
      <c r="W2383" s="17">
        <f>W2384</f>
        <v>0</v>
      </c>
      <c r="X2383" s="17">
        <f>X2384</f>
        <v>0</v>
      </c>
      <c r="Y2383" s="17">
        <f t="shared" si="6045"/>
        <v>17793.599999999999</v>
      </c>
      <c r="Z2383" s="17">
        <f t="shared" si="6046"/>
        <v>19037</v>
      </c>
      <c r="AA2383" s="17">
        <f t="shared" si="6047"/>
        <v>19037</v>
      </c>
      <c r="AB2383" s="17">
        <f>AB2384</f>
        <v>0</v>
      </c>
      <c r="AC2383" s="17">
        <f>AC2384</f>
        <v>0</v>
      </c>
      <c r="AD2383" s="17">
        <f>AD2384</f>
        <v>0</v>
      </c>
      <c r="AE2383" s="17">
        <f t="shared" si="6048"/>
        <v>17793.599999999999</v>
      </c>
      <c r="AF2383" s="17">
        <f t="shared" si="6049"/>
        <v>19037</v>
      </c>
      <c r="AG2383" s="17">
        <f t="shared" si="6050"/>
        <v>19037</v>
      </c>
      <c r="AH2383" s="17">
        <f>AH2384</f>
        <v>0</v>
      </c>
      <c r="AI2383" s="17">
        <f>AI2384</f>
        <v>0</v>
      </c>
      <c r="AJ2383" s="17">
        <f>AJ2384</f>
        <v>0</v>
      </c>
      <c r="AK2383" s="17">
        <f>AK2384</f>
        <v>0</v>
      </c>
      <c r="AL2383" s="17">
        <f>AL2384</f>
        <v>0</v>
      </c>
      <c r="AM2383" s="17">
        <f>AM2384</f>
        <v>0</v>
      </c>
      <c r="AN2383" s="17">
        <f>AN2384</f>
        <v>0</v>
      </c>
      <c r="AO2383" s="17">
        <f>AO2384</f>
        <v>0</v>
      </c>
      <c r="AP2383" s="17">
        <f>AP2384</f>
        <v>0</v>
      </c>
      <c r="AQ2383" s="17">
        <f>AQ2384</f>
        <v>0</v>
      </c>
      <c r="AR2383" s="17">
        <f>AR2384</f>
        <v>0</v>
      </c>
      <c r="AS2383" s="17">
        <f>AS2384</f>
        <v>0</v>
      </c>
      <c r="AT2383" s="17">
        <f>AT2384</f>
        <v>0</v>
      </c>
      <c r="AU2383" s="17">
        <f>AU2384</f>
        <v>0</v>
      </c>
      <c r="AV2383" s="17">
        <f>AV2384</f>
        <v>0</v>
      </c>
      <c r="AW2383" s="17">
        <f t="shared" si="6051"/>
        <v>17793.599999999999</v>
      </c>
      <c r="AX2383" s="17">
        <f t="shared" si="6052"/>
        <v>19037</v>
      </c>
      <c r="AY2383" s="17">
        <f t="shared" si="6053"/>
        <v>19037</v>
      </c>
      <c r="AZ2383" s="17">
        <f>AZ2384</f>
        <v>0</v>
      </c>
      <c r="BA2383" s="32"/>
      <c r="BB2383" s="32"/>
      <c r="BC2383" s="1"/>
      <c r="BD2383" s="1"/>
      <c r="BE2383" s="1"/>
      <c r="BF2383" s="1"/>
      <c r="BG2383" s="1"/>
      <c r="BH2383" s="1"/>
      <c r="BI2383" s="1"/>
    </row>
    <row r="2384" s="1" customFormat="1">
      <c r="A2384" s="30" t="s">
        <v>947</v>
      </c>
      <c r="B2384" s="30" t="s">
        <v>29</v>
      </c>
      <c r="C2384" s="30" t="s">
        <v>31</v>
      </c>
      <c r="D2384" s="30" t="s">
        <v>970</v>
      </c>
      <c r="E2384" s="30" t="s">
        <v>134</v>
      </c>
      <c r="F2384" s="31" t="s">
        <v>135</v>
      </c>
      <c r="G2384" s="17">
        <v>17793.599999999999</v>
      </c>
      <c r="H2384" s="17">
        <v>19037</v>
      </c>
      <c r="I2384" s="17">
        <v>19037</v>
      </c>
      <c r="J2384" s="17"/>
      <c r="K2384" s="17"/>
      <c r="L2384" s="17"/>
      <c r="M2384" s="17">
        <f t="shared" si="6008"/>
        <v>17793.599999999999</v>
      </c>
      <c r="N2384" s="17">
        <f t="shared" si="6009"/>
        <v>19037</v>
      </c>
      <c r="O2384" s="17">
        <f t="shared" si="6010"/>
        <v>19037</v>
      </c>
      <c r="P2384" s="17"/>
      <c r="Q2384" s="17"/>
      <c r="R2384" s="17"/>
      <c r="S2384" s="17"/>
      <c r="T2384" s="17"/>
      <c r="U2384" s="17"/>
      <c r="V2384" s="17"/>
      <c r="W2384" s="17"/>
      <c r="X2384" s="17"/>
      <c r="Y2384" s="17">
        <f t="shared" si="6045"/>
        <v>17793.599999999999</v>
      </c>
      <c r="Z2384" s="17">
        <f t="shared" si="6046"/>
        <v>19037</v>
      </c>
      <c r="AA2384" s="17">
        <f t="shared" si="6047"/>
        <v>19037</v>
      </c>
      <c r="AB2384" s="17"/>
      <c r="AC2384" s="17"/>
      <c r="AD2384" s="17"/>
      <c r="AE2384" s="17">
        <f t="shared" si="6048"/>
        <v>17793.599999999999</v>
      </c>
      <c r="AF2384" s="17">
        <f t="shared" si="6049"/>
        <v>19037</v>
      </c>
      <c r="AG2384" s="17">
        <f t="shared" si="6050"/>
        <v>19037</v>
      </c>
      <c r="AH2384" s="17"/>
      <c r="AI2384" s="17"/>
      <c r="AJ2384" s="17"/>
      <c r="AK2384" s="17"/>
      <c r="AL2384" s="17"/>
      <c r="AM2384" s="17"/>
      <c r="AN2384" s="17"/>
      <c r="AO2384" s="17"/>
      <c r="AP2384" s="17"/>
      <c r="AQ2384" s="17"/>
      <c r="AR2384" s="17"/>
      <c r="AS2384" s="17"/>
      <c r="AT2384" s="17"/>
      <c r="AU2384" s="17"/>
      <c r="AV2384" s="17"/>
      <c r="AW2384" s="17">
        <f t="shared" si="6051"/>
        <v>17793.599999999999</v>
      </c>
      <c r="AX2384" s="17">
        <f t="shared" si="6052"/>
        <v>19037</v>
      </c>
      <c r="AY2384" s="17">
        <f t="shared" si="6053"/>
        <v>19037</v>
      </c>
      <c r="AZ2384" s="17"/>
      <c r="BA2384" s="32"/>
      <c r="BB2384" s="32"/>
      <c r="BC2384" s="1"/>
      <c r="BD2384" s="1"/>
      <c r="BE2384" s="1"/>
      <c r="BF2384" s="1"/>
      <c r="BG2384" s="1"/>
      <c r="BH2384" s="1"/>
      <c r="BI2384" s="1"/>
    </row>
    <row r="2385" s="1" customFormat="1">
      <c r="A2385" s="30" t="s">
        <v>947</v>
      </c>
      <c r="B2385" s="30" t="s">
        <v>29</v>
      </c>
      <c r="C2385" s="30" t="s">
        <v>31</v>
      </c>
      <c r="D2385" s="30" t="s">
        <v>971</v>
      </c>
      <c r="E2385" s="35"/>
      <c r="F2385" s="31" t="s">
        <v>226</v>
      </c>
      <c r="G2385" s="17">
        <f t="shared" si="6088"/>
        <v>712.60000000000002</v>
      </c>
      <c r="H2385" s="17">
        <f>H2386</f>
        <v>0</v>
      </c>
      <c r="I2385" s="17">
        <f>I2386</f>
        <v>0</v>
      </c>
      <c r="J2385" s="17">
        <f>J2386</f>
        <v>0</v>
      </c>
      <c r="K2385" s="17">
        <f>K2386</f>
        <v>0</v>
      </c>
      <c r="L2385" s="17">
        <f>L2386</f>
        <v>0</v>
      </c>
      <c r="M2385" s="17">
        <f t="shared" si="6008"/>
        <v>712.60000000000002</v>
      </c>
      <c r="N2385" s="17">
        <f t="shared" si="6009"/>
        <v>0</v>
      </c>
      <c r="O2385" s="17">
        <f t="shared" si="6010"/>
        <v>0</v>
      </c>
      <c r="P2385" s="17">
        <f>P2386</f>
        <v>466.39999999999998</v>
      </c>
      <c r="Q2385" s="17">
        <f>Q2386</f>
        <v>0</v>
      </c>
      <c r="R2385" s="17">
        <f>R2386</f>
        <v>0</v>
      </c>
      <c r="S2385" s="17">
        <f>S2386</f>
        <v>0</v>
      </c>
      <c r="T2385" s="17">
        <f>T2386</f>
        <v>0</v>
      </c>
      <c r="U2385" s="17">
        <f>U2386</f>
        <v>0</v>
      </c>
      <c r="V2385" s="17">
        <f>V2386</f>
        <v>0</v>
      </c>
      <c r="W2385" s="17">
        <f>W2386</f>
        <v>0</v>
      </c>
      <c r="X2385" s="17">
        <f>X2386</f>
        <v>0</v>
      </c>
      <c r="Y2385" s="17">
        <f t="shared" si="6045"/>
        <v>1179</v>
      </c>
      <c r="Z2385" s="17">
        <f t="shared" si="6046"/>
        <v>0</v>
      </c>
      <c r="AA2385" s="17">
        <f t="shared" si="6047"/>
        <v>0</v>
      </c>
      <c r="AB2385" s="17">
        <f>AB2386</f>
        <v>0</v>
      </c>
      <c r="AC2385" s="17">
        <f>AC2386</f>
        <v>0</v>
      </c>
      <c r="AD2385" s="17">
        <f>AD2386</f>
        <v>0</v>
      </c>
      <c r="AE2385" s="17">
        <f t="shared" si="6048"/>
        <v>1179</v>
      </c>
      <c r="AF2385" s="17">
        <f t="shared" si="6049"/>
        <v>0</v>
      </c>
      <c r="AG2385" s="17">
        <f t="shared" si="6050"/>
        <v>0</v>
      </c>
      <c r="AH2385" s="17">
        <f>AH2386</f>
        <v>0</v>
      </c>
      <c r="AI2385" s="17">
        <f>AI2386</f>
        <v>0</v>
      </c>
      <c r="AJ2385" s="17">
        <f>AJ2386</f>
        <v>0</v>
      </c>
      <c r="AK2385" s="17">
        <f>AK2386</f>
        <v>0</v>
      </c>
      <c r="AL2385" s="17">
        <f>AL2386</f>
        <v>0</v>
      </c>
      <c r="AM2385" s="17">
        <f>AM2386</f>
        <v>0</v>
      </c>
      <c r="AN2385" s="17">
        <f>AN2386</f>
        <v>0</v>
      </c>
      <c r="AO2385" s="17">
        <f>AO2386</f>
        <v>0</v>
      </c>
      <c r="AP2385" s="17">
        <f>AP2386</f>
        <v>0</v>
      </c>
      <c r="AQ2385" s="17">
        <f>AQ2386</f>
        <v>0</v>
      </c>
      <c r="AR2385" s="17">
        <f>AR2386</f>
        <v>0</v>
      </c>
      <c r="AS2385" s="17">
        <f>AS2386</f>
        <v>0</v>
      </c>
      <c r="AT2385" s="17">
        <f>AT2386</f>
        <v>0</v>
      </c>
      <c r="AU2385" s="17">
        <f>AU2386</f>
        <v>0</v>
      </c>
      <c r="AV2385" s="17">
        <f>AV2386</f>
        <v>0</v>
      </c>
      <c r="AW2385" s="17">
        <f t="shared" si="6051"/>
        <v>1179</v>
      </c>
      <c r="AX2385" s="17">
        <f t="shared" si="6052"/>
        <v>0</v>
      </c>
      <c r="AY2385" s="17">
        <f t="shared" si="6053"/>
        <v>0</v>
      </c>
      <c r="AZ2385" s="17">
        <f>AZ2386</f>
        <v>0</v>
      </c>
      <c r="BA2385" s="32"/>
      <c r="BB2385" s="32"/>
      <c r="BC2385" s="1"/>
      <c r="BD2385" s="1"/>
      <c r="BE2385" s="1"/>
      <c r="BF2385" s="1"/>
      <c r="BG2385" s="1"/>
      <c r="BH2385" s="1"/>
      <c r="BI2385" s="1"/>
    </row>
    <row r="2386" s="1" customFormat="1">
      <c r="A2386" s="30" t="s">
        <v>947</v>
      </c>
      <c r="B2386" s="30" t="s">
        <v>29</v>
      </c>
      <c r="C2386" s="30" t="s">
        <v>31</v>
      </c>
      <c r="D2386" s="30" t="s">
        <v>971</v>
      </c>
      <c r="E2386" s="30" t="s">
        <v>134</v>
      </c>
      <c r="F2386" s="31" t="s">
        <v>135</v>
      </c>
      <c r="G2386" s="17">
        <v>712.60000000000002</v>
      </c>
      <c r="H2386" s="17">
        <v>0</v>
      </c>
      <c r="I2386" s="17">
        <v>0</v>
      </c>
      <c r="J2386" s="17"/>
      <c r="K2386" s="17"/>
      <c r="L2386" s="17"/>
      <c r="M2386" s="17">
        <f t="shared" si="6008"/>
        <v>712.60000000000002</v>
      </c>
      <c r="N2386" s="17">
        <f t="shared" si="6009"/>
        <v>0</v>
      </c>
      <c r="O2386" s="17">
        <f t="shared" si="6010"/>
        <v>0</v>
      </c>
      <c r="P2386" s="17">
        <v>466.39999999999998</v>
      </c>
      <c r="Q2386" s="17"/>
      <c r="R2386" s="17"/>
      <c r="S2386" s="17"/>
      <c r="T2386" s="17"/>
      <c r="U2386" s="17"/>
      <c r="V2386" s="17"/>
      <c r="W2386" s="17"/>
      <c r="X2386" s="17"/>
      <c r="Y2386" s="17">
        <f t="shared" si="6045"/>
        <v>1179</v>
      </c>
      <c r="Z2386" s="17">
        <f t="shared" si="6046"/>
        <v>0</v>
      </c>
      <c r="AA2386" s="17">
        <f t="shared" si="6047"/>
        <v>0</v>
      </c>
      <c r="AB2386" s="17"/>
      <c r="AC2386" s="17"/>
      <c r="AD2386" s="17"/>
      <c r="AE2386" s="17">
        <f t="shared" si="6048"/>
        <v>1179</v>
      </c>
      <c r="AF2386" s="17">
        <f t="shared" si="6049"/>
        <v>0</v>
      </c>
      <c r="AG2386" s="17">
        <f t="shared" si="6050"/>
        <v>0</v>
      </c>
      <c r="AH2386" s="17"/>
      <c r="AI2386" s="17"/>
      <c r="AJ2386" s="17"/>
      <c r="AK2386" s="17"/>
      <c r="AL2386" s="17"/>
      <c r="AM2386" s="17"/>
      <c r="AN2386" s="17"/>
      <c r="AO2386" s="17"/>
      <c r="AP2386" s="17"/>
      <c r="AQ2386" s="17"/>
      <c r="AR2386" s="17"/>
      <c r="AS2386" s="17"/>
      <c r="AT2386" s="17"/>
      <c r="AU2386" s="17"/>
      <c r="AV2386" s="17"/>
      <c r="AW2386" s="17">
        <f t="shared" si="6051"/>
        <v>1179</v>
      </c>
      <c r="AX2386" s="17">
        <f t="shared" si="6052"/>
        <v>0</v>
      </c>
      <c r="AY2386" s="17">
        <f t="shared" si="6053"/>
        <v>0</v>
      </c>
      <c r="AZ2386" s="17"/>
      <c r="BA2386" s="32"/>
      <c r="BB2386" s="32"/>
      <c r="BC2386" s="1"/>
      <c r="BD2386" s="1"/>
      <c r="BE2386" s="1"/>
      <c r="BF2386" s="1"/>
      <c r="BG2386" s="1"/>
      <c r="BH2386" s="1"/>
      <c r="BI2386" s="1"/>
    </row>
    <row r="2387" s="1" customFormat="1">
      <c r="A2387" s="30" t="s">
        <v>947</v>
      </c>
      <c r="B2387" s="30" t="s">
        <v>29</v>
      </c>
      <c r="C2387" s="30" t="s">
        <v>31</v>
      </c>
      <c r="D2387" s="30" t="s">
        <v>972</v>
      </c>
      <c r="E2387" s="30"/>
      <c r="F2387" s="31" t="s">
        <v>973</v>
      </c>
      <c r="G2387" s="17"/>
      <c r="H2387" s="17"/>
      <c r="I2387" s="17"/>
      <c r="J2387" s="17"/>
      <c r="K2387" s="17"/>
      <c r="L2387" s="17"/>
      <c r="M2387" s="17"/>
      <c r="N2387" s="17"/>
      <c r="O2387" s="17"/>
      <c r="P2387" s="17">
        <f>P2388</f>
        <v>0</v>
      </c>
      <c r="Q2387" s="17">
        <f>Q2388</f>
        <v>0</v>
      </c>
      <c r="R2387" s="17">
        <f>R2388</f>
        <v>0</v>
      </c>
      <c r="S2387" s="17">
        <f>S2388</f>
        <v>4438.7550000000001</v>
      </c>
      <c r="T2387" s="17">
        <f>T2388</f>
        <v>4293.8599999999997</v>
      </c>
      <c r="U2387" s="17">
        <f>U2388</f>
        <v>0</v>
      </c>
      <c r="V2387" s="17">
        <f>V2388</f>
        <v>4295.4389999999994</v>
      </c>
      <c r="W2387" s="17">
        <f>W2388</f>
        <v>0</v>
      </c>
      <c r="X2387" s="17">
        <f>X2388</f>
        <v>0</v>
      </c>
      <c r="Y2387" s="17">
        <f t="shared" si="6045"/>
        <v>4438.7550000000001</v>
      </c>
      <c r="Z2387" s="17">
        <f t="shared" si="6046"/>
        <v>4293.8599999999997</v>
      </c>
      <c r="AA2387" s="17">
        <f t="shared" si="6047"/>
        <v>4295.4389999999994</v>
      </c>
      <c r="AB2387" s="17">
        <f>AB2388</f>
        <v>0</v>
      </c>
      <c r="AC2387" s="17">
        <f>AC2388</f>
        <v>0</v>
      </c>
      <c r="AD2387" s="17">
        <f>AD2388</f>
        <v>0</v>
      </c>
      <c r="AE2387" s="17">
        <f t="shared" si="6048"/>
        <v>4438.7550000000001</v>
      </c>
      <c r="AF2387" s="17">
        <f t="shared" si="6049"/>
        <v>4293.8599999999997</v>
      </c>
      <c r="AG2387" s="17">
        <f t="shared" si="6050"/>
        <v>4295.4389999999994</v>
      </c>
      <c r="AH2387" s="17">
        <f>AH2388</f>
        <v>0</v>
      </c>
      <c r="AI2387" s="17">
        <f>AI2388</f>
        <v>0</v>
      </c>
      <c r="AJ2387" s="17">
        <f>AJ2388</f>
        <v>0</v>
      </c>
      <c r="AK2387" s="17">
        <f>AK2388</f>
        <v>0</v>
      </c>
      <c r="AL2387" s="17">
        <f>AL2388</f>
        <v>0</v>
      </c>
      <c r="AM2387" s="17">
        <f>AM2388</f>
        <v>0</v>
      </c>
      <c r="AN2387" s="17">
        <f>AN2388</f>
        <v>0</v>
      </c>
      <c r="AO2387" s="17">
        <f>AO2388</f>
        <v>0</v>
      </c>
      <c r="AP2387" s="17">
        <f>AP2388</f>
        <v>0</v>
      </c>
      <c r="AQ2387" s="17">
        <f>AQ2388</f>
        <v>0</v>
      </c>
      <c r="AR2387" s="17">
        <f>AR2388</f>
        <v>0</v>
      </c>
      <c r="AS2387" s="17">
        <f>AS2388</f>
        <v>0</v>
      </c>
      <c r="AT2387" s="17">
        <f>AT2388</f>
        <v>0</v>
      </c>
      <c r="AU2387" s="17">
        <f>AU2388</f>
        <v>0</v>
      </c>
      <c r="AV2387" s="17">
        <f>AV2388</f>
        <v>0</v>
      </c>
      <c r="AW2387" s="17">
        <f t="shared" si="6051"/>
        <v>4438.7550000000001</v>
      </c>
      <c r="AX2387" s="17">
        <f t="shared" si="6052"/>
        <v>4293.8599999999997</v>
      </c>
      <c r="AY2387" s="17">
        <f t="shared" si="6053"/>
        <v>4295.4389999999994</v>
      </c>
      <c r="AZ2387" s="17">
        <f>AZ2388</f>
        <v>0</v>
      </c>
      <c r="BA2387" s="32"/>
      <c r="BB2387" s="32"/>
      <c r="BC2387" s="1"/>
      <c r="BD2387" s="1"/>
      <c r="BE2387" s="1"/>
      <c r="BF2387" s="1"/>
      <c r="BG2387" s="1"/>
      <c r="BH2387" s="1"/>
      <c r="BI2387" s="1"/>
    </row>
    <row r="2388" s="1" customFormat="1">
      <c r="A2388" s="30" t="s">
        <v>947</v>
      </c>
      <c r="B2388" s="30" t="s">
        <v>29</v>
      </c>
      <c r="C2388" s="30" t="s">
        <v>31</v>
      </c>
      <c r="D2388" s="30" t="s">
        <v>972</v>
      </c>
      <c r="E2388" s="30" t="s">
        <v>134</v>
      </c>
      <c r="F2388" s="31" t="s">
        <v>135</v>
      </c>
      <c r="G2388" s="17"/>
      <c r="H2388" s="17"/>
      <c r="I2388" s="17"/>
      <c r="J2388" s="17"/>
      <c r="K2388" s="17"/>
      <c r="L2388" s="17"/>
      <c r="M2388" s="17"/>
      <c r="N2388" s="17"/>
      <c r="O2388" s="17"/>
      <c r="P2388" s="17"/>
      <c r="Q2388" s="17"/>
      <c r="R2388" s="17"/>
      <c r="S2388" s="17">
        <f>3138.2+1300.555</f>
        <v>4438.7550000000001</v>
      </c>
      <c r="T2388" s="17">
        <f>4254.4+39.46</f>
        <v>4293.8599999999997</v>
      </c>
      <c r="U2388" s="17"/>
      <c r="V2388" s="17">
        <f>4254.4+41.039</f>
        <v>4295.4389999999994</v>
      </c>
      <c r="W2388" s="17"/>
      <c r="X2388" s="17"/>
      <c r="Y2388" s="17">
        <f t="shared" si="6045"/>
        <v>4438.7550000000001</v>
      </c>
      <c r="Z2388" s="17">
        <f t="shared" si="6046"/>
        <v>4293.8599999999997</v>
      </c>
      <c r="AA2388" s="17">
        <f t="shared" si="6047"/>
        <v>4295.4389999999994</v>
      </c>
      <c r="AB2388" s="17"/>
      <c r="AC2388" s="17"/>
      <c r="AD2388" s="17"/>
      <c r="AE2388" s="17">
        <f t="shared" si="6048"/>
        <v>4438.7550000000001</v>
      </c>
      <c r="AF2388" s="17">
        <f t="shared" si="6049"/>
        <v>4293.8599999999997</v>
      </c>
      <c r="AG2388" s="17">
        <f t="shared" si="6050"/>
        <v>4295.4389999999994</v>
      </c>
      <c r="AH2388" s="17"/>
      <c r="AI2388" s="17"/>
      <c r="AJ2388" s="17"/>
      <c r="AK2388" s="17"/>
      <c r="AL2388" s="17"/>
      <c r="AM2388" s="17"/>
      <c r="AN2388" s="17"/>
      <c r="AO2388" s="17"/>
      <c r="AP2388" s="17"/>
      <c r="AQ2388" s="17"/>
      <c r="AR2388" s="17"/>
      <c r="AS2388" s="17"/>
      <c r="AT2388" s="17"/>
      <c r="AU2388" s="17"/>
      <c r="AV2388" s="17"/>
      <c r="AW2388" s="17">
        <f t="shared" si="6051"/>
        <v>4438.7550000000001</v>
      </c>
      <c r="AX2388" s="17">
        <f t="shared" si="6052"/>
        <v>4293.8599999999997</v>
      </c>
      <c r="AY2388" s="17">
        <f t="shared" si="6053"/>
        <v>4295.4389999999994</v>
      </c>
      <c r="AZ2388" s="17"/>
      <c r="BA2388" s="32"/>
      <c r="BB2388" s="32"/>
      <c r="BC2388" s="1"/>
      <c r="BD2388" s="1"/>
      <c r="BE2388" s="1"/>
      <c r="BF2388" s="1"/>
      <c r="BG2388" s="1"/>
      <c r="BH2388" s="1"/>
      <c r="BI2388" s="1"/>
    </row>
    <row r="2389" s="1" customFormat="1">
      <c r="A2389" s="30" t="s">
        <v>947</v>
      </c>
      <c r="B2389" s="30" t="s">
        <v>29</v>
      </c>
      <c r="C2389" s="30" t="s">
        <v>31</v>
      </c>
      <c r="D2389" s="30" t="s">
        <v>481</v>
      </c>
      <c r="E2389" s="35"/>
      <c r="F2389" s="31" t="s">
        <v>482</v>
      </c>
      <c r="G2389" s="17">
        <f t="shared" si="6088"/>
        <v>141000</v>
      </c>
      <c r="H2389" s="17">
        <f>H2390</f>
        <v>141000</v>
      </c>
      <c r="I2389" s="17">
        <f>I2390</f>
        <v>141000</v>
      </c>
      <c r="J2389" s="17">
        <f>J2390</f>
        <v>0</v>
      </c>
      <c r="K2389" s="17">
        <f>K2390</f>
        <v>0</v>
      </c>
      <c r="L2389" s="17">
        <f>L2390</f>
        <v>0</v>
      </c>
      <c r="M2389" s="17">
        <f t="shared" si="6008"/>
        <v>141000</v>
      </c>
      <c r="N2389" s="17">
        <f t="shared" si="6009"/>
        <v>141000</v>
      </c>
      <c r="O2389" s="17">
        <f t="shared" si="6010"/>
        <v>141000</v>
      </c>
      <c r="P2389" s="17">
        <f>P2390</f>
        <v>0</v>
      </c>
      <c r="Q2389" s="17">
        <f>Q2390</f>
        <v>0</v>
      </c>
      <c r="R2389" s="17">
        <f>R2390</f>
        <v>0</v>
      </c>
      <c r="S2389" s="17">
        <f>S2390</f>
        <v>0</v>
      </c>
      <c r="T2389" s="17">
        <f>T2390</f>
        <v>0</v>
      </c>
      <c r="U2389" s="17">
        <f>U2390</f>
        <v>0</v>
      </c>
      <c r="V2389" s="17">
        <f>V2390</f>
        <v>0</v>
      </c>
      <c r="W2389" s="17">
        <f>W2390</f>
        <v>0</v>
      </c>
      <c r="X2389" s="17">
        <f>X2390</f>
        <v>0</v>
      </c>
      <c r="Y2389" s="17">
        <f t="shared" si="6045"/>
        <v>141000</v>
      </c>
      <c r="Z2389" s="17">
        <f t="shared" si="6046"/>
        <v>141000</v>
      </c>
      <c r="AA2389" s="17">
        <f t="shared" si="6047"/>
        <v>141000</v>
      </c>
      <c r="AB2389" s="17">
        <f>AB2390</f>
        <v>0</v>
      </c>
      <c r="AC2389" s="17">
        <f>AC2390</f>
        <v>0</v>
      </c>
      <c r="AD2389" s="17">
        <f>AD2390</f>
        <v>0</v>
      </c>
      <c r="AE2389" s="17">
        <f t="shared" si="6048"/>
        <v>141000</v>
      </c>
      <c r="AF2389" s="17">
        <f t="shared" si="6049"/>
        <v>141000</v>
      </c>
      <c r="AG2389" s="17">
        <f t="shared" si="6050"/>
        <v>141000</v>
      </c>
      <c r="AH2389" s="17">
        <f>AH2390</f>
        <v>0</v>
      </c>
      <c r="AI2389" s="17">
        <f>AI2390</f>
        <v>0</v>
      </c>
      <c r="AJ2389" s="17">
        <f>AJ2390</f>
        <v>0</v>
      </c>
      <c r="AK2389" s="17">
        <f>AK2390</f>
        <v>0</v>
      </c>
      <c r="AL2389" s="17">
        <f>AL2390</f>
        <v>0</v>
      </c>
      <c r="AM2389" s="17">
        <f>AM2390</f>
        <v>0</v>
      </c>
      <c r="AN2389" s="17">
        <f>AN2390</f>
        <v>0</v>
      </c>
      <c r="AO2389" s="17">
        <f>AO2390</f>
        <v>0</v>
      </c>
      <c r="AP2389" s="17">
        <f>AP2390</f>
        <v>0</v>
      </c>
      <c r="AQ2389" s="17">
        <f>AQ2390</f>
        <v>0</v>
      </c>
      <c r="AR2389" s="17">
        <f>AR2390</f>
        <v>0</v>
      </c>
      <c r="AS2389" s="17">
        <f>AS2390</f>
        <v>0</v>
      </c>
      <c r="AT2389" s="17">
        <f>AT2390</f>
        <v>0</v>
      </c>
      <c r="AU2389" s="17">
        <f>AU2390</f>
        <v>0</v>
      </c>
      <c r="AV2389" s="17">
        <f>AV2390</f>
        <v>0</v>
      </c>
      <c r="AW2389" s="17">
        <f t="shared" si="6051"/>
        <v>141000</v>
      </c>
      <c r="AX2389" s="17">
        <f t="shared" si="6052"/>
        <v>141000</v>
      </c>
      <c r="AY2389" s="17">
        <f t="shared" si="6053"/>
        <v>141000</v>
      </c>
      <c r="AZ2389" s="17">
        <f>AZ2390</f>
        <v>0</v>
      </c>
      <c r="BA2389" s="32"/>
      <c r="BB2389" s="32"/>
      <c r="BC2389" s="1"/>
      <c r="BD2389" s="1"/>
      <c r="BE2389" s="1"/>
      <c r="BF2389" s="1"/>
      <c r="BG2389" s="1"/>
      <c r="BH2389" s="1"/>
      <c r="BI2389" s="1"/>
    </row>
    <row r="2390" s="1" customFormat="1">
      <c r="A2390" s="30" t="s">
        <v>947</v>
      </c>
      <c r="B2390" s="30" t="s">
        <v>29</v>
      </c>
      <c r="C2390" s="30" t="s">
        <v>31</v>
      </c>
      <c r="D2390" s="30" t="s">
        <v>481</v>
      </c>
      <c r="E2390" s="30" t="s">
        <v>43</v>
      </c>
      <c r="F2390" s="31" t="s">
        <v>44</v>
      </c>
      <c r="G2390" s="17">
        <v>141000</v>
      </c>
      <c r="H2390" s="17">
        <v>141000</v>
      </c>
      <c r="I2390" s="17">
        <v>141000</v>
      </c>
      <c r="J2390" s="17"/>
      <c r="K2390" s="17"/>
      <c r="L2390" s="17"/>
      <c r="M2390" s="17">
        <f t="shared" si="6008"/>
        <v>141000</v>
      </c>
      <c r="N2390" s="17">
        <f t="shared" si="6009"/>
        <v>141000</v>
      </c>
      <c r="O2390" s="17">
        <f t="shared" si="6010"/>
        <v>141000</v>
      </c>
      <c r="P2390" s="17"/>
      <c r="Q2390" s="17"/>
      <c r="R2390" s="17"/>
      <c r="S2390" s="17"/>
      <c r="T2390" s="17"/>
      <c r="U2390" s="17"/>
      <c r="V2390" s="17"/>
      <c r="W2390" s="17"/>
      <c r="X2390" s="17"/>
      <c r="Y2390" s="17">
        <f t="shared" si="6045"/>
        <v>141000</v>
      </c>
      <c r="Z2390" s="17">
        <f t="shared" si="6046"/>
        <v>141000</v>
      </c>
      <c r="AA2390" s="17">
        <f t="shared" si="6047"/>
        <v>141000</v>
      </c>
      <c r="AB2390" s="17"/>
      <c r="AC2390" s="17"/>
      <c r="AD2390" s="17"/>
      <c r="AE2390" s="17">
        <f t="shared" si="6048"/>
        <v>141000</v>
      </c>
      <c r="AF2390" s="17">
        <f t="shared" si="6049"/>
        <v>141000</v>
      </c>
      <c r="AG2390" s="17">
        <f t="shared" si="6050"/>
        <v>141000</v>
      </c>
      <c r="AH2390" s="17"/>
      <c r="AI2390" s="17"/>
      <c r="AJ2390" s="17"/>
      <c r="AK2390" s="17"/>
      <c r="AL2390" s="17"/>
      <c r="AM2390" s="17"/>
      <c r="AN2390" s="17"/>
      <c r="AO2390" s="17"/>
      <c r="AP2390" s="17"/>
      <c r="AQ2390" s="17"/>
      <c r="AR2390" s="17"/>
      <c r="AS2390" s="17"/>
      <c r="AT2390" s="17"/>
      <c r="AU2390" s="17"/>
      <c r="AV2390" s="17"/>
      <c r="AW2390" s="17">
        <f t="shared" si="6051"/>
        <v>141000</v>
      </c>
      <c r="AX2390" s="17">
        <f t="shared" si="6052"/>
        <v>141000</v>
      </c>
      <c r="AY2390" s="17">
        <f t="shared" si="6053"/>
        <v>141000</v>
      </c>
      <c r="AZ2390" s="17"/>
      <c r="BA2390" s="32"/>
      <c r="BB2390" s="32"/>
      <c r="BC2390" s="1"/>
      <c r="BD2390" s="1"/>
      <c r="BE2390" s="1"/>
      <c r="BF2390" s="1"/>
      <c r="BG2390" s="1"/>
      <c r="BH2390" s="1"/>
      <c r="BI2390" s="1"/>
    </row>
    <row r="2391" s="1" customFormat="1">
      <c r="A2391" s="30" t="s">
        <v>947</v>
      </c>
      <c r="B2391" s="30" t="s">
        <v>29</v>
      </c>
      <c r="C2391" s="30" t="s">
        <v>31</v>
      </c>
      <c r="D2391" s="30" t="s">
        <v>59</v>
      </c>
      <c r="E2391" s="35"/>
      <c r="F2391" s="31" t="s">
        <v>60</v>
      </c>
      <c r="G2391" s="17">
        <f>G2392+G2396+G2400+G2394+G2398+G2402+G2404+G2406+G2408</f>
        <v>138462.89999999999</v>
      </c>
      <c r="H2391" s="17">
        <f>H2392+H2396+H2400+H2394+H2398+H2402+H2404+H2406+H2408</f>
        <v>131549</v>
      </c>
      <c r="I2391" s="17">
        <f>I2392+I2396+I2400+I2394+I2398+I2402+I2404+I2406+I2408</f>
        <v>119230.89999999999</v>
      </c>
      <c r="J2391" s="17">
        <f>J2392+J2396+J2400+J2394+J2398+J2402+J2404+J2406+J2408</f>
        <v>0</v>
      </c>
      <c r="K2391" s="17">
        <f>K2392+K2396+K2400+K2394+K2398+K2402+K2404+K2406+K2408</f>
        <v>0</v>
      </c>
      <c r="L2391" s="17">
        <f>L2392+L2396+L2400+L2394+L2398+L2402+L2404+L2406+L2408</f>
        <v>0</v>
      </c>
      <c r="M2391" s="17">
        <f t="shared" si="6008"/>
        <v>138462.89999999999</v>
      </c>
      <c r="N2391" s="17">
        <f t="shared" si="6009"/>
        <v>131549</v>
      </c>
      <c r="O2391" s="17">
        <f t="shared" si="6010"/>
        <v>119230.89999999999</v>
      </c>
      <c r="P2391" s="17">
        <f>P2392+P2396+P2400+P2394+P2398+P2402+P2404+P2406+P2408</f>
        <v>0</v>
      </c>
      <c r="Q2391" s="17">
        <f>Q2392+Q2396+Q2400+Q2394+Q2398+Q2402+Q2404+Q2406+Q2408</f>
        <v>0</v>
      </c>
      <c r="R2391" s="17">
        <f>R2392+R2396+R2400+R2394+R2398+R2402+R2404+R2406+R2408</f>
        <v>241.5</v>
      </c>
      <c r="S2391" s="17">
        <f>S2392+S2396+S2400+S2394+S2398+S2402+S2404+S2406+S2408</f>
        <v>612</v>
      </c>
      <c r="T2391" s="17">
        <f>T2392+T2396+T2400+T2394+T2398+T2402+T2404+T2406+T2408</f>
        <v>0</v>
      </c>
      <c r="U2391" s="17">
        <f>U2392+U2396+U2400+U2394+U2398+U2402+U2404+U2406+U2408</f>
        <v>0</v>
      </c>
      <c r="V2391" s="17">
        <f>V2392+V2396+V2400+V2394+V2398+V2402+V2404+V2406+V2408</f>
        <v>0</v>
      </c>
      <c r="W2391" s="17">
        <f>W2392+W2396+W2400+W2394+W2398+W2402+W2404+W2406+W2408</f>
        <v>0</v>
      </c>
      <c r="X2391" s="17">
        <f>X2392+X2396+X2400+X2394+X2398+X2402+X2404+X2406+X2408</f>
        <v>0</v>
      </c>
      <c r="Y2391" s="17">
        <f t="shared" si="6045"/>
        <v>139316.39999999999</v>
      </c>
      <c r="Z2391" s="17">
        <f t="shared" si="6046"/>
        <v>131549</v>
      </c>
      <c r="AA2391" s="17">
        <f t="shared" si="6047"/>
        <v>119230.89999999999</v>
      </c>
      <c r="AB2391" s="17">
        <f>AB2392+AB2396+AB2400+AB2394+AB2398+AB2402+AB2404+AB2406+AB2408</f>
        <v>0</v>
      </c>
      <c r="AC2391" s="17">
        <f>AC2392+AC2396+AC2400+AC2394+AC2398+AC2402+AC2404+AC2406+AC2408</f>
        <v>0</v>
      </c>
      <c r="AD2391" s="17">
        <f>AD2392+AD2396+AD2400+AD2394+AD2398+AD2402+AD2404+AD2406+AD2408</f>
        <v>0</v>
      </c>
      <c r="AE2391" s="17">
        <f t="shared" si="6048"/>
        <v>139316.39999999999</v>
      </c>
      <c r="AF2391" s="17">
        <f t="shared" si="6049"/>
        <v>131549</v>
      </c>
      <c r="AG2391" s="17">
        <f t="shared" si="6050"/>
        <v>119230.89999999999</v>
      </c>
      <c r="AH2391" s="17">
        <f>AH2392+AH2396+AH2400+AH2394+AH2398+AH2402+AH2404+AH2406+AH2408</f>
        <v>0</v>
      </c>
      <c r="AI2391" s="17">
        <f>AI2392+AI2396+AI2400+AI2394+AI2398+AI2402+AI2404+AI2406+AI2408</f>
        <v>0</v>
      </c>
      <c r="AJ2391" s="17">
        <f>AJ2392+AJ2396+AJ2400+AJ2394+AJ2398+AJ2402+AJ2404+AJ2406+AJ2408</f>
        <v>-6862.6959999999999</v>
      </c>
      <c r="AK2391" s="17">
        <f>AK2392+AK2396+AK2400+AK2394+AK2398+AK2402+AK2404+AK2406+AK2408</f>
        <v>0</v>
      </c>
      <c r="AL2391" s="17">
        <f>AL2392+AL2396+AL2400+AL2394+AL2398+AL2402+AL2404+AL2406+AL2408</f>
        <v>0</v>
      </c>
      <c r="AM2391" s="17">
        <f>AM2392+AM2396+AM2400+AM2394+AM2398+AM2402+AM2404+AM2406+AM2408</f>
        <v>0</v>
      </c>
      <c r="AN2391" s="17">
        <f>AN2392+AN2396+AN2400+AN2394+AN2398+AN2402+AN2404+AN2406+AN2408</f>
        <v>0</v>
      </c>
      <c r="AO2391" s="17">
        <f>AO2392+AO2396+AO2400+AO2394+AO2398+AO2402+AO2404+AO2406+AO2408</f>
        <v>6900</v>
      </c>
      <c r="AP2391" s="17">
        <f>AP2392+AP2396+AP2400+AP2394+AP2398+AP2402+AP2404+AP2406+AP2408</f>
        <v>0</v>
      </c>
      <c r="AQ2391" s="17">
        <f>AQ2392+AQ2396+AQ2400+AQ2394+AQ2398+AQ2402+AQ2404+AQ2406+AQ2408</f>
        <v>0</v>
      </c>
      <c r="AR2391" s="17">
        <f>AR2392+AR2396+AR2400+AR2394+AR2398+AR2402+AR2404+AR2406+AR2408</f>
        <v>0</v>
      </c>
      <c r="AS2391" s="17">
        <f>AS2392+AS2396+AS2400+AS2394+AS2398+AS2402+AS2404+AS2406+AS2408</f>
        <v>0</v>
      </c>
      <c r="AT2391" s="17">
        <f>AT2392+AT2396+AT2400+AT2394+AT2398+AT2402+AT2404+AT2406+AT2408</f>
        <v>0</v>
      </c>
      <c r="AU2391" s="17">
        <f>AU2392+AU2396+AU2400+AU2394+AU2398+AU2402+AU2404+AU2406+AU2408</f>
        <v>0</v>
      </c>
      <c r="AV2391" s="17">
        <f>AV2392+AV2396+AV2400+AV2394+AV2398+AV2402+AV2404+AV2406+AV2408</f>
        <v>0</v>
      </c>
      <c r="AW2391" s="17">
        <f t="shared" si="6051"/>
        <v>132453.704</v>
      </c>
      <c r="AX2391" s="17">
        <f t="shared" si="6052"/>
        <v>138449</v>
      </c>
      <c r="AY2391" s="17">
        <f t="shared" si="6053"/>
        <v>119230.89999999999</v>
      </c>
      <c r="AZ2391" s="17">
        <f>AZ2392+AZ2396+AZ2400+AZ2394+AZ2398+AZ2402+AZ2404+AZ2406+AZ2408</f>
        <v>0</v>
      </c>
      <c r="BA2391" s="32"/>
      <c r="BB2391" s="32"/>
      <c r="BC2391" s="1"/>
      <c r="BD2391" s="1"/>
      <c r="BE2391" s="1"/>
      <c r="BF2391" s="1"/>
      <c r="BG2391" s="1"/>
      <c r="BH2391" s="1"/>
      <c r="BI2391" s="1"/>
    </row>
    <row r="2392" s="1" customFormat="1">
      <c r="A2392" s="30" t="s">
        <v>947</v>
      </c>
      <c r="B2392" s="30" t="s">
        <v>29</v>
      </c>
      <c r="C2392" s="30" t="s">
        <v>31</v>
      </c>
      <c r="D2392" s="15" t="s">
        <v>108</v>
      </c>
      <c r="E2392" s="35"/>
      <c r="F2392" s="31" t="s">
        <v>109</v>
      </c>
      <c r="G2392" s="17">
        <f>G2393</f>
        <v>48284</v>
      </c>
      <c r="H2392" s="17">
        <f>H2393</f>
        <v>49270.099999999999</v>
      </c>
      <c r="I2392" s="17">
        <f>I2393</f>
        <v>36952</v>
      </c>
      <c r="J2392" s="17">
        <f>J2393</f>
        <v>0</v>
      </c>
      <c r="K2392" s="17">
        <f>K2393</f>
        <v>0</v>
      </c>
      <c r="L2392" s="17">
        <f>L2393</f>
        <v>0</v>
      </c>
      <c r="M2392" s="17">
        <f t="shared" ref="M2392:M2455" si="6122">G2392+J2392</f>
        <v>48284</v>
      </c>
      <c r="N2392" s="17">
        <f t="shared" ref="N2392:N2455" si="6123">H2392+K2392</f>
        <v>49270.099999999999</v>
      </c>
      <c r="O2392" s="17">
        <f t="shared" ref="O2392:O2455" si="6124">I2392+L2392</f>
        <v>36952</v>
      </c>
      <c r="P2392" s="17">
        <f>P2393</f>
        <v>0</v>
      </c>
      <c r="Q2392" s="17">
        <f>Q2393</f>
        <v>0</v>
      </c>
      <c r="R2392" s="17">
        <f>R2393</f>
        <v>0</v>
      </c>
      <c r="S2392" s="17">
        <f>S2393</f>
        <v>0</v>
      </c>
      <c r="T2392" s="17">
        <f>T2393</f>
        <v>0</v>
      </c>
      <c r="U2392" s="17">
        <f>U2393</f>
        <v>0</v>
      </c>
      <c r="V2392" s="17">
        <f>V2393</f>
        <v>0</v>
      </c>
      <c r="W2392" s="17">
        <f>W2393</f>
        <v>0</v>
      </c>
      <c r="X2392" s="17">
        <f>X2393</f>
        <v>0</v>
      </c>
      <c r="Y2392" s="17">
        <f t="shared" si="6045"/>
        <v>48284</v>
      </c>
      <c r="Z2392" s="17">
        <f t="shared" si="6046"/>
        <v>49270.099999999999</v>
      </c>
      <c r="AA2392" s="17">
        <f t="shared" si="6047"/>
        <v>36952</v>
      </c>
      <c r="AB2392" s="17">
        <f>AB2393</f>
        <v>0</v>
      </c>
      <c r="AC2392" s="17">
        <f>AC2393</f>
        <v>0</v>
      </c>
      <c r="AD2392" s="17">
        <f>AD2393</f>
        <v>0</v>
      </c>
      <c r="AE2392" s="17">
        <f t="shared" si="6048"/>
        <v>48284</v>
      </c>
      <c r="AF2392" s="17">
        <f t="shared" si="6049"/>
        <v>49270.099999999999</v>
      </c>
      <c r="AG2392" s="17">
        <f t="shared" si="6050"/>
        <v>36952</v>
      </c>
      <c r="AH2392" s="17">
        <f>AH2393</f>
        <v>0</v>
      </c>
      <c r="AI2392" s="17">
        <f>AI2393</f>
        <v>0</v>
      </c>
      <c r="AJ2392" s="17">
        <f>AJ2393</f>
        <v>0</v>
      </c>
      <c r="AK2392" s="17">
        <f>AK2393</f>
        <v>0</v>
      </c>
      <c r="AL2392" s="17">
        <f>AL2393</f>
        <v>0</v>
      </c>
      <c r="AM2392" s="17">
        <f>AM2393</f>
        <v>0</v>
      </c>
      <c r="AN2392" s="17">
        <f>AN2393</f>
        <v>0</v>
      </c>
      <c r="AO2392" s="17">
        <f>AO2393</f>
        <v>0</v>
      </c>
      <c r="AP2392" s="17">
        <f>AP2393</f>
        <v>0</v>
      </c>
      <c r="AQ2392" s="17">
        <f>AQ2393</f>
        <v>0</v>
      </c>
      <c r="AR2392" s="17">
        <f>AR2393</f>
        <v>0</v>
      </c>
      <c r="AS2392" s="17">
        <f>AS2393</f>
        <v>0</v>
      </c>
      <c r="AT2392" s="17">
        <f>AT2393</f>
        <v>0</v>
      </c>
      <c r="AU2392" s="17">
        <f>AU2393</f>
        <v>0</v>
      </c>
      <c r="AV2392" s="17">
        <f>AV2393</f>
        <v>0</v>
      </c>
      <c r="AW2392" s="17">
        <f t="shared" si="6051"/>
        <v>48284</v>
      </c>
      <c r="AX2392" s="17">
        <f t="shared" si="6052"/>
        <v>49270.099999999999</v>
      </c>
      <c r="AY2392" s="17">
        <f t="shared" si="6053"/>
        <v>36952</v>
      </c>
      <c r="AZ2392" s="17">
        <f>AZ2393</f>
        <v>0</v>
      </c>
      <c r="BA2392" s="32"/>
      <c r="BB2392" s="32"/>
      <c r="BC2392" s="1"/>
      <c r="BD2392" s="1"/>
      <c r="BE2392" s="1"/>
      <c r="BF2392" s="1"/>
      <c r="BG2392" s="1"/>
      <c r="BH2392" s="1"/>
      <c r="BI2392" s="1"/>
    </row>
    <row r="2393" s="1" customFormat="1">
      <c r="A2393" s="30" t="s">
        <v>947</v>
      </c>
      <c r="B2393" s="30" t="s">
        <v>29</v>
      </c>
      <c r="C2393" s="30" t="s">
        <v>31</v>
      </c>
      <c r="D2393" s="15" t="s">
        <v>108</v>
      </c>
      <c r="E2393" s="30" t="s">
        <v>41</v>
      </c>
      <c r="F2393" s="31" t="s">
        <v>42</v>
      </c>
      <c r="G2393" s="17">
        <f>32921.6+15362.4</f>
        <v>48284</v>
      </c>
      <c r="H2393" s="17">
        <f>32921.6+16348.5</f>
        <v>49270.099999999999</v>
      </c>
      <c r="I2393" s="17">
        <f>25845.4+11106.6</f>
        <v>36952</v>
      </c>
      <c r="J2393" s="17"/>
      <c r="K2393" s="17"/>
      <c r="L2393" s="17"/>
      <c r="M2393" s="17">
        <f t="shared" si="6122"/>
        <v>48284</v>
      </c>
      <c r="N2393" s="17">
        <f t="shared" si="6123"/>
        <v>49270.099999999999</v>
      </c>
      <c r="O2393" s="17">
        <f t="shared" si="6124"/>
        <v>36952</v>
      </c>
      <c r="P2393" s="17"/>
      <c r="Q2393" s="17"/>
      <c r="R2393" s="17"/>
      <c r="S2393" s="17"/>
      <c r="T2393" s="17"/>
      <c r="U2393" s="17"/>
      <c r="V2393" s="17"/>
      <c r="W2393" s="17"/>
      <c r="X2393" s="17"/>
      <c r="Y2393" s="17">
        <f t="shared" si="6045"/>
        <v>48284</v>
      </c>
      <c r="Z2393" s="17">
        <f t="shared" si="6046"/>
        <v>49270.099999999999</v>
      </c>
      <c r="AA2393" s="17">
        <f t="shared" si="6047"/>
        <v>36952</v>
      </c>
      <c r="AB2393" s="17"/>
      <c r="AC2393" s="17"/>
      <c r="AD2393" s="17"/>
      <c r="AE2393" s="17">
        <f t="shared" si="6048"/>
        <v>48284</v>
      </c>
      <c r="AF2393" s="17">
        <f t="shared" si="6049"/>
        <v>49270.099999999999</v>
      </c>
      <c r="AG2393" s="17">
        <f t="shared" si="6050"/>
        <v>36952</v>
      </c>
      <c r="AH2393" s="17"/>
      <c r="AI2393" s="17"/>
      <c r="AJ2393" s="17"/>
      <c r="AK2393" s="17"/>
      <c r="AL2393" s="17"/>
      <c r="AM2393" s="17"/>
      <c r="AN2393" s="17"/>
      <c r="AO2393" s="17"/>
      <c r="AP2393" s="17"/>
      <c r="AQ2393" s="17"/>
      <c r="AR2393" s="17"/>
      <c r="AS2393" s="17"/>
      <c r="AT2393" s="17"/>
      <c r="AU2393" s="17"/>
      <c r="AV2393" s="17"/>
      <c r="AW2393" s="17">
        <f t="shared" si="6051"/>
        <v>48284</v>
      </c>
      <c r="AX2393" s="17">
        <f t="shared" si="6052"/>
        <v>49270.099999999999</v>
      </c>
      <c r="AY2393" s="17">
        <f t="shared" si="6053"/>
        <v>36952</v>
      </c>
      <c r="AZ2393" s="17"/>
      <c r="BA2393" s="32"/>
      <c r="BB2393" s="32"/>
      <c r="BC2393" s="1"/>
      <c r="BD2393" s="1"/>
      <c r="BE2393" s="1"/>
      <c r="BF2393" s="1"/>
      <c r="BG2393" s="1"/>
      <c r="BH2393" s="1"/>
      <c r="BI2393" s="1"/>
    </row>
    <row r="2394" s="1" customFormat="1">
      <c r="A2394" s="30" t="s">
        <v>947</v>
      </c>
      <c r="B2394" s="30" t="s">
        <v>29</v>
      </c>
      <c r="C2394" s="30" t="s">
        <v>31</v>
      </c>
      <c r="D2394" s="30" t="s">
        <v>974</v>
      </c>
      <c r="E2394" s="35"/>
      <c r="F2394" s="31" t="s">
        <v>975</v>
      </c>
      <c r="G2394" s="17">
        <f>G2395</f>
        <v>218.5</v>
      </c>
      <c r="H2394" s="17">
        <f>H2395</f>
        <v>218.5</v>
      </c>
      <c r="I2394" s="17">
        <f>I2395</f>
        <v>218.5</v>
      </c>
      <c r="J2394" s="17">
        <f>J2395</f>
        <v>0</v>
      </c>
      <c r="K2394" s="17">
        <f>K2395</f>
        <v>0</v>
      </c>
      <c r="L2394" s="17">
        <f>L2395</f>
        <v>0</v>
      </c>
      <c r="M2394" s="17">
        <f t="shared" si="6122"/>
        <v>218.5</v>
      </c>
      <c r="N2394" s="17">
        <f t="shared" si="6123"/>
        <v>218.5</v>
      </c>
      <c r="O2394" s="17">
        <f t="shared" si="6124"/>
        <v>218.5</v>
      </c>
      <c r="P2394" s="17">
        <f>P2395</f>
        <v>0</v>
      </c>
      <c r="Q2394" s="17">
        <f>Q2395</f>
        <v>0</v>
      </c>
      <c r="R2394" s="17">
        <f>R2395</f>
        <v>241.5</v>
      </c>
      <c r="S2394" s="17">
        <f>S2395</f>
        <v>0</v>
      </c>
      <c r="T2394" s="17">
        <f>T2395</f>
        <v>0</v>
      </c>
      <c r="U2394" s="17">
        <f>U2395</f>
        <v>0</v>
      </c>
      <c r="V2394" s="17">
        <f>V2395</f>
        <v>0</v>
      </c>
      <c r="W2394" s="17">
        <f>W2395</f>
        <v>0</v>
      </c>
      <c r="X2394" s="17">
        <f>X2395</f>
        <v>0</v>
      </c>
      <c r="Y2394" s="17">
        <f t="shared" si="6045"/>
        <v>460</v>
      </c>
      <c r="Z2394" s="17">
        <f t="shared" si="6046"/>
        <v>218.5</v>
      </c>
      <c r="AA2394" s="17">
        <f t="shared" si="6047"/>
        <v>218.5</v>
      </c>
      <c r="AB2394" s="17">
        <f>AB2395</f>
        <v>0</v>
      </c>
      <c r="AC2394" s="17">
        <f>AC2395</f>
        <v>0</v>
      </c>
      <c r="AD2394" s="17">
        <f>AD2395</f>
        <v>0</v>
      </c>
      <c r="AE2394" s="17">
        <f t="shared" si="6048"/>
        <v>460</v>
      </c>
      <c r="AF2394" s="17">
        <f t="shared" si="6049"/>
        <v>218.5</v>
      </c>
      <c r="AG2394" s="17">
        <f t="shared" si="6050"/>
        <v>218.5</v>
      </c>
      <c r="AH2394" s="17">
        <f>AH2395</f>
        <v>0</v>
      </c>
      <c r="AI2394" s="17">
        <f>AI2395</f>
        <v>0</v>
      </c>
      <c r="AJ2394" s="17">
        <f>AJ2395</f>
        <v>0</v>
      </c>
      <c r="AK2394" s="17">
        <f>AK2395</f>
        <v>0</v>
      </c>
      <c r="AL2394" s="17">
        <f>AL2395</f>
        <v>0</v>
      </c>
      <c r="AM2394" s="17">
        <f>AM2395</f>
        <v>0</v>
      </c>
      <c r="AN2394" s="17">
        <f>AN2395</f>
        <v>0</v>
      </c>
      <c r="AO2394" s="17">
        <f>AO2395</f>
        <v>0</v>
      </c>
      <c r="AP2394" s="17">
        <f>AP2395</f>
        <v>0</v>
      </c>
      <c r="AQ2394" s="17">
        <f>AQ2395</f>
        <v>0</v>
      </c>
      <c r="AR2394" s="17">
        <f>AR2395</f>
        <v>0</v>
      </c>
      <c r="AS2394" s="17">
        <f>AS2395</f>
        <v>0</v>
      </c>
      <c r="AT2394" s="17">
        <f>AT2395</f>
        <v>0</v>
      </c>
      <c r="AU2394" s="17">
        <f>AU2395</f>
        <v>0</v>
      </c>
      <c r="AV2394" s="17">
        <f>AV2395</f>
        <v>0</v>
      </c>
      <c r="AW2394" s="17">
        <f t="shared" si="6051"/>
        <v>460</v>
      </c>
      <c r="AX2394" s="17">
        <f t="shared" si="6052"/>
        <v>218.5</v>
      </c>
      <c r="AY2394" s="17">
        <f t="shared" si="6053"/>
        <v>218.5</v>
      </c>
      <c r="AZ2394" s="17">
        <f>AZ2395</f>
        <v>0</v>
      </c>
      <c r="BA2394" s="32"/>
      <c r="BB2394" s="32"/>
      <c r="BC2394" s="1"/>
      <c r="BD2394" s="1"/>
      <c r="BE2394" s="1"/>
      <c r="BF2394" s="1"/>
      <c r="BG2394" s="1"/>
      <c r="BH2394" s="1"/>
      <c r="BI2394" s="1"/>
    </row>
    <row r="2395" s="1" customFormat="1">
      <c r="A2395" s="30" t="s">
        <v>947</v>
      </c>
      <c r="B2395" s="30" t="s">
        <v>29</v>
      </c>
      <c r="C2395" s="30" t="s">
        <v>31</v>
      </c>
      <c r="D2395" s="30" t="s">
        <v>974</v>
      </c>
      <c r="E2395" s="30" t="s">
        <v>261</v>
      </c>
      <c r="F2395" s="31" t="s">
        <v>262</v>
      </c>
      <c r="G2395" s="17">
        <f>172.5+46</f>
        <v>218.5</v>
      </c>
      <c r="H2395" s="17">
        <f>172.5+46</f>
        <v>218.5</v>
      </c>
      <c r="I2395" s="17">
        <f>172.5+46</f>
        <v>218.5</v>
      </c>
      <c r="J2395" s="17"/>
      <c r="K2395" s="17"/>
      <c r="L2395" s="17"/>
      <c r="M2395" s="17">
        <f t="shared" si="6122"/>
        <v>218.5</v>
      </c>
      <c r="N2395" s="17">
        <f t="shared" si="6123"/>
        <v>218.5</v>
      </c>
      <c r="O2395" s="17">
        <f t="shared" si="6124"/>
        <v>218.5</v>
      </c>
      <c r="P2395" s="17"/>
      <c r="Q2395" s="17"/>
      <c r="R2395" s="17">
        <v>241.5</v>
      </c>
      <c r="S2395" s="17"/>
      <c r="T2395" s="17"/>
      <c r="U2395" s="17"/>
      <c r="V2395" s="17"/>
      <c r="W2395" s="17"/>
      <c r="X2395" s="17"/>
      <c r="Y2395" s="17">
        <f t="shared" si="6045"/>
        <v>460</v>
      </c>
      <c r="Z2395" s="17">
        <f t="shared" si="6046"/>
        <v>218.5</v>
      </c>
      <c r="AA2395" s="17">
        <f t="shared" si="6047"/>
        <v>218.5</v>
      </c>
      <c r="AB2395" s="17"/>
      <c r="AC2395" s="17"/>
      <c r="AD2395" s="17"/>
      <c r="AE2395" s="17">
        <f t="shared" si="6048"/>
        <v>460</v>
      </c>
      <c r="AF2395" s="17">
        <f t="shared" si="6049"/>
        <v>218.5</v>
      </c>
      <c r="AG2395" s="17">
        <f t="shared" si="6050"/>
        <v>218.5</v>
      </c>
      <c r="AH2395" s="17"/>
      <c r="AI2395" s="17"/>
      <c r="AJ2395" s="17"/>
      <c r="AK2395" s="17"/>
      <c r="AL2395" s="17"/>
      <c r="AM2395" s="17"/>
      <c r="AN2395" s="17"/>
      <c r="AO2395" s="17"/>
      <c r="AP2395" s="17"/>
      <c r="AQ2395" s="17"/>
      <c r="AR2395" s="17"/>
      <c r="AS2395" s="17"/>
      <c r="AT2395" s="17"/>
      <c r="AU2395" s="17"/>
      <c r="AV2395" s="17"/>
      <c r="AW2395" s="17">
        <f t="shared" si="6051"/>
        <v>460</v>
      </c>
      <c r="AX2395" s="17">
        <f t="shared" si="6052"/>
        <v>218.5</v>
      </c>
      <c r="AY2395" s="17">
        <f t="shared" si="6053"/>
        <v>218.5</v>
      </c>
      <c r="AZ2395" s="17"/>
      <c r="BA2395" s="32"/>
      <c r="BB2395" s="32"/>
      <c r="BC2395" s="1"/>
      <c r="BD2395" s="1"/>
      <c r="BE2395" s="1"/>
      <c r="BF2395" s="1"/>
      <c r="BG2395" s="1"/>
      <c r="BH2395" s="1"/>
      <c r="BI2395" s="1"/>
    </row>
    <row r="2396" s="1" customFormat="1">
      <c r="A2396" s="30" t="s">
        <v>947</v>
      </c>
      <c r="B2396" s="30" t="s">
        <v>29</v>
      </c>
      <c r="C2396" s="30" t="s">
        <v>31</v>
      </c>
      <c r="D2396" s="30" t="s">
        <v>976</v>
      </c>
      <c r="E2396" s="35"/>
      <c r="F2396" s="31" t="s">
        <v>977</v>
      </c>
      <c r="G2396" s="17">
        <f>G2397</f>
        <v>62650.799999999996</v>
      </c>
      <c r="H2396" s="17">
        <f>H2397</f>
        <v>62650.799999999996</v>
      </c>
      <c r="I2396" s="17">
        <f>I2397</f>
        <v>62650.799999999996</v>
      </c>
      <c r="J2396" s="17">
        <f>J2397</f>
        <v>0</v>
      </c>
      <c r="K2396" s="17">
        <f>K2397</f>
        <v>0</v>
      </c>
      <c r="L2396" s="17">
        <f>L2397</f>
        <v>0</v>
      </c>
      <c r="M2396" s="17">
        <f t="shared" si="6122"/>
        <v>62650.799999999996</v>
      </c>
      <c r="N2396" s="17">
        <f t="shared" si="6123"/>
        <v>62650.799999999996</v>
      </c>
      <c r="O2396" s="17">
        <f t="shared" si="6124"/>
        <v>62650.799999999996</v>
      </c>
      <c r="P2396" s="17">
        <f>P2397</f>
        <v>0</v>
      </c>
      <c r="Q2396" s="17">
        <f>Q2397</f>
        <v>0</v>
      </c>
      <c r="R2396" s="17">
        <f>R2397</f>
        <v>0</v>
      </c>
      <c r="S2396" s="17">
        <f>S2397</f>
        <v>612</v>
      </c>
      <c r="T2396" s="17">
        <f>T2397</f>
        <v>0</v>
      </c>
      <c r="U2396" s="17">
        <f>U2397</f>
        <v>0</v>
      </c>
      <c r="V2396" s="17">
        <f>V2397</f>
        <v>0</v>
      </c>
      <c r="W2396" s="17">
        <f>W2397</f>
        <v>0</v>
      </c>
      <c r="X2396" s="17">
        <f>X2397</f>
        <v>0</v>
      </c>
      <c r="Y2396" s="17">
        <f t="shared" si="6045"/>
        <v>63262.799999999996</v>
      </c>
      <c r="Z2396" s="17">
        <f t="shared" si="6046"/>
        <v>62650.799999999996</v>
      </c>
      <c r="AA2396" s="17">
        <f t="shared" si="6047"/>
        <v>62650.799999999996</v>
      </c>
      <c r="AB2396" s="17">
        <f>AB2397</f>
        <v>0</v>
      </c>
      <c r="AC2396" s="17">
        <f>AC2397</f>
        <v>0</v>
      </c>
      <c r="AD2396" s="17">
        <f>AD2397</f>
        <v>0</v>
      </c>
      <c r="AE2396" s="17">
        <f t="shared" si="6048"/>
        <v>63262.799999999996</v>
      </c>
      <c r="AF2396" s="17">
        <f t="shared" si="6049"/>
        <v>62650.799999999996</v>
      </c>
      <c r="AG2396" s="17">
        <f t="shared" si="6050"/>
        <v>62650.799999999996</v>
      </c>
      <c r="AH2396" s="17">
        <f>AH2397</f>
        <v>0</v>
      </c>
      <c r="AI2396" s="17">
        <f>AI2397</f>
        <v>0</v>
      </c>
      <c r="AJ2396" s="17">
        <f>AJ2397</f>
        <v>0</v>
      </c>
      <c r="AK2396" s="17">
        <f>AK2397</f>
        <v>0</v>
      </c>
      <c r="AL2396" s="17">
        <f>AL2397</f>
        <v>0</v>
      </c>
      <c r="AM2396" s="17">
        <f>AM2397</f>
        <v>0</v>
      </c>
      <c r="AN2396" s="17">
        <f>AN2397</f>
        <v>0</v>
      </c>
      <c r="AO2396" s="17">
        <f>AO2397</f>
        <v>0</v>
      </c>
      <c r="AP2396" s="17">
        <f>AP2397</f>
        <v>0</v>
      </c>
      <c r="AQ2396" s="17">
        <f>AQ2397</f>
        <v>0</v>
      </c>
      <c r="AR2396" s="17">
        <f>AR2397</f>
        <v>0</v>
      </c>
      <c r="AS2396" s="17">
        <f>AS2397</f>
        <v>0</v>
      </c>
      <c r="AT2396" s="17">
        <f>AT2397</f>
        <v>0</v>
      </c>
      <c r="AU2396" s="17">
        <f>AU2397</f>
        <v>0</v>
      </c>
      <c r="AV2396" s="17">
        <f>AV2397</f>
        <v>0</v>
      </c>
      <c r="AW2396" s="17">
        <f t="shared" si="6051"/>
        <v>63262.799999999996</v>
      </c>
      <c r="AX2396" s="17">
        <f t="shared" si="6052"/>
        <v>62650.799999999996</v>
      </c>
      <c r="AY2396" s="17">
        <f t="shared" si="6053"/>
        <v>62650.799999999996</v>
      </c>
      <c r="AZ2396" s="17">
        <f>AZ2397</f>
        <v>0</v>
      </c>
      <c r="BA2396" s="32"/>
      <c r="BB2396" s="32"/>
      <c r="BC2396" s="1"/>
      <c r="BD2396" s="1"/>
      <c r="BE2396" s="1"/>
      <c r="BF2396" s="1"/>
      <c r="BG2396" s="1"/>
      <c r="BH2396" s="1"/>
      <c r="BI2396" s="1"/>
    </row>
    <row r="2397" s="1" customFormat="1">
      <c r="A2397" s="30" t="s">
        <v>947</v>
      </c>
      <c r="B2397" s="30" t="s">
        <v>29</v>
      </c>
      <c r="C2397" s="30" t="s">
        <v>31</v>
      </c>
      <c r="D2397" s="30" t="s">
        <v>976</v>
      </c>
      <c r="E2397" s="30" t="s">
        <v>41</v>
      </c>
      <c r="F2397" s="31" t="s">
        <v>42</v>
      </c>
      <c r="G2397" s="17">
        <v>62650.799999999996</v>
      </c>
      <c r="H2397" s="17">
        <v>62650.799999999996</v>
      </c>
      <c r="I2397" s="17">
        <v>62650.799999999996</v>
      </c>
      <c r="J2397" s="17"/>
      <c r="K2397" s="17"/>
      <c r="L2397" s="17"/>
      <c r="M2397" s="17">
        <f t="shared" si="6122"/>
        <v>62650.799999999996</v>
      </c>
      <c r="N2397" s="17">
        <f t="shared" si="6123"/>
        <v>62650.799999999996</v>
      </c>
      <c r="O2397" s="17">
        <f t="shared" si="6124"/>
        <v>62650.799999999996</v>
      </c>
      <c r="P2397" s="17"/>
      <c r="Q2397" s="17"/>
      <c r="R2397" s="17"/>
      <c r="S2397" s="17">
        <v>612</v>
      </c>
      <c r="T2397" s="17"/>
      <c r="U2397" s="17"/>
      <c r="V2397" s="17"/>
      <c r="W2397" s="17"/>
      <c r="X2397" s="17"/>
      <c r="Y2397" s="17">
        <f t="shared" si="6045"/>
        <v>63262.799999999996</v>
      </c>
      <c r="Z2397" s="17">
        <f t="shared" si="6046"/>
        <v>62650.799999999996</v>
      </c>
      <c r="AA2397" s="17">
        <f t="shared" si="6047"/>
        <v>62650.799999999996</v>
      </c>
      <c r="AB2397" s="17"/>
      <c r="AC2397" s="17"/>
      <c r="AD2397" s="17"/>
      <c r="AE2397" s="17">
        <f t="shared" si="6048"/>
        <v>63262.799999999996</v>
      </c>
      <c r="AF2397" s="17">
        <f t="shared" si="6049"/>
        <v>62650.799999999996</v>
      </c>
      <c r="AG2397" s="17">
        <f t="shared" si="6050"/>
        <v>62650.799999999996</v>
      </c>
      <c r="AH2397" s="17"/>
      <c r="AI2397" s="17"/>
      <c r="AJ2397" s="17"/>
      <c r="AK2397" s="17"/>
      <c r="AL2397" s="17"/>
      <c r="AM2397" s="17"/>
      <c r="AN2397" s="17"/>
      <c r="AO2397" s="17"/>
      <c r="AP2397" s="17"/>
      <c r="AQ2397" s="17"/>
      <c r="AR2397" s="17"/>
      <c r="AS2397" s="17"/>
      <c r="AT2397" s="17"/>
      <c r="AU2397" s="17"/>
      <c r="AV2397" s="17"/>
      <c r="AW2397" s="17">
        <f t="shared" si="6051"/>
        <v>63262.799999999996</v>
      </c>
      <c r="AX2397" s="17">
        <f t="shared" si="6052"/>
        <v>62650.799999999996</v>
      </c>
      <c r="AY2397" s="17">
        <f t="shared" si="6053"/>
        <v>62650.799999999996</v>
      </c>
      <c r="AZ2397" s="17"/>
      <c r="BA2397" s="32"/>
      <c r="BB2397" s="32"/>
      <c r="BC2397" s="1"/>
      <c r="BD2397" s="1"/>
      <c r="BE2397" s="1"/>
      <c r="BF2397" s="1"/>
      <c r="BG2397" s="1"/>
      <c r="BH2397" s="1"/>
      <c r="BI2397" s="1"/>
    </row>
    <row r="2398" s="1" customFormat="1">
      <c r="A2398" s="30" t="s">
        <v>947</v>
      </c>
      <c r="B2398" s="30" t="s">
        <v>29</v>
      </c>
      <c r="C2398" s="30" t="s">
        <v>31</v>
      </c>
      <c r="D2398" s="30" t="s">
        <v>978</v>
      </c>
      <c r="E2398" s="35"/>
      <c r="F2398" s="31" t="s">
        <v>979</v>
      </c>
      <c r="G2398" s="17">
        <f>G2399</f>
        <v>3202.5</v>
      </c>
      <c r="H2398" s="17">
        <f>H2399</f>
        <v>2202.5</v>
      </c>
      <c r="I2398" s="17">
        <f>I2399</f>
        <v>2202.5</v>
      </c>
      <c r="J2398" s="17">
        <f>J2399</f>
        <v>0</v>
      </c>
      <c r="K2398" s="17">
        <f>K2399</f>
        <v>0</v>
      </c>
      <c r="L2398" s="17">
        <f>L2399</f>
        <v>0</v>
      </c>
      <c r="M2398" s="17">
        <f t="shared" si="6122"/>
        <v>3202.5</v>
      </c>
      <c r="N2398" s="17">
        <f t="shared" si="6123"/>
        <v>2202.5</v>
      </c>
      <c r="O2398" s="17">
        <f t="shared" si="6124"/>
        <v>2202.5</v>
      </c>
      <c r="P2398" s="17">
        <f>P2399</f>
        <v>0</v>
      </c>
      <c r="Q2398" s="17">
        <f>Q2399</f>
        <v>0</v>
      </c>
      <c r="R2398" s="17">
        <f>R2399</f>
        <v>0</v>
      </c>
      <c r="S2398" s="17">
        <f>S2399</f>
        <v>0</v>
      </c>
      <c r="T2398" s="17">
        <f>T2399</f>
        <v>0</v>
      </c>
      <c r="U2398" s="17">
        <f>U2399</f>
        <v>0</v>
      </c>
      <c r="V2398" s="17">
        <f>V2399</f>
        <v>0</v>
      </c>
      <c r="W2398" s="17">
        <f>W2399</f>
        <v>0</v>
      </c>
      <c r="X2398" s="17">
        <f>X2399</f>
        <v>0</v>
      </c>
      <c r="Y2398" s="17">
        <f t="shared" si="6045"/>
        <v>3202.5</v>
      </c>
      <c r="Z2398" s="17">
        <f t="shared" si="6046"/>
        <v>2202.5</v>
      </c>
      <c r="AA2398" s="17">
        <f t="shared" si="6047"/>
        <v>2202.5</v>
      </c>
      <c r="AB2398" s="17">
        <f>AB2399</f>
        <v>0</v>
      </c>
      <c r="AC2398" s="17">
        <f>AC2399</f>
        <v>0</v>
      </c>
      <c r="AD2398" s="17">
        <f>AD2399</f>
        <v>0</v>
      </c>
      <c r="AE2398" s="17">
        <f t="shared" si="6048"/>
        <v>3202.5</v>
      </c>
      <c r="AF2398" s="17">
        <f t="shared" si="6049"/>
        <v>2202.5</v>
      </c>
      <c r="AG2398" s="17">
        <f t="shared" si="6050"/>
        <v>2202.5</v>
      </c>
      <c r="AH2398" s="17">
        <f>AH2399</f>
        <v>0</v>
      </c>
      <c r="AI2398" s="17">
        <f>AI2399</f>
        <v>0</v>
      </c>
      <c r="AJ2398" s="17">
        <f>AJ2399</f>
        <v>0</v>
      </c>
      <c r="AK2398" s="17">
        <f>AK2399</f>
        <v>0</v>
      </c>
      <c r="AL2398" s="17">
        <f>AL2399</f>
        <v>0</v>
      </c>
      <c r="AM2398" s="17">
        <f>AM2399</f>
        <v>0</v>
      </c>
      <c r="AN2398" s="17">
        <f>AN2399</f>
        <v>0</v>
      </c>
      <c r="AO2398" s="17">
        <f>AO2399</f>
        <v>0</v>
      </c>
      <c r="AP2398" s="17">
        <f>AP2399</f>
        <v>0</v>
      </c>
      <c r="AQ2398" s="17">
        <f>AQ2399</f>
        <v>0</v>
      </c>
      <c r="AR2398" s="17">
        <f>AR2399</f>
        <v>0</v>
      </c>
      <c r="AS2398" s="17">
        <f>AS2399</f>
        <v>0</v>
      </c>
      <c r="AT2398" s="17">
        <f>AT2399</f>
        <v>0</v>
      </c>
      <c r="AU2398" s="17">
        <f>AU2399</f>
        <v>0</v>
      </c>
      <c r="AV2398" s="17">
        <f>AV2399</f>
        <v>0</v>
      </c>
      <c r="AW2398" s="17">
        <f t="shared" si="6051"/>
        <v>3202.5</v>
      </c>
      <c r="AX2398" s="17">
        <f t="shared" si="6052"/>
        <v>2202.5</v>
      </c>
      <c r="AY2398" s="17">
        <f t="shared" si="6053"/>
        <v>2202.5</v>
      </c>
      <c r="AZ2398" s="17">
        <f>AZ2399</f>
        <v>0</v>
      </c>
      <c r="BA2398" s="32"/>
      <c r="BB2398" s="32"/>
      <c r="BC2398" s="1"/>
      <c r="BD2398" s="1"/>
      <c r="BE2398" s="1"/>
      <c r="BF2398" s="1"/>
      <c r="BG2398" s="1"/>
      <c r="BH2398" s="1"/>
      <c r="BI2398" s="1"/>
    </row>
    <row r="2399" s="1" customFormat="1">
      <c r="A2399" s="30" t="s">
        <v>947</v>
      </c>
      <c r="B2399" s="30" t="s">
        <v>29</v>
      </c>
      <c r="C2399" s="30" t="s">
        <v>31</v>
      </c>
      <c r="D2399" s="30" t="s">
        <v>978</v>
      </c>
      <c r="E2399" s="30" t="s">
        <v>41</v>
      </c>
      <c r="F2399" s="31" t="s">
        <v>42</v>
      </c>
      <c r="G2399" s="17">
        <v>3202.5</v>
      </c>
      <c r="H2399" s="17">
        <v>2202.5</v>
      </c>
      <c r="I2399" s="17">
        <v>2202.5</v>
      </c>
      <c r="J2399" s="17"/>
      <c r="K2399" s="17"/>
      <c r="L2399" s="17"/>
      <c r="M2399" s="17">
        <f t="shared" si="6122"/>
        <v>3202.5</v>
      </c>
      <c r="N2399" s="17">
        <f t="shared" si="6123"/>
        <v>2202.5</v>
      </c>
      <c r="O2399" s="17">
        <f t="shared" si="6124"/>
        <v>2202.5</v>
      </c>
      <c r="P2399" s="17"/>
      <c r="Q2399" s="17"/>
      <c r="R2399" s="17"/>
      <c r="S2399" s="17"/>
      <c r="T2399" s="17"/>
      <c r="U2399" s="17"/>
      <c r="V2399" s="17"/>
      <c r="W2399" s="17"/>
      <c r="X2399" s="17"/>
      <c r="Y2399" s="17">
        <f t="shared" si="6045"/>
        <v>3202.5</v>
      </c>
      <c r="Z2399" s="17">
        <f t="shared" si="6046"/>
        <v>2202.5</v>
      </c>
      <c r="AA2399" s="17">
        <f t="shared" si="6047"/>
        <v>2202.5</v>
      </c>
      <c r="AB2399" s="17"/>
      <c r="AC2399" s="17"/>
      <c r="AD2399" s="17"/>
      <c r="AE2399" s="17">
        <f t="shared" si="6048"/>
        <v>3202.5</v>
      </c>
      <c r="AF2399" s="17">
        <f t="shared" si="6049"/>
        <v>2202.5</v>
      </c>
      <c r="AG2399" s="17">
        <f t="shared" si="6050"/>
        <v>2202.5</v>
      </c>
      <c r="AH2399" s="17"/>
      <c r="AI2399" s="17"/>
      <c r="AJ2399" s="17"/>
      <c r="AK2399" s="17"/>
      <c r="AL2399" s="17"/>
      <c r="AM2399" s="17"/>
      <c r="AN2399" s="17"/>
      <c r="AO2399" s="17"/>
      <c r="AP2399" s="17"/>
      <c r="AQ2399" s="17"/>
      <c r="AR2399" s="17"/>
      <c r="AS2399" s="17"/>
      <c r="AT2399" s="17"/>
      <c r="AU2399" s="17"/>
      <c r="AV2399" s="17"/>
      <c r="AW2399" s="17">
        <f t="shared" si="6051"/>
        <v>3202.5</v>
      </c>
      <c r="AX2399" s="17">
        <f t="shared" si="6052"/>
        <v>2202.5</v>
      </c>
      <c r="AY2399" s="17">
        <f t="shared" si="6053"/>
        <v>2202.5</v>
      </c>
      <c r="AZ2399" s="17"/>
      <c r="BA2399" s="32"/>
      <c r="BB2399" s="32"/>
      <c r="BC2399" s="1"/>
      <c r="BD2399" s="1"/>
      <c r="BE2399" s="1"/>
      <c r="BF2399" s="1"/>
      <c r="BG2399" s="1"/>
      <c r="BH2399" s="1"/>
      <c r="BI2399" s="1"/>
    </row>
    <row r="2400" s="1" customFormat="1">
      <c r="A2400" s="30" t="s">
        <v>947</v>
      </c>
      <c r="B2400" s="30" t="s">
        <v>29</v>
      </c>
      <c r="C2400" s="30" t="s">
        <v>31</v>
      </c>
      <c r="D2400" s="30" t="s">
        <v>980</v>
      </c>
      <c r="E2400" s="35"/>
      <c r="F2400" s="31" t="s">
        <v>981</v>
      </c>
      <c r="G2400" s="17">
        <f>G2401</f>
        <v>18768.199999999997</v>
      </c>
      <c r="H2400" s="17">
        <f>H2401</f>
        <v>11868.200000000001</v>
      </c>
      <c r="I2400" s="17">
        <f>I2401</f>
        <v>11868.200000000001</v>
      </c>
      <c r="J2400" s="17">
        <f>J2401</f>
        <v>0</v>
      </c>
      <c r="K2400" s="17">
        <f>K2401</f>
        <v>0</v>
      </c>
      <c r="L2400" s="17">
        <f>L2401</f>
        <v>0</v>
      </c>
      <c r="M2400" s="17">
        <f t="shared" si="6122"/>
        <v>18768.199999999997</v>
      </c>
      <c r="N2400" s="17">
        <f t="shared" si="6123"/>
        <v>11868.200000000001</v>
      </c>
      <c r="O2400" s="17">
        <f t="shared" si="6124"/>
        <v>11868.200000000001</v>
      </c>
      <c r="P2400" s="17">
        <f>P2401</f>
        <v>0</v>
      </c>
      <c r="Q2400" s="17">
        <f>Q2401</f>
        <v>0</v>
      </c>
      <c r="R2400" s="17">
        <f>R2401</f>
        <v>0</v>
      </c>
      <c r="S2400" s="17">
        <f>S2401</f>
        <v>0</v>
      </c>
      <c r="T2400" s="17">
        <f>T2401</f>
        <v>0</v>
      </c>
      <c r="U2400" s="17">
        <f>U2401</f>
        <v>0</v>
      </c>
      <c r="V2400" s="17">
        <f>V2401</f>
        <v>0</v>
      </c>
      <c r="W2400" s="17">
        <f>W2401</f>
        <v>0</v>
      </c>
      <c r="X2400" s="17">
        <f>X2401</f>
        <v>0</v>
      </c>
      <c r="Y2400" s="17">
        <f t="shared" si="6045"/>
        <v>18768.199999999997</v>
      </c>
      <c r="Z2400" s="17">
        <f t="shared" si="6046"/>
        <v>11868.200000000001</v>
      </c>
      <c r="AA2400" s="17">
        <f t="shared" si="6047"/>
        <v>11868.200000000001</v>
      </c>
      <c r="AB2400" s="17">
        <f>AB2401</f>
        <v>0</v>
      </c>
      <c r="AC2400" s="17">
        <f>AC2401</f>
        <v>0</v>
      </c>
      <c r="AD2400" s="17">
        <f>AD2401</f>
        <v>0</v>
      </c>
      <c r="AE2400" s="17">
        <f t="shared" si="6048"/>
        <v>18768.199999999997</v>
      </c>
      <c r="AF2400" s="17">
        <f t="shared" si="6049"/>
        <v>11868.200000000001</v>
      </c>
      <c r="AG2400" s="17">
        <f t="shared" si="6050"/>
        <v>11868.200000000001</v>
      </c>
      <c r="AH2400" s="17">
        <f>AH2401</f>
        <v>0</v>
      </c>
      <c r="AI2400" s="17">
        <f>AI2401</f>
        <v>0</v>
      </c>
      <c r="AJ2400" s="17">
        <f>AJ2401</f>
        <v>-6900</v>
      </c>
      <c r="AK2400" s="17">
        <f>AK2401</f>
        <v>0</v>
      </c>
      <c r="AL2400" s="17">
        <f>AL2401</f>
        <v>0</v>
      </c>
      <c r="AM2400" s="17">
        <f>AM2401</f>
        <v>0</v>
      </c>
      <c r="AN2400" s="17">
        <f>AN2401</f>
        <v>0</v>
      </c>
      <c r="AO2400" s="17">
        <f>AO2401</f>
        <v>6900</v>
      </c>
      <c r="AP2400" s="17">
        <f>AP2401</f>
        <v>0</v>
      </c>
      <c r="AQ2400" s="17">
        <f>AQ2401</f>
        <v>0</v>
      </c>
      <c r="AR2400" s="17">
        <f>AR2401</f>
        <v>0</v>
      </c>
      <c r="AS2400" s="17">
        <f>AS2401</f>
        <v>0</v>
      </c>
      <c r="AT2400" s="17">
        <f>AT2401</f>
        <v>0</v>
      </c>
      <c r="AU2400" s="17">
        <f>AU2401</f>
        <v>0</v>
      </c>
      <c r="AV2400" s="17">
        <f>AV2401</f>
        <v>0</v>
      </c>
      <c r="AW2400" s="17">
        <f t="shared" si="6051"/>
        <v>11868.199999999997</v>
      </c>
      <c r="AX2400" s="17">
        <f t="shared" si="6052"/>
        <v>18768.200000000001</v>
      </c>
      <c r="AY2400" s="17">
        <f t="shared" si="6053"/>
        <v>11868.200000000001</v>
      </c>
      <c r="AZ2400" s="17">
        <f>AZ2401</f>
        <v>0</v>
      </c>
      <c r="BA2400" s="32"/>
      <c r="BB2400" s="32"/>
      <c r="BC2400" s="1"/>
      <c r="BD2400" s="1"/>
      <c r="BE2400" s="1"/>
      <c r="BF2400" s="1"/>
      <c r="BG2400" s="1"/>
      <c r="BH2400" s="1"/>
      <c r="BI2400" s="1"/>
    </row>
    <row r="2401" s="1" customFormat="1">
      <c r="A2401" s="30" t="s">
        <v>947</v>
      </c>
      <c r="B2401" s="30" t="s">
        <v>29</v>
      </c>
      <c r="C2401" s="30" t="s">
        <v>31</v>
      </c>
      <c r="D2401" s="30" t="s">
        <v>980</v>
      </c>
      <c r="E2401" s="30" t="s">
        <v>41</v>
      </c>
      <c r="F2401" s="31" t="s">
        <v>42</v>
      </c>
      <c r="G2401" s="17">
        <v>18768.199999999997</v>
      </c>
      <c r="H2401" s="17">
        <v>11868.200000000001</v>
      </c>
      <c r="I2401" s="17">
        <v>11868.200000000001</v>
      </c>
      <c r="J2401" s="17"/>
      <c r="K2401" s="17"/>
      <c r="L2401" s="17"/>
      <c r="M2401" s="17">
        <f t="shared" si="6122"/>
        <v>18768.199999999997</v>
      </c>
      <c r="N2401" s="17">
        <f t="shared" si="6123"/>
        <v>11868.200000000001</v>
      </c>
      <c r="O2401" s="17">
        <f t="shared" si="6124"/>
        <v>11868.200000000001</v>
      </c>
      <c r="P2401" s="17"/>
      <c r="Q2401" s="17"/>
      <c r="R2401" s="17"/>
      <c r="S2401" s="17"/>
      <c r="T2401" s="17"/>
      <c r="U2401" s="17"/>
      <c r="V2401" s="17"/>
      <c r="W2401" s="17"/>
      <c r="X2401" s="17"/>
      <c r="Y2401" s="17">
        <f t="shared" si="6045"/>
        <v>18768.199999999997</v>
      </c>
      <c r="Z2401" s="17">
        <f t="shared" si="6046"/>
        <v>11868.200000000001</v>
      </c>
      <c r="AA2401" s="17">
        <f t="shared" si="6047"/>
        <v>11868.200000000001</v>
      </c>
      <c r="AB2401" s="17"/>
      <c r="AC2401" s="17"/>
      <c r="AD2401" s="17"/>
      <c r="AE2401" s="17">
        <f t="shared" si="6048"/>
        <v>18768.199999999997</v>
      </c>
      <c r="AF2401" s="17">
        <f t="shared" si="6049"/>
        <v>11868.200000000001</v>
      </c>
      <c r="AG2401" s="17">
        <f t="shared" si="6050"/>
        <v>11868.200000000001</v>
      </c>
      <c r="AH2401" s="17"/>
      <c r="AI2401" s="17"/>
      <c r="AJ2401" s="17">
        <v>-6900</v>
      </c>
      <c r="AK2401" s="17"/>
      <c r="AL2401" s="17"/>
      <c r="AM2401" s="17"/>
      <c r="AN2401" s="17"/>
      <c r="AO2401" s="17">
        <v>6900</v>
      </c>
      <c r="AP2401" s="17"/>
      <c r="AQ2401" s="17"/>
      <c r="AR2401" s="17"/>
      <c r="AS2401" s="17"/>
      <c r="AT2401" s="17"/>
      <c r="AU2401" s="17"/>
      <c r="AV2401" s="17"/>
      <c r="AW2401" s="17">
        <f t="shared" si="6051"/>
        <v>11868.199999999997</v>
      </c>
      <c r="AX2401" s="17">
        <f t="shared" si="6052"/>
        <v>18768.200000000001</v>
      </c>
      <c r="AY2401" s="17">
        <f t="shared" si="6053"/>
        <v>11868.200000000001</v>
      </c>
      <c r="AZ2401" s="17"/>
      <c r="BA2401" s="32"/>
      <c r="BB2401" s="32"/>
      <c r="BC2401" s="1"/>
      <c r="BD2401" s="1"/>
      <c r="BE2401" s="1"/>
      <c r="BF2401" s="1"/>
      <c r="BG2401" s="1"/>
      <c r="BH2401" s="1"/>
      <c r="BI2401" s="1"/>
    </row>
    <row r="2402" s="1" customFormat="1">
      <c r="A2402" s="30" t="s">
        <v>947</v>
      </c>
      <c r="B2402" s="30" t="s">
        <v>29</v>
      </c>
      <c r="C2402" s="30" t="s">
        <v>31</v>
      </c>
      <c r="D2402" s="30" t="s">
        <v>982</v>
      </c>
      <c r="E2402" s="35"/>
      <c r="F2402" s="31" t="s">
        <v>983</v>
      </c>
      <c r="G2402" s="17">
        <f>G2403</f>
        <v>3668.2999999999997</v>
      </c>
      <c r="H2402" s="17">
        <f>H2403</f>
        <v>3668.2999999999997</v>
      </c>
      <c r="I2402" s="17">
        <f>I2403</f>
        <v>3668.2999999999997</v>
      </c>
      <c r="J2402" s="17">
        <f>J2403</f>
        <v>0</v>
      </c>
      <c r="K2402" s="17">
        <f>K2403</f>
        <v>0</v>
      </c>
      <c r="L2402" s="17">
        <f>L2403</f>
        <v>0</v>
      </c>
      <c r="M2402" s="17">
        <f t="shared" si="6122"/>
        <v>3668.2999999999997</v>
      </c>
      <c r="N2402" s="17">
        <f t="shared" si="6123"/>
        <v>3668.2999999999997</v>
      </c>
      <c r="O2402" s="17">
        <f t="shared" si="6124"/>
        <v>3668.2999999999997</v>
      </c>
      <c r="P2402" s="17">
        <f>P2403</f>
        <v>0</v>
      </c>
      <c r="Q2402" s="17">
        <f>Q2403</f>
        <v>0</v>
      </c>
      <c r="R2402" s="17">
        <f>R2403</f>
        <v>0</v>
      </c>
      <c r="S2402" s="17">
        <f>S2403</f>
        <v>0</v>
      </c>
      <c r="T2402" s="17">
        <f>T2403</f>
        <v>0</v>
      </c>
      <c r="U2402" s="17">
        <f>U2403</f>
        <v>0</v>
      </c>
      <c r="V2402" s="17">
        <f>V2403</f>
        <v>0</v>
      </c>
      <c r="W2402" s="17">
        <f>W2403</f>
        <v>0</v>
      </c>
      <c r="X2402" s="17">
        <f>X2403</f>
        <v>0</v>
      </c>
      <c r="Y2402" s="17">
        <f t="shared" si="6045"/>
        <v>3668.2999999999997</v>
      </c>
      <c r="Z2402" s="17">
        <f t="shared" si="6046"/>
        <v>3668.2999999999997</v>
      </c>
      <c r="AA2402" s="17">
        <f t="shared" si="6047"/>
        <v>3668.2999999999997</v>
      </c>
      <c r="AB2402" s="17">
        <f>AB2403</f>
        <v>0</v>
      </c>
      <c r="AC2402" s="17">
        <f>AC2403</f>
        <v>0</v>
      </c>
      <c r="AD2402" s="17">
        <f>AD2403</f>
        <v>0</v>
      </c>
      <c r="AE2402" s="17">
        <f t="shared" si="6048"/>
        <v>3668.2999999999997</v>
      </c>
      <c r="AF2402" s="17">
        <f t="shared" si="6049"/>
        <v>3668.2999999999997</v>
      </c>
      <c r="AG2402" s="17">
        <f t="shared" si="6050"/>
        <v>3668.2999999999997</v>
      </c>
      <c r="AH2402" s="17">
        <f>AH2403</f>
        <v>0</v>
      </c>
      <c r="AI2402" s="17">
        <f>AI2403</f>
        <v>0</v>
      </c>
      <c r="AJ2402" s="17">
        <f>AJ2403</f>
        <v>37.304000000000002</v>
      </c>
      <c r="AK2402" s="17">
        <f>AK2403</f>
        <v>0</v>
      </c>
      <c r="AL2402" s="17">
        <f>AL2403</f>
        <v>0</v>
      </c>
      <c r="AM2402" s="17">
        <f>AM2403</f>
        <v>0</v>
      </c>
      <c r="AN2402" s="17">
        <f>AN2403</f>
        <v>0</v>
      </c>
      <c r="AO2402" s="17">
        <f>AO2403</f>
        <v>0</v>
      </c>
      <c r="AP2402" s="17">
        <f>AP2403</f>
        <v>0</v>
      </c>
      <c r="AQ2402" s="17">
        <f>AQ2403</f>
        <v>0</v>
      </c>
      <c r="AR2402" s="17">
        <f>AR2403</f>
        <v>0</v>
      </c>
      <c r="AS2402" s="17">
        <f>AS2403</f>
        <v>0</v>
      </c>
      <c r="AT2402" s="17">
        <f>AT2403</f>
        <v>0</v>
      </c>
      <c r="AU2402" s="17">
        <f>AU2403</f>
        <v>0</v>
      </c>
      <c r="AV2402" s="17">
        <f>AV2403</f>
        <v>0</v>
      </c>
      <c r="AW2402" s="17">
        <f t="shared" si="6051"/>
        <v>3705.6039999999998</v>
      </c>
      <c r="AX2402" s="17">
        <f t="shared" si="6052"/>
        <v>3668.2999999999997</v>
      </c>
      <c r="AY2402" s="17">
        <f t="shared" si="6053"/>
        <v>3668.2999999999997</v>
      </c>
      <c r="AZ2402" s="17">
        <f>AZ2403</f>
        <v>0</v>
      </c>
      <c r="BA2402" s="32"/>
      <c r="BB2402" s="32"/>
      <c r="BC2402" s="1"/>
      <c r="BD2402" s="1"/>
      <c r="BE2402" s="1"/>
      <c r="BF2402" s="1"/>
      <c r="BG2402" s="1"/>
      <c r="BH2402" s="1"/>
      <c r="BI2402" s="1"/>
    </row>
    <row r="2403" s="1" customFormat="1">
      <c r="A2403" s="30" t="s">
        <v>947</v>
      </c>
      <c r="B2403" s="30" t="s">
        <v>29</v>
      </c>
      <c r="C2403" s="30" t="s">
        <v>31</v>
      </c>
      <c r="D2403" s="30" t="s">
        <v>982</v>
      </c>
      <c r="E2403" s="30" t="s">
        <v>43</v>
      </c>
      <c r="F2403" s="31" t="s">
        <v>44</v>
      </c>
      <c r="G2403" s="17">
        <v>3668.2999999999997</v>
      </c>
      <c r="H2403" s="17">
        <v>3668.2999999999997</v>
      </c>
      <c r="I2403" s="17">
        <v>3668.2999999999997</v>
      </c>
      <c r="J2403" s="17"/>
      <c r="K2403" s="17"/>
      <c r="L2403" s="17"/>
      <c r="M2403" s="17">
        <f t="shared" si="6122"/>
        <v>3668.2999999999997</v>
      </c>
      <c r="N2403" s="17">
        <f t="shared" si="6123"/>
        <v>3668.2999999999997</v>
      </c>
      <c r="O2403" s="17">
        <f t="shared" si="6124"/>
        <v>3668.2999999999997</v>
      </c>
      <c r="P2403" s="17"/>
      <c r="Q2403" s="17"/>
      <c r="R2403" s="17"/>
      <c r="S2403" s="17"/>
      <c r="T2403" s="17"/>
      <c r="U2403" s="17"/>
      <c r="V2403" s="17"/>
      <c r="W2403" s="17"/>
      <c r="X2403" s="17"/>
      <c r="Y2403" s="17">
        <f t="shared" si="6045"/>
        <v>3668.2999999999997</v>
      </c>
      <c r="Z2403" s="17">
        <f t="shared" si="6046"/>
        <v>3668.2999999999997</v>
      </c>
      <c r="AA2403" s="17">
        <f t="shared" si="6047"/>
        <v>3668.2999999999997</v>
      </c>
      <c r="AB2403" s="17"/>
      <c r="AC2403" s="17"/>
      <c r="AD2403" s="17"/>
      <c r="AE2403" s="17">
        <f t="shared" si="6048"/>
        <v>3668.2999999999997</v>
      </c>
      <c r="AF2403" s="17">
        <f t="shared" si="6049"/>
        <v>3668.2999999999997</v>
      </c>
      <c r="AG2403" s="17">
        <f t="shared" si="6050"/>
        <v>3668.2999999999997</v>
      </c>
      <c r="AH2403" s="17"/>
      <c r="AI2403" s="17"/>
      <c r="AJ2403" s="17">
        <v>37.304000000000002</v>
      </c>
      <c r="AK2403" s="17"/>
      <c r="AL2403" s="17"/>
      <c r="AM2403" s="17"/>
      <c r="AN2403" s="17"/>
      <c r="AO2403" s="17"/>
      <c r="AP2403" s="17"/>
      <c r="AQ2403" s="17"/>
      <c r="AR2403" s="17"/>
      <c r="AS2403" s="17"/>
      <c r="AT2403" s="17"/>
      <c r="AU2403" s="17"/>
      <c r="AV2403" s="17"/>
      <c r="AW2403" s="17">
        <f t="shared" si="6051"/>
        <v>3705.6039999999998</v>
      </c>
      <c r="AX2403" s="17">
        <f t="shared" si="6052"/>
        <v>3668.2999999999997</v>
      </c>
      <c r="AY2403" s="17">
        <f t="shared" si="6053"/>
        <v>3668.2999999999997</v>
      </c>
      <c r="AZ2403" s="17"/>
      <c r="BA2403" s="32"/>
      <c r="BB2403" s="32"/>
      <c r="BC2403" s="1"/>
      <c r="BD2403" s="1"/>
      <c r="BE2403" s="1"/>
      <c r="BF2403" s="1"/>
      <c r="BG2403" s="1"/>
      <c r="BH2403" s="1"/>
      <c r="BI2403" s="1"/>
    </row>
    <row r="2404" s="1" customFormat="1">
      <c r="A2404" s="30" t="s">
        <v>947</v>
      </c>
      <c r="B2404" s="30" t="s">
        <v>29</v>
      </c>
      <c r="C2404" s="30" t="s">
        <v>31</v>
      </c>
      <c r="D2404" s="30" t="s">
        <v>984</v>
      </c>
      <c r="E2404" s="35"/>
      <c r="F2404" s="31" t="s">
        <v>985</v>
      </c>
      <c r="G2404" s="17">
        <f>G2405</f>
        <v>670.10000000000002</v>
      </c>
      <c r="H2404" s="17">
        <f>H2405</f>
        <v>670.10000000000002</v>
      </c>
      <c r="I2404" s="17">
        <f>I2405</f>
        <v>670.10000000000002</v>
      </c>
      <c r="J2404" s="17">
        <f>J2405</f>
        <v>0</v>
      </c>
      <c r="K2404" s="17">
        <f>K2405</f>
        <v>0</v>
      </c>
      <c r="L2404" s="17">
        <f>L2405</f>
        <v>0</v>
      </c>
      <c r="M2404" s="17">
        <f t="shared" si="6122"/>
        <v>670.10000000000002</v>
      </c>
      <c r="N2404" s="17">
        <f t="shared" si="6123"/>
        <v>670.10000000000002</v>
      </c>
      <c r="O2404" s="17">
        <f t="shared" si="6124"/>
        <v>670.10000000000002</v>
      </c>
      <c r="P2404" s="17">
        <f>P2405</f>
        <v>0</v>
      </c>
      <c r="Q2404" s="17">
        <f>Q2405</f>
        <v>0</v>
      </c>
      <c r="R2404" s="17">
        <f>R2405</f>
        <v>0</v>
      </c>
      <c r="S2404" s="17">
        <f>S2405</f>
        <v>0</v>
      </c>
      <c r="T2404" s="17">
        <f>T2405</f>
        <v>0</v>
      </c>
      <c r="U2404" s="17">
        <f>U2405</f>
        <v>0</v>
      </c>
      <c r="V2404" s="17">
        <f>V2405</f>
        <v>0</v>
      </c>
      <c r="W2404" s="17">
        <f>W2405</f>
        <v>0</v>
      </c>
      <c r="X2404" s="17">
        <f>X2405</f>
        <v>0</v>
      </c>
      <c r="Y2404" s="17">
        <f t="shared" si="6045"/>
        <v>670.10000000000002</v>
      </c>
      <c r="Z2404" s="17">
        <f t="shared" si="6046"/>
        <v>670.10000000000002</v>
      </c>
      <c r="AA2404" s="17">
        <f t="shared" si="6047"/>
        <v>670.10000000000002</v>
      </c>
      <c r="AB2404" s="17">
        <f>AB2405</f>
        <v>0</v>
      </c>
      <c r="AC2404" s="17">
        <f>AC2405</f>
        <v>0</v>
      </c>
      <c r="AD2404" s="17">
        <f>AD2405</f>
        <v>0</v>
      </c>
      <c r="AE2404" s="17">
        <f t="shared" si="6048"/>
        <v>670.10000000000002</v>
      </c>
      <c r="AF2404" s="17">
        <f t="shared" si="6049"/>
        <v>670.10000000000002</v>
      </c>
      <c r="AG2404" s="17">
        <f t="shared" si="6050"/>
        <v>670.10000000000002</v>
      </c>
      <c r="AH2404" s="17">
        <f>AH2405</f>
        <v>0</v>
      </c>
      <c r="AI2404" s="17">
        <f>AI2405</f>
        <v>0</v>
      </c>
      <c r="AJ2404" s="17">
        <f>AJ2405</f>
        <v>0</v>
      </c>
      <c r="AK2404" s="17">
        <f>AK2405</f>
        <v>0</v>
      </c>
      <c r="AL2404" s="17">
        <f>AL2405</f>
        <v>0</v>
      </c>
      <c r="AM2404" s="17">
        <f>AM2405</f>
        <v>0</v>
      </c>
      <c r="AN2404" s="17">
        <f>AN2405</f>
        <v>0</v>
      </c>
      <c r="AO2404" s="17">
        <f>AO2405</f>
        <v>0</v>
      </c>
      <c r="AP2404" s="17">
        <f>AP2405</f>
        <v>0</v>
      </c>
      <c r="AQ2404" s="17">
        <f>AQ2405</f>
        <v>0</v>
      </c>
      <c r="AR2404" s="17">
        <f>AR2405</f>
        <v>0</v>
      </c>
      <c r="AS2404" s="17">
        <f>AS2405</f>
        <v>0</v>
      </c>
      <c r="AT2404" s="17">
        <f>AT2405</f>
        <v>0</v>
      </c>
      <c r="AU2404" s="17">
        <f>AU2405</f>
        <v>0</v>
      </c>
      <c r="AV2404" s="17">
        <f>AV2405</f>
        <v>0</v>
      </c>
      <c r="AW2404" s="17">
        <f t="shared" si="6051"/>
        <v>670.10000000000002</v>
      </c>
      <c r="AX2404" s="17">
        <f t="shared" si="6052"/>
        <v>670.10000000000002</v>
      </c>
      <c r="AY2404" s="17">
        <f t="shared" si="6053"/>
        <v>670.10000000000002</v>
      </c>
      <c r="AZ2404" s="17">
        <f>AZ2405</f>
        <v>0</v>
      </c>
      <c r="BA2404" s="32"/>
      <c r="BB2404" s="32"/>
      <c r="BC2404" s="1"/>
      <c r="BD2404" s="1"/>
      <c r="BE2404" s="1"/>
      <c r="BF2404" s="1"/>
      <c r="BG2404" s="1"/>
      <c r="BH2404" s="1"/>
      <c r="BI2404" s="1"/>
    </row>
    <row r="2405" s="1" customFormat="1">
      <c r="A2405" s="30" t="s">
        <v>947</v>
      </c>
      <c r="B2405" s="30" t="s">
        <v>29</v>
      </c>
      <c r="C2405" s="30" t="s">
        <v>31</v>
      </c>
      <c r="D2405" s="30" t="s">
        <v>984</v>
      </c>
      <c r="E2405" s="30" t="s">
        <v>261</v>
      </c>
      <c r="F2405" s="31" t="s">
        <v>262</v>
      </c>
      <c r="G2405" s="17">
        <v>670.10000000000002</v>
      </c>
      <c r="H2405" s="17">
        <v>670.10000000000002</v>
      </c>
      <c r="I2405" s="17">
        <v>670.10000000000002</v>
      </c>
      <c r="J2405" s="17"/>
      <c r="K2405" s="17"/>
      <c r="L2405" s="17"/>
      <c r="M2405" s="17">
        <f t="shared" si="6122"/>
        <v>670.10000000000002</v>
      </c>
      <c r="N2405" s="17">
        <f t="shared" si="6123"/>
        <v>670.10000000000002</v>
      </c>
      <c r="O2405" s="17">
        <f t="shared" si="6124"/>
        <v>670.10000000000002</v>
      </c>
      <c r="P2405" s="17"/>
      <c r="Q2405" s="17"/>
      <c r="R2405" s="17"/>
      <c r="S2405" s="17"/>
      <c r="T2405" s="17"/>
      <c r="U2405" s="17"/>
      <c r="V2405" s="17"/>
      <c r="W2405" s="17"/>
      <c r="X2405" s="17"/>
      <c r="Y2405" s="17">
        <f t="shared" si="6045"/>
        <v>670.10000000000002</v>
      </c>
      <c r="Z2405" s="17">
        <f t="shared" si="6046"/>
        <v>670.10000000000002</v>
      </c>
      <c r="AA2405" s="17">
        <f t="shared" si="6047"/>
        <v>670.10000000000002</v>
      </c>
      <c r="AB2405" s="17"/>
      <c r="AC2405" s="17"/>
      <c r="AD2405" s="17"/>
      <c r="AE2405" s="17">
        <f t="shared" si="6048"/>
        <v>670.10000000000002</v>
      </c>
      <c r="AF2405" s="17">
        <f t="shared" si="6049"/>
        <v>670.10000000000002</v>
      </c>
      <c r="AG2405" s="17">
        <f t="shared" si="6050"/>
        <v>670.10000000000002</v>
      </c>
      <c r="AH2405" s="17"/>
      <c r="AI2405" s="17"/>
      <c r="AJ2405" s="17"/>
      <c r="AK2405" s="17"/>
      <c r="AL2405" s="17"/>
      <c r="AM2405" s="17"/>
      <c r="AN2405" s="17"/>
      <c r="AO2405" s="17"/>
      <c r="AP2405" s="17"/>
      <c r="AQ2405" s="17"/>
      <c r="AR2405" s="17"/>
      <c r="AS2405" s="17"/>
      <c r="AT2405" s="17"/>
      <c r="AU2405" s="17"/>
      <c r="AV2405" s="17"/>
      <c r="AW2405" s="17">
        <f t="shared" si="6051"/>
        <v>670.10000000000002</v>
      </c>
      <c r="AX2405" s="17">
        <f t="shared" si="6052"/>
        <v>670.10000000000002</v>
      </c>
      <c r="AY2405" s="17">
        <f t="shared" si="6053"/>
        <v>670.10000000000002</v>
      </c>
      <c r="AZ2405" s="17"/>
      <c r="BA2405" s="32"/>
      <c r="BB2405" s="32"/>
      <c r="BC2405" s="1"/>
      <c r="BD2405" s="1"/>
      <c r="BE2405" s="1"/>
      <c r="BF2405" s="1"/>
      <c r="BG2405" s="1"/>
      <c r="BH2405" s="1"/>
      <c r="BI2405" s="1"/>
    </row>
    <row r="2406" s="1" customFormat="1">
      <c r="A2406" s="30" t="s">
        <v>947</v>
      </c>
      <c r="B2406" s="30" t="s">
        <v>29</v>
      </c>
      <c r="C2406" s="30" t="s">
        <v>31</v>
      </c>
      <c r="D2406" s="30" t="s">
        <v>986</v>
      </c>
      <c r="E2406" s="35"/>
      <c r="F2406" s="31" t="s">
        <v>987</v>
      </c>
      <c r="G2406" s="17">
        <f>G2407</f>
        <v>172.5</v>
      </c>
      <c r="H2406" s="17">
        <f>H2407</f>
        <v>172.5</v>
      </c>
      <c r="I2406" s="17">
        <f>I2407</f>
        <v>172.5</v>
      </c>
      <c r="J2406" s="17">
        <f>J2407</f>
        <v>0</v>
      </c>
      <c r="K2406" s="17">
        <f>K2407</f>
        <v>0</v>
      </c>
      <c r="L2406" s="17">
        <f>L2407</f>
        <v>0</v>
      </c>
      <c r="M2406" s="17">
        <f t="shared" si="6122"/>
        <v>172.5</v>
      </c>
      <c r="N2406" s="17">
        <f t="shared" si="6123"/>
        <v>172.5</v>
      </c>
      <c r="O2406" s="17">
        <f t="shared" si="6124"/>
        <v>172.5</v>
      </c>
      <c r="P2406" s="17">
        <f>P2407</f>
        <v>0</v>
      </c>
      <c r="Q2406" s="17">
        <f>Q2407</f>
        <v>0</v>
      </c>
      <c r="R2406" s="17">
        <f>R2407</f>
        <v>0</v>
      </c>
      <c r="S2406" s="17">
        <f>S2407</f>
        <v>0</v>
      </c>
      <c r="T2406" s="17">
        <f>T2407</f>
        <v>0</v>
      </c>
      <c r="U2406" s="17">
        <f>U2407</f>
        <v>0</v>
      </c>
      <c r="V2406" s="17">
        <f>V2407</f>
        <v>0</v>
      </c>
      <c r="W2406" s="17">
        <f>W2407</f>
        <v>0</v>
      </c>
      <c r="X2406" s="17">
        <f>X2407</f>
        <v>0</v>
      </c>
      <c r="Y2406" s="17">
        <f t="shared" si="6045"/>
        <v>172.5</v>
      </c>
      <c r="Z2406" s="17">
        <f t="shared" si="6046"/>
        <v>172.5</v>
      </c>
      <c r="AA2406" s="17">
        <f t="shared" si="6047"/>
        <v>172.5</v>
      </c>
      <c r="AB2406" s="17">
        <f>AB2407</f>
        <v>0</v>
      </c>
      <c r="AC2406" s="17">
        <f>AC2407</f>
        <v>0</v>
      </c>
      <c r="AD2406" s="17">
        <f>AD2407</f>
        <v>0</v>
      </c>
      <c r="AE2406" s="17">
        <f t="shared" si="6048"/>
        <v>172.5</v>
      </c>
      <c r="AF2406" s="17">
        <f t="shared" si="6049"/>
        <v>172.5</v>
      </c>
      <c r="AG2406" s="17">
        <f t="shared" si="6050"/>
        <v>172.5</v>
      </c>
      <c r="AH2406" s="17">
        <f>AH2407</f>
        <v>0</v>
      </c>
      <c r="AI2406" s="17">
        <f>AI2407</f>
        <v>0</v>
      </c>
      <c r="AJ2406" s="17">
        <f>AJ2407</f>
        <v>0</v>
      </c>
      <c r="AK2406" s="17">
        <f>AK2407</f>
        <v>0</v>
      </c>
      <c r="AL2406" s="17">
        <f>AL2407</f>
        <v>0</v>
      </c>
      <c r="AM2406" s="17">
        <f>AM2407</f>
        <v>0</v>
      </c>
      <c r="AN2406" s="17">
        <f>AN2407</f>
        <v>0</v>
      </c>
      <c r="AO2406" s="17">
        <f>AO2407</f>
        <v>0</v>
      </c>
      <c r="AP2406" s="17">
        <f>AP2407</f>
        <v>0</v>
      </c>
      <c r="AQ2406" s="17">
        <f>AQ2407</f>
        <v>0</v>
      </c>
      <c r="AR2406" s="17">
        <f>AR2407</f>
        <v>0</v>
      </c>
      <c r="AS2406" s="17">
        <f>AS2407</f>
        <v>0</v>
      </c>
      <c r="AT2406" s="17">
        <f>AT2407</f>
        <v>0</v>
      </c>
      <c r="AU2406" s="17">
        <f>AU2407</f>
        <v>0</v>
      </c>
      <c r="AV2406" s="17">
        <f>AV2407</f>
        <v>0</v>
      </c>
      <c r="AW2406" s="17">
        <f t="shared" si="6051"/>
        <v>172.5</v>
      </c>
      <c r="AX2406" s="17">
        <f t="shared" si="6052"/>
        <v>172.5</v>
      </c>
      <c r="AY2406" s="17">
        <f t="shared" si="6053"/>
        <v>172.5</v>
      </c>
      <c r="AZ2406" s="17">
        <f>AZ2407</f>
        <v>0</v>
      </c>
      <c r="BA2406" s="32"/>
      <c r="BB2406" s="32"/>
      <c r="BC2406" s="1"/>
      <c r="BD2406" s="1"/>
      <c r="BE2406" s="1"/>
      <c r="BF2406" s="1"/>
      <c r="BG2406" s="1"/>
      <c r="BH2406" s="1"/>
      <c r="BI2406" s="1"/>
    </row>
    <row r="2407" s="1" customFormat="1">
      <c r="A2407" s="30" t="s">
        <v>947</v>
      </c>
      <c r="B2407" s="30" t="s">
        <v>29</v>
      </c>
      <c r="C2407" s="30" t="s">
        <v>31</v>
      </c>
      <c r="D2407" s="30" t="s">
        <v>986</v>
      </c>
      <c r="E2407" s="30" t="s">
        <v>261</v>
      </c>
      <c r="F2407" s="31" t="s">
        <v>262</v>
      </c>
      <c r="G2407" s="17">
        <v>172.5</v>
      </c>
      <c r="H2407" s="17">
        <v>172.5</v>
      </c>
      <c r="I2407" s="17">
        <v>172.5</v>
      </c>
      <c r="J2407" s="17"/>
      <c r="K2407" s="17"/>
      <c r="L2407" s="17"/>
      <c r="M2407" s="17">
        <f t="shared" si="6122"/>
        <v>172.5</v>
      </c>
      <c r="N2407" s="17">
        <f t="shared" si="6123"/>
        <v>172.5</v>
      </c>
      <c r="O2407" s="17">
        <f t="shared" si="6124"/>
        <v>172.5</v>
      </c>
      <c r="P2407" s="17"/>
      <c r="Q2407" s="17"/>
      <c r="R2407" s="17"/>
      <c r="S2407" s="17"/>
      <c r="T2407" s="17"/>
      <c r="U2407" s="17"/>
      <c r="V2407" s="17"/>
      <c r="W2407" s="17"/>
      <c r="X2407" s="17"/>
      <c r="Y2407" s="17">
        <f t="shared" si="6045"/>
        <v>172.5</v>
      </c>
      <c r="Z2407" s="17">
        <f t="shared" si="6046"/>
        <v>172.5</v>
      </c>
      <c r="AA2407" s="17">
        <f t="shared" si="6047"/>
        <v>172.5</v>
      </c>
      <c r="AB2407" s="17"/>
      <c r="AC2407" s="17"/>
      <c r="AD2407" s="17"/>
      <c r="AE2407" s="17">
        <f t="shared" si="6048"/>
        <v>172.5</v>
      </c>
      <c r="AF2407" s="17">
        <f t="shared" si="6049"/>
        <v>172.5</v>
      </c>
      <c r="AG2407" s="17">
        <f t="shared" si="6050"/>
        <v>172.5</v>
      </c>
      <c r="AH2407" s="17"/>
      <c r="AI2407" s="17"/>
      <c r="AJ2407" s="17"/>
      <c r="AK2407" s="17"/>
      <c r="AL2407" s="17"/>
      <c r="AM2407" s="17"/>
      <c r="AN2407" s="17"/>
      <c r="AO2407" s="17"/>
      <c r="AP2407" s="17"/>
      <c r="AQ2407" s="17"/>
      <c r="AR2407" s="17"/>
      <c r="AS2407" s="17"/>
      <c r="AT2407" s="17"/>
      <c r="AU2407" s="17"/>
      <c r="AV2407" s="17"/>
      <c r="AW2407" s="17">
        <f t="shared" si="6051"/>
        <v>172.5</v>
      </c>
      <c r="AX2407" s="17">
        <f t="shared" si="6052"/>
        <v>172.5</v>
      </c>
      <c r="AY2407" s="17">
        <f t="shared" si="6053"/>
        <v>172.5</v>
      </c>
      <c r="AZ2407" s="17"/>
      <c r="BA2407" s="32"/>
      <c r="BB2407" s="32"/>
      <c r="BC2407" s="1"/>
      <c r="BD2407" s="1"/>
      <c r="BE2407" s="1"/>
      <c r="BF2407" s="1"/>
      <c r="BG2407" s="1"/>
      <c r="BH2407" s="1"/>
      <c r="BI2407" s="1"/>
    </row>
    <row r="2408" s="1" customFormat="1">
      <c r="A2408" s="30" t="s">
        <v>947</v>
      </c>
      <c r="B2408" s="30" t="s">
        <v>29</v>
      </c>
      <c r="C2408" s="30" t="s">
        <v>31</v>
      </c>
      <c r="D2408" s="30" t="s">
        <v>988</v>
      </c>
      <c r="E2408" s="35"/>
      <c r="F2408" s="31" t="s">
        <v>989</v>
      </c>
      <c r="G2408" s="17">
        <f>G2409</f>
        <v>828</v>
      </c>
      <c r="H2408" s="17">
        <f>H2409</f>
        <v>828</v>
      </c>
      <c r="I2408" s="17">
        <f>I2409</f>
        <v>828</v>
      </c>
      <c r="J2408" s="17">
        <f>J2409</f>
        <v>0</v>
      </c>
      <c r="K2408" s="17">
        <f>K2409</f>
        <v>0</v>
      </c>
      <c r="L2408" s="17">
        <f>L2409</f>
        <v>0</v>
      </c>
      <c r="M2408" s="17">
        <f t="shared" si="6122"/>
        <v>828</v>
      </c>
      <c r="N2408" s="17">
        <f t="shared" si="6123"/>
        <v>828</v>
      </c>
      <c r="O2408" s="17">
        <f t="shared" si="6124"/>
        <v>828</v>
      </c>
      <c r="P2408" s="17">
        <f>P2409</f>
        <v>0</v>
      </c>
      <c r="Q2408" s="17">
        <f>Q2409</f>
        <v>0</v>
      </c>
      <c r="R2408" s="17">
        <f>R2409</f>
        <v>0</v>
      </c>
      <c r="S2408" s="17">
        <f>S2409</f>
        <v>0</v>
      </c>
      <c r="T2408" s="17">
        <f>T2409</f>
        <v>0</v>
      </c>
      <c r="U2408" s="17">
        <f>U2409</f>
        <v>0</v>
      </c>
      <c r="V2408" s="17">
        <f>V2409</f>
        <v>0</v>
      </c>
      <c r="W2408" s="17">
        <f>W2409</f>
        <v>0</v>
      </c>
      <c r="X2408" s="17">
        <f>X2409</f>
        <v>0</v>
      </c>
      <c r="Y2408" s="17">
        <f t="shared" ref="Y2408:Y2471" si="6125">M2408+P2408+Q2408+R2408+S2408</f>
        <v>828</v>
      </c>
      <c r="Z2408" s="17">
        <f t="shared" ref="Z2408:Z2471" si="6126">N2408+T2408+U2408</f>
        <v>828</v>
      </c>
      <c r="AA2408" s="17">
        <f t="shared" ref="AA2408:AA2471" si="6127">O2408+V2408+X2408+W2408</f>
        <v>828</v>
      </c>
      <c r="AB2408" s="17">
        <f>AB2409</f>
        <v>0</v>
      </c>
      <c r="AC2408" s="17">
        <f>AC2409</f>
        <v>0</v>
      </c>
      <c r="AD2408" s="17">
        <f>AD2409</f>
        <v>0</v>
      </c>
      <c r="AE2408" s="17">
        <f t="shared" ref="AE2408:AE2471" si="6128">Y2408+AB2408</f>
        <v>828</v>
      </c>
      <c r="AF2408" s="17">
        <f t="shared" ref="AF2408:AF2471" si="6129">Z2408+AC2408</f>
        <v>828</v>
      </c>
      <c r="AG2408" s="17">
        <f t="shared" ref="AG2408:AG2471" si="6130">AA2408+AD2408</f>
        <v>828</v>
      </c>
      <c r="AH2408" s="17">
        <f>AH2409</f>
        <v>0</v>
      </c>
      <c r="AI2408" s="17">
        <f>AI2409</f>
        <v>0</v>
      </c>
      <c r="AJ2408" s="17">
        <f>AJ2409</f>
        <v>0</v>
      </c>
      <c r="AK2408" s="17">
        <f>AK2409</f>
        <v>0</v>
      </c>
      <c r="AL2408" s="17">
        <f>AL2409</f>
        <v>0</v>
      </c>
      <c r="AM2408" s="17">
        <f>AM2409</f>
        <v>0</v>
      </c>
      <c r="AN2408" s="17">
        <f>AN2409</f>
        <v>0</v>
      </c>
      <c r="AO2408" s="17">
        <f>AO2409</f>
        <v>0</v>
      </c>
      <c r="AP2408" s="17">
        <f>AP2409</f>
        <v>0</v>
      </c>
      <c r="AQ2408" s="17">
        <f>AQ2409</f>
        <v>0</v>
      </c>
      <c r="AR2408" s="17">
        <f>AR2409</f>
        <v>0</v>
      </c>
      <c r="AS2408" s="17">
        <f>AS2409</f>
        <v>0</v>
      </c>
      <c r="AT2408" s="17">
        <f>AT2409</f>
        <v>0</v>
      </c>
      <c r="AU2408" s="17">
        <f>AU2409</f>
        <v>0</v>
      </c>
      <c r="AV2408" s="17">
        <f>AV2409</f>
        <v>0</v>
      </c>
      <c r="AW2408" s="17">
        <f t="shared" ref="AW2408:AW2471" si="6131">AE2408+AH2408+AI2408+AJ2408+AK2408+AL2408</f>
        <v>828</v>
      </c>
      <c r="AX2408" s="17">
        <f t="shared" ref="AX2408:AX2471" si="6132">AF2408+AM2408+AN2408+AO2408+AP2408+AQ2408</f>
        <v>828</v>
      </c>
      <c r="AY2408" s="17">
        <f t="shared" ref="AY2408:AY2471" si="6133">AG2408+AR2408+AS2408+AT2408+AU2408+AV2408</f>
        <v>828</v>
      </c>
      <c r="AZ2408" s="17">
        <f>AZ2409</f>
        <v>0</v>
      </c>
      <c r="BA2408" s="32"/>
      <c r="BB2408" s="32"/>
      <c r="BC2408" s="1"/>
      <c r="BD2408" s="1"/>
      <c r="BE2408" s="1"/>
      <c r="BF2408" s="1"/>
      <c r="BG2408" s="1"/>
      <c r="BH2408" s="1"/>
      <c r="BI2408" s="1"/>
    </row>
    <row r="2409" s="1" customFormat="1">
      <c r="A2409" s="30" t="s">
        <v>947</v>
      </c>
      <c r="B2409" s="30" t="s">
        <v>29</v>
      </c>
      <c r="C2409" s="30" t="s">
        <v>31</v>
      </c>
      <c r="D2409" s="30" t="s">
        <v>988</v>
      </c>
      <c r="E2409" s="30" t="s">
        <v>261</v>
      </c>
      <c r="F2409" s="31" t="s">
        <v>262</v>
      </c>
      <c r="G2409" s="17">
        <v>828</v>
      </c>
      <c r="H2409" s="17">
        <v>828</v>
      </c>
      <c r="I2409" s="17">
        <v>828</v>
      </c>
      <c r="J2409" s="17"/>
      <c r="K2409" s="17"/>
      <c r="L2409" s="17"/>
      <c r="M2409" s="17">
        <f t="shared" si="6122"/>
        <v>828</v>
      </c>
      <c r="N2409" s="17">
        <f t="shared" si="6123"/>
        <v>828</v>
      </c>
      <c r="O2409" s="17">
        <f t="shared" si="6124"/>
        <v>828</v>
      </c>
      <c r="P2409" s="17"/>
      <c r="Q2409" s="17"/>
      <c r="R2409" s="17"/>
      <c r="S2409" s="17"/>
      <c r="T2409" s="17"/>
      <c r="U2409" s="17"/>
      <c r="V2409" s="17"/>
      <c r="W2409" s="17"/>
      <c r="X2409" s="17"/>
      <c r="Y2409" s="17">
        <f t="shared" si="6125"/>
        <v>828</v>
      </c>
      <c r="Z2409" s="17">
        <f t="shared" si="6126"/>
        <v>828</v>
      </c>
      <c r="AA2409" s="17">
        <f t="shared" si="6127"/>
        <v>828</v>
      </c>
      <c r="AB2409" s="17"/>
      <c r="AC2409" s="17"/>
      <c r="AD2409" s="17"/>
      <c r="AE2409" s="17">
        <f t="shared" si="6128"/>
        <v>828</v>
      </c>
      <c r="AF2409" s="17">
        <f t="shared" si="6129"/>
        <v>828</v>
      </c>
      <c r="AG2409" s="17">
        <f t="shared" si="6130"/>
        <v>828</v>
      </c>
      <c r="AH2409" s="17"/>
      <c r="AI2409" s="17"/>
      <c r="AJ2409" s="17"/>
      <c r="AK2409" s="17"/>
      <c r="AL2409" s="17"/>
      <c r="AM2409" s="17"/>
      <c r="AN2409" s="17"/>
      <c r="AO2409" s="17"/>
      <c r="AP2409" s="17"/>
      <c r="AQ2409" s="17"/>
      <c r="AR2409" s="17"/>
      <c r="AS2409" s="17"/>
      <c r="AT2409" s="17"/>
      <c r="AU2409" s="17"/>
      <c r="AV2409" s="17"/>
      <c r="AW2409" s="17">
        <f t="shared" si="6131"/>
        <v>828</v>
      </c>
      <c r="AX2409" s="17">
        <f t="shared" si="6132"/>
        <v>828</v>
      </c>
      <c r="AY2409" s="17">
        <f t="shared" si="6133"/>
        <v>828</v>
      </c>
      <c r="AZ2409" s="17"/>
      <c r="BA2409" s="32"/>
      <c r="BB2409" s="32"/>
      <c r="BC2409" s="1"/>
      <c r="BD2409" s="1"/>
      <c r="BE2409" s="1"/>
      <c r="BF2409" s="1"/>
      <c r="BG2409" s="1"/>
      <c r="BH2409" s="1"/>
      <c r="BI2409" s="1"/>
    </row>
    <row r="2410" s="20" customFormat="1">
      <c r="A2410" s="21" t="s">
        <v>947</v>
      </c>
      <c r="B2410" s="21" t="s">
        <v>65</v>
      </c>
      <c r="C2410" s="21"/>
      <c r="D2410" s="21"/>
      <c r="E2410" s="33"/>
      <c r="F2410" s="22" t="s">
        <v>153</v>
      </c>
      <c r="G2410" s="23">
        <f>G2417+G2411</f>
        <v>16330.5</v>
      </c>
      <c r="H2410" s="23">
        <f>H2417+H2411</f>
        <v>159230.30000000002</v>
      </c>
      <c r="I2410" s="23">
        <f>I2417+I2411</f>
        <v>2250.1999999999998</v>
      </c>
      <c r="J2410" s="23">
        <f>J2417+J2411</f>
        <v>-74.099999999999994</v>
      </c>
      <c r="K2410" s="23">
        <f>K2417+K2411</f>
        <v>0</v>
      </c>
      <c r="L2410" s="23">
        <f>L2417+L2411</f>
        <v>0</v>
      </c>
      <c r="M2410" s="23">
        <f t="shared" si="6122"/>
        <v>16256.4</v>
      </c>
      <c r="N2410" s="23">
        <f t="shared" si="6123"/>
        <v>159230.30000000002</v>
      </c>
      <c r="O2410" s="23">
        <f t="shared" si="6124"/>
        <v>2250.1999999999998</v>
      </c>
      <c r="P2410" s="23">
        <f>P2417+P2411</f>
        <v>0</v>
      </c>
      <c r="Q2410" s="23">
        <f>Q2417+Q2411</f>
        <v>0</v>
      </c>
      <c r="R2410" s="23">
        <f>R2417+R2411</f>
        <v>0</v>
      </c>
      <c r="S2410" s="23">
        <f>S2417+S2411</f>
        <v>0</v>
      </c>
      <c r="T2410" s="23">
        <f>T2417+T2411</f>
        <v>0</v>
      </c>
      <c r="U2410" s="23">
        <f>U2417+U2411</f>
        <v>0</v>
      </c>
      <c r="V2410" s="23">
        <f>V2417+V2411</f>
        <v>0</v>
      </c>
      <c r="W2410" s="23">
        <f>W2417+W2411</f>
        <v>0</v>
      </c>
      <c r="X2410" s="23">
        <f>X2417+X2411</f>
        <v>0</v>
      </c>
      <c r="Y2410" s="23">
        <f t="shared" si="6125"/>
        <v>16256.4</v>
      </c>
      <c r="Z2410" s="23">
        <f t="shared" si="6126"/>
        <v>159230.30000000002</v>
      </c>
      <c r="AA2410" s="23">
        <f t="shared" si="6127"/>
        <v>2250.1999999999998</v>
      </c>
      <c r="AB2410" s="23">
        <f>AB2417+AB2411</f>
        <v>0</v>
      </c>
      <c r="AC2410" s="23">
        <f>AC2417+AC2411</f>
        <v>0</v>
      </c>
      <c r="AD2410" s="23">
        <f>AD2417+AD2411</f>
        <v>0</v>
      </c>
      <c r="AE2410" s="23">
        <f t="shared" si="6128"/>
        <v>16256.4</v>
      </c>
      <c r="AF2410" s="23">
        <f t="shared" si="6129"/>
        <v>159230.30000000002</v>
      </c>
      <c r="AG2410" s="23">
        <f t="shared" si="6130"/>
        <v>2250.1999999999998</v>
      </c>
      <c r="AH2410" s="23">
        <f>AH2417+AH2411</f>
        <v>0</v>
      </c>
      <c r="AI2410" s="23">
        <f>AI2417+AI2411</f>
        <v>0</v>
      </c>
      <c r="AJ2410" s="23">
        <f>AJ2417+AJ2411</f>
        <v>0</v>
      </c>
      <c r="AK2410" s="23">
        <f>AK2417+AK2411</f>
        <v>0</v>
      </c>
      <c r="AL2410" s="23">
        <f>AL2417+AL2411</f>
        <v>0</v>
      </c>
      <c r="AM2410" s="23">
        <f>AM2417+AM2411</f>
        <v>0</v>
      </c>
      <c r="AN2410" s="23">
        <f>AN2417+AN2411</f>
        <v>0</v>
      </c>
      <c r="AO2410" s="23">
        <f>AO2417+AO2411</f>
        <v>0</v>
      </c>
      <c r="AP2410" s="23">
        <f>AP2417+AP2411</f>
        <v>0</v>
      </c>
      <c r="AQ2410" s="23">
        <f>AQ2417+AQ2411</f>
        <v>0</v>
      </c>
      <c r="AR2410" s="23">
        <f>AR2417+AR2411</f>
        <v>0</v>
      </c>
      <c r="AS2410" s="23">
        <f>AS2417+AS2411</f>
        <v>0</v>
      </c>
      <c r="AT2410" s="23">
        <f>AT2417+AT2411</f>
        <v>0</v>
      </c>
      <c r="AU2410" s="23">
        <f>AU2417+AU2411</f>
        <v>0</v>
      </c>
      <c r="AV2410" s="23">
        <f>AV2417+AV2411</f>
        <v>0</v>
      </c>
      <c r="AW2410" s="23">
        <f t="shared" si="6131"/>
        <v>16256.4</v>
      </c>
      <c r="AX2410" s="23">
        <f t="shared" si="6132"/>
        <v>159230.30000000002</v>
      </c>
      <c r="AY2410" s="23">
        <f t="shared" si="6133"/>
        <v>2250.1999999999998</v>
      </c>
      <c r="AZ2410" s="23">
        <f>AZ2417+AZ2411</f>
        <v>0</v>
      </c>
      <c r="BA2410" s="24"/>
      <c r="BB2410" s="24"/>
      <c r="BC2410" s="20"/>
      <c r="BD2410" s="20"/>
      <c r="BE2410" s="20"/>
      <c r="BF2410" s="20"/>
      <c r="BG2410" s="20"/>
      <c r="BH2410" s="20"/>
      <c r="BI2410" s="20"/>
    </row>
    <row r="2411" s="25" customFormat="1">
      <c r="A2411" s="26" t="s">
        <v>947</v>
      </c>
      <c r="B2411" s="26" t="s">
        <v>65</v>
      </c>
      <c r="C2411" s="26" t="s">
        <v>297</v>
      </c>
      <c r="D2411" s="26"/>
      <c r="E2411" s="34"/>
      <c r="F2411" s="47" t="s">
        <v>434</v>
      </c>
      <c r="G2411" s="28">
        <f t="shared" ref="G2411:G2439" si="6134">G2412</f>
        <v>14080.299999999999</v>
      </c>
      <c r="H2411" s="28">
        <f t="shared" ref="H2411:H2439" si="6135">H2412</f>
        <v>156980.10000000001</v>
      </c>
      <c r="I2411" s="28">
        <f t="shared" ref="I2411:I2439" si="6136">I2412</f>
        <v>0</v>
      </c>
      <c r="J2411" s="28">
        <f t="shared" ref="J2411:J2439" si="6137">J2412</f>
        <v>0</v>
      </c>
      <c r="K2411" s="28">
        <f t="shared" ref="K2411:K2439" si="6138">K2412</f>
        <v>0</v>
      </c>
      <c r="L2411" s="28">
        <f t="shared" ref="L2411:L2439" si="6139">L2412</f>
        <v>0</v>
      </c>
      <c r="M2411" s="28">
        <f t="shared" si="6122"/>
        <v>14080.299999999999</v>
      </c>
      <c r="N2411" s="28">
        <f t="shared" si="6123"/>
        <v>156980.10000000001</v>
      </c>
      <c r="O2411" s="28">
        <f t="shared" si="6124"/>
        <v>0</v>
      </c>
      <c r="P2411" s="28">
        <f t="shared" ref="P2411:P2439" si="6140">P2412</f>
        <v>0</v>
      </c>
      <c r="Q2411" s="28">
        <f t="shared" ref="Q2411:Q2439" si="6141">Q2412</f>
        <v>0</v>
      </c>
      <c r="R2411" s="28">
        <f t="shared" ref="R2411:R2439" si="6142">R2412</f>
        <v>0</v>
      </c>
      <c r="S2411" s="28">
        <f t="shared" ref="S2411:S2439" si="6143">S2412</f>
        <v>0</v>
      </c>
      <c r="T2411" s="28">
        <f t="shared" ref="T2411:T2439" si="6144">T2412</f>
        <v>0</v>
      </c>
      <c r="U2411" s="28">
        <f t="shared" ref="U2411:U2439" si="6145">U2412</f>
        <v>0</v>
      </c>
      <c r="V2411" s="28">
        <f t="shared" ref="V2411:V2439" si="6146">V2412</f>
        <v>0</v>
      </c>
      <c r="W2411" s="28">
        <f t="shared" ref="W2411:W2439" si="6147">W2412</f>
        <v>0</v>
      </c>
      <c r="X2411" s="28">
        <f t="shared" ref="X2411:X2439" si="6148">X2412</f>
        <v>0</v>
      </c>
      <c r="Y2411" s="28">
        <f t="shared" si="6125"/>
        <v>14080.299999999999</v>
      </c>
      <c r="Z2411" s="28">
        <f t="shared" si="6126"/>
        <v>156980.10000000001</v>
      </c>
      <c r="AA2411" s="28">
        <f t="shared" si="6127"/>
        <v>0</v>
      </c>
      <c r="AB2411" s="28">
        <f t="shared" ref="AB2411:AB2439" si="6149">AB2412</f>
        <v>0</v>
      </c>
      <c r="AC2411" s="28">
        <f t="shared" ref="AC2411:AC2439" si="6150">AC2412</f>
        <v>0</v>
      </c>
      <c r="AD2411" s="28">
        <f t="shared" ref="AD2411:AD2439" si="6151">AD2412</f>
        <v>0</v>
      </c>
      <c r="AE2411" s="28">
        <f t="shared" si="6128"/>
        <v>14080.299999999999</v>
      </c>
      <c r="AF2411" s="28">
        <f t="shared" si="6129"/>
        <v>156980.10000000001</v>
      </c>
      <c r="AG2411" s="28">
        <f t="shared" si="6130"/>
        <v>0</v>
      </c>
      <c r="AH2411" s="28">
        <f t="shared" ref="AH2411:AH2439" si="6152">AH2412</f>
        <v>0</v>
      </c>
      <c r="AI2411" s="28">
        <f t="shared" ref="AI2411:AI2439" si="6153">AI2412</f>
        <v>0</v>
      </c>
      <c r="AJ2411" s="28">
        <f t="shared" ref="AJ2411:AJ2439" si="6154">AJ2412</f>
        <v>0</v>
      </c>
      <c r="AK2411" s="28">
        <f t="shared" ref="AK2411:AK2439" si="6155">AK2412</f>
        <v>0</v>
      </c>
      <c r="AL2411" s="28">
        <f t="shared" ref="AL2411:AL2439" si="6156">AL2412</f>
        <v>0</v>
      </c>
      <c r="AM2411" s="28">
        <f t="shared" ref="AM2411:AM2439" si="6157">AM2412</f>
        <v>0</v>
      </c>
      <c r="AN2411" s="28">
        <f t="shared" ref="AN2411:AN2439" si="6158">AN2412</f>
        <v>0</v>
      </c>
      <c r="AO2411" s="28">
        <f t="shared" ref="AO2411:AO2439" si="6159">AO2412</f>
        <v>0</v>
      </c>
      <c r="AP2411" s="28">
        <f t="shared" ref="AP2411:AP2439" si="6160">AP2412</f>
        <v>0</v>
      </c>
      <c r="AQ2411" s="28">
        <f t="shared" ref="AQ2411:AQ2439" si="6161">AQ2412</f>
        <v>0</v>
      </c>
      <c r="AR2411" s="28">
        <f t="shared" ref="AR2411:AR2439" si="6162">AR2412</f>
        <v>0</v>
      </c>
      <c r="AS2411" s="28">
        <f t="shared" ref="AS2411:AS2439" si="6163">AS2412</f>
        <v>0</v>
      </c>
      <c r="AT2411" s="28">
        <f t="shared" ref="AT2411:AT2439" si="6164">AT2412</f>
        <v>0</v>
      </c>
      <c r="AU2411" s="28">
        <f t="shared" ref="AU2411:AU2439" si="6165">AU2412</f>
        <v>0</v>
      </c>
      <c r="AV2411" s="28">
        <f t="shared" ref="AV2411:AV2439" si="6166">AV2412</f>
        <v>0</v>
      </c>
      <c r="AW2411" s="28">
        <f t="shared" si="6131"/>
        <v>14080.299999999999</v>
      </c>
      <c r="AX2411" s="28">
        <f t="shared" si="6132"/>
        <v>156980.10000000001</v>
      </c>
      <c r="AY2411" s="28">
        <f t="shared" si="6133"/>
        <v>0</v>
      </c>
      <c r="AZ2411" s="28">
        <f t="shared" ref="AZ2411:AZ2439" si="6167">AZ2412</f>
        <v>0</v>
      </c>
      <c r="BA2411" s="29"/>
      <c r="BB2411" s="29"/>
      <c r="BC2411" s="25"/>
      <c r="BD2411" s="25"/>
      <c r="BE2411" s="25"/>
      <c r="BF2411" s="25"/>
      <c r="BG2411" s="25"/>
      <c r="BH2411" s="25"/>
      <c r="BI2411" s="25"/>
    </row>
    <row r="2412" s="1" customFormat="1">
      <c r="A2412" s="30" t="s">
        <v>947</v>
      </c>
      <c r="B2412" s="30" t="s">
        <v>65</v>
      </c>
      <c r="C2412" s="30" t="s">
        <v>297</v>
      </c>
      <c r="D2412" s="30" t="s">
        <v>246</v>
      </c>
      <c r="E2412" s="35"/>
      <c r="F2412" s="31" t="s">
        <v>247</v>
      </c>
      <c r="G2412" s="17">
        <f t="shared" si="6134"/>
        <v>14080.299999999999</v>
      </c>
      <c r="H2412" s="17">
        <f t="shared" si="6135"/>
        <v>156980.10000000001</v>
      </c>
      <c r="I2412" s="17">
        <f t="shared" si="6136"/>
        <v>0</v>
      </c>
      <c r="J2412" s="17">
        <f t="shared" si="6137"/>
        <v>0</v>
      </c>
      <c r="K2412" s="17">
        <f t="shared" si="6138"/>
        <v>0</v>
      </c>
      <c r="L2412" s="17">
        <f t="shared" si="6139"/>
        <v>0</v>
      </c>
      <c r="M2412" s="17">
        <f t="shared" si="6122"/>
        <v>14080.299999999999</v>
      </c>
      <c r="N2412" s="17">
        <f t="shared" si="6123"/>
        <v>156980.10000000001</v>
      </c>
      <c r="O2412" s="17">
        <f t="shared" si="6124"/>
        <v>0</v>
      </c>
      <c r="P2412" s="17">
        <f t="shared" si="6140"/>
        <v>0</v>
      </c>
      <c r="Q2412" s="17">
        <f t="shared" si="6141"/>
        <v>0</v>
      </c>
      <c r="R2412" s="17">
        <f t="shared" si="6142"/>
        <v>0</v>
      </c>
      <c r="S2412" s="17">
        <f t="shared" si="6143"/>
        <v>0</v>
      </c>
      <c r="T2412" s="17">
        <f t="shared" si="6144"/>
        <v>0</v>
      </c>
      <c r="U2412" s="17">
        <f t="shared" si="6145"/>
        <v>0</v>
      </c>
      <c r="V2412" s="17">
        <f t="shared" si="6146"/>
        <v>0</v>
      </c>
      <c r="W2412" s="17">
        <f t="shared" si="6147"/>
        <v>0</v>
      </c>
      <c r="X2412" s="17">
        <f t="shared" si="6148"/>
        <v>0</v>
      </c>
      <c r="Y2412" s="17">
        <f t="shared" si="6125"/>
        <v>14080.299999999999</v>
      </c>
      <c r="Z2412" s="17">
        <f t="shared" si="6126"/>
        <v>156980.10000000001</v>
      </c>
      <c r="AA2412" s="17">
        <f t="shared" si="6127"/>
        <v>0</v>
      </c>
      <c r="AB2412" s="17">
        <f t="shared" si="6149"/>
        <v>0</v>
      </c>
      <c r="AC2412" s="17">
        <f t="shared" si="6150"/>
        <v>0</v>
      </c>
      <c r="AD2412" s="17">
        <f t="shared" si="6151"/>
        <v>0</v>
      </c>
      <c r="AE2412" s="17">
        <f t="shared" si="6128"/>
        <v>14080.299999999999</v>
      </c>
      <c r="AF2412" s="17">
        <f t="shared" si="6129"/>
        <v>156980.10000000001</v>
      </c>
      <c r="AG2412" s="17">
        <f t="shared" si="6130"/>
        <v>0</v>
      </c>
      <c r="AH2412" s="17">
        <f t="shared" si="6152"/>
        <v>0</v>
      </c>
      <c r="AI2412" s="17">
        <f t="shared" si="6153"/>
        <v>0</v>
      </c>
      <c r="AJ2412" s="17">
        <f t="shared" si="6154"/>
        <v>0</v>
      </c>
      <c r="AK2412" s="17">
        <f t="shared" si="6155"/>
        <v>0</v>
      </c>
      <c r="AL2412" s="17">
        <f t="shared" si="6156"/>
        <v>0</v>
      </c>
      <c r="AM2412" s="17">
        <f t="shared" si="6157"/>
        <v>0</v>
      </c>
      <c r="AN2412" s="17">
        <f t="shared" si="6158"/>
        <v>0</v>
      </c>
      <c r="AO2412" s="17">
        <f t="shared" si="6159"/>
        <v>0</v>
      </c>
      <c r="AP2412" s="17">
        <f t="shared" si="6160"/>
        <v>0</v>
      </c>
      <c r="AQ2412" s="17">
        <f t="shared" si="6161"/>
        <v>0</v>
      </c>
      <c r="AR2412" s="17">
        <f t="shared" si="6162"/>
        <v>0</v>
      </c>
      <c r="AS2412" s="17">
        <f t="shared" si="6163"/>
        <v>0</v>
      </c>
      <c r="AT2412" s="17">
        <f t="shared" si="6164"/>
        <v>0</v>
      </c>
      <c r="AU2412" s="17">
        <f t="shared" si="6165"/>
        <v>0</v>
      </c>
      <c r="AV2412" s="17">
        <f t="shared" si="6166"/>
        <v>0</v>
      </c>
      <c r="AW2412" s="17">
        <f t="shared" si="6131"/>
        <v>14080.299999999999</v>
      </c>
      <c r="AX2412" s="17">
        <f t="shared" si="6132"/>
        <v>156980.10000000001</v>
      </c>
      <c r="AY2412" s="17">
        <f t="shared" si="6133"/>
        <v>0</v>
      </c>
      <c r="AZ2412" s="17">
        <f t="shared" si="6167"/>
        <v>0</v>
      </c>
      <c r="BA2412" s="32"/>
      <c r="BB2412" s="32"/>
      <c r="BC2412" s="1"/>
      <c r="BD2412" s="1"/>
      <c r="BE2412" s="1"/>
      <c r="BF2412" s="1"/>
      <c r="BG2412" s="1"/>
      <c r="BH2412" s="1"/>
      <c r="BI2412" s="1"/>
    </row>
    <row r="2413" s="1" customFormat="1">
      <c r="A2413" s="30" t="s">
        <v>947</v>
      </c>
      <c r="B2413" s="30" t="s">
        <v>65</v>
      </c>
      <c r="C2413" s="30" t="s">
        <v>297</v>
      </c>
      <c r="D2413" s="30" t="s">
        <v>248</v>
      </c>
      <c r="E2413" s="35"/>
      <c r="F2413" s="31" t="s">
        <v>36</v>
      </c>
      <c r="G2413" s="17">
        <f t="shared" si="6134"/>
        <v>14080.299999999999</v>
      </c>
      <c r="H2413" s="17">
        <f t="shared" si="6135"/>
        <v>156980.10000000001</v>
      </c>
      <c r="I2413" s="17">
        <f t="shared" si="6136"/>
        <v>0</v>
      </c>
      <c r="J2413" s="17">
        <f t="shared" si="6137"/>
        <v>0</v>
      </c>
      <c r="K2413" s="17">
        <f t="shared" si="6138"/>
        <v>0</v>
      </c>
      <c r="L2413" s="17">
        <f t="shared" si="6139"/>
        <v>0</v>
      </c>
      <c r="M2413" s="17">
        <f t="shared" si="6122"/>
        <v>14080.299999999999</v>
      </c>
      <c r="N2413" s="17">
        <f t="shared" si="6123"/>
        <v>156980.10000000001</v>
      </c>
      <c r="O2413" s="17">
        <f t="shared" si="6124"/>
        <v>0</v>
      </c>
      <c r="P2413" s="17">
        <f t="shared" si="6140"/>
        <v>0</v>
      </c>
      <c r="Q2413" s="17">
        <f t="shared" si="6141"/>
        <v>0</v>
      </c>
      <c r="R2413" s="17">
        <f t="shared" si="6142"/>
        <v>0</v>
      </c>
      <c r="S2413" s="17">
        <f t="shared" si="6143"/>
        <v>0</v>
      </c>
      <c r="T2413" s="17">
        <f t="shared" si="6144"/>
        <v>0</v>
      </c>
      <c r="U2413" s="17">
        <f t="shared" si="6145"/>
        <v>0</v>
      </c>
      <c r="V2413" s="17">
        <f t="shared" si="6146"/>
        <v>0</v>
      </c>
      <c r="W2413" s="17">
        <f t="shared" si="6147"/>
        <v>0</v>
      </c>
      <c r="X2413" s="17">
        <f t="shared" si="6148"/>
        <v>0</v>
      </c>
      <c r="Y2413" s="17">
        <f t="shared" si="6125"/>
        <v>14080.299999999999</v>
      </c>
      <c r="Z2413" s="17">
        <f t="shared" si="6126"/>
        <v>156980.10000000001</v>
      </c>
      <c r="AA2413" s="17">
        <f t="shared" si="6127"/>
        <v>0</v>
      </c>
      <c r="AB2413" s="17">
        <f t="shared" si="6149"/>
        <v>0</v>
      </c>
      <c r="AC2413" s="17">
        <f t="shared" si="6150"/>
        <v>0</v>
      </c>
      <c r="AD2413" s="17">
        <f t="shared" si="6151"/>
        <v>0</v>
      </c>
      <c r="AE2413" s="17">
        <f t="shared" si="6128"/>
        <v>14080.299999999999</v>
      </c>
      <c r="AF2413" s="17">
        <f t="shared" si="6129"/>
        <v>156980.10000000001</v>
      </c>
      <c r="AG2413" s="17">
        <f t="shared" si="6130"/>
        <v>0</v>
      </c>
      <c r="AH2413" s="17">
        <f t="shared" si="6152"/>
        <v>0</v>
      </c>
      <c r="AI2413" s="17">
        <f t="shared" si="6153"/>
        <v>0</v>
      </c>
      <c r="AJ2413" s="17">
        <f t="shared" si="6154"/>
        <v>0</v>
      </c>
      <c r="AK2413" s="17">
        <f t="shared" si="6155"/>
        <v>0</v>
      </c>
      <c r="AL2413" s="17">
        <f t="shared" si="6156"/>
        <v>0</v>
      </c>
      <c r="AM2413" s="17">
        <f t="shared" si="6157"/>
        <v>0</v>
      </c>
      <c r="AN2413" s="17">
        <f t="shared" si="6158"/>
        <v>0</v>
      </c>
      <c r="AO2413" s="17">
        <f t="shared" si="6159"/>
        <v>0</v>
      </c>
      <c r="AP2413" s="17">
        <f t="shared" si="6160"/>
        <v>0</v>
      </c>
      <c r="AQ2413" s="17">
        <f t="shared" si="6161"/>
        <v>0</v>
      </c>
      <c r="AR2413" s="17">
        <f t="shared" si="6162"/>
        <v>0</v>
      </c>
      <c r="AS2413" s="17">
        <f t="shared" si="6163"/>
        <v>0</v>
      </c>
      <c r="AT2413" s="17">
        <f t="shared" si="6164"/>
        <v>0</v>
      </c>
      <c r="AU2413" s="17">
        <f t="shared" si="6165"/>
        <v>0</v>
      </c>
      <c r="AV2413" s="17">
        <f t="shared" si="6166"/>
        <v>0</v>
      </c>
      <c r="AW2413" s="17">
        <f t="shared" si="6131"/>
        <v>14080.299999999999</v>
      </c>
      <c r="AX2413" s="17">
        <f t="shared" si="6132"/>
        <v>156980.10000000001</v>
      </c>
      <c r="AY2413" s="17">
        <f t="shared" si="6133"/>
        <v>0</v>
      </c>
      <c r="AZ2413" s="17">
        <f t="shared" si="6167"/>
        <v>0</v>
      </c>
      <c r="BA2413" s="32"/>
      <c r="BB2413" s="32"/>
      <c r="BC2413" s="1"/>
      <c r="BD2413" s="1"/>
      <c r="BE2413" s="1"/>
      <c r="BF2413" s="1"/>
      <c r="BG2413" s="1"/>
      <c r="BH2413" s="1"/>
      <c r="BI2413" s="1"/>
    </row>
    <row r="2414" s="1" customFormat="1">
      <c r="A2414" s="30" t="s">
        <v>947</v>
      </c>
      <c r="B2414" s="30" t="s">
        <v>65</v>
      </c>
      <c r="C2414" s="30" t="s">
        <v>297</v>
      </c>
      <c r="D2414" s="30" t="s">
        <v>435</v>
      </c>
      <c r="E2414" s="35"/>
      <c r="F2414" s="31" t="s">
        <v>436</v>
      </c>
      <c r="G2414" s="17">
        <f t="shared" si="6134"/>
        <v>14080.299999999999</v>
      </c>
      <c r="H2414" s="17">
        <f t="shared" si="6135"/>
        <v>156980.10000000001</v>
      </c>
      <c r="I2414" s="17">
        <f t="shared" si="6136"/>
        <v>0</v>
      </c>
      <c r="J2414" s="17">
        <f t="shared" si="6137"/>
        <v>0</v>
      </c>
      <c r="K2414" s="17">
        <f t="shared" si="6138"/>
        <v>0</v>
      </c>
      <c r="L2414" s="17">
        <f t="shared" si="6139"/>
        <v>0</v>
      </c>
      <c r="M2414" s="17">
        <f t="shared" si="6122"/>
        <v>14080.299999999999</v>
      </c>
      <c r="N2414" s="17">
        <f t="shared" si="6123"/>
        <v>156980.10000000001</v>
      </c>
      <c r="O2414" s="17">
        <f t="shared" si="6124"/>
        <v>0</v>
      </c>
      <c r="P2414" s="17">
        <f t="shared" si="6140"/>
        <v>0</v>
      </c>
      <c r="Q2414" s="17">
        <f t="shared" si="6141"/>
        <v>0</v>
      </c>
      <c r="R2414" s="17">
        <f t="shared" si="6142"/>
        <v>0</v>
      </c>
      <c r="S2414" s="17">
        <f t="shared" si="6143"/>
        <v>0</v>
      </c>
      <c r="T2414" s="17">
        <f t="shared" si="6144"/>
        <v>0</v>
      </c>
      <c r="U2414" s="17">
        <f t="shared" si="6145"/>
        <v>0</v>
      </c>
      <c r="V2414" s="17">
        <f t="shared" si="6146"/>
        <v>0</v>
      </c>
      <c r="W2414" s="17">
        <f t="shared" si="6147"/>
        <v>0</v>
      </c>
      <c r="X2414" s="17">
        <f t="shared" si="6148"/>
        <v>0</v>
      </c>
      <c r="Y2414" s="17">
        <f t="shared" si="6125"/>
        <v>14080.299999999999</v>
      </c>
      <c r="Z2414" s="17">
        <f t="shared" si="6126"/>
        <v>156980.10000000001</v>
      </c>
      <c r="AA2414" s="17">
        <f t="shared" si="6127"/>
        <v>0</v>
      </c>
      <c r="AB2414" s="17">
        <f t="shared" si="6149"/>
        <v>0</v>
      </c>
      <c r="AC2414" s="17">
        <f t="shared" si="6150"/>
        <v>0</v>
      </c>
      <c r="AD2414" s="17">
        <f t="shared" si="6151"/>
        <v>0</v>
      </c>
      <c r="AE2414" s="17">
        <f t="shared" si="6128"/>
        <v>14080.299999999999</v>
      </c>
      <c r="AF2414" s="17">
        <f t="shared" si="6129"/>
        <v>156980.10000000001</v>
      </c>
      <c r="AG2414" s="17">
        <f t="shared" si="6130"/>
        <v>0</v>
      </c>
      <c r="AH2414" s="17">
        <f t="shared" si="6152"/>
        <v>0</v>
      </c>
      <c r="AI2414" s="17">
        <f t="shared" si="6153"/>
        <v>0</v>
      </c>
      <c r="AJ2414" s="17">
        <f t="shared" si="6154"/>
        <v>0</v>
      </c>
      <c r="AK2414" s="17">
        <f t="shared" si="6155"/>
        <v>0</v>
      </c>
      <c r="AL2414" s="17">
        <f t="shared" si="6156"/>
        <v>0</v>
      </c>
      <c r="AM2414" s="17">
        <f t="shared" si="6157"/>
        <v>0</v>
      </c>
      <c r="AN2414" s="17">
        <f t="shared" si="6158"/>
        <v>0</v>
      </c>
      <c r="AO2414" s="17">
        <f t="shared" si="6159"/>
        <v>0</v>
      </c>
      <c r="AP2414" s="17">
        <f t="shared" si="6160"/>
        <v>0</v>
      </c>
      <c r="AQ2414" s="17">
        <f t="shared" si="6161"/>
        <v>0</v>
      </c>
      <c r="AR2414" s="17">
        <f t="shared" si="6162"/>
        <v>0</v>
      </c>
      <c r="AS2414" s="17">
        <f t="shared" si="6163"/>
        <v>0</v>
      </c>
      <c r="AT2414" s="17">
        <f t="shared" si="6164"/>
        <v>0</v>
      </c>
      <c r="AU2414" s="17">
        <f t="shared" si="6165"/>
        <v>0</v>
      </c>
      <c r="AV2414" s="17">
        <f t="shared" si="6166"/>
        <v>0</v>
      </c>
      <c r="AW2414" s="17">
        <f t="shared" si="6131"/>
        <v>14080.299999999999</v>
      </c>
      <c r="AX2414" s="17">
        <f t="shared" si="6132"/>
        <v>156980.10000000001</v>
      </c>
      <c r="AY2414" s="17">
        <f t="shared" si="6133"/>
        <v>0</v>
      </c>
      <c r="AZ2414" s="17">
        <f t="shared" si="6167"/>
        <v>0</v>
      </c>
      <c r="BA2414" s="32"/>
      <c r="BB2414" s="32"/>
      <c r="BC2414" s="1"/>
      <c r="BD2414" s="1"/>
      <c r="BE2414" s="1"/>
      <c r="BF2414" s="1"/>
      <c r="BG2414" s="1"/>
      <c r="BH2414" s="1"/>
      <c r="BI2414" s="1"/>
    </row>
    <row r="2415" s="1" customFormat="1">
      <c r="A2415" s="30" t="s">
        <v>947</v>
      </c>
      <c r="B2415" s="30" t="s">
        <v>65</v>
      </c>
      <c r="C2415" s="30" t="s">
        <v>297</v>
      </c>
      <c r="D2415" s="30" t="s">
        <v>934</v>
      </c>
      <c r="E2415" s="35"/>
      <c r="F2415" s="31" t="s">
        <v>935</v>
      </c>
      <c r="G2415" s="17">
        <f t="shared" si="6134"/>
        <v>14080.299999999999</v>
      </c>
      <c r="H2415" s="17">
        <f t="shared" si="6135"/>
        <v>156980.10000000001</v>
      </c>
      <c r="I2415" s="17">
        <f t="shared" si="6136"/>
        <v>0</v>
      </c>
      <c r="J2415" s="17">
        <f t="shared" si="6137"/>
        <v>0</v>
      </c>
      <c r="K2415" s="17">
        <f t="shared" si="6138"/>
        <v>0</v>
      </c>
      <c r="L2415" s="17">
        <f t="shared" si="6139"/>
        <v>0</v>
      </c>
      <c r="M2415" s="17">
        <f t="shared" si="6122"/>
        <v>14080.299999999999</v>
      </c>
      <c r="N2415" s="17">
        <f t="shared" si="6123"/>
        <v>156980.10000000001</v>
      </c>
      <c r="O2415" s="17">
        <f t="shared" si="6124"/>
        <v>0</v>
      </c>
      <c r="P2415" s="17">
        <f t="shared" si="6140"/>
        <v>0</v>
      </c>
      <c r="Q2415" s="17">
        <f t="shared" si="6141"/>
        <v>0</v>
      </c>
      <c r="R2415" s="17">
        <f t="shared" si="6142"/>
        <v>0</v>
      </c>
      <c r="S2415" s="17">
        <f t="shared" si="6143"/>
        <v>0</v>
      </c>
      <c r="T2415" s="17">
        <f t="shared" si="6144"/>
        <v>0</v>
      </c>
      <c r="U2415" s="17">
        <f t="shared" si="6145"/>
        <v>0</v>
      </c>
      <c r="V2415" s="17">
        <f t="shared" si="6146"/>
        <v>0</v>
      </c>
      <c r="W2415" s="17">
        <f t="shared" si="6147"/>
        <v>0</v>
      </c>
      <c r="X2415" s="17">
        <f t="shared" si="6148"/>
        <v>0</v>
      </c>
      <c r="Y2415" s="17">
        <f t="shared" si="6125"/>
        <v>14080.299999999999</v>
      </c>
      <c r="Z2415" s="17">
        <f t="shared" si="6126"/>
        <v>156980.10000000001</v>
      </c>
      <c r="AA2415" s="17">
        <f t="shared" si="6127"/>
        <v>0</v>
      </c>
      <c r="AB2415" s="17">
        <f t="shared" si="6149"/>
        <v>0</v>
      </c>
      <c r="AC2415" s="17">
        <f t="shared" si="6150"/>
        <v>0</v>
      </c>
      <c r="AD2415" s="17">
        <f t="shared" si="6151"/>
        <v>0</v>
      </c>
      <c r="AE2415" s="17">
        <f t="shared" si="6128"/>
        <v>14080.299999999999</v>
      </c>
      <c r="AF2415" s="17">
        <f t="shared" si="6129"/>
        <v>156980.10000000001</v>
      </c>
      <c r="AG2415" s="17">
        <f t="shared" si="6130"/>
        <v>0</v>
      </c>
      <c r="AH2415" s="17">
        <f t="shared" si="6152"/>
        <v>0</v>
      </c>
      <c r="AI2415" s="17">
        <f t="shared" si="6153"/>
        <v>0</v>
      </c>
      <c r="AJ2415" s="17">
        <f t="shared" si="6154"/>
        <v>0</v>
      </c>
      <c r="AK2415" s="17">
        <f t="shared" si="6155"/>
        <v>0</v>
      </c>
      <c r="AL2415" s="17">
        <f t="shared" si="6156"/>
        <v>0</v>
      </c>
      <c r="AM2415" s="17">
        <f t="shared" si="6157"/>
        <v>0</v>
      </c>
      <c r="AN2415" s="17">
        <f t="shared" si="6158"/>
        <v>0</v>
      </c>
      <c r="AO2415" s="17">
        <f t="shared" si="6159"/>
        <v>0</v>
      </c>
      <c r="AP2415" s="17">
        <f t="shared" si="6160"/>
        <v>0</v>
      </c>
      <c r="AQ2415" s="17">
        <f t="shared" si="6161"/>
        <v>0</v>
      </c>
      <c r="AR2415" s="17">
        <f t="shared" si="6162"/>
        <v>0</v>
      </c>
      <c r="AS2415" s="17">
        <f t="shared" si="6163"/>
        <v>0</v>
      </c>
      <c r="AT2415" s="17">
        <f t="shared" si="6164"/>
        <v>0</v>
      </c>
      <c r="AU2415" s="17">
        <f t="shared" si="6165"/>
        <v>0</v>
      </c>
      <c r="AV2415" s="17">
        <f t="shared" si="6166"/>
        <v>0</v>
      </c>
      <c r="AW2415" s="17">
        <f t="shared" si="6131"/>
        <v>14080.299999999999</v>
      </c>
      <c r="AX2415" s="17">
        <f t="shared" si="6132"/>
        <v>156980.10000000001</v>
      </c>
      <c r="AY2415" s="17">
        <f t="shared" si="6133"/>
        <v>0</v>
      </c>
      <c r="AZ2415" s="17">
        <f t="shared" si="6167"/>
        <v>0</v>
      </c>
      <c r="BA2415" s="32"/>
      <c r="BB2415" s="32"/>
      <c r="BC2415" s="1"/>
      <c r="BD2415" s="1"/>
      <c r="BE2415" s="1"/>
      <c r="BF2415" s="1"/>
      <c r="BG2415" s="1"/>
      <c r="BH2415" s="1"/>
      <c r="BI2415" s="1"/>
    </row>
    <row r="2416" s="1" customFormat="1">
      <c r="A2416" s="30" t="s">
        <v>947</v>
      </c>
      <c r="B2416" s="30" t="s">
        <v>65</v>
      </c>
      <c r="C2416" s="30" t="s">
        <v>297</v>
      </c>
      <c r="D2416" s="30" t="s">
        <v>934</v>
      </c>
      <c r="E2416" s="30" t="s">
        <v>41</v>
      </c>
      <c r="F2416" s="31" t="s">
        <v>42</v>
      </c>
      <c r="G2416" s="17">
        <v>14080.299999999999</v>
      </c>
      <c r="H2416" s="17">
        <v>156980.10000000001</v>
      </c>
      <c r="I2416" s="17">
        <v>0</v>
      </c>
      <c r="J2416" s="17"/>
      <c r="K2416" s="17"/>
      <c r="L2416" s="17"/>
      <c r="M2416" s="17">
        <f t="shared" si="6122"/>
        <v>14080.299999999999</v>
      </c>
      <c r="N2416" s="17">
        <f t="shared" si="6123"/>
        <v>156980.10000000001</v>
      </c>
      <c r="O2416" s="17">
        <f t="shared" si="6124"/>
        <v>0</v>
      </c>
      <c r="P2416" s="17"/>
      <c r="Q2416" s="17"/>
      <c r="R2416" s="17"/>
      <c r="S2416" s="17"/>
      <c r="T2416" s="17"/>
      <c r="U2416" s="17"/>
      <c r="V2416" s="17"/>
      <c r="W2416" s="17"/>
      <c r="X2416" s="17"/>
      <c r="Y2416" s="17">
        <f t="shared" si="6125"/>
        <v>14080.299999999999</v>
      </c>
      <c r="Z2416" s="17">
        <f t="shared" si="6126"/>
        <v>156980.10000000001</v>
      </c>
      <c r="AA2416" s="17">
        <f t="shared" si="6127"/>
        <v>0</v>
      </c>
      <c r="AB2416" s="17"/>
      <c r="AC2416" s="17"/>
      <c r="AD2416" s="17"/>
      <c r="AE2416" s="17">
        <f t="shared" si="6128"/>
        <v>14080.299999999999</v>
      </c>
      <c r="AF2416" s="17">
        <f t="shared" si="6129"/>
        <v>156980.10000000001</v>
      </c>
      <c r="AG2416" s="17">
        <f t="shared" si="6130"/>
        <v>0</v>
      </c>
      <c r="AH2416" s="17"/>
      <c r="AI2416" s="17"/>
      <c r="AJ2416" s="17"/>
      <c r="AK2416" s="17"/>
      <c r="AL2416" s="17"/>
      <c r="AM2416" s="17"/>
      <c r="AN2416" s="17"/>
      <c r="AO2416" s="17"/>
      <c r="AP2416" s="17"/>
      <c r="AQ2416" s="17"/>
      <c r="AR2416" s="17"/>
      <c r="AS2416" s="17"/>
      <c r="AT2416" s="17"/>
      <c r="AU2416" s="17"/>
      <c r="AV2416" s="17"/>
      <c r="AW2416" s="17">
        <f t="shared" si="6131"/>
        <v>14080.299999999999</v>
      </c>
      <c r="AX2416" s="17">
        <f t="shared" si="6132"/>
        <v>156980.10000000001</v>
      </c>
      <c r="AY2416" s="17">
        <f t="shared" si="6133"/>
        <v>0</v>
      </c>
      <c r="AZ2416" s="17"/>
      <c r="BA2416" s="32"/>
      <c r="BB2416" s="32"/>
      <c r="BC2416" s="1"/>
      <c r="BD2416" s="1"/>
      <c r="BE2416" s="1"/>
      <c r="BF2416" s="1"/>
      <c r="BG2416" s="1"/>
      <c r="BH2416" s="1"/>
      <c r="BI2416" s="1"/>
    </row>
    <row r="2417" s="25" customFormat="1" ht="30">
      <c r="A2417" s="26" t="s">
        <v>947</v>
      </c>
      <c r="B2417" s="26" t="s">
        <v>65</v>
      </c>
      <c r="C2417" s="26" t="s">
        <v>154</v>
      </c>
      <c r="D2417" s="26"/>
      <c r="E2417" s="34"/>
      <c r="F2417" s="27" t="s">
        <v>155</v>
      </c>
      <c r="G2417" s="28">
        <f t="shared" si="6134"/>
        <v>2250.1999999999998</v>
      </c>
      <c r="H2417" s="28">
        <f t="shared" si="6135"/>
        <v>2250.1999999999998</v>
      </c>
      <c r="I2417" s="28">
        <f t="shared" si="6136"/>
        <v>2250.1999999999998</v>
      </c>
      <c r="J2417" s="28">
        <f t="shared" si="6137"/>
        <v>-74.099999999999994</v>
      </c>
      <c r="K2417" s="28">
        <f t="shared" si="6138"/>
        <v>0</v>
      </c>
      <c r="L2417" s="28">
        <f t="shared" si="6139"/>
        <v>0</v>
      </c>
      <c r="M2417" s="28">
        <f t="shared" si="6122"/>
        <v>2176.0999999999999</v>
      </c>
      <c r="N2417" s="28">
        <f t="shared" si="6123"/>
        <v>2250.1999999999998</v>
      </c>
      <c r="O2417" s="28">
        <f t="shared" si="6124"/>
        <v>2250.1999999999998</v>
      </c>
      <c r="P2417" s="28">
        <f t="shared" si="6140"/>
        <v>0</v>
      </c>
      <c r="Q2417" s="28">
        <f t="shared" si="6141"/>
        <v>0</v>
      </c>
      <c r="R2417" s="28">
        <f t="shared" si="6142"/>
        <v>0</v>
      </c>
      <c r="S2417" s="28">
        <f t="shared" si="6143"/>
        <v>0</v>
      </c>
      <c r="T2417" s="28">
        <f t="shared" si="6144"/>
        <v>0</v>
      </c>
      <c r="U2417" s="28">
        <f t="shared" si="6145"/>
        <v>0</v>
      </c>
      <c r="V2417" s="28">
        <f t="shared" si="6146"/>
        <v>0</v>
      </c>
      <c r="W2417" s="28">
        <f t="shared" si="6147"/>
        <v>0</v>
      </c>
      <c r="X2417" s="28">
        <f t="shared" si="6148"/>
        <v>0</v>
      </c>
      <c r="Y2417" s="28">
        <f t="shared" si="6125"/>
        <v>2176.0999999999999</v>
      </c>
      <c r="Z2417" s="28">
        <f t="shared" si="6126"/>
        <v>2250.1999999999998</v>
      </c>
      <c r="AA2417" s="28">
        <f t="shared" si="6127"/>
        <v>2250.1999999999998</v>
      </c>
      <c r="AB2417" s="28">
        <f t="shared" si="6149"/>
        <v>0</v>
      </c>
      <c r="AC2417" s="28">
        <f t="shared" si="6150"/>
        <v>0</v>
      </c>
      <c r="AD2417" s="28">
        <f t="shared" si="6151"/>
        <v>0</v>
      </c>
      <c r="AE2417" s="28">
        <f t="shared" si="6128"/>
        <v>2176.0999999999999</v>
      </c>
      <c r="AF2417" s="28">
        <f t="shared" si="6129"/>
        <v>2250.1999999999998</v>
      </c>
      <c r="AG2417" s="28">
        <f t="shared" si="6130"/>
        <v>2250.1999999999998</v>
      </c>
      <c r="AH2417" s="28">
        <f t="shared" si="6152"/>
        <v>0</v>
      </c>
      <c r="AI2417" s="28">
        <f t="shared" si="6153"/>
        <v>0</v>
      </c>
      <c r="AJ2417" s="28">
        <f t="shared" si="6154"/>
        <v>0</v>
      </c>
      <c r="AK2417" s="28">
        <f t="shared" si="6155"/>
        <v>0</v>
      </c>
      <c r="AL2417" s="28">
        <f t="shared" si="6156"/>
        <v>0</v>
      </c>
      <c r="AM2417" s="28">
        <f t="shared" si="6157"/>
        <v>0</v>
      </c>
      <c r="AN2417" s="28">
        <f t="shared" si="6158"/>
        <v>0</v>
      </c>
      <c r="AO2417" s="28">
        <f t="shared" si="6159"/>
        <v>0</v>
      </c>
      <c r="AP2417" s="28">
        <f t="shared" si="6160"/>
        <v>0</v>
      </c>
      <c r="AQ2417" s="28">
        <f t="shared" si="6161"/>
        <v>0</v>
      </c>
      <c r="AR2417" s="28">
        <f t="shared" si="6162"/>
        <v>0</v>
      </c>
      <c r="AS2417" s="28">
        <f t="shared" si="6163"/>
        <v>0</v>
      </c>
      <c r="AT2417" s="28">
        <f t="shared" si="6164"/>
        <v>0</v>
      </c>
      <c r="AU2417" s="28">
        <f t="shared" si="6165"/>
        <v>0</v>
      </c>
      <c r="AV2417" s="28">
        <f t="shared" si="6166"/>
        <v>0</v>
      </c>
      <c r="AW2417" s="28">
        <f t="shared" si="6131"/>
        <v>2176.0999999999999</v>
      </c>
      <c r="AX2417" s="28">
        <f t="shared" si="6132"/>
        <v>2250.1999999999998</v>
      </c>
      <c r="AY2417" s="28">
        <f t="shared" si="6133"/>
        <v>2250.1999999999998</v>
      </c>
      <c r="AZ2417" s="28">
        <f t="shared" si="6167"/>
        <v>0</v>
      </c>
      <c r="BA2417" s="29"/>
      <c r="BB2417" s="29"/>
      <c r="BC2417" s="25"/>
      <c r="BD2417" s="25"/>
      <c r="BE2417" s="25"/>
      <c r="BF2417" s="25"/>
      <c r="BG2417" s="25"/>
      <c r="BH2417" s="25"/>
      <c r="BI2417" s="25"/>
    </row>
    <row r="2418" s="1" customFormat="1" ht="30">
      <c r="A2418" s="30" t="s">
        <v>947</v>
      </c>
      <c r="B2418" s="30" t="s">
        <v>65</v>
      </c>
      <c r="C2418" s="30" t="s">
        <v>154</v>
      </c>
      <c r="D2418" s="30" t="s">
        <v>57</v>
      </c>
      <c r="E2418" s="35"/>
      <c r="F2418" s="31" t="s">
        <v>58</v>
      </c>
      <c r="G2418" s="17">
        <f t="shared" si="6134"/>
        <v>2250.1999999999998</v>
      </c>
      <c r="H2418" s="17">
        <f t="shared" si="6135"/>
        <v>2250.1999999999998</v>
      </c>
      <c r="I2418" s="17">
        <f t="shared" si="6136"/>
        <v>2250.1999999999998</v>
      </c>
      <c r="J2418" s="17">
        <f t="shared" si="6137"/>
        <v>-74.099999999999994</v>
      </c>
      <c r="K2418" s="17">
        <f t="shared" si="6138"/>
        <v>0</v>
      </c>
      <c r="L2418" s="17">
        <f t="shared" si="6139"/>
        <v>0</v>
      </c>
      <c r="M2418" s="17">
        <f t="shared" si="6122"/>
        <v>2176.0999999999999</v>
      </c>
      <c r="N2418" s="17">
        <f t="shared" si="6123"/>
        <v>2250.1999999999998</v>
      </c>
      <c r="O2418" s="17">
        <f t="shared" si="6124"/>
        <v>2250.1999999999998</v>
      </c>
      <c r="P2418" s="17">
        <f t="shared" si="6140"/>
        <v>0</v>
      </c>
      <c r="Q2418" s="17">
        <f t="shared" si="6141"/>
        <v>0</v>
      </c>
      <c r="R2418" s="17">
        <f t="shared" si="6142"/>
        <v>0</v>
      </c>
      <c r="S2418" s="17">
        <f t="shared" si="6143"/>
        <v>0</v>
      </c>
      <c r="T2418" s="17">
        <f t="shared" si="6144"/>
        <v>0</v>
      </c>
      <c r="U2418" s="17">
        <f t="shared" si="6145"/>
        <v>0</v>
      </c>
      <c r="V2418" s="17">
        <f t="shared" si="6146"/>
        <v>0</v>
      </c>
      <c r="W2418" s="17">
        <f t="shared" si="6147"/>
        <v>0</v>
      </c>
      <c r="X2418" s="17">
        <f t="shared" si="6148"/>
        <v>0</v>
      </c>
      <c r="Y2418" s="17">
        <f t="shared" si="6125"/>
        <v>2176.0999999999999</v>
      </c>
      <c r="Z2418" s="17">
        <f t="shared" si="6126"/>
        <v>2250.1999999999998</v>
      </c>
      <c r="AA2418" s="17">
        <f t="shared" si="6127"/>
        <v>2250.1999999999998</v>
      </c>
      <c r="AB2418" s="17">
        <f t="shared" si="6149"/>
        <v>0</v>
      </c>
      <c r="AC2418" s="17">
        <f t="shared" si="6150"/>
        <v>0</v>
      </c>
      <c r="AD2418" s="17">
        <f t="shared" si="6151"/>
        <v>0</v>
      </c>
      <c r="AE2418" s="17">
        <f t="shared" si="6128"/>
        <v>2176.0999999999999</v>
      </c>
      <c r="AF2418" s="17">
        <f t="shared" si="6129"/>
        <v>2250.1999999999998</v>
      </c>
      <c r="AG2418" s="17">
        <f t="shared" si="6130"/>
        <v>2250.1999999999998</v>
      </c>
      <c r="AH2418" s="17">
        <f t="shared" si="6152"/>
        <v>0</v>
      </c>
      <c r="AI2418" s="17">
        <f t="shared" si="6153"/>
        <v>0</v>
      </c>
      <c r="AJ2418" s="17">
        <f t="shared" si="6154"/>
        <v>0</v>
      </c>
      <c r="AK2418" s="17">
        <f t="shared" si="6155"/>
        <v>0</v>
      </c>
      <c r="AL2418" s="17">
        <f t="shared" si="6156"/>
        <v>0</v>
      </c>
      <c r="AM2418" s="17">
        <f t="shared" si="6157"/>
        <v>0</v>
      </c>
      <c r="AN2418" s="17">
        <f t="shared" si="6158"/>
        <v>0</v>
      </c>
      <c r="AO2418" s="17">
        <f t="shared" si="6159"/>
        <v>0</v>
      </c>
      <c r="AP2418" s="17">
        <f t="shared" si="6160"/>
        <v>0</v>
      </c>
      <c r="AQ2418" s="17">
        <f t="shared" si="6161"/>
        <v>0</v>
      </c>
      <c r="AR2418" s="17">
        <f t="shared" si="6162"/>
        <v>0</v>
      </c>
      <c r="AS2418" s="17">
        <f t="shared" si="6163"/>
        <v>0</v>
      </c>
      <c r="AT2418" s="17">
        <f t="shared" si="6164"/>
        <v>0</v>
      </c>
      <c r="AU2418" s="17">
        <f t="shared" si="6165"/>
        <v>0</v>
      </c>
      <c r="AV2418" s="17">
        <f t="shared" si="6166"/>
        <v>0</v>
      </c>
      <c r="AW2418" s="17">
        <f t="shared" si="6131"/>
        <v>2176.0999999999999</v>
      </c>
      <c r="AX2418" s="17">
        <f t="shared" si="6132"/>
        <v>2250.1999999999998</v>
      </c>
      <c r="AY2418" s="17">
        <f t="shared" si="6133"/>
        <v>2250.1999999999998</v>
      </c>
      <c r="AZ2418" s="17">
        <f t="shared" si="6167"/>
        <v>0</v>
      </c>
      <c r="BA2418" s="32"/>
      <c r="BB2418" s="32"/>
      <c r="BC2418" s="1"/>
      <c r="BD2418" s="1"/>
      <c r="BE2418" s="1"/>
      <c r="BF2418" s="1"/>
      <c r="BG2418" s="1"/>
      <c r="BH2418" s="1"/>
      <c r="BI2418" s="1"/>
    </row>
    <row r="2419" s="1" customFormat="1" ht="15">
      <c r="A2419" s="30" t="s">
        <v>947</v>
      </c>
      <c r="B2419" s="30" t="s">
        <v>65</v>
      </c>
      <c r="C2419" s="30" t="s">
        <v>154</v>
      </c>
      <c r="D2419" s="30" t="s">
        <v>59</v>
      </c>
      <c r="E2419" s="35"/>
      <c r="F2419" s="31" t="s">
        <v>60</v>
      </c>
      <c r="G2419" s="17">
        <f t="shared" si="6134"/>
        <v>2250.1999999999998</v>
      </c>
      <c r="H2419" s="17">
        <f t="shared" si="6135"/>
        <v>2250.1999999999998</v>
      </c>
      <c r="I2419" s="17">
        <f t="shared" si="6136"/>
        <v>2250.1999999999998</v>
      </c>
      <c r="J2419" s="17">
        <f t="shared" si="6137"/>
        <v>-74.099999999999994</v>
      </c>
      <c r="K2419" s="17">
        <f t="shared" si="6138"/>
        <v>0</v>
      </c>
      <c r="L2419" s="17">
        <f t="shared" si="6139"/>
        <v>0</v>
      </c>
      <c r="M2419" s="17">
        <f t="shared" si="6122"/>
        <v>2176.0999999999999</v>
      </c>
      <c r="N2419" s="17">
        <f t="shared" si="6123"/>
        <v>2250.1999999999998</v>
      </c>
      <c r="O2419" s="17">
        <f t="shared" si="6124"/>
        <v>2250.1999999999998</v>
      </c>
      <c r="P2419" s="17">
        <f t="shared" si="6140"/>
        <v>0</v>
      </c>
      <c r="Q2419" s="17">
        <f t="shared" si="6141"/>
        <v>0</v>
      </c>
      <c r="R2419" s="17">
        <f t="shared" si="6142"/>
        <v>0</v>
      </c>
      <c r="S2419" s="17">
        <f t="shared" si="6143"/>
        <v>0</v>
      </c>
      <c r="T2419" s="17">
        <f t="shared" si="6144"/>
        <v>0</v>
      </c>
      <c r="U2419" s="17">
        <f t="shared" si="6145"/>
        <v>0</v>
      </c>
      <c r="V2419" s="17">
        <f t="shared" si="6146"/>
        <v>0</v>
      </c>
      <c r="W2419" s="17">
        <f t="shared" si="6147"/>
        <v>0</v>
      </c>
      <c r="X2419" s="17">
        <f t="shared" si="6148"/>
        <v>0</v>
      </c>
      <c r="Y2419" s="17">
        <f t="shared" si="6125"/>
        <v>2176.0999999999999</v>
      </c>
      <c r="Z2419" s="17">
        <f t="shared" si="6126"/>
        <v>2250.1999999999998</v>
      </c>
      <c r="AA2419" s="17">
        <f t="shared" si="6127"/>
        <v>2250.1999999999998</v>
      </c>
      <c r="AB2419" s="17">
        <f t="shared" si="6149"/>
        <v>0</v>
      </c>
      <c r="AC2419" s="17">
        <f t="shared" si="6150"/>
        <v>0</v>
      </c>
      <c r="AD2419" s="17">
        <f t="shared" si="6151"/>
        <v>0</v>
      </c>
      <c r="AE2419" s="17">
        <f t="shared" si="6128"/>
        <v>2176.0999999999999</v>
      </c>
      <c r="AF2419" s="17">
        <f t="shared" si="6129"/>
        <v>2250.1999999999998</v>
      </c>
      <c r="AG2419" s="17">
        <f t="shared" si="6130"/>
        <v>2250.1999999999998</v>
      </c>
      <c r="AH2419" s="17">
        <f t="shared" si="6152"/>
        <v>0</v>
      </c>
      <c r="AI2419" s="17">
        <f t="shared" si="6153"/>
        <v>0</v>
      </c>
      <c r="AJ2419" s="17">
        <f t="shared" si="6154"/>
        <v>0</v>
      </c>
      <c r="AK2419" s="17">
        <f t="shared" si="6155"/>
        <v>0</v>
      </c>
      <c r="AL2419" s="17">
        <f t="shared" si="6156"/>
        <v>0</v>
      </c>
      <c r="AM2419" s="17">
        <f t="shared" si="6157"/>
        <v>0</v>
      </c>
      <c r="AN2419" s="17">
        <f t="shared" si="6158"/>
        <v>0</v>
      </c>
      <c r="AO2419" s="17">
        <f t="shared" si="6159"/>
        <v>0</v>
      </c>
      <c r="AP2419" s="17">
        <f t="shared" si="6160"/>
        <v>0</v>
      </c>
      <c r="AQ2419" s="17">
        <f t="shared" si="6161"/>
        <v>0</v>
      </c>
      <c r="AR2419" s="17">
        <f t="shared" si="6162"/>
        <v>0</v>
      </c>
      <c r="AS2419" s="17">
        <f t="shared" si="6163"/>
        <v>0</v>
      </c>
      <c r="AT2419" s="17">
        <f t="shared" si="6164"/>
        <v>0</v>
      </c>
      <c r="AU2419" s="17">
        <f t="shared" si="6165"/>
        <v>0</v>
      </c>
      <c r="AV2419" s="17">
        <f t="shared" si="6166"/>
        <v>0</v>
      </c>
      <c r="AW2419" s="17">
        <f t="shared" si="6131"/>
        <v>2176.0999999999999</v>
      </c>
      <c r="AX2419" s="17">
        <f t="shared" si="6132"/>
        <v>2250.1999999999998</v>
      </c>
      <c r="AY2419" s="17">
        <f t="shared" si="6133"/>
        <v>2250.1999999999998</v>
      </c>
      <c r="AZ2419" s="17">
        <f t="shared" si="6167"/>
        <v>0</v>
      </c>
      <c r="BA2419" s="32"/>
      <c r="BB2419" s="32"/>
      <c r="BC2419" s="1"/>
      <c r="BD2419" s="1"/>
      <c r="BE2419" s="1"/>
      <c r="BF2419" s="1"/>
      <c r="BG2419" s="1"/>
      <c r="BH2419" s="1"/>
      <c r="BI2419" s="1"/>
    </row>
    <row r="2420" s="1" customFormat="1" ht="60">
      <c r="A2420" s="30" t="s">
        <v>947</v>
      </c>
      <c r="B2420" s="30" t="s">
        <v>65</v>
      </c>
      <c r="C2420" s="30" t="s">
        <v>154</v>
      </c>
      <c r="D2420" s="30" t="s">
        <v>990</v>
      </c>
      <c r="E2420" s="35"/>
      <c r="F2420" s="31" t="s">
        <v>991</v>
      </c>
      <c r="G2420" s="17">
        <f t="shared" si="6134"/>
        <v>2250.1999999999998</v>
      </c>
      <c r="H2420" s="17">
        <f t="shared" si="6135"/>
        <v>2250.1999999999998</v>
      </c>
      <c r="I2420" s="17">
        <f t="shared" si="6136"/>
        <v>2250.1999999999998</v>
      </c>
      <c r="J2420" s="17">
        <f t="shared" si="6137"/>
        <v>-74.099999999999994</v>
      </c>
      <c r="K2420" s="17">
        <f t="shared" si="6138"/>
        <v>0</v>
      </c>
      <c r="L2420" s="17">
        <f t="shared" si="6139"/>
        <v>0</v>
      </c>
      <c r="M2420" s="17">
        <f t="shared" si="6122"/>
        <v>2176.0999999999999</v>
      </c>
      <c r="N2420" s="17">
        <f t="shared" si="6123"/>
        <v>2250.1999999999998</v>
      </c>
      <c r="O2420" s="17">
        <f t="shared" si="6124"/>
        <v>2250.1999999999998</v>
      </c>
      <c r="P2420" s="17">
        <f t="shared" si="6140"/>
        <v>0</v>
      </c>
      <c r="Q2420" s="17">
        <f t="shared" si="6141"/>
        <v>0</v>
      </c>
      <c r="R2420" s="17">
        <f t="shared" si="6142"/>
        <v>0</v>
      </c>
      <c r="S2420" s="17">
        <f t="shared" si="6143"/>
        <v>0</v>
      </c>
      <c r="T2420" s="17">
        <f t="shared" si="6144"/>
        <v>0</v>
      </c>
      <c r="U2420" s="17">
        <f t="shared" si="6145"/>
        <v>0</v>
      </c>
      <c r="V2420" s="17">
        <f t="shared" si="6146"/>
        <v>0</v>
      </c>
      <c r="W2420" s="17">
        <f t="shared" si="6147"/>
        <v>0</v>
      </c>
      <c r="X2420" s="17">
        <f t="shared" si="6148"/>
        <v>0</v>
      </c>
      <c r="Y2420" s="17">
        <f t="shared" si="6125"/>
        <v>2176.0999999999999</v>
      </c>
      <c r="Z2420" s="17">
        <f t="shared" si="6126"/>
        <v>2250.1999999999998</v>
      </c>
      <c r="AA2420" s="17">
        <f t="shared" si="6127"/>
        <v>2250.1999999999998</v>
      </c>
      <c r="AB2420" s="17">
        <f t="shared" si="6149"/>
        <v>0</v>
      </c>
      <c r="AC2420" s="17">
        <f t="shared" si="6150"/>
        <v>0</v>
      </c>
      <c r="AD2420" s="17">
        <f t="shared" si="6151"/>
        <v>0</v>
      </c>
      <c r="AE2420" s="17">
        <f t="shared" si="6128"/>
        <v>2176.0999999999999</v>
      </c>
      <c r="AF2420" s="17">
        <f t="shared" si="6129"/>
        <v>2250.1999999999998</v>
      </c>
      <c r="AG2420" s="17">
        <f t="shared" si="6130"/>
        <v>2250.1999999999998</v>
      </c>
      <c r="AH2420" s="17">
        <f t="shared" si="6152"/>
        <v>0</v>
      </c>
      <c r="AI2420" s="17">
        <f t="shared" si="6153"/>
        <v>0</v>
      </c>
      <c r="AJ2420" s="17">
        <f t="shared" si="6154"/>
        <v>0</v>
      </c>
      <c r="AK2420" s="17">
        <f t="shared" si="6155"/>
        <v>0</v>
      </c>
      <c r="AL2420" s="17">
        <f t="shared" si="6156"/>
        <v>0</v>
      </c>
      <c r="AM2420" s="17">
        <f t="shared" si="6157"/>
        <v>0</v>
      </c>
      <c r="AN2420" s="17">
        <f t="shared" si="6158"/>
        <v>0</v>
      </c>
      <c r="AO2420" s="17">
        <f t="shared" si="6159"/>
        <v>0</v>
      </c>
      <c r="AP2420" s="17">
        <f t="shared" si="6160"/>
        <v>0</v>
      </c>
      <c r="AQ2420" s="17">
        <f t="shared" si="6161"/>
        <v>0</v>
      </c>
      <c r="AR2420" s="17">
        <f t="shared" si="6162"/>
        <v>0</v>
      </c>
      <c r="AS2420" s="17">
        <f t="shared" si="6163"/>
        <v>0</v>
      </c>
      <c r="AT2420" s="17">
        <f t="shared" si="6164"/>
        <v>0</v>
      </c>
      <c r="AU2420" s="17">
        <f t="shared" si="6165"/>
        <v>0</v>
      </c>
      <c r="AV2420" s="17">
        <f t="shared" si="6166"/>
        <v>0</v>
      </c>
      <c r="AW2420" s="17">
        <f t="shared" si="6131"/>
        <v>2176.0999999999999</v>
      </c>
      <c r="AX2420" s="17">
        <f t="shared" si="6132"/>
        <v>2250.1999999999998</v>
      </c>
      <c r="AY2420" s="17">
        <f t="shared" si="6133"/>
        <v>2250.1999999999998</v>
      </c>
      <c r="AZ2420" s="17">
        <f t="shared" si="6167"/>
        <v>0</v>
      </c>
      <c r="BA2420" s="32"/>
      <c r="BB2420" s="32"/>
      <c r="BC2420" s="1"/>
      <c r="BD2420" s="1"/>
      <c r="BE2420" s="1"/>
      <c r="BF2420" s="1"/>
      <c r="BG2420" s="1"/>
      <c r="BH2420" s="1"/>
      <c r="BI2420" s="1"/>
    </row>
    <row r="2421" s="1" customFormat="1" ht="30">
      <c r="A2421" s="30" t="s">
        <v>947</v>
      </c>
      <c r="B2421" s="30" t="s">
        <v>65</v>
      </c>
      <c r="C2421" s="30" t="s">
        <v>154</v>
      </c>
      <c r="D2421" s="30" t="s">
        <v>990</v>
      </c>
      <c r="E2421" s="30" t="s">
        <v>41</v>
      </c>
      <c r="F2421" s="31" t="s">
        <v>42</v>
      </c>
      <c r="G2421" s="17">
        <v>2250.1999999999998</v>
      </c>
      <c r="H2421" s="17">
        <v>2250.1999999999998</v>
      </c>
      <c r="I2421" s="17">
        <v>2250.1999999999998</v>
      </c>
      <c r="J2421" s="17">
        <v>-74.099999999999994</v>
      </c>
      <c r="K2421" s="17"/>
      <c r="L2421" s="17"/>
      <c r="M2421" s="17">
        <f t="shared" si="6122"/>
        <v>2176.0999999999999</v>
      </c>
      <c r="N2421" s="17">
        <f t="shared" si="6123"/>
        <v>2250.1999999999998</v>
      </c>
      <c r="O2421" s="17">
        <f t="shared" si="6124"/>
        <v>2250.1999999999998</v>
      </c>
      <c r="P2421" s="17"/>
      <c r="Q2421" s="17"/>
      <c r="R2421" s="17"/>
      <c r="S2421" s="17"/>
      <c r="T2421" s="17"/>
      <c r="U2421" s="17"/>
      <c r="V2421" s="17"/>
      <c r="W2421" s="17"/>
      <c r="X2421" s="17"/>
      <c r="Y2421" s="17">
        <f t="shared" si="6125"/>
        <v>2176.0999999999999</v>
      </c>
      <c r="Z2421" s="17">
        <f t="shared" si="6126"/>
        <v>2250.1999999999998</v>
      </c>
      <c r="AA2421" s="17">
        <f t="shared" si="6127"/>
        <v>2250.1999999999998</v>
      </c>
      <c r="AB2421" s="17"/>
      <c r="AC2421" s="17"/>
      <c r="AD2421" s="17"/>
      <c r="AE2421" s="17">
        <f t="shared" si="6128"/>
        <v>2176.0999999999999</v>
      </c>
      <c r="AF2421" s="17">
        <f t="shared" si="6129"/>
        <v>2250.1999999999998</v>
      </c>
      <c r="AG2421" s="17">
        <f t="shared" si="6130"/>
        <v>2250.1999999999998</v>
      </c>
      <c r="AH2421" s="17"/>
      <c r="AI2421" s="17"/>
      <c r="AJ2421" s="17"/>
      <c r="AK2421" s="17"/>
      <c r="AL2421" s="17"/>
      <c r="AM2421" s="17"/>
      <c r="AN2421" s="17"/>
      <c r="AO2421" s="17"/>
      <c r="AP2421" s="17"/>
      <c r="AQ2421" s="17"/>
      <c r="AR2421" s="17"/>
      <c r="AS2421" s="17"/>
      <c r="AT2421" s="17"/>
      <c r="AU2421" s="17"/>
      <c r="AV2421" s="17"/>
      <c r="AW2421" s="17">
        <f t="shared" si="6131"/>
        <v>2176.0999999999999</v>
      </c>
      <c r="AX2421" s="17">
        <f t="shared" si="6132"/>
        <v>2250.1999999999998</v>
      </c>
      <c r="AY2421" s="17">
        <f t="shared" si="6133"/>
        <v>2250.1999999999998</v>
      </c>
      <c r="AZ2421" s="17"/>
      <c r="BA2421" s="32"/>
      <c r="BB2421" s="32">
        <v>38</v>
      </c>
      <c r="BC2421" s="1"/>
      <c r="BD2421" s="1"/>
      <c r="BE2421" s="1"/>
      <c r="BF2421" s="1"/>
      <c r="BG2421" s="1"/>
      <c r="BH2421" s="1"/>
      <c r="BI2421" s="1"/>
    </row>
    <row r="2422" s="20" customFormat="1" ht="15">
      <c r="A2422" s="21" t="s">
        <v>947</v>
      </c>
      <c r="B2422" s="21" t="s">
        <v>63</v>
      </c>
      <c r="C2422" s="21"/>
      <c r="D2422" s="21"/>
      <c r="E2422" s="21"/>
      <c r="F2422" s="22" t="s">
        <v>64</v>
      </c>
      <c r="G2422" s="23">
        <f t="shared" si="6134"/>
        <v>2541.1999999999998</v>
      </c>
      <c r="H2422" s="23">
        <f t="shared" si="6135"/>
        <v>1205.2</v>
      </c>
      <c r="I2422" s="23">
        <f t="shared" si="6136"/>
        <v>1205.2</v>
      </c>
      <c r="J2422" s="23">
        <f t="shared" si="6137"/>
        <v>0</v>
      </c>
      <c r="K2422" s="23">
        <f t="shared" si="6138"/>
        <v>0</v>
      </c>
      <c r="L2422" s="23">
        <f t="shared" si="6139"/>
        <v>0</v>
      </c>
      <c r="M2422" s="23">
        <f t="shared" si="6122"/>
        <v>2541.1999999999998</v>
      </c>
      <c r="N2422" s="23">
        <f t="shared" si="6123"/>
        <v>1205.2</v>
      </c>
      <c r="O2422" s="23">
        <f t="shared" si="6124"/>
        <v>1205.2</v>
      </c>
      <c r="P2422" s="23">
        <f t="shared" si="6140"/>
        <v>0</v>
      </c>
      <c r="Q2422" s="23">
        <f t="shared" si="6141"/>
        <v>0</v>
      </c>
      <c r="R2422" s="23">
        <f t="shared" si="6142"/>
        <v>0</v>
      </c>
      <c r="S2422" s="23">
        <f t="shared" si="6143"/>
        <v>0</v>
      </c>
      <c r="T2422" s="23">
        <f t="shared" si="6144"/>
        <v>0</v>
      </c>
      <c r="U2422" s="23">
        <f t="shared" si="6145"/>
        <v>0</v>
      </c>
      <c r="V2422" s="23">
        <f t="shared" si="6146"/>
        <v>0</v>
      </c>
      <c r="W2422" s="23">
        <f t="shared" si="6147"/>
        <v>0</v>
      </c>
      <c r="X2422" s="23">
        <f t="shared" si="6148"/>
        <v>0</v>
      </c>
      <c r="Y2422" s="23">
        <f t="shared" si="6125"/>
        <v>2541.1999999999998</v>
      </c>
      <c r="Z2422" s="23">
        <f t="shared" si="6126"/>
        <v>1205.2</v>
      </c>
      <c r="AA2422" s="23">
        <f t="shared" si="6127"/>
        <v>1205.2</v>
      </c>
      <c r="AB2422" s="23">
        <f t="shared" si="6149"/>
        <v>0</v>
      </c>
      <c r="AC2422" s="23">
        <f t="shared" si="6150"/>
        <v>0</v>
      </c>
      <c r="AD2422" s="23">
        <f t="shared" si="6151"/>
        <v>0</v>
      </c>
      <c r="AE2422" s="23">
        <f t="shared" si="6128"/>
        <v>2541.1999999999998</v>
      </c>
      <c r="AF2422" s="23">
        <f t="shared" si="6129"/>
        <v>1205.2</v>
      </c>
      <c r="AG2422" s="23">
        <f t="shared" si="6130"/>
        <v>1205.2</v>
      </c>
      <c r="AH2422" s="23">
        <f t="shared" si="6152"/>
        <v>0</v>
      </c>
      <c r="AI2422" s="23">
        <f t="shared" si="6153"/>
        <v>0</v>
      </c>
      <c r="AJ2422" s="23">
        <f t="shared" si="6154"/>
        <v>0</v>
      </c>
      <c r="AK2422" s="23">
        <f t="shared" si="6155"/>
        <v>0</v>
      </c>
      <c r="AL2422" s="23">
        <f t="shared" si="6156"/>
        <v>0</v>
      </c>
      <c r="AM2422" s="23">
        <f t="shared" si="6157"/>
        <v>0</v>
      </c>
      <c r="AN2422" s="23">
        <f t="shared" si="6158"/>
        <v>0</v>
      </c>
      <c r="AO2422" s="23">
        <f t="shared" si="6159"/>
        <v>0</v>
      </c>
      <c r="AP2422" s="23">
        <f t="shared" si="6160"/>
        <v>0</v>
      </c>
      <c r="AQ2422" s="23">
        <f t="shared" si="6161"/>
        <v>0</v>
      </c>
      <c r="AR2422" s="23">
        <f t="shared" si="6162"/>
        <v>0</v>
      </c>
      <c r="AS2422" s="23">
        <f t="shared" si="6163"/>
        <v>0</v>
      </c>
      <c r="AT2422" s="23">
        <f t="shared" si="6164"/>
        <v>0</v>
      </c>
      <c r="AU2422" s="23">
        <f t="shared" si="6165"/>
        <v>0</v>
      </c>
      <c r="AV2422" s="23">
        <f t="shared" si="6166"/>
        <v>0</v>
      </c>
      <c r="AW2422" s="23">
        <f t="shared" si="6131"/>
        <v>2541.1999999999998</v>
      </c>
      <c r="AX2422" s="23">
        <f t="shared" si="6132"/>
        <v>1205.2</v>
      </c>
      <c r="AY2422" s="23">
        <f t="shared" si="6133"/>
        <v>1205.2</v>
      </c>
      <c r="AZ2422" s="23">
        <f t="shared" si="6167"/>
        <v>0</v>
      </c>
      <c r="BA2422" s="24"/>
      <c r="BB2422" s="24"/>
      <c r="BC2422" s="20"/>
      <c r="BD2422" s="20"/>
      <c r="BE2422" s="20"/>
      <c r="BF2422" s="20"/>
      <c r="BG2422" s="20"/>
      <c r="BH2422" s="20"/>
      <c r="BI2422" s="20"/>
    </row>
    <row r="2423" s="25" customFormat="1" ht="15">
      <c r="A2423" s="26" t="s">
        <v>947</v>
      </c>
      <c r="B2423" s="26" t="s">
        <v>63</v>
      </c>
      <c r="C2423" s="26" t="s">
        <v>29</v>
      </c>
      <c r="D2423" s="26"/>
      <c r="E2423" s="26"/>
      <c r="F2423" s="27" t="s">
        <v>522</v>
      </c>
      <c r="G2423" s="28">
        <f t="shared" si="6134"/>
        <v>2541.1999999999998</v>
      </c>
      <c r="H2423" s="28">
        <f t="shared" si="6135"/>
        <v>1205.2</v>
      </c>
      <c r="I2423" s="28">
        <f t="shared" si="6136"/>
        <v>1205.2</v>
      </c>
      <c r="J2423" s="28">
        <f t="shared" si="6137"/>
        <v>0</v>
      </c>
      <c r="K2423" s="28">
        <f t="shared" si="6138"/>
        <v>0</v>
      </c>
      <c r="L2423" s="28">
        <f t="shared" si="6139"/>
        <v>0</v>
      </c>
      <c r="M2423" s="28">
        <f t="shared" si="6122"/>
        <v>2541.1999999999998</v>
      </c>
      <c r="N2423" s="28">
        <f t="shared" si="6123"/>
        <v>1205.2</v>
      </c>
      <c r="O2423" s="28">
        <f t="shared" si="6124"/>
        <v>1205.2</v>
      </c>
      <c r="P2423" s="28">
        <f t="shared" si="6140"/>
        <v>0</v>
      </c>
      <c r="Q2423" s="28">
        <f t="shared" si="6141"/>
        <v>0</v>
      </c>
      <c r="R2423" s="28">
        <f t="shared" si="6142"/>
        <v>0</v>
      </c>
      <c r="S2423" s="28">
        <f t="shared" si="6143"/>
        <v>0</v>
      </c>
      <c r="T2423" s="28">
        <f t="shared" si="6144"/>
        <v>0</v>
      </c>
      <c r="U2423" s="28">
        <f t="shared" si="6145"/>
        <v>0</v>
      </c>
      <c r="V2423" s="28">
        <f t="shared" si="6146"/>
        <v>0</v>
      </c>
      <c r="W2423" s="28">
        <f t="shared" si="6147"/>
        <v>0</v>
      </c>
      <c r="X2423" s="28">
        <f t="shared" si="6148"/>
        <v>0</v>
      </c>
      <c r="Y2423" s="28">
        <f t="shared" si="6125"/>
        <v>2541.1999999999998</v>
      </c>
      <c r="Z2423" s="28">
        <f t="shared" si="6126"/>
        <v>1205.2</v>
      </c>
      <c r="AA2423" s="28">
        <f t="shared" si="6127"/>
        <v>1205.2</v>
      </c>
      <c r="AB2423" s="28">
        <f t="shared" si="6149"/>
        <v>0</v>
      </c>
      <c r="AC2423" s="28">
        <f t="shared" si="6150"/>
        <v>0</v>
      </c>
      <c r="AD2423" s="28">
        <f t="shared" si="6151"/>
        <v>0</v>
      </c>
      <c r="AE2423" s="28">
        <f t="shared" si="6128"/>
        <v>2541.1999999999998</v>
      </c>
      <c r="AF2423" s="28">
        <f t="shared" si="6129"/>
        <v>1205.2</v>
      </c>
      <c r="AG2423" s="28">
        <f t="shared" si="6130"/>
        <v>1205.2</v>
      </c>
      <c r="AH2423" s="28">
        <f t="shared" si="6152"/>
        <v>0</v>
      </c>
      <c r="AI2423" s="28">
        <f t="shared" si="6153"/>
        <v>0</v>
      </c>
      <c r="AJ2423" s="28">
        <f t="shared" si="6154"/>
        <v>0</v>
      </c>
      <c r="AK2423" s="28">
        <f t="shared" si="6155"/>
        <v>0</v>
      </c>
      <c r="AL2423" s="28">
        <f t="shared" si="6156"/>
        <v>0</v>
      </c>
      <c r="AM2423" s="28">
        <f t="shared" si="6157"/>
        <v>0</v>
      </c>
      <c r="AN2423" s="28">
        <f t="shared" si="6158"/>
        <v>0</v>
      </c>
      <c r="AO2423" s="28">
        <f t="shared" si="6159"/>
        <v>0</v>
      </c>
      <c r="AP2423" s="28">
        <f t="shared" si="6160"/>
        <v>0</v>
      </c>
      <c r="AQ2423" s="28">
        <f t="shared" si="6161"/>
        <v>0</v>
      </c>
      <c r="AR2423" s="28">
        <f t="shared" si="6162"/>
        <v>0</v>
      </c>
      <c r="AS2423" s="28">
        <f t="shared" si="6163"/>
        <v>0</v>
      </c>
      <c r="AT2423" s="28">
        <f t="shared" si="6164"/>
        <v>0</v>
      </c>
      <c r="AU2423" s="28">
        <f t="shared" si="6165"/>
        <v>0</v>
      </c>
      <c r="AV2423" s="28">
        <f t="shared" si="6166"/>
        <v>0</v>
      </c>
      <c r="AW2423" s="28">
        <f t="shared" si="6131"/>
        <v>2541.1999999999998</v>
      </c>
      <c r="AX2423" s="28">
        <f t="shared" si="6132"/>
        <v>1205.2</v>
      </c>
      <c r="AY2423" s="28">
        <f t="shared" si="6133"/>
        <v>1205.2</v>
      </c>
      <c r="AZ2423" s="28">
        <f t="shared" si="6167"/>
        <v>0</v>
      </c>
      <c r="BA2423" s="29"/>
      <c r="BB2423" s="29"/>
      <c r="BC2423" s="25"/>
      <c r="BD2423" s="25"/>
      <c r="BE2423" s="25"/>
      <c r="BF2423" s="25"/>
      <c r="BG2423" s="25"/>
      <c r="BH2423" s="25"/>
      <c r="BI2423" s="25"/>
    </row>
    <row r="2424" s="1" customFormat="1" ht="30">
      <c r="A2424" s="30" t="s">
        <v>947</v>
      </c>
      <c r="B2424" s="30" t="s">
        <v>63</v>
      </c>
      <c r="C2424" s="30" t="s">
        <v>29</v>
      </c>
      <c r="D2424" s="30" t="s">
        <v>566</v>
      </c>
      <c r="E2424" s="35"/>
      <c r="F2424" s="31" t="s">
        <v>567</v>
      </c>
      <c r="G2424" s="17">
        <f t="shared" si="6134"/>
        <v>2541.1999999999998</v>
      </c>
      <c r="H2424" s="17">
        <f t="shared" si="6135"/>
        <v>1205.2</v>
      </c>
      <c r="I2424" s="17">
        <f t="shared" si="6136"/>
        <v>1205.2</v>
      </c>
      <c r="J2424" s="17">
        <f t="shared" si="6137"/>
        <v>0</v>
      </c>
      <c r="K2424" s="17">
        <f t="shared" si="6138"/>
        <v>0</v>
      </c>
      <c r="L2424" s="17">
        <f t="shared" si="6139"/>
        <v>0</v>
      </c>
      <c r="M2424" s="17">
        <f t="shared" si="6122"/>
        <v>2541.1999999999998</v>
      </c>
      <c r="N2424" s="17">
        <f t="shared" si="6123"/>
        <v>1205.2</v>
      </c>
      <c r="O2424" s="17">
        <f t="shared" si="6124"/>
        <v>1205.2</v>
      </c>
      <c r="P2424" s="17">
        <f t="shared" si="6140"/>
        <v>0</v>
      </c>
      <c r="Q2424" s="17">
        <f t="shared" si="6141"/>
        <v>0</v>
      </c>
      <c r="R2424" s="17">
        <f t="shared" si="6142"/>
        <v>0</v>
      </c>
      <c r="S2424" s="17">
        <f t="shared" si="6143"/>
        <v>0</v>
      </c>
      <c r="T2424" s="17">
        <f t="shared" si="6144"/>
        <v>0</v>
      </c>
      <c r="U2424" s="17">
        <f t="shared" si="6145"/>
        <v>0</v>
      </c>
      <c r="V2424" s="17">
        <f t="shared" si="6146"/>
        <v>0</v>
      </c>
      <c r="W2424" s="17">
        <f t="shared" si="6147"/>
        <v>0</v>
      </c>
      <c r="X2424" s="17">
        <f t="shared" si="6148"/>
        <v>0</v>
      </c>
      <c r="Y2424" s="17">
        <f t="shared" si="6125"/>
        <v>2541.1999999999998</v>
      </c>
      <c r="Z2424" s="17">
        <f t="shared" si="6126"/>
        <v>1205.2</v>
      </c>
      <c r="AA2424" s="17">
        <f t="shared" si="6127"/>
        <v>1205.2</v>
      </c>
      <c r="AB2424" s="17">
        <f t="shared" si="6149"/>
        <v>0</v>
      </c>
      <c r="AC2424" s="17">
        <f t="shared" si="6150"/>
        <v>0</v>
      </c>
      <c r="AD2424" s="17">
        <f t="shared" si="6151"/>
        <v>0</v>
      </c>
      <c r="AE2424" s="17">
        <f t="shared" si="6128"/>
        <v>2541.1999999999998</v>
      </c>
      <c r="AF2424" s="17">
        <f t="shared" si="6129"/>
        <v>1205.2</v>
      </c>
      <c r="AG2424" s="17">
        <f t="shared" si="6130"/>
        <v>1205.2</v>
      </c>
      <c r="AH2424" s="17">
        <f t="shared" si="6152"/>
        <v>0</v>
      </c>
      <c r="AI2424" s="17">
        <f t="shared" si="6153"/>
        <v>0</v>
      </c>
      <c r="AJ2424" s="17">
        <f t="shared" si="6154"/>
        <v>0</v>
      </c>
      <c r="AK2424" s="17">
        <f t="shared" si="6155"/>
        <v>0</v>
      </c>
      <c r="AL2424" s="17">
        <f t="shared" si="6156"/>
        <v>0</v>
      </c>
      <c r="AM2424" s="17">
        <f t="shared" si="6157"/>
        <v>0</v>
      </c>
      <c r="AN2424" s="17">
        <f t="shared" si="6158"/>
        <v>0</v>
      </c>
      <c r="AO2424" s="17">
        <f t="shared" si="6159"/>
        <v>0</v>
      </c>
      <c r="AP2424" s="17">
        <f t="shared" si="6160"/>
        <v>0</v>
      </c>
      <c r="AQ2424" s="17">
        <f t="shared" si="6161"/>
        <v>0</v>
      </c>
      <c r="AR2424" s="17">
        <f t="shared" si="6162"/>
        <v>0</v>
      </c>
      <c r="AS2424" s="17">
        <f t="shared" si="6163"/>
        <v>0</v>
      </c>
      <c r="AT2424" s="17">
        <f t="shared" si="6164"/>
        <v>0</v>
      </c>
      <c r="AU2424" s="17">
        <f t="shared" si="6165"/>
        <v>0</v>
      </c>
      <c r="AV2424" s="17">
        <f t="shared" si="6166"/>
        <v>0</v>
      </c>
      <c r="AW2424" s="17">
        <f t="shared" si="6131"/>
        <v>2541.1999999999998</v>
      </c>
      <c r="AX2424" s="17">
        <f t="shared" si="6132"/>
        <v>1205.2</v>
      </c>
      <c r="AY2424" s="17">
        <f t="shared" si="6133"/>
        <v>1205.2</v>
      </c>
      <c r="AZ2424" s="17">
        <f t="shared" si="6167"/>
        <v>0</v>
      </c>
      <c r="BA2424" s="32"/>
      <c r="BB2424" s="32"/>
      <c r="BC2424" s="1"/>
      <c r="BD2424" s="1"/>
      <c r="BE2424" s="1"/>
      <c r="BF2424" s="1"/>
      <c r="BG2424" s="1"/>
      <c r="BH2424" s="1"/>
      <c r="BI2424" s="1"/>
    </row>
    <row r="2425" s="1" customFormat="1" ht="15">
      <c r="A2425" s="30" t="s">
        <v>947</v>
      </c>
      <c r="B2425" s="30" t="s">
        <v>63</v>
      </c>
      <c r="C2425" s="30" t="s">
        <v>29</v>
      </c>
      <c r="D2425" s="30" t="s">
        <v>914</v>
      </c>
      <c r="E2425" s="35"/>
      <c r="F2425" s="31" t="s">
        <v>36</v>
      </c>
      <c r="G2425" s="17">
        <f t="shared" si="6134"/>
        <v>2541.1999999999998</v>
      </c>
      <c r="H2425" s="17">
        <f t="shared" si="6135"/>
        <v>1205.2</v>
      </c>
      <c r="I2425" s="17">
        <f t="shared" si="6136"/>
        <v>1205.2</v>
      </c>
      <c r="J2425" s="17">
        <f t="shared" si="6137"/>
        <v>0</v>
      </c>
      <c r="K2425" s="17">
        <f t="shared" si="6138"/>
        <v>0</v>
      </c>
      <c r="L2425" s="17">
        <f t="shared" si="6139"/>
        <v>0</v>
      </c>
      <c r="M2425" s="17">
        <f t="shared" si="6122"/>
        <v>2541.1999999999998</v>
      </c>
      <c r="N2425" s="17">
        <f t="shared" si="6123"/>
        <v>1205.2</v>
      </c>
      <c r="O2425" s="17">
        <f t="shared" si="6124"/>
        <v>1205.2</v>
      </c>
      <c r="P2425" s="17">
        <f t="shared" si="6140"/>
        <v>0</v>
      </c>
      <c r="Q2425" s="17">
        <f t="shared" si="6141"/>
        <v>0</v>
      </c>
      <c r="R2425" s="17">
        <f t="shared" si="6142"/>
        <v>0</v>
      </c>
      <c r="S2425" s="17">
        <f t="shared" si="6143"/>
        <v>0</v>
      </c>
      <c r="T2425" s="17">
        <f t="shared" si="6144"/>
        <v>0</v>
      </c>
      <c r="U2425" s="17">
        <f t="shared" si="6145"/>
        <v>0</v>
      </c>
      <c r="V2425" s="17">
        <f t="shared" si="6146"/>
        <v>0</v>
      </c>
      <c r="W2425" s="17">
        <f t="shared" si="6147"/>
        <v>0</v>
      </c>
      <c r="X2425" s="17">
        <f t="shared" si="6148"/>
        <v>0</v>
      </c>
      <c r="Y2425" s="17">
        <f t="shared" si="6125"/>
        <v>2541.1999999999998</v>
      </c>
      <c r="Z2425" s="17">
        <f t="shared" si="6126"/>
        <v>1205.2</v>
      </c>
      <c r="AA2425" s="17">
        <f t="shared" si="6127"/>
        <v>1205.2</v>
      </c>
      <c r="AB2425" s="17">
        <f t="shared" si="6149"/>
        <v>0</v>
      </c>
      <c r="AC2425" s="17">
        <f t="shared" si="6150"/>
        <v>0</v>
      </c>
      <c r="AD2425" s="17">
        <f t="shared" si="6151"/>
        <v>0</v>
      </c>
      <c r="AE2425" s="17">
        <f t="shared" si="6128"/>
        <v>2541.1999999999998</v>
      </c>
      <c r="AF2425" s="17">
        <f t="shared" si="6129"/>
        <v>1205.2</v>
      </c>
      <c r="AG2425" s="17">
        <f t="shared" si="6130"/>
        <v>1205.2</v>
      </c>
      <c r="AH2425" s="17">
        <f t="shared" si="6152"/>
        <v>0</v>
      </c>
      <c r="AI2425" s="17">
        <f t="shared" si="6153"/>
        <v>0</v>
      </c>
      <c r="AJ2425" s="17">
        <f t="shared" si="6154"/>
        <v>0</v>
      </c>
      <c r="AK2425" s="17">
        <f t="shared" si="6155"/>
        <v>0</v>
      </c>
      <c r="AL2425" s="17">
        <f t="shared" si="6156"/>
        <v>0</v>
      </c>
      <c r="AM2425" s="17">
        <f t="shared" si="6157"/>
        <v>0</v>
      </c>
      <c r="AN2425" s="17">
        <f t="shared" si="6158"/>
        <v>0</v>
      </c>
      <c r="AO2425" s="17">
        <f t="shared" si="6159"/>
        <v>0</v>
      </c>
      <c r="AP2425" s="17">
        <f t="shared" si="6160"/>
        <v>0</v>
      </c>
      <c r="AQ2425" s="17">
        <f t="shared" si="6161"/>
        <v>0</v>
      </c>
      <c r="AR2425" s="17">
        <f t="shared" si="6162"/>
        <v>0</v>
      </c>
      <c r="AS2425" s="17">
        <f t="shared" si="6163"/>
        <v>0</v>
      </c>
      <c r="AT2425" s="17">
        <f t="shared" si="6164"/>
        <v>0</v>
      </c>
      <c r="AU2425" s="17">
        <f t="shared" si="6165"/>
        <v>0</v>
      </c>
      <c r="AV2425" s="17">
        <f t="shared" si="6166"/>
        <v>0</v>
      </c>
      <c r="AW2425" s="17">
        <f t="shared" si="6131"/>
        <v>2541.1999999999998</v>
      </c>
      <c r="AX2425" s="17">
        <f t="shared" si="6132"/>
        <v>1205.2</v>
      </c>
      <c r="AY2425" s="17">
        <f t="shared" si="6133"/>
        <v>1205.2</v>
      </c>
      <c r="AZ2425" s="17">
        <f t="shared" si="6167"/>
        <v>0</v>
      </c>
      <c r="BA2425" s="32"/>
      <c r="BB2425" s="32"/>
      <c r="BC2425" s="1"/>
      <c r="BD2425" s="1"/>
      <c r="BE2425" s="1"/>
      <c r="BF2425" s="1"/>
      <c r="BG2425" s="1"/>
      <c r="BH2425" s="1"/>
      <c r="BI2425" s="1"/>
    </row>
    <row r="2426" s="1" customFormat="1" ht="30">
      <c r="A2426" s="30" t="s">
        <v>947</v>
      </c>
      <c r="B2426" s="30" t="s">
        <v>63</v>
      </c>
      <c r="C2426" s="30" t="s">
        <v>29</v>
      </c>
      <c r="D2426" s="30" t="s">
        <v>992</v>
      </c>
      <c r="E2426" s="35"/>
      <c r="F2426" s="31" t="s">
        <v>993</v>
      </c>
      <c r="G2426" s="17">
        <f t="shared" si="6134"/>
        <v>2541.1999999999998</v>
      </c>
      <c r="H2426" s="17">
        <f t="shared" si="6135"/>
        <v>1205.2</v>
      </c>
      <c r="I2426" s="17">
        <f t="shared" si="6136"/>
        <v>1205.2</v>
      </c>
      <c r="J2426" s="17">
        <f t="shared" si="6137"/>
        <v>0</v>
      </c>
      <c r="K2426" s="17">
        <f t="shared" si="6138"/>
        <v>0</v>
      </c>
      <c r="L2426" s="17">
        <f t="shared" si="6139"/>
        <v>0</v>
      </c>
      <c r="M2426" s="17">
        <f t="shared" si="6122"/>
        <v>2541.1999999999998</v>
      </c>
      <c r="N2426" s="17">
        <f t="shared" si="6123"/>
        <v>1205.2</v>
      </c>
      <c r="O2426" s="17">
        <f t="shared" si="6124"/>
        <v>1205.2</v>
      </c>
      <c r="P2426" s="17">
        <f t="shared" si="6140"/>
        <v>0</v>
      </c>
      <c r="Q2426" s="17">
        <f t="shared" si="6141"/>
        <v>0</v>
      </c>
      <c r="R2426" s="17">
        <f t="shared" si="6142"/>
        <v>0</v>
      </c>
      <c r="S2426" s="17">
        <f t="shared" si="6143"/>
        <v>0</v>
      </c>
      <c r="T2426" s="17">
        <f t="shared" si="6144"/>
        <v>0</v>
      </c>
      <c r="U2426" s="17">
        <f t="shared" si="6145"/>
        <v>0</v>
      </c>
      <c r="V2426" s="17">
        <f t="shared" si="6146"/>
        <v>0</v>
      </c>
      <c r="W2426" s="17">
        <f t="shared" si="6147"/>
        <v>0</v>
      </c>
      <c r="X2426" s="17">
        <f t="shared" si="6148"/>
        <v>0</v>
      </c>
      <c r="Y2426" s="17">
        <f t="shared" si="6125"/>
        <v>2541.1999999999998</v>
      </c>
      <c r="Z2426" s="17">
        <f t="shared" si="6126"/>
        <v>1205.2</v>
      </c>
      <c r="AA2426" s="17">
        <f t="shared" si="6127"/>
        <v>1205.2</v>
      </c>
      <c r="AB2426" s="17">
        <f t="shared" si="6149"/>
        <v>0</v>
      </c>
      <c r="AC2426" s="17">
        <f t="shared" si="6150"/>
        <v>0</v>
      </c>
      <c r="AD2426" s="17">
        <f t="shared" si="6151"/>
        <v>0</v>
      </c>
      <c r="AE2426" s="17">
        <f t="shared" si="6128"/>
        <v>2541.1999999999998</v>
      </c>
      <c r="AF2426" s="17">
        <f t="shared" si="6129"/>
        <v>1205.2</v>
      </c>
      <c r="AG2426" s="17">
        <f t="shared" si="6130"/>
        <v>1205.2</v>
      </c>
      <c r="AH2426" s="17">
        <f t="shared" si="6152"/>
        <v>0</v>
      </c>
      <c r="AI2426" s="17">
        <f t="shared" si="6153"/>
        <v>0</v>
      </c>
      <c r="AJ2426" s="17">
        <f t="shared" si="6154"/>
        <v>0</v>
      </c>
      <c r="AK2426" s="17">
        <f t="shared" si="6155"/>
        <v>0</v>
      </c>
      <c r="AL2426" s="17">
        <f t="shared" si="6156"/>
        <v>0</v>
      </c>
      <c r="AM2426" s="17">
        <f t="shared" si="6157"/>
        <v>0</v>
      </c>
      <c r="AN2426" s="17">
        <f t="shared" si="6158"/>
        <v>0</v>
      </c>
      <c r="AO2426" s="17">
        <f t="shared" si="6159"/>
        <v>0</v>
      </c>
      <c r="AP2426" s="17">
        <f t="shared" si="6160"/>
        <v>0</v>
      </c>
      <c r="AQ2426" s="17">
        <f t="shared" si="6161"/>
        <v>0</v>
      </c>
      <c r="AR2426" s="17">
        <f t="shared" si="6162"/>
        <v>0</v>
      </c>
      <c r="AS2426" s="17">
        <f t="shared" si="6163"/>
        <v>0</v>
      </c>
      <c r="AT2426" s="17">
        <f t="shared" si="6164"/>
        <v>0</v>
      </c>
      <c r="AU2426" s="17">
        <f t="shared" si="6165"/>
        <v>0</v>
      </c>
      <c r="AV2426" s="17">
        <f t="shared" si="6166"/>
        <v>0</v>
      </c>
      <c r="AW2426" s="17">
        <f t="shared" si="6131"/>
        <v>2541.1999999999998</v>
      </c>
      <c r="AX2426" s="17">
        <f t="shared" si="6132"/>
        <v>1205.2</v>
      </c>
      <c r="AY2426" s="17">
        <f t="shared" si="6133"/>
        <v>1205.2</v>
      </c>
      <c r="AZ2426" s="17">
        <f t="shared" si="6167"/>
        <v>0</v>
      </c>
      <c r="BA2426" s="32"/>
      <c r="BB2426" s="32"/>
      <c r="BC2426" s="1"/>
      <c r="BD2426" s="1"/>
      <c r="BE2426" s="1"/>
      <c r="BF2426" s="1"/>
      <c r="BG2426" s="1"/>
      <c r="BH2426" s="1"/>
      <c r="BI2426" s="1"/>
    </row>
    <row r="2427" s="1" customFormat="1" ht="15">
      <c r="A2427" s="30" t="s">
        <v>947</v>
      </c>
      <c r="B2427" s="30" t="s">
        <v>63</v>
      </c>
      <c r="C2427" s="30" t="s">
        <v>29</v>
      </c>
      <c r="D2427" s="15" t="s">
        <v>994</v>
      </c>
      <c r="E2427" s="35"/>
      <c r="F2427" s="31" t="s">
        <v>995</v>
      </c>
      <c r="G2427" s="17">
        <f t="shared" si="6134"/>
        <v>2541.1999999999998</v>
      </c>
      <c r="H2427" s="17">
        <f t="shared" si="6135"/>
        <v>1205.2</v>
      </c>
      <c r="I2427" s="17">
        <f t="shared" si="6136"/>
        <v>1205.2</v>
      </c>
      <c r="J2427" s="17">
        <f t="shared" si="6137"/>
        <v>0</v>
      </c>
      <c r="K2427" s="17">
        <f t="shared" si="6138"/>
        <v>0</v>
      </c>
      <c r="L2427" s="17">
        <f t="shared" si="6139"/>
        <v>0</v>
      </c>
      <c r="M2427" s="17">
        <f t="shared" si="6122"/>
        <v>2541.1999999999998</v>
      </c>
      <c r="N2427" s="17">
        <f t="shared" si="6123"/>
        <v>1205.2</v>
      </c>
      <c r="O2427" s="17">
        <f t="shared" si="6124"/>
        <v>1205.2</v>
      </c>
      <c r="P2427" s="17">
        <f t="shared" si="6140"/>
        <v>0</v>
      </c>
      <c r="Q2427" s="17">
        <f t="shared" si="6141"/>
        <v>0</v>
      </c>
      <c r="R2427" s="17">
        <f t="shared" si="6142"/>
        <v>0</v>
      </c>
      <c r="S2427" s="17">
        <f t="shared" si="6143"/>
        <v>0</v>
      </c>
      <c r="T2427" s="17">
        <f t="shared" si="6144"/>
        <v>0</v>
      </c>
      <c r="U2427" s="17">
        <f t="shared" si="6145"/>
        <v>0</v>
      </c>
      <c r="V2427" s="17">
        <f t="shared" si="6146"/>
        <v>0</v>
      </c>
      <c r="W2427" s="17">
        <f t="shared" si="6147"/>
        <v>0</v>
      </c>
      <c r="X2427" s="17">
        <f t="shared" si="6148"/>
        <v>0</v>
      </c>
      <c r="Y2427" s="17">
        <f t="shared" si="6125"/>
        <v>2541.1999999999998</v>
      </c>
      <c r="Z2427" s="17">
        <f t="shared" si="6126"/>
        <v>1205.2</v>
      </c>
      <c r="AA2427" s="17">
        <f t="shared" si="6127"/>
        <v>1205.2</v>
      </c>
      <c r="AB2427" s="17">
        <f t="shared" si="6149"/>
        <v>0</v>
      </c>
      <c r="AC2427" s="17">
        <f t="shared" si="6150"/>
        <v>0</v>
      </c>
      <c r="AD2427" s="17">
        <f t="shared" si="6151"/>
        <v>0</v>
      </c>
      <c r="AE2427" s="17">
        <f t="shared" si="6128"/>
        <v>2541.1999999999998</v>
      </c>
      <c r="AF2427" s="17">
        <f t="shared" si="6129"/>
        <v>1205.2</v>
      </c>
      <c r="AG2427" s="17">
        <f t="shared" si="6130"/>
        <v>1205.2</v>
      </c>
      <c r="AH2427" s="17">
        <f t="shared" si="6152"/>
        <v>0</v>
      </c>
      <c r="AI2427" s="17">
        <f t="shared" si="6153"/>
        <v>0</v>
      </c>
      <c r="AJ2427" s="17">
        <f t="shared" si="6154"/>
        <v>0</v>
      </c>
      <c r="AK2427" s="17">
        <f t="shared" si="6155"/>
        <v>0</v>
      </c>
      <c r="AL2427" s="17">
        <f t="shared" si="6156"/>
        <v>0</v>
      </c>
      <c r="AM2427" s="17">
        <f t="shared" si="6157"/>
        <v>0</v>
      </c>
      <c r="AN2427" s="17">
        <f t="shared" si="6158"/>
        <v>0</v>
      </c>
      <c r="AO2427" s="17">
        <f t="shared" si="6159"/>
        <v>0</v>
      </c>
      <c r="AP2427" s="17">
        <f t="shared" si="6160"/>
        <v>0</v>
      </c>
      <c r="AQ2427" s="17">
        <f t="shared" si="6161"/>
        <v>0</v>
      </c>
      <c r="AR2427" s="17">
        <f t="shared" si="6162"/>
        <v>0</v>
      </c>
      <c r="AS2427" s="17">
        <f t="shared" si="6163"/>
        <v>0</v>
      </c>
      <c r="AT2427" s="17">
        <f t="shared" si="6164"/>
        <v>0</v>
      </c>
      <c r="AU2427" s="17">
        <f t="shared" si="6165"/>
        <v>0</v>
      </c>
      <c r="AV2427" s="17">
        <f t="shared" si="6166"/>
        <v>0</v>
      </c>
      <c r="AW2427" s="17">
        <f t="shared" si="6131"/>
        <v>2541.1999999999998</v>
      </c>
      <c r="AX2427" s="17">
        <f t="shared" si="6132"/>
        <v>1205.2</v>
      </c>
      <c r="AY2427" s="17">
        <f t="shared" si="6133"/>
        <v>1205.2</v>
      </c>
      <c r="AZ2427" s="17">
        <f t="shared" si="6167"/>
        <v>0</v>
      </c>
      <c r="BA2427" s="32"/>
      <c r="BB2427" s="32"/>
      <c r="BC2427" s="1"/>
      <c r="BD2427" s="1"/>
      <c r="BE2427" s="1"/>
      <c r="BF2427" s="1"/>
      <c r="BG2427" s="1"/>
      <c r="BH2427" s="1"/>
      <c r="BI2427" s="1"/>
    </row>
    <row r="2428" s="1" customFormat="1" ht="30">
      <c r="A2428" s="30" t="s">
        <v>947</v>
      </c>
      <c r="B2428" s="30" t="s">
        <v>63</v>
      </c>
      <c r="C2428" s="30" t="s">
        <v>29</v>
      </c>
      <c r="D2428" s="15" t="s">
        <v>994</v>
      </c>
      <c r="E2428" s="30" t="s">
        <v>41</v>
      </c>
      <c r="F2428" s="31" t="s">
        <v>42</v>
      </c>
      <c r="G2428" s="17">
        <v>2541.1999999999998</v>
      </c>
      <c r="H2428" s="17">
        <v>1205.2</v>
      </c>
      <c r="I2428" s="17">
        <v>1205.2</v>
      </c>
      <c r="J2428" s="17"/>
      <c r="K2428" s="17"/>
      <c r="L2428" s="17"/>
      <c r="M2428" s="17">
        <f t="shared" si="6122"/>
        <v>2541.1999999999998</v>
      </c>
      <c r="N2428" s="17">
        <f t="shared" si="6123"/>
        <v>1205.2</v>
      </c>
      <c r="O2428" s="17">
        <f t="shared" si="6124"/>
        <v>1205.2</v>
      </c>
      <c r="P2428" s="17"/>
      <c r="Q2428" s="17"/>
      <c r="R2428" s="17"/>
      <c r="S2428" s="17"/>
      <c r="T2428" s="17"/>
      <c r="U2428" s="17"/>
      <c r="V2428" s="17"/>
      <c r="W2428" s="17"/>
      <c r="X2428" s="17"/>
      <c r="Y2428" s="17">
        <f t="shared" si="6125"/>
        <v>2541.1999999999998</v>
      </c>
      <c r="Z2428" s="17">
        <f t="shared" si="6126"/>
        <v>1205.2</v>
      </c>
      <c r="AA2428" s="17">
        <f t="shared" si="6127"/>
        <v>1205.2</v>
      </c>
      <c r="AB2428" s="17"/>
      <c r="AC2428" s="17"/>
      <c r="AD2428" s="17"/>
      <c r="AE2428" s="17">
        <f t="shared" si="6128"/>
        <v>2541.1999999999998</v>
      </c>
      <c r="AF2428" s="17">
        <f t="shared" si="6129"/>
        <v>1205.2</v>
      </c>
      <c r="AG2428" s="17">
        <f t="shared" si="6130"/>
        <v>1205.2</v>
      </c>
      <c r="AH2428" s="17"/>
      <c r="AI2428" s="17"/>
      <c r="AJ2428" s="17"/>
      <c r="AK2428" s="17"/>
      <c r="AL2428" s="17"/>
      <c r="AM2428" s="17"/>
      <c r="AN2428" s="17"/>
      <c r="AO2428" s="17"/>
      <c r="AP2428" s="17"/>
      <c r="AQ2428" s="17"/>
      <c r="AR2428" s="17"/>
      <c r="AS2428" s="17"/>
      <c r="AT2428" s="17"/>
      <c r="AU2428" s="17"/>
      <c r="AV2428" s="17"/>
      <c r="AW2428" s="17">
        <f t="shared" si="6131"/>
        <v>2541.1999999999998</v>
      </c>
      <c r="AX2428" s="17">
        <f t="shared" si="6132"/>
        <v>1205.2</v>
      </c>
      <c r="AY2428" s="17">
        <f t="shared" si="6133"/>
        <v>1205.2</v>
      </c>
      <c r="AZ2428" s="17"/>
      <c r="BA2428" s="32"/>
      <c r="BB2428" s="32"/>
      <c r="BC2428" s="1"/>
      <c r="BD2428" s="1"/>
      <c r="BE2428" s="1"/>
      <c r="BF2428" s="1"/>
      <c r="BG2428" s="1"/>
      <c r="BH2428" s="1"/>
      <c r="BI2428" s="1"/>
    </row>
    <row r="2429" s="20" customFormat="1" ht="15">
      <c r="A2429" s="21" t="s">
        <v>947</v>
      </c>
      <c r="B2429" s="21" t="s">
        <v>171</v>
      </c>
      <c r="C2429" s="21"/>
      <c r="D2429" s="21"/>
      <c r="E2429" s="33"/>
      <c r="F2429" s="22" t="s">
        <v>212</v>
      </c>
      <c r="G2429" s="23">
        <f t="shared" si="6134"/>
        <v>3595.4000000000001</v>
      </c>
      <c r="H2429" s="23">
        <f t="shared" si="6135"/>
        <v>3595.4000000000001</v>
      </c>
      <c r="I2429" s="23">
        <f t="shared" si="6136"/>
        <v>3595.4000000000001</v>
      </c>
      <c r="J2429" s="23">
        <f t="shared" si="6137"/>
        <v>0</v>
      </c>
      <c r="K2429" s="23">
        <f t="shared" si="6138"/>
        <v>0</v>
      </c>
      <c r="L2429" s="23">
        <f t="shared" si="6139"/>
        <v>0</v>
      </c>
      <c r="M2429" s="23">
        <f t="shared" si="6122"/>
        <v>3595.4000000000001</v>
      </c>
      <c r="N2429" s="23">
        <f t="shared" si="6123"/>
        <v>3595.4000000000001</v>
      </c>
      <c r="O2429" s="23">
        <f t="shared" si="6124"/>
        <v>3595.4000000000001</v>
      </c>
      <c r="P2429" s="23">
        <f t="shared" si="6140"/>
        <v>0</v>
      </c>
      <c r="Q2429" s="23">
        <f t="shared" si="6141"/>
        <v>0</v>
      </c>
      <c r="R2429" s="23">
        <f t="shared" si="6142"/>
        <v>-241.5</v>
      </c>
      <c r="S2429" s="23">
        <f t="shared" si="6143"/>
        <v>0</v>
      </c>
      <c r="T2429" s="23">
        <f t="shared" si="6144"/>
        <v>0</v>
      </c>
      <c r="U2429" s="23">
        <f t="shared" si="6145"/>
        <v>0</v>
      </c>
      <c r="V2429" s="23">
        <f t="shared" si="6146"/>
        <v>0</v>
      </c>
      <c r="W2429" s="23">
        <f t="shared" si="6147"/>
        <v>0</v>
      </c>
      <c r="X2429" s="23">
        <f t="shared" si="6148"/>
        <v>0</v>
      </c>
      <c r="Y2429" s="23">
        <f t="shared" si="6125"/>
        <v>3353.9000000000001</v>
      </c>
      <c r="Z2429" s="23">
        <f t="shared" si="6126"/>
        <v>3595.4000000000001</v>
      </c>
      <c r="AA2429" s="23">
        <f t="shared" si="6127"/>
        <v>3595.4000000000001</v>
      </c>
      <c r="AB2429" s="23">
        <f t="shared" si="6149"/>
        <v>0</v>
      </c>
      <c r="AC2429" s="23">
        <f t="shared" si="6150"/>
        <v>0</v>
      </c>
      <c r="AD2429" s="23">
        <f t="shared" si="6151"/>
        <v>0</v>
      </c>
      <c r="AE2429" s="23">
        <f t="shared" si="6128"/>
        <v>3353.9000000000001</v>
      </c>
      <c r="AF2429" s="23">
        <f t="shared" si="6129"/>
        <v>3595.4000000000001</v>
      </c>
      <c r="AG2429" s="23">
        <f t="shared" si="6130"/>
        <v>3595.4000000000001</v>
      </c>
      <c r="AH2429" s="23">
        <f t="shared" si="6152"/>
        <v>0</v>
      </c>
      <c r="AI2429" s="23">
        <f t="shared" si="6153"/>
        <v>0</v>
      </c>
      <c r="AJ2429" s="23">
        <f t="shared" si="6154"/>
        <v>0</v>
      </c>
      <c r="AK2429" s="23">
        <f t="shared" si="6155"/>
        <v>0</v>
      </c>
      <c r="AL2429" s="23">
        <f t="shared" si="6156"/>
        <v>0</v>
      </c>
      <c r="AM2429" s="23">
        <f t="shared" si="6157"/>
        <v>0</v>
      </c>
      <c r="AN2429" s="23">
        <f t="shared" si="6158"/>
        <v>0</v>
      </c>
      <c r="AO2429" s="23">
        <f t="shared" si="6159"/>
        <v>0</v>
      </c>
      <c r="AP2429" s="23">
        <f t="shared" si="6160"/>
        <v>0</v>
      </c>
      <c r="AQ2429" s="23">
        <f t="shared" si="6161"/>
        <v>0</v>
      </c>
      <c r="AR2429" s="23">
        <f t="shared" si="6162"/>
        <v>0</v>
      </c>
      <c r="AS2429" s="23">
        <f t="shared" si="6163"/>
        <v>0</v>
      </c>
      <c r="AT2429" s="23">
        <f t="shared" si="6164"/>
        <v>0</v>
      </c>
      <c r="AU2429" s="23">
        <f t="shared" si="6165"/>
        <v>0</v>
      </c>
      <c r="AV2429" s="23">
        <f t="shared" si="6166"/>
        <v>0</v>
      </c>
      <c r="AW2429" s="23">
        <f t="shared" si="6131"/>
        <v>3353.9000000000001</v>
      </c>
      <c r="AX2429" s="23">
        <f t="shared" si="6132"/>
        <v>3595.4000000000001</v>
      </c>
      <c r="AY2429" s="23">
        <f t="shared" si="6133"/>
        <v>3595.4000000000001</v>
      </c>
      <c r="AZ2429" s="23">
        <f t="shared" si="6167"/>
        <v>0</v>
      </c>
      <c r="BA2429" s="24"/>
      <c r="BB2429" s="24"/>
      <c r="BC2429" s="20"/>
      <c r="BD2429" s="20"/>
      <c r="BE2429" s="20"/>
      <c r="BF2429" s="20"/>
      <c r="BG2429" s="20"/>
      <c r="BH2429" s="20"/>
      <c r="BI2429" s="20"/>
    </row>
    <row r="2430" s="25" customFormat="1" ht="30">
      <c r="A2430" s="26" t="s">
        <v>947</v>
      </c>
      <c r="B2430" s="26" t="s">
        <v>171</v>
      </c>
      <c r="C2430" s="26" t="s">
        <v>63</v>
      </c>
      <c r="D2430" s="26"/>
      <c r="E2430" s="34"/>
      <c r="F2430" s="27" t="s">
        <v>375</v>
      </c>
      <c r="G2430" s="28">
        <f t="shared" si="6134"/>
        <v>3595.4000000000001</v>
      </c>
      <c r="H2430" s="28">
        <f t="shared" si="6135"/>
        <v>3595.4000000000001</v>
      </c>
      <c r="I2430" s="28">
        <f t="shared" si="6136"/>
        <v>3595.4000000000001</v>
      </c>
      <c r="J2430" s="28">
        <f t="shared" si="6137"/>
        <v>0</v>
      </c>
      <c r="K2430" s="28">
        <f t="shared" si="6138"/>
        <v>0</v>
      </c>
      <c r="L2430" s="28">
        <f t="shared" si="6139"/>
        <v>0</v>
      </c>
      <c r="M2430" s="28">
        <f t="shared" si="6122"/>
        <v>3595.4000000000001</v>
      </c>
      <c r="N2430" s="28">
        <f t="shared" si="6123"/>
        <v>3595.4000000000001</v>
      </c>
      <c r="O2430" s="28">
        <f t="shared" si="6124"/>
        <v>3595.4000000000001</v>
      </c>
      <c r="P2430" s="28">
        <f t="shared" si="6140"/>
        <v>0</v>
      </c>
      <c r="Q2430" s="28">
        <f t="shared" si="6141"/>
        <v>0</v>
      </c>
      <c r="R2430" s="28">
        <f t="shared" si="6142"/>
        <v>-241.5</v>
      </c>
      <c r="S2430" s="28">
        <f t="shared" si="6143"/>
        <v>0</v>
      </c>
      <c r="T2430" s="28">
        <f t="shared" si="6144"/>
        <v>0</v>
      </c>
      <c r="U2430" s="28">
        <f t="shared" si="6145"/>
        <v>0</v>
      </c>
      <c r="V2430" s="28">
        <f t="shared" si="6146"/>
        <v>0</v>
      </c>
      <c r="W2430" s="28">
        <f t="shared" si="6147"/>
        <v>0</v>
      </c>
      <c r="X2430" s="28">
        <f t="shared" si="6148"/>
        <v>0</v>
      </c>
      <c r="Y2430" s="28">
        <f t="shared" si="6125"/>
        <v>3353.9000000000001</v>
      </c>
      <c r="Z2430" s="28">
        <f t="shared" si="6126"/>
        <v>3595.4000000000001</v>
      </c>
      <c r="AA2430" s="28">
        <f t="shared" si="6127"/>
        <v>3595.4000000000001</v>
      </c>
      <c r="AB2430" s="28">
        <f t="shared" si="6149"/>
        <v>0</v>
      </c>
      <c r="AC2430" s="28">
        <f t="shared" si="6150"/>
        <v>0</v>
      </c>
      <c r="AD2430" s="28">
        <f t="shared" si="6151"/>
        <v>0</v>
      </c>
      <c r="AE2430" s="28">
        <f t="shared" si="6128"/>
        <v>3353.9000000000001</v>
      </c>
      <c r="AF2430" s="28">
        <f t="shared" si="6129"/>
        <v>3595.4000000000001</v>
      </c>
      <c r="AG2430" s="28">
        <f t="shared" si="6130"/>
        <v>3595.4000000000001</v>
      </c>
      <c r="AH2430" s="28">
        <f t="shared" si="6152"/>
        <v>0</v>
      </c>
      <c r="AI2430" s="28">
        <f t="shared" si="6153"/>
        <v>0</v>
      </c>
      <c r="AJ2430" s="28">
        <f t="shared" si="6154"/>
        <v>0</v>
      </c>
      <c r="AK2430" s="28">
        <f t="shared" si="6155"/>
        <v>0</v>
      </c>
      <c r="AL2430" s="28">
        <f t="shared" si="6156"/>
        <v>0</v>
      </c>
      <c r="AM2430" s="28">
        <f t="shared" si="6157"/>
        <v>0</v>
      </c>
      <c r="AN2430" s="28">
        <f t="shared" si="6158"/>
        <v>0</v>
      </c>
      <c r="AO2430" s="28">
        <f t="shared" si="6159"/>
        <v>0</v>
      </c>
      <c r="AP2430" s="28">
        <f t="shared" si="6160"/>
        <v>0</v>
      </c>
      <c r="AQ2430" s="28">
        <f t="shared" si="6161"/>
        <v>0</v>
      </c>
      <c r="AR2430" s="28">
        <f t="shared" si="6162"/>
        <v>0</v>
      </c>
      <c r="AS2430" s="28">
        <f t="shared" si="6163"/>
        <v>0</v>
      </c>
      <c r="AT2430" s="28">
        <f t="shared" si="6164"/>
        <v>0</v>
      </c>
      <c r="AU2430" s="28">
        <f t="shared" si="6165"/>
        <v>0</v>
      </c>
      <c r="AV2430" s="28">
        <f t="shared" si="6166"/>
        <v>0</v>
      </c>
      <c r="AW2430" s="28">
        <f t="shared" si="6131"/>
        <v>3353.9000000000001</v>
      </c>
      <c r="AX2430" s="28">
        <f t="shared" si="6132"/>
        <v>3595.4000000000001</v>
      </c>
      <c r="AY2430" s="28">
        <f t="shared" si="6133"/>
        <v>3595.4000000000001</v>
      </c>
      <c r="AZ2430" s="28">
        <f t="shared" si="6167"/>
        <v>0</v>
      </c>
      <c r="BA2430" s="29"/>
      <c r="BB2430" s="29"/>
      <c r="BC2430" s="25"/>
      <c r="BD2430" s="25"/>
      <c r="BE2430" s="25"/>
      <c r="BF2430" s="25"/>
      <c r="BG2430" s="25"/>
      <c r="BH2430" s="25"/>
      <c r="BI2430" s="25"/>
    </row>
    <row r="2431" s="1" customFormat="1" ht="30">
      <c r="A2431" s="30" t="s">
        <v>947</v>
      </c>
      <c r="B2431" s="30" t="s">
        <v>171</v>
      </c>
      <c r="C2431" s="30" t="s">
        <v>63</v>
      </c>
      <c r="D2431" s="30" t="s">
        <v>57</v>
      </c>
      <c r="E2431" s="35"/>
      <c r="F2431" s="31" t="s">
        <v>58</v>
      </c>
      <c r="G2431" s="17">
        <f t="shared" si="6134"/>
        <v>3595.4000000000001</v>
      </c>
      <c r="H2431" s="17">
        <f t="shared" si="6135"/>
        <v>3595.4000000000001</v>
      </c>
      <c r="I2431" s="17">
        <f t="shared" si="6136"/>
        <v>3595.4000000000001</v>
      </c>
      <c r="J2431" s="17">
        <f t="shared" si="6137"/>
        <v>0</v>
      </c>
      <c r="K2431" s="17">
        <f t="shared" si="6138"/>
        <v>0</v>
      </c>
      <c r="L2431" s="17">
        <f t="shared" si="6139"/>
        <v>0</v>
      </c>
      <c r="M2431" s="17">
        <f t="shared" si="6122"/>
        <v>3595.4000000000001</v>
      </c>
      <c r="N2431" s="17">
        <f t="shared" si="6123"/>
        <v>3595.4000000000001</v>
      </c>
      <c r="O2431" s="17">
        <f t="shared" si="6124"/>
        <v>3595.4000000000001</v>
      </c>
      <c r="P2431" s="17">
        <f t="shared" si="6140"/>
        <v>0</v>
      </c>
      <c r="Q2431" s="17">
        <f t="shared" si="6141"/>
        <v>0</v>
      </c>
      <c r="R2431" s="17">
        <f t="shared" si="6142"/>
        <v>-241.5</v>
      </c>
      <c r="S2431" s="17">
        <f t="shared" si="6143"/>
        <v>0</v>
      </c>
      <c r="T2431" s="17">
        <f t="shared" si="6144"/>
        <v>0</v>
      </c>
      <c r="U2431" s="17">
        <f t="shared" si="6145"/>
        <v>0</v>
      </c>
      <c r="V2431" s="17">
        <f t="shared" si="6146"/>
        <v>0</v>
      </c>
      <c r="W2431" s="17">
        <f t="shared" si="6147"/>
        <v>0</v>
      </c>
      <c r="X2431" s="17">
        <f t="shared" si="6148"/>
        <v>0</v>
      </c>
      <c r="Y2431" s="17">
        <f t="shared" si="6125"/>
        <v>3353.9000000000001</v>
      </c>
      <c r="Z2431" s="17">
        <f t="shared" si="6126"/>
        <v>3595.4000000000001</v>
      </c>
      <c r="AA2431" s="17">
        <f t="shared" si="6127"/>
        <v>3595.4000000000001</v>
      </c>
      <c r="AB2431" s="17">
        <f t="shared" si="6149"/>
        <v>0</v>
      </c>
      <c r="AC2431" s="17">
        <f t="shared" si="6150"/>
        <v>0</v>
      </c>
      <c r="AD2431" s="17">
        <f t="shared" si="6151"/>
        <v>0</v>
      </c>
      <c r="AE2431" s="17">
        <f t="shared" si="6128"/>
        <v>3353.9000000000001</v>
      </c>
      <c r="AF2431" s="17">
        <f t="shared" si="6129"/>
        <v>3595.4000000000001</v>
      </c>
      <c r="AG2431" s="17">
        <f t="shared" si="6130"/>
        <v>3595.4000000000001</v>
      </c>
      <c r="AH2431" s="17">
        <f t="shared" si="6152"/>
        <v>0</v>
      </c>
      <c r="AI2431" s="17">
        <f t="shared" si="6153"/>
        <v>0</v>
      </c>
      <c r="AJ2431" s="17">
        <f t="shared" si="6154"/>
        <v>0</v>
      </c>
      <c r="AK2431" s="17">
        <f t="shared" si="6155"/>
        <v>0</v>
      </c>
      <c r="AL2431" s="17">
        <f t="shared" si="6156"/>
        <v>0</v>
      </c>
      <c r="AM2431" s="17">
        <f t="shared" si="6157"/>
        <v>0</v>
      </c>
      <c r="AN2431" s="17">
        <f t="shared" si="6158"/>
        <v>0</v>
      </c>
      <c r="AO2431" s="17">
        <f t="shared" si="6159"/>
        <v>0</v>
      </c>
      <c r="AP2431" s="17">
        <f t="shared" si="6160"/>
        <v>0</v>
      </c>
      <c r="AQ2431" s="17">
        <f t="shared" si="6161"/>
        <v>0</v>
      </c>
      <c r="AR2431" s="17">
        <f t="shared" si="6162"/>
        <v>0</v>
      </c>
      <c r="AS2431" s="17">
        <f t="shared" si="6163"/>
        <v>0</v>
      </c>
      <c r="AT2431" s="17">
        <f t="shared" si="6164"/>
        <v>0</v>
      </c>
      <c r="AU2431" s="17">
        <f t="shared" si="6165"/>
        <v>0</v>
      </c>
      <c r="AV2431" s="17">
        <f t="shared" si="6166"/>
        <v>0</v>
      </c>
      <c r="AW2431" s="17">
        <f t="shared" si="6131"/>
        <v>3353.9000000000001</v>
      </c>
      <c r="AX2431" s="17">
        <f t="shared" si="6132"/>
        <v>3595.4000000000001</v>
      </c>
      <c r="AY2431" s="17">
        <f t="shared" si="6133"/>
        <v>3595.4000000000001</v>
      </c>
      <c r="AZ2431" s="17">
        <f t="shared" si="6167"/>
        <v>0</v>
      </c>
      <c r="BA2431" s="32"/>
      <c r="BB2431" s="32"/>
      <c r="BC2431" s="1"/>
      <c r="BD2431" s="1"/>
      <c r="BE2431" s="1"/>
      <c r="BF2431" s="1"/>
      <c r="BG2431" s="1"/>
      <c r="BH2431" s="1"/>
      <c r="BI2431" s="1"/>
    </row>
    <row r="2432" s="1" customFormat="1" ht="15">
      <c r="A2432" s="30" t="s">
        <v>947</v>
      </c>
      <c r="B2432" s="30" t="s">
        <v>171</v>
      </c>
      <c r="C2432" s="30" t="s">
        <v>63</v>
      </c>
      <c r="D2432" s="30" t="s">
        <v>59</v>
      </c>
      <c r="E2432" s="35"/>
      <c r="F2432" s="31" t="s">
        <v>60</v>
      </c>
      <c r="G2432" s="17">
        <f t="shared" si="6134"/>
        <v>3595.4000000000001</v>
      </c>
      <c r="H2432" s="17">
        <f t="shared" si="6135"/>
        <v>3595.4000000000001</v>
      </c>
      <c r="I2432" s="17">
        <f t="shared" si="6136"/>
        <v>3595.4000000000001</v>
      </c>
      <c r="J2432" s="17">
        <f t="shared" si="6137"/>
        <v>0</v>
      </c>
      <c r="K2432" s="17">
        <f t="shared" si="6138"/>
        <v>0</v>
      </c>
      <c r="L2432" s="17">
        <f t="shared" si="6139"/>
        <v>0</v>
      </c>
      <c r="M2432" s="17">
        <f t="shared" si="6122"/>
        <v>3595.4000000000001</v>
      </c>
      <c r="N2432" s="17">
        <f t="shared" si="6123"/>
        <v>3595.4000000000001</v>
      </c>
      <c r="O2432" s="17">
        <f t="shared" si="6124"/>
        <v>3595.4000000000001</v>
      </c>
      <c r="P2432" s="17">
        <f t="shared" si="6140"/>
        <v>0</v>
      </c>
      <c r="Q2432" s="17">
        <f t="shared" si="6141"/>
        <v>0</v>
      </c>
      <c r="R2432" s="17">
        <f t="shared" si="6142"/>
        <v>-241.5</v>
      </c>
      <c r="S2432" s="17">
        <f t="shared" si="6143"/>
        <v>0</v>
      </c>
      <c r="T2432" s="17">
        <f t="shared" si="6144"/>
        <v>0</v>
      </c>
      <c r="U2432" s="17">
        <f t="shared" si="6145"/>
        <v>0</v>
      </c>
      <c r="V2432" s="17">
        <f t="shared" si="6146"/>
        <v>0</v>
      </c>
      <c r="W2432" s="17">
        <f t="shared" si="6147"/>
        <v>0</v>
      </c>
      <c r="X2432" s="17">
        <f t="shared" si="6148"/>
        <v>0</v>
      </c>
      <c r="Y2432" s="17">
        <f t="shared" si="6125"/>
        <v>3353.9000000000001</v>
      </c>
      <c r="Z2432" s="17">
        <f t="shared" si="6126"/>
        <v>3595.4000000000001</v>
      </c>
      <c r="AA2432" s="17">
        <f t="shared" si="6127"/>
        <v>3595.4000000000001</v>
      </c>
      <c r="AB2432" s="17">
        <f t="shared" si="6149"/>
        <v>0</v>
      </c>
      <c r="AC2432" s="17">
        <f t="shared" si="6150"/>
        <v>0</v>
      </c>
      <c r="AD2432" s="17">
        <f t="shared" si="6151"/>
        <v>0</v>
      </c>
      <c r="AE2432" s="17">
        <f t="shared" si="6128"/>
        <v>3353.9000000000001</v>
      </c>
      <c r="AF2432" s="17">
        <f t="shared" si="6129"/>
        <v>3595.4000000000001</v>
      </c>
      <c r="AG2432" s="17">
        <f t="shared" si="6130"/>
        <v>3595.4000000000001</v>
      </c>
      <c r="AH2432" s="17">
        <f t="shared" si="6152"/>
        <v>0</v>
      </c>
      <c r="AI2432" s="17">
        <f t="shared" si="6153"/>
        <v>0</v>
      </c>
      <c r="AJ2432" s="17">
        <f t="shared" si="6154"/>
        <v>0</v>
      </c>
      <c r="AK2432" s="17">
        <f t="shared" si="6155"/>
        <v>0</v>
      </c>
      <c r="AL2432" s="17">
        <f t="shared" si="6156"/>
        <v>0</v>
      </c>
      <c r="AM2432" s="17">
        <f t="shared" si="6157"/>
        <v>0</v>
      </c>
      <c r="AN2432" s="17">
        <f t="shared" si="6158"/>
        <v>0</v>
      </c>
      <c r="AO2432" s="17">
        <f t="shared" si="6159"/>
        <v>0</v>
      </c>
      <c r="AP2432" s="17">
        <f t="shared" si="6160"/>
        <v>0</v>
      </c>
      <c r="AQ2432" s="17">
        <f t="shared" si="6161"/>
        <v>0</v>
      </c>
      <c r="AR2432" s="17">
        <f t="shared" si="6162"/>
        <v>0</v>
      </c>
      <c r="AS2432" s="17">
        <f t="shared" si="6163"/>
        <v>0</v>
      </c>
      <c r="AT2432" s="17">
        <f t="shared" si="6164"/>
        <v>0</v>
      </c>
      <c r="AU2432" s="17">
        <f t="shared" si="6165"/>
        <v>0</v>
      </c>
      <c r="AV2432" s="17">
        <f t="shared" si="6166"/>
        <v>0</v>
      </c>
      <c r="AW2432" s="17">
        <f t="shared" si="6131"/>
        <v>3353.9000000000001</v>
      </c>
      <c r="AX2432" s="17">
        <f t="shared" si="6132"/>
        <v>3595.4000000000001</v>
      </c>
      <c r="AY2432" s="17">
        <f t="shared" si="6133"/>
        <v>3595.4000000000001</v>
      </c>
      <c r="AZ2432" s="17">
        <f t="shared" si="6167"/>
        <v>0</v>
      </c>
      <c r="BA2432" s="32"/>
      <c r="BB2432" s="32"/>
      <c r="BC2432" s="1"/>
      <c r="BD2432" s="1"/>
      <c r="BE2432" s="1"/>
      <c r="BF2432" s="1"/>
      <c r="BG2432" s="1"/>
      <c r="BH2432" s="1"/>
      <c r="BI2432" s="1"/>
    </row>
    <row r="2433" s="1" customFormat="1" ht="30">
      <c r="A2433" s="30" t="s">
        <v>947</v>
      </c>
      <c r="B2433" s="30" t="s">
        <v>171</v>
      </c>
      <c r="C2433" s="30" t="s">
        <v>63</v>
      </c>
      <c r="D2433" s="30" t="s">
        <v>996</v>
      </c>
      <c r="E2433" s="35"/>
      <c r="F2433" s="31" t="s">
        <v>997</v>
      </c>
      <c r="G2433" s="17">
        <f t="shared" si="6134"/>
        <v>3595.4000000000001</v>
      </c>
      <c r="H2433" s="17">
        <f t="shared" si="6135"/>
        <v>3595.4000000000001</v>
      </c>
      <c r="I2433" s="17">
        <f t="shared" si="6136"/>
        <v>3595.4000000000001</v>
      </c>
      <c r="J2433" s="17">
        <f t="shared" si="6137"/>
        <v>0</v>
      </c>
      <c r="K2433" s="17">
        <f t="shared" si="6138"/>
        <v>0</v>
      </c>
      <c r="L2433" s="17">
        <f t="shared" si="6139"/>
        <v>0</v>
      </c>
      <c r="M2433" s="17">
        <f t="shared" si="6122"/>
        <v>3595.4000000000001</v>
      </c>
      <c r="N2433" s="17">
        <f t="shared" si="6123"/>
        <v>3595.4000000000001</v>
      </c>
      <c r="O2433" s="17">
        <f t="shared" si="6124"/>
        <v>3595.4000000000001</v>
      </c>
      <c r="P2433" s="17">
        <f t="shared" si="6140"/>
        <v>0</v>
      </c>
      <c r="Q2433" s="17">
        <f t="shared" si="6141"/>
        <v>0</v>
      </c>
      <c r="R2433" s="17">
        <f t="shared" si="6142"/>
        <v>-241.5</v>
      </c>
      <c r="S2433" s="17">
        <f t="shared" si="6143"/>
        <v>0</v>
      </c>
      <c r="T2433" s="17">
        <f t="shared" si="6144"/>
        <v>0</v>
      </c>
      <c r="U2433" s="17">
        <f t="shared" si="6145"/>
        <v>0</v>
      </c>
      <c r="V2433" s="17">
        <f t="shared" si="6146"/>
        <v>0</v>
      </c>
      <c r="W2433" s="17">
        <f t="shared" si="6147"/>
        <v>0</v>
      </c>
      <c r="X2433" s="17">
        <f t="shared" si="6148"/>
        <v>0</v>
      </c>
      <c r="Y2433" s="17">
        <f t="shared" si="6125"/>
        <v>3353.9000000000001</v>
      </c>
      <c r="Z2433" s="17">
        <f t="shared" si="6126"/>
        <v>3595.4000000000001</v>
      </c>
      <c r="AA2433" s="17">
        <f t="shared" si="6127"/>
        <v>3595.4000000000001</v>
      </c>
      <c r="AB2433" s="17">
        <f t="shared" si="6149"/>
        <v>0</v>
      </c>
      <c r="AC2433" s="17">
        <f t="shared" si="6150"/>
        <v>0</v>
      </c>
      <c r="AD2433" s="17">
        <f t="shared" si="6151"/>
        <v>0</v>
      </c>
      <c r="AE2433" s="17">
        <f t="shared" si="6128"/>
        <v>3353.9000000000001</v>
      </c>
      <c r="AF2433" s="17">
        <f t="shared" si="6129"/>
        <v>3595.4000000000001</v>
      </c>
      <c r="AG2433" s="17">
        <f t="shared" si="6130"/>
        <v>3595.4000000000001</v>
      </c>
      <c r="AH2433" s="17">
        <f t="shared" si="6152"/>
        <v>0</v>
      </c>
      <c r="AI2433" s="17">
        <f t="shared" si="6153"/>
        <v>0</v>
      </c>
      <c r="AJ2433" s="17">
        <f t="shared" si="6154"/>
        <v>0</v>
      </c>
      <c r="AK2433" s="17">
        <f t="shared" si="6155"/>
        <v>0</v>
      </c>
      <c r="AL2433" s="17">
        <f t="shared" si="6156"/>
        <v>0</v>
      </c>
      <c r="AM2433" s="17">
        <f t="shared" si="6157"/>
        <v>0</v>
      </c>
      <c r="AN2433" s="17">
        <f t="shared" si="6158"/>
        <v>0</v>
      </c>
      <c r="AO2433" s="17">
        <f t="shared" si="6159"/>
        <v>0</v>
      </c>
      <c r="AP2433" s="17">
        <f t="shared" si="6160"/>
        <v>0</v>
      </c>
      <c r="AQ2433" s="17">
        <f t="shared" si="6161"/>
        <v>0</v>
      </c>
      <c r="AR2433" s="17">
        <f t="shared" si="6162"/>
        <v>0</v>
      </c>
      <c r="AS2433" s="17">
        <f t="shared" si="6163"/>
        <v>0</v>
      </c>
      <c r="AT2433" s="17">
        <f t="shared" si="6164"/>
        <v>0</v>
      </c>
      <c r="AU2433" s="17">
        <f t="shared" si="6165"/>
        <v>0</v>
      </c>
      <c r="AV2433" s="17">
        <f t="shared" si="6166"/>
        <v>0</v>
      </c>
      <c r="AW2433" s="17">
        <f t="shared" si="6131"/>
        <v>3353.9000000000001</v>
      </c>
      <c r="AX2433" s="17">
        <f t="shared" si="6132"/>
        <v>3595.4000000000001</v>
      </c>
      <c r="AY2433" s="17">
        <f t="shared" si="6133"/>
        <v>3595.4000000000001</v>
      </c>
      <c r="AZ2433" s="17">
        <f t="shared" si="6167"/>
        <v>0</v>
      </c>
      <c r="BA2433" s="32"/>
      <c r="BB2433" s="32"/>
      <c r="BC2433" s="1"/>
      <c r="BD2433" s="1"/>
      <c r="BE2433" s="1"/>
      <c r="BF2433" s="1"/>
      <c r="BG2433" s="1"/>
      <c r="BH2433" s="1"/>
      <c r="BI2433" s="1"/>
    </row>
    <row r="2434" s="1" customFormat="1" ht="30">
      <c r="A2434" s="30" t="s">
        <v>947</v>
      </c>
      <c r="B2434" s="30" t="s">
        <v>171</v>
      </c>
      <c r="C2434" s="30" t="s">
        <v>63</v>
      </c>
      <c r="D2434" s="30" t="s">
        <v>996</v>
      </c>
      <c r="E2434" s="30" t="s">
        <v>41</v>
      </c>
      <c r="F2434" s="31" t="s">
        <v>42</v>
      </c>
      <c r="G2434" s="17">
        <v>3595.4000000000001</v>
      </c>
      <c r="H2434" s="17">
        <v>3595.4000000000001</v>
      </c>
      <c r="I2434" s="17">
        <v>3595.4000000000001</v>
      </c>
      <c r="J2434" s="17"/>
      <c r="K2434" s="17"/>
      <c r="L2434" s="17"/>
      <c r="M2434" s="17">
        <f t="shared" si="6122"/>
        <v>3595.4000000000001</v>
      </c>
      <c r="N2434" s="17">
        <f t="shared" si="6123"/>
        <v>3595.4000000000001</v>
      </c>
      <c r="O2434" s="17">
        <f t="shared" si="6124"/>
        <v>3595.4000000000001</v>
      </c>
      <c r="P2434" s="17"/>
      <c r="Q2434" s="17"/>
      <c r="R2434" s="17">
        <v>-241.5</v>
      </c>
      <c r="S2434" s="17"/>
      <c r="T2434" s="17"/>
      <c r="U2434" s="17"/>
      <c r="V2434" s="17"/>
      <c r="W2434" s="17"/>
      <c r="X2434" s="17"/>
      <c r="Y2434" s="17">
        <f t="shared" si="6125"/>
        <v>3353.9000000000001</v>
      </c>
      <c r="Z2434" s="17">
        <f t="shared" si="6126"/>
        <v>3595.4000000000001</v>
      </c>
      <c r="AA2434" s="17">
        <f t="shared" si="6127"/>
        <v>3595.4000000000001</v>
      </c>
      <c r="AB2434" s="17"/>
      <c r="AC2434" s="17"/>
      <c r="AD2434" s="17"/>
      <c r="AE2434" s="17">
        <f t="shared" si="6128"/>
        <v>3353.9000000000001</v>
      </c>
      <c r="AF2434" s="17">
        <f t="shared" si="6129"/>
        <v>3595.4000000000001</v>
      </c>
      <c r="AG2434" s="17">
        <f t="shared" si="6130"/>
        <v>3595.4000000000001</v>
      </c>
      <c r="AH2434" s="17"/>
      <c r="AI2434" s="17"/>
      <c r="AJ2434" s="17"/>
      <c r="AK2434" s="17"/>
      <c r="AL2434" s="17"/>
      <c r="AM2434" s="17"/>
      <c r="AN2434" s="17"/>
      <c r="AO2434" s="17"/>
      <c r="AP2434" s="17"/>
      <c r="AQ2434" s="17"/>
      <c r="AR2434" s="17"/>
      <c r="AS2434" s="17"/>
      <c r="AT2434" s="17"/>
      <c r="AU2434" s="17"/>
      <c r="AV2434" s="17"/>
      <c r="AW2434" s="17">
        <f t="shared" si="6131"/>
        <v>3353.9000000000001</v>
      </c>
      <c r="AX2434" s="17">
        <f t="shared" si="6132"/>
        <v>3595.4000000000001</v>
      </c>
      <c r="AY2434" s="17">
        <f t="shared" si="6133"/>
        <v>3595.4000000000001</v>
      </c>
      <c r="AZ2434" s="17"/>
      <c r="BA2434" s="32"/>
      <c r="BB2434" s="32"/>
      <c r="BC2434" s="1"/>
      <c r="BD2434" s="1"/>
      <c r="BE2434" s="1"/>
      <c r="BF2434" s="1"/>
      <c r="BG2434" s="1"/>
      <c r="BH2434" s="1"/>
      <c r="BI2434" s="1"/>
    </row>
    <row r="2435" s="20" customFormat="1" ht="15">
      <c r="A2435" s="21" t="s">
        <v>947</v>
      </c>
      <c r="B2435" s="21" t="s">
        <v>297</v>
      </c>
      <c r="C2435" s="21"/>
      <c r="D2435" s="21"/>
      <c r="E2435" s="33"/>
      <c r="F2435" s="22" t="s">
        <v>298</v>
      </c>
      <c r="G2435" s="23">
        <f t="shared" si="6134"/>
        <v>11335.700000000001</v>
      </c>
      <c r="H2435" s="23">
        <f t="shared" si="6135"/>
        <v>12135.700000000001</v>
      </c>
      <c r="I2435" s="23">
        <f t="shared" si="6136"/>
        <v>12935.700000000001</v>
      </c>
      <c r="J2435" s="23">
        <f t="shared" si="6137"/>
        <v>0</v>
      </c>
      <c r="K2435" s="23">
        <f t="shared" si="6138"/>
        <v>0</v>
      </c>
      <c r="L2435" s="23">
        <f t="shared" si="6139"/>
        <v>0</v>
      </c>
      <c r="M2435" s="23">
        <f t="shared" si="6122"/>
        <v>11335.700000000001</v>
      </c>
      <c r="N2435" s="23">
        <f t="shared" si="6123"/>
        <v>12135.700000000001</v>
      </c>
      <c r="O2435" s="23">
        <f t="shared" si="6124"/>
        <v>12935.700000000001</v>
      </c>
      <c r="P2435" s="23">
        <f t="shared" si="6140"/>
        <v>0</v>
      </c>
      <c r="Q2435" s="23">
        <f t="shared" si="6141"/>
        <v>0</v>
      </c>
      <c r="R2435" s="23">
        <f t="shared" si="6142"/>
        <v>9336.2000000000007</v>
      </c>
      <c r="S2435" s="23">
        <f t="shared" si="6143"/>
        <v>0</v>
      </c>
      <c r="T2435" s="23">
        <f t="shared" si="6144"/>
        <v>0</v>
      </c>
      <c r="U2435" s="23">
        <f t="shared" si="6145"/>
        <v>12400</v>
      </c>
      <c r="V2435" s="23">
        <f t="shared" si="6146"/>
        <v>0</v>
      </c>
      <c r="W2435" s="23">
        <f t="shared" si="6147"/>
        <v>0</v>
      </c>
      <c r="X2435" s="23">
        <f t="shared" si="6148"/>
        <v>12400</v>
      </c>
      <c r="Y2435" s="23">
        <f t="shared" si="6125"/>
        <v>20671.900000000001</v>
      </c>
      <c r="Z2435" s="23">
        <f t="shared" si="6126"/>
        <v>24535.700000000001</v>
      </c>
      <c r="AA2435" s="23">
        <f t="shared" si="6127"/>
        <v>25335.700000000001</v>
      </c>
      <c r="AB2435" s="23">
        <f t="shared" si="6149"/>
        <v>0</v>
      </c>
      <c r="AC2435" s="23">
        <f t="shared" si="6150"/>
        <v>0</v>
      </c>
      <c r="AD2435" s="23">
        <f t="shared" si="6151"/>
        <v>0</v>
      </c>
      <c r="AE2435" s="23">
        <f t="shared" si="6128"/>
        <v>20671.900000000001</v>
      </c>
      <c r="AF2435" s="23">
        <f t="shared" si="6129"/>
        <v>24535.700000000001</v>
      </c>
      <c r="AG2435" s="23">
        <f t="shared" si="6130"/>
        <v>25335.700000000001</v>
      </c>
      <c r="AH2435" s="23">
        <f t="shared" si="6152"/>
        <v>0</v>
      </c>
      <c r="AI2435" s="23">
        <f t="shared" si="6153"/>
        <v>0</v>
      </c>
      <c r="AJ2435" s="23">
        <f t="shared" si="6154"/>
        <v>635.60000000000002</v>
      </c>
      <c r="AK2435" s="23">
        <f t="shared" si="6155"/>
        <v>0</v>
      </c>
      <c r="AL2435" s="23">
        <f t="shared" si="6156"/>
        <v>0</v>
      </c>
      <c r="AM2435" s="23">
        <f t="shared" si="6157"/>
        <v>0</v>
      </c>
      <c r="AN2435" s="23">
        <f t="shared" si="6158"/>
        <v>0</v>
      </c>
      <c r="AO2435" s="23">
        <f t="shared" si="6159"/>
        <v>0</v>
      </c>
      <c r="AP2435" s="23">
        <f t="shared" si="6160"/>
        <v>0</v>
      </c>
      <c r="AQ2435" s="23">
        <f t="shared" si="6161"/>
        <v>0</v>
      </c>
      <c r="AR2435" s="23">
        <f t="shared" si="6162"/>
        <v>0</v>
      </c>
      <c r="AS2435" s="23">
        <f t="shared" si="6163"/>
        <v>0</v>
      </c>
      <c r="AT2435" s="23">
        <f t="shared" si="6164"/>
        <v>0</v>
      </c>
      <c r="AU2435" s="23">
        <f t="shared" si="6165"/>
        <v>0</v>
      </c>
      <c r="AV2435" s="23">
        <f t="shared" si="6166"/>
        <v>0</v>
      </c>
      <c r="AW2435" s="23">
        <f t="shared" si="6131"/>
        <v>21307.5</v>
      </c>
      <c r="AX2435" s="23">
        <f t="shared" si="6132"/>
        <v>24535.700000000001</v>
      </c>
      <c r="AY2435" s="23">
        <f t="shared" si="6133"/>
        <v>25335.700000000001</v>
      </c>
      <c r="AZ2435" s="23">
        <f t="shared" si="6167"/>
        <v>0</v>
      </c>
      <c r="BA2435" s="24"/>
      <c r="BB2435" s="24"/>
      <c r="BC2435" s="20"/>
      <c r="BD2435" s="20"/>
      <c r="BE2435" s="20"/>
      <c r="BF2435" s="20"/>
      <c r="BG2435" s="20"/>
      <c r="BH2435" s="20"/>
      <c r="BI2435" s="20"/>
    </row>
    <row r="2436" s="25" customFormat="1" ht="15">
      <c r="A2436" s="26" t="s">
        <v>947</v>
      </c>
      <c r="B2436" s="26" t="s">
        <v>297</v>
      </c>
      <c r="C2436" s="26" t="s">
        <v>65</v>
      </c>
      <c r="D2436" s="26"/>
      <c r="E2436" s="34"/>
      <c r="F2436" s="27" t="s">
        <v>299</v>
      </c>
      <c r="G2436" s="28">
        <f t="shared" si="6134"/>
        <v>11335.700000000001</v>
      </c>
      <c r="H2436" s="28">
        <f t="shared" si="6135"/>
        <v>12135.700000000001</v>
      </c>
      <c r="I2436" s="28">
        <f t="shared" si="6136"/>
        <v>12935.700000000001</v>
      </c>
      <c r="J2436" s="28">
        <f t="shared" si="6137"/>
        <v>0</v>
      </c>
      <c r="K2436" s="28">
        <f t="shared" si="6138"/>
        <v>0</v>
      </c>
      <c r="L2436" s="28">
        <f t="shared" si="6139"/>
        <v>0</v>
      </c>
      <c r="M2436" s="28">
        <f t="shared" si="6122"/>
        <v>11335.700000000001</v>
      </c>
      <c r="N2436" s="28">
        <f t="shared" si="6123"/>
        <v>12135.700000000001</v>
      </c>
      <c r="O2436" s="28">
        <f t="shared" si="6124"/>
        <v>12935.700000000001</v>
      </c>
      <c r="P2436" s="28">
        <f t="shared" si="6140"/>
        <v>0</v>
      </c>
      <c r="Q2436" s="28">
        <f t="shared" si="6141"/>
        <v>0</v>
      </c>
      <c r="R2436" s="28">
        <f t="shared" si="6142"/>
        <v>9336.2000000000007</v>
      </c>
      <c r="S2436" s="28">
        <f t="shared" si="6143"/>
        <v>0</v>
      </c>
      <c r="T2436" s="28">
        <f t="shared" si="6144"/>
        <v>0</v>
      </c>
      <c r="U2436" s="28">
        <f t="shared" si="6145"/>
        <v>12400</v>
      </c>
      <c r="V2436" s="28">
        <f t="shared" si="6146"/>
        <v>0</v>
      </c>
      <c r="W2436" s="28">
        <f t="shared" si="6147"/>
        <v>0</v>
      </c>
      <c r="X2436" s="28">
        <f t="shared" si="6148"/>
        <v>12400</v>
      </c>
      <c r="Y2436" s="28">
        <f t="shared" si="6125"/>
        <v>20671.900000000001</v>
      </c>
      <c r="Z2436" s="28">
        <f t="shared" si="6126"/>
        <v>24535.700000000001</v>
      </c>
      <c r="AA2436" s="28">
        <f t="shared" si="6127"/>
        <v>25335.700000000001</v>
      </c>
      <c r="AB2436" s="28">
        <f t="shared" si="6149"/>
        <v>0</v>
      </c>
      <c r="AC2436" s="28">
        <f t="shared" si="6150"/>
        <v>0</v>
      </c>
      <c r="AD2436" s="28">
        <f t="shared" si="6151"/>
        <v>0</v>
      </c>
      <c r="AE2436" s="28">
        <f t="shared" si="6128"/>
        <v>20671.900000000001</v>
      </c>
      <c r="AF2436" s="28">
        <f t="shared" si="6129"/>
        <v>24535.700000000001</v>
      </c>
      <c r="AG2436" s="28">
        <f t="shared" si="6130"/>
        <v>25335.700000000001</v>
      </c>
      <c r="AH2436" s="28">
        <f t="shared" si="6152"/>
        <v>0</v>
      </c>
      <c r="AI2436" s="28">
        <f t="shared" si="6153"/>
        <v>0</v>
      </c>
      <c r="AJ2436" s="28">
        <f t="shared" si="6154"/>
        <v>635.60000000000002</v>
      </c>
      <c r="AK2436" s="28">
        <f t="shared" si="6155"/>
        <v>0</v>
      </c>
      <c r="AL2436" s="28">
        <f t="shared" si="6156"/>
        <v>0</v>
      </c>
      <c r="AM2436" s="28">
        <f t="shared" si="6157"/>
        <v>0</v>
      </c>
      <c r="AN2436" s="28">
        <f t="shared" si="6158"/>
        <v>0</v>
      </c>
      <c r="AO2436" s="28">
        <f t="shared" si="6159"/>
        <v>0</v>
      </c>
      <c r="AP2436" s="28">
        <f t="shared" si="6160"/>
        <v>0</v>
      </c>
      <c r="AQ2436" s="28">
        <f t="shared" si="6161"/>
        <v>0</v>
      </c>
      <c r="AR2436" s="28">
        <f t="shared" si="6162"/>
        <v>0</v>
      </c>
      <c r="AS2436" s="28">
        <f t="shared" si="6163"/>
        <v>0</v>
      </c>
      <c r="AT2436" s="28">
        <f t="shared" si="6164"/>
        <v>0</v>
      </c>
      <c r="AU2436" s="28">
        <f t="shared" si="6165"/>
        <v>0</v>
      </c>
      <c r="AV2436" s="28">
        <f t="shared" si="6166"/>
        <v>0</v>
      </c>
      <c r="AW2436" s="28">
        <f t="shared" si="6131"/>
        <v>21307.5</v>
      </c>
      <c r="AX2436" s="28">
        <f t="shared" si="6132"/>
        <v>24535.700000000001</v>
      </c>
      <c r="AY2436" s="28">
        <f t="shared" si="6133"/>
        <v>25335.700000000001</v>
      </c>
      <c r="AZ2436" s="28">
        <f t="shared" si="6167"/>
        <v>0</v>
      </c>
      <c r="BA2436" s="29"/>
      <c r="BB2436" s="29"/>
      <c r="BC2436" s="25"/>
      <c r="BD2436" s="25"/>
      <c r="BE2436" s="25"/>
      <c r="BF2436" s="25"/>
      <c r="BG2436" s="25"/>
      <c r="BH2436" s="25"/>
      <c r="BI2436" s="25"/>
    </row>
    <row r="2437" s="1" customFormat="1" ht="30">
      <c r="A2437" s="30" t="s">
        <v>947</v>
      </c>
      <c r="B2437" s="30" t="s">
        <v>297</v>
      </c>
      <c r="C2437" s="30" t="s">
        <v>65</v>
      </c>
      <c r="D2437" s="30" t="s">
        <v>57</v>
      </c>
      <c r="E2437" s="35"/>
      <c r="F2437" s="31" t="s">
        <v>58</v>
      </c>
      <c r="G2437" s="17">
        <f t="shared" si="6134"/>
        <v>11335.700000000001</v>
      </c>
      <c r="H2437" s="17">
        <f t="shared" si="6135"/>
        <v>12135.700000000001</v>
      </c>
      <c r="I2437" s="17">
        <f t="shared" si="6136"/>
        <v>12935.700000000001</v>
      </c>
      <c r="J2437" s="17">
        <f t="shared" si="6137"/>
        <v>0</v>
      </c>
      <c r="K2437" s="17">
        <f t="shared" si="6138"/>
        <v>0</v>
      </c>
      <c r="L2437" s="17">
        <f t="shared" si="6139"/>
        <v>0</v>
      </c>
      <c r="M2437" s="17">
        <f t="shared" si="6122"/>
        <v>11335.700000000001</v>
      </c>
      <c r="N2437" s="17">
        <f t="shared" si="6123"/>
        <v>12135.700000000001</v>
      </c>
      <c r="O2437" s="17">
        <f t="shared" si="6124"/>
        <v>12935.700000000001</v>
      </c>
      <c r="P2437" s="17">
        <f t="shared" si="6140"/>
        <v>0</v>
      </c>
      <c r="Q2437" s="17">
        <f t="shared" si="6141"/>
        <v>0</v>
      </c>
      <c r="R2437" s="17">
        <f t="shared" si="6142"/>
        <v>9336.2000000000007</v>
      </c>
      <c r="S2437" s="17">
        <f t="shared" si="6143"/>
        <v>0</v>
      </c>
      <c r="T2437" s="17">
        <f t="shared" si="6144"/>
        <v>0</v>
      </c>
      <c r="U2437" s="17">
        <f t="shared" si="6145"/>
        <v>12400</v>
      </c>
      <c r="V2437" s="17">
        <f t="shared" si="6146"/>
        <v>0</v>
      </c>
      <c r="W2437" s="17">
        <f t="shared" si="6147"/>
        <v>0</v>
      </c>
      <c r="X2437" s="17">
        <f t="shared" si="6148"/>
        <v>12400</v>
      </c>
      <c r="Y2437" s="17">
        <f t="shared" si="6125"/>
        <v>20671.900000000001</v>
      </c>
      <c r="Z2437" s="17">
        <f t="shared" si="6126"/>
        <v>24535.700000000001</v>
      </c>
      <c r="AA2437" s="17">
        <f t="shared" si="6127"/>
        <v>25335.700000000001</v>
      </c>
      <c r="AB2437" s="17">
        <f t="shared" si="6149"/>
        <v>0</v>
      </c>
      <c r="AC2437" s="17">
        <f t="shared" si="6150"/>
        <v>0</v>
      </c>
      <c r="AD2437" s="17">
        <f t="shared" si="6151"/>
        <v>0</v>
      </c>
      <c r="AE2437" s="17">
        <f t="shared" si="6128"/>
        <v>20671.900000000001</v>
      </c>
      <c r="AF2437" s="17">
        <f t="shared" si="6129"/>
        <v>24535.700000000001</v>
      </c>
      <c r="AG2437" s="17">
        <f t="shared" si="6130"/>
        <v>25335.700000000001</v>
      </c>
      <c r="AH2437" s="17">
        <f t="shared" si="6152"/>
        <v>0</v>
      </c>
      <c r="AI2437" s="17">
        <f t="shared" si="6153"/>
        <v>0</v>
      </c>
      <c r="AJ2437" s="17">
        <f t="shared" si="6154"/>
        <v>635.60000000000002</v>
      </c>
      <c r="AK2437" s="17">
        <f t="shared" si="6155"/>
        <v>0</v>
      </c>
      <c r="AL2437" s="17">
        <f t="shared" si="6156"/>
        <v>0</v>
      </c>
      <c r="AM2437" s="17">
        <f t="shared" si="6157"/>
        <v>0</v>
      </c>
      <c r="AN2437" s="17">
        <f t="shared" si="6158"/>
        <v>0</v>
      </c>
      <c r="AO2437" s="17">
        <f t="shared" si="6159"/>
        <v>0</v>
      </c>
      <c r="AP2437" s="17">
        <f t="shared" si="6160"/>
        <v>0</v>
      </c>
      <c r="AQ2437" s="17">
        <f t="shared" si="6161"/>
        <v>0</v>
      </c>
      <c r="AR2437" s="17">
        <f t="shared" si="6162"/>
        <v>0</v>
      </c>
      <c r="AS2437" s="17">
        <f t="shared" si="6163"/>
        <v>0</v>
      </c>
      <c r="AT2437" s="17">
        <f t="shared" si="6164"/>
        <v>0</v>
      </c>
      <c r="AU2437" s="17">
        <f t="shared" si="6165"/>
        <v>0</v>
      </c>
      <c r="AV2437" s="17">
        <f t="shared" si="6166"/>
        <v>0</v>
      </c>
      <c r="AW2437" s="17">
        <f t="shared" si="6131"/>
        <v>21307.5</v>
      </c>
      <c r="AX2437" s="17">
        <f t="shared" si="6132"/>
        <v>24535.700000000001</v>
      </c>
      <c r="AY2437" s="17">
        <f t="shared" si="6133"/>
        <v>25335.700000000001</v>
      </c>
      <c r="AZ2437" s="17">
        <f t="shared" si="6167"/>
        <v>0</v>
      </c>
      <c r="BA2437" s="32"/>
      <c r="BB2437" s="32"/>
      <c r="BC2437" s="1"/>
      <c r="BD2437" s="1"/>
      <c r="BE2437" s="1"/>
      <c r="BF2437" s="1"/>
      <c r="BG2437" s="1"/>
      <c r="BH2437" s="1"/>
      <c r="BI2437" s="1"/>
    </row>
    <row r="2438" s="1" customFormat="1" ht="15">
      <c r="A2438" s="30" t="s">
        <v>947</v>
      </c>
      <c r="B2438" s="30" t="s">
        <v>297</v>
      </c>
      <c r="C2438" s="30" t="s">
        <v>65</v>
      </c>
      <c r="D2438" s="30" t="s">
        <v>59</v>
      </c>
      <c r="E2438" s="35"/>
      <c r="F2438" s="31" t="s">
        <v>60</v>
      </c>
      <c r="G2438" s="17">
        <f t="shared" si="6134"/>
        <v>11335.700000000001</v>
      </c>
      <c r="H2438" s="17">
        <f t="shared" si="6135"/>
        <v>12135.700000000001</v>
      </c>
      <c r="I2438" s="17">
        <f t="shared" si="6136"/>
        <v>12935.700000000001</v>
      </c>
      <c r="J2438" s="17">
        <f t="shared" si="6137"/>
        <v>0</v>
      </c>
      <c r="K2438" s="17">
        <f t="shared" si="6138"/>
        <v>0</v>
      </c>
      <c r="L2438" s="17">
        <f t="shared" si="6139"/>
        <v>0</v>
      </c>
      <c r="M2438" s="17">
        <f t="shared" si="6122"/>
        <v>11335.700000000001</v>
      </c>
      <c r="N2438" s="17">
        <f t="shared" si="6123"/>
        <v>12135.700000000001</v>
      </c>
      <c r="O2438" s="17">
        <f t="shared" si="6124"/>
        <v>12935.700000000001</v>
      </c>
      <c r="P2438" s="17">
        <f t="shared" si="6140"/>
        <v>0</v>
      </c>
      <c r="Q2438" s="17">
        <f t="shared" si="6141"/>
        <v>0</v>
      </c>
      <c r="R2438" s="17">
        <f t="shared" si="6142"/>
        <v>9336.2000000000007</v>
      </c>
      <c r="S2438" s="17">
        <f t="shared" si="6143"/>
        <v>0</v>
      </c>
      <c r="T2438" s="17">
        <f t="shared" si="6144"/>
        <v>0</v>
      </c>
      <c r="U2438" s="17">
        <f t="shared" si="6145"/>
        <v>12400</v>
      </c>
      <c r="V2438" s="17">
        <f t="shared" si="6146"/>
        <v>0</v>
      </c>
      <c r="W2438" s="17">
        <f t="shared" si="6147"/>
        <v>0</v>
      </c>
      <c r="X2438" s="17">
        <f t="shared" si="6148"/>
        <v>12400</v>
      </c>
      <c r="Y2438" s="17">
        <f t="shared" si="6125"/>
        <v>20671.900000000001</v>
      </c>
      <c r="Z2438" s="17">
        <f t="shared" si="6126"/>
        <v>24535.700000000001</v>
      </c>
      <c r="AA2438" s="17">
        <f t="shared" si="6127"/>
        <v>25335.700000000001</v>
      </c>
      <c r="AB2438" s="17">
        <f t="shared" si="6149"/>
        <v>0</v>
      </c>
      <c r="AC2438" s="17">
        <f t="shared" si="6150"/>
        <v>0</v>
      </c>
      <c r="AD2438" s="17">
        <f t="shared" si="6151"/>
        <v>0</v>
      </c>
      <c r="AE2438" s="17">
        <f t="shared" si="6128"/>
        <v>20671.900000000001</v>
      </c>
      <c r="AF2438" s="17">
        <f t="shared" si="6129"/>
        <v>24535.700000000001</v>
      </c>
      <c r="AG2438" s="17">
        <f t="shared" si="6130"/>
        <v>25335.700000000001</v>
      </c>
      <c r="AH2438" s="17">
        <f t="shared" si="6152"/>
        <v>0</v>
      </c>
      <c r="AI2438" s="17">
        <f t="shared" si="6153"/>
        <v>0</v>
      </c>
      <c r="AJ2438" s="17">
        <f t="shared" si="6154"/>
        <v>635.60000000000002</v>
      </c>
      <c r="AK2438" s="17">
        <f t="shared" si="6155"/>
        <v>0</v>
      </c>
      <c r="AL2438" s="17">
        <f t="shared" si="6156"/>
        <v>0</v>
      </c>
      <c r="AM2438" s="17">
        <f t="shared" si="6157"/>
        <v>0</v>
      </c>
      <c r="AN2438" s="17">
        <f t="shared" si="6158"/>
        <v>0</v>
      </c>
      <c r="AO2438" s="17">
        <f t="shared" si="6159"/>
        <v>0</v>
      </c>
      <c r="AP2438" s="17">
        <f t="shared" si="6160"/>
        <v>0</v>
      </c>
      <c r="AQ2438" s="17">
        <f t="shared" si="6161"/>
        <v>0</v>
      </c>
      <c r="AR2438" s="17">
        <f t="shared" si="6162"/>
        <v>0</v>
      </c>
      <c r="AS2438" s="17">
        <f t="shared" si="6163"/>
        <v>0</v>
      </c>
      <c r="AT2438" s="17">
        <f t="shared" si="6164"/>
        <v>0</v>
      </c>
      <c r="AU2438" s="17">
        <f t="shared" si="6165"/>
        <v>0</v>
      </c>
      <c r="AV2438" s="17">
        <f t="shared" si="6166"/>
        <v>0</v>
      </c>
      <c r="AW2438" s="17">
        <f t="shared" si="6131"/>
        <v>21307.5</v>
      </c>
      <c r="AX2438" s="17">
        <f t="shared" si="6132"/>
        <v>24535.700000000001</v>
      </c>
      <c r="AY2438" s="17">
        <f t="shared" si="6133"/>
        <v>25335.700000000001</v>
      </c>
      <c r="AZ2438" s="17">
        <f t="shared" si="6167"/>
        <v>0</v>
      </c>
      <c r="BA2438" s="32"/>
      <c r="BB2438" s="32"/>
      <c r="BC2438" s="1"/>
      <c r="BD2438" s="1"/>
      <c r="BE2438" s="1"/>
      <c r="BF2438" s="1"/>
      <c r="BG2438" s="1"/>
      <c r="BH2438" s="1"/>
      <c r="BI2438" s="1"/>
    </row>
    <row r="2439" s="1" customFormat="1" ht="45">
      <c r="A2439" s="30" t="s">
        <v>947</v>
      </c>
      <c r="B2439" s="30" t="s">
        <v>297</v>
      </c>
      <c r="C2439" s="30" t="s">
        <v>65</v>
      </c>
      <c r="D2439" s="30" t="s">
        <v>998</v>
      </c>
      <c r="E2439" s="35"/>
      <c r="F2439" s="31" t="s">
        <v>999</v>
      </c>
      <c r="G2439" s="17">
        <f t="shared" si="6134"/>
        <v>11335.700000000001</v>
      </c>
      <c r="H2439" s="17">
        <f t="shared" si="6135"/>
        <v>12135.700000000001</v>
      </c>
      <c r="I2439" s="17">
        <f t="shared" si="6136"/>
        <v>12935.700000000001</v>
      </c>
      <c r="J2439" s="17">
        <f t="shared" si="6137"/>
        <v>0</v>
      </c>
      <c r="K2439" s="17">
        <f t="shared" si="6138"/>
        <v>0</v>
      </c>
      <c r="L2439" s="17">
        <f t="shared" si="6139"/>
        <v>0</v>
      </c>
      <c r="M2439" s="17">
        <f t="shared" si="6122"/>
        <v>11335.700000000001</v>
      </c>
      <c r="N2439" s="17">
        <f t="shared" si="6123"/>
        <v>12135.700000000001</v>
      </c>
      <c r="O2439" s="17">
        <f t="shared" si="6124"/>
        <v>12935.700000000001</v>
      </c>
      <c r="P2439" s="17">
        <f t="shared" si="6140"/>
        <v>0</v>
      </c>
      <c r="Q2439" s="17">
        <f t="shared" si="6141"/>
        <v>0</v>
      </c>
      <c r="R2439" s="17">
        <f t="shared" si="6142"/>
        <v>9336.2000000000007</v>
      </c>
      <c r="S2439" s="17">
        <f t="shared" si="6143"/>
        <v>0</v>
      </c>
      <c r="T2439" s="17">
        <f t="shared" si="6144"/>
        <v>0</v>
      </c>
      <c r="U2439" s="17">
        <f t="shared" si="6145"/>
        <v>12400</v>
      </c>
      <c r="V2439" s="17">
        <f t="shared" si="6146"/>
        <v>0</v>
      </c>
      <c r="W2439" s="17">
        <f t="shared" si="6147"/>
        <v>0</v>
      </c>
      <c r="X2439" s="17">
        <f t="shared" si="6148"/>
        <v>12400</v>
      </c>
      <c r="Y2439" s="17">
        <f t="shared" si="6125"/>
        <v>20671.900000000001</v>
      </c>
      <c r="Z2439" s="17">
        <f t="shared" si="6126"/>
        <v>24535.700000000001</v>
      </c>
      <c r="AA2439" s="17">
        <f t="shared" si="6127"/>
        <v>25335.700000000001</v>
      </c>
      <c r="AB2439" s="17">
        <f t="shared" si="6149"/>
        <v>0</v>
      </c>
      <c r="AC2439" s="17">
        <f t="shared" si="6150"/>
        <v>0</v>
      </c>
      <c r="AD2439" s="17">
        <f t="shared" si="6151"/>
        <v>0</v>
      </c>
      <c r="AE2439" s="17">
        <f t="shared" si="6128"/>
        <v>20671.900000000001</v>
      </c>
      <c r="AF2439" s="17">
        <f t="shared" si="6129"/>
        <v>24535.700000000001</v>
      </c>
      <c r="AG2439" s="17">
        <f t="shared" si="6130"/>
        <v>25335.700000000001</v>
      </c>
      <c r="AH2439" s="17">
        <f t="shared" si="6152"/>
        <v>0</v>
      </c>
      <c r="AI2439" s="17">
        <f t="shared" si="6153"/>
        <v>0</v>
      </c>
      <c r="AJ2439" s="17">
        <f t="shared" si="6154"/>
        <v>635.60000000000002</v>
      </c>
      <c r="AK2439" s="17">
        <f t="shared" si="6155"/>
        <v>0</v>
      </c>
      <c r="AL2439" s="17">
        <f t="shared" si="6156"/>
        <v>0</v>
      </c>
      <c r="AM2439" s="17">
        <f t="shared" si="6157"/>
        <v>0</v>
      </c>
      <c r="AN2439" s="17">
        <f t="shared" si="6158"/>
        <v>0</v>
      </c>
      <c r="AO2439" s="17">
        <f t="shared" si="6159"/>
        <v>0</v>
      </c>
      <c r="AP2439" s="17">
        <f t="shared" si="6160"/>
        <v>0</v>
      </c>
      <c r="AQ2439" s="17">
        <f t="shared" si="6161"/>
        <v>0</v>
      </c>
      <c r="AR2439" s="17">
        <f t="shared" si="6162"/>
        <v>0</v>
      </c>
      <c r="AS2439" s="17">
        <f t="shared" si="6163"/>
        <v>0</v>
      </c>
      <c r="AT2439" s="17">
        <f t="shared" si="6164"/>
        <v>0</v>
      </c>
      <c r="AU2439" s="17">
        <f t="shared" si="6165"/>
        <v>0</v>
      </c>
      <c r="AV2439" s="17">
        <f t="shared" si="6166"/>
        <v>0</v>
      </c>
      <c r="AW2439" s="17">
        <f t="shared" si="6131"/>
        <v>21307.5</v>
      </c>
      <c r="AX2439" s="17">
        <f t="shared" si="6132"/>
        <v>24535.700000000001</v>
      </c>
      <c r="AY2439" s="17">
        <f t="shared" si="6133"/>
        <v>25335.700000000001</v>
      </c>
      <c r="AZ2439" s="17">
        <f t="shared" si="6167"/>
        <v>0</v>
      </c>
      <c r="BA2439" s="32"/>
      <c r="BB2439" s="32"/>
      <c r="BC2439" s="1"/>
      <c r="BD2439" s="1"/>
      <c r="BE2439" s="1"/>
      <c r="BF2439" s="1"/>
      <c r="BG2439" s="1"/>
      <c r="BH2439" s="1"/>
      <c r="BI2439" s="1"/>
    </row>
    <row r="2440" s="1" customFormat="1" ht="15">
      <c r="A2440" s="30" t="s">
        <v>947</v>
      </c>
      <c r="B2440" s="30" t="s">
        <v>297</v>
      </c>
      <c r="C2440" s="30" t="s">
        <v>65</v>
      </c>
      <c r="D2440" s="30" t="s">
        <v>998</v>
      </c>
      <c r="E2440" s="30" t="s">
        <v>261</v>
      </c>
      <c r="F2440" s="31" t="s">
        <v>262</v>
      </c>
      <c r="G2440" s="17">
        <v>11335.700000000001</v>
      </c>
      <c r="H2440" s="17">
        <v>12135.700000000001</v>
      </c>
      <c r="I2440" s="17">
        <v>12935.700000000001</v>
      </c>
      <c r="J2440" s="17"/>
      <c r="K2440" s="17"/>
      <c r="L2440" s="17"/>
      <c r="M2440" s="17">
        <f t="shared" si="6122"/>
        <v>11335.700000000001</v>
      </c>
      <c r="N2440" s="17">
        <f t="shared" si="6123"/>
        <v>12135.700000000001</v>
      </c>
      <c r="O2440" s="17">
        <f t="shared" si="6124"/>
        <v>12935.700000000001</v>
      </c>
      <c r="P2440" s="17"/>
      <c r="Q2440" s="17"/>
      <c r="R2440" s="17">
        <v>9336.2000000000007</v>
      </c>
      <c r="S2440" s="17"/>
      <c r="T2440" s="17"/>
      <c r="U2440" s="17">
        <v>12400</v>
      </c>
      <c r="V2440" s="17"/>
      <c r="W2440" s="17"/>
      <c r="X2440" s="17">
        <v>12400</v>
      </c>
      <c r="Y2440" s="17">
        <f t="shared" si="6125"/>
        <v>20671.900000000001</v>
      </c>
      <c r="Z2440" s="17">
        <f t="shared" si="6126"/>
        <v>24535.700000000001</v>
      </c>
      <c r="AA2440" s="17">
        <f t="shared" si="6127"/>
        <v>25335.700000000001</v>
      </c>
      <c r="AB2440" s="17"/>
      <c r="AC2440" s="17"/>
      <c r="AD2440" s="17"/>
      <c r="AE2440" s="17">
        <f t="shared" si="6128"/>
        <v>20671.900000000001</v>
      </c>
      <c r="AF2440" s="17">
        <f t="shared" si="6129"/>
        <v>24535.700000000001</v>
      </c>
      <c r="AG2440" s="17">
        <f t="shared" si="6130"/>
        <v>25335.700000000001</v>
      </c>
      <c r="AH2440" s="17"/>
      <c r="AI2440" s="17"/>
      <c r="AJ2440" s="17">
        <v>635.60000000000002</v>
      </c>
      <c r="AK2440" s="17"/>
      <c r="AL2440" s="17"/>
      <c r="AM2440" s="17"/>
      <c r="AN2440" s="17"/>
      <c r="AO2440" s="17"/>
      <c r="AP2440" s="17"/>
      <c r="AQ2440" s="17"/>
      <c r="AR2440" s="17"/>
      <c r="AS2440" s="17"/>
      <c r="AT2440" s="17"/>
      <c r="AU2440" s="17"/>
      <c r="AV2440" s="17"/>
      <c r="AW2440" s="17">
        <f t="shared" si="6131"/>
        <v>21307.5</v>
      </c>
      <c r="AX2440" s="17">
        <f t="shared" si="6132"/>
        <v>24535.700000000001</v>
      </c>
      <c r="AY2440" s="17">
        <f t="shared" si="6133"/>
        <v>25335.700000000001</v>
      </c>
      <c r="AZ2440" s="17"/>
      <c r="BA2440" s="32"/>
      <c r="BB2440" s="32"/>
      <c r="BC2440" s="1"/>
      <c r="BD2440" s="1"/>
      <c r="BE2440" s="1"/>
      <c r="BF2440" s="1"/>
      <c r="BG2440" s="1"/>
      <c r="BH2440" s="1"/>
      <c r="BI2440" s="1"/>
    </row>
    <row r="2441" s="20" customFormat="1" ht="30">
      <c r="A2441" s="21" t="s">
        <v>1000</v>
      </c>
      <c r="B2441" s="21"/>
      <c r="C2441" s="21"/>
      <c r="D2441" s="21"/>
      <c r="E2441" s="33"/>
      <c r="F2441" s="22" t="s">
        <v>1001</v>
      </c>
      <c r="G2441" s="23">
        <f>G2442+G2451</f>
        <v>1628832.0999999999</v>
      </c>
      <c r="H2441" s="23">
        <f>H2442+H2451</f>
        <v>1638415.4000000001</v>
      </c>
      <c r="I2441" s="23">
        <f>I2442+I2451</f>
        <v>1517215.9000000001</v>
      </c>
      <c r="J2441" s="23">
        <f>J2442+J2451</f>
        <v>90855.899999999994</v>
      </c>
      <c r="K2441" s="23">
        <f>K2442+K2451</f>
        <v>45732.5</v>
      </c>
      <c r="L2441" s="23">
        <f>L2442+L2451</f>
        <v>45732.5</v>
      </c>
      <c r="M2441" s="23">
        <f t="shared" si="6122"/>
        <v>1719687.9999999998</v>
      </c>
      <c r="N2441" s="23">
        <f t="shared" si="6123"/>
        <v>1684147.9000000001</v>
      </c>
      <c r="O2441" s="23">
        <f t="shared" si="6124"/>
        <v>1562948.4000000001</v>
      </c>
      <c r="P2441" s="23">
        <f>P2442+P2451</f>
        <v>16125.199999999999</v>
      </c>
      <c r="Q2441" s="23">
        <f>Q2442+Q2451</f>
        <v>0</v>
      </c>
      <c r="R2441" s="23">
        <f>R2442+R2451</f>
        <v>0</v>
      </c>
      <c r="S2441" s="23">
        <f>S2442+S2451</f>
        <v>99112.222629999989</v>
      </c>
      <c r="T2441" s="23">
        <f>T2442+T2451</f>
        <v>36172.017999999996</v>
      </c>
      <c r="U2441" s="23">
        <f>U2442+U2451</f>
        <v>0</v>
      </c>
      <c r="V2441" s="23">
        <f>V2442+V2451</f>
        <v>36172.017999999996</v>
      </c>
      <c r="W2441" s="23">
        <f>W2442+W2451</f>
        <v>0</v>
      </c>
      <c r="X2441" s="23">
        <f>X2442+X2451</f>
        <v>0</v>
      </c>
      <c r="Y2441" s="23">
        <f t="shared" si="6125"/>
        <v>1834925.4226299997</v>
      </c>
      <c r="Z2441" s="23">
        <f t="shared" si="6126"/>
        <v>1720319.9180000001</v>
      </c>
      <c r="AA2441" s="23">
        <f t="shared" si="6127"/>
        <v>1599120.4180000001</v>
      </c>
      <c r="AB2441" s="23">
        <f>AB2442+AB2451</f>
        <v>0</v>
      </c>
      <c r="AC2441" s="23">
        <f>AC2442+AC2451</f>
        <v>0</v>
      </c>
      <c r="AD2441" s="23">
        <f>AD2442+AD2451</f>
        <v>0</v>
      </c>
      <c r="AE2441" s="23">
        <f t="shared" si="6128"/>
        <v>1834925.4226299997</v>
      </c>
      <c r="AF2441" s="23">
        <f t="shared" si="6129"/>
        <v>1720319.9180000001</v>
      </c>
      <c r="AG2441" s="23">
        <f t="shared" si="6130"/>
        <v>1599120.4180000001</v>
      </c>
      <c r="AH2441" s="23">
        <f>AH2442+AH2451</f>
        <v>0</v>
      </c>
      <c r="AI2441" s="23">
        <f>AI2442+AI2451</f>
        <v>2342.2999999999997</v>
      </c>
      <c r="AJ2441" s="23">
        <f>AJ2442+AJ2451</f>
        <v>41148.494999999995</v>
      </c>
      <c r="AK2441" s="23">
        <f>AK2442+AK2451</f>
        <v>0</v>
      </c>
      <c r="AL2441" s="23">
        <f>AL2442+AL2451</f>
        <v>0</v>
      </c>
      <c r="AM2441" s="23">
        <f>AM2442+AM2451</f>
        <v>0</v>
      </c>
      <c r="AN2441" s="23">
        <f>AN2442+AN2451</f>
        <v>0</v>
      </c>
      <c r="AO2441" s="23">
        <f>AO2442+AO2451</f>
        <v>0</v>
      </c>
      <c r="AP2441" s="23">
        <f>AP2442+AP2451</f>
        <v>0</v>
      </c>
      <c r="AQ2441" s="23">
        <f>AQ2442+AQ2451</f>
        <v>0</v>
      </c>
      <c r="AR2441" s="23">
        <f>AR2442+AR2451</f>
        <v>0</v>
      </c>
      <c r="AS2441" s="23">
        <f>AS2442+AS2451</f>
        <v>0</v>
      </c>
      <c r="AT2441" s="23">
        <f>AT2442+AT2451</f>
        <v>0</v>
      </c>
      <c r="AU2441" s="23">
        <f>AU2442+AU2451</f>
        <v>0</v>
      </c>
      <c r="AV2441" s="23">
        <f>AV2442+AV2451</f>
        <v>0</v>
      </c>
      <c r="AW2441" s="23">
        <f t="shared" si="6131"/>
        <v>1878416.2176299999</v>
      </c>
      <c r="AX2441" s="23">
        <f t="shared" si="6132"/>
        <v>1720319.9180000001</v>
      </c>
      <c r="AY2441" s="23">
        <f t="shared" si="6133"/>
        <v>1599120.4180000001</v>
      </c>
      <c r="AZ2441" s="23">
        <f>AZ2442+AZ2451</f>
        <v>0</v>
      </c>
      <c r="BA2441" s="24"/>
      <c r="BB2441" s="24"/>
      <c r="BC2441" s="20"/>
      <c r="BD2441" s="20"/>
      <c r="BE2441" s="20"/>
      <c r="BF2441" s="20"/>
      <c r="BG2441" s="20"/>
      <c r="BH2441" s="20"/>
      <c r="BI2441" s="20"/>
    </row>
    <row r="2442" s="20" customFormat="1" ht="15">
      <c r="A2442" s="21" t="s">
        <v>1000</v>
      </c>
      <c r="B2442" s="21" t="s">
        <v>171</v>
      </c>
      <c r="C2442" s="21"/>
      <c r="D2442" s="21"/>
      <c r="E2442" s="33"/>
      <c r="F2442" s="22" t="s">
        <v>212</v>
      </c>
      <c r="G2442" s="23">
        <f t="shared" ref="G2442:G2445" si="6168">G2443</f>
        <v>3142</v>
      </c>
      <c r="H2442" s="23">
        <f t="shared" ref="H2442:H2445" si="6169">H2443</f>
        <v>3181.9000000000001</v>
      </c>
      <c r="I2442" s="23">
        <f t="shared" ref="I2442:I2445" si="6170">I2443</f>
        <v>3181.9000000000001</v>
      </c>
      <c r="J2442" s="23">
        <f t="shared" ref="J2442:J2445" si="6171">J2443</f>
        <v>0</v>
      </c>
      <c r="K2442" s="23">
        <f t="shared" ref="K2442:K2445" si="6172">K2443</f>
        <v>0</v>
      </c>
      <c r="L2442" s="23">
        <f t="shared" ref="L2442:L2445" si="6173">L2443</f>
        <v>0</v>
      </c>
      <c r="M2442" s="23">
        <f t="shared" si="6122"/>
        <v>3142</v>
      </c>
      <c r="N2442" s="23">
        <f t="shared" si="6123"/>
        <v>3181.9000000000001</v>
      </c>
      <c r="O2442" s="23">
        <f t="shared" si="6124"/>
        <v>3181.9000000000001</v>
      </c>
      <c r="P2442" s="23">
        <f t="shared" ref="P2442:P2445" si="6174">P2443</f>
        <v>55.299999999999997</v>
      </c>
      <c r="Q2442" s="23">
        <f t="shared" ref="Q2442:Q2445" si="6175">Q2443</f>
        <v>0</v>
      </c>
      <c r="R2442" s="23">
        <f t="shared" ref="R2442:R2445" si="6176">R2443</f>
        <v>0</v>
      </c>
      <c r="S2442" s="23">
        <f t="shared" ref="S2442:S2445" si="6177">S2443</f>
        <v>0</v>
      </c>
      <c r="T2442" s="23">
        <f t="shared" ref="T2442:T2445" si="6178">T2443</f>
        <v>0</v>
      </c>
      <c r="U2442" s="23">
        <f t="shared" ref="U2442:U2445" si="6179">U2443</f>
        <v>0</v>
      </c>
      <c r="V2442" s="23">
        <f t="shared" ref="V2442:V2445" si="6180">V2443</f>
        <v>0</v>
      </c>
      <c r="W2442" s="23">
        <f t="shared" ref="W2442:W2445" si="6181">W2443</f>
        <v>0</v>
      </c>
      <c r="X2442" s="23">
        <f t="shared" ref="X2442:X2445" si="6182">X2443</f>
        <v>0</v>
      </c>
      <c r="Y2442" s="23">
        <f t="shared" si="6125"/>
        <v>3197.3000000000002</v>
      </c>
      <c r="Z2442" s="23">
        <f t="shared" si="6126"/>
        <v>3181.9000000000001</v>
      </c>
      <c r="AA2442" s="23">
        <f t="shared" si="6127"/>
        <v>3181.9000000000001</v>
      </c>
      <c r="AB2442" s="23">
        <f t="shared" ref="AB2442:AB2445" si="6183">AB2443</f>
        <v>0</v>
      </c>
      <c r="AC2442" s="23">
        <f t="shared" ref="AC2442:AC2445" si="6184">AC2443</f>
        <v>0</v>
      </c>
      <c r="AD2442" s="23">
        <f t="shared" ref="AD2442:AD2445" si="6185">AD2443</f>
        <v>0</v>
      </c>
      <c r="AE2442" s="23">
        <f t="shared" si="6128"/>
        <v>3197.3000000000002</v>
      </c>
      <c r="AF2442" s="23">
        <f t="shared" si="6129"/>
        <v>3181.9000000000001</v>
      </c>
      <c r="AG2442" s="23">
        <f t="shared" si="6130"/>
        <v>3181.9000000000001</v>
      </c>
      <c r="AH2442" s="23">
        <f t="shared" ref="AH2442:AH2445" si="6186">AH2443</f>
        <v>0</v>
      </c>
      <c r="AI2442" s="23">
        <f t="shared" ref="AI2442:AI2445" si="6187">AI2443</f>
        <v>2342.2999999999997</v>
      </c>
      <c r="AJ2442" s="23">
        <f t="shared" ref="AJ2442:AJ2445" si="6188">AJ2443</f>
        <v>0</v>
      </c>
      <c r="AK2442" s="23">
        <f t="shared" ref="AK2442:AK2445" si="6189">AK2443</f>
        <v>0</v>
      </c>
      <c r="AL2442" s="23">
        <f t="shared" ref="AL2442:AL2445" si="6190">AL2443</f>
        <v>0</v>
      </c>
      <c r="AM2442" s="23">
        <f t="shared" ref="AM2442:AM2445" si="6191">AM2443</f>
        <v>0</v>
      </c>
      <c r="AN2442" s="23">
        <f t="shared" ref="AN2442:AN2445" si="6192">AN2443</f>
        <v>0</v>
      </c>
      <c r="AO2442" s="23">
        <f t="shared" ref="AO2442:AO2445" si="6193">AO2443</f>
        <v>0</v>
      </c>
      <c r="AP2442" s="23">
        <f t="shared" ref="AP2442:AP2445" si="6194">AP2443</f>
        <v>0</v>
      </c>
      <c r="AQ2442" s="23">
        <f t="shared" ref="AQ2442:AQ2445" si="6195">AQ2443</f>
        <v>0</v>
      </c>
      <c r="AR2442" s="23">
        <f t="shared" ref="AR2442:AR2445" si="6196">AR2443</f>
        <v>0</v>
      </c>
      <c r="AS2442" s="23">
        <f t="shared" ref="AS2442:AS2445" si="6197">AS2443</f>
        <v>0</v>
      </c>
      <c r="AT2442" s="23">
        <f t="shared" ref="AT2442:AT2445" si="6198">AT2443</f>
        <v>0</v>
      </c>
      <c r="AU2442" s="23">
        <f t="shared" ref="AU2442:AU2445" si="6199">AU2443</f>
        <v>0</v>
      </c>
      <c r="AV2442" s="23">
        <f t="shared" ref="AV2442:AV2445" si="6200">AV2443</f>
        <v>0</v>
      </c>
      <c r="AW2442" s="23">
        <f t="shared" si="6131"/>
        <v>5539.6000000000004</v>
      </c>
      <c r="AX2442" s="23">
        <f t="shared" si="6132"/>
        <v>3181.9000000000001</v>
      </c>
      <c r="AY2442" s="23">
        <f t="shared" si="6133"/>
        <v>3181.9000000000001</v>
      </c>
      <c r="AZ2442" s="23">
        <f t="shared" ref="AZ2442:AZ2445" si="6201">AZ2443</f>
        <v>0</v>
      </c>
      <c r="BA2442" s="24"/>
      <c r="BB2442" s="24"/>
      <c r="BC2442" s="20"/>
      <c r="BD2442" s="20"/>
      <c r="BE2442" s="20"/>
      <c r="BF2442" s="20"/>
      <c r="BG2442" s="20"/>
      <c r="BH2442" s="20"/>
      <c r="BI2442" s="20"/>
    </row>
    <row r="2443" s="25" customFormat="1" ht="15">
      <c r="A2443" s="26" t="s">
        <v>1000</v>
      </c>
      <c r="B2443" s="26" t="s">
        <v>171</v>
      </c>
      <c r="C2443" s="26" t="s">
        <v>267</v>
      </c>
      <c r="D2443" s="26"/>
      <c r="E2443" s="34"/>
      <c r="F2443" s="27" t="s">
        <v>268</v>
      </c>
      <c r="G2443" s="28">
        <f t="shared" si="6168"/>
        <v>3142</v>
      </c>
      <c r="H2443" s="28">
        <f t="shared" si="6169"/>
        <v>3181.9000000000001</v>
      </c>
      <c r="I2443" s="28">
        <f t="shared" si="6170"/>
        <v>3181.9000000000001</v>
      </c>
      <c r="J2443" s="28">
        <f t="shared" si="6171"/>
        <v>0</v>
      </c>
      <c r="K2443" s="28">
        <f t="shared" si="6172"/>
        <v>0</v>
      </c>
      <c r="L2443" s="28">
        <f t="shared" si="6173"/>
        <v>0</v>
      </c>
      <c r="M2443" s="28">
        <f t="shared" si="6122"/>
        <v>3142</v>
      </c>
      <c r="N2443" s="28">
        <f t="shared" si="6123"/>
        <v>3181.9000000000001</v>
      </c>
      <c r="O2443" s="28">
        <f t="shared" si="6124"/>
        <v>3181.9000000000001</v>
      </c>
      <c r="P2443" s="28">
        <f t="shared" si="6174"/>
        <v>55.299999999999997</v>
      </c>
      <c r="Q2443" s="28">
        <f t="shared" si="6175"/>
        <v>0</v>
      </c>
      <c r="R2443" s="28">
        <f t="shared" si="6176"/>
        <v>0</v>
      </c>
      <c r="S2443" s="28">
        <f t="shared" si="6177"/>
        <v>0</v>
      </c>
      <c r="T2443" s="28">
        <f t="shared" si="6178"/>
        <v>0</v>
      </c>
      <c r="U2443" s="28">
        <f t="shared" si="6179"/>
        <v>0</v>
      </c>
      <c r="V2443" s="28">
        <f t="shared" si="6180"/>
        <v>0</v>
      </c>
      <c r="W2443" s="28">
        <f t="shared" si="6181"/>
        <v>0</v>
      </c>
      <c r="X2443" s="28">
        <f t="shared" si="6182"/>
        <v>0</v>
      </c>
      <c r="Y2443" s="28">
        <f t="shared" si="6125"/>
        <v>3197.3000000000002</v>
      </c>
      <c r="Z2443" s="28">
        <f t="shared" si="6126"/>
        <v>3181.9000000000001</v>
      </c>
      <c r="AA2443" s="28">
        <f t="shared" si="6127"/>
        <v>3181.9000000000001</v>
      </c>
      <c r="AB2443" s="28">
        <f t="shared" si="6183"/>
        <v>0</v>
      </c>
      <c r="AC2443" s="28">
        <f t="shared" si="6184"/>
        <v>0</v>
      </c>
      <c r="AD2443" s="28">
        <f t="shared" si="6185"/>
        <v>0</v>
      </c>
      <c r="AE2443" s="28">
        <f t="shared" si="6128"/>
        <v>3197.3000000000002</v>
      </c>
      <c r="AF2443" s="28">
        <f t="shared" si="6129"/>
        <v>3181.9000000000001</v>
      </c>
      <c r="AG2443" s="28">
        <f t="shared" si="6130"/>
        <v>3181.9000000000001</v>
      </c>
      <c r="AH2443" s="28">
        <f t="shared" si="6186"/>
        <v>0</v>
      </c>
      <c r="AI2443" s="28">
        <f t="shared" si="6187"/>
        <v>2342.2999999999997</v>
      </c>
      <c r="AJ2443" s="28">
        <f t="shared" si="6188"/>
        <v>0</v>
      </c>
      <c r="AK2443" s="28">
        <f t="shared" si="6189"/>
        <v>0</v>
      </c>
      <c r="AL2443" s="28">
        <f t="shared" si="6190"/>
        <v>0</v>
      </c>
      <c r="AM2443" s="28">
        <f t="shared" si="6191"/>
        <v>0</v>
      </c>
      <c r="AN2443" s="28">
        <f t="shared" si="6192"/>
        <v>0</v>
      </c>
      <c r="AO2443" s="28">
        <f t="shared" si="6193"/>
        <v>0</v>
      </c>
      <c r="AP2443" s="28">
        <f t="shared" si="6194"/>
        <v>0</v>
      </c>
      <c r="AQ2443" s="28">
        <f t="shared" si="6195"/>
        <v>0</v>
      </c>
      <c r="AR2443" s="28">
        <f t="shared" si="6196"/>
        <v>0</v>
      </c>
      <c r="AS2443" s="28">
        <f t="shared" si="6197"/>
        <v>0</v>
      </c>
      <c r="AT2443" s="28">
        <f t="shared" si="6198"/>
        <v>0</v>
      </c>
      <c r="AU2443" s="28">
        <f t="shared" si="6199"/>
        <v>0</v>
      </c>
      <c r="AV2443" s="28">
        <f t="shared" si="6200"/>
        <v>0</v>
      </c>
      <c r="AW2443" s="28">
        <f t="shared" si="6131"/>
        <v>5539.6000000000004</v>
      </c>
      <c r="AX2443" s="28">
        <f t="shared" si="6132"/>
        <v>3181.9000000000001</v>
      </c>
      <c r="AY2443" s="28">
        <f t="shared" si="6133"/>
        <v>3181.9000000000001</v>
      </c>
      <c r="AZ2443" s="28">
        <f t="shared" si="6201"/>
        <v>0</v>
      </c>
      <c r="BA2443" s="29"/>
      <c r="BB2443" s="29"/>
      <c r="BC2443" s="25"/>
      <c r="BD2443" s="25"/>
      <c r="BE2443" s="25"/>
      <c r="BF2443" s="25"/>
      <c r="BG2443" s="25"/>
      <c r="BH2443" s="25"/>
      <c r="BI2443" s="25"/>
    </row>
    <row r="2444" s="1" customFormat="1" ht="45">
      <c r="A2444" s="30" t="s">
        <v>1000</v>
      </c>
      <c r="B2444" s="30" t="s">
        <v>171</v>
      </c>
      <c r="C2444" s="30" t="s">
        <v>267</v>
      </c>
      <c r="D2444" s="30" t="s">
        <v>229</v>
      </c>
      <c r="E2444" s="35"/>
      <c r="F2444" s="31" t="s">
        <v>230</v>
      </c>
      <c r="G2444" s="17">
        <f t="shared" si="6168"/>
        <v>3142</v>
      </c>
      <c r="H2444" s="17">
        <f t="shared" si="6169"/>
        <v>3181.9000000000001</v>
      </c>
      <c r="I2444" s="17">
        <f t="shared" si="6170"/>
        <v>3181.9000000000001</v>
      </c>
      <c r="J2444" s="17">
        <f t="shared" si="6171"/>
        <v>0</v>
      </c>
      <c r="K2444" s="17">
        <f t="shared" si="6172"/>
        <v>0</v>
      </c>
      <c r="L2444" s="17">
        <f t="shared" si="6173"/>
        <v>0</v>
      </c>
      <c r="M2444" s="17">
        <f t="shared" si="6122"/>
        <v>3142</v>
      </c>
      <c r="N2444" s="17">
        <f t="shared" si="6123"/>
        <v>3181.9000000000001</v>
      </c>
      <c r="O2444" s="17">
        <f t="shared" si="6124"/>
        <v>3181.9000000000001</v>
      </c>
      <c r="P2444" s="17">
        <f t="shared" si="6174"/>
        <v>55.299999999999997</v>
      </c>
      <c r="Q2444" s="17">
        <f t="shared" si="6175"/>
        <v>0</v>
      </c>
      <c r="R2444" s="17">
        <f t="shared" si="6176"/>
        <v>0</v>
      </c>
      <c r="S2444" s="17">
        <f t="shared" si="6177"/>
        <v>0</v>
      </c>
      <c r="T2444" s="17">
        <f t="shared" si="6178"/>
        <v>0</v>
      </c>
      <c r="U2444" s="17">
        <f t="shared" si="6179"/>
        <v>0</v>
      </c>
      <c r="V2444" s="17">
        <f t="shared" si="6180"/>
        <v>0</v>
      </c>
      <c r="W2444" s="17">
        <f t="shared" si="6181"/>
        <v>0</v>
      </c>
      <c r="X2444" s="17">
        <f t="shared" si="6182"/>
        <v>0</v>
      </c>
      <c r="Y2444" s="17">
        <f t="shared" si="6125"/>
        <v>3197.3000000000002</v>
      </c>
      <c r="Z2444" s="17">
        <f t="shared" si="6126"/>
        <v>3181.9000000000001</v>
      </c>
      <c r="AA2444" s="17">
        <f t="shared" si="6127"/>
        <v>3181.9000000000001</v>
      </c>
      <c r="AB2444" s="17">
        <f t="shared" si="6183"/>
        <v>0</v>
      </c>
      <c r="AC2444" s="17">
        <f t="shared" si="6184"/>
        <v>0</v>
      </c>
      <c r="AD2444" s="17">
        <f t="shared" si="6185"/>
        <v>0</v>
      </c>
      <c r="AE2444" s="17">
        <f t="shared" si="6128"/>
        <v>3197.3000000000002</v>
      </c>
      <c r="AF2444" s="17">
        <f t="shared" si="6129"/>
        <v>3181.9000000000001</v>
      </c>
      <c r="AG2444" s="17">
        <f t="shared" si="6130"/>
        <v>3181.9000000000001</v>
      </c>
      <c r="AH2444" s="17">
        <f t="shared" si="6186"/>
        <v>0</v>
      </c>
      <c r="AI2444" s="17">
        <f t="shared" si="6187"/>
        <v>2342.2999999999997</v>
      </c>
      <c r="AJ2444" s="17">
        <f t="shared" si="6188"/>
        <v>0</v>
      </c>
      <c r="AK2444" s="17">
        <f t="shared" si="6189"/>
        <v>0</v>
      </c>
      <c r="AL2444" s="17">
        <f t="shared" si="6190"/>
        <v>0</v>
      </c>
      <c r="AM2444" s="17">
        <f t="shared" si="6191"/>
        <v>0</v>
      </c>
      <c r="AN2444" s="17">
        <f t="shared" si="6192"/>
        <v>0</v>
      </c>
      <c r="AO2444" s="17">
        <f t="shared" si="6193"/>
        <v>0</v>
      </c>
      <c r="AP2444" s="17">
        <f t="shared" si="6194"/>
        <v>0</v>
      </c>
      <c r="AQ2444" s="17">
        <f t="shared" si="6195"/>
        <v>0</v>
      </c>
      <c r="AR2444" s="17">
        <f t="shared" si="6196"/>
        <v>0</v>
      </c>
      <c r="AS2444" s="17">
        <f t="shared" si="6197"/>
        <v>0</v>
      </c>
      <c r="AT2444" s="17">
        <f t="shared" si="6198"/>
        <v>0</v>
      </c>
      <c r="AU2444" s="17">
        <f t="shared" si="6199"/>
        <v>0</v>
      </c>
      <c r="AV2444" s="17">
        <f t="shared" si="6200"/>
        <v>0</v>
      </c>
      <c r="AW2444" s="17">
        <f t="shared" si="6131"/>
        <v>5539.6000000000004</v>
      </c>
      <c r="AX2444" s="17">
        <f t="shared" si="6132"/>
        <v>3181.9000000000001</v>
      </c>
      <c r="AY2444" s="17">
        <f t="shared" si="6133"/>
        <v>3181.9000000000001</v>
      </c>
      <c r="AZ2444" s="17">
        <f t="shared" si="6201"/>
        <v>0</v>
      </c>
      <c r="BA2444" s="32"/>
      <c r="BB2444" s="32"/>
      <c r="BC2444" s="1"/>
      <c r="BD2444" s="1"/>
      <c r="BE2444" s="1"/>
      <c r="BF2444" s="1"/>
      <c r="BG2444" s="1"/>
      <c r="BH2444" s="1"/>
      <c r="BI2444" s="1"/>
    </row>
    <row r="2445" s="1" customFormat="1" ht="15">
      <c r="A2445" s="30" t="s">
        <v>1000</v>
      </c>
      <c r="B2445" s="30" t="s">
        <v>171</v>
      </c>
      <c r="C2445" s="30" t="s">
        <v>267</v>
      </c>
      <c r="D2445" s="30" t="s">
        <v>231</v>
      </c>
      <c r="E2445" s="35"/>
      <c r="F2445" s="31" t="s">
        <v>36</v>
      </c>
      <c r="G2445" s="17">
        <f t="shared" si="6168"/>
        <v>3142</v>
      </c>
      <c r="H2445" s="17">
        <f t="shared" si="6169"/>
        <v>3181.9000000000001</v>
      </c>
      <c r="I2445" s="17">
        <f t="shared" si="6170"/>
        <v>3181.9000000000001</v>
      </c>
      <c r="J2445" s="17">
        <f t="shared" si="6171"/>
        <v>0</v>
      </c>
      <c r="K2445" s="17">
        <f t="shared" si="6172"/>
        <v>0</v>
      </c>
      <c r="L2445" s="17">
        <f t="shared" si="6173"/>
        <v>0</v>
      </c>
      <c r="M2445" s="17">
        <f t="shared" si="6122"/>
        <v>3142</v>
      </c>
      <c r="N2445" s="17">
        <f t="shared" si="6123"/>
        <v>3181.9000000000001</v>
      </c>
      <c r="O2445" s="17">
        <f t="shared" si="6124"/>
        <v>3181.9000000000001</v>
      </c>
      <c r="P2445" s="17">
        <f t="shared" si="6174"/>
        <v>55.299999999999997</v>
      </c>
      <c r="Q2445" s="17">
        <f t="shared" si="6175"/>
        <v>0</v>
      </c>
      <c r="R2445" s="17">
        <f t="shared" si="6176"/>
        <v>0</v>
      </c>
      <c r="S2445" s="17">
        <f t="shared" si="6177"/>
        <v>0</v>
      </c>
      <c r="T2445" s="17">
        <f t="shared" si="6178"/>
        <v>0</v>
      </c>
      <c r="U2445" s="17">
        <f t="shared" si="6179"/>
        <v>0</v>
      </c>
      <c r="V2445" s="17">
        <f t="shared" si="6180"/>
        <v>0</v>
      </c>
      <c r="W2445" s="17">
        <f t="shared" si="6181"/>
        <v>0</v>
      </c>
      <c r="X2445" s="17">
        <f t="shared" si="6182"/>
        <v>0</v>
      </c>
      <c r="Y2445" s="17">
        <f t="shared" si="6125"/>
        <v>3197.3000000000002</v>
      </c>
      <c r="Z2445" s="17">
        <f t="shared" si="6126"/>
        <v>3181.9000000000001</v>
      </c>
      <c r="AA2445" s="17">
        <f t="shared" si="6127"/>
        <v>3181.9000000000001</v>
      </c>
      <c r="AB2445" s="17">
        <f t="shared" si="6183"/>
        <v>0</v>
      </c>
      <c r="AC2445" s="17">
        <f t="shared" si="6184"/>
        <v>0</v>
      </c>
      <c r="AD2445" s="17">
        <f t="shared" si="6185"/>
        <v>0</v>
      </c>
      <c r="AE2445" s="17">
        <f t="shared" si="6128"/>
        <v>3197.3000000000002</v>
      </c>
      <c r="AF2445" s="17">
        <f t="shared" si="6129"/>
        <v>3181.9000000000001</v>
      </c>
      <c r="AG2445" s="17">
        <f t="shared" si="6130"/>
        <v>3181.9000000000001</v>
      </c>
      <c r="AH2445" s="17">
        <f t="shared" si="6186"/>
        <v>0</v>
      </c>
      <c r="AI2445" s="17">
        <f t="shared" si="6187"/>
        <v>2342.2999999999997</v>
      </c>
      <c r="AJ2445" s="17">
        <f t="shared" si="6188"/>
        <v>0</v>
      </c>
      <c r="AK2445" s="17">
        <f t="shared" si="6189"/>
        <v>0</v>
      </c>
      <c r="AL2445" s="17">
        <f t="shared" si="6190"/>
        <v>0</v>
      </c>
      <c r="AM2445" s="17">
        <f t="shared" si="6191"/>
        <v>0</v>
      </c>
      <c r="AN2445" s="17">
        <f t="shared" si="6192"/>
        <v>0</v>
      </c>
      <c r="AO2445" s="17">
        <f t="shared" si="6193"/>
        <v>0</v>
      </c>
      <c r="AP2445" s="17">
        <f t="shared" si="6194"/>
        <v>0</v>
      </c>
      <c r="AQ2445" s="17">
        <f t="shared" si="6195"/>
        <v>0</v>
      </c>
      <c r="AR2445" s="17">
        <f t="shared" si="6196"/>
        <v>0</v>
      </c>
      <c r="AS2445" s="17">
        <f t="shared" si="6197"/>
        <v>0</v>
      </c>
      <c r="AT2445" s="17">
        <f t="shared" si="6198"/>
        <v>0</v>
      </c>
      <c r="AU2445" s="17">
        <f t="shared" si="6199"/>
        <v>0</v>
      </c>
      <c r="AV2445" s="17">
        <f t="shared" si="6200"/>
        <v>0</v>
      </c>
      <c r="AW2445" s="17">
        <f t="shared" si="6131"/>
        <v>5539.6000000000004</v>
      </c>
      <c r="AX2445" s="17">
        <f t="shared" si="6132"/>
        <v>3181.9000000000001</v>
      </c>
      <c r="AY2445" s="17">
        <f t="shared" si="6133"/>
        <v>3181.9000000000001</v>
      </c>
      <c r="AZ2445" s="17">
        <f t="shared" si="6201"/>
        <v>0</v>
      </c>
      <c r="BA2445" s="32"/>
      <c r="BB2445" s="32"/>
      <c r="BC2445" s="1"/>
      <c r="BD2445" s="1"/>
      <c r="BE2445" s="1"/>
      <c r="BF2445" s="1"/>
      <c r="BG2445" s="1"/>
      <c r="BH2445" s="1"/>
      <c r="BI2445" s="1"/>
    </row>
    <row r="2446" s="1" customFormat="1" ht="30">
      <c r="A2446" s="30" t="s">
        <v>1000</v>
      </c>
      <c r="B2446" s="30" t="s">
        <v>171</v>
      </c>
      <c r="C2446" s="30" t="s">
        <v>267</v>
      </c>
      <c r="D2446" s="30" t="s">
        <v>271</v>
      </c>
      <c r="E2446" s="35"/>
      <c r="F2446" s="31" t="s">
        <v>272</v>
      </c>
      <c r="G2446" s="17">
        <f>G2447+G2449</f>
        <v>3142</v>
      </c>
      <c r="H2446" s="17">
        <f>H2447+H2449</f>
        <v>3181.9000000000001</v>
      </c>
      <c r="I2446" s="17">
        <f>I2447+I2449</f>
        <v>3181.9000000000001</v>
      </c>
      <c r="J2446" s="17">
        <f>J2447+J2449</f>
        <v>0</v>
      </c>
      <c r="K2446" s="17">
        <f>K2447+K2449</f>
        <v>0</v>
      </c>
      <c r="L2446" s="17">
        <f>L2447+L2449</f>
        <v>0</v>
      </c>
      <c r="M2446" s="17">
        <f t="shared" si="6122"/>
        <v>3142</v>
      </c>
      <c r="N2446" s="17">
        <f t="shared" si="6123"/>
        <v>3181.9000000000001</v>
      </c>
      <c r="O2446" s="17">
        <f t="shared" si="6124"/>
        <v>3181.9000000000001</v>
      </c>
      <c r="P2446" s="17">
        <f>P2447+P2449</f>
        <v>55.299999999999997</v>
      </c>
      <c r="Q2446" s="17">
        <f>Q2447+Q2449</f>
        <v>0</v>
      </c>
      <c r="R2446" s="17">
        <f>R2447+R2449</f>
        <v>0</v>
      </c>
      <c r="S2446" s="17">
        <f>S2447+S2449</f>
        <v>0</v>
      </c>
      <c r="T2446" s="17">
        <f>T2447+T2449</f>
        <v>0</v>
      </c>
      <c r="U2446" s="17">
        <f>U2447+U2449</f>
        <v>0</v>
      </c>
      <c r="V2446" s="17">
        <f>V2447+V2449</f>
        <v>0</v>
      </c>
      <c r="W2446" s="17">
        <f>W2447+W2449</f>
        <v>0</v>
      </c>
      <c r="X2446" s="17">
        <f>X2447+X2449</f>
        <v>0</v>
      </c>
      <c r="Y2446" s="17">
        <f t="shared" si="6125"/>
        <v>3197.3000000000002</v>
      </c>
      <c r="Z2446" s="17">
        <f t="shared" si="6126"/>
        <v>3181.9000000000001</v>
      </c>
      <c r="AA2446" s="17">
        <f t="shared" si="6127"/>
        <v>3181.9000000000001</v>
      </c>
      <c r="AB2446" s="17">
        <f>AB2447+AB2449</f>
        <v>0</v>
      </c>
      <c r="AC2446" s="17">
        <f>AC2447+AC2449</f>
        <v>0</v>
      </c>
      <c r="AD2446" s="17">
        <f>AD2447+AD2449</f>
        <v>0</v>
      </c>
      <c r="AE2446" s="17">
        <f t="shared" si="6128"/>
        <v>3197.3000000000002</v>
      </c>
      <c r="AF2446" s="17">
        <f t="shared" si="6129"/>
        <v>3181.9000000000001</v>
      </c>
      <c r="AG2446" s="17">
        <f t="shared" si="6130"/>
        <v>3181.9000000000001</v>
      </c>
      <c r="AH2446" s="17">
        <f>AH2447+AH2449</f>
        <v>0</v>
      </c>
      <c r="AI2446" s="17">
        <f>AI2447+AI2449</f>
        <v>2342.2999999999997</v>
      </c>
      <c r="AJ2446" s="17">
        <f>AJ2447+AJ2449</f>
        <v>0</v>
      </c>
      <c r="AK2446" s="17">
        <f>AK2447+AK2449</f>
        <v>0</v>
      </c>
      <c r="AL2446" s="17">
        <f>AL2447+AL2449</f>
        <v>0</v>
      </c>
      <c r="AM2446" s="17">
        <f>AM2447+AM2449</f>
        <v>0</v>
      </c>
      <c r="AN2446" s="17">
        <f>AN2447+AN2449</f>
        <v>0</v>
      </c>
      <c r="AO2446" s="17">
        <f>AO2447+AO2449</f>
        <v>0</v>
      </c>
      <c r="AP2446" s="17">
        <f>AP2447+AP2449</f>
        <v>0</v>
      </c>
      <c r="AQ2446" s="17">
        <f>AQ2447+AQ2449</f>
        <v>0</v>
      </c>
      <c r="AR2446" s="17">
        <f>AR2447+AR2449</f>
        <v>0</v>
      </c>
      <c r="AS2446" s="17">
        <f>AS2447+AS2449</f>
        <v>0</v>
      </c>
      <c r="AT2446" s="17">
        <f>AT2447+AT2449</f>
        <v>0</v>
      </c>
      <c r="AU2446" s="17">
        <f>AU2447+AU2449</f>
        <v>0</v>
      </c>
      <c r="AV2446" s="17">
        <f>AV2447+AV2449</f>
        <v>0</v>
      </c>
      <c r="AW2446" s="17">
        <f t="shared" si="6131"/>
        <v>5539.6000000000004</v>
      </c>
      <c r="AX2446" s="17">
        <f t="shared" si="6132"/>
        <v>3181.9000000000001</v>
      </c>
      <c r="AY2446" s="17">
        <f t="shared" si="6133"/>
        <v>3181.9000000000001</v>
      </c>
      <c r="AZ2446" s="17">
        <f>AZ2447+AZ2449</f>
        <v>0</v>
      </c>
      <c r="BA2446" s="32"/>
      <c r="BB2446" s="32"/>
      <c r="BC2446" s="1"/>
      <c r="BD2446" s="1"/>
      <c r="BE2446" s="1"/>
      <c r="BF2446" s="1"/>
      <c r="BG2446" s="1"/>
      <c r="BH2446" s="1"/>
      <c r="BI2446" s="1"/>
    </row>
    <row r="2447" s="1" customFormat="1" ht="45">
      <c r="A2447" s="30" t="s">
        <v>1000</v>
      </c>
      <c r="B2447" s="30" t="s">
        <v>171</v>
      </c>
      <c r="C2447" s="30" t="s">
        <v>267</v>
      </c>
      <c r="D2447" s="30" t="s">
        <v>273</v>
      </c>
      <c r="E2447" s="35"/>
      <c r="F2447" s="31" t="s">
        <v>56</v>
      </c>
      <c r="G2447" s="17">
        <f>G2448</f>
        <v>3125.1999999999998</v>
      </c>
      <c r="H2447" s="17">
        <f>H2448</f>
        <v>3181.9000000000001</v>
      </c>
      <c r="I2447" s="17">
        <f>I2448</f>
        <v>3181.9000000000001</v>
      </c>
      <c r="J2447" s="17">
        <f>J2448</f>
        <v>0</v>
      </c>
      <c r="K2447" s="17">
        <f>K2448</f>
        <v>0</v>
      </c>
      <c r="L2447" s="17">
        <f>L2448</f>
        <v>0</v>
      </c>
      <c r="M2447" s="17">
        <f t="shared" si="6122"/>
        <v>3125.1999999999998</v>
      </c>
      <c r="N2447" s="17">
        <f t="shared" si="6123"/>
        <v>3181.9000000000001</v>
      </c>
      <c r="O2447" s="17">
        <f t="shared" si="6124"/>
        <v>3181.9000000000001</v>
      </c>
      <c r="P2447" s="17">
        <f>P2448</f>
        <v>0</v>
      </c>
      <c r="Q2447" s="17">
        <f>Q2448</f>
        <v>0</v>
      </c>
      <c r="R2447" s="17">
        <f>R2448</f>
        <v>0</v>
      </c>
      <c r="S2447" s="17">
        <f>S2448</f>
        <v>0</v>
      </c>
      <c r="T2447" s="17">
        <f>T2448</f>
        <v>0</v>
      </c>
      <c r="U2447" s="17">
        <f>U2448</f>
        <v>0</v>
      </c>
      <c r="V2447" s="17">
        <f>V2448</f>
        <v>0</v>
      </c>
      <c r="W2447" s="17">
        <f>W2448</f>
        <v>0</v>
      </c>
      <c r="X2447" s="17">
        <f>X2448</f>
        <v>0</v>
      </c>
      <c r="Y2447" s="17">
        <f t="shared" si="6125"/>
        <v>3125.1999999999998</v>
      </c>
      <c r="Z2447" s="17">
        <f t="shared" si="6126"/>
        <v>3181.9000000000001</v>
      </c>
      <c r="AA2447" s="17">
        <f t="shared" si="6127"/>
        <v>3181.9000000000001</v>
      </c>
      <c r="AB2447" s="17">
        <f>AB2448</f>
        <v>0</v>
      </c>
      <c r="AC2447" s="17">
        <f>AC2448</f>
        <v>0</v>
      </c>
      <c r="AD2447" s="17">
        <f>AD2448</f>
        <v>0</v>
      </c>
      <c r="AE2447" s="17">
        <f t="shared" si="6128"/>
        <v>3125.1999999999998</v>
      </c>
      <c r="AF2447" s="17">
        <f t="shared" si="6129"/>
        <v>3181.9000000000001</v>
      </c>
      <c r="AG2447" s="17">
        <f t="shared" si="6130"/>
        <v>3181.9000000000001</v>
      </c>
      <c r="AH2447" s="17">
        <f>AH2448</f>
        <v>0</v>
      </c>
      <c r="AI2447" s="17">
        <f>AI2448</f>
        <v>2293.5999999999999</v>
      </c>
      <c r="AJ2447" s="17">
        <f>AJ2448</f>
        <v>0</v>
      </c>
      <c r="AK2447" s="17">
        <f>AK2448</f>
        <v>0</v>
      </c>
      <c r="AL2447" s="17">
        <f>AL2448</f>
        <v>0</v>
      </c>
      <c r="AM2447" s="17">
        <f>AM2448</f>
        <v>0</v>
      </c>
      <c r="AN2447" s="17">
        <f>AN2448</f>
        <v>0</v>
      </c>
      <c r="AO2447" s="17">
        <f>AO2448</f>
        <v>0</v>
      </c>
      <c r="AP2447" s="17">
        <f>AP2448</f>
        <v>0</v>
      </c>
      <c r="AQ2447" s="17">
        <f>AQ2448</f>
        <v>0</v>
      </c>
      <c r="AR2447" s="17">
        <f>AR2448</f>
        <v>0</v>
      </c>
      <c r="AS2447" s="17">
        <f>AS2448</f>
        <v>0</v>
      </c>
      <c r="AT2447" s="17">
        <f>AT2448</f>
        <v>0</v>
      </c>
      <c r="AU2447" s="17">
        <f>AU2448</f>
        <v>0</v>
      </c>
      <c r="AV2447" s="17">
        <f>AV2448</f>
        <v>0</v>
      </c>
      <c r="AW2447" s="17">
        <f t="shared" si="6131"/>
        <v>5418.7999999999993</v>
      </c>
      <c r="AX2447" s="17">
        <f t="shared" si="6132"/>
        <v>3181.9000000000001</v>
      </c>
      <c r="AY2447" s="17">
        <f t="shared" si="6133"/>
        <v>3181.9000000000001</v>
      </c>
      <c r="AZ2447" s="17">
        <f>AZ2448</f>
        <v>0</v>
      </c>
      <c r="BA2447" s="32"/>
      <c r="BB2447" s="32"/>
      <c r="BC2447" s="1"/>
      <c r="BD2447" s="1"/>
      <c r="BE2447" s="1"/>
      <c r="BF2447" s="1"/>
      <c r="BG2447" s="1"/>
      <c r="BH2447" s="1"/>
      <c r="BI2447" s="1"/>
    </row>
    <row r="2448" s="1" customFormat="1" ht="30">
      <c r="A2448" s="30" t="s">
        <v>1000</v>
      </c>
      <c r="B2448" s="30" t="s">
        <v>171</v>
      </c>
      <c r="C2448" s="30" t="s">
        <v>267</v>
      </c>
      <c r="D2448" s="30" t="s">
        <v>273</v>
      </c>
      <c r="E2448" s="30" t="s">
        <v>134</v>
      </c>
      <c r="F2448" s="31" t="s">
        <v>135</v>
      </c>
      <c r="G2448" s="17">
        <v>3125.1999999999998</v>
      </c>
      <c r="H2448" s="17">
        <v>3181.9000000000001</v>
      </c>
      <c r="I2448" s="17">
        <v>3181.9000000000001</v>
      </c>
      <c r="J2448" s="17"/>
      <c r="K2448" s="17"/>
      <c r="L2448" s="17"/>
      <c r="M2448" s="17">
        <f t="shared" si="6122"/>
        <v>3125.1999999999998</v>
      </c>
      <c r="N2448" s="17">
        <f t="shared" si="6123"/>
        <v>3181.9000000000001</v>
      </c>
      <c r="O2448" s="17">
        <f t="shared" si="6124"/>
        <v>3181.9000000000001</v>
      </c>
      <c r="P2448" s="17"/>
      <c r="Q2448" s="17"/>
      <c r="R2448" s="17"/>
      <c r="S2448" s="17"/>
      <c r="T2448" s="17"/>
      <c r="U2448" s="17"/>
      <c r="V2448" s="17"/>
      <c r="W2448" s="17"/>
      <c r="X2448" s="17"/>
      <c r="Y2448" s="17">
        <f t="shared" si="6125"/>
        <v>3125.1999999999998</v>
      </c>
      <c r="Z2448" s="17">
        <f t="shared" si="6126"/>
        <v>3181.9000000000001</v>
      </c>
      <c r="AA2448" s="17">
        <f t="shared" si="6127"/>
        <v>3181.9000000000001</v>
      </c>
      <c r="AB2448" s="17"/>
      <c r="AC2448" s="17"/>
      <c r="AD2448" s="17"/>
      <c r="AE2448" s="17">
        <f t="shared" si="6128"/>
        <v>3125.1999999999998</v>
      </c>
      <c r="AF2448" s="17">
        <f t="shared" si="6129"/>
        <v>3181.9000000000001</v>
      </c>
      <c r="AG2448" s="17">
        <f t="shared" si="6130"/>
        <v>3181.9000000000001</v>
      </c>
      <c r="AH2448" s="17"/>
      <c r="AI2448" s="17">
        <v>2293.5999999999999</v>
      </c>
      <c r="AJ2448" s="17"/>
      <c r="AK2448" s="17"/>
      <c r="AL2448" s="17"/>
      <c r="AM2448" s="17"/>
      <c r="AN2448" s="17"/>
      <c r="AO2448" s="17"/>
      <c r="AP2448" s="17"/>
      <c r="AQ2448" s="17"/>
      <c r="AR2448" s="17"/>
      <c r="AS2448" s="17"/>
      <c r="AT2448" s="17"/>
      <c r="AU2448" s="17"/>
      <c r="AV2448" s="17"/>
      <c r="AW2448" s="17">
        <f t="shared" si="6131"/>
        <v>5418.7999999999993</v>
      </c>
      <c r="AX2448" s="17">
        <f t="shared" si="6132"/>
        <v>3181.9000000000001</v>
      </c>
      <c r="AY2448" s="17">
        <f t="shared" si="6133"/>
        <v>3181.9000000000001</v>
      </c>
      <c r="AZ2448" s="17"/>
      <c r="BA2448" s="32"/>
      <c r="BB2448" s="32"/>
      <c r="BC2448" s="1"/>
      <c r="BD2448" s="1"/>
      <c r="BE2448" s="1"/>
      <c r="BF2448" s="1"/>
      <c r="BG2448" s="1"/>
      <c r="BH2448" s="1"/>
      <c r="BI2448" s="1"/>
    </row>
    <row r="2449" s="1" customFormat="1" ht="15">
      <c r="A2449" s="30" t="s">
        <v>1000</v>
      </c>
      <c r="B2449" s="30" t="s">
        <v>171</v>
      </c>
      <c r="C2449" s="30" t="s">
        <v>267</v>
      </c>
      <c r="D2449" s="30" t="s">
        <v>274</v>
      </c>
      <c r="E2449" s="35"/>
      <c r="F2449" s="31" t="s">
        <v>226</v>
      </c>
      <c r="G2449" s="17">
        <f>G2450</f>
        <v>16.800000000000001</v>
      </c>
      <c r="H2449" s="17">
        <f>H2450</f>
        <v>0</v>
      </c>
      <c r="I2449" s="17">
        <f>I2450</f>
        <v>0</v>
      </c>
      <c r="J2449" s="17">
        <f>J2450</f>
        <v>0</v>
      </c>
      <c r="K2449" s="17">
        <f>K2450</f>
        <v>0</v>
      </c>
      <c r="L2449" s="17">
        <f>L2450</f>
        <v>0</v>
      </c>
      <c r="M2449" s="17">
        <f t="shared" si="6122"/>
        <v>16.800000000000001</v>
      </c>
      <c r="N2449" s="17">
        <f t="shared" si="6123"/>
        <v>0</v>
      </c>
      <c r="O2449" s="17">
        <f t="shared" si="6124"/>
        <v>0</v>
      </c>
      <c r="P2449" s="17">
        <f>P2450</f>
        <v>55.299999999999997</v>
      </c>
      <c r="Q2449" s="17">
        <f>Q2450</f>
        <v>0</v>
      </c>
      <c r="R2449" s="17">
        <f>R2450</f>
        <v>0</v>
      </c>
      <c r="S2449" s="17">
        <f>S2450</f>
        <v>0</v>
      </c>
      <c r="T2449" s="17">
        <f>T2450</f>
        <v>0</v>
      </c>
      <c r="U2449" s="17">
        <f>U2450</f>
        <v>0</v>
      </c>
      <c r="V2449" s="17">
        <f>V2450</f>
        <v>0</v>
      </c>
      <c r="W2449" s="17">
        <f>W2450</f>
        <v>0</v>
      </c>
      <c r="X2449" s="17">
        <f>X2450</f>
        <v>0</v>
      </c>
      <c r="Y2449" s="17">
        <f t="shared" si="6125"/>
        <v>72.099999999999994</v>
      </c>
      <c r="Z2449" s="17">
        <f t="shared" si="6126"/>
        <v>0</v>
      </c>
      <c r="AA2449" s="17">
        <f t="shared" si="6127"/>
        <v>0</v>
      </c>
      <c r="AB2449" s="17">
        <f>AB2450</f>
        <v>0</v>
      </c>
      <c r="AC2449" s="17">
        <f>AC2450</f>
        <v>0</v>
      </c>
      <c r="AD2449" s="17">
        <f>AD2450</f>
        <v>0</v>
      </c>
      <c r="AE2449" s="17">
        <f t="shared" si="6128"/>
        <v>72.099999999999994</v>
      </c>
      <c r="AF2449" s="17">
        <f t="shared" si="6129"/>
        <v>0</v>
      </c>
      <c r="AG2449" s="17">
        <f t="shared" si="6130"/>
        <v>0</v>
      </c>
      <c r="AH2449" s="17">
        <f>AH2450</f>
        <v>0</v>
      </c>
      <c r="AI2449" s="17">
        <f>AI2450</f>
        <v>48.700000000000003</v>
      </c>
      <c r="AJ2449" s="17">
        <f>AJ2450</f>
        <v>0</v>
      </c>
      <c r="AK2449" s="17">
        <f>AK2450</f>
        <v>0</v>
      </c>
      <c r="AL2449" s="17">
        <f>AL2450</f>
        <v>0</v>
      </c>
      <c r="AM2449" s="17">
        <f>AM2450</f>
        <v>0</v>
      </c>
      <c r="AN2449" s="17">
        <f>AN2450</f>
        <v>0</v>
      </c>
      <c r="AO2449" s="17">
        <f>AO2450</f>
        <v>0</v>
      </c>
      <c r="AP2449" s="17">
        <f>AP2450</f>
        <v>0</v>
      </c>
      <c r="AQ2449" s="17">
        <f>AQ2450</f>
        <v>0</v>
      </c>
      <c r="AR2449" s="17">
        <f>AR2450</f>
        <v>0</v>
      </c>
      <c r="AS2449" s="17">
        <f>AS2450</f>
        <v>0</v>
      </c>
      <c r="AT2449" s="17">
        <f>AT2450</f>
        <v>0</v>
      </c>
      <c r="AU2449" s="17">
        <f>AU2450</f>
        <v>0</v>
      </c>
      <c r="AV2449" s="17">
        <f>AV2450</f>
        <v>0</v>
      </c>
      <c r="AW2449" s="17">
        <f t="shared" si="6131"/>
        <v>120.8</v>
      </c>
      <c r="AX2449" s="17">
        <f t="shared" si="6132"/>
        <v>0</v>
      </c>
      <c r="AY2449" s="17">
        <f t="shared" si="6133"/>
        <v>0</v>
      </c>
      <c r="AZ2449" s="17">
        <f>AZ2450</f>
        <v>0</v>
      </c>
      <c r="BA2449" s="32"/>
      <c r="BB2449" s="32"/>
      <c r="BC2449" s="1"/>
      <c r="BD2449" s="1"/>
      <c r="BE2449" s="1"/>
      <c r="BF2449" s="1"/>
      <c r="BG2449" s="1"/>
      <c r="BH2449" s="1"/>
      <c r="BI2449" s="1"/>
    </row>
    <row r="2450" s="1" customFormat="1" ht="30">
      <c r="A2450" s="30" t="s">
        <v>1000</v>
      </c>
      <c r="B2450" s="30" t="s">
        <v>171</v>
      </c>
      <c r="C2450" s="30" t="s">
        <v>267</v>
      </c>
      <c r="D2450" s="30" t="s">
        <v>274</v>
      </c>
      <c r="E2450" s="30" t="s">
        <v>134</v>
      </c>
      <c r="F2450" s="31" t="s">
        <v>135</v>
      </c>
      <c r="G2450" s="17">
        <v>16.800000000000001</v>
      </c>
      <c r="H2450" s="17">
        <v>0</v>
      </c>
      <c r="I2450" s="17">
        <v>0</v>
      </c>
      <c r="J2450" s="17"/>
      <c r="K2450" s="17"/>
      <c r="L2450" s="17"/>
      <c r="M2450" s="17">
        <f t="shared" si="6122"/>
        <v>16.800000000000001</v>
      </c>
      <c r="N2450" s="17">
        <f t="shared" si="6123"/>
        <v>0</v>
      </c>
      <c r="O2450" s="17">
        <f t="shared" si="6124"/>
        <v>0</v>
      </c>
      <c r="P2450" s="17">
        <v>55.299999999999997</v>
      </c>
      <c r="Q2450" s="17"/>
      <c r="R2450" s="17"/>
      <c r="S2450" s="17"/>
      <c r="T2450" s="17"/>
      <c r="U2450" s="17"/>
      <c r="V2450" s="17"/>
      <c r="W2450" s="17"/>
      <c r="X2450" s="17"/>
      <c r="Y2450" s="17">
        <f t="shared" si="6125"/>
        <v>72.099999999999994</v>
      </c>
      <c r="Z2450" s="17">
        <f t="shared" si="6126"/>
        <v>0</v>
      </c>
      <c r="AA2450" s="17">
        <f t="shared" si="6127"/>
        <v>0</v>
      </c>
      <c r="AB2450" s="17"/>
      <c r="AC2450" s="17"/>
      <c r="AD2450" s="17"/>
      <c r="AE2450" s="17">
        <f t="shared" si="6128"/>
        <v>72.099999999999994</v>
      </c>
      <c r="AF2450" s="17">
        <f t="shared" si="6129"/>
        <v>0</v>
      </c>
      <c r="AG2450" s="17">
        <f t="shared" si="6130"/>
        <v>0</v>
      </c>
      <c r="AH2450" s="17"/>
      <c r="AI2450" s="17">
        <v>48.700000000000003</v>
      </c>
      <c r="AJ2450" s="17"/>
      <c r="AK2450" s="17"/>
      <c r="AL2450" s="17"/>
      <c r="AM2450" s="17"/>
      <c r="AN2450" s="17"/>
      <c r="AO2450" s="17"/>
      <c r="AP2450" s="17"/>
      <c r="AQ2450" s="17"/>
      <c r="AR2450" s="17"/>
      <c r="AS2450" s="17"/>
      <c r="AT2450" s="17"/>
      <c r="AU2450" s="17"/>
      <c r="AV2450" s="17"/>
      <c r="AW2450" s="17">
        <f t="shared" si="6131"/>
        <v>120.8</v>
      </c>
      <c r="AX2450" s="17">
        <f t="shared" si="6132"/>
        <v>0</v>
      </c>
      <c r="AY2450" s="17">
        <f t="shared" si="6133"/>
        <v>0</v>
      </c>
      <c r="AZ2450" s="17"/>
      <c r="BA2450" s="32"/>
      <c r="BB2450" s="32"/>
      <c r="BC2450" s="1"/>
      <c r="BD2450" s="1"/>
      <c r="BE2450" s="1"/>
      <c r="BF2450" s="1"/>
      <c r="BG2450" s="1"/>
      <c r="BH2450" s="1"/>
      <c r="BI2450" s="1"/>
    </row>
    <row r="2451" s="20" customFormat="1" ht="15">
      <c r="A2451" s="21" t="s">
        <v>1000</v>
      </c>
      <c r="B2451" s="21" t="s">
        <v>96</v>
      </c>
      <c r="C2451" s="21"/>
      <c r="D2451" s="21"/>
      <c r="E2451" s="33"/>
      <c r="F2451" s="22" t="s">
        <v>402</v>
      </c>
      <c r="G2451" s="23">
        <f>G2452+G2482+G2494+G2530</f>
        <v>1625690.0999999999</v>
      </c>
      <c r="H2451" s="23">
        <f>H2452+H2482+H2494+H2530</f>
        <v>1635233.5000000002</v>
      </c>
      <c r="I2451" s="23">
        <f>I2452+I2482+I2494+I2530</f>
        <v>1514034.0000000002</v>
      </c>
      <c r="J2451" s="23">
        <f>J2452+J2482+J2494+J2530</f>
        <v>90855.899999999994</v>
      </c>
      <c r="K2451" s="23">
        <f>K2452+K2482+K2494+K2530</f>
        <v>45732.5</v>
      </c>
      <c r="L2451" s="23">
        <f>L2452+L2482+L2494+L2530</f>
        <v>45732.5</v>
      </c>
      <c r="M2451" s="23">
        <f t="shared" si="6122"/>
        <v>1716545.9999999998</v>
      </c>
      <c r="N2451" s="23">
        <f t="shared" si="6123"/>
        <v>1680966.0000000002</v>
      </c>
      <c r="O2451" s="23">
        <f t="shared" si="6124"/>
        <v>1559766.5000000002</v>
      </c>
      <c r="P2451" s="23">
        <f>P2452+P2482+P2494+P2530</f>
        <v>16069.9</v>
      </c>
      <c r="Q2451" s="23">
        <f>Q2452+Q2482+Q2494+Q2530</f>
        <v>0</v>
      </c>
      <c r="R2451" s="23">
        <f>R2452+R2482+R2494+R2530</f>
        <v>0</v>
      </c>
      <c r="S2451" s="23">
        <f>S2452+S2482+S2494+S2530</f>
        <v>99112.222629999989</v>
      </c>
      <c r="T2451" s="23">
        <f>T2452+T2482+T2494+T2530</f>
        <v>36172.017999999996</v>
      </c>
      <c r="U2451" s="23">
        <f>U2452+U2482+U2494+U2530</f>
        <v>0</v>
      </c>
      <c r="V2451" s="23">
        <f>V2452+V2482+V2494+V2530</f>
        <v>36172.017999999996</v>
      </c>
      <c r="W2451" s="23">
        <f>W2452+W2482+W2494+W2530</f>
        <v>0</v>
      </c>
      <c r="X2451" s="23">
        <f>X2452+X2482+X2494+X2530</f>
        <v>0</v>
      </c>
      <c r="Y2451" s="23">
        <f t="shared" si="6125"/>
        <v>1831728.1226299996</v>
      </c>
      <c r="Z2451" s="23">
        <f t="shared" si="6126"/>
        <v>1717138.0180000002</v>
      </c>
      <c r="AA2451" s="23">
        <f t="shared" si="6127"/>
        <v>1595938.5180000002</v>
      </c>
      <c r="AB2451" s="23">
        <f>AB2452+AB2482+AB2494+AB2530</f>
        <v>0</v>
      </c>
      <c r="AC2451" s="23">
        <f>AC2452+AC2482+AC2494+AC2530</f>
        <v>0</v>
      </c>
      <c r="AD2451" s="23">
        <f>AD2452+AD2482+AD2494+AD2530</f>
        <v>0</v>
      </c>
      <c r="AE2451" s="23">
        <f t="shared" si="6128"/>
        <v>1831728.1226299996</v>
      </c>
      <c r="AF2451" s="23">
        <f t="shared" si="6129"/>
        <v>1717138.0180000002</v>
      </c>
      <c r="AG2451" s="23">
        <f t="shared" si="6130"/>
        <v>1595938.5180000002</v>
      </c>
      <c r="AH2451" s="23">
        <f>AH2452+AH2482+AH2494+AH2530</f>
        <v>0</v>
      </c>
      <c r="AI2451" s="23">
        <f>AI2452+AI2482+AI2494+AI2530</f>
        <v>0</v>
      </c>
      <c r="AJ2451" s="23">
        <f>AJ2452+AJ2482+AJ2494+AJ2530</f>
        <v>41148.494999999995</v>
      </c>
      <c r="AK2451" s="23">
        <f>AK2452+AK2482+AK2494+AK2530</f>
        <v>0</v>
      </c>
      <c r="AL2451" s="23">
        <f>AL2452+AL2482+AL2494+AL2530</f>
        <v>0</v>
      </c>
      <c r="AM2451" s="23">
        <f>AM2452+AM2482+AM2494+AM2530</f>
        <v>0</v>
      </c>
      <c r="AN2451" s="23">
        <f>AN2452+AN2482+AN2494+AN2530</f>
        <v>0</v>
      </c>
      <c r="AO2451" s="23">
        <f>AO2452+AO2482+AO2494+AO2530</f>
        <v>0</v>
      </c>
      <c r="AP2451" s="23">
        <f>AP2452+AP2482+AP2494+AP2530</f>
        <v>0</v>
      </c>
      <c r="AQ2451" s="23">
        <f>AQ2452+AQ2482+AQ2494+AQ2530</f>
        <v>0</v>
      </c>
      <c r="AR2451" s="23">
        <f>AR2452+AR2482+AR2494+AR2530</f>
        <v>0</v>
      </c>
      <c r="AS2451" s="23">
        <f>AS2452+AS2482+AS2494+AS2530</f>
        <v>0</v>
      </c>
      <c r="AT2451" s="23">
        <f>AT2452+AT2482+AT2494+AT2530</f>
        <v>0</v>
      </c>
      <c r="AU2451" s="23">
        <f>AU2452+AU2482+AU2494+AU2530</f>
        <v>0</v>
      </c>
      <c r="AV2451" s="23">
        <f>AV2452+AV2482+AV2494+AV2530</f>
        <v>0</v>
      </c>
      <c r="AW2451" s="23">
        <f t="shared" si="6131"/>
        <v>1872876.6176299998</v>
      </c>
      <c r="AX2451" s="23">
        <f t="shared" si="6132"/>
        <v>1717138.0180000002</v>
      </c>
      <c r="AY2451" s="23">
        <f t="shared" si="6133"/>
        <v>1595938.5180000002</v>
      </c>
      <c r="AZ2451" s="23">
        <f>AZ2452+AZ2482+AZ2494+AZ2530</f>
        <v>0</v>
      </c>
      <c r="BA2451" s="24"/>
      <c r="BB2451" s="24"/>
      <c r="BC2451" s="20"/>
      <c r="BD2451" s="20"/>
      <c r="BE2451" s="20"/>
      <c r="BF2451" s="20"/>
      <c r="BG2451" s="20"/>
      <c r="BH2451" s="20"/>
      <c r="BI2451" s="20"/>
    </row>
    <row r="2452" s="25" customFormat="1" ht="15">
      <c r="A2452" s="26" t="s">
        <v>1000</v>
      </c>
      <c r="B2452" s="26" t="s">
        <v>96</v>
      </c>
      <c r="C2452" s="26" t="s">
        <v>29</v>
      </c>
      <c r="D2452" s="26"/>
      <c r="E2452" s="34"/>
      <c r="F2452" s="27" t="s">
        <v>472</v>
      </c>
      <c r="G2452" s="28">
        <f t="shared" ref="G2452:G2453" si="6202">G2453</f>
        <v>337731.40000000002</v>
      </c>
      <c r="H2452" s="28">
        <f t="shared" ref="H2452:H2453" si="6203">H2453</f>
        <v>174962.5</v>
      </c>
      <c r="I2452" s="28">
        <f t="shared" ref="I2452:I2453" si="6204">I2453</f>
        <v>170795.5</v>
      </c>
      <c r="J2452" s="28">
        <f t="shared" ref="J2452:J2453" si="6205">J2453</f>
        <v>0</v>
      </c>
      <c r="K2452" s="28">
        <f t="shared" ref="K2452:K2453" si="6206">K2453</f>
        <v>0</v>
      </c>
      <c r="L2452" s="28">
        <f t="shared" ref="L2452:L2453" si="6207">L2453</f>
        <v>0</v>
      </c>
      <c r="M2452" s="28">
        <f t="shared" si="6122"/>
        <v>337731.40000000002</v>
      </c>
      <c r="N2452" s="28">
        <f t="shared" si="6123"/>
        <v>174962.5</v>
      </c>
      <c r="O2452" s="28">
        <f t="shared" si="6124"/>
        <v>170795.5</v>
      </c>
      <c r="P2452" s="28">
        <f t="shared" ref="P2452:P2453" si="6208">P2453</f>
        <v>2329.7999999999997</v>
      </c>
      <c r="Q2452" s="28">
        <f t="shared" ref="Q2452:Q2453" si="6209">Q2453</f>
        <v>0</v>
      </c>
      <c r="R2452" s="28">
        <f t="shared" ref="R2452:R2453" si="6210">R2453</f>
        <v>0</v>
      </c>
      <c r="S2452" s="28">
        <f t="shared" ref="S2452:S2453" si="6211">S2453</f>
        <v>30112.380169999997</v>
      </c>
      <c r="T2452" s="28">
        <f t="shared" ref="T2452:T2453" si="6212">T2453</f>
        <v>3144.8789999999999</v>
      </c>
      <c r="U2452" s="28">
        <f t="shared" ref="U2452:U2453" si="6213">U2453</f>
        <v>0</v>
      </c>
      <c r="V2452" s="28">
        <f t="shared" ref="V2452:V2453" si="6214">V2453</f>
        <v>3144.8789999999999</v>
      </c>
      <c r="W2452" s="28">
        <f t="shared" ref="W2452:W2453" si="6215">W2453</f>
        <v>0</v>
      </c>
      <c r="X2452" s="28">
        <f t="shared" ref="X2452:X2453" si="6216">X2453</f>
        <v>0</v>
      </c>
      <c r="Y2452" s="28">
        <f t="shared" si="6125"/>
        <v>370173.58017000003</v>
      </c>
      <c r="Z2452" s="28">
        <f t="shared" si="6126"/>
        <v>178107.37899999999</v>
      </c>
      <c r="AA2452" s="28">
        <f t="shared" si="6127"/>
        <v>173940.37899999999</v>
      </c>
      <c r="AB2452" s="28">
        <f t="shared" ref="AB2452:AB2453" si="6217">AB2453</f>
        <v>0</v>
      </c>
      <c r="AC2452" s="28">
        <f t="shared" ref="AC2452:AC2453" si="6218">AC2453</f>
        <v>0</v>
      </c>
      <c r="AD2452" s="28">
        <f t="shared" ref="AD2452:AD2453" si="6219">AD2453</f>
        <v>0</v>
      </c>
      <c r="AE2452" s="28">
        <f t="shared" si="6128"/>
        <v>370173.58017000003</v>
      </c>
      <c r="AF2452" s="28">
        <f t="shared" si="6129"/>
        <v>178107.37899999999</v>
      </c>
      <c r="AG2452" s="28">
        <f t="shared" si="6130"/>
        <v>173940.37899999999</v>
      </c>
      <c r="AH2452" s="28">
        <f t="shared" ref="AH2452:AH2453" si="6220">AH2453</f>
        <v>0</v>
      </c>
      <c r="AI2452" s="28">
        <f t="shared" ref="AI2452:AI2453" si="6221">AI2453</f>
        <v>0</v>
      </c>
      <c r="AJ2452" s="28">
        <f t="shared" ref="AJ2452:AJ2453" si="6222">AJ2453</f>
        <v>1770.011</v>
      </c>
      <c r="AK2452" s="28">
        <f t="shared" ref="AK2452:AK2453" si="6223">AK2453</f>
        <v>0</v>
      </c>
      <c r="AL2452" s="28">
        <f t="shared" ref="AL2452:AL2453" si="6224">AL2453</f>
        <v>0</v>
      </c>
      <c r="AM2452" s="28">
        <f t="shared" ref="AM2452:AM2453" si="6225">AM2453</f>
        <v>0</v>
      </c>
      <c r="AN2452" s="28">
        <f t="shared" ref="AN2452:AN2453" si="6226">AN2453</f>
        <v>0</v>
      </c>
      <c r="AO2452" s="28">
        <f t="shared" ref="AO2452:AO2453" si="6227">AO2453</f>
        <v>0</v>
      </c>
      <c r="AP2452" s="28">
        <f t="shared" ref="AP2452:AP2453" si="6228">AP2453</f>
        <v>0</v>
      </c>
      <c r="AQ2452" s="28">
        <f t="shared" ref="AQ2452:AQ2453" si="6229">AQ2453</f>
        <v>0</v>
      </c>
      <c r="AR2452" s="28">
        <f t="shared" ref="AR2452:AR2453" si="6230">AR2453</f>
        <v>0</v>
      </c>
      <c r="AS2452" s="28">
        <f t="shared" ref="AS2452:AS2453" si="6231">AS2453</f>
        <v>0</v>
      </c>
      <c r="AT2452" s="28">
        <f t="shared" ref="AT2452:AT2453" si="6232">AT2453</f>
        <v>0</v>
      </c>
      <c r="AU2452" s="28">
        <f t="shared" ref="AU2452:AU2453" si="6233">AU2453</f>
        <v>0</v>
      </c>
      <c r="AV2452" s="28">
        <f t="shared" ref="AV2452:AV2453" si="6234">AV2453</f>
        <v>0</v>
      </c>
      <c r="AW2452" s="28">
        <f t="shared" si="6131"/>
        <v>371943.59117000003</v>
      </c>
      <c r="AX2452" s="28">
        <f t="shared" si="6132"/>
        <v>178107.37899999999</v>
      </c>
      <c r="AY2452" s="28">
        <f t="shared" si="6133"/>
        <v>173940.37899999999</v>
      </c>
      <c r="AZ2452" s="28">
        <f t="shared" ref="AZ2452:AZ2453" si="6235">AZ2453</f>
        <v>0</v>
      </c>
      <c r="BA2452" s="29"/>
      <c r="BB2452" s="29"/>
      <c r="BC2452" s="25"/>
      <c r="BD2452" s="25"/>
      <c r="BE2452" s="25"/>
      <c r="BF2452" s="25"/>
      <c r="BG2452" s="25"/>
      <c r="BH2452" s="25"/>
      <c r="BI2452" s="25"/>
    </row>
    <row r="2453" s="1" customFormat="1" ht="30">
      <c r="A2453" s="30" t="s">
        <v>1000</v>
      </c>
      <c r="B2453" s="30" t="s">
        <v>96</v>
      </c>
      <c r="C2453" s="30" t="s">
        <v>29</v>
      </c>
      <c r="D2453" s="30" t="s">
        <v>404</v>
      </c>
      <c r="E2453" s="35"/>
      <c r="F2453" s="31" t="s">
        <v>405</v>
      </c>
      <c r="G2453" s="17">
        <f t="shared" si="6202"/>
        <v>337731.40000000002</v>
      </c>
      <c r="H2453" s="17">
        <f t="shared" si="6203"/>
        <v>174962.5</v>
      </c>
      <c r="I2453" s="17">
        <f t="shared" si="6204"/>
        <v>170795.5</v>
      </c>
      <c r="J2453" s="17">
        <f t="shared" si="6205"/>
        <v>0</v>
      </c>
      <c r="K2453" s="17">
        <f t="shared" si="6206"/>
        <v>0</v>
      </c>
      <c r="L2453" s="17">
        <f t="shared" si="6207"/>
        <v>0</v>
      </c>
      <c r="M2453" s="17">
        <f t="shared" si="6122"/>
        <v>337731.40000000002</v>
      </c>
      <c r="N2453" s="17">
        <f t="shared" si="6123"/>
        <v>174962.5</v>
      </c>
      <c r="O2453" s="17">
        <f t="shared" si="6124"/>
        <v>170795.5</v>
      </c>
      <c r="P2453" s="17">
        <f t="shared" si="6208"/>
        <v>2329.7999999999997</v>
      </c>
      <c r="Q2453" s="17">
        <f t="shared" si="6209"/>
        <v>0</v>
      </c>
      <c r="R2453" s="17">
        <f t="shared" si="6210"/>
        <v>0</v>
      </c>
      <c r="S2453" s="17">
        <f t="shared" si="6211"/>
        <v>30112.380169999997</v>
      </c>
      <c r="T2453" s="17">
        <f t="shared" si="6212"/>
        <v>3144.8789999999999</v>
      </c>
      <c r="U2453" s="17">
        <f t="shared" si="6213"/>
        <v>0</v>
      </c>
      <c r="V2453" s="17">
        <f t="shared" si="6214"/>
        <v>3144.8789999999999</v>
      </c>
      <c r="W2453" s="17">
        <f t="shared" si="6215"/>
        <v>0</v>
      </c>
      <c r="X2453" s="17">
        <f t="shared" si="6216"/>
        <v>0</v>
      </c>
      <c r="Y2453" s="17">
        <f t="shared" si="6125"/>
        <v>370173.58017000003</v>
      </c>
      <c r="Z2453" s="17">
        <f t="shared" si="6126"/>
        <v>178107.37899999999</v>
      </c>
      <c r="AA2453" s="17">
        <f t="shared" si="6127"/>
        <v>173940.37899999999</v>
      </c>
      <c r="AB2453" s="17">
        <f t="shared" si="6217"/>
        <v>0</v>
      </c>
      <c r="AC2453" s="17">
        <f t="shared" si="6218"/>
        <v>0</v>
      </c>
      <c r="AD2453" s="17">
        <f t="shared" si="6219"/>
        <v>0</v>
      </c>
      <c r="AE2453" s="17">
        <f t="shared" si="6128"/>
        <v>370173.58017000003</v>
      </c>
      <c r="AF2453" s="17">
        <f t="shared" si="6129"/>
        <v>178107.37899999999</v>
      </c>
      <c r="AG2453" s="17">
        <f t="shared" si="6130"/>
        <v>173940.37899999999</v>
      </c>
      <c r="AH2453" s="17">
        <f t="shared" si="6220"/>
        <v>0</v>
      </c>
      <c r="AI2453" s="17">
        <f t="shared" si="6221"/>
        <v>0</v>
      </c>
      <c r="AJ2453" s="17">
        <f t="shared" si="6222"/>
        <v>1770.011</v>
      </c>
      <c r="AK2453" s="17">
        <f t="shared" si="6223"/>
        <v>0</v>
      </c>
      <c r="AL2453" s="17">
        <f t="shared" si="6224"/>
        <v>0</v>
      </c>
      <c r="AM2453" s="17">
        <f t="shared" si="6225"/>
        <v>0</v>
      </c>
      <c r="AN2453" s="17">
        <f t="shared" si="6226"/>
        <v>0</v>
      </c>
      <c r="AO2453" s="17">
        <f t="shared" si="6227"/>
        <v>0</v>
      </c>
      <c r="AP2453" s="17">
        <f t="shared" si="6228"/>
        <v>0</v>
      </c>
      <c r="AQ2453" s="17">
        <f t="shared" si="6229"/>
        <v>0</v>
      </c>
      <c r="AR2453" s="17">
        <f t="shared" si="6230"/>
        <v>0</v>
      </c>
      <c r="AS2453" s="17">
        <f t="shared" si="6231"/>
        <v>0</v>
      </c>
      <c r="AT2453" s="17">
        <f t="shared" si="6232"/>
        <v>0</v>
      </c>
      <c r="AU2453" s="17">
        <f t="shared" si="6233"/>
        <v>0</v>
      </c>
      <c r="AV2453" s="17">
        <f t="shared" si="6234"/>
        <v>0</v>
      </c>
      <c r="AW2453" s="17">
        <f t="shared" si="6131"/>
        <v>371943.59117000003</v>
      </c>
      <c r="AX2453" s="17">
        <f t="shared" si="6132"/>
        <v>178107.37899999999</v>
      </c>
      <c r="AY2453" s="17">
        <f t="shared" si="6133"/>
        <v>173940.37899999999</v>
      </c>
      <c r="AZ2453" s="17">
        <f t="shared" si="6235"/>
        <v>0</v>
      </c>
      <c r="BA2453" s="32"/>
      <c r="BB2453" s="32"/>
      <c r="BC2453" s="1"/>
      <c r="BD2453" s="1"/>
      <c r="BE2453" s="1"/>
      <c r="BF2453" s="1"/>
      <c r="BG2453" s="1"/>
      <c r="BH2453" s="1"/>
      <c r="BI2453" s="1"/>
    </row>
    <row r="2454" s="1" customFormat="1" ht="15">
      <c r="A2454" s="30" t="s">
        <v>1000</v>
      </c>
      <c r="B2454" s="30" t="s">
        <v>96</v>
      </c>
      <c r="C2454" s="30" t="s">
        <v>29</v>
      </c>
      <c r="D2454" s="30" t="s">
        <v>406</v>
      </c>
      <c r="E2454" s="35"/>
      <c r="F2454" s="31" t="s">
        <v>36</v>
      </c>
      <c r="G2454" s="17">
        <f>G2455+G2466+G2477</f>
        <v>337731.40000000002</v>
      </c>
      <c r="H2454" s="17">
        <f>H2455+H2466+H2477</f>
        <v>174962.5</v>
      </c>
      <c r="I2454" s="17">
        <f>I2455+I2466+I2477</f>
        <v>170795.5</v>
      </c>
      <c r="J2454" s="17">
        <f>J2455+J2466+J2477</f>
        <v>0</v>
      </c>
      <c r="K2454" s="17">
        <f>K2455+K2466+K2477</f>
        <v>0</v>
      </c>
      <c r="L2454" s="17">
        <f>L2455+L2466+L2477</f>
        <v>0</v>
      </c>
      <c r="M2454" s="17">
        <f t="shared" si="6122"/>
        <v>337731.40000000002</v>
      </c>
      <c r="N2454" s="17">
        <f t="shared" si="6123"/>
        <v>174962.5</v>
      </c>
      <c r="O2454" s="17">
        <f t="shared" si="6124"/>
        <v>170795.5</v>
      </c>
      <c r="P2454" s="17">
        <f>P2455+P2466+P2477</f>
        <v>2329.7999999999997</v>
      </c>
      <c r="Q2454" s="17">
        <f>Q2455+Q2466+Q2477</f>
        <v>0</v>
      </c>
      <c r="R2454" s="17">
        <f>R2455+R2466+R2477</f>
        <v>0</v>
      </c>
      <c r="S2454" s="17">
        <f>S2455+S2466+S2477</f>
        <v>30112.380169999997</v>
      </c>
      <c r="T2454" s="17">
        <f>T2455+T2466+T2477</f>
        <v>3144.8789999999999</v>
      </c>
      <c r="U2454" s="17">
        <f>U2455+U2466+U2477</f>
        <v>0</v>
      </c>
      <c r="V2454" s="17">
        <f>V2455+V2466+V2477</f>
        <v>3144.8789999999999</v>
      </c>
      <c r="W2454" s="17">
        <f>W2455+W2466+W2477</f>
        <v>0</v>
      </c>
      <c r="X2454" s="17">
        <f>X2455+X2466+X2477</f>
        <v>0</v>
      </c>
      <c r="Y2454" s="17">
        <f t="shared" si="6125"/>
        <v>370173.58017000003</v>
      </c>
      <c r="Z2454" s="17">
        <f t="shared" si="6126"/>
        <v>178107.37899999999</v>
      </c>
      <c r="AA2454" s="17">
        <f t="shared" si="6127"/>
        <v>173940.37899999999</v>
      </c>
      <c r="AB2454" s="17">
        <f>AB2455+AB2466+AB2477</f>
        <v>0</v>
      </c>
      <c r="AC2454" s="17">
        <f>AC2455+AC2466+AC2477</f>
        <v>0</v>
      </c>
      <c r="AD2454" s="17">
        <f>AD2455+AD2466+AD2477</f>
        <v>0</v>
      </c>
      <c r="AE2454" s="17">
        <f t="shared" si="6128"/>
        <v>370173.58017000003</v>
      </c>
      <c r="AF2454" s="17">
        <f t="shared" si="6129"/>
        <v>178107.37899999999</v>
      </c>
      <c r="AG2454" s="17">
        <f t="shared" si="6130"/>
        <v>173940.37899999999</v>
      </c>
      <c r="AH2454" s="17">
        <f>AH2455+AH2466+AH2477</f>
        <v>0</v>
      </c>
      <c r="AI2454" s="17">
        <f>AI2455+AI2466+AI2477</f>
        <v>0</v>
      </c>
      <c r="AJ2454" s="17">
        <f>AJ2455+AJ2466+AJ2477</f>
        <v>1770.011</v>
      </c>
      <c r="AK2454" s="17">
        <f>AK2455+AK2466+AK2477</f>
        <v>0</v>
      </c>
      <c r="AL2454" s="17">
        <f>AL2455+AL2466+AL2477</f>
        <v>0</v>
      </c>
      <c r="AM2454" s="17">
        <f>AM2455+AM2466+AM2477</f>
        <v>0</v>
      </c>
      <c r="AN2454" s="17">
        <f>AN2455+AN2466+AN2477</f>
        <v>0</v>
      </c>
      <c r="AO2454" s="17">
        <f>AO2455+AO2466+AO2477</f>
        <v>0</v>
      </c>
      <c r="AP2454" s="17">
        <f>AP2455+AP2466+AP2477</f>
        <v>0</v>
      </c>
      <c r="AQ2454" s="17">
        <f>AQ2455+AQ2466+AQ2477</f>
        <v>0</v>
      </c>
      <c r="AR2454" s="17">
        <f>AR2455+AR2466+AR2477</f>
        <v>0</v>
      </c>
      <c r="AS2454" s="17">
        <f>AS2455+AS2466+AS2477</f>
        <v>0</v>
      </c>
      <c r="AT2454" s="17">
        <f>AT2455+AT2466+AT2477</f>
        <v>0</v>
      </c>
      <c r="AU2454" s="17">
        <f>AU2455+AU2466+AU2477</f>
        <v>0</v>
      </c>
      <c r="AV2454" s="17">
        <f>AV2455+AV2466+AV2477</f>
        <v>0</v>
      </c>
      <c r="AW2454" s="17">
        <f t="shared" si="6131"/>
        <v>371943.59117000003</v>
      </c>
      <c r="AX2454" s="17">
        <f t="shared" si="6132"/>
        <v>178107.37899999999</v>
      </c>
      <c r="AY2454" s="17">
        <f t="shared" si="6133"/>
        <v>173940.37899999999</v>
      </c>
      <c r="AZ2454" s="17">
        <f>AZ2455+AZ2466+AZ2477</f>
        <v>0</v>
      </c>
      <c r="BA2454" s="32"/>
      <c r="BB2454" s="32"/>
      <c r="BC2454" s="1"/>
      <c r="BD2454" s="1"/>
      <c r="BE2454" s="1"/>
      <c r="BF2454" s="1"/>
      <c r="BG2454" s="1"/>
      <c r="BH2454" s="1"/>
      <c r="BI2454" s="1"/>
    </row>
    <row r="2455" s="1" customFormat="1" ht="60">
      <c r="A2455" s="30" t="s">
        <v>1000</v>
      </c>
      <c r="B2455" s="30" t="s">
        <v>96</v>
      </c>
      <c r="C2455" s="30" t="s">
        <v>29</v>
      </c>
      <c r="D2455" s="30" t="s">
        <v>1002</v>
      </c>
      <c r="E2455" s="35"/>
      <c r="F2455" s="31" t="s">
        <v>1003</v>
      </c>
      <c r="G2455" s="17">
        <f>G2456+G2458+G2460+G2464</f>
        <v>182059</v>
      </c>
      <c r="H2455" s="17">
        <f>H2456+H2458+H2460+H2464</f>
        <v>16712.799999999999</v>
      </c>
      <c r="I2455" s="17">
        <f>I2456+I2458+I2460+I2464</f>
        <v>12545.799999999999</v>
      </c>
      <c r="J2455" s="17">
        <f>J2456+J2458+J2460+J2464</f>
        <v>0</v>
      </c>
      <c r="K2455" s="17">
        <f>K2456+K2458+K2460+K2464</f>
        <v>0</v>
      </c>
      <c r="L2455" s="17">
        <f>L2456+L2458+L2460+L2464</f>
        <v>0</v>
      </c>
      <c r="M2455" s="17">
        <f t="shared" si="6122"/>
        <v>182059</v>
      </c>
      <c r="N2455" s="17">
        <f t="shared" si="6123"/>
        <v>16712.799999999999</v>
      </c>
      <c r="O2455" s="17">
        <f t="shared" si="6124"/>
        <v>12545.799999999999</v>
      </c>
      <c r="P2455" s="17">
        <f>P2456+P2458+P2460+P2464+P2462</f>
        <v>0</v>
      </c>
      <c r="Q2455" s="17">
        <f>Q2456+Q2458+Q2460+Q2464+Q2462</f>
        <v>0</v>
      </c>
      <c r="R2455" s="17">
        <f>R2456+R2458+R2460+R2464+R2462</f>
        <v>0</v>
      </c>
      <c r="S2455" s="17">
        <f>S2456+S2458+S2460+S2464+S2462</f>
        <v>27043.051169999999</v>
      </c>
      <c r="T2455" s="17">
        <f>T2456+T2458+T2460+T2464+T2462</f>
        <v>0</v>
      </c>
      <c r="U2455" s="17">
        <f>U2456+U2458+U2460+U2464+U2462</f>
        <v>0</v>
      </c>
      <c r="V2455" s="17">
        <f>V2456+V2458+V2460+V2464+V2462</f>
        <v>0</v>
      </c>
      <c r="W2455" s="17">
        <f>W2456+W2458+W2460+W2464+W2462</f>
        <v>0</v>
      </c>
      <c r="X2455" s="17">
        <f>X2456+X2458+X2460+X2464+X2462</f>
        <v>0</v>
      </c>
      <c r="Y2455" s="17">
        <f t="shared" si="6125"/>
        <v>209102.05116999999</v>
      </c>
      <c r="Z2455" s="17">
        <f t="shared" si="6126"/>
        <v>16712.799999999999</v>
      </c>
      <c r="AA2455" s="17">
        <f t="shared" si="6127"/>
        <v>12545.799999999999</v>
      </c>
      <c r="AB2455" s="17">
        <f>AB2456+AB2458+AB2460+AB2464+AB2462</f>
        <v>0</v>
      </c>
      <c r="AC2455" s="17">
        <f>AC2456+AC2458+AC2460+AC2464+AC2462</f>
        <v>0</v>
      </c>
      <c r="AD2455" s="17">
        <f>AD2456+AD2458+AD2460+AD2464+AD2462</f>
        <v>0</v>
      </c>
      <c r="AE2455" s="17">
        <f t="shared" si="6128"/>
        <v>209102.05116999999</v>
      </c>
      <c r="AF2455" s="17">
        <f t="shared" si="6129"/>
        <v>16712.799999999999</v>
      </c>
      <c r="AG2455" s="17">
        <f t="shared" si="6130"/>
        <v>12545.799999999999</v>
      </c>
      <c r="AH2455" s="17">
        <f>AH2456+AH2458+AH2460+AH2464+AH2462</f>
        <v>0</v>
      </c>
      <c r="AI2455" s="17">
        <f>AI2456+AI2458+AI2460+AI2464+AI2462</f>
        <v>0</v>
      </c>
      <c r="AJ2455" s="17">
        <f>AJ2456+AJ2458+AJ2460+AJ2464+AJ2462</f>
        <v>1770.011</v>
      </c>
      <c r="AK2455" s="17">
        <f>AK2456+AK2458+AK2460+AK2464+AK2462</f>
        <v>0</v>
      </c>
      <c r="AL2455" s="17">
        <f>AL2456+AL2458+AL2460+AL2464+AL2462</f>
        <v>0</v>
      </c>
      <c r="AM2455" s="17">
        <f>AM2456+AM2458+AM2460+AM2464+AM2462</f>
        <v>0</v>
      </c>
      <c r="AN2455" s="17">
        <f>AN2456+AN2458+AN2460+AN2464+AN2462</f>
        <v>0</v>
      </c>
      <c r="AO2455" s="17">
        <f>AO2456+AO2458+AO2460+AO2464+AO2462</f>
        <v>0</v>
      </c>
      <c r="AP2455" s="17">
        <f>AP2456+AP2458+AP2460+AP2464+AP2462</f>
        <v>0</v>
      </c>
      <c r="AQ2455" s="17">
        <f>AQ2456+AQ2458+AQ2460+AQ2464+AQ2462</f>
        <v>0</v>
      </c>
      <c r="AR2455" s="17">
        <f>AR2456+AR2458+AR2460+AR2464+AR2462</f>
        <v>0</v>
      </c>
      <c r="AS2455" s="17">
        <f>AS2456+AS2458+AS2460+AS2464+AS2462</f>
        <v>0</v>
      </c>
      <c r="AT2455" s="17">
        <f>AT2456+AT2458+AT2460+AT2464+AT2462</f>
        <v>0</v>
      </c>
      <c r="AU2455" s="17">
        <f>AU2456+AU2458+AU2460+AU2464+AU2462</f>
        <v>0</v>
      </c>
      <c r="AV2455" s="17">
        <f>AV2456+AV2458+AV2460+AV2464+AV2462</f>
        <v>0</v>
      </c>
      <c r="AW2455" s="17">
        <f t="shared" si="6131"/>
        <v>210872.06216999999</v>
      </c>
      <c r="AX2455" s="17">
        <f t="shared" si="6132"/>
        <v>16712.799999999999</v>
      </c>
      <c r="AY2455" s="17">
        <f t="shared" si="6133"/>
        <v>12545.799999999999</v>
      </c>
      <c r="AZ2455" s="17">
        <f>AZ2456+AZ2458+AZ2460+AZ2464+AZ2462</f>
        <v>0</v>
      </c>
      <c r="BA2455" s="32"/>
      <c r="BB2455" s="32"/>
      <c r="BC2455" s="1"/>
      <c r="BD2455" s="1"/>
      <c r="BE2455" s="1"/>
      <c r="BF2455" s="1"/>
      <c r="BG2455" s="1"/>
      <c r="BH2455" s="1"/>
      <c r="BI2455" s="1"/>
    </row>
    <row r="2456" s="1" customFormat="1" ht="30">
      <c r="A2456" s="30" t="s">
        <v>1000</v>
      </c>
      <c r="B2456" s="30" t="s">
        <v>96</v>
      </c>
      <c r="C2456" s="30" t="s">
        <v>29</v>
      </c>
      <c r="D2456" s="30" t="s">
        <v>1004</v>
      </c>
      <c r="E2456" s="35"/>
      <c r="F2456" s="31" t="s">
        <v>217</v>
      </c>
      <c r="G2456" s="17">
        <f>G2457</f>
        <v>60.299999999999997</v>
      </c>
      <c r="H2456" s="17">
        <f>H2457</f>
        <v>60.299999999999997</v>
      </c>
      <c r="I2456" s="17">
        <f>I2457</f>
        <v>60.299999999999997</v>
      </c>
      <c r="J2456" s="17">
        <f>J2457</f>
        <v>0</v>
      </c>
      <c r="K2456" s="17">
        <f>K2457</f>
        <v>0</v>
      </c>
      <c r="L2456" s="17">
        <f>L2457</f>
        <v>0</v>
      </c>
      <c r="M2456" s="17">
        <f t="shared" ref="M2456:M2519" si="6236">G2456+J2456</f>
        <v>60.299999999999997</v>
      </c>
      <c r="N2456" s="17">
        <f t="shared" ref="N2456:N2519" si="6237">H2456+K2456</f>
        <v>60.299999999999997</v>
      </c>
      <c r="O2456" s="17">
        <f t="shared" ref="O2456:O2519" si="6238">I2456+L2456</f>
        <v>60.299999999999997</v>
      </c>
      <c r="P2456" s="17">
        <f>P2457</f>
        <v>0</v>
      </c>
      <c r="Q2456" s="17">
        <f>Q2457</f>
        <v>0</v>
      </c>
      <c r="R2456" s="17">
        <f>R2457</f>
        <v>0</v>
      </c>
      <c r="S2456" s="17">
        <f>S2457</f>
        <v>0</v>
      </c>
      <c r="T2456" s="17">
        <f>T2457</f>
        <v>0</v>
      </c>
      <c r="U2456" s="17">
        <f>U2457</f>
        <v>0</v>
      </c>
      <c r="V2456" s="17">
        <f>V2457</f>
        <v>0</v>
      </c>
      <c r="W2456" s="17">
        <f>W2457</f>
        <v>0</v>
      </c>
      <c r="X2456" s="17">
        <f>X2457</f>
        <v>0</v>
      </c>
      <c r="Y2456" s="17">
        <f t="shared" si="6125"/>
        <v>60.299999999999997</v>
      </c>
      <c r="Z2456" s="17">
        <f t="shared" si="6126"/>
        <v>60.299999999999997</v>
      </c>
      <c r="AA2456" s="17">
        <f t="shared" si="6127"/>
        <v>60.299999999999997</v>
      </c>
      <c r="AB2456" s="17">
        <f>AB2457</f>
        <v>0</v>
      </c>
      <c r="AC2456" s="17">
        <f>AC2457</f>
        <v>0</v>
      </c>
      <c r="AD2456" s="17">
        <f>AD2457</f>
        <v>0</v>
      </c>
      <c r="AE2456" s="17">
        <f t="shared" si="6128"/>
        <v>60.299999999999997</v>
      </c>
      <c r="AF2456" s="17">
        <f t="shared" si="6129"/>
        <v>60.299999999999997</v>
      </c>
      <c r="AG2456" s="17">
        <f t="shared" si="6130"/>
        <v>60.299999999999997</v>
      </c>
      <c r="AH2456" s="17">
        <f>AH2457</f>
        <v>0</v>
      </c>
      <c r="AI2456" s="17">
        <f>AI2457</f>
        <v>0</v>
      </c>
      <c r="AJ2456" s="17">
        <f>AJ2457</f>
        <v>0</v>
      </c>
      <c r="AK2456" s="17">
        <f>AK2457</f>
        <v>0</v>
      </c>
      <c r="AL2456" s="17">
        <f>AL2457</f>
        <v>0</v>
      </c>
      <c r="AM2456" s="17">
        <f>AM2457</f>
        <v>0</v>
      </c>
      <c r="AN2456" s="17">
        <f>AN2457</f>
        <v>0</v>
      </c>
      <c r="AO2456" s="17">
        <f>AO2457</f>
        <v>0</v>
      </c>
      <c r="AP2456" s="17">
        <f>AP2457</f>
        <v>0</v>
      </c>
      <c r="AQ2456" s="17">
        <f>AQ2457</f>
        <v>0</v>
      </c>
      <c r="AR2456" s="17">
        <f>AR2457</f>
        <v>0</v>
      </c>
      <c r="AS2456" s="17">
        <f>AS2457</f>
        <v>0</v>
      </c>
      <c r="AT2456" s="17">
        <f>AT2457</f>
        <v>0</v>
      </c>
      <c r="AU2456" s="17">
        <f>AU2457</f>
        <v>0</v>
      </c>
      <c r="AV2456" s="17">
        <f>AV2457</f>
        <v>0</v>
      </c>
      <c r="AW2456" s="17">
        <f t="shared" si="6131"/>
        <v>60.299999999999997</v>
      </c>
      <c r="AX2456" s="17">
        <f t="shared" si="6132"/>
        <v>60.299999999999997</v>
      </c>
      <c r="AY2456" s="17">
        <f t="shared" si="6133"/>
        <v>60.299999999999997</v>
      </c>
      <c r="AZ2456" s="17">
        <f>AZ2457</f>
        <v>0</v>
      </c>
      <c r="BA2456" s="32"/>
      <c r="BB2456" s="32"/>
      <c r="BC2456" s="1"/>
      <c r="BD2456" s="1"/>
      <c r="BE2456" s="1"/>
      <c r="BF2456" s="1"/>
      <c r="BG2456" s="1"/>
      <c r="BH2456" s="1"/>
      <c r="BI2456" s="1"/>
    </row>
    <row r="2457" s="1" customFormat="1" ht="30">
      <c r="A2457" s="30" t="s">
        <v>1000</v>
      </c>
      <c r="B2457" s="30" t="s">
        <v>96</v>
      </c>
      <c r="C2457" s="30" t="s">
        <v>29</v>
      </c>
      <c r="D2457" s="30" t="s">
        <v>1004</v>
      </c>
      <c r="E2457" s="30" t="s">
        <v>134</v>
      </c>
      <c r="F2457" s="31" t="s">
        <v>135</v>
      </c>
      <c r="G2457" s="17">
        <v>60.299999999999997</v>
      </c>
      <c r="H2457" s="17">
        <v>60.299999999999997</v>
      </c>
      <c r="I2457" s="17">
        <v>60.299999999999997</v>
      </c>
      <c r="J2457" s="17"/>
      <c r="K2457" s="17"/>
      <c r="L2457" s="17"/>
      <c r="M2457" s="17">
        <f t="shared" si="6236"/>
        <v>60.299999999999997</v>
      </c>
      <c r="N2457" s="17">
        <f t="shared" si="6237"/>
        <v>60.299999999999997</v>
      </c>
      <c r="O2457" s="17">
        <f t="shared" si="6238"/>
        <v>60.299999999999997</v>
      </c>
      <c r="P2457" s="17"/>
      <c r="Q2457" s="17"/>
      <c r="R2457" s="17"/>
      <c r="S2457" s="17"/>
      <c r="T2457" s="17"/>
      <c r="U2457" s="17"/>
      <c r="V2457" s="17"/>
      <c r="W2457" s="17"/>
      <c r="X2457" s="17"/>
      <c r="Y2457" s="17">
        <f t="shared" si="6125"/>
        <v>60.299999999999997</v>
      </c>
      <c r="Z2457" s="17">
        <f t="shared" si="6126"/>
        <v>60.299999999999997</v>
      </c>
      <c r="AA2457" s="17">
        <f t="shared" si="6127"/>
        <v>60.299999999999997</v>
      </c>
      <c r="AB2457" s="17"/>
      <c r="AC2457" s="17"/>
      <c r="AD2457" s="17"/>
      <c r="AE2457" s="17">
        <f t="shared" si="6128"/>
        <v>60.299999999999997</v>
      </c>
      <c r="AF2457" s="17">
        <f t="shared" si="6129"/>
        <v>60.299999999999997</v>
      </c>
      <c r="AG2457" s="17">
        <f t="shared" si="6130"/>
        <v>60.299999999999997</v>
      </c>
      <c r="AH2457" s="17"/>
      <c r="AI2457" s="17"/>
      <c r="AJ2457" s="17"/>
      <c r="AK2457" s="17"/>
      <c r="AL2457" s="17"/>
      <c r="AM2457" s="17"/>
      <c r="AN2457" s="17"/>
      <c r="AO2457" s="17"/>
      <c r="AP2457" s="17"/>
      <c r="AQ2457" s="17"/>
      <c r="AR2457" s="17"/>
      <c r="AS2457" s="17"/>
      <c r="AT2457" s="17"/>
      <c r="AU2457" s="17"/>
      <c r="AV2457" s="17"/>
      <c r="AW2457" s="17">
        <f t="shared" si="6131"/>
        <v>60.299999999999997</v>
      </c>
      <c r="AX2457" s="17">
        <f t="shared" si="6132"/>
        <v>60.299999999999997</v>
      </c>
      <c r="AY2457" s="17">
        <f t="shared" si="6133"/>
        <v>60.299999999999997</v>
      </c>
      <c r="AZ2457" s="17"/>
      <c r="BA2457" s="32"/>
      <c r="BB2457" s="32"/>
      <c r="BC2457" s="1"/>
      <c r="BD2457" s="1"/>
      <c r="BE2457" s="1"/>
      <c r="BF2457" s="1"/>
      <c r="BG2457" s="1"/>
      <c r="BH2457" s="1"/>
      <c r="BI2457" s="1"/>
    </row>
    <row r="2458" s="1" customFormat="1" ht="45">
      <c r="A2458" s="30" t="s">
        <v>1000</v>
      </c>
      <c r="B2458" s="30" t="s">
        <v>96</v>
      </c>
      <c r="C2458" s="30" t="s">
        <v>29</v>
      </c>
      <c r="D2458" s="30" t="s">
        <v>1005</v>
      </c>
      <c r="E2458" s="35"/>
      <c r="F2458" s="31" t="s">
        <v>1006</v>
      </c>
      <c r="G2458" s="17">
        <f>G2459</f>
        <v>100513.2</v>
      </c>
      <c r="H2458" s="17">
        <f>H2459</f>
        <v>4167</v>
      </c>
      <c r="I2458" s="17">
        <f>I2459</f>
        <v>0</v>
      </c>
      <c r="J2458" s="17">
        <f>J2459</f>
        <v>0</v>
      </c>
      <c r="K2458" s="17">
        <f>K2459</f>
        <v>0</v>
      </c>
      <c r="L2458" s="17">
        <f>L2459</f>
        <v>0</v>
      </c>
      <c r="M2458" s="17">
        <f t="shared" si="6236"/>
        <v>100513.2</v>
      </c>
      <c r="N2458" s="17">
        <f t="shared" si="6237"/>
        <v>4167</v>
      </c>
      <c r="O2458" s="17">
        <f t="shared" si="6238"/>
        <v>0</v>
      </c>
      <c r="P2458" s="17">
        <f>P2459</f>
        <v>0</v>
      </c>
      <c r="Q2458" s="17">
        <f>Q2459</f>
        <v>0</v>
      </c>
      <c r="R2458" s="17">
        <f>R2459</f>
        <v>0</v>
      </c>
      <c r="S2458" s="17">
        <f>S2459</f>
        <v>10.768700000000001</v>
      </c>
      <c r="T2458" s="17">
        <f>T2459</f>
        <v>0</v>
      </c>
      <c r="U2458" s="17">
        <f>U2459</f>
        <v>0</v>
      </c>
      <c r="V2458" s="17">
        <f>V2459</f>
        <v>0</v>
      </c>
      <c r="W2458" s="17">
        <f>W2459</f>
        <v>0</v>
      </c>
      <c r="X2458" s="17">
        <f>X2459</f>
        <v>0</v>
      </c>
      <c r="Y2458" s="17">
        <f t="shared" si="6125"/>
        <v>100523.9687</v>
      </c>
      <c r="Z2458" s="17">
        <f t="shared" si="6126"/>
        <v>4167</v>
      </c>
      <c r="AA2458" s="17">
        <f t="shared" si="6127"/>
        <v>0</v>
      </c>
      <c r="AB2458" s="17">
        <f>AB2459</f>
        <v>0</v>
      </c>
      <c r="AC2458" s="17">
        <f>AC2459</f>
        <v>0</v>
      </c>
      <c r="AD2458" s="17">
        <f>AD2459</f>
        <v>0</v>
      </c>
      <c r="AE2458" s="17">
        <f t="shared" si="6128"/>
        <v>100523.9687</v>
      </c>
      <c r="AF2458" s="17">
        <f t="shared" si="6129"/>
        <v>4167</v>
      </c>
      <c r="AG2458" s="17">
        <f t="shared" si="6130"/>
        <v>0</v>
      </c>
      <c r="AH2458" s="17">
        <f>AH2459</f>
        <v>0</v>
      </c>
      <c r="AI2458" s="17">
        <f>AI2459</f>
        <v>0</v>
      </c>
      <c r="AJ2458" s="17">
        <f>AJ2459</f>
        <v>1770.011</v>
      </c>
      <c r="AK2458" s="17">
        <f>AK2459</f>
        <v>0</v>
      </c>
      <c r="AL2458" s="17">
        <f>AL2459</f>
        <v>0</v>
      </c>
      <c r="AM2458" s="17">
        <f>AM2459</f>
        <v>0</v>
      </c>
      <c r="AN2458" s="17">
        <f>AN2459</f>
        <v>0</v>
      </c>
      <c r="AO2458" s="17">
        <f>AO2459</f>
        <v>0</v>
      </c>
      <c r="AP2458" s="17">
        <f>AP2459</f>
        <v>0</v>
      </c>
      <c r="AQ2458" s="17">
        <f>AQ2459</f>
        <v>0</v>
      </c>
      <c r="AR2458" s="17">
        <f>AR2459</f>
        <v>0</v>
      </c>
      <c r="AS2458" s="17">
        <f>AS2459</f>
        <v>0</v>
      </c>
      <c r="AT2458" s="17">
        <f>AT2459</f>
        <v>0</v>
      </c>
      <c r="AU2458" s="17">
        <f>AU2459</f>
        <v>0</v>
      </c>
      <c r="AV2458" s="17">
        <f>AV2459</f>
        <v>0</v>
      </c>
      <c r="AW2458" s="17">
        <f t="shared" si="6131"/>
        <v>102293.9797</v>
      </c>
      <c r="AX2458" s="17">
        <f t="shared" si="6132"/>
        <v>4167</v>
      </c>
      <c r="AY2458" s="17">
        <f t="shared" si="6133"/>
        <v>0</v>
      </c>
      <c r="AZ2458" s="17">
        <f>AZ2459</f>
        <v>0</v>
      </c>
      <c r="BA2458" s="32"/>
      <c r="BB2458" s="32"/>
      <c r="BC2458" s="1"/>
      <c r="BD2458" s="1"/>
      <c r="BE2458" s="1"/>
      <c r="BF2458" s="1"/>
      <c r="BG2458" s="1"/>
      <c r="BH2458" s="1"/>
      <c r="BI2458" s="1"/>
    </row>
    <row r="2459" s="1" customFormat="1" ht="30">
      <c r="A2459" s="30" t="s">
        <v>1000</v>
      </c>
      <c r="B2459" s="30" t="s">
        <v>96</v>
      </c>
      <c r="C2459" s="30" t="s">
        <v>29</v>
      </c>
      <c r="D2459" s="30" t="s">
        <v>1005</v>
      </c>
      <c r="E2459" s="30" t="s">
        <v>134</v>
      </c>
      <c r="F2459" s="31" t="s">
        <v>135</v>
      </c>
      <c r="G2459" s="17">
        <v>100513.2</v>
      </c>
      <c r="H2459" s="17">
        <v>4167</v>
      </c>
      <c r="I2459" s="17">
        <v>0</v>
      </c>
      <c r="J2459" s="17"/>
      <c r="K2459" s="17"/>
      <c r="L2459" s="17"/>
      <c r="M2459" s="17">
        <f t="shared" si="6236"/>
        <v>100513.2</v>
      </c>
      <c r="N2459" s="17">
        <f t="shared" si="6237"/>
        <v>4167</v>
      </c>
      <c r="O2459" s="17">
        <f t="shared" si="6238"/>
        <v>0</v>
      </c>
      <c r="P2459" s="17"/>
      <c r="Q2459" s="17"/>
      <c r="R2459" s="17"/>
      <c r="S2459" s="17">
        <v>10.768700000000001</v>
      </c>
      <c r="T2459" s="17"/>
      <c r="U2459" s="17"/>
      <c r="V2459" s="17"/>
      <c r="W2459" s="17"/>
      <c r="X2459" s="17"/>
      <c r="Y2459" s="17">
        <f t="shared" si="6125"/>
        <v>100523.9687</v>
      </c>
      <c r="Z2459" s="17">
        <f t="shared" si="6126"/>
        <v>4167</v>
      </c>
      <c r="AA2459" s="17">
        <f t="shared" si="6127"/>
        <v>0</v>
      </c>
      <c r="AB2459" s="17"/>
      <c r="AC2459" s="17"/>
      <c r="AD2459" s="17"/>
      <c r="AE2459" s="17">
        <f t="shared" si="6128"/>
        <v>100523.9687</v>
      </c>
      <c r="AF2459" s="17">
        <f t="shared" si="6129"/>
        <v>4167</v>
      </c>
      <c r="AG2459" s="17">
        <f t="shared" si="6130"/>
        <v>0</v>
      </c>
      <c r="AH2459" s="17"/>
      <c r="AI2459" s="17"/>
      <c r="AJ2459" s="17">
        <v>1770.011</v>
      </c>
      <c r="AK2459" s="17"/>
      <c r="AL2459" s="17"/>
      <c r="AM2459" s="17"/>
      <c r="AN2459" s="17"/>
      <c r="AO2459" s="17"/>
      <c r="AP2459" s="17"/>
      <c r="AQ2459" s="17"/>
      <c r="AR2459" s="17"/>
      <c r="AS2459" s="17"/>
      <c r="AT2459" s="17"/>
      <c r="AU2459" s="17"/>
      <c r="AV2459" s="17"/>
      <c r="AW2459" s="17">
        <f t="shared" si="6131"/>
        <v>102293.9797</v>
      </c>
      <c r="AX2459" s="17">
        <f t="shared" si="6132"/>
        <v>4167</v>
      </c>
      <c r="AY2459" s="17">
        <f t="shared" si="6133"/>
        <v>0</v>
      </c>
      <c r="AZ2459" s="17"/>
      <c r="BA2459" s="32"/>
      <c r="BB2459" s="32"/>
      <c r="BC2459" s="1"/>
      <c r="BD2459" s="1"/>
      <c r="BE2459" s="1"/>
      <c r="BF2459" s="1"/>
      <c r="BG2459" s="1"/>
      <c r="BH2459" s="1"/>
      <c r="BI2459" s="1"/>
    </row>
    <row r="2460" s="1" customFormat="1" ht="30">
      <c r="A2460" s="30" t="s">
        <v>1000</v>
      </c>
      <c r="B2460" s="30" t="s">
        <v>96</v>
      </c>
      <c r="C2460" s="30" t="s">
        <v>29</v>
      </c>
      <c r="D2460" s="30" t="s">
        <v>1007</v>
      </c>
      <c r="E2460" s="35"/>
      <c r="F2460" s="31" t="s">
        <v>1008</v>
      </c>
      <c r="G2460" s="17">
        <f>G2461</f>
        <v>46485.5</v>
      </c>
      <c r="H2460" s="17">
        <f>H2461</f>
        <v>12485.5</v>
      </c>
      <c r="I2460" s="17">
        <f>I2461</f>
        <v>12485.5</v>
      </c>
      <c r="J2460" s="17">
        <f>J2461</f>
        <v>0</v>
      </c>
      <c r="K2460" s="17">
        <f>K2461</f>
        <v>0</v>
      </c>
      <c r="L2460" s="17">
        <f>L2461</f>
        <v>0</v>
      </c>
      <c r="M2460" s="17">
        <f t="shared" si="6236"/>
        <v>46485.5</v>
      </c>
      <c r="N2460" s="17">
        <f t="shared" si="6237"/>
        <v>12485.5</v>
      </c>
      <c r="O2460" s="17">
        <f t="shared" si="6238"/>
        <v>12485.5</v>
      </c>
      <c r="P2460" s="17">
        <f>P2461</f>
        <v>0</v>
      </c>
      <c r="Q2460" s="17">
        <f>Q2461</f>
        <v>0</v>
      </c>
      <c r="R2460" s="17">
        <f>R2461</f>
        <v>0</v>
      </c>
      <c r="S2460" s="17">
        <f>S2461</f>
        <v>2432.2824700000001</v>
      </c>
      <c r="T2460" s="17">
        <f>T2461</f>
        <v>0</v>
      </c>
      <c r="U2460" s="17">
        <f>U2461</f>
        <v>0</v>
      </c>
      <c r="V2460" s="17">
        <f>V2461</f>
        <v>0</v>
      </c>
      <c r="W2460" s="17">
        <f>W2461</f>
        <v>0</v>
      </c>
      <c r="X2460" s="17">
        <f>X2461</f>
        <v>0</v>
      </c>
      <c r="Y2460" s="17">
        <f t="shared" si="6125"/>
        <v>48917.782469999998</v>
      </c>
      <c r="Z2460" s="17">
        <f t="shared" si="6126"/>
        <v>12485.5</v>
      </c>
      <c r="AA2460" s="17">
        <f t="shared" si="6127"/>
        <v>12485.5</v>
      </c>
      <c r="AB2460" s="17">
        <f>AB2461</f>
        <v>0</v>
      </c>
      <c r="AC2460" s="17">
        <f>AC2461</f>
        <v>0</v>
      </c>
      <c r="AD2460" s="17">
        <f>AD2461</f>
        <v>0</v>
      </c>
      <c r="AE2460" s="17">
        <f t="shared" si="6128"/>
        <v>48917.782469999998</v>
      </c>
      <c r="AF2460" s="17">
        <f t="shared" si="6129"/>
        <v>12485.5</v>
      </c>
      <c r="AG2460" s="17">
        <f t="shared" si="6130"/>
        <v>12485.5</v>
      </c>
      <c r="AH2460" s="17">
        <f>AH2461</f>
        <v>0</v>
      </c>
      <c r="AI2460" s="17">
        <f>AI2461</f>
        <v>0</v>
      </c>
      <c r="AJ2460" s="17">
        <f>AJ2461</f>
        <v>0</v>
      </c>
      <c r="AK2460" s="17">
        <f>AK2461</f>
        <v>0</v>
      </c>
      <c r="AL2460" s="17">
        <f>AL2461</f>
        <v>0</v>
      </c>
      <c r="AM2460" s="17">
        <f>AM2461</f>
        <v>0</v>
      </c>
      <c r="AN2460" s="17">
        <f>AN2461</f>
        <v>0</v>
      </c>
      <c r="AO2460" s="17">
        <f>AO2461</f>
        <v>0</v>
      </c>
      <c r="AP2460" s="17">
        <f>AP2461</f>
        <v>0</v>
      </c>
      <c r="AQ2460" s="17">
        <f>AQ2461</f>
        <v>0</v>
      </c>
      <c r="AR2460" s="17">
        <f>AR2461</f>
        <v>0</v>
      </c>
      <c r="AS2460" s="17">
        <f>AS2461</f>
        <v>0</v>
      </c>
      <c r="AT2460" s="17">
        <f>AT2461</f>
        <v>0</v>
      </c>
      <c r="AU2460" s="17">
        <f>AU2461</f>
        <v>0</v>
      </c>
      <c r="AV2460" s="17">
        <f>AV2461</f>
        <v>0</v>
      </c>
      <c r="AW2460" s="17">
        <f t="shared" si="6131"/>
        <v>48917.782469999998</v>
      </c>
      <c r="AX2460" s="17">
        <f t="shared" si="6132"/>
        <v>12485.5</v>
      </c>
      <c r="AY2460" s="17">
        <f t="shared" si="6133"/>
        <v>12485.5</v>
      </c>
      <c r="AZ2460" s="17">
        <f>AZ2461</f>
        <v>0</v>
      </c>
      <c r="BA2460" s="32"/>
      <c r="BB2460" s="32"/>
      <c r="BC2460" s="1"/>
      <c r="BD2460" s="1"/>
      <c r="BE2460" s="1"/>
      <c r="BF2460" s="1"/>
      <c r="BG2460" s="1"/>
      <c r="BH2460" s="1"/>
      <c r="BI2460" s="1"/>
    </row>
    <row r="2461" s="1" customFormat="1" ht="30">
      <c r="A2461" s="30" t="s">
        <v>1000</v>
      </c>
      <c r="B2461" s="30" t="s">
        <v>96</v>
      </c>
      <c r="C2461" s="30" t="s">
        <v>29</v>
      </c>
      <c r="D2461" s="30" t="s">
        <v>1007</v>
      </c>
      <c r="E2461" s="30" t="s">
        <v>134</v>
      </c>
      <c r="F2461" s="31" t="s">
        <v>135</v>
      </c>
      <c r="G2461" s="17">
        <v>46485.5</v>
      </c>
      <c r="H2461" s="17">
        <v>12485.5</v>
      </c>
      <c r="I2461" s="17">
        <v>12485.5</v>
      </c>
      <c r="J2461" s="17"/>
      <c r="K2461" s="17"/>
      <c r="L2461" s="17"/>
      <c r="M2461" s="17">
        <f t="shared" si="6236"/>
        <v>46485.5</v>
      </c>
      <c r="N2461" s="17">
        <f t="shared" si="6237"/>
        <v>12485.5</v>
      </c>
      <c r="O2461" s="17">
        <f t="shared" si="6238"/>
        <v>12485.5</v>
      </c>
      <c r="P2461" s="17"/>
      <c r="Q2461" s="17"/>
      <c r="R2461" s="17"/>
      <c r="S2461" s="17">
        <v>2432.2824700000001</v>
      </c>
      <c r="T2461" s="17"/>
      <c r="U2461" s="17"/>
      <c r="V2461" s="17"/>
      <c r="W2461" s="17"/>
      <c r="X2461" s="17"/>
      <c r="Y2461" s="17">
        <f t="shared" si="6125"/>
        <v>48917.782469999998</v>
      </c>
      <c r="Z2461" s="17">
        <f t="shared" si="6126"/>
        <v>12485.5</v>
      </c>
      <c r="AA2461" s="17">
        <f t="shared" si="6127"/>
        <v>12485.5</v>
      </c>
      <c r="AB2461" s="17"/>
      <c r="AC2461" s="17"/>
      <c r="AD2461" s="17"/>
      <c r="AE2461" s="17">
        <f t="shared" si="6128"/>
        <v>48917.782469999998</v>
      </c>
      <c r="AF2461" s="17">
        <f t="shared" si="6129"/>
        <v>12485.5</v>
      </c>
      <c r="AG2461" s="17">
        <f t="shared" si="6130"/>
        <v>12485.5</v>
      </c>
      <c r="AH2461" s="17"/>
      <c r="AI2461" s="17"/>
      <c r="AJ2461" s="17"/>
      <c r="AK2461" s="17"/>
      <c r="AL2461" s="17"/>
      <c r="AM2461" s="17"/>
      <c r="AN2461" s="17"/>
      <c r="AO2461" s="17"/>
      <c r="AP2461" s="17"/>
      <c r="AQ2461" s="17"/>
      <c r="AR2461" s="17"/>
      <c r="AS2461" s="17"/>
      <c r="AT2461" s="17"/>
      <c r="AU2461" s="17"/>
      <c r="AV2461" s="17"/>
      <c r="AW2461" s="17">
        <f t="shared" si="6131"/>
        <v>48917.782469999998</v>
      </c>
      <c r="AX2461" s="17">
        <f t="shared" si="6132"/>
        <v>12485.5</v>
      </c>
      <c r="AY2461" s="17">
        <f t="shared" si="6133"/>
        <v>12485.5</v>
      </c>
      <c r="AZ2461" s="17"/>
      <c r="BA2461" s="32"/>
      <c r="BB2461" s="32"/>
      <c r="BC2461" s="1"/>
      <c r="BD2461" s="1"/>
      <c r="BE2461" s="1"/>
      <c r="BF2461" s="1"/>
      <c r="BG2461" s="1"/>
      <c r="BH2461" s="1"/>
      <c r="BI2461" s="1"/>
    </row>
    <row r="2462" s="1" customFormat="1" ht="30">
      <c r="A2462" s="30" t="s">
        <v>1000</v>
      </c>
      <c r="B2462" s="30" t="s">
        <v>96</v>
      </c>
      <c r="C2462" s="30" t="s">
        <v>29</v>
      </c>
      <c r="D2462" s="30" t="s">
        <v>1009</v>
      </c>
      <c r="E2462" s="35"/>
      <c r="F2462" s="31" t="s">
        <v>1010</v>
      </c>
      <c r="G2462" s="17"/>
      <c r="H2462" s="17"/>
      <c r="I2462" s="17"/>
      <c r="J2462" s="17"/>
      <c r="K2462" s="17"/>
      <c r="L2462" s="17"/>
      <c r="M2462" s="17"/>
      <c r="N2462" s="17"/>
      <c r="O2462" s="17"/>
      <c r="P2462" s="17">
        <f>P2463</f>
        <v>0</v>
      </c>
      <c r="Q2462" s="17">
        <f>Q2463</f>
        <v>0</v>
      </c>
      <c r="R2462" s="17">
        <f>R2463</f>
        <v>0</v>
      </c>
      <c r="S2462" s="17">
        <f>S2463</f>
        <v>24600</v>
      </c>
      <c r="T2462" s="17">
        <f>T2463</f>
        <v>0</v>
      </c>
      <c r="U2462" s="17">
        <f>U2463</f>
        <v>0</v>
      </c>
      <c r="V2462" s="17">
        <f>V2463</f>
        <v>0</v>
      </c>
      <c r="W2462" s="17">
        <f>W2463</f>
        <v>0</v>
      </c>
      <c r="X2462" s="17">
        <f>X2463</f>
        <v>0</v>
      </c>
      <c r="Y2462" s="17">
        <f t="shared" si="6125"/>
        <v>24600</v>
      </c>
      <c r="Z2462" s="17">
        <f t="shared" si="6126"/>
        <v>0</v>
      </c>
      <c r="AA2462" s="17">
        <f t="shared" si="6127"/>
        <v>0</v>
      </c>
      <c r="AB2462" s="17">
        <f>AB2463</f>
        <v>0</v>
      </c>
      <c r="AC2462" s="17">
        <f>AC2463</f>
        <v>0</v>
      </c>
      <c r="AD2462" s="17">
        <f>AD2463</f>
        <v>0</v>
      </c>
      <c r="AE2462" s="17">
        <f t="shared" si="6128"/>
        <v>24600</v>
      </c>
      <c r="AF2462" s="17">
        <f t="shared" si="6129"/>
        <v>0</v>
      </c>
      <c r="AG2462" s="17">
        <f t="shared" si="6130"/>
        <v>0</v>
      </c>
      <c r="AH2462" s="17">
        <f>AH2463</f>
        <v>0</v>
      </c>
      <c r="AI2462" s="17">
        <f>AI2463</f>
        <v>0</v>
      </c>
      <c r="AJ2462" s="17">
        <f>AJ2463</f>
        <v>0</v>
      </c>
      <c r="AK2462" s="17">
        <f>AK2463</f>
        <v>0</v>
      </c>
      <c r="AL2462" s="17">
        <f>AL2463</f>
        <v>0</v>
      </c>
      <c r="AM2462" s="17">
        <f>AM2463</f>
        <v>0</v>
      </c>
      <c r="AN2462" s="17">
        <f>AN2463</f>
        <v>0</v>
      </c>
      <c r="AO2462" s="17">
        <f>AO2463</f>
        <v>0</v>
      </c>
      <c r="AP2462" s="17">
        <f>AP2463</f>
        <v>0</v>
      </c>
      <c r="AQ2462" s="17">
        <f>AQ2463</f>
        <v>0</v>
      </c>
      <c r="AR2462" s="17">
        <f>AR2463</f>
        <v>0</v>
      </c>
      <c r="AS2462" s="17">
        <f>AS2463</f>
        <v>0</v>
      </c>
      <c r="AT2462" s="17">
        <f>AT2463</f>
        <v>0</v>
      </c>
      <c r="AU2462" s="17">
        <f>AU2463</f>
        <v>0</v>
      </c>
      <c r="AV2462" s="17">
        <f>AV2463</f>
        <v>0</v>
      </c>
      <c r="AW2462" s="17">
        <f t="shared" si="6131"/>
        <v>24600</v>
      </c>
      <c r="AX2462" s="17">
        <f t="shared" si="6132"/>
        <v>0</v>
      </c>
      <c r="AY2462" s="17">
        <f t="shared" si="6133"/>
        <v>0</v>
      </c>
      <c r="AZ2462" s="17">
        <f>AZ2463</f>
        <v>0</v>
      </c>
      <c r="BA2462" s="32"/>
      <c r="BB2462" s="32"/>
      <c r="BC2462" s="1"/>
      <c r="BD2462" s="1"/>
      <c r="BE2462" s="1"/>
      <c r="BF2462" s="1"/>
      <c r="BG2462" s="1"/>
      <c r="BH2462" s="1"/>
      <c r="BI2462" s="1"/>
    </row>
    <row r="2463" s="1" customFormat="1" ht="30">
      <c r="A2463" s="30" t="s">
        <v>1000</v>
      </c>
      <c r="B2463" s="30" t="s">
        <v>96</v>
      </c>
      <c r="C2463" s="30" t="s">
        <v>29</v>
      </c>
      <c r="D2463" s="30" t="s">
        <v>1009</v>
      </c>
      <c r="E2463" s="30" t="s">
        <v>134</v>
      </c>
      <c r="F2463" s="31" t="s">
        <v>135</v>
      </c>
      <c r="G2463" s="17"/>
      <c r="H2463" s="17"/>
      <c r="I2463" s="17"/>
      <c r="J2463" s="17"/>
      <c r="K2463" s="17"/>
      <c r="L2463" s="17"/>
      <c r="M2463" s="17"/>
      <c r="N2463" s="17"/>
      <c r="O2463" s="17"/>
      <c r="P2463" s="17"/>
      <c r="Q2463" s="17"/>
      <c r="R2463" s="17"/>
      <c r="S2463" s="17">
        <v>24600</v>
      </c>
      <c r="T2463" s="17"/>
      <c r="U2463" s="17"/>
      <c r="V2463" s="17"/>
      <c r="W2463" s="17"/>
      <c r="X2463" s="17"/>
      <c r="Y2463" s="17">
        <f t="shared" si="6125"/>
        <v>24600</v>
      </c>
      <c r="Z2463" s="17">
        <f t="shared" si="6126"/>
        <v>0</v>
      </c>
      <c r="AA2463" s="17">
        <f t="shared" si="6127"/>
        <v>0</v>
      </c>
      <c r="AB2463" s="17"/>
      <c r="AC2463" s="17"/>
      <c r="AD2463" s="17"/>
      <c r="AE2463" s="17">
        <f t="shared" si="6128"/>
        <v>24600</v>
      </c>
      <c r="AF2463" s="17">
        <f t="shared" si="6129"/>
        <v>0</v>
      </c>
      <c r="AG2463" s="17">
        <f t="shared" si="6130"/>
        <v>0</v>
      </c>
      <c r="AH2463" s="17"/>
      <c r="AI2463" s="17"/>
      <c r="AJ2463" s="17"/>
      <c r="AK2463" s="17"/>
      <c r="AL2463" s="17"/>
      <c r="AM2463" s="17"/>
      <c r="AN2463" s="17"/>
      <c r="AO2463" s="17"/>
      <c r="AP2463" s="17"/>
      <c r="AQ2463" s="17"/>
      <c r="AR2463" s="17"/>
      <c r="AS2463" s="17"/>
      <c r="AT2463" s="17"/>
      <c r="AU2463" s="17"/>
      <c r="AV2463" s="17"/>
      <c r="AW2463" s="17">
        <f t="shared" si="6131"/>
        <v>24600</v>
      </c>
      <c r="AX2463" s="17">
        <f t="shared" si="6132"/>
        <v>0</v>
      </c>
      <c r="AY2463" s="17">
        <f t="shared" si="6133"/>
        <v>0</v>
      </c>
      <c r="AZ2463" s="17"/>
      <c r="BA2463" s="32"/>
      <c r="BB2463" s="32"/>
      <c r="BC2463" s="1"/>
      <c r="BD2463" s="1"/>
      <c r="BE2463" s="1"/>
      <c r="BF2463" s="1"/>
      <c r="BG2463" s="1"/>
      <c r="BH2463" s="1"/>
      <c r="BI2463" s="1"/>
    </row>
    <row r="2464" s="1" customFormat="1" ht="30">
      <c r="A2464" s="30" t="s">
        <v>1000</v>
      </c>
      <c r="B2464" s="30" t="s">
        <v>96</v>
      </c>
      <c r="C2464" s="30" t="s">
        <v>29</v>
      </c>
      <c r="D2464" s="30" t="s">
        <v>1011</v>
      </c>
      <c r="E2464" s="35"/>
      <c r="F2464" s="31" t="s">
        <v>1012</v>
      </c>
      <c r="G2464" s="17">
        <f>G2465</f>
        <v>35000</v>
      </c>
      <c r="H2464" s="17">
        <f>H2465</f>
        <v>0</v>
      </c>
      <c r="I2464" s="17">
        <f>I2465</f>
        <v>0</v>
      </c>
      <c r="J2464" s="17">
        <f>J2465</f>
        <v>0</v>
      </c>
      <c r="K2464" s="17">
        <f>K2465</f>
        <v>0</v>
      </c>
      <c r="L2464" s="17">
        <f>L2465</f>
        <v>0</v>
      </c>
      <c r="M2464" s="17">
        <f t="shared" si="6236"/>
        <v>35000</v>
      </c>
      <c r="N2464" s="17">
        <f t="shared" si="6237"/>
        <v>0</v>
      </c>
      <c r="O2464" s="17">
        <f t="shared" si="6238"/>
        <v>0</v>
      </c>
      <c r="P2464" s="17">
        <f>P2465</f>
        <v>0</v>
      </c>
      <c r="Q2464" s="17">
        <f>Q2465</f>
        <v>0</v>
      </c>
      <c r="R2464" s="17">
        <f>R2465</f>
        <v>0</v>
      </c>
      <c r="S2464" s="17">
        <f>S2465</f>
        <v>0</v>
      </c>
      <c r="T2464" s="17">
        <f>T2465</f>
        <v>0</v>
      </c>
      <c r="U2464" s="17">
        <f>U2465</f>
        <v>0</v>
      </c>
      <c r="V2464" s="17">
        <f>V2465</f>
        <v>0</v>
      </c>
      <c r="W2464" s="17">
        <f>W2465</f>
        <v>0</v>
      </c>
      <c r="X2464" s="17">
        <f>X2465</f>
        <v>0</v>
      </c>
      <c r="Y2464" s="17">
        <f t="shared" si="6125"/>
        <v>35000</v>
      </c>
      <c r="Z2464" s="17">
        <f t="shared" si="6126"/>
        <v>0</v>
      </c>
      <c r="AA2464" s="17">
        <f t="shared" si="6127"/>
        <v>0</v>
      </c>
      <c r="AB2464" s="17">
        <f>AB2465</f>
        <v>0</v>
      </c>
      <c r="AC2464" s="17">
        <f>AC2465</f>
        <v>0</v>
      </c>
      <c r="AD2464" s="17">
        <f>AD2465</f>
        <v>0</v>
      </c>
      <c r="AE2464" s="17">
        <f t="shared" si="6128"/>
        <v>35000</v>
      </c>
      <c r="AF2464" s="17">
        <f t="shared" si="6129"/>
        <v>0</v>
      </c>
      <c r="AG2464" s="17">
        <f t="shared" si="6130"/>
        <v>0</v>
      </c>
      <c r="AH2464" s="17">
        <f>AH2465</f>
        <v>0</v>
      </c>
      <c r="AI2464" s="17">
        <f>AI2465</f>
        <v>0</v>
      </c>
      <c r="AJ2464" s="17">
        <f>AJ2465</f>
        <v>0</v>
      </c>
      <c r="AK2464" s="17">
        <f>AK2465</f>
        <v>0</v>
      </c>
      <c r="AL2464" s="17">
        <f>AL2465</f>
        <v>0</v>
      </c>
      <c r="AM2464" s="17">
        <f>AM2465</f>
        <v>0</v>
      </c>
      <c r="AN2464" s="17">
        <f>AN2465</f>
        <v>0</v>
      </c>
      <c r="AO2464" s="17">
        <f>AO2465</f>
        <v>0</v>
      </c>
      <c r="AP2464" s="17">
        <f>AP2465</f>
        <v>0</v>
      </c>
      <c r="AQ2464" s="17">
        <f>AQ2465</f>
        <v>0</v>
      </c>
      <c r="AR2464" s="17">
        <f>AR2465</f>
        <v>0</v>
      </c>
      <c r="AS2464" s="17">
        <f>AS2465</f>
        <v>0</v>
      </c>
      <c r="AT2464" s="17">
        <f>AT2465</f>
        <v>0</v>
      </c>
      <c r="AU2464" s="17">
        <f>AU2465</f>
        <v>0</v>
      </c>
      <c r="AV2464" s="17">
        <f>AV2465</f>
        <v>0</v>
      </c>
      <c r="AW2464" s="17">
        <f t="shared" si="6131"/>
        <v>35000</v>
      </c>
      <c r="AX2464" s="17">
        <f t="shared" si="6132"/>
        <v>0</v>
      </c>
      <c r="AY2464" s="17">
        <f t="shared" si="6133"/>
        <v>0</v>
      </c>
      <c r="AZ2464" s="17">
        <f>AZ2465</f>
        <v>0</v>
      </c>
      <c r="BA2464" s="32"/>
      <c r="BB2464" s="32"/>
      <c r="BC2464" s="1"/>
      <c r="BD2464" s="1"/>
      <c r="BE2464" s="1"/>
      <c r="BF2464" s="1"/>
      <c r="BG2464" s="1"/>
      <c r="BH2464" s="1"/>
      <c r="BI2464" s="1"/>
    </row>
    <row r="2465" s="1" customFormat="1" ht="30">
      <c r="A2465" s="30" t="s">
        <v>1000</v>
      </c>
      <c r="B2465" s="30" t="s">
        <v>96</v>
      </c>
      <c r="C2465" s="30" t="s">
        <v>29</v>
      </c>
      <c r="D2465" s="30" t="s">
        <v>1011</v>
      </c>
      <c r="E2465" s="30" t="s">
        <v>134</v>
      </c>
      <c r="F2465" s="31" t="s">
        <v>135</v>
      </c>
      <c r="G2465" s="17">
        <v>35000</v>
      </c>
      <c r="H2465" s="17">
        <v>0</v>
      </c>
      <c r="I2465" s="17">
        <v>0</v>
      </c>
      <c r="J2465" s="17"/>
      <c r="K2465" s="17"/>
      <c r="L2465" s="17"/>
      <c r="M2465" s="17">
        <f t="shared" si="6236"/>
        <v>35000</v>
      </c>
      <c r="N2465" s="17">
        <f t="shared" si="6237"/>
        <v>0</v>
      </c>
      <c r="O2465" s="17">
        <f t="shared" si="6238"/>
        <v>0</v>
      </c>
      <c r="P2465" s="17"/>
      <c r="Q2465" s="17"/>
      <c r="R2465" s="17"/>
      <c r="S2465" s="17"/>
      <c r="T2465" s="17"/>
      <c r="U2465" s="17"/>
      <c r="V2465" s="17"/>
      <c r="W2465" s="17"/>
      <c r="X2465" s="17"/>
      <c r="Y2465" s="17">
        <f t="shared" si="6125"/>
        <v>35000</v>
      </c>
      <c r="Z2465" s="17">
        <f t="shared" si="6126"/>
        <v>0</v>
      </c>
      <c r="AA2465" s="17">
        <f t="shared" si="6127"/>
        <v>0</v>
      </c>
      <c r="AB2465" s="17"/>
      <c r="AC2465" s="17"/>
      <c r="AD2465" s="17"/>
      <c r="AE2465" s="17">
        <f t="shared" si="6128"/>
        <v>35000</v>
      </c>
      <c r="AF2465" s="17">
        <f t="shared" si="6129"/>
        <v>0</v>
      </c>
      <c r="AG2465" s="17">
        <f t="shared" si="6130"/>
        <v>0</v>
      </c>
      <c r="AH2465" s="17"/>
      <c r="AI2465" s="17"/>
      <c r="AJ2465" s="17"/>
      <c r="AK2465" s="17"/>
      <c r="AL2465" s="17"/>
      <c r="AM2465" s="17"/>
      <c r="AN2465" s="17"/>
      <c r="AO2465" s="17"/>
      <c r="AP2465" s="17"/>
      <c r="AQ2465" s="17"/>
      <c r="AR2465" s="17"/>
      <c r="AS2465" s="17"/>
      <c r="AT2465" s="17"/>
      <c r="AU2465" s="17"/>
      <c r="AV2465" s="17"/>
      <c r="AW2465" s="17">
        <f t="shared" si="6131"/>
        <v>35000</v>
      </c>
      <c r="AX2465" s="17">
        <f t="shared" si="6132"/>
        <v>0</v>
      </c>
      <c r="AY2465" s="17">
        <f t="shared" si="6133"/>
        <v>0</v>
      </c>
      <c r="AZ2465" s="17"/>
      <c r="BA2465" s="32"/>
      <c r="BB2465" s="32"/>
      <c r="BC2465" s="1"/>
      <c r="BD2465" s="1"/>
      <c r="BE2465" s="1"/>
      <c r="BF2465" s="1"/>
      <c r="BG2465" s="1"/>
      <c r="BH2465" s="1"/>
      <c r="BI2465" s="1"/>
    </row>
    <row r="2466" s="1" customFormat="1" ht="45">
      <c r="A2466" s="30" t="s">
        <v>1000</v>
      </c>
      <c r="B2466" s="30" t="s">
        <v>96</v>
      </c>
      <c r="C2466" s="30" t="s">
        <v>29</v>
      </c>
      <c r="D2466" s="30" t="s">
        <v>473</v>
      </c>
      <c r="E2466" s="35"/>
      <c r="F2466" s="31" t="s">
        <v>474</v>
      </c>
      <c r="G2466" s="17">
        <f>G2467+G2469+G2471+G2473+G2475</f>
        <v>150987.70000000001</v>
      </c>
      <c r="H2466" s="17">
        <f>H2467+H2469+H2471+H2473+H2475</f>
        <v>153512.80000000002</v>
      </c>
      <c r="I2466" s="17">
        <f>I2467+I2469+I2471+I2473+I2475</f>
        <v>153512.80000000002</v>
      </c>
      <c r="J2466" s="17">
        <f>J2467+J2469+J2471+J2473+J2475</f>
        <v>0</v>
      </c>
      <c r="K2466" s="17">
        <f>K2467+K2469+K2471+K2473+K2475</f>
        <v>0</v>
      </c>
      <c r="L2466" s="17">
        <f>L2467+L2469+L2471+L2473+L2475</f>
        <v>0</v>
      </c>
      <c r="M2466" s="17">
        <f t="shared" si="6236"/>
        <v>150987.70000000001</v>
      </c>
      <c r="N2466" s="17">
        <f t="shared" si="6237"/>
        <v>153512.80000000002</v>
      </c>
      <c r="O2466" s="17">
        <f t="shared" si="6238"/>
        <v>153512.80000000002</v>
      </c>
      <c r="P2466" s="17">
        <f>P2467+P2469+P2471+P2473+P2475</f>
        <v>2283.6999999999998</v>
      </c>
      <c r="Q2466" s="17">
        <f>Q2467+Q2469+Q2471+Q2473+Q2475</f>
        <v>0</v>
      </c>
      <c r="R2466" s="17">
        <f>R2467+R2469+R2471+R2473+R2475</f>
        <v>0</v>
      </c>
      <c r="S2466" s="17">
        <f>S2467+S2469+S2471+S2473+S2475</f>
        <v>3069.3289999999997</v>
      </c>
      <c r="T2466" s="17">
        <f>T2467+T2469+T2471+T2473+T2475</f>
        <v>3144.8789999999999</v>
      </c>
      <c r="U2466" s="17">
        <f>U2467+U2469+U2471+U2473+U2475</f>
        <v>0</v>
      </c>
      <c r="V2466" s="17">
        <f>V2467+V2469+V2471+V2473+V2475</f>
        <v>3144.8789999999999</v>
      </c>
      <c r="W2466" s="17">
        <f>W2467+W2469+W2471+W2473+W2475</f>
        <v>0</v>
      </c>
      <c r="X2466" s="17">
        <f>X2467+X2469+X2471+X2473+X2475</f>
        <v>0</v>
      </c>
      <c r="Y2466" s="17">
        <f t="shared" si="6125"/>
        <v>156340.72900000002</v>
      </c>
      <c r="Z2466" s="17">
        <f t="shared" si="6126"/>
        <v>156657.679</v>
      </c>
      <c r="AA2466" s="17">
        <f t="shared" si="6127"/>
        <v>156657.679</v>
      </c>
      <c r="AB2466" s="17">
        <f>AB2467+AB2469+AB2471+AB2473+AB2475</f>
        <v>0</v>
      </c>
      <c r="AC2466" s="17">
        <f>AC2467+AC2469+AC2471+AC2473+AC2475</f>
        <v>0</v>
      </c>
      <c r="AD2466" s="17">
        <f>AD2467+AD2469+AD2471+AD2473+AD2475</f>
        <v>0</v>
      </c>
      <c r="AE2466" s="17">
        <f t="shared" si="6128"/>
        <v>156340.72900000002</v>
      </c>
      <c r="AF2466" s="17">
        <f t="shared" si="6129"/>
        <v>156657.679</v>
      </c>
      <c r="AG2466" s="17">
        <f t="shared" si="6130"/>
        <v>156657.679</v>
      </c>
      <c r="AH2466" s="17">
        <f>AH2467+AH2469+AH2471+AH2473+AH2475</f>
        <v>0</v>
      </c>
      <c r="AI2466" s="17">
        <f>AI2467+AI2469+AI2471+AI2473+AI2475</f>
        <v>0</v>
      </c>
      <c r="AJ2466" s="17">
        <f>AJ2467+AJ2469+AJ2471+AJ2473+AJ2475</f>
        <v>0</v>
      </c>
      <c r="AK2466" s="17">
        <f>AK2467+AK2469+AK2471+AK2473+AK2475</f>
        <v>0</v>
      </c>
      <c r="AL2466" s="17">
        <f>AL2467+AL2469+AL2471+AL2473+AL2475</f>
        <v>0</v>
      </c>
      <c r="AM2466" s="17">
        <f>AM2467+AM2469+AM2471+AM2473+AM2475</f>
        <v>0</v>
      </c>
      <c r="AN2466" s="17">
        <f>AN2467+AN2469+AN2471+AN2473+AN2475</f>
        <v>0</v>
      </c>
      <c r="AO2466" s="17">
        <f>AO2467+AO2469+AO2471+AO2473+AO2475</f>
        <v>0</v>
      </c>
      <c r="AP2466" s="17">
        <f>AP2467+AP2469+AP2471+AP2473+AP2475</f>
        <v>0</v>
      </c>
      <c r="AQ2466" s="17">
        <f>AQ2467+AQ2469+AQ2471+AQ2473+AQ2475</f>
        <v>0</v>
      </c>
      <c r="AR2466" s="17">
        <f>AR2467+AR2469+AR2471+AR2473+AR2475</f>
        <v>0</v>
      </c>
      <c r="AS2466" s="17">
        <f>AS2467+AS2469+AS2471+AS2473+AS2475</f>
        <v>0</v>
      </c>
      <c r="AT2466" s="17">
        <f>AT2467+AT2469+AT2471+AT2473+AT2475</f>
        <v>0</v>
      </c>
      <c r="AU2466" s="17">
        <f>AU2467+AU2469+AU2471+AU2473+AU2475</f>
        <v>0</v>
      </c>
      <c r="AV2466" s="17">
        <f>AV2467+AV2469+AV2471+AV2473+AV2475</f>
        <v>0</v>
      </c>
      <c r="AW2466" s="17">
        <f t="shared" si="6131"/>
        <v>156340.72900000002</v>
      </c>
      <c r="AX2466" s="17">
        <f t="shared" si="6132"/>
        <v>156657.679</v>
      </c>
      <c r="AY2466" s="17">
        <f t="shared" si="6133"/>
        <v>156657.679</v>
      </c>
      <c r="AZ2466" s="17">
        <f>AZ2467+AZ2469+AZ2471+AZ2473+AZ2475</f>
        <v>0</v>
      </c>
      <c r="BA2466" s="32"/>
      <c r="BB2466" s="32"/>
      <c r="BC2466" s="1"/>
      <c r="BD2466" s="1"/>
      <c r="BE2466" s="1"/>
      <c r="BF2466" s="1"/>
      <c r="BG2466" s="1"/>
      <c r="BH2466" s="1"/>
      <c r="BI2466" s="1"/>
    </row>
    <row r="2467" s="1" customFormat="1" ht="45">
      <c r="A2467" s="30" t="s">
        <v>1000</v>
      </c>
      <c r="B2467" s="30" t="s">
        <v>96</v>
      </c>
      <c r="C2467" s="30" t="s">
        <v>29</v>
      </c>
      <c r="D2467" s="30" t="s">
        <v>1013</v>
      </c>
      <c r="E2467" s="35"/>
      <c r="F2467" s="31" t="s">
        <v>56</v>
      </c>
      <c r="G2467" s="17">
        <f>G2468</f>
        <v>139389.89999999999</v>
      </c>
      <c r="H2467" s="17">
        <f>H2468</f>
        <v>145306.20000000001</v>
      </c>
      <c r="I2467" s="17">
        <f>I2468</f>
        <v>145306.20000000001</v>
      </c>
      <c r="J2467" s="17">
        <f>J2468</f>
        <v>0</v>
      </c>
      <c r="K2467" s="17">
        <f>K2468</f>
        <v>0</v>
      </c>
      <c r="L2467" s="17">
        <f>L2468</f>
        <v>0</v>
      </c>
      <c r="M2467" s="17">
        <f t="shared" si="6236"/>
        <v>139389.89999999999</v>
      </c>
      <c r="N2467" s="17">
        <f t="shared" si="6237"/>
        <v>145306.20000000001</v>
      </c>
      <c r="O2467" s="17">
        <f t="shared" si="6238"/>
        <v>145306.20000000001</v>
      </c>
      <c r="P2467" s="17">
        <f>P2468</f>
        <v>0</v>
      </c>
      <c r="Q2467" s="17">
        <f>Q2468</f>
        <v>0</v>
      </c>
      <c r="R2467" s="17">
        <f>R2468</f>
        <v>0</v>
      </c>
      <c r="S2467" s="17">
        <f>S2468</f>
        <v>2967.8629999999998</v>
      </c>
      <c r="T2467" s="17">
        <f>T2468</f>
        <v>3144.8789999999999</v>
      </c>
      <c r="U2467" s="17">
        <f>U2468</f>
        <v>0</v>
      </c>
      <c r="V2467" s="17">
        <f>V2468</f>
        <v>3144.8789999999999</v>
      </c>
      <c r="W2467" s="17">
        <f>W2468</f>
        <v>0</v>
      </c>
      <c r="X2467" s="17">
        <f>X2468</f>
        <v>0</v>
      </c>
      <c r="Y2467" s="17">
        <f t="shared" si="6125"/>
        <v>142357.76300000001</v>
      </c>
      <c r="Z2467" s="17">
        <f t="shared" si="6126"/>
        <v>148451.079</v>
      </c>
      <c r="AA2467" s="17">
        <f t="shared" si="6127"/>
        <v>148451.079</v>
      </c>
      <c r="AB2467" s="17">
        <f>AB2468</f>
        <v>0</v>
      </c>
      <c r="AC2467" s="17">
        <f>AC2468</f>
        <v>0</v>
      </c>
      <c r="AD2467" s="17">
        <f>AD2468</f>
        <v>0</v>
      </c>
      <c r="AE2467" s="17">
        <f t="shared" si="6128"/>
        <v>142357.76300000001</v>
      </c>
      <c r="AF2467" s="17">
        <f t="shared" si="6129"/>
        <v>148451.079</v>
      </c>
      <c r="AG2467" s="17">
        <f t="shared" si="6130"/>
        <v>148451.079</v>
      </c>
      <c r="AH2467" s="17">
        <f>AH2468</f>
        <v>0</v>
      </c>
      <c r="AI2467" s="17">
        <f>AI2468</f>
        <v>0</v>
      </c>
      <c r="AJ2467" s="17">
        <f>AJ2468</f>
        <v>0</v>
      </c>
      <c r="AK2467" s="17">
        <f>AK2468</f>
        <v>0</v>
      </c>
      <c r="AL2467" s="17">
        <f>AL2468</f>
        <v>0</v>
      </c>
      <c r="AM2467" s="17">
        <f>AM2468</f>
        <v>0</v>
      </c>
      <c r="AN2467" s="17">
        <f>AN2468</f>
        <v>0</v>
      </c>
      <c r="AO2467" s="17">
        <f>AO2468</f>
        <v>0</v>
      </c>
      <c r="AP2467" s="17">
        <f>AP2468</f>
        <v>0</v>
      </c>
      <c r="AQ2467" s="17">
        <f>AQ2468</f>
        <v>0</v>
      </c>
      <c r="AR2467" s="17">
        <f>AR2468</f>
        <v>0</v>
      </c>
      <c r="AS2467" s="17">
        <f>AS2468</f>
        <v>0</v>
      </c>
      <c r="AT2467" s="17">
        <f>AT2468</f>
        <v>0</v>
      </c>
      <c r="AU2467" s="17">
        <f>AU2468</f>
        <v>0</v>
      </c>
      <c r="AV2467" s="17">
        <f>AV2468</f>
        <v>0</v>
      </c>
      <c r="AW2467" s="17">
        <f t="shared" si="6131"/>
        <v>142357.76300000001</v>
      </c>
      <c r="AX2467" s="17">
        <f t="shared" si="6132"/>
        <v>148451.079</v>
      </c>
      <c r="AY2467" s="17">
        <f t="shared" si="6133"/>
        <v>148451.079</v>
      </c>
      <c r="AZ2467" s="17">
        <f>AZ2468</f>
        <v>0</v>
      </c>
      <c r="BA2467" s="32"/>
      <c r="BB2467" s="32"/>
      <c r="BC2467" s="1"/>
      <c r="BD2467" s="1"/>
      <c r="BE2467" s="1"/>
      <c r="BF2467" s="1"/>
      <c r="BG2467" s="1"/>
      <c r="BH2467" s="1"/>
      <c r="BI2467" s="1"/>
    </row>
    <row r="2468" s="1" customFormat="1" ht="30">
      <c r="A2468" s="30" t="s">
        <v>1000</v>
      </c>
      <c r="B2468" s="30" t="s">
        <v>96</v>
      </c>
      <c r="C2468" s="30" t="s">
        <v>29</v>
      </c>
      <c r="D2468" s="30" t="s">
        <v>1013</v>
      </c>
      <c r="E2468" s="30" t="s">
        <v>134</v>
      </c>
      <c r="F2468" s="31" t="s">
        <v>135</v>
      </c>
      <c r="G2468" s="17">
        <v>139389.89999999999</v>
      </c>
      <c r="H2468" s="17">
        <v>145306.20000000001</v>
      </c>
      <c r="I2468" s="17">
        <v>145306.20000000001</v>
      </c>
      <c r="J2468" s="17"/>
      <c r="K2468" s="17"/>
      <c r="L2468" s="17"/>
      <c r="M2468" s="17">
        <f t="shared" si="6236"/>
        <v>139389.89999999999</v>
      </c>
      <c r="N2468" s="17">
        <f t="shared" si="6237"/>
        <v>145306.20000000001</v>
      </c>
      <c r="O2468" s="17">
        <f t="shared" si="6238"/>
        <v>145306.20000000001</v>
      </c>
      <c r="P2468" s="17"/>
      <c r="Q2468" s="17"/>
      <c r="R2468" s="17"/>
      <c r="S2468" s="17">
        <v>2967.8629999999998</v>
      </c>
      <c r="T2468" s="17">
        <v>3144.8789999999999</v>
      </c>
      <c r="U2468" s="17"/>
      <c r="V2468" s="17">
        <v>3144.8789999999999</v>
      </c>
      <c r="W2468" s="17"/>
      <c r="X2468" s="17"/>
      <c r="Y2468" s="17">
        <f t="shared" si="6125"/>
        <v>142357.76300000001</v>
      </c>
      <c r="Z2468" s="17">
        <f t="shared" si="6126"/>
        <v>148451.079</v>
      </c>
      <c r="AA2468" s="17">
        <f t="shared" si="6127"/>
        <v>148451.079</v>
      </c>
      <c r="AB2468" s="17"/>
      <c r="AC2468" s="17"/>
      <c r="AD2468" s="17"/>
      <c r="AE2468" s="17">
        <f t="shared" si="6128"/>
        <v>142357.76300000001</v>
      </c>
      <c r="AF2468" s="17">
        <f t="shared" si="6129"/>
        <v>148451.079</v>
      </c>
      <c r="AG2468" s="17">
        <f t="shared" si="6130"/>
        <v>148451.079</v>
      </c>
      <c r="AH2468" s="17"/>
      <c r="AI2468" s="17"/>
      <c r="AJ2468" s="17"/>
      <c r="AK2468" s="17"/>
      <c r="AL2468" s="17"/>
      <c r="AM2468" s="17"/>
      <c r="AN2468" s="17"/>
      <c r="AO2468" s="17"/>
      <c r="AP2468" s="17"/>
      <c r="AQ2468" s="17"/>
      <c r="AR2468" s="17"/>
      <c r="AS2468" s="17"/>
      <c r="AT2468" s="17"/>
      <c r="AU2468" s="17"/>
      <c r="AV2468" s="17"/>
      <c r="AW2468" s="17">
        <f t="shared" si="6131"/>
        <v>142357.76300000001</v>
      </c>
      <c r="AX2468" s="17">
        <f t="shared" si="6132"/>
        <v>148451.079</v>
      </c>
      <c r="AY2468" s="17">
        <f t="shared" si="6133"/>
        <v>148451.079</v>
      </c>
      <c r="AZ2468" s="17"/>
      <c r="BA2468" s="32"/>
      <c r="BB2468" s="32"/>
      <c r="BC2468" s="1"/>
      <c r="BD2468" s="1"/>
      <c r="BE2468" s="1"/>
      <c r="BF2468" s="1"/>
      <c r="BG2468" s="1"/>
      <c r="BH2468" s="1"/>
      <c r="BI2468" s="1"/>
    </row>
    <row r="2469" s="1" customFormat="1" ht="15">
      <c r="A2469" s="30" t="s">
        <v>1000</v>
      </c>
      <c r="B2469" s="30" t="s">
        <v>96</v>
      </c>
      <c r="C2469" s="30" t="s">
        <v>29</v>
      </c>
      <c r="D2469" s="30" t="s">
        <v>1014</v>
      </c>
      <c r="E2469" s="35"/>
      <c r="F2469" s="31" t="s">
        <v>226</v>
      </c>
      <c r="G2469" s="17">
        <f>G2470</f>
        <v>3391.1999999999998</v>
      </c>
      <c r="H2469" s="17">
        <f>H2470</f>
        <v>0</v>
      </c>
      <c r="I2469" s="17">
        <f>I2470</f>
        <v>0</v>
      </c>
      <c r="J2469" s="17">
        <f>J2470</f>
        <v>0</v>
      </c>
      <c r="K2469" s="17">
        <f>K2470</f>
        <v>0</v>
      </c>
      <c r="L2469" s="17">
        <f>L2470</f>
        <v>0</v>
      </c>
      <c r="M2469" s="17">
        <f t="shared" si="6236"/>
        <v>3391.1999999999998</v>
      </c>
      <c r="N2469" s="17">
        <f t="shared" si="6237"/>
        <v>0</v>
      </c>
      <c r="O2469" s="17">
        <f t="shared" si="6238"/>
        <v>0</v>
      </c>
      <c r="P2469" s="17">
        <f>P2470</f>
        <v>2283.6999999999998</v>
      </c>
      <c r="Q2469" s="17">
        <f>Q2470</f>
        <v>0</v>
      </c>
      <c r="R2469" s="17">
        <f>R2470</f>
        <v>0</v>
      </c>
      <c r="S2469" s="17">
        <f>S2470</f>
        <v>101.46599999999999</v>
      </c>
      <c r="T2469" s="17">
        <f>T2470</f>
        <v>0</v>
      </c>
      <c r="U2469" s="17">
        <f>U2470</f>
        <v>0</v>
      </c>
      <c r="V2469" s="17">
        <f>V2470</f>
        <v>0</v>
      </c>
      <c r="W2469" s="17">
        <f>W2470</f>
        <v>0</v>
      </c>
      <c r="X2469" s="17">
        <f>X2470</f>
        <v>0</v>
      </c>
      <c r="Y2469" s="17">
        <f t="shared" si="6125"/>
        <v>5776.366</v>
      </c>
      <c r="Z2469" s="17">
        <f t="shared" si="6126"/>
        <v>0</v>
      </c>
      <c r="AA2469" s="17">
        <f t="shared" si="6127"/>
        <v>0</v>
      </c>
      <c r="AB2469" s="17">
        <f>AB2470</f>
        <v>0</v>
      </c>
      <c r="AC2469" s="17">
        <f>AC2470</f>
        <v>0</v>
      </c>
      <c r="AD2469" s="17">
        <f>AD2470</f>
        <v>0</v>
      </c>
      <c r="AE2469" s="17">
        <f t="shared" si="6128"/>
        <v>5776.366</v>
      </c>
      <c r="AF2469" s="17">
        <f t="shared" si="6129"/>
        <v>0</v>
      </c>
      <c r="AG2469" s="17">
        <f t="shared" si="6130"/>
        <v>0</v>
      </c>
      <c r="AH2469" s="17">
        <f>AH2470</f>
        <v>0</v>
      </c>
      <c r="AI2469" s="17">
        <f>AI2470</f>
        <v>0</v>
      </c>
      <c r="AJ2469" s="17">
        <f>AJ2470</f>
        <v>0</v>
      </c>
      <c r="AK2469" s="17">
        <f>AK2470</f>
        <v>0</v>
      </c>
      <c r="AL2469" s="17">
        <f>AL2470</f>
        <v>0</v>
      </c>
      <c r="AM2469" s="17">
        <f>AM2470</f>
        <v>0</v>
      </c>
      <c r="AN2469" s="17">
        <f>AN2470</f>
        <v>0</v>
      </c>
      <c r="AO2469" s="17">
        <f>AO2470</f>
        <v>0</v>
      </c>
      <c r="AP2469" s="17">
        <f>AP2470</f>
        <v>0</v>
      </c>
      <c r="AQ2469" s="17">
        <f>AQ2470</f>
        <v>0</v>
      </c>
      <c r="AR2469" s="17">
        <f>AR2470</f>
        <v>0</v>
      </c>
      <c r="AS2469" s="17">
        <f>AS2470</f>
        <v>0</v>
      </c>
      <c r="AT2469" s="17">
        <f>AT2470</f>
        <v>0</v>
      </c>
      <c r="AU2469" s="17">
        <f>AU2470</f>
        <v>0</v>
      </c>
      <c r="AV2469" s="17">
        <f>AV2470</f>
        <v>0</v>
      </c>
      <c r="AW2469" s="17">
        <f t="shared" si="6131"/>
        <v>5776.366</v>
      </c>
      <c r="AX2469" s="17">
        <f t="shared" si="6132"/>
        <v>0</v>
      </c>
      <c r="AY2469" s="17">
        <f t="shared" si="6133"/>
        <v>0</v>
      </c>
      <c r="AZ2469" s="17">
        <f>AZ2470</f>
        <v>0</v>
      </c>
      <c r="BA2469" s="32"/>
      <c r="BB2469" s="32"/>
      <c r="BC2469" s="1"/>
      <c r="BD2469" s="1"/>
      <c r="BE2469" s="1"/>
      <c r="BF2469" s="1"/>
      <c r="BG2469" s="1"/>
      <c r="BH2469" s="1"/>
      <c r="BI2469" s="1"/>
    </row>
    <row r="2470" s="1" customFormat="1" ht="30">
      <c r="A2470" s="30" t="s">
        <v>1000</v>
      </c>
      <c r="B2470" s="30" t="s">
        <v>96</v>
      </c>
      <c r="C2470" s="30" t="s">
        <v>29</v>
      </c>
      <c r="D2470" s="30" t="s">
        <v>1014</v>
      </c>
      <c r="E2470" s="30" t="s">
        <v>134</v>
      </c>
      <c r="F2470" s="31" t="s">
        <v>135</v>
      </c>
      <c r="G2470" s="17">
        <v>3391.1999999999998</v>
      </c>
      <c r="H2470" s="17">
        <v>0</v>
      </c>
      <c r="I2470" s="17">
        <v>0</v>
      </c>
      <c r="J2470" s="17"/>
      <c r="K2470" s="17"/>
      <c r="L2470" s="17"/>
      <c r="M2470" s="17">
        <f t="shared" si="6236"/>
        <v>3391.1999999999998</v>
      </c>
      <c r="N2470" s="17">
        <f t="shared" si="6237"/>
        <v>0</v>
      </c>
      <c r="O2470" s="17">
        <f t="shared" si="6238"/>
        <v>0</v>
      </c>
      <c r="P2470" s="17">
        <v>2283.6999999999998</v>
      </c>
      <c r="Q2470" s="17"/>
      <c r="R2470" s="17"/>
      <c r="S2470" s="17">
        <v>101.46599999999999</v>
      </c>
      <c r="T2470" s="17"/>
      <c r="U2470" s="17"/>
      <c r="V2470" s="17"/>
      <c r="W2470" s="17"/>
      <c r="X2470" s="17"/>
      <c r="Y2470" s="17">
        <f t="shared" si="6125"/>
        <v>5776.366</v>
      </c>
      <c r="Z2470" s="17">
        <f t="shared" si="6126"/>
        <v>0</v>
      </c>
      <c r="AA2470" s="17">
        <f t="shared" si="6127"/>
        <v>0</v>
      </c>
      <c r="AB2470" s="17"/>
      <c r="AC2470" s="17"/>
      <c r="AD2470" s="17"/>
      <c r="AE2470" s="17">
        <f t="shared" si="6128"/>
        <v>5776.366</v>
      </c>
      <c r="AF2470" s="17">
        <f t="shared" si="6129"/>
        <v>0</v>
      </c>
      <c r="AG2470" s="17">
        <f t="shared" si="6130"/>
        <v>0</v>
      </c>
      <c r="AH2470" s="17"/>
      <c r="AI2470" s="17"/>
      <c r="AJ2470" s="17"/>
      <c r="AK2470" s="17"/>
      <c r="AL2470" s="17"/>
      <c r="AM2470" s="17"/>
      <c r="AN2470" s="17"/>
      <c r="AO2470" s="17"/>
      <c r="AP2470" s="17"/>
      <c r="AQ2470" s="17"/>
      <c r="AR2470" s="17"/>
      <c r="AS2470" s="17"/>
      <c r="AT2470" s="17"/>
      <c r="AU2470" s="17"/>
      <c r="AV2470" s="17"/>
      <c r="AW2470" s="17">
        <f t="shared" si="6131"/>
        <v>5776.366</v>
      </c>
      <c r="AX2470" s="17">
        <f t="shared" si="6132"/>
        <v>0</v>
      </c>
      <c r="AY2470" s="17">
        <f t="shared" si="6133"/>
        <v>0</v>
      </c>
      <c r="AZ2470" s="17"/>
      <c r="BA2470" s="32"/>
      <c r="BB2470" s="32"/>
      <c r="BC2470" s="1"/>
      <c r="BD2470" s="1"/>
      <c r="BE2470" s="1"/>
      <c r="BF2470" s="1"/>
      <c r="BG2470" s="1"/>
      <c r="BH2470" s="1"/>
      <c r="BI2470" s="1"/>
    </row>
    <row r="2471" s="1" customFormat="1" ht="45">
      <c r="A2471" s="30" t="s">
        <v>1000</v>
      </c>
      <c r="B2471" s="30" t="s">
        <v>96</v>
      </c>
      <c r="C2471" s="30" t="s">
        <v>29</v>
      </c>
      <c r="D2471" s="30" t="s">
        <v>475</v>
      </c>
      <c r="E2471" s="35"/>
      <c r="F2471" s="31" t="s">
        <v>476</v>
      </c>
      <c r="G2471" s="17">
        <f>G2472</f>
        <v>5000</v>
      </c>
      <c r="H2471" s="17">
        <f>H2472</f>
        <v>5000</v>
      </c>
      <c r="I2471" s="17">
        <f>I2472</f>
        <v>5000</v>
      </c>
      <c r="J2471" s="17">
        <f>J2472</f>
        <v>0</v>
      </c>
      <c r="K2471" s="17">
        <f>K2472</f>
        <v>0</v>
      </c>
      <c r="L2471" s="17">
        <f>L2472</f>
        <v>0</v>
      </c>
      <c r="M2471" s="17">
        <f t="shared" si="6236"/>
        <v>5000</v>
      </c>
      <c r="N2471" s="17">
        <f t="shared" si="6237"/>
        <v>5000</v>
      </c>
      <c r="O2471" s="17">
        <f t="shared" si="6238"/>
        <v>5000</v>
      </c>
      <c r="P2471" s="17">
        <f>P2472</f>
        <v>0</v>
      </c>
      <c r="Q2471" s="17">
        <f>Q2472</f>
        <v>0</v>
      </c>
      <c r="R2471" s="17">
        <f>R2472</f>
        <v>0</v>
      </c>
      <c r="S2471" s="17">
        <f>S2472</f>
        <v>0</v>
      </c>
      <c r="T2471" s="17">
        <f>T2472</f>
        <v>0</v>
      </c>
      <c r="U2471" s="17">
        <f>U2472</f>
        <v>0</v>
      </c>
      <c r="V2471" s="17">
        <f>V2472</f>
        <v>0</v>
      </c>
      <c r="W2471" s="17">
        <f>W2472</f>
        <v>0</v>
      </c>
      <c r="X2471" s="17">
        <f>X2472</f>
        <v>0</v>
      </c>
      <c r="Y2471" s="17">
        <f t="shared" si="6125"/>
        <v>5000</v>
      </c>
      <c r="Z2471" s="17">
        <f t="shared" si="6126"/>
        <v>5000</v>
      </c>
      <c r="AA2471" s="17">
        <f t="shared" si="6127"/>
        <v>5000</v>
      </c>
      <c r="AB2471" s="17">
        <f>AB2472</f>
        <v>0</v>
      </c>
      <c r="AC2471" s="17">
        <f>AC2472</f>
        <v>0</v>
      </c>
      <c r="AD2471" s="17">
        <f>AD2472</f>
        <v>0</v>
      </c>
      <c r="AE2471" s="17">
        <f t="shared" si="6128"/>
        <v>5000</v>
      </c>
      <c r="AF2471" s="17">
        <f t="shared" si="6129"/>
        <v>5000</v>
      </c>
      <c r="AG2471" s="17">
        <f t="shared" si="6130"/>
        <v>5000</v>
      </c>
      <c r="AH2471" s="17">
        <f>AH2472</f>
        <v>0</v>
      </c>
      <c r="AI2471" s="17">
        <f>AI2472</f>
        <v>0</v>
      </c>
      <c r="AJ2471" s="17">
        <f>AJ2472</f>
        <v>0</v>
      </c>
      <c r="AK2471" s="17">
        <f>AK2472</f>
        <v>0</v>
      </c>
      <c r="AL2471" s="17">
        <f>AL2472</f>
        <v>0</v>
      </c>
      <c r="AM2471" s="17">
        <f>AM2472</f>
        <v>0</v>
      </c>
      <c r="AN2471" s="17">
        <f>AN2472</f>
        <v>0</v>
      </c>
      <c r="AO2471" s="17">
        <f>AO2472</f>
        <v>0</v>
      </c>
      <c r="AP2471" s="17">
        <f>AP2472</f>
        <v>0</v>
      </c>
      <c r="AQ2471" s="17">
        <f>AQ2472</f>
        <v>0</v>
      </c>
      <c r="AR2471" s="17">
        <f>AR2472</f>
        <v>0</v>
      </c>
      <c r="AS2471" s="17">
        <f>AS2472</f>
        <v>0</v>
      </c>
      <c r="AT2471" s="17">
        <f>AT2472</f>
        <v>0</v>
      </c>
      <c r="AU2471" s="17">
        <f>AU2472</f>
        <v>0</v>
      </c>
      <c r="AV2471" s="17">
        <f>AV2472</f>
        <v>0</v>
      </c>
      <c r="AW2471" s="17">
        <f t="shared" si="6131"/>
        <v>5000</v>
      </c>
      <c r="AX2471" s="17">
        <f t="shared" si="6132"/>
        <v>5000</v>
      </c>
      <c r="AY2471" s="17">
        <f t="shared" si="6133"/>
        <v>5000</v>
      </c>
      <c r="AZ2471" s="17">
        <f>AZ2472</f>
        <v>0</v>
      </c>
      <c r="BA2471" s="32"/>
      <c r="BB2471" s="32"/>
      <c r="BC2471" s="1"/>
      <c r="BD2471" s="1"/>
      <c r="BE2471" s="1"/>
      <c r="BF2471" s="1"/>
      <c r="BG2471" s="1"/>
      <c r="BH2471" s="1"/>
      <c r="BI2471" s="1"/>
    </row>
    <row r="2472" s="1" customFormat="1" ht="15">
      <c r="A2472" s="30" t="s">
        <v>1000</v>
      </c>
      <c r="B2472" s="30" t="s">
        <v>96</v>
      </c>
      <c r="C2472" s="30" t="s">
        <v>29</v>
      </c>
      <c r="D2472" s="30" t="s">
        <v>475</v>
      </c>
      <c r="E2472" s="30" t="s">
        <v>43</v>
      </c>
      <c r="F2472" s="31" t="s">
        <v>44</v>
      </c>
      <c r="G2472" s="17">
        <v>5000</v>
      </c>
      <c r="H2472" s="17">
        <v>5000</v>
      </c>
      <c r="I2472" s="17">
        <v>5000</v>
      </c>
      <c r="J2472" s="17"/>
      <c r="K2472" s="17"/>
      <c r="L2472" s="17"/>
      <c r="M2472" s="17">
        <f t="shared" si="6236"/>
        <v>5000</v>
      </c>
      <c r="N2472" s="17">
        <f t="shared" si="6237"/>
        <v>5000</v>
      </c>
      <c r="O2472" s="17">
        <f t="shared" si="6238"/>
        <v>5000</v>
      </c>
      <c r="P2472" s="17"/>
      <c r="Q2472" s="17"/>
      <c r="R2472" s="17"/>
      <c r="S2472" s="17"/>
      <c r="T2472" s="17"/>
      <c r="U2472" s="17"/>
      <c r="V2472" s="17"/>
      <c r="W2472" s="17"/>
      <c r="X2472" s="17"/>
      <c r="Y2472" s="17">
        <f t="shared" ref="Y2472:Y2535" si="6239">M2472+P2472+Q2472+R2472+S2472</f>
        <v>5000</v>
      </c>
      <c r="Z2472" s="17">
        <f t="shared" ref="Z2472:Z2535" si="6240">N2472+T2472+U2472</f>
        <v>5000</v>
      </c>
      <c r="AA2472" s="17">
        <f t="shared" ref="AA2472:AA2535" si="6241">O2472+V2472+X2472+W2472</f>
        <v>5000</v>
      </c>
      <c r="AB2472" s="17"/>
      <c r="AC2472" s="17"/>
      <c r="AD2472" s="17"/>
      <c r="AE2472" s="17">
        <f t="shared" ref="AE2472:AE2535" si="6242">Y2472+AB2472</f>
        <v>5000</v>
      </c>
      <c r="AF2472" s="17">
        <f t="shared" ref="AF2472:AF2535" si="6243">Z2472+AC2472</f>
        <v>5000</v>
      </c>
      <c r="AG2472" s="17">
        <f t="shared" ref="AG2472:AG2535" si="6244">AA2472+AD2472</f>
        <v>5000</v>
      </c>
      <c r="AH2472" s="17"/>
      <c r="AI2472" s="17"/>
      <c r="AJ2472" s="17"/>
      <c r="AK2472" s="17"/>
      <c r="AL2472" s="17"/>
      <c r="AM2472" s="17"/>
      <c r="AN2472" s="17"/>
      <c r="AO2472" s="17"/>
      <c r="AP2472" s="17"/>
      <c r="AQ2472" s="17"/>
      <c r="AR2472" s="17"/>
      <c r="AS2472" s="17"/>
      <c r="AT2472" s="17"/>
      <c r="AU2472" s="17"/>
      <c r="AV2472" s="17"/>
      <c r="AW2472" s="17">
        <f t="shared" ref="AW2472:AW2535" si="6245">AE2472+AH2472+AI2472+AJ2472+AK2472+AL2472</f>
        <v>5000</v>
      </c>
      <c r="AX2472" s="17">
        <f t="shared" ref="AX2472:AX2535" si="6246">AF2472+AM2472+AN2472+AO2472+AP2472+AQ2472</f>
        <v>5000</v>
      </c>
      <c r="AY2472" s="17">
        <f t="shared" ref="AY2472:AY2535" si="6247">AG2472+AR2472+AS2472+AT2472+AU2472+AV2472</f>
        <v>5000</v>
      </c>
      <c r="AZ2472" s="17"/>
      <c r="BA2472" s="32"/>
      <c r="BB2472" s="32"/>
      <c r="BC2472" s="1"/>
      <c r="BD2472" s="1"/>
      <c r="BE2472" s="1"/>
      <c r="BF2472" s="1"/>
      <c r="BG2472" s="1"/>
      <c r="BH2472" s="1"/>
      <c r="BI2472" s="1"/>
    </row>
    <row r="2473" s="1" customFormat="1" ht="75">
      <c r="A2473" s="30" t="s">
        <v>1000</v>
      </c>
      <c r="B2473" s="30" t="s">
        <v>96</v>
      </c>
      <c r="C2473" s="30" t="s">
        <v>29</v>
      </c>
      <c r="D2473" s="30" t="s">
        <v>1015</v>
      </c>
      <c r="E2473" s="35"/>
      <c r="F2473" s="31" t="s">
        <v>1016</v>
      </c>
      <c r="G2473" s="17">
        <f>G2474</f>
        <v>806.60000000000002</v>
      </c>
      <c r="H2473" s="17">
        <f>H2474</f>
        <v>806.60000000000002</v>
      </c>
      <c r="I2473" s="17">
        <f>I2474</f>
        <v>806.60000000000002</v>
      </c>
      <c r="J2473" s="17">
        <f>J2474</f>
        <v>0</v>
      </c>
      <c r="K2473" s="17">
        <f>K2474</f>
        <v>0</v>
      </c>
      <c r="L2473" s="17">
        <f>L2474</f>
        <v>0</v>
      </c>
      <c r="M2473" s="17">
        <f t="shared" si="6236"/>
        <v>806.60000000000002</v>
      </c>
      <c r="N2473" s="17">
        <f t="shared" si="6237"/>
        <v>806.60000000000002</v>
      </c>
      <c r="O2473" s="17">
        <f t="shared" si="6238"/>
        <v>806.60000000000002</v>
      </c>
      <c r="P2473" s="17">
        <f>P2474</f>
        <v>0</v>
      </c>
      <c r="Q2473" s="17">
        <f>Q2474</f>
        <v>0</v>
      </c>
      <c r="R2473" s="17">
        <f>R2474</f>
        <v>0</v>
      </c>
      <c r="S2473" s="17">
        <f>S2474</f>
        <v>0</v>
      </c>
      <c r="T2473" s="17">
        <f>T2474</f>
        <v>0</v>
      </c>
      <c r="U2473" s="17">
        <f>U2474</f>
        <v>0</v>
      </c>
      <c r="V2473" s="17">
        <f>V2474</f>
        <v>0</v>
      </c>
      <c r="W2473" s="17">
        <f>W2474</f>
        <v>0</v>
      </c>
      <c r="X2473" s="17">
        <f>X2474</f>
        <v>0</v>
      </c>
      <c r="Y2473" s="17">
        <f t="shared" si="6239"/>
        <v>806.60000000000002</v>
      </c>
      <c r="Z2473" s="17">
        <f t="shared" si="6240"/>
        <v>806.60000000000002</v>
      </c>
      <c r="AA2473" s="17">
        <f t="shared" si="6241"/>
        <v>806.60000000000002</v>
      </c>
      <c r="AB2473" s="17">
        <f>AB2474</f>
        <v>0</v>
      </c>
      <c r="AC2473" s="17">
        <f>AC2474</f>
        <v>0</v>
      </c>
      <c r="AD2473" s="17">
        <f>AD2474</f>
        <v>0</v>
      </c>
      <c r="AE2473" s="17">
        <f t="shared" si="6242"/>
        <v>806.60000000000002</v>
      </c>
      <c r="AF2473" s="17">
        <f t="shared" si="6243"/>
        <v>806.60000000000002</v>
      </c>
      <c r="AG2473" s="17">
        <f t="shared" si="6244"/>
        <v>806.60000000000002</v>
      </c>
      <c r="AH2473" s="17">
        <f>AH2474</f>
        <v>0</v>
      </c>
      <c r="AI2473" s="17">
        <f>AI2474</f>
        <v>0</v>
      </c>
      <c r="AJ2473" s="17">
        <f>AJ2474</f>
        <v>0</v>
      </c>
      <c r="AK2473" s="17">
        <f>AK2474</f>
        <v>0</v>
      </c>
      <c r="AL2473" s="17">
        <f>AL2474</f>
        <v>0</v>
      </c>
      <c r="AM2473" s="17">
        <f>AM2474</f>
        <v>0</v>
      </c>
      <c r="AN2473" s="17">
        <f>AN2474</f>
        <v>0</v>
      </c>
      <c r="AO2473" s="17">
        <f>AO2474</f>
        <v>0</v>
      </c>
      <c r="AP2473" s="17">
        <f>AP2474</f>
        <v>0</v>
      </c>
      <c r="AQ2473" s="17">
        <f>AQ2474</f>
        <v>0</v>
      </c>
      <c r="AR2473" s="17">
        <f>AR2474</f>
        <v>0</v>
      </c>
      <c r="AS2473" s="17">
        <f>AS2474</f>
        <v>0</v>
      </c>
      <c r="AT2473" s="17">
        <f>AT2474</f>
        <v>0</v>
      </c>
      <c r="AU2473" s="17">
        <f>AU2474</f>
        <v>0</v>
      </c>
      <c r="AV2473" s="17">
        <f>AV2474</f>
        <v>0</v>
      </c>
      <c r="AW2473" s="17">
        <f t="shared" si="6245"/>
        <v>806.60000000000002</v>
      </c>
      <c r="AX2473" s="17">
        <f t="shared" si="6246"/>
        <v>806.60000000000002</v>
      </c>
      <c r="AY2473" s="17">
        <f t="shared" si="6247"/>
        <v>806.60000000000002</v>
      </c>
      <c r="AZ2473" s="17">
        <f>AZ2474</f>
        <v>0</v>
      </c>
      <c r="BA2473" s="32"/>
      <c r="BB2473" s="32"/>
      <c r="BC2473" s="1"/>
      <c r="BD2473" s="1"/>
      <c r="BE2473" s="1"/>
      <c r="BF2473" s="1"/>
      <c r="BG2473" s="1"/>
      <c r="BH2473" s="1"/>
      <c r="BI2473" s="1"/>
    </row>
    <row r="2474" s="1" customFormat="1" ht="30">
      <c r="A2474" s="30" t="s">
        <v>1000</v>
      </c>
      <c r="B2474" s="30" t="s">
        <v>96</v>
      </c>
      <c r="C2474" s="30" t="s">
        <v>29</v>
      </c>
      <c r="D2474" s="30" t="s">
        <v>1015</v>
      </c>
      <c r="E2474" s="30" t="s">
        <v>134</v>
      </c>
      <c r="F2474" s="31" t="s">
        <v>135</v>
      </c>
      <c r="G2474" s="17">
        <v>806.60000000000002</v>
      </c>
      <c r="H2474" s="17">
        <v>806.60000000000002</v>
      </c>
      <c r="I2474" s="17">
        <v>806.60000000000002</v>
      </c>
      <c r="J2474" s="17"/>
      <c r="K2474" s="17"/>
      <c r="L2474" s="17"/>
      <c r="M2474" s="17">
        <f t="shared" si="6236"/>
        <v>806.60000000000002</v>
      </c>
      <c r="N2474" s="17">
        <f t="shared" si="6237"/>
        <v>806.60000000000002</v>
      </c>
      <c r="O2474" s="17">
        <f t="shared" si="6238"/>
        <v>806.60000000000002</v>
      </c>
      <c r="P2474" s="17"/>
      <c r="Q2474" s="17"/>
      <c r="R2474" s="17"/>
      <c r="S2474" s="17"/>
      <c r="T2474" s="17"/>
      <c r="U2474" s="17"/>
      <c r="V2474" s="17"/>
      <c r="W2474" s="17"/>
      <c r="X2474" s="17"/>
      <c r="Y2474" s="17">
        <f t="shared" si="6239"/>
        <v>806.60000000000002</v>
      </c>
      <c r="Z2474" s="17">
        <f t="shared" si="6240"/>
        <v>806.60000000000002</v>
      </c>
      <c r="AA2474" s="17">
        <f t="shared" si="6241"/>
        <v>806.60000000000002</v>
      </c>
      <c r="AB2474" s="17"/>
      <c r="AC2474" s="17"/>
      <c r="AD2474" s="17"/>
      <c r="AE2474" s="17">
        <f t="shared" si="6242"/>
        <v>806.60000000000002</v>
      </c>
      <c r="AF2474" s="17">
        <f t="shared" si="6243"/>
        <v>806.60000000000002</v>
      </c>
      <c r="AG2474" s="17">
        <f t="shared" si="6244"/>
        <v>806.60000000000002</v>
      </c>
      <c r="AH2474" s="17"/>
      <c r="AI2474" s="17"/>
      <c r="AJ2474" s="17"/>
      <c r="AK2474" s="17"/>
      <c r="AL2474" s="17"/>
      <c r="AM2474" s="17"/>
      <c r="AN2474" s="17"/>
      <c r="AO2474" s="17"/>
      <c r="AP2474" s="17"/>
      <c r="AQ2474" s="17"/>
      <c r="AR2474" s="17"/>
      <c r="AS2474" s="17"/>
      <c r="AT2474" s="17"/>
      <c r="AU2474" s="17"/>
      <c r="AV2474" s="17"/>
      <c r="AW2474" s="17">
        <f t="shared" si="6245"/>
        <v>806.60000000000002</v>
      </c>
      <c r="AX2474" s="17">
        <f t="shared" si="6246"/>
        <v>806.60000000000002</v>
      </c>
      <c r="AY2474" s="17">
        <f t="shared" si="6247"/>
        <v>806.60000000000002</v>
      </c>
      <c r="AZ2474" s="17"/>
      <c r="BA2474" s="32"/>
      <c r="BB2474" s="32"/>
      <c r="BC2474" s="1"/>
      <c r="BD2474" s="1"/>
      <c r="BE2474" s="1"/>
      <c r="BF2474" s="1"/>
      <c r="BG2474" s="1"/>
      <c r="BH2474" s="1"/>
      <c r="BI2474" s="1"/>
    </row>
    <row r="2475" s="1" customFormat="1" ht="60">
      <c r="A2475" s="30" t="s">
        <v>1000</v>
      </c>
      <c r="B2475" s="30" t="s">
        <v>96</v>
      </c>
      <c r="C2475" s="30" t="s">
        <v>29</v>
      </c>
      <c r="D2475" s="30" t="s">
        <v>1017</v>
      </c>
      <c r="E2475" s="35"/>
      <c r="F2475" s="31" t="s">
        <v>1018</v>
      </c>
      <c r="G2475" s="17">
        <f>G2476</f>
        <v>2400</v>
      </c>
      <c r="H2475" s="17">
        <f>H2476</f>
        <v>2400</v>
      </c>
      <c r="I2475" s="17">
        <f>I2476</f>
        <v>2400</v>
      </c>
      <c r="J2475" s="17">
        <f>J2476</f>
        <v>0</v>
      </c>
      <c r="K2475" s="17">
        <f>K2476</f>
        <v>0</v>
      </c>
      <c r="L2475" s="17">
        <f>L2476</f>
        <v>0</v>
      </c>
      <c r="M2475" s="17">
        <f t="shared" si="6236"/>
        <v>2400</v>
      </c>
      <c r="N2475" s="17">
        <f t="shared" si="6237"/>
        <v>2400</v>
      </c>
      <c r="O2475" s="17">
        <f t="shared" si="6238"/>
        <v>2400</v>
      </c>
      <c r="P2475" s="17">
        <f>P2476</f>
        <v>0</v>
      </c>
      <c r="Q2475" s="17">
        <f>Q2476</f>
        <v>0</v>
      </c>
      <c r="R2475" s="17">
        <f>R2476</f>
        <v>0</v>
      </c>
      <c r="S2475" s="17">
        <f>S2476</f>
        <v>0</v>
      </c>
      <c r="T2475" s="17">
        <f>T2476</f>
        <v>0</v>
      </c>
      <c r="U2475" s="17">
        <f>U2476</f>
        <v>0</v>
      </c>
      <c r="V2475" s="17">
        <f>V2476</f>
        <v>0</v>
      </c>
      <c r="W2475" s="17">
        <f>W2476</f>
        <v>0</v>
      </c>
      <c r="X2475" s="17">
        <f>X2476</f>
        <v>0</v>
      </c>
      <c r="Y2475" s="17">
        <f t="shared" si="6239"/>
        <v>2400</v>
      </c>
      <c r="Z2475" s="17">
        <f t="shared" si="6240"/>
        <v>2400</v>
      </c>
      <c r="AA2475" s="17">
        <f t="shared" si="6241"/>
        <v>2400</v>
      </c>
      <c r="AB2475" s="17">
        <f>AB2476</f>
        <v>0</v>
      </c>
      <c r="AC2475" s="17">
        <f>AC2476</f>
        <v>0</v>
      </c>
      <c r="AD2475" s="17">
        <f>AD2476</f>
        <v>0</v>
      </c>
      <c r="AE2475" s="17">
        <f t="shared" si="6242"/>
        <v>2400</v>
      </c>
      <c r="AF2475" s="17">
        <f t="shared" si="6243"/>
        <v>2400</v>
      </c>
      <c r="AG2475" s="17">
        <f t="shared" si="6244"/>
        <v>2400</v>
      </c>
      <c r="AH2475" s="17">
        <f>AH2476</f>
        <v>0</v>
      </c>
      <c r="AI2475" s="17">
        <f>AI2476</f>
        <v>0</v>
      </c>
      <c r="AJ2475" s="17">
        <f>AJ2476</f>
        <v>0</v>
      </c>
      <c r="AK2475" s="17">
        <f>AK2476</f>
        <v>0</v>
      </c>
      <c r="AL2475" s="17">
        <f>AL2476</f>
        <v>0</v>
      </c>
      <c r="AM2475" s="17">
        <f>AM2476</f>
        <v>0</v>
      </c>
      <c r="AN2475" s="17">
        <f>AN2476</f>
        <v>0</v>
      </c>
      <c r="AO2475" s="17">
        <f>AO2476</f>
        <v>0</v>
      </c>
      <c r="AP2475" s="17">
        <f>AP2476</f>
        <v>0</v>
      </c>
      <c r="AQ2475" s="17">
        <f>AQ2476</f>
        <v>0</v>
      </c>
      <c r="AR2475" s="17">
        <f>AR2476</f>
        <v>0</v>
      </c>
      <c r="AS2475" s="17">
        <f>AS2476</f>
        <v>0</v>
      </c>
      <c r="AT2475" s="17">
        <f>AT2476</f>
        <v>0</v>
      </c>
      <c r="AU2475" s="17">
        <f>AU2476</f>
        <v>0</v>
      </c>
      <c r="AV2475" s="17">
        <f>AV2476</f>
        <v>0</v>
      </c>
      <c r="AW2475" s="17">
        <f t="shared" si="6245"/>
        <v>2400</v>
      </c>
      <c r="AX2475" s="17">
        <f t="shared" si="6246"/>
        <v>2400</v>
      </c>
      <c r="AY2475" s="17">
        <f t="shared" si="6247"/>
        <v>2400</v>
      </c>
      <c r="AZ2475" s="17">
        <f>AZ2476</f>
        <v>0</v>
      </c>
      <c r="BA2475" s="32"/>
      <c r="BB2475" s="32"/>
      <c r="BC2475" s="1"/>
      <c r="BD2475" s="1"/>
      <c r="BE2475" s="1"/>
      <c r="BF2475" s="1"/>
      <c r="BG2475" s="1"/>
      <c r="BH2475" s="1"/>
      <c r="BI2475" s="1"/>
    </row>
    <row r="2476" s="1" customFormat="1" ht="30">
      <c r="A2476" s="30" t="s">
        <v>1000</v>
      </c>
      <c r="B2476" s="30" t="s">
        <v>96</v>
      </c>
      <c r="C2476" s="30" t="s">
        <v>29</v>
      </c>
      <c r="D2476" s="30" t="s">
        <v>1017</v>
      </c>
      <c r="E2476" s="30" t="s">
        <v>134</v>
      </c>
      <c r="F2476" s="31" t="s">
        <v>135</v>
      </c>
      <c r="G2476" s="17">
        <v>2400</v>
      </c>
      <c r="H2476" s="17">
        <v>2400</v>
      </c>
      <c r="I2476" s="17">
        <v>2400</v>
      </c>
      <c r="J2476" s="17"/>
      <c r="K2476" s="17"/>
      <c r="L2476" s="17"/>
      <c r="M2476" s="17">
        <f t="shared" si="6236"/>
        <v>2400</v>
      </c>
      <c r="N2476" s="17">
        <f t="shared" si="6237"/>
        <v>2400</v>
      </c>
      <c r="O2476" s="17">
        <f t="shared" si="6238"/>
        <v>2400</v>
      </c>
      <c r="P2476" s="17"/>
      <c r="Q2476" s="17"/>
      <c r="R2476" s="17"/>
      <c r="S2476" s="17"/>
      <c r="T2476" s="17"/>
      <c r="U2476" s="17"/>
      <c r="V2476" s="17"/>
      <c r="W2476" s="17"/>
      <c r="X2476" s="17"/>
      <c r="Y2476" s="17">
        <f t="shared" si="6239"/>
        <v>2400</v>
      </c>
      <c r="Z2476" s="17">
        <f t="shared" si="6240"/>
        <v>2400</v>
      </c>
      <c r="AA2476" s="17">
        <f t="shared" si="6241"/>
        <v>2400</v>
      </c>
      <c r="AB2476" s="17"/>
      <c r="AC2476" s="17"/>
      <c r="AD2476" s="17"/>
      <c r="AE2476" s="17">
        <f t="shared" si="6242"/>
        <v>2400</v>
      </c>
      <c r="AF2476" s="17">
        <f t="shared" si="6243"/>
        <v>2400</v>
      </c>
      <c r="AG2476" s="17">
        <f t="shared" si="6244"/>
        <v>2400</v>
      </c>
      <c r="AH2476" s="17"/>
      <c r="AI2476" s="17"/>
      <c r="AJ2476" s="17"/>
      <c r="AK2476" s="17"/>
      <c r="AL2476" s="17"/>
      <c r="AM2476" s="17"/>
      <c r="AN2476" s="17"/>
      <c r="AO2476" s="17"/>
      <c r="AP2476" s="17"/>
      <c r="AQ2476" s="17"/>
      <c r="AR2476" s="17"/>
      <c r="AS2476" s="17"/>
      <c r="AT2476" s="17"/>
      <c r="AU2476" s="17"/>
      <c r="AV2476" s="17"/>
      <c r="AW2476" s="17">
        <f t="shared" si="6245"/>
        <v>2400</v>
      </c>
      <c r="AX2476" s="17">
        <f t="shared" si="6246"/>
        <v>2400</v>
      </c>
      <c r="AY2476" s="17">
        <f t="shared" si="6247"/>
        <v>2400</v>
      </c>
      <c r="AZ2476" s="17"/>
      <c r="BA2476" s="32"/>
      <c r="BB2476" s="32"/>
      <c r="BC2476" s="1"/>
      <c r="BD2476" s="1"/>
      <c r="BE2476" s="1"/>
      <c r="BF2476" s="1"/>
      <c r="BG2476" s="1"/>
      <c r="BH2476" s="1"/>
      <c r="BI2476" s="1"/>
    </row>
    <row r="2477" s="1" customFormat="1" ht="30">
      <c r="A2477" s="30" t="s">
        <v>1000</v>
      </c>
      <c r="B2477" s="30" t="s">
        <v>96</v>
      </c>
      <c r="C2477" s="30" t="s">
        <v>29</v>
      </c>
      <c r="D2477" s="30" t="s">
        <v>407</v>
      </c>
      <c r="E2477" s="35"/>
      <c r="F2477" s="31" t="s">
        <v>408</v>
      </c>
      <c r="G2477" s="17">
        <f>G2478+G2480</f>
        <v>4684.6999999999998</v>
      </c>
      <c r="H2477" s="17">
        <f>H2478+H2480</f>
        <v>4736.8999999999996</v>
      </c>
      <c r="I2477" s="17">
        <f>I2478+I2480</f>
        <v>4736.8999999999996</v>
      </c>
      <c r="J2477" s="17">
        <f>J2478+J2480</f>
        <v>0</v>
      </c>
      <c r="K2477" s="17">
        <f>K2478+K2480</f>
        <v>0</v>
      </c>
      <c r="L2477" s="17">
        <f>L2478+L2480</f>
        <v>0</v>
      </c>
      <c r="M2477" s="17">
        <f t="shared" si="6236"/>
        <v>4684.6999999999998</v>
      </c>
      <c r="N2477" s="17">
        <f t="shared" si="6237"/>
        <v>4736.8999999999996</v>
      </c>
      <c r="O2477" s="17">
        <f t="shared" si="6238"/>
        <v>4736.8999999999996</v>
      </c>
      <c r="P2477" s="17">
        <f>P2478+P2480</f>
        <v>46.100000000000001</v>
      </c>
      <c r="Q2477" s="17">
        <f>Q2478+Q2480</f>
        <v>0</v>
      </c>
      <c r="R2477" s="17">
        <f>R2478+R2480</f>
        <v>0</v>
      </c>
      <c r="S2477" s="17">
        <f>S2478+S2480</f>
        <v>0</v>
      </c>
      <c r="T2477" s="17">
        <f>T2478+T2480</f>
        <v>0</v>
      </c>
      <c r="U2477" s="17">
        <f>U2478+U2480</f>
        <v>0</v>
      </c>
      <c r="V2477" s="17">
        <f>V2478+V2480</f>
        <v>0</v>
      </c>
      <c r="W2477" s="17">
        <f>W2478+W2480</f>
        <v>0</v>
      </c>
      <c r="X2477" s="17">
        <f>X2478+X2480</f>
        <v>0</v>
      </c>
      <c r="Y2477" s="17">
        <f t="shared" si="6239"/>
        <v>4730.8000000000002</v>
      </c>
      <c r="Z2477" s="17">
        <f t="shared" si="6240"/>
        <v>4736.8999999999996</v>
      </c>
      <c r="AA2477" s="17">
        <f t="shared" si="6241"/>
        <v>4736.8999999999996</v>
      </c>
      <c r="AB2477" s="17">
        <f>AB2478+AB2480</f>
        <v>0</v>
      </c>
      <c r="AC2477" s="17">
        <f>AC2478+AC2480</f>
        <v>0</v>
      </c>
      <c r="AD2477" s="17">
        <f>AD2478+AD2480</f>
        <v>0</v>
      </c>
      <c r="AE2477" s="17">
        <f t="shared" si="6242"/>
        <v>4730.8000000000002</v>
      </c>
      <c r="AF2477" s="17">
        <f t="shared" si="6243"/>
        <v>4736.8999999999996</v>
      </c>
      <c r="AG2477" s="17">
        <f t="shared" si="6244"/>
        <v>4736.8999999999996</v>
      </c>
      <c r="AH2477" s="17">
        <f>AH2478+AH2480</f>
        <v>0</v>
      </c>
      <c r="AI2477" s="17">
        <f>AI2478+AI2480</f>
        <v>0</v>
      </c>
      <c r="AJ2477" s="17">
        <f>AJ2478+AJ2480</f>
        <v>0</v>
      </c>
      <c r="AK2477" s="17">
        <f>AK2478+AK2480</f>
        <v>0</v>
      </c>
      <c r="AL2477" s="17">
        <f>AL2478+AL2480</f>
        <v>0</v>
      </c>
      <c r="AM2477" s="17">
        <f>AM2478+AM2480</f>
        <v>0</v>
      </c>
      <c r="AN2477" s="17">
        <f>AN2478+AN2480</f>
        <v>0</v>
      </c>
      <c r="AO2477" s="17">
        <f>AO2478+AO2480</f>
        <v>0</v>
      </c>
      <c r="AP2477" s="17">
        <f>AP2478+AP2480</f>
        <v>0</v>
      </c>
      <c r="AQ2477" s="17">
        <f>AQ2478+AQ2480</f>
        <v>0</v>
      </c>
      <c r="AR2477" s="17">
        <f>AR2478+AR2480</f>
        <v>0</v>
      </c>
      <c r="AS2477" s="17">
        <f>AS2478+AS2480</f>
        <v>0</v>
      </c>
      <c r="AT2477" s="17">
        <f>AT2478+AT2480</f>
        <v>0</v>
      </c>
      <c r="AU2477" s="17">
        <f>AU2478+AU2480</f>
        <v>0</v>
      </c>
      <c r="AV2477" s="17">
        <f>AV2478+AV2480</f>
        <v>0</v>
      </c>
      <c r="AW2477" s="17">
        <f t="shared" si="6245"/>
        <v>4730.8000000000002</v>
      </c>
      <c r="AX2477" s="17">
        <f t="shared" si="6246"/>
        <v>4736.8999999999996</v>
      </c>
      <c r="AY2477" s="17">
        <f t="shared" si="6247"/>
        <v>4736.8999999999996</v>
      </c>
      <c r="AZ2477" s="17">
        <f>AZ2478+AZ2480</f>
        <v>0</v>
      </c>
      <c r="BA2477" s="32"/>
      <c r="BB2477" s="32"/>
      <c r="BC2477" s="1"/>
      <c r="BD2477" s="1"/>
      <c r="BE2477" s="1"/>
      <c r="BF2477" s="1"/>
      <c r="BG2477" s="1"/>
      <c r="BH2477" s="1"/>
      <c r="BI2477" s="1"/>
    </row>
    <row r="2478" s="1" customFormat="1" ht="45">
      <c r="A2478" s="30" t="s">
        <v>1000</v>
      </c>
      <c r="B2478" s="30" t="s">
        <v>96</v>
      </c>
      <c r="C2478" s="30" t="s">
        <v>29</v>
      </c>
      <c r="D2478" s="30" t="s">
        <v>409</v>
      </c>
      <c r="E2478" s="35"/>
      <c r="F2478" s="48" t="s">
        <v>56</v>
      </c>
      <c r="G2478" s="17">
        <f>G2479</f>
        <v>4614.3000000000002</v>
      </c>
      <c r="H2478" s="17">
        <f>H2479</f>
        <v>4736.8999999999996</v>
      </c>
      <c r="I2478" s="17">
        <f>I2479</f>
        <v>4736.8999999999996</v>
      </c>
      <c r="J2478" s="17">
        <f>J2479</f>
        <v>0</v>
      </c>
      <c r="K2478" s="17">
        <f>K2479</f>
        <v>0</v>
      </c>
      <c r="L2478" s="17">
        <f>L2479</f>
        <v>0</v>
      </c>
      <c r="M2478" s="17">
        <f t="shared" si="6236"/>
        <v>4614.3000000000002</v>
      </c>
      <c r="N2478" s="17">
        <f t="shared" si="6237"/>
        <v>4736.8999999999996</v>
      </c>
      <c r="O2478" s="17">
        <f t="shared" si="6238"/>
        <v>4736.8999999999996</v>
      </c>
      <c r="P2478" s="17">
        <f>P2479</f>
        <v>0</v>
      </c>
      <c r="Q2478" s="17">
        <f>Q2479</f>
        <v>0</v>
      </c>
      <c r="R2478" s="17">
        <f>R2479</f>
        <v>0</v>
      </c>
      <c r="S2478" s="17">
        <f>S2479</f>
        <v>0</v>
      </c>
      <c r="T2478" s="17">
        <f>T2479</f>
        <v>0</v>
      </c>
      <c r="U2478" s="17">
        <f>U2479</f>
        <v>0</v>
      </c>
      <c r="V2478" s="17">
        <f>V2479</f>
        <v>0</v>
      </c>
      <c r="W2478" s="17">
        <f>W2479</f>
        <v>0</v>
      </c>
      <c r="X2478" s="17">
        <f>X2479</f>
        <v>0</v>
      </c>
      <c r="Y2478" s="17">
        <f t="shared" si="6239"/>
        <v>4614.3000000000002</v>
      </c>
      <c r="Z2478" s="17">
        <f t="shared" si="6240"/>
        <v>4736.8999999999996</v>
      </c>
      <c r="AA2478" s="17">
        <f t="shared" si="6241"/>
        <v>4736.8999999999996</v>
      </c>
      <c r="AB2478" s="17">
        <f>AB2479</f>
        <v>0</v>
      </c>
      <c r="AC2478" s="17">
        <f>AC2479</f>
        <v>0</v>
      </c>
      <c r="AD2478" s="17">
        <f>AD2479</f>
        <v>0</v>
      </c>
      <c r="AE2478" s="17">
        <f t="shared" si="6242"/>
        <v>4614.3000000000002</v>
      </c>
      <c r="AF2478" s="17">
        <f t="shared" si="6243"/>
        <v>4736.8999999999996</v>
      </c>
      <c r="AG2478" s="17">
        <f t="shared" si="6244"/>
        <v>4736.8999999999996</v>
      </c>
      <c r="AH2478" s="17">
        <f>AH2479</f>
        <v>0</v>
      </c>
      <c r="AI2478" s="17">
        <f>AI2479</f>
        <v>0</v>
      </c>
      <c r="AJ2478" s="17">
        <f>AJ2479</f>
        <v>0</v>
      </c>
      <c r="AK2478" s="17">
        <f>AK2479</f>
        <v>0</v>
      </c>
      <c r="AL2478" s="17">
        <f>AL2479</f>
        <v>0</v>
      </c>
      <c r="AM2478" s="17">
        <f>AM2479</f>
        <v>0</v>
      </c>
      <c r="AN2478" s="17">
        <f>AN2479</f>
        <v>0</v>
      </c>
      <c r="AO2478" s="17">
        <f>AO2479</f>
        <v>0</v>
      </c>
      <c r="AP2478" s="17">
        <f>AP2479</f>
        <v>0</v>
      </c>
      <c r="AQ2478" s="17">
        <f>AQ2479</f>
        <v>0</v>
      </c>
      <c r="AR2478" s="17">
        <f>AR2479</f>
        <v>0</v>
      </c>
      <c r="AS2478" s="17">
        <f>AS2479</f>
        <v>0</v>
      </c>
      <c r="AT2478" s="17">
        <f>AT2479</f>
        <v>0</v>
      </c>
      <c r="AU2478" s="17">
        <f>AU2479</f>
        <v>0</v>
      </c>
      <c r="AV2478" s="17">
        <f>AV2479</f>
        <v>0</v>
      </c>
      <c r="AW2478" s="17">
        <f t="shared" si="6245"/>
        <v>4614.3000000000002</v>
      </c>
      <c r="AX2478" s="17">
        <f t="shared" si="6246"/>
        <v>4736.8999999999996</v>
      </c>
      <c r="AY2478" s="17">
        <f t="shared" si="6247"/>
        <v>4736.8999999999996</v>
      </c>
      <c r="AZ2478" s="17">
        <f>AZ2479</f>
        <v>0</v>
      </c>
      <c r="BA2478" s="32"/>
      <c r="BB2478" s="32"/>
      <c r="BC2478" s="1"/>
      <c r="BD2478" s="1"/>
      <c r="BE2478" s="1"/>
      <c r="BF2478" s="1"/>
      <c r="BG2478" s="1"/>
      <c r="BH2478" s="1"/>
      <c r="BI2478" s="1"/>
    </row>
    <row r="2479" s="1" customFormat="1" ht="30">
      <c r="A2479" s="30" t="s">
        <v>1000</v>
      </c>
      <c r="B2479" s="30" t="s">
        <v>96</v>
      </c>
      <c r="C2479" s="30" t="s">
        <v>29</v>
      </c>
      <c r="D2479" s="30" t="s">
        <v>409</v>
      </c>
      <c r="E2479" s="30" t="s">
        <v>134</v>
      </c>
      <c r="F2479" s="31" t="s">
        <v>135</v>
      </c>
      <c r="G2479" s="17">
        <v>4614.3000000000002</v>
      </c>
      <c r="H2479" s="17">
        <v>4736.8999999999996</v>
      </c>
      <c r="I2479" s="17">
        <v>4736.8999999999996</v>
      </c>
      <c r="J2479" s="17"/>
      <c r="K2479" s="17"/>
      <c r="L2479" s="17"/>
      <c r="M2479" s="17">
        <f t="shared" si="6236"/>
        <v>4614.3000000000002</v>
      </c>
      <c r="N2479" s="17">
        <f t="shared" si="6237"/>
        <v>4736.8999999999996</v>
      </c>
      <c r="O2479" s="17">
        <f t="shared" si="6238"/>
        <v>4736.8999999999996</v>
      </c>
      <c r="P2479" s="17"/>
      <c r="Q2479" s="17"/>
      <c r="R2479" s="17"/>
      <c r="S2479" s="17"/>
      <c r="T2479" s="17"/>
      <c r="U2479" s="17"/>
      <c r="V2479" s="17"/>
      <c r="W2479" s="17"/>
      <c r="X2479" s="17"/>
      <c r="Y2479" s="17">
        <f t="shared" si="6239"/>
        <v>4614.3000000000002</v>
      </c>
      <c r="Z2479" s="17">
        <f t="shared" si="6240"/>
        <v>4736.8999999999996</v>
      </c>
      <c r="AA2479" s="17">
        <f t="shared" si="6241"/>
        <v>4736.8999999999996</v>
      </c>
      <c r="AB2479" s="17"/>
      <c r="AC2479" s="17"/>
      <c r="AD2479" s="17"/>
      <c r="AE2479" s="17">
        <f t="shared" si="6242"/>
        <v>4614.3000000000002</v>
      </c>
      <c r="AF2479" s="17">
        <f t="shared" si="6243"/>
        <v>4736.8999999999996</v>
      </c>
      <c r="AG2479" s="17">
        <f t="shared" si="6244"/>
        <v>4736.8999999999996</v>
      </c>
      <c r="AH2479" s="17"/>
      <c r="AI2479" s="17"/>
      <c r="AJ2479" s="17"/>
      <c r="AK2479" s="17"/>
      <c r="AL2479" s="17"/>
      <c r="AM2479" s="17"/>
      <c r="AN2479" s="17"/>
      <c r="AO2479" s="17"/>
      <c r="AP2479" s="17"/>
      <c r="AQ2479" s="17"/>
      <c r="AR2479" s="17"/>
      <c r="AS2479" s="17"/>
      <c r="AT2479" s="17"/>
      <c r="AU2479" s="17"/>
      <c r="AV2479" s="17"/>
      <c r="AW2479" s="17">
        <f t="shared" si="6245"/>
        <v>4614.3000000000002</v>
      </c>
      <c r="AX2479" s="17">
        <f t="shared" si="6246"/>
        <v>4736.8999999999996</v>
      </c>
      <c r="AY2479" s="17">
        <f t="shared" si="6247"/>
        <v>4736.8999999999996</v>
      </c>
      <c r="AZ2479" s="17"/>
      <c r="BA2479" s="32"/>
      <c r="BB2479" s="32"/>
      <c r="BC2479" s="1"/>
      <c r="BD2479" s="1"/>
      <c r="BE2479" s="1"/>
      <c r="BF2479" s="1"/>
      <c r="BG2479" s="1"/>
      <c r="BH2479" s="1"/>
      <c r="BI2479" s="1"/>
    </row>
    <row r="2480" s="1" customFormat="1" ht="15">
      <c r="A2480" s="30" t="s">
        <v>1000</v>
      </c>
      <c r="B2480" s="30" t="s">
        <v>96</v>
      </c>
      <c r="C2480" s="30" t="s">
        <v>29</v>
      </c>
      <c r="D2480" s="30" t="s">
        <v>410</v>
      </c>
      <c r="E2480" s="30"/>
      <c r="F2480" s="48" t="s">
        <v>226</v>
      </c>
      <c r="G2480" s="17">
        <f>G2481</f>
        <v>70.400000000000006</v>
      </c>
      <c r="H2480" s="17">
        <f>H2481</f>
        <v>0</v>
      </c>
      <c r="I2480" s="17">
        <f>I2481</f>
        <v>0</v>
      </c>
      <c r="J2480" s="17">
        <f>J2481</f>
        <v>0</v>
      </c>
      <c r="K2480" s="17">
        <f>K2481</f>
        <v>0</v>
      </c>
      <c r="L2480" s="17">
        <f>L2481</f>
        <v>0</v>
      </c>
      <c r="M2480" s="17">
        <f t="shared" si="6236"/>
        <v>70.400000000000006</v>
      </c>
      <c r="N2480" s="17">
        <f t="shared" si="6237"/>
        <v>0</v>
      </c>
      <c r="O2480" s="17">
        <f t="shared" si="6238"/>
        <v>0</v>
      </c>
      <c r="P2480" s="17">
        <f>P2481</f>
        <v>46.100000000000001</v>
      </c>
      <c r="Q2480" s="17">
        <f>Q2481</f>
        <v>0</v>
      </c>
      <c r="R2480" s="17">
        <f>R2481</f>
        <v>0</v>
      </c>
      <c r="S2480" s="17">
        <f>S2481</f>
        <v>0</v>
      </c>
      <c r="T2480" s="17">
        <f>T2481</f>
        <v>0</v>
      </c>
      <c r="U2480" s="17">
        <f>U2481</f>
        <v>0</v>
      </c>
      <c r="V2480" s="17">
        <f>V2481</f>
        <v>0</v>
      </c>
      <c r="W2480" s="17">
        <f>W2481</f>
        <v>0</v>
      </c>
      <c r="X2480" s="17">
        <f>X2481</f>
        <v>0</v>
      </c>
      <c r="Y2480" s="17">
        <f t="shared" si="6239"/>
        <v>116.5</v>
      </c>
      <c r="Z2480" s="17">
        <f t="shared" si="6240"/>
        <v>0</v>
      </c>
      <c r="AA2480" s="17">
        <f t="shared" si="6241"/>
        <v>0</v>
      </c>
      <c r="AB2480" s="17">
        <f>AB2481</f>
        <v>0</v>
      </c>
      <c r="AC2480" s="17">
        <f>AC2481</f>
        <v>0</v>
      </c>
      <c r="AD2480" s="17">
        <f>AD2481</f>
        <v>0</v>
      </c>
      <c r="AE2480" s="17">
        <f t="shared" si="6242"/>
        <v>116.5</v>
      </c>
      <c r="AF2480" s="17">
        <f t="shared" si="6243"/>
        <v>0</v>
      </c>
      <c r="AG2480" s="17">
        <f t="shared" si="6244"/>
        <v>0</v>
      </c>
      <c r="AH2480" s="17">
        <f>AH2481</f>
        <v>0</v>
      </c>
      <c r="AI2480" s="17">
        <f>AI2481</f>
        <v>0</v>
      </c>
      <c r="AJ2480" s="17">
        <f>AJ2481</f>
        <v>0</v>
      </c>
      <c r="AK2480" s="17">
        <f>AK2481</f>
        <v>0</v>
      </c>
      <c r="AL2480" s="17">
        <f>AL2481</f>
        <v>0</v>
      </c>
      <c r="AM2480" s="17">
        <f>AM2481</f>
        <v>0</v>
      </c>
      <c r="AN2480" s="17">
        <f>AN2481</f>
        <v>0</v>
      </c>
      <c r="AO2480" s="17">
        <f>AO2481</f>
        <v>0</v>
      </c>
      <c r="AP2480" s="17">
        <f>AP2481</f>
        <v>0</v>
      </c>
      <c r="AQ2480" s="17">
        <f>AQ2481</f>
        <v>0</v>
      </c>
      <c r="AR2480" s="17">
        <f>AR2481</f>
        <v>0</v>
      </c>
      <c r="AS2480" s="17">
        <f>AS2481</f>
        <v>0</v>
      </c>
      <c r="AT2480" s="17">
        <f>AT2481</f>
        <v>0</v>
      </c>
      <c r="AU2480" s="17">
        <f>AU2481</f>
        <v>0</v>
      </c>
      <c r="AV2480" s="17">
        <f>AV2481</f>
        <v>0</v>
      </c>
      <c r="AW2480" s="17">
        <f t="shared" si="6245"/>
        <v>116.5</v>
      </c>
      <c r="AX2480" s="17">
        <f t="shared" si="6246"/>
        <v>0</v>
      </c>
      <c r="AY2480" s="17">
        <f t="shared" si="6247"/>
        <v>0</v>
      </c>
      <c r="AZ2480" s="17">
        <f>AZ2481</f>
        <v>0</v>
      </c>
      <c r="BA2480" s="32"/>
      <c r="BB2480" s="32"/>
      <c r="BC2480" s="1"/>
      <c r="BD2480" s="1"/>
      <c r="BE2480" s="1"/>
      <c r="BF2480" s="1"/>
      <c r="BG2480" s="1"/>
      <c r="BH2480" s="1"/>
      <c r="BI2480" s="1"/>
    </row>
    <row r="2481" s="1" customFormat="1" ht="30">
      <c r="A2481" s="30" t="s">
        <v>1000</v>
      </c>
      <c r="B2481" s="30" t="s">
        <v>96</v>
      </c>
      <c r="C2481" s="30" t="s">
        <v>29</v>
      </c>
      <c r="D2481" s="30" t="s">
        <v>410</v>
      </c>
      <c r="E2481" s="30" t="s">
        <v>134</v>
      </c>
      <c r="F2481" s="31" t="s">
        <v>135</v>
      </c>
      <c r="G2481" s="17">
        <v>70.400000000000006</v>
      </c>
      <c r="H2481" s="17">
        <v>0</v>
      </c>
      <c r="I2481" s="17">
        <v>0</v>
      </c>
      <c r="J2481" s="17"/>
      <c r="K2481" s="17"/>
      <c r="L2481" s="17"/>
      <c r="M2481" s="17">
        <f t="shared" si="6236"/>
        <v>70.400000000000006</v>
      </c>
      <c r="N2481" s="17">
        <f t="shared" si="6237"/>
        <v>0</v>
      </c>
      <c r="O2481" s="17">
        <f t="shared" si="6238"/>
        <v>0</v>
      </c>
      <c r="P2481" s="17">
        <v>46.100000000000001</v>
      </c>
      <c r="Q2481" s="17"/>
      <c r="R2481" s="17"/>
      <c r="S2481" s="17"/>
      <c r="T2481" s="17"/>
      <c r="U2481" s="17"/>
      <c r="V2481" s="17"/>
      <c r="W2481" s="17"/>
      <c r="X2481" s="17"/>
      <c r="Y2481" s="17">
        <f t="shared" si="6239"/>
        <v>116.5</v>
      </c>
      <c r="Z2481" s="17">
        <f t="shared" si="6240"/>
        <v>0</v>
      </c>
      <c r="AA2481" s="17">
        <f t="shared" si="6241"/>
        <v>0</v>
      </c>
      <c r="AB2481" s="17"/>
      <c r="AC2481" s="17"/>
      <c r="AD2481" s="17"/>
      <c r="AE2481" s="17">
        <f t="shared" si="6242"/>
        <v>116.5</v>
      </c>
      <c r="AF2481" s="17">
        <f t="shared" si="6243"/>
        <v>0</v>
      </c>
      <c r="AG2481" s="17">
        <f t="shared" si="6244"/>
        <v>0</v>
      </c>
      <c r="AH2481" s="17"/>
      <c r="AI2481" s="17"/>
      <c r="AJ2481" s="17"/>
      <c r="AK2481" s="17"/>
      <c r="AL2481" s="17"/>
      <c r="AM2481" s="17"/>
      <c r="AN2481" s="17"/>
      <c r="AO2481" s="17"/>
      <c r="AP2481" s="17"/>
      <c r="AQ2481" s="17"/>
      <c r="AR2481" s="17"/>
      <c r="AS2481" s="17"/>
      <c r="AT2481" s="17"/>
      <c r="AU2481" s="17"/>
      <c r="AV2481" s="17"/>
      <c r="AW2481" s="17">
        <f t="shared" si="6245"/>
        <v>116.5</v>
      </c>
      <c r="AX2481" s="17">
        <f t="shared" si="6246"/>
        <v>0</v>
      </c>
      <c r="AY2481" s="17">
        <f t="shared" si="6247"/>
        <v>0</v>
      </c>
      <c r="AZ2481" s="17"/>
      <c r="BA2481" s="32"/>
      <c r="BB2481" s="32"/>
      <c r="BC2481" s="1"/>
      <c r="BD2481" s="1"/>
      <c r="BE2481" s="1"/>
      <c r="BF2481" s="1"/>
      <c r="BG2481" s="1"/>
      <c r="BH2481" s="1"/>
      <c r="BI2481" s="1"/>
    </row>
    <row r="2482" s="25" customFormat="1" ht="15">
      <c r="A2482" s="26" t="s">
        <v>1000</v>
      </c>
      <c r="B2482" s="26" t="s">
        <v>96</v>
      </c>
      <c r="C2482" s="26" t="s">
        <v>325</v>
      </c>
      <c r="D2482" s="26"/>
      <c r="E2482" s="34"/>
      <c r="F2482" s="27" t="s">
        <v>1019</v>
      </c>
      <c r="G2482" s="28">
        <f>G2483+G2489</f>
        <v>24118.600000000002</v>
      </c>
      <c r="H2482" s="28">
        <f>H2483+H2489</f>
        <v>24118.600000000002</v>
      </c>
      <c r="I2482" s="28">
        <f>I2483+I2489</f>
        <v>24118.600000000002</v>
      </c>
      <c r="J2482" s="28">
        <f>J2483+J2489</f>
        <v>0</v>
      </c>
      <c r="K2482" s="28">
        <f>K2483+K2489</f>
        <v>0</v>
      </c>
      <c r="L2482" s="28">
        <f>L2483+L2489</f>
        <v>0</v>
      </c>
      <c r="M2482" s="28">
        <f t="shared" si="6236"/>
        <v>24118.600000000002</v>
      </c>
      <c r="N2482" s="28">
        <f t="shared" si="6237"/>
        <v>24118.600000000002</v>
      </c>
      <c r="O2482" s="28">
        <f t="shared" si="6238"/>
        <v>24118.600000000002</v>
      </c>
      <c r="P2482" s="28">
        <f>P2483+P2489</f>
        <v>0</v>
      </c>
      <c r="Q2482" s="28">
        <f>Q2483+Q2489</f>
        <v>0</v>
      </c>
      <c r="R2482" s="28">
        <f>R2483+R2489</f>
        <v>0</v>
      </c>
      <c r="S2482" s="28">
        <f>S2483+S2489</f>
        <v>3601.8389999999999</v>
      </c>
      <c r="T2482" s="28">
        <f>T2483+T2489</f>
        <v>3601.8389999999999</v>
      </c>
      <c r="U2482" s="28">
        <f>U2483+U2489</f>
        <v>0</v>
      </c>
      <c r="V2482" s="28">
        <f>V2483+V2489</f>
        <v>3601.8389999999999</v>
      </c>
      <c r="W2482" s="28">
        <f>W2483+W2489</f>
        <v>0</v>
      </c>
      <c r="X2482" s="28">
        <f>X2483+X2489</f>
        <v>0</v>
      </c>
      <c r="Y2482" s="28">
        <f t="shared" si="6239"/>
        <v>27720.439000000002</v>
      </c>
      <c r="Z2482" s="28">
        <f t="shared" si="6240"/>
        <v>27720.439000000002</v>
      </c>
      <c r="AA2482" s="28">
        <f t="shared" si="6241"/>
        <v>27720.439000000002</v>
      </c>
      <c r="AB2482" s="28">
        <f>AB2483+AB2489</f>
        <v>0</v>
      </c>
      <c r="AC2482" s="28">
        <f>AC2483+AC2489</f>
        <v>0</v>
      </c>
      <c r="AD2482" s="28">
        <f>AD2483+AD2489</f>
        <v>0</v>
      </c>
      <c r="AE2482" s="28">
        <f t="shared" si="6242"/>
        <v>27720.439000000002</v>
      </c>
      <c r="AF2482" s="28">
        <f t="shared" si="6243"/>
        <v>27720.439000000002</v>
      </c>
      <c r="AG2482" s="28">
        <f t="shared" si="6244"/>
        <v>27720.439000000002</v>
      </c>
      <c r="AH2482" s="28">
        <f>AH2483+AH2489</f>
        <v>0</v>
      </c>
      <c r="AI2482" s="28">
        <f>AI2483+AI2489</f>
        <v>0</v>
      </c>
      <c r="AJ2482" s="28">
        <f>AJ2483+AJ2489</f>
        <v>0</v>
      </c>
      <c r="AK2482" s="28">
        <f>AK2483+AK2489</f>
        <v>0</v>
      </c>
      <c r="AL2482" s="28">
        <f>AL2483+AL2489</f>
        <v>0</v>
      </c>
      <c r="AM2482" s="28">
        <f>AM2483+AM2489</f>
        <v>0</v>
      </c>
      <c r="AN2482" s="28">
        <f>AN2483+AN2489</f>
        <v>0</v>
      </c>
      <c r="AO2482" s="28">
        <f>AO2483+AO2489</f>
        <v>0</v>
      </c>
      <c r="AP2482" s="28">
        <f>AP2483+AP2489</f>
        <v>0</v>
      </c>
      <c r="AQ2482" s="28">
        <f>AQ2483+AQ2489</f>
        <v>0</v>
      </c>
      <c r="AR2482" s="28">
        <f>AR2483+AR2489</f>
        <v>0</v>
      </c>
      <c r="AS2482" s="28">
        <f>AS2483+AS2489</f>
        <v>0</v>
      </c>
      <c r="AT2482" s="28">
        <f>AT2483+AT2489</f>
        <v>0</v>
      </c>
      <c r="AU2482" s="28">
        <f>AU2483+AU2489</f>
        <v>0</v>
      </c>
      <c r="AV2482" s="28">
        <f>AV2483+AV2489</f>
        <v>0</v>
      </c>
      <c r="AW2482" s="28">
        <f t="shared" si="6245"/>
        <v>27720.439000000002</v>
      </c>
      <c r="AX2482" s="28">
        <f t="shared" si="6246"/>
        <v>27720.439000000002</v>
      </c>
      <c r="AY2482" s="28">
        <f t="shared" si="6247"/>
        <v>27720.439000000002</v>
      </c>
      <c r="AZ2482" s="28">
        <f>AZ2483+AZ2489</f>
        <v>0</v>
      </c>
      <c r="BA2482" s="29"/>
      <c r="BB2482" s="29"/>
      <c r="BC2482" s="25"/>
      <c r="BD2482" s="25"/>
      <c r="BE2482" s="25"/>
      <c r="BF2482" s="25"/>
      <c r="BG2482" s="25"/>
      <c r="BH2482" s="25"/>
      <c r="BI2482" s="25"/>
    </row>
    <row r="2483" s="1" customFormat="1">
      <c r="A2483" s="30" t="s">
        <v>1000</v>
      </c>
      <c r="B2483" s="30" t="s">
        <v>96</v>
      </c>
      <c r="C2483" s="30" t="s">
        <v>325</v>
      </c>
      <c r="D2483" s="30" t="s">
        <v>404</v>
      </c>
      <c r="E2483" s="35"/>
      <c r="F2483" s="31" t="s">
        <v>405</v>
      </c>
      <c r="G2483" s="17">
        <f t="shared" ref="G2483:G2485" si="6248">G2484</f>
        <v>23506.100000000002</v>
      </c>
      <c r="H2483" s="17">
        <f t="shared" ref="H2483:H2485" si="6249">H2484</f>
        <v>23506.100000000002</v>
      </c>
      <c r="I2483" s="17">
        <f t="shared" ref="I2483:I2485" si="6250">I2484</f>
        <v>23506.100000000002</v>
      </c>
      <c r="J2483" s="17">
        <f t="shared" ref="J2483:J2485" si="6251">J2484</f>
        <v>0</v>
      </c>
      <c r="K2483" s="17">
        <f t="shared" ref="K2483:K2485" si="6252">K2484</f>
        <v>0</v>
      </c>
      <c r="L2483" s="17">
        <f t="shared" ref="L2483:L2485" si="6253">L2484</f>
        <v>0</v>
      </c>
      <c r="M2483" s="17">
        <f t="shared" si="6236"/>
        <v>23506.100000000002</v>
      </c>
      <c r="N2483" s="17">
        <f t="shared" si="6237"/>
        <v>23506.100000000002</v>
      </c>
      <c r="O2483" s="17">
        <f t="shared" si="6238"/>
        <v>23506.100000000002</v>
      </c>
      <c r="P2483" s="17">
        <f t="shared" ref="P2483:P2485" si="6254">P2484</f>
        <v>0</v>
      </c>
      <c r="Q2483" s="17">
        <f t="shared" ref="Q2483:Q2485" si="6255">Q2484</f>
        <v>0</v>
      </c>
      <c r="R2483" s="17">
        <f t="shared" ref="R2483:R2485" si="6256">R2484</f>
        <v>0</v>
      </c>
      <c r="S2483" s="17">
        <f t="shared" ref="S2483:S2485" si="6257">S2484</f>
        <v>3601.8389999999999</v>
      </c>
      <c r="T2483" s="17">
        <f t="shared" ref="T2483:T2485" si="6258">T2484</f>
        <v>3601.8389999999999</v>
      </c>
      <c r="U2483" s="17">
        <f t="shared" ref="U2483:U2485" si="6259">U2484</f>
        <v>0</v>
      </c>
      <c r="V2483" s="17">
        <f t="shared" ref="V2483:V2485" si="6260">V2484</f>
        <v>3601.8389999999999</v>
      </c>
      <c r="W2483" s="17">
        <f t="shared" ref="W2483:W2485" si="6261">W2484</f>
        <v>0</v>
      </c>
      <c r="X2483" s="17">
        <f t="shared" ref="X2483:X2485" si="6262">X2484</f>
        <v>0</v>
      </c>
      <c r="Y2483" s="17">
        <f t="shared" si="6239"/>
        <v>27107.939000000002</v>
      </c>
      <c r="Z2483" s="17">
        <f t="shared" si="6240"/>
        <v>27107.939000000002</v>
      </c>
      <c r="AA2483" s="17">
        <f t="shared" si="6241"/>
        <v>27107.939000000002</v>
      </c>
      <c r="AB2483" s="17">
        <f t="shared" ref="AB2483:AB2485" si="6263">AB2484</f>
        <v>0</v>
      </c>
      <c r="AC2483" s="17">
        <f t="shared" ref="AC2483:AC2485" si="6264">AC2484</f>
        <v>0</v>
      </c>
      <c r="AD2483" s="17">
        <f t="shared" ref="AD2483:AD2485" si="6265">AD2484</f>
        <v>0</v>
      </c>
      <c r="AE2483" s="17">
        <f t="shared" si="6242"/>
        <v>27107.939000000002</v>
      </c>
      <c r="AF2483" s="17">
        <f t="shared" si="6243"/>
        <v>27107.939000000002</v>
      </c>
      <c r="AG2483" s="17">
        <f t="shared" si="6244"/>
        <v>27107.939000000002</v>
      </c>
      <c r="AH2483" s="17">
        <f t="shared" ref="AH2483:AH2485" si="6266">AH2484</f>
        <v>0</v>
      </c>
      <c r="AI2483" s="17">
        <f t="shared" ref="AI2483:AI2485" si="6267">AI2484</f>
        <v>0</v>
      </c>
      <c r="AJ2483" s="17">
        <f t="shared" ref="AJ2483:AJ2485" si="6268">AJ2484</f>
        <v>0</v>
      </c>
      <c r="AK2483" s="17">
        <f t="shared" ref="AK2483:AK2485" si="6269">AK2484</f>
        <v>0</v>
      </c>
      <c r="AL2483" s="17">
        <f t="shared" ref="AL2483:AL2485" si="6270">AL2484</f>
        <v>0</v>
      </c>
      <c r="AM2483" s="17">
        <f t="shared" ref="AM2483:AM2485" si="6271">AM2484</f>
        <v>0</v>
      </c>
      <c r="AN2483" s="17">
        <f t="shared" ref="AN2483:AN2485" si="6272">AN2484</f>
        <v>0</v>
      </c>
      <c r="AO2483" s="17">
        <f t="shared" ref="AO2483:AO2485" si="6273">AO2484</f>
        <v>0</v>
      </c>
      <c r="AP2483" s="17">
        <f t="shared" ref="AP2483:AP2485" si="6274">AP2484</f>
        <v>0</v>
      </c>
      <c r="AQ2483" s="17">
        <f t="shared" ref="AQ2483:AQ2485" si="6275">AQ2484</f>
        <v>0</v>
      </c>
      <c r="AR2483" s="17">
        <f t="shared" ref="AR2483:AR2485" si="6276">AR2484</f>
        <v>0</v>
      </c>
      <c r="AS2483" s="17">
        <f t="shared" ref="AS2483:AS2485" si="6277">AS2484</f>
        <v>0</v>
      </c>
      <c r="AT2483" s="17">
        <f t="shared" ref="AT2483:AT2485" si="6278">AT2484</f>
        <v>0</v>
      </c>
      <c r="AU2483" s="17">
        <f t="shared" ref="AU2483:AU2485" si="6279">AU2484</f>
        <v>0</v>
      </c>
      <c r="AV2483" s="17">
        <f t="shared" ref="AV2483:AV2485" si="6280">AV2484</f>
        <v>0</v>
      </c>
      <c r="AW2483" s="17">
        <f t="shared" si="6245"/>
        <v>27107.939000000002</v>
      </c>
      <c r="AX2483" s="17">
        <f t="shared" si="6246"/>
        <v>27107.939000000002</v>
      </c>
      <c r="AY2483" s="17">
        <f t="shared" si="6247"/>
        <v>27107.939000000002</v>
      </c>
      <c r="AZ2483" s="17">
        <f t="shared" ref="AZ2483:AZ2485" si="6281">AZ2484</f>
        <v>0</v>
      </c>
      <c r="BA2483" s="32"/>
      <c r="BB2483" s="32"/>
      <c r="BC2483" s="1"/>
      <c r="BD2483" s="1"/>
      <c r="BE2483" s="1"/>
      <c r="BF2483" s="1"/>
      <c r="BG2483" s="1"/>
      <c r="BH2483" s="1"/>
      <c r="BI2483" s="1"/>
    </row>
    <row r="2484" s="1" customFormat="1">
      <c r="A2484" s="30" t="s">
        <v>1000</v>
      </c>
      <c r="B2484" s="30" t="s">
        <v>96</v>
      </c>
      <c r="C2484" s="30" t="s">
        <v>325</v>
      </c>
      <c r="D2484" s="30" t="s">
        <v>406</v>
      </c>
      <c r="E2484" s="35"/>
      <c r="F2484" s="31" t="s">
        <v>36</v>
      </c>
      <c r="G2484" s="17">
        <f t="shared" si="6248"/>
        <v>23506.100000000002</v>
      </c>
      <c r="H2484" s="17">
        <f t="shared" si="6249"/>
        <v>23506.100000000002</v>
      </c>
      <c r="I2484" s="17">
        <f t="shared" si="6250"/>
        <v>23506.100000000002</v>
      </c>
      <c r="J2484" s="17">
        <f t="shared" si="6251"/>
        <v>0</v>
      </c>
      <c r="K2484" s="17">
        <f t="shared" si="6252"/>
        <v>0</v>
      </c>
      <c r="L2484" s="17">
        <f t="shared" si="6253"/>
        <v>0</v>
      </c>
      <c r="M2484" s="17">
        <f t="shared" si="6236"/>
        <v>23506.100000000002</v>
      </c>
      <c r="N2484" s="17">
        <f t="shared" si="6237"/>
        <v>23506.100000000002</v>
      </c>
      <c r="O2484" s="17">
        <f t="shared" si="6238"/>
        <v>23506.100000000002</v>
      </c>
      <c r="P2484" s="17">
        <f t="shared" si="6254"/>
        <v>0</v>
      </c>
      <c r="Q2484" s="17">
        <f t="shared" si="6255"/>
        <v>0</v>
      </c>
      <c r="R2484" s="17">
        <f t="shared" si="6256"/>
        <v>0</v>
      </c>
      <c r="S2484" s="17">
        <f t="shared" si="6257"/>
        <v>3601.8389999999999</v>
      </c>
      <c r="T2484" s="17">
        <f t="shared" si="6258"/>
        <v>3601.8389999999999</v>
      </c>
      <c r="U2484" s="17">
        <f t="shared" si="6259"/>
        <v>0</v>
      </c>
      <c r="V2484" s="17">
        <f t="shared" si="6260"/>
        <v>3601.8389999999999</v>
      </c>
      <c r="W2484" s="17">
        <f t="shared" si="6261"/>
        <v>0</v>
      </c>
      <c r="X2484" s="17">
        <f t="shared" si="6262"/>
        <v>0</v>
      </c>
      <c r="Y2484" s="17">
        <f t="shared" si="6239"/>
        <v>27107.939000000002</v>
      </c>
      <c r="Z2484" s="17">
        <f t="shared" si="6240"/>
        <v>27107.939000000002</v>
      </c>
      <c r="AA2484" s="17">
        <f t="shared" si="6241"/>
        <v>27107.939000000002</v>
      </c>
      <c r="AB2484" s="17">
        <f t="shared" si="6263"/>
        <v>0</v>
      </c>
      <c r="AC2484" s="17">
        <f t="shared" si="6264"/>
        <v>0</v>
      </c>
      <c r="AD2484" s="17">
        <f t="shared" si="6265"/>
        <v>0</v>
      </c>
      <c r="AE2484" s="17">
        <f t="shared" si="6242"/>
        <v>27107.939000000002</v>
      </c>
      <c r="AF2484" s="17">
        <f t="shared" si="6243"/>
        <v>27107.939000000002</v>
      </c>
      <c r="AG2484" s="17">
        <f t="shared" si="6244"/>
        <v>27107.939000000002</v>
      </c>
      <c r="AH2484" s="17">
        <f t="shared" si="6266"/>
        <v>0</v>
      </c>
      <c r="AI2484" s="17">
        <f t="shared" si="6267"/>
        <v>0</v>
      </c>
      <c r="AJ2484" s="17">
        <f t="shared" si="6268"/>
        <v>0</v>
      </c>
      <c r="AK2484" s="17">
        <f t="shared" si="6269"/>
        <v>0</v>
      </c>
      <c r="AL2484" s="17">
        <f t="shared" si="6270"/>
        <v>0</v>
      </c>
      <c r="AM2484" s="17">
        <f t="shared" si="6271"/>
        <v>0</v>
      </c>
      <c r="AN2484" s="17">
        <f t="shared" si="6272"/>
        <v>0</v>
      </c>
      <c r="AO2484" s="17">
        <f t="shared" si="6273"/>
        <v>0</v>
      </c>
      <c r="AP2484" s="17">
        <f t="shared" si="6274"/>
        <v>0</v>
      </c>
      <c r="AQ2484" s="17">
        <f t="shared" si="6275"/>
        <v>0</v>
      </c>
      <c r="AR2484" s="17">
        <f t="shared" si="6276"/>
        <v>0</v>
      </c>
      <c r="AS2484" s="17">
        <f t="shared" si="6277"/>
        <v>0</v>
      </c>
      <c r="AT2484" s="17">
        <f t="shared" si="6278"/>
        <v>0</v>
      </c>
      <c r="AU2484" s="17">
        <f t="shared" si="6279"/>
        <v>0</v>
      </c>
      <c r="AV2484" s="17">
        <f t="shared" si="6280"/>
        <v>0</v>
      </c>
      <c r="AW2484" s="17">
        <f t="shared" si="6245"/>
        <v>27107.939000000002</v>
      </c>
      <c r="AX2484" s="17">
        <f t="shared" si="6246"/>
        <v>27107.939000000002</v>
      </c>
      <c r="AY2484" s="17">
        <f t="shared" si="6247"/>
        <v>27107.939000000002</v>
      </c>
      <c r="AZ2484" s="17">
        <f t="shared" si="6281"/>
        <v>0</v>
      </c>
      <c r="BA2484" s="32"/>
      <c r="BB2484" s="32"/>
      <c r="BC2484" s="1"/>
      <c r="BD2484" s="1"/>
      <c r="BE2484" s="1"/>
      <c r="BF2484" s="1"/>
      <c r="BG2484" s="1"/>
      <c r="BH2484" s="1"/>
      <c r="BI2484" s="1"/>
    </row>
    <row r="2485" s="1" customFormat="1">
      <c r="A2485" s="30" t="s">
        <v>1000</v>
      </c>
      <c r="B2485" s="30" t="s">
        <v>96</v>
      </c>
      <c r="C2485" s="30" t="s">
        <v>325</v>
      </c>
      <c r="D2485" s="30" t="s">
        <v>473</v>
      </c>
      <c r="E2485" s="35"/>
      <c r="F2485" s="31" t="s">
        <v>474</v>
      </c>
      <c r="G2485" s="17">
        <f t="shared" si="6248"/>
        <v>23506.100000000002</v>
      </c>
      <c r="H2485" s="17">
        <f t="shared" si="6249"/>
        <v>23506.100000000002</v>
      </c>
      <c r="I2485" s="17">
        <f t="shared" si="6250"/>
        <v>23506.100000000002</v>
      </c>
      <c r="J2485" s="17">
        <f t="shared" si="6251"/>
        <v>0</v>
      </c>
      <c r="K2485" s="17">
        <f t="shared" si="6252"/>
        <v>0</v>
      </c>
      <c r="L2485" s="17">
        <f t="shared" si="6253"/>
        <v>0</v>
      </c>
      <c r="M2485" s="17">
        <f t="shared" si="6236"/>
        <v>23506.100000000002</v>
      </c>
      <c r="N2485" s="17">
        <f t="shared" si="6237"/>
        <v>23506.100000000002</v>
      </c>
      <c r="O2485" s="17">
        <f t="shared" si="6238"/>
        <v>23506.100000000002</v>
      </c>
      <c r="P2485" s="17">
        <f t="shared" si="6254"/>
        <v>0</v>
      </c>
      <c r="Q2485" s="17">
        <f t="shared" si="6255"/>
        <v>0</v>
      </c>
      <c r="R2485" s="17">
        <f t="shared" si="6256"/>
        <v>0</v>
      </c>
      <c r="S2485" s="17">
        <f t="shared" si="6257"/>
        <v>3601.8389999999999</v>
      </c>
      <c r="T2485" s="17">
        <f t="shared" si="6258"/>
        <v>3601.8389999999999</v>
      </c>
      <c r="U2485" s="17">
        <f t="shared" si="6259"/>
        <v>0</v>
      </c>
      <c r="V2485" s="17">
        <f t="shared" si="6260"/>
        <v>3601.8389999999999</v>
      </c>
      <c r="W2485" s="17">
        <f t="shared" si="6261"/>
        <v>0</v>
      </c>
      <c r="X2485" s="17">
        <f t="shared" si="6262"/>
        <v>0</v>
      </c>
      <c r="Y2485" s="17">
        <f t="shared" si="6239"/>
        <v>27107.939000000002</v>
      </c>
      <c r="Z2485" s="17">
        <f t="shared" si="6240"/>
        <v>27107.939000000002</v>
      </c>
      <c r="AA2485" s="17">
        <f t="shared" si="6241"/>
        <v>27107.939000000002</v>
      </c>
      <c r="AB2485" s="17">
        <f t="shared" si="6263"/>
        <v>0</v>
      </c>
      <c r="AC2485" s="17">
        <f t="shared" si="6264"/>
        <v>0</v>
      </c>
      <c r="AD2485" s="17">
        <f t="shared" si="6265"/>
        <v>0</v>
      </c>
      <c r="AE2485" s="17">
        <f t="shared" si="6242"/>
        <v>27107.939000000002</v>
      </c>
      <c r="AF2485" s="17">
        <f t="shared" si="6243"/>
        <v>27107.939000000002</v>
      </c>
      <c r="AG2485" s="17">
        <f t="shared" si="6244"/>
        <v>27107.939000000002</v>
      </c>
      <c r="AH2485" s="17">
        <f t="shared" si="6266"/>
        <v>0</v>
      </c>
      <c r="AI2485" s="17">
        <f t="shared" si="6267"/>
        <v>0</v>
      </c>
      <c r="AJ2485" s="17">
        <f t="shared" si="6268"/>
        <v>0</v>
      </c>
      <c r="AK2485" s="17">
        <f t="shared" si="6269"/>
        <v>0</v>
      </c>
      <c r="AL2485" s="17">
        <f t="shared" si="6270"/>
        <v>0</v>
      </c>
      <c r="AM2485" s="17">
        <f t="shared" si="6271"/>
        <v>0</v>
      </c>
      <c r="AN2485" s="17">
        <f t="shared" si="6272"/>
        <v>0</v>
      </c>
      <c r="AO2485" s="17">
        <f t="shared" si="6273"/>
        <v>0</v>
      </c>
      <c r="AP2485" s="17">
        <f t="shared" si="6274"/>
        <v>0</v>
      </c>
      <c r="AQ2485" s="17">
        <f t="shared" si="6275"/>
        <v>0</v>
      </c>
      <c r="AR2485" s="17">
        <f t="shared" si="6276"/>
        <v>0</v>
      </c>
      <c r="AS2485" s="17">
        <f t="shared" si="6277"/>
        <v>0</v>
      </c>
      <c r="AT2485" s="17">
        <f t="shared" si="6278"/>
        <v>0</v>
      </c>
      <c r="AU2485" s="17">
        <f t="shared" si="6279"/>
        <v>0</v>
      </c>
      <c r="AV2485" s="17">
        <f t="shared" si="6280"/>
        <v>0</v>
      </c>
      <c r="AW2485" s="17">
        <f t="shared" si="6245"/>
        <v>27107.939000000002</v>
      </c>
      <c r="AX2485" s="17">
        <f t="shared" si="6246"/>
        <v>27107.939000000002</v>
      </c>
      <c r="AY2485" s="17">
        <f t="shared" si="6247"/>
        <v>27107.939000000002</v>
      </c>
      <c r="AZ2485" s="17">
        <f t="shared" si="6281"/>
        <v>0</v>
      </c>
      <c r="BA2485" s="32"/>
      <c r="BB2485" s="32"/>
      <c r="BC2485" s="1"/>
      <c r="BD2485" s="1"/>
      <c r="BE2485" s="1"/>
      <c r="BF2485" s="1"/>
      <c r="BG2485" s="1"/>
      <c r="BH2485" s="1"/>
      <c r="BI2485" s="1"/>
    </row>
    <row r="2486" s="1" customFormat="1">
      <c r="A2486" s="30" t="s">
        <v>1000</v>
      </c>
      <c r="B2486" s="30" t="s">
        <v>96</v>
      </c>
      <c r="C2486" s="30" t="s">
        <v>325</v>
      </c>
      <c r="D2486" s="30" t="s">
        <v>475</v>
      </c>
      <c r="E2486" s="35"/>
      <c r="F2486" s="31" t="s">
        <v>476</v>
      </c>
      <c r="G2486" s="17">
        <f>G2487+G2488</f>
        <v>23506.100000000002</v>
      </c>
      <c r="H2486" s="17">
        <f>H2487+H2488</f>
        <v>23506.100000000002</v>
      </c>
      <c r="I2486" s="17">
        <f>I2487+I2488</f>
        <v>23506.100000000002</v>
      </c>
      <c r="J2486" s="17">
        <f>J2487+J2488</f>
        <v>0</v>
      </c>
      <c r="K2486" s="17">
        <f>K2487+K2488</f>
        <v>0</v>
      </c>
      <c r="L2486" s="17">
        <f>L2487+L2488</f>
        <v>0</v>
      </c>
      <c r="M2486" s="17">
        <f t="shared" si="6236"/>
        <v>23506.100000000002</v>
      </c>
      <c r="N2486" s="17">
        <f t="shared" si="6237"/>
        <v>23506.100000000002</v>
      </c>
      <c r="O2486" s="17">
        <f t="shared" si="6238"/>
        <v>23506.100000000002</v>
      </c>
      <c r="P2486" s="17">
        <f>P2487+P2488</f>
        <v>0</v>
      </c>
      <c r="Q2486" s="17">
        <f>Q2487+Q2488</f>
        <v>0</v>
      </c>
      <c r="R2486" s="17">
        <f>R2487+R2488</f>
        <v>0</v>
      </c>
      <c r="S2486" s="17">
        <f>S2487+S2488</f>
        <v>3601.8389999999999</v>
      </c>
      <c r="T2486" s="17">
        <f>T2487+T2488</f>
        <v>3601.8389999999999</v>
      </c>
      <c r="U2486" s="17">
        <f>U2487+U2488</f>
        <v>0</v>
      </c>
      <c r="V2486" s="17">
        <f>V2487+V2488</f>
        <v>3601.8389999999999</v>
      </c>
      <c r="W2486" s="17">
        <f>W2487+W2488</f>
        <v>0</v>
      </c>
      <c r="X2486" s="17">
        <f>X2487+X2488</f>
        <v>0</v>
      </c>
      <c r="Y2486" s="17">
        <f t="shared" si="6239"/>
        <v>27107.939000000002</v>
      </c>
      <c r="Z2486" s="17">
        <f t="shared" si="6240"/>
        <v>27107.939000000002</v>
      </c>
      <c r="AA2486" s="17">
        <f t="shared" si="6241"/>
        <v>27107.939000000002</v>
      </c>
      <c r="AB2486" s="17">
        <f>AB2487+AB2488</f>
        <v>0</v>
      </c>
      <c r="AC2486" s="17">
        <f>AC2487+AC2488</f>
        <v>0</v>
      </c>
      <c r="AD2486" s="17">
        <f>AD2487+AD2488</f>
        <v>0</v>
      </c>
      <c r="AE2486" s="17">
        <f t="shared" si="6242"/>
        <v>27107.939000000002</v>
      </c>
      <c r="AF2486" s="17">
        <f t="shared" si="6243"/>
        <v>27107.939000000002</v>
      </c>
      <c r="AG2486" s="17">
        <f t="shared" si="6244"/>
        <v>27107.939000000002</v>
      </c>
      <c r="AH2486" s="17">
        <f>AH2487+AH2488</f>
        <v>0</v>
      </c>
      <c r="AI2486" s="17">
        <f>AI2487+AI2488</f>
        <v>0</v>
      </c>
      <c r="AJ2486" s="17">
        <f>AJ2487+AJ2488</f>
        <v>0</v>
      </c>
      <c r="AK2486" s="17">
        <f>AK2487+AK2488</f>
        <v>0</v>
      </c>
      <c r="AL2486" s="17">
        <f>AL2487+AL2488</f>
        <v>0</v>
      </c>
      <c r="AM2486" s="17">
        <f>AM2487+AM2488</f>
        <v>0</v>
      </c>
      <c r="AN2486" s="17">
        <f>AN2487+AN2488</f>
        <v>0</v>
      </c>
      <c r="AO2486" s="17">
        <f>AO2487+AO2488</f>
        <v>0</v>
      </c>
      <c r="AP2486" s="17">
        <f>AP2487+AP2488</f>
        <v>0</v>
      </c>
      <c r="AQ2486" s="17">
        <f>AQ2487+AQ2488</f>
        <v>0</v>
      </c>
      <c r="AR2486" s="17">
        <f>AR2487+AR2488</f>
        <v>0</v>
      </c>
      <c r="AS2486" s="17">
        <f>AS2487+AS2488</f>
        <v>0</v>
      </c>
      <c r="AT2486" s="17">
        <f>AT2487+AT2488</f>
        <v>0</v>
      </c>
      <c r="AU2486" s="17">
        <f>AU2487+AU2488</f>
        <v>0</v>
      </c>
      <c r="AV2486" s="17">
        <f>AV2487+AV2488</f>
        <v>0</v>
      </c>
      <c r="AW2486" s="17">
        <f t="shared" si="6245"/>
        <v>27107.939000000002</v>
      </c>
      <c r="AX2486" s="17">
        <f t="shared" si="6246"/>
        <v>27107.939000000002</v>
      </c>
      <c r="AY2486" s="17">
        <f t="shared" si="6247"/>
        <v>27107.939000000002</v>
      </c>
      <c r="AZ2486" s="17">
        <f>AZ2487+AZ2488</f>
        <v>0</v>
      </c>
      <c r="BA2486" s="32"/>
      <c r="BB2486" s="32"/>
      <c r="BC2486" s="1"/>
      <c r="BD2486" s="1"/>
      <c r="BE2486" s="1"/>
      <c r="BF2486" s="1"/>
      <c r="BG2486" s="1"/>
      <c r="BH2486" s="1"/>
      <c r="BI2486" s="1"/>
    </row>
    <row r="2487" s="1" customFormat="1">
      <c r="A2487" s="30" t="s">
        <v>1000</v>
      </c>
      <c r="B2487" s="30" t="s">
        <v>96</v>
      </c>
      <c r="C2487" s="30" t="s">
        <v>325</v>
      </c>
      <c r="D2487" s="30" t="s">
        <v>475</v>
      </c>
      <c r="E2487" s="30" t="s">
        <v>41</v>
      </c>
      <c r="F2487" s="31" t="s">
        <v>42</v>
      </c>
      <c r="G2487" s="17">
        <v>720.70000000000005</v>
      </c>
      <c r="H2487" s="17">
        <v>720.70000000000005</v>
      </c>
      <c r="I2487" s="17">
        <v>720.70000000000005</v>
      </c>
      <c r="J2487" s="17"/>
      <c r="K2487" s="17"/>
      <c r="L2487" s="17"/>
      <c r="M2487" s="17">
        <f t="shared" si="6236"/>
        <v>720.70000000000005</v>
      </c>
      <c r="N2487" s="17">
        <f t="shared" si="6237"/>
        <v>720.70000000000005</v>
      </c>
      <c r="O2487" s="17">
        <f t="shared" si="6238"/>
        <v>720.70000000000005</v>
      </c>
      <c r="P2487" s="17"/>
      <c r="Q2487" s="17"/>
      <c r="R2487" s="17"/>
      <c r="S2487" s="17"/>
      <c r="T2487" s="17"/>
      <c r="U2487" s="17"/>
      <c r="V2487" s="17"/>
      <c r="W2487" s="17"/>
      <c r="X2487" s="17"/>
      <c r="Y2487" s="17">
        <f t="shared" si="6239"/>
        <v>720.70000000000005</v>
      </c>
      <c r="Z2487" s="17">
        <f t="shared" si="6240"/>
        <v>720.70000000000005</v>
      </c>
      <c r="AA2487" s="17">
        <f t="shared" si="6241"/>
        <v>720.70000000000005</v>
      </c>
      <c r="AB2487" s="17"/>
      <c r="AC2487" s="17"/>
      <c r="AD2487" s="17"/>
      <c r="AE2487" s="17">
        <f t="shared" si="6242"/>
        <v>720.70000000000005</v>
      </c>
      <c r="AF2487" s="17">
        <f t="shared" si="6243"/>
        <v>720.70000000000005</v>
      </c>
      <c r="AG2487" s="17">
        <f t="shared" si="6244"/>
        <v>720.70000000000005</v>
      </c>
      <c r="AH2487" s="17"/>
      <c r="AI2487" s="17"/>
      <c r="AJ2487" s="17"/>
      <c r="AK2487" s="17"/>
      <c r="AL2487" s="17"/>
      <c r="AM2487" s="17"/>
      <c r="AN2487" s="17"/>
      <c r="AO2487" s="17"/>
      <c r="AP2487" s="17"/>
      <c r="AQ2487" s="17"/>
      <c r="AR2487" s="17"/>
      <c r="AS2487" s="17"/>
      <c r="AT2487" s="17"/>
      <c r="AU2487" s="17"/>
      <c r="AV2487" s="17"/>
      <c r="AW2487" s="17">
        <f t="shared" si="6245"/>
        <v>720.70000000000005</v>
      </c>
      <c r="AX2487" s="17">
        <f t="shared" si="6246"/>
        <v>720.70000000000005</v>
      </c>
      <c r="AY2487" s="17">
        <f t="shared" si="6247"/>
        <v>720.70000000000005</v>
      </c>
      <c r="AZ2487" s="17"/>
      <c r="BA2487" s="32"/>
      <c r="BB2487" s="32"/>
      <c r="BC2487" s="1"/>
      <c r="BD2487" s="1"/>
      <c r="BE2487" s="1"/>
      <c r="BF2487" s="1"/>
      <c r="BG2487" s="1"/>
      <c r="BH2487" s="1"/>
      <c r="BI2487" s="1"/>
    </row>
    <row r="2488" s="1" customFormat="1">
      <c r="A2488" s="30" t="s">
        <v>1000</v>
      </c>
      <c r="B2488" s="30" t="s">
        <v>96</v>
      </c>
      <c r="C2488" s="30" t="s">
        <v>325</v>
      </c>
      <c r="D2488" s="30" t="s">
        <v>475</v>
      </c>
      <c r="E2488" s="30" t="s">
        <v>134</v>
      </c>
      <c r="F2488" s="31" t="s">
        <v>135</v>
      </c>
      <c r="G2488" s="17">
        <v>22785.400000000001</v>
      </c>
      <c r="H2488" s="17">
        <v>22785.400000000001</v>
      </c>
      <c r="I2488" s="17">
        <v>22785.400000000001</v>
      </c>
      <c r="J2488" s="17"/>
      <c r="K2488" s="17"/>
      <c r="L2488" s="17"/>
      <c r="M2488" s="17">
        <f t="shared" si="6236"/>
        <v>22785.400000000001</v>
      </c>
      <c r="N2488" s="17">
        <f t="shared" si="6237"/>
        <v>22785.400000000001</v>
      </c>
      <c r="O2488" s="17">
        <f t="shared" si="6238"/>
        <v>22785.400000000001</v>
      </c>
      <c r="P2488" s="17"/>
      <c r="Q2488" s="17"/>
      <c r="R2488" s="17"/>
      <c r="S2488" s="17">
        <v>3601.8389999999999</v>
      </c>
      <c r="T2488" s="17">
        <v>3601.8389999999999</v>
      </c>
      <c r="U2488" s="17"/>
      <c r="V2488" s="17">
        <v>3601.8389999999999</v>
      </c>
      <c r="W2488" s="17"/>
      <c r="X2488" s="17"/>
      <c r="Y2488" s="17">
        <f t="shared" si="6239"/>
        <v>26387.239000000001</v>
      </c>
      <c r="Z2488" s="17">
        <f t="shared" si="6240"/>
        <v>26387.239000000001</v>
      </c>
      <c r="AA2488" s="17">
        <f t="shared" si="6241"/>
        <v>26387.239000000001</v>
      </c>
      <c r="AB2488" s="17"/>
      <c r="AC2488" s="17"/>
      <c r="AD2488" s="17"/>
      <c r="AE2488" s="17">
        <f t="shared" si="6242"/>
        <v>26387.239000000001</v>
      </c>
      <c r="AF2488" s="17">
        <f t="shared" si="6243"/>
        <v>26387.239000000001</v>
      </c>
      <c r="AG2488" s="17">
        <f t="shared" si="6244"/>
        <v>26387.239000000001</v>
      </c>
      <c r="AH2488" s="17"/>
      <c r="AI2488" s="17"/>
      <c r="AJ2488" s="17"/>
      <c r="AK2488" s="17"/>
      <c r="AL2488" s="17"/>
      <c r="AM2488" s="17"/>
      <c r="AN2488" s="17"/>
      <c r="AO2488" s="17"/>
      <c r="AP2488" s="17"/>
      <c r="AQ2488" s="17"/>
      <c r="AR2488" s="17"/>
      <c r="AS2488" s="17"/>
      <c r="AT2488" s="17"/>
      <c r="AU2488" s="17"/>
      <c r="AV2488" s="17"/>
      <c r="AW2488" s="17">
        <f t="shared" si="6245"/>
        <v>26387.239000000001</v>
      </c>
      <c r="AX2488" s="17">
        <f t="shared" si="6246"/>
        <v>26387.239000000001</v>
      </c>
      <c r="AY2488" s="17">
        <f t="shared" si="6247"/>
        <v>26387.239000000001</v>
      </c>
      <c r="AZ2488" s="17"/>
      <c r="BA2488" s="32"/>
      <c r="BB2488" s="32"/>
      <c r="BC2488" s="1"/>
      <c r="BD2488" s="1"/>
      <c r="BE2488" s="1"/>
      <c r="BF2488" s="1"/>
      <c r="BG2488" s="1"/>
      <c r="BH2488" s="1"/>
      <c r="BI2488" s="1"/>
    </row>
    <row r="2489" s="1" customFormat="1">
      <c r="A2489" s="30" t="s">
        <v>1000</v>
      </c>
      <c r="B2489" s="30" t="s">
        <v>96</v>
      </c>
      <c r="C2489" s="30" t="s">
        <v>325</v>
      </c>
      <c r="D2489" s="30" t="s">
        <v>229</v>
      </c>
      <c r="E2489" s="35"/>
      <c r="F2489" s="31" t="s">
        <v>230</v>
      </c>
      <c r="G2489" s="17">
        <f t="shared" ref="G2489:G2494" si="6282">G2490</f>
        <v>612.5</v>
      </c>
      <c r="H2489" s="17">
        <f t="shared" ref="H2489:H2494" si="6283">H2490</f>
        <v>612.5</v>
      </c>
      <c r="I2489" s="17">
        <f t="shared" ref="I2489:I2494" si="6284">I2490</f>
        <v>612.5</v>
      </c>
      <c r="J2489" s="17">
        <f t="shared" ref="J2489:J2494" si="6285">J2490</f>
        <v>0</v>
      </c>
      <c r="K2489" s="17">
        <f t="shared" ref="K2489:K2494" si="6286">K2490</f>
        <v>0</v>
      </c>
      <c r="L2489" s="17">
        <f t="shared" ref="L2489:L2494" si="6287">L2490</f>
        <v>0</v>
      </c>
      <c r="M2489" s="17">
        <f t="shared" si="6236"/>
        <v>612.5</v>
      </c>
      <c r="N2489" s="17">
        <f t="shared" si="6237"/>
        <v>612.5</v>
      </c>
      <c r="O2489" s="17">
        <f t="shared" si="6238"/>
        <v>612.5</v>
      </c>
      <c r="P2489" s="17">
        <f t="shared" ref="P2489:P2494" si="6288">P2490</f>
        <v>0</v>
      </c>
      <c r="Q2489" s="17">
        <f t="shared" ref="Q2489:Q2494" si="6289">Q2490</f>
        <v>0</v>
      </c>
      <c r="R2489" s="17">
        <f t="shared" ref="R2489:R2494" si="6290">R2490</f>
        <v>0</v>
      </c>
      <c r="S2489" s="17">
        <f t="shared" ref="S2489:S2494" si="6291">S2490</f>
        <v>0</v>
      </c>
      <c r="T2489" s="17">
        <f t="shared" ref="T2489:T2494" si="6292">T2490</f>
        <v>0</v>
      </c>
      <c r="U2489" s="17">
        <f t="shared" ref="U2489:U2494" si="6293">U2490</f>
        <v>0</v>
      </c>
      <c r="V2489" s="17">
        <f t="shared" ref="V2489:V2494" si="6294">V2490</f>
        <v>0</v>
      </c>
      <c r="W2489" s="17">
        <f t="shared" ref="W2489:W2494" si="6295">W2490</f>
        <v>0</v>
      </c>
      <c r="X2489" s="17">
        <f t="shared" ref="X2489:X2494" si="6296">X2490</f>
        <v>0</v>
      </c>
      <c r="Y2489" s="17">
        <f t="shared" si="6239"/>
        <v>612.5</v>
      </c>
      <c r="Z2489" s="17">
        <f t="shared" si="6240"/>
        <v>612.5</v>
      </c>
      <c r="AA2489" s="17">
        <f t="shared" si="6241"/>
        <v>612.5</v>
      </c>
      <c r="AB2489" s="17">
        <f t="shared" ref="AB2489:AB2494" si="6297">AB2490</f>
        <v>0</v>
      </c>
      <c r="AC2489" s="17">
        <f t="shared" ref="AC2489:AC2494" si="6298">AC2490</f>
        <v>0</v>
      </c>
      <c r="AD2489" s="17">
        <f t="shared" ref="AD2489:AD2494" si="6299">AD2490</f>
        <v>0</v>
      </c>
      <c r="AE2489" s="17">
        <f t="shared" si="6242"/>
        <v>612.5</v>
      </c>
      <c r="AF2489" s="17">
        <f t="shared" si="6243"/>
        <v>612.5</v>
      </c>
      <c r="AG2489" s="17">
        <f t="shared" si="6244"/>
        <v>612.5</v>
      </c>
      <c r="AH2489" s="17">
        <f t="shared" ref="AH2489:AH2494" si="6300">AH2490</f>
        <v>0</v>
      </c>
      <c r="AI2489" s="17">
        <f t="shared" ref="AI2489:AI2494" si="6301">AI2490</f>
        <v>0</v>
      </c>
      <c r="AJ2489" s="17">
        <f t="shared" ref="AJ2489:AJ2494" si="6302">AJ2490</f>
        <v>0</v>
      </c>
      <c r="AK2489" s="17">
        <f t="shared" ref="AK2489:AK2494" si="6303">AK2490</f>
        <v>0</v>
      </c>
      <c r="AL2489" s="17">
        <f t="shared" ref="AL2489:AL2494" si="6304">AL2490</f>
        <v>0</v>
      </c>
      <c r="AM2489" s="17">
        <f t="shared" ref="AM2489:AM2494" si="6305">AM2490</f>
        <v>0</v>
      </c>
      <c r="AN2489" s="17">
        <f t="shared" ref="AN2489:AN2494" si="6306">AN2490</f>
        <v>0</v>
      </c>
      <c r="AO2489" s="17">
        <f t="shared" ref="AO2489:AO2494" si="6307">AO2490</f>
        <v>0</v>
      </c>
      <c r="AP2489" s="17">
        <f t="shared" ref="AP2489:AP2494" si="6308">AP2490</f>
        <v>0</v>
      </c>
      <c r="AQ2489" s="17">
        <f t="shared" ref="AQ2489:AQ2494" si="6309">AQ2490</f>
        <v>0</v>
      </c>
      <c r="AR2489" s="17">
        <f t="shared" ref="AR2489:AR2494" si="6310">AR2490</f>
        <v>0</v>
      </c>
      <c r="AS2489" s="17">
        <f t="shared" ref="AS2489:AS2494" si="6311">AS2490</f>
        <v>0</v>
      </c>
      <c r="AT2489" s="17">
        <f t="shared" ref="AT2489:AT2494" si="6312">AT2490</f>
        <v>0</v>
      </c>
      <c r="AU2489" s="17">
        <f t="shared" ref="AU2489:AU2494" si="6313">AU2490</f>
        <v>0</v>
      </c>
      <c r="AV2489" s="17">
        <f t="shared" ref="AV2489:AV2494" si="6314">AV2490</f>
        <v>0</v>
      </c>
      <c r="AW2489" s="17">
        <f t="shared" si="6245"/>
        <v>612.5</v>
      </c>
      <c r="AX2489" s="17">
        <f t="shared" si="6246"/>
        <v>612.5</v>
      </c>
      <c r="AY2489" s="17">
        <f t="shared" si="6247"/>
        <v>612.5</v>
      </c>
      <c r="AZ2489" s="17">
        <f t="shared" ref="AZ2489:AZ2494" si="6315">AZ2490</f>
        <v>0</v>
      </c>
      <c r="BA2489" s="32"/>
      <c r="BB2489" s="32"/>
      <c r="BC2489" s="1"/>
      <c r="BD2489" s="1"/>
      <c r="BE2489" s="1"/>
      <c r="BF2489" s="1"/>
      <c r="BG2489" s="1"/>
      <c r="BH2489" s="1"/>
      <c r="BI2489" s="1"/>
    </row>
    <row r="2490" s="1" customFormat="1">
      <c r="A2490" s="30" t="s">
        <v>1000</v>
      </c>
      <c r="B2490" s="30" t="s">
        <v>96</v>
      </c>
      <c r="C2490" s="30" t="s">
        <v>325</v>
      </c>
      <c r="D2490" s="30" t="s">
        <v>231</v>
      </c>
      <c r="E2490" s="35"/>
      <c r="F2490" s="31" t="s">
        <v>36</v>
      </c>
      <c r="G2490" s="17">
        <f t="shared" si="6282"/>
        <v>612.5</v>
      </c>
      <c r="H2490" s="17">
        <f t="shared" si="6283"/>
        <v>612.5</v>
      </c>
      <c r="I2490" s="17">
        <f t="shared" si="6284"/>
        <v>612.5</v>
      </c>
      <c r="J2490" s="17">
        <f t="shared" si="6285"/>
        <v>0</v>
      </c>
      <c r="K2490" s="17">
        <f t="shared" si="6286"/>
        <v>0</v>
      </c>
      <c r="L2490" s="17">
        <f t="shared" si="6287"/>
        <v>0</v>
      </c>
      <c r="M2490" s="17">
        <f t="shared" si="6236"/>
        <v>612.5</v>
      </c>
      <c r="N2490" s="17">
        <f t="shared" si="6237"/>
        <v>612.5</v>
      </c>
      <c r="O2490" s="17">
        <f t="shared" si="6238"/>
        <v>612.5</v>
      </c>
      <c r="P2490" s="17">
        <f t="shared" si="6288"/>
        <v>0</v>
      </c>
      <c r="Q2490" s="17">
        <f t="shared" si="6289"/>
        <v>0</v>
      </c>
      <c r="R2490" s="17">
        <f t="shared" si="6290"/>
        <v>0</v>
      </c>
      <c r="S2490" s="17">
        <f t="shared" si="6291"/>
        <v>0</v>
      </c>
      <c r="T2490" s="17">
        <f t="shared" si="6292"/>
        <v>0</v>
      </c>
      <c r="U2490" s="17">
        <f t="shared" si="6293"/>
        <v>0</v>
      </c>
      <c r="V2490" s="17">
        <f t="shared" si="6294"/>
        <v>0</v>
      </c>
      <c r="W2490" s="17">
        <f t="shared" si="6295"/>
        <v>0</v>
      </c>
      <c r="X2490" s="17">
        <f t="shared" si="6296"/>
        <v>0</v>
      </c>
      <c r="Y2490" s="17">
        <f t="shared" si="6239"/>
        <v>612.5</v>
      </c>
      <c r="Z2490" s="17">
        <f t="shared" si="6240"/>
        <v>612.5</v>
      </c>
      <c r="AA2490" s="17">
        <f t="shared" si="6241"/>
        <v>612.5</v>
      </c>
      <c r="AB2490" s="17">
        <f t="shared" si="6297"/>
        <v>0</v>
      </c>
      <c r="AC2490" s="17">
        <f t="shared" si="6298"/>
        <v>0</v>
      </c>
      <c r="AD2490" s="17">
        <f t="shared" si="6299"/>
        <v>0</v>
      </c>
      <c r="AE2490" s="17">
        <f t="shared" si="6242"/>
        <v>612.5</v>
      </c>
      <c r="AF2490" s="17">
        <f t="shared" si="6243"/>
        <v>612.5</v>
      </c>
      <c r="AG2490" s="17">
        <f t="shared" si="6244"/>
        <v>612.5</v>
      </c>
      <c r="AH2490" s="17">
        <f t="shared" si="6300"/>
        <v>0</v>
      </c>
      <c r="AI2490" s="17">
        <f t="shared" si="6301"/>
        <v>0</v>
      </c>
      <c r="AJ2490" s="17">
        <f t="shared" si="6302"/>
        <v>0</v>
      </c>
      <c r="AK2490" s="17">
        <f t="shared" si="6303"/>
        <v>0</v>
      </c>
      <c r="AL2490" s="17">
        <f t="shared" si="6304"/>
        <v>0</v>
      </c>
      <c r="AM2490" s="17">
        <f t="shared" si="6305"/>
        <v>0</v>
      </c>
      <c r="AN2490" s="17">
        <f t="shared" si="6306"/>
        <v>0</v>
      </c>
      <c r="AO2490" s="17">
        <f t="shared" si="6307"/>
        <v>0</v>
      </c>
      <c r="AP2490" s="17">
        <f t="shared" si="6308"/>
        <v>0</v>
      </c>
      <c r="AQ2490" s="17">
        <f t="shared" si="6309"/>
        <v>0</v>
      </c>
      <c r="AR2490" s="17">
        <f t="shared" si="6310"/>
        <v>0</v>
      </c>
      <c r="AS2490" s="17">
        <f t="shared" si="6311"/>
        <v>0</v>
      </c>
      <c r="AT2490" s="17">
        <f t="shared" si="6312"/>
        <v>0</v>
      </c>
      <c r="AU2490" s="17">
        <f t="shared" si="6313"/>
        <v>0</v>
      </c>
      <c r="AV2490" s="17">
        <f t="shared" si="6314"/>
        <v>0</v>
      </c>
      <c r="AW2490" s="17">
        <f t="shared" si="6245"/>
        <v>612.5</v>
      </c>
      <c r="AX2490" s="17">
        <f t="shared" si="6246"/>
        <v>612.5</v>
      </c>
      <c r="AY2490" s="17">
        <f t="shared" si="6247"/>
        <v>612.5</v>
      </c>
      <c r="AZ2490" s="17">
        <f t="shared" si="6315"/>
        <v>0</v>
      </c>
      <c r="BA2490" s="32"/>
      <c r="BB2490" s="32"/>
      <c r="BC2490" s="1"/>
      <c r="BD2490" s="1"/>
      <c r="BE2490" s="1"/>
      <c r="BF2490" s="1"/>
      <c r="BG2490" s="1"/>
      <c r="BH2490" s="1"/>
      <c r="BI2490" s="1"/>
    </row>
    <row r="2491" s="1" customFormat="1">
      <c r="A2491" s="30" t="s">
        <v>1000</v>
      </c>
      <c r="B2491" s="30" t="s">
        <v>96</v>
      </c>
      <c r="C2491" s="30" t="s">
        <v>325</v>
      </c>
      <c r="D2491" s="30" t="s">
        <v>232</v>
      </c>
      <c r="E2491" s="35"/>
      <c r="F2491" s="31" t="s">
        <v>233</v>
      </c>
      <c r="G2491" s="17">
        <f t="shared" si="6282"/>
        <v>612.5</v>
      </c>
      <c r="H2491" s="17">
        <f t="shared" si="6283"/>
        <v>612.5</v>
      </c>
      <c r="I2491" s="17">
        <f t="shared" si="6284"/>
        <v>612.5</v>
      </c>
      <c r="J2491" s="17">
        <f t="shared" si="6285"/>
        <v>0</v>
      </c>
      <c r="K2491" s="17">
        <f t="shared" si="6286"/>
        <v>0</v>
      </c>
      <c r="L2491" s="17">
        <f t="shared" si="6287"/>
        <v>0</v>
      </c>
      <c r="M2491" s="17">
        <f t="shared" si="6236"/>
        <v>612.5</v>
      </c>
      <c r="N2491" s="17">
        <f t="shared" si="6237"/>
        <v>612.5</v>
      </c>
      <c r="O2491" s="17">
        <f t="shared" si="6238"/>
        <v>612.5</v>
      </c>
      <c r="P2491" s="17">
        <f t="shared" si="6288"/>
        <v>0</v>
      </c>
      <c r="Q2491" s="17">
        <f t="shared" si="6289"/>
        <v>0</v>
      </c>
      <c r="R2491" s="17">
        <f t="shared" si="6290"/>
        <v>0</v>
      </c>
      <c r="S2491" s="17">
        <f t="shared" si="6291"/>
        <v>0</v>
      </c>
      <c r="T2491" s="17">
        <f t="shared" si="6292"/>
        <v>0</v>
      </c>
      <c r="U2491" s="17">
        <f t="shared" si="6293"/>
        <v>0</v>
      </c>
      <c r="V2491" s="17">
        <f t="shared" si="6294"/>
        <v>0</v>
      </c>
      <c r="W2491" s="17">
        <f t="shared" si="6295"/>
        <v>0</v>
      </c>
      <c r="X2491" s="17">
        <f t="shared" si="6296"/>
        <v>0</v>
      </c>
      <c r="Y2491" s="17">
        <f t="shared" si="6239"/>
        <v>612.5</v>
      </c>
      <c r="Z2491" s="17">
        <f t="shared" si="6240"/>
        <v>612.5</v>
      </c>
      <c r="AA2491" s="17">
        <f t="shared" si="6241"/>
        <v>612.5</v>
      </c>
      <c r="AB2491" s="17">
        <f t="shared" si="6297"/>
        <v>0</v>
      </c>
      <c r="AC2491" s="17">
        <f t="shared" si="6298"/>
        <v>0</v>
      </c>
      <c r="AD2491" s="17">
        <f t="shared" si="6299"/>
        <v>0</v>
      </c>
      <c r="AE2491" s="17">
        <f t="shared" si="6242"/>
        <v>612.5</v>
      </c>
      <c r="AF2491" s="17">
        <f t="shared" si="6243"/>
        <v>612.5</v>
      </c>
      <c r="AG2491" s="17">
        <f t="shared" si="6244"/>
        <v>612.5</v>
      </c>
      <c r="AH2491" s="17">
        <f t="shared" si="6300"/>
        <v>0</v>
      </c>
      <c r="AI2491" s="17">
        <f t="shared" si="6301"/>
        <v>0</v>
      </c>
      <c r="AJ2491" s="17">
        <f t="shared" si="6302"/>
        <v>0</v>
      </c>
      <c r="AK2491" s="17">
        <f t="shared" si="6303"/>
        <v>0</v>
      </c>
      <c r="AL2491" s="17">
        <f t="shared" si="6304"/>
        <v>0</v>
      </c>
      <c r="AM2491" s="17">
        <f t="shared" si="6305"/>
        <v>0</v>
      </c>
      <c r="AN2491" s="17">
        <f t="shared" si="6306"/>
        <v>0</v>
      </c>
      <c r="AO2491" s="17">
        <f t="shared" si="6307"/>
        <v>0</v>
      </c>
      <c r="AP2491" s="17">
        <f t="shared" si="6308"/>
        <v>0</v>
      </c>
      <c r="AQ2491" s="17">
        <f t="shared" si="6309"/>
        <v>0</v>
      </c>
      <c r="AR2491" s="17">
        <f t="shared" si="6310"/>
        <v>0</v>
      </c>
      <c r="AS2491" s="17">
        <f t="shared" si="6311"/>
        <v>0</v>
      </c>
      <c r="AT2491" s="17">
        <f t="shared" si="6312"/>
        <v>0</v>
      </c>
      <c r="AU2491" s="17">
        <f t="shared" si="6313"/>
        <v>0</v>
      </c>
      <c r="AV2491" s="17">
        <f t="shared" si="6314"/>
        <v>0</v>
      </c>
      <c r="AW2491" s="17">
        <f t="shared" si="6245"/>
        <v>612.5</v>
      </c>
      <c r="AX2491" s="17">
        <f t="shared" si="6246"/>
        <v>612.5</v>
      </c>
      <c r="AY2491" s="17">
        <f t="shared" si="6247"/>
        <v>612.5</v>
      </c>
      <c r="AZ2491" s="17">
        <f t="shared" si="6315"/>
        <v>0</v>
      </c>
      <c r="BA2491" s="32"/>
      <c r="BB2491" s="32"/>
      <c r="BC2491" s="1"/>
      <c r="BD2491" s="1"/>
      <c r="BE2491" s="1"/>
      <c r="BF2491" s="1"/>
      <c r="BG2491" s="1"/>
      <c r="BH2491" s="1"/>
      <c r="BI2491" s="1"/>
    </row>
    <row r="2492" s="1" customFormat="1">
      <c r="A2492" s="30" t="s">
        <v>1000</v>
      </c>
      <c r="B2492" s="30" t="s">
        <v>96</v>
      </c>
      <c r="C2492" s="30" t="s">
        <v>325</v>
      </c>
      <c r="D2492" s="30" t="s">
        <v>265</v>
      </c>
      <c r="E2492" s="35"/>
      <c r="F2492" s="31" t="s">
        <v>266</v>
      </c>
      <c r="G2492" s="17">
        <f t="shared" si="6282"/>
        <v>612.5</v>
      </c>
      <c r="H2492" s="17">
        <f t="shared" si="6283"/>
        <v>612.5</v>
      </c>
      <c r="I2492" s="17">
        <f t="shared" si="6284"/>
        <v>612.5</v>
      </c>
      <c r="J2492" s="17">
        <f t="shared" si="6285"/>
        <v>0</v>
      </c>
      <c r="K2492" s="17">
        <f t="shared" si="6286"/>
        <v>0</v>
      </c>
      <c r="L2492" s="17">
        <f t="shared" si="6287"/>
        <v>0</v>
      </c>
      <c r="M2492" s="17">
        <f t="shared" si="6236"/>
        <v>612.5</v>
      </c>
      <c r="N2492" s="17">
        <f t="shared" si="6237"/>
        <v>612.5</v>
      </c>
      <c r="O2492" s="17">
        <f t="shared" si="6238"/>
        <v>612.5</v>
      </c>
      <c r="P2492" s="17">
        <f t="shared" si="6288"/>
        <v>0</v>
      </c>
      <c r="Q2492" s="17">
        <f t="shared" si="6289"/>
        <v>0</v>
      </c>
      <c r="R2492" s="17">
        <f t="shared" si="6290"/>
        <v>0</v>
      </c>
      <c r="S2492" s="17">
        <f t="shared" si="6291"/>
        <v>0</v>
      </c>
      <c r="T2492" s="17">
        <f t="shared" si="6292"/>
        <v>0</v>
      </c>
      <c r="U2492" s="17">
        <f t="shared" si="6293"/>
        <v>0</v>
      </c>
      <c r="V2492" s="17">
        <f t="shared" si="6294"/>
        <v>0</v>
      </c>
      <c r="W2492" s="17">
        <f t="shared" si="6295"/>
        <v>0</v>
      </c>
      <c r="X2492" s="17">
        <f t="shared" si="6296"/>
        <v>0</v>
      </c>
      <c r="Y2492" s="17">
        <f t="shared" si="6239"/>
        <v>612.5</v>
      </c>
      <c r="Z2492" s="17">
        <f t="shared" si="6240"/>
        <v>612.5</v>
      </c>
      <c r="AA2492" s="17">
        <f t="shared" si="6241"/>
        <v>612.5</v>
      </c>
      <c r="AB2492" s="17">
        <f t="shared" si="6297"/>
        <v>0</v>
      </c>
      <c r="AC2492" s="17">
        <f t="shared" si="6298"/>
        <v>0</v>
      </c>
      <c r="AD2492" s="17">
        <f t="shared" si="6299"/>
        <v>0</v>
      </c>
      <c r="AE2492" s="17">
        <f t="shared" si="6242"/>
        <v>612.5</v>
      </c>
      <c r="AF2492" s="17">
        <f t="shared" si="6243"/>
        <v>612.5</v>
      </c>
      <c r="AG2492" s="17">
        <f t="shared" si="6244"/>
        <v>612.5</v>
      </c>
      <c r="AH2492" s="17">
        <f t="shared" si="6300"/>
        <v>0</v>
      </c>
      <c r="AI2492" s="17">
        <f t="shared" si="6301"/>
        <v>0</v>
      </c>
      <c r="AJ2492" s="17">
        <f t="shared" si="6302"/>
        <v>0</v>
      </c>
      <c r="AK2492" s="17">
        <f t="shared" si="6303"/>
        <v>0</v>
      </c>
      <c r="AL2492" s="17">
        <f t="shared" si="6304"/>
        <v>0</v>
      </c>
      <c r="AM2492" s="17">
        <f t="shared" si="6305"/>
        <v>0</v>
      </c>
      <c r="AN2492" s="17">
        <f t="shared" si="6306"/>
        <v>0</v>
      </c>
      <c r="AO2492" s="17">
        <f t="shared" si="6307"/>
        <v>0</v>
      </c>
      <c r="AP2492" s="17">
        <f t="shared" si="6308"/>
        <v>0</v>
      </c>
      <c r="AQ2492" s="17">
        <f t="shared" si="6309"/>
        <v>0</v>
      </c>
      <c r="AR2492" s="17">
        <f t="shared" si="6310"/>
        <v>0</v>
      </c>
      <c r="AS2492" s="17">
        <f t="shared" si="6311"/>
        <v>0</v>
      </c>
      <c r="AT2492" s="17">
        <f t="shared" si="6312"/>
        <v>0</v>
      </c>
      <c r="AU2492" s="17">
        <f t="shared" si="6313"/>
        <v>0</v>
      </c>
      <c r="AV2492" s="17">
        <f t="shared" si="6314"/>
        <v>0</v>
      </c>
      <c r="AW2492" s="17">
        <f t="shared" si="6245"/>
        <v>612.5</v>
      </c>
      <c r="AX2492" s="17">
        <f t="shared" si="6246"/>
        <v>612.5</v>
      </c>
      <c r="AY2492" s="17">
        <f t="shared" si="6247"/>
        <v>612.5</v>
      </c>
      <c r="AZ2492" s="17">
        <f t="shared" si="6315"/>
        <v>0</v>
      </c>
      <c r="BA2492" s="32"/>
      <c r="BB2492" s="32"/>
      <c r="BC2492" s="1"/>
      <c r="BD2492" s="1"/>
      <c r="BE2492" s="1"/>
      <c r="BF2492" s="1"/>
      <c r="BG2492" s="1"/>
      <c r="BH2492" s="1"/>
      <c r="BI2492" s="1"/>
    </row>
    <row r="2493" s="1" customFormat="1">
      <c r="A2493" s="30" t="s">
        <v>1000</v>
      </c>
      <c r="B2493" s="30" t="s">
        <v>96</v>
      </c>
      <c r="C2493" s="30" t="s">
        <v>325</v>
      </c>
      <c r="D2493" s="30" t="s">
        <v>265</v>
      </c>
      <c r="E2493" s="30" t="s">
        <v>41</v>
      </c>
      <c r="F2493" s="31" t="s">
        <v>42</v>
      </c>
      <c r="G2493" s="17">
        <v>612.5</v>
      </c>
      <c r="H2493" s="17">
        <v>612.5</v>
      </c>
      <c r="I2493" s="17">
        <v>612.5</v>
      </c>
      <c r="J2493" s="17"/>
      <c r="K2493" s="17"/>
      <c r="L2493" s="17"/>
      <c r="M2493" s="17">
        <f t="shared" si="6236"/>
        <v>612.5</v>
      </c>
      <c r="N2493" s="17">
        <f t="shared" si="6237"/>
        <v>612.5</v>
      </c>
      <c r="O2493" s="17">
        <f t="shared" si="6238"/>
        <v>612.5</v>
      </c>
      <c r="P2493" s="17"/>
      <c r="Q2493" s="17"/>
      <c r="R2493" s="17"/>
      <c r="S2493" s="17"/>
      <c r="T2493" s="17"/>
      <c r="U2493" s="17"/>
      <c r="V2493" s="17"/>
      <c r="W2493" s="17"/>
      <c r="X2493" s="17"/>
      <c r="Y2493" s="17">
        <f t="shared" si="6239"/>
        <v>612.5</v>
      </c>
      <c r="Z2493" s="17">
        <f t="shared" si="6240"/>
        <v>612.5</v>
      </c>
      <c r="AA2493" s="17">
        <f t="shared" si="6241"/>
        <v>612.5</v>
      </c>
      <c r="AB2493" s="17"/>
      <c r="AC2493" s="17"/>
      <c r="AD2493" s="17"/>
      <c r="AE2493" s="17">
        <f t="shared" si="6242"/>
        <v>612.5</v>
      </c>
      <c r="AF2493" s="17">
        <f t="shared" si="6243"/>
        <v>612.5</v>
      </c>
      <c r="AG2493" s="17">
        <f t="shared" si="6244"/>
        <v>612.5</v>
      </c>
      <c r="AH2493" s="17"/>
      <c r="AI2493" s="17"/>
      <c r="AJ2493" s="17"/>
      <c r="AK2493" s="17"/>
      <c r="AL2493" s="17"/>
      <c r="AM2493" s="17"/>
      <c r="AN2493" s="17"/>
      <c r="AO2493" s="17"/>
      <c r="AP2493" s="17"/>
      <c r="AQ2493" s="17"/>
      <c r="AR2493" s="17"/>
      <c r="AS2493" s="17"/>
      <c r="AT2493" s="17"/>
      <c r="AU2493" s="17"/>
      <c r="AV2493" s="17"/>
      <c r="AW2493" s="17">
        <f t="shared" si="6245"/>
        <v>612.5</v>
      </c>
      <c r="AX2493" s="17">
        <f t="shared" si="6246"/>
        <v>612.5</v>
      </c>
      <c r="AY2493" s="17">
        <f t="shared" si="6247"/>
        <v>612.5</v>
      </c>
      <c r="AZ2493" s="17"/>
      <c r="BA2493" s="32"/>
      <c r="BB2493" s="32"/>
      <c r="BC2493" s="1"/>
      <c r="BD2493" s="1"/>
      <c r="BE2493" s="1"/>
      <c r="BF2493" s="1"/>
      <c r="BG2493" s="1"/>
      <c r="BH2493" s="1"/>
      <c r="BI2493" s="1"/>
    </row>
    <row r="2494" s="25" customFormat="1">
      <c r="A2494" s="26" t="s">
        <v>1000</v>
      </c>
      <c r="B2494" s="26" t="s">
        <v>96</v>
      </c>
      <c r="C2494" s="26" t="s">
        <v>65</v>
      </c>
      <c r="D2494" s="26"/>
      <c r="E2494" s="34"/>
      <c r="F2494" s="27" t="s">
        <v>403</v>
      </c>
      <c r="G2494" s="28">
        <f t="shared" si="6282"/>
        <v>1183963.0999999999</v>
      </c>
      <c r="H2494" s="28">
        <f t="shared" si="6283"/>
        <v>1354043.6000000001</v>
      </c>
      <c r="I2494" s="28">
        <f t="shared" si="6284"/>
        <v>1237011.1000000001</v>
      </c>
      <c r="J2494" s="28">
        <f t="shared" si="6285"/>
        <v>90855.899999999994</v>
      </c>
      <c r="K2494" s="28">
        <f t="shared" si="6286"/>
        <v>45732.5</v>
      </c>
      <c r="L2494" s="28">
        <f t="shared" si="6287"/>
        <v>45732.5</v>
      </c>
      <c r="M2494" s="28">
        <f t="shared" si="6236"/>
        <v>1274818.9999999998</v>
      </c>
      <c r="N2494" s="28">
        <f t="shared" si="6237"/>
        <v>1399776.1000000001</v>
      </c>
      <c r="O2494" s="28">
        <f t="shared" si="6238"/>
        <v>1282743.6000000001</v>
      </c>
      <c r="P2494" s="28">
        <f t="shared" si="6288"/>
        <v>5746.6000000000004</v>
      </c>
      <c r="Q2494" s="28">
        <f t="shared" si="6289"/>
        <v>0</v>
      </c>
      <c r="R2494" s="28">
        <f t="shared" si="6290"/>
        <v>0</v>
      </c>
      <c r="S2494" s="28">
        <f t="shared" si="6291"/>
        <v>65398.003459999993</v>
      </c>
      <c r="T2494" s="28">
        <f t="shared" si="6292"/>
        <v>20000</v>
      </c>
      <c r="U2494" s="28">
        <f t="shared" si="6293"/>
        <v>0</v>
      </c>
      <c r="V2494" s="28">
        <f t="shared" si="6294"/>
        <v>20000</v>
      </c>
      <c r="W2494" s="28">
        <f t="shared" si="6295"/>
        <v>0</v>
      </c>
      <c r="X2494" s="28">
        <f t="shared" si="6296"/>
        <v>0</v>
      </c>
      <c r="Y2494" s="28">
        <f t="shared" si="6239"/>
        <v>1345963.6034599999</v>
      </c>
      <c r="Z2494" s="28">
        <f t="shared" si="6240"/>
        <v>1419776.1000000001</v>
      </c>
      <c r="AA2494" s="28">
        <f t="shared" si="6241"/>
        <v>1302743.6000000001</v>
      </c>
      <c r="AB2494" s="28">
        <f t="shared" si="6297"/>
        <v>0</v>
      </c>
      <c r="AC2494" s="28">
        <f t="shared" si="6298"/>
        <v>0</v>
      </c>
      <c r="AD2494" s="28">
        <f t="shared" si="6299"/>
        <v>0</v>
      </c>
      <c r="AE2494" s="28">
        <f t="shared" si="6242"/>
        <v>1345963.6034599999</v>
      </c>
      <c r="AF2494" s="28">
        <f t="shared" si="6243"/>
        <v>1419776.1000000001</v>
      </c>
      <c r="AG2494" s="28">
        <f t="shared" si="6244"/>
        <v>1302743.6000000001</v>
      </c>
      <c r="AH2494" s="28">
        <f t="shared" si="6300"/>
        <v>0</v>
      </c>
      <c r="AI2494" s="28">
        <f t="shared" si="6301"/>
        <v>0</v>
      </c>
      <c r="AJ2494" s="28">
        <f t="shared" si="6302"/>
        <v>39378.483999999997</v>
      </c>
      <c r="AK2494" s="28">
        <f t="shared" si="6303"/>
        <v>0</v>
      </c>
      <c r="AL2494" s="28">
        <f t="shared" si="6304"/>
        <v>0</v>
      </c>
      <c r="AM2494" s="28">
        <f t="shared" si="6305"/>
        <v>0</v>
      </c>
      <c r="AN2494" s="28">
        <f t="shared" si="6306"/>
        <v>0</v>
      </c>
      <c r="AO2494" s="28">
        <f t="shared" si="6307"/>
        <v>0</v>
      </c>
      <c r="AP2494" s="28">
        <f t="shared" si="6308"/>
        <v>0</v>
      </c>
      <c r="AQ2494" s="28">
        <f t="shared" si="6309"/>
        <v>0</v>
      </c>
      <c r="AR2494" s="28">
        <f t="shared" si="6310"/>
        <v>0</v>
      </c>
      <c r="AS2494" s="28">
        <f t="shared" si="6311"/>
        <v>0</v>
      </c>
      <c r="AT2494" s="28">
        <f t="shared" si="6312"/>
        <v>0</v>
      </c>
      <c r="AU2494" s="28">
        <f t="shared" si="6313"/>
        <v>0</v>
      </c>
      <c r="AV2494" s="28">
        <f t="shared" si="6314"/>
        <v>0</v>
      </c>
      <c r="AW2494" s="28">
        <f t="shared" si="6245"/>
        <v>1385342.0874599998</v>
      </c>
      <c r="AX2494" s="28">
        <f t="shared" si="6246"/>
        <v>1419776.1000000001</v>
      </c>
      <c r="AY2494" s="28">
        <f t="shared" si="6247"/>
        <v>1302743.6000000001</v>
      </c>
      <c r="AZ2494" s="28">
        <f t="shared" si="6315"/>
        <v>0</v>
      </c>
      <c r="BA2494" s="29"/>
      <c r="BB2494" s="29"/>
      <c r="BC2494" s="25"/>
      <c r="BD2494" s="25"/>
      <c r="BE2494" s="25"/>
      <c r="BF2494" s="25"/>
      <c r="BG2494" s="25"/>
      <c r="BH2494" s="25"/>
      <c r="BI2494" s="25"/>
    </row>
    <row r="2495" s="1" customFormat="1">
      <c r="A2495" s="30" t="s">
        <v>1000</v>
      </c>
      <c r="B2495" s="30" t="s">
        <v>96</v>
      </c>
      <c r="C2495" s="30" t="s">
        <v>65</v>
      </c>
      <c r="D2495" s="30" t="s">
        <v>404</v>
      </c>
      <c r="E2495" s="35"/>
      <c r="F2495" s="31" t="s">
        <v>405</v>
      </c>
      <c r="G2495" s="17">
        <f>G2502</f>
        <v>1183963.0999999999</v>
      </c>
      <c r="H2495" s="17">
        <f>H2502</f>
        <v>1354043.6000000001</v>
      </c>
      <c r="I2495" s="17">
        <f>I2502</f>
        <v>1237011.1000000001</v>
      </c>
      <c r="J2495" s="17">
        <f>J2502+J2496</f>
        <v>90855.899999999994</v>
      </c>
      <c r="K2495" s="17">
        <f>K2502+K2496</f>
        <v>45732.5</v>
      </c>
      <c r="L2495" s="17">
        <f>L2502+L2496</f>
        <v>45732.5</v>
      </c>
      <c r="M2495" s="17">
        <f t="shared" si="6236"/>
        <v>1274818.9999999998</v>
      </c>
      <c r="N2495" s="17">
        <f t="shared" si="6237"/>
        <v>1399776.1000000001</v>
      </c>
      <c r="O2495" s="17">
        <f t="shared" si="6238"/>
        <v>1282743.6000000001</v>
      </c>
      <c r="P2495" s="17">
        <f>P2502+P2496</f>
        <v>5746.6000000000004</v>
      </c>
      <c r="Q2495" s="17">
        <f>Q2502+Q2496</f>
        <v>0</v>
      </c>
      <c r="R2495" s="17">
        <f>R2502+R2496</f>
        <v>0</v>
      </c>
      <c r="S2495" s="17">
        <f>S2502+S2496</f>
        <v>65398.003459999993</v>
      </c>
      <c r="T2495" s="17">
        <f>T2502+T2496</f>
        <v>20000</v>
      </c>
      <c r="U2495" s="17">
        <f>U2502+U2496</f>
        <v>0</v>
      </c>
      <c r="V2495" s="17">
        <f>V2502+V2496</f>
        <v>20000</v>
      </c>
      <c r="W2495" s="17">
        <f>W2502+W2496</f>
        <v>0</v>
      </c>
      <c r="X2495" s="17">
        <f>X2502+X2496</f>
        <v>0</v>
      </c>
      <c r="Y2495" s="17">
        <f t="shared" si="6239"/>
        <v>1345963.6034599999</v>
      </c>
      <c r="Z2495" s="17">
        <f t="shared" si="6240"/>
        <v>1419776.1000000001</v>
      </c>
      <c r="AA2495" s="17">
        <f t="shared" si="6241"/>
        <v>1302743.6000000001</v>
      </c>
      <c r="AB2495" s="17">
        <f>AB2502+AB2496</f>
        <v>0</v>
      </c>
      <c r="AC2495" s="17">
        <f>AC2502+AC2496</f>
        <v>0</v>
      </c>
      <c r="AD2495" s="17">
        <f>AD2502+AD2496</f>
        <v>0</v>
      </c>
      <c r="AE2495" s="17">
        <f t="shared" si="6242"/>
        <v>1345963.6034599999</v>
      </c>
      <c r="AF2495" s="17">
        <f t="shared" si="6243"/>
        <v>1419776.1000000001</v>
      </c>
      <c r="AG2495" s="17">
        <f t="shared" si="6244"/>
        <v>1302743.6000000001</v>
      </c>
      <c r="AH2495" s="17">
        <f>AH2502+AH2496</f>
        <v>0</v>
      </c>
      <c r="AI2495" s="17">
        <f>AI2502+AI2496</f>
        <v>0</v>
      </c>
      <c r="AJ2495" s="17">
        <f>AJ2502+AJ2496</f>
        <v>39378.483999999997</v>
      </c>
      <c r="AK2495" s="17">
        <f>AK2502+AK2496</f>
        <v>0</v>
      </c>
      <c r="AL2495" s="17">
        <f>AL2502+AL2496</f>
        <v>0</v>
      </c>
      <c r="AM2495" s="17">
        <f>AM2502+AM2496</f>
        <v>0</v>
      </c>
      <c r="AN2495" s="17">
        <f>AN2502+AN2496</f>
        <v>0</v>
      </c>
      <c r="AO2495" s="17">
        <f>AO2502+AO2496</f>
        <v>0</v>
      </c>
      <c r="AP2495" s="17">
        <f>AP2502+AP2496</f>
        <v>0</v>
      </c>
      <c r="AQ2495" s="17">
        <f>AQ2502+AQ2496</f>
        <v>0</v>
      </c>
      <c r="AR2495" s="17">
        <f>AR2502+AR2496</f>
        <v>0</v>
      </c>
      <c r="AS2495" s="17">
        <f>AS2502+AS2496</f>
        <v>0</v>
      </c>
      <c r="AT2495" s="17">
        <f>AT2502+AT2496</f>
        <v>0</v>
      </c>
      <c r="AU2495" s="17">
        <f>AU2502+AU2496</f>
        <v>0</v>
      </c>
      <c r="AV2495" s="17">
        <f>AV2502+AV2496</f>
        <v>0</v>
      </c>
      <c r="AW2495" s="17">
        <f t="shared" si="6245"/>
        <v>1385342.0874599998</v>
      </c>
      <c r="AX2495" s="17">
        <f t="shared" si="6246"/>
        <v>1419776.1000000001</v>
      </c>
      <c r="AY2495" s="17">
        <f t="shared" si="6247"/>
        <v>1302743.6000000001</v>
      </c>
      <c r="AZ2495" s="17">
        <f>AZ2502+AZ2496</f>
        <v>0</v>
      </c>
      <c r="BA2495" s="32"/>
      <c r="BB2495" s="32"/>
      <c r="BC2495" s="1"/>
      <c r="BD2495" s="1"/>
      <c r="BE2495" s="1"/>
      <c r="BF2495" s="1"/>
      <c r="BG2495" s="1"/>
      <c r="BH2495" s="1"/>
      <c r="BI2495" s="1"/>
    </row>
    <row r="2496" s="1" customFormat="1">
      <c r="A2496" s="30" t="s">
        <v>1000</v>
      </c>
      <c r="B2496" s="30" t="s">
        <v>96</v>
      </c>
      <c r="C2496" s="30" t="s">
        <v>65</v>
      </c>
      <c r="D2496" s="30" t="s">
        <v>1020</v>
      </c>
      <c r="E2496" s="35"/>
      <c r="F2496" s="31" t="s">
        <v>179</v>
      </c>
      <c r="G2496" s="17"/>
      <c r="H2496" s="17"/>
      <c r="I2496" s="17"/>
      <c r="J2496" s="17">
        <f>J2497</f>
        <v>72409.5</v>
      </c>
      <c r="K2496" s="17">
        <f>K2497</f>
        <v>0</v>
      </c>
      <c r="L2496" s="17">
        <f>L2497</f>
        <v>0</v>
      </c>
      <c r="M2496" s="17">
        <f t="shared" si="6236"/>
        <v>72409.5</v>
      </c>
      <c r="N2496" s="17">
        <f t="shared" si="6237"/>
        <v>0</v>
      </c>
      <c r="O2496" s="17">
        <f t="shared" si="6238"/>
        <v>0</v>
      </c>
      <c r="P2496" s="17">
        <f>P2497</f>
        <v>0</v>
      </c>
      <c r="Q2496" s="17">
        <f>Q2497</f>
        <v>-27009.599999999999</v>
      </c>
      <c r="R2496" s="17">
        <f>R2497</f>
        <v>0</v>
      </c>
      <c r="S2496" s="17">
        <f>S2497</f>
        <v>9392.0499999999993</v>
      </c>
      <c r="T2496" s="17">
        <f>T2497</f>
        <v>0</v>
      </c>
      <c r="U2496" s="17">
        <f>U2497</f>
        <v>0</v>
      </c>
      <c r="V2496" s="17">
        <f>V2497</f>
        <v>0</v>
      </c>
      <c r="W2496" s="17">
        <f>W2497</f>
        <v>0</v>
      </c>
      <c r="X2496" s="17">
        <f>X2497</f>
        <v>0</v>
      </c>
      <c r="Y2496" s="17">
        <f t="shared" si="6239"/>
        <v>54791.949999999997</v>
      </c>
      <c r="Z2496" s="17">
        <f t="shared" si="6240"/>
        <v>0</v>
      </c>
      <c r="AA2496" s="17">
        <f t="shared" si="6241"/>
        <v>0</v>
      </c>
      <c r="AB2496" s="17">
        <f>AB2497</f>
        <v>0</v>
      </c>
      <c r="AC2496" s="17">
        <f>AC2497</f>
        <v>0</v>
      </c>
      <c r="AD2496" s="17">
        <f>AD2497</f>
        <v>0</v>
      </c>
      <c r="AE2496" s="17">
        <f t="shared" si="6242"/>
        <v>54791.949999999997</v>
      </c>
      <c r="AF2496" s="17">
        <f t="shared" si="6243"/>
        <v>0</v>
      </c>
      <c r="AG2496" s="17">
        <f t="shared" si="6244"/>
        <v>0</v>
      </c>
      <c r="AH2496" s="17">
        <f>AH2497</f>
        <v>0</v>
      </c>
      <c r="AI2496" s="17">
        <f>AI2497</f>
        <v>0</v>
      </c>
      <c r="AJ2496" s="17">
        <f>AJ2497</f>
        <v>0</v>
      </c>
      <c r="AK2496" s="17">
        <f>AK2497</f>
        <v>0</v>
      </c>
      <c r="AL2496" s="17">
        <f>AL2497</f>
        <v>0</v>
      </c>
      <c r="AM2496" s="17">
        <f>AM2497</f>
        <v>0</v>
      </c>
      <c r="AN2496" s="17">
        <f>AN2497</f>
        <v>0</v>
      </c>
      <c r="AO2496" s="17">
        <f>AO2497</f>
        <v>0</v>
      </c>
      <c r="AP2496" s="17">
        <f>AP2497</f>
        <v>0</v>
      </c>
      <c r="AQ2496" s="17">
        <f>AQ2497</f>
        <v>0</v>
      </c>
      <c r="AR2496" s="17">
        <f>AR2497</f>
        <v>0</v>
      </c>
      <c r="AS2496" s="17">
        <f>AS2497</f>
        <v>0</v>
      </c>
      <c r="AT2496" s="17">
        <f>AT2497</f>
        <v>0</v>
      </c>
      <c r="AU2496" s="17">
        <f>AU2497</f>
        <v>0</v>
      </c>
      <c r="AV2496" s="17">
        <f>AV2497</f>
        <v>0</v>
      </c>
      <c r="AW2496" s="17">
        <f t="shared" si="6245"/>
        <v>54791.949999999997</v>
      </c>
      <c r="AX2496" s="17">
        <f t="shared" si="6246"/>
        <v>0</v>
      </c>
      <c r="AY2496" s="17">
        <f t="shared" si="6247"/>
        <v>0</v>
      </c>
      <c r="AZ2496" s="17">
        <f>AZ2497</f>
        <v>0</v>
      </c>
      <c r="BA2496" s="32"/>
      <c r="BB2496" s="32"/>
      <c r="BC2496" s="1"/>
      <c r="BD2496" s="1"/>
      <c r="BE2496" s="1"/>
      <c r="BF2496" s="1"/>
      <c r="BG2496" s="1"/>
      <c r="BH2496" s="1"/>
      <c r="BI2496" s="1"/>
    </row>
    <row r="2497" s="1" customFormat="1">
      <c r="A2497" s="30" t="s">
        <v>1000</v>
      </c>
      <c r="B2497" s="30" t="s">
        <v>96</v>
      </c>
      <c r="C2497" s="30" t="s">
        <v>65</v>
      </c>
      <c r="D2497" s="30" t="s">
        <v>1021</v>
      </c>
      <c r="E2497" s="35"/>
      <c r="F2497" s="31" t="s">
        <v>1022</v>
      </c>
      <c r="G2497" s="17"/>
      <c r="H2497" s="17"/>
      <c r="I2497" s="17"/>
      <c r="J2497" s="17">
        <f>J2498+J2500</f>
        <v>72409.5</v>
      </c>
      <c r="K2497" s="17">
        <f>K2498+K2500</f>
        <v>0</v>
      </c>
      <c r="L2497" s="17">
        <f>L2498+L2500</f>
        <v>0</v>
      </c>
      <c r="M2497" s="17">
        <f t="shared" si="6236"/>
        <v>72409.5</v>
      </c>
      <c r="N2497" s="17">
        <f t="shared" si="6237"/>
        <v>0</v>
      </c>
      <c r="O2497" s="17">
        <f t="shared" si="6238"/>
        <v>0</v>
      </c>
      <c r="P2497" s="17">
        <f>P2498+P2500</f>
        <v>0</v>
      </c>
      <c r="Q2497" s="17">
        <f>Q2498+Q2500</f>
        <v>-27009.599999999999</v>
      </c>
      <c r="R2497" s="17">
        <f>R2498+R2500</f>
        <v>0</v>
      </c>
      <c r="S2497" s="17">
        <f>S2498+S2500</f>
        <v>9392.0499999999993</v>
      </c>
      <c r="T2497" s="17">
        <f>T2498+T2500</f>
        <v>0</v>
      </c>
      <c r="U2497" s="17">
        <f>U2498+U2500</f>
        <v>0</v>
      </c>
      <c r="V2497" s="17">
        <f>V2498+V2500</f>
        <v>0</v>
      </c>
      <c r="W2497" s="17">
        <f>W2498+W2500</f>
        <v>0</v>
      </c>
      <c r="X2497" s="17">
        <f>X2498+X2500</f>
        <v>0</v>
      </c>
      <c r="Y2497" s="17">
        <f t="shared" si="6239"/>
        <v>54791.949999999997</v>
      </c>
      <c r="Z2497" s="17">
        <f t="shared" si="6240"/>
        <v>0</v>
      </c>
      <c r="AA2497" s="17">
        <f t="shared" si="6241"/>
        <v>0</v>
      </c>
      <c r="AB2497" s="17">
        <f>AB2498+AB2500</f>
        <v>0</v>
      </c>
      <c r="AC2497" s="17">
        <f>AC2498+AC2500</f>
        <v>0</v>
      </c>
      <c r="AD2497" s="17">
        <f>AD2498+AD2500</f>
        <v>0</v>
      </c>
      <c r="AE2497" s="17">
        <f t="shared" si="6242"/>
        <v>54791.949999999997</v>
      </c>
      <c r="AF2497" s="17">
        <f t="shared" si="6243"/>
        <v>0</v>
      </c>
      <c r="AG2497" s="17">
        <f t="shared" si="6244"/>
        <v>0</v>
      </c>
      <c r="AH2497" s="17">
        <f>AH2498+AH2500</f>
        <v>0</v>
      </c>
      <c r="AI2497" s="17">
        <f>AI2498+AI2500</f>
        <v>0</v>
      </c>
      <c r="AJ2497" s="17">
        <f>AJ2498+AJ2500</f>
        <v>0</v>
      </c>
      <c r="AK2497" s="17">
        <f>AK2498+AK2500</f>
        <v>0</v>
      </c>
      <c r="AL2497" s="17">
        <f>AL2498+AL2500</f>
        <v>0</v>
      </c>
      <c r="AM2497" s="17">
        <f>AM2498+AM2500</f>
        <v>0</v>
      </c>
      <c r="AN2497" s="17">
        <f>AN2498+AN2500</f>
        <v>0</v>
      </c>
      <c r="AO2497" s="17">
        <f>AO2498+AO2500</f>
        <v>0</v>
      </c>
      <c r="AP2497" s="17">
        <f>AP2498+AP2500</f>
        <v>0</v>
      </c>
      <c r="AQ2497" s="17">
        <f>AQ2498+AQ2500</f>
        <v>0</v>
      </c>
      <c r="AR2497" s="17">
        <f>AR2498+AR2500</f>
        <v>0</v>
      </c>
      <c r="AS2497" s="17">
        <f>AS2498+AS2500</f>
        <v>0</v>
      </c>
      <c r="AT2497" s="17">
        <f>AT2498+AT2500</f>
        <v>0</v>
      </c>
      <c r="AU2497" s="17">
        <f>AU2498+AU2500</f>
        <v>0</v>
      </c>
      <c r="AV2497" s="17">
        <f>AV2498+AV2500</f>
        <v>0</v>
      </c>
      <c r="AW2497" s="17">
        <f t="shared" si="6245"/>
        <v>54791.949999999997</v>
      </c>
      <c r="AX2497" s="17">
        <f t="shared" si="6246"/>
        <v>0</v>
      </c>
      <c r="AY2497" s="17">
        <f t="shared" si="6247"/>
        <v>0</v>
      </c>
      <c r="AZ2497" s="17">
        <f>AZ2498+AZ2500</f>
        <v>0</v>
      </c>
      <c r="BA2497" s="32"/>
      <c r="BB2497" s="32"/>
      <c r="BC2497" s="1"/>
      <c r="BD2497" s="1"/>
      <c r="BE2497" s="1"/>
      <c r="BF2497" s="1"/>
      <c r="BG2497" s="1"/>
      <c r="BH2497" s="1"/>
      <c r="BI2497" s="1"/>
    </row>
    <row r="2498" s="1" customFormat="1" hidden="1">
      <c r="A2498" s="30" t="s">
        <v>1000</v>
      </c>
      <c r="B2498" s="30" t="s">
        <v>96</v>
      </c>
      <c r="C2498" s="30" t="s">
        <v>65</v>
      </c>
      <c r="D2498" s="30" t="s">
        <v>1023</v>
      </c>
      <c r="E2498" s="35"/>
      <c r="F2498" s="31" t="s">
        <v>1024</v>
      </c>
      <c r="G2498" s="17"/>
      <c r="H2498" s="17"/>
      <c r="I2498" s="17"/>
      <c r="J2498" s="17">
        <f>J2499</f>
        <v>22000</v>
      </c>
      <c r="K2498" s="17">
        <f>K2499</f>
        <v>0</v>
      </c>
      <c r="L2498" s="17">
        <f>L2499</f>
        <v>0</v>
      </c>
      <c r="M2498" s="17">
        <f t="shared" si="6236"/>
        <v>22000</v>
      </c>
      <c r="N2498" s="17">
        <f t="shared" si="6237"/>
        <v>0</v>
      </c>
      <c r="O2498" s="17">
        <f t="shared" si="6238"/>
        <v>0</v>
      </c>
      <c r="P2498" s="17">
        <f>P2499</f>
        <v>0</v>
      </c>
      <c r="Q2498" s="17">
        <f>Q2499</f>
        <v>-22000</v>
      </c>
      <c r="R2498" s="17">
        <f>R2499</f>
        <v>0</v>
      </c>
      <c r="S2498" s="17">
        <f>S2499</f>
        <v>0</v>
      </c>
      <c r="T2498" s="17">
        <f>T2499</f>
        <v>0</v>
      </c>
      <c r="U2498" s="17">
        <f>U2499</f>
        <v>0</v>
      </c>
      <c r="V2498" s="17">
        <f>V2499</f>
        <v>0</v>
      </c>
      <c r="W2498" s="17">
        <f>W2499</f>
        <v>0</v>
      </c>
      <c r="X2498" s="17">
        <f>X2499</f>
        <v>0</v>
      </c>
      <c r="Y2498" s="17">
        <f t="shared" si="6239"/>
        <v>0</v>
      </c>
      <c r="Z2498" s="17">
        <f t="shared" si="6240"/>
        <v>0</v>
      </c>
      <c r="AA2498" s="17">
        <f t="shared" si="6241"/>
        <v>0</v>
      </c>
      <c r="AB2498" s="17">
        <f>AB2499</f>
        <v>0</v>
      </c>
      <c r="AC2498" s="17">
        <f>AC2499</f>
        <v>0</v>
      </c>
      <c r="AD2498" s="17">
        <f>AD2499</f>
        <v>0</v>
      </c>
      <c r="AE2498" s="17">
        <f t="shared" si="6242"/>
        <v>0</v>
      </c>
      <c r="AF2498" s="17">
        <f t="shared" si="6243"/>
        <v>0</v>
      </c>
      <c r="AG2498" s="17">
        <f t="shared" si="6244"/>
        <v>0</v>
      </c>
      <c r="AH2498" s="17">
        <f>AH2499</f>
        <v>0</v>
      </c>
      <c r="AI2498" s="17">
        <f>AI2499</f>
        <v>0</v>
      </c>
      <c r="AJ2498" s="17">
        <f>AJ2499</f>
        <v>0</v>
      </c>
      <c r="AK2498" s="17">
        <f>AK2499</f>
        <v>0</v>
      </c>
      <c r="AL2498" s="17">
        <f>AL2499</f>
        <v>0</v>
      </c>
      <c r="AM2498" s="17">
        <f>AM2499</f>
        <v>0</v>
      </c>
      <c r="AN2498" s="17">
        <f>AN2499</f>
        <v>0</v>
      </c>
      <c r="AO2498" s="17">
        <f>AO2499</f>
        <v>0</v>
      </c>
      <c r="AP2498" s="17">
        <f>AP2499</f>
        <v>0</v>
      </c>
      <c r="AQ2498" s="17">
        <f>AQ2499</f>
        <v>0</v>
      </c>
      <c r="AR2498" s="17">
        <f>AR2499</f>
        <v>0</v>
      </c>
      <c r="AS2498" s="17">
        <f>AS2499</f>
        <v>0</v>
      </c>
      <c r="AT2498" s="17">
        <f>AT2499</f>
        <v>0</v>
      </c>
      <c r="AU2498" s="17">
        <f>AU2499</f>
        <v>0</v>
      </c>
      <c r="AV2498" s="17">
        <f>AV2499</f>
        <v>0</v>
      </c>
      <c r="AW2498" s="17">
        <f t="shared" si="6245"/>
        <v>0</v>
      </c>
      <c r="AX2498" s="17">
        <f t="shared" si="6246"/>
        <v>0</v>
      </c>
      <c r="AY2498" s="17">
        <f t="shared" si="6247"/>
        <v>0</v>
      </c>
      <c r="AZ2498" s="17">
        <f>AZ2499</f>
        <v>0</v>
      </c>
      <c r="BA2498" s="32">
        <v>0</v>
      </c>
      <c r="BB2498" s="32"/>
      <c r="BC2498" s="1"/>
      <c r="BD2498" s="1"/>
      <c r="BE2498" s="1"/>
      <c r="BF2498" s="1"/>
      <c r="BG2498" s="1"/>
      <c r="BH2498" s="1"/>
      <c r="BI2498" s="1"/>
    </row>
    <row r="2499" s="1" customFormat="1" hidden="1">
      <c r="A2499" s="30" t="s">
        <v>1000</v>
      </c>
      <c r="B2499" s="30" t="s">
        <v>96</v>
      </c>
      <c r="C2499" s="30" t="s">
        <v>65</v>
      </c>
      <c r="D2499" s="30" t="s">
        <v>1023</v>
      </c>
      <c r="E2499" s="30" t="s">
        <v>134</v>
      </c>
      <c r="F2499" s="31" t="s">
        <v>135</v>
      </c>
      <c r="G2499" s="17"/>
      <c r="H2499" s="17"/>
      <c r="I2499" s="17"/>
      <c r="J2499" s="17">
        <v>22000</v>
      </c>
      <c r="K2499" s="17"/>
      <c r="L2499" s="17"/>
      <c r="M2499" s="17">
        <f t="shared" si="6236"/>
        <v>22000</v>
      </c>
      <c r="N2499" s="17">
        <f t="shared" si="6237"/>
        <v>0</v>
      </c>
      <c r="O2499" s="17">
        <f t="shared" si="6238"/>
        <v>0</v>
      </c>
      <c r="P2499" s="17"/>
      <c r="Q2499" s="17">
        <v>-22000</v>
      </c>
      <c r="R2499" s="17"/>
      <c r="S2499" s="17"/>
      <c r="T2499" s="17"/>
      <c r="U2499" s="17"/>
      <c r="V2499" s="17"/>
      <c r="W2499" s="17"/>
      <c r="X2499" s="17"/>
      <c r="Y2499" s="17">
        <f t="shared" si="6239"/>
        <v>0</v>
      </c>
      <c r="Z2499" s="17">
        <f t="shared" si="6240"/>
        <v>0</v>
      </c>
      <c r="AA2499" s="17">
        <f t="shared" si="6241"/>
        <v>0</v>
      </c>
      <c r="AB2499" s="17"/>
      <c r="AC2499" s="17"/>
      <c r="AD2499" s="17"/>
      <c r="AE2499" s="17">
        <f t="shared" si="6242"/>
        <v>0</v>
      </c>
      <c r="AF2499" s="17">
        <f t="shared" si="6243"/>
        <v>0</v>
      </c>
      <c r="AG2499" s="17">
        <f t="shared" si="6244"/>
        <v>0</v>
      </c>
      <c r="AH2499" s="17"/>
      <c r="AI2499" s="17"/>
      <c r="AJ2499" s="17"/>
      <c r="AK2499" s="17"/>
      <c r="AL2499" s="17"/>
      <c r="AM2499" s="17"/>
      <c r="AN2499" s="17"/>
      <c r="AO2499" s="17"/>
      <c r="AP2499" s="17"/>
      <c r="AQ2499" s="17"/>
      <c r="AR2499" s="17"/>
      <c r="AS2499" s="17"/>
      <c r="AT2499" s="17"/>
      <c r="AU2499" s="17"/>
      <c r="AV2499" s="17"/>
      <c r="AW2499" s="17">
        <f t="shared" si="6245"/>
        <v>0</v>
      </c>
      <c r="AX2499" s="17">
        <f t="shared" si="6246"/>
        <v>0</v>
      </c>
      <c r="AY2499" s="17">
        <f t="shared" si="6247"/>
        <v>0</v>
      </c>
      <c r="AZ2499" s="17"/>
      <c r="BA2499" s="32">
        <v>0</v>
      </c>
      <c r="BB2499" s="32">
        <v>68</v>
      </c>
      <c r="BC2499" s="1"/>
      <c r="BD2499" s="1"/>
      <c r="BE2499" s="1"/>
      <c r="BF2499" s="1"/>
      <c r="BG2499" s="1"/>
      <c r="BH2499" s="1"/>
      <c r="BI2499" s="1"/>
    </row>
    <row r="2500" s="1" customFormat="1">
      <c r="A2500" s="30" t="s">
        <v>1000</v>
      </c>
      <c r="B2500" s="30" t="s">
        <v>96</v>
      </c>
      <c r="C2500" s="30" t="s">
        <v>65</v>
      </c>
      <c r="D2500" s="30" t="s">
        <v>1025</v>
      </c>
      <c r="E2500" s="30"/>
      <c r="F2500" s="31" t="s">
        <v>1026</v>
      </c>
      <c r="G2500" s="17"/>
      <c r="H2500" s="17"/>
      <c r="I2500" s="17"/>
      <c r="J2500" s="17">
        <f>J2501</f>
        <v>50409.5</v>
      </c>
      <c r="K2500" s="17">
        <f>K2501</f>
        <v>0</v>
      </c>
      <c r="L2500" s="17">
        <f>L2501</f>
        <v>0</v>
      </c>
      <c r="M2500" s="17">
        <f t="shared" si="6236"/>
        <v>50409.5</v>
      </c>
      <c r="N2500" s="17">
        <f t="shared" si="6237"/>
        <v>0</v>
      </c>
      <c r="O2500" s="17">
        <f t="shared" si="6238"/>
        <v>0</v>
      </c>
      <c r="P2500" s="17">
        <f>P2501</f>
        <v>0</v>
      </c>
      <c r="Q2500" s="17">
        <f>Q2501</f>
        <v>-5009.6000000000004</v>
      </c>
      <c r="R2500" s="17">
        <f>R2501</f>
        <v>0</v>
      </c>
      <c r="S2500" s="17">
        <f>S2501</f>
        <v>9392.0499999999993</v>
      </c>
      <c r="T2500" s="17">
        <f>T2501</f>
        <v>0</v>
      </c>
      <c r="U2500" s="17">
        <f>U2501</f>
        <v>0</v>
      </c>
      <c r="V2500" s="17">
        <f>V2501</f>
        <v>0</v>
      </c>
      <c r="W2500" s="17">
        <f>W2501</f>
        <v>0</v>
      </c>
      <c r="X2500" s="17">
        <f>X2501</f>
        <v>0</v>
      </c>
      <c r="Y2500" s="17">
        <f t="shared" si="6239"/>
        <v>54791.949999999997</v>
      </c>
      <c r="Z2500" s="17">
        <f t="shared" si="6240"/>
        <v>0</v>
      </c>
      <c r="AA2500" s="17">
        <f t="shared" si="6241"/>
        <v>0</v>
      </c>
      <c r="AB2500" s="17">
        <f>AB2501</f>
        <v>0</v>
      </c>
      <c r="AC2500" s="17">
        <f>AC2501</f>
        <v>0</v>
      </c>
      <c r="AD2500" s="17">
        <f>AD2501</f>
        <v>0</v>
      </c>
      <c r="AE2500" s="17">
        <f t="shared" si="6242"/>
        <v>54791.949999999997</v>
      </c>
      <c r="AF2500" s="17">
        <f t="shared" si="6243"/>
        <v>0</v>
      </c>
      <c r="AG2500" s="17">
        <f t="shared" si="6244"/>
        <v>0</v>
      </c>
      <c r="AH2500" s="17">
        <f>AH2501</f>
        <v>0</v>
      </c>
      <c r="AI2500" s="17">
        <f>AI2501</f>
        <v>0</v>
      </c>
      <c r="AJ2500" s="17">
        <f>AJ2501</f>
        <v>0</v>
      </c>
      <c r="AK2500" s="17">
        <f>AK2501</f>
        <v>0</v>
      </c>
      <c r="AL2500" s="17">
        <f>AL2501</f>
        <v>0</v>
      </c>
      <c r="AM2500" s="17">
        <f>AM2501</f>
        <v>0</v>
      </c>
      <c r="AN2500" s="17">
        <f>AN2501</f>
        <v>0</v>
      </c>
      <c r="AO2500" s="17">
        <f>AO2501</f>
        <v>0</v>
      </c>
      <c r="AP2500" s="17">
        <f>AP2501</f>
        <v>0</v>
      </c>
      <c r="AQ2500" s="17">
        <f>AQ2501</f>
        <v>0</v>
      </c>
      <c r="AR2500" s="17">
        <f>AR2501</f>
        <v>0</v>
      </c>
      <c r="AS2500" s="17">
        <f>AS2501</f>
        <v>0</v>
      </c>
      <c r="AT2500" s="17">
        <f>AT2501</f>
        <v>0</v>
      </c>
      <c r="AU2500" s="17">
        <f>AU2501</f>
        <v>0</v>
      </c>
      <c r="AV2500" s="17">
        <f>AV2501</f>
        <v>0</v>
      </c>
      <c r="AW2500" s="17">
        <f t="shared" si="6245"/>
        <v>54791.949999999997</v>
      </c>
      <c r="AX2500" s="17">
        <f t="shared" si="6246"/>
        <v>0</v>
      </c>
      <c r="AY2500" s="17">
        <f t="shared" si="6247"/>
        <v>0</v>
      </c>
      <c r="AZ2500" s="17">
        <f>AZ2501</f>
        <v>0</v>
      </c>
      <c r="BA2500" s="32"/>
      <c r="BB2500" s="32"/>
      <c r="BC2500" s="1"/>
      <c r="BD2500" s="1"/>
      <c r="BE2500" s="1"/>
      <c r="BF2500" s="1"/>
      <c r="BG2500" s="1"/>
      <c r="BH2500" s="1"/>
      <c r="BI2500" s="1"/>
    </row>
    <row r="2501" s="1" customFormat="1">
      <c r="A2501" s="30" t="s">
        <v>1000</v>
      </c>
      <c r="B2501" s="30" t="s">
        <v>96</v>
      </c>
      <c r="C2501" s="30" t="s">
        <v>65</v>
      </c>
      <c r="D2501" s="30" t="s">
        <v>1025</v>
      </c>
      <c r="E2501" s="30" t="s">
        <v>134</v>
      </c>
      <c r="F2501" s="31" t="s">
        <v>135</v>
      </c>
      <c r="G2501" s="17"/>
      <c r="H2501" s="17"/>
      <c r="I2501" s="17"/>
      <c r="J2501" s="17">
        <v>50409.5</v>
      </c>
      <c r="K2501" s="17"/>
      <c r="L2501" s="17"/>
      <c r="M2501" s="17">
        <f t="shared" si="6236"/>
        <v>50409.5</v>
      </c>
      <c r="N2501" s="17">
        <f t="shared" si="6237"/>
        <v>0</v>
      </c>
      <c r="O2501" s="17">
        <f t="shared" si="6238"/>
        <v>0</v>
      </c>
      <c r="P2501" s="17"/>
      <c r="Q2501" s="17">
        <v>-5009.6000000000004</v>
      </c>
      <c r="R2501" s="17"/>
      <c r="S2501" s="17">
        <v>9392.0499999999993</v>
      </c>
      <c r="T2501" s="17"/>
      <c r="U2501" s="17"/>
      <c r="V2501" s="17"/>
      <c r="W2501" s="17"/>
      <c r="X2501" s="17"/>
      <c r="Y2501" s="17">
        <f t="shared" si="6239"/>
        <v>54791.949999999997</v>
      </c>
      <c r="Z2501" s="17">
        <f t="shared" si="6240"/>
        <v>0</v>
      </c>
      <c r="AA2501" s="17">
        <f t="shared" si="6241"/>
        <v>0</v>
      </c>
      <c r="AB2501" s="17"/>
      <c r="AC2501" s="17"/>
      <c r="AD2501" s="17"/>
      <c r="AE2501" s="17">
        <f t="shared" si="6242"/>
        <v>54791.949999999997</v>
      </c>
      <c r="AF2501" s="17">
        <f t="shared" si="6243"/>
        <v>0</v>
      </c>
      <c r="AG2501" s="17">
        <f t="shared" si="6244"/>
        <v>0</v>
      </c>
      <c r="AH2501" s="17"/>
      <c r="AI2501" s="17"/>
      <c r="AJ2501" s="17"/>
      <c r="AK2501" s="17"/>
      <c r="AL2501" s="17"/>
      <c r="AM2501" s="17"/>
      <c r="AN2501" s="17"/>
      <c r="AO2501" s="17"/>
      <c r="AP2501" s="17"/>
      <c r="AQ2501" s="17"/>
      <c r="AR2501" s="17"/>
      <c r="AS2501" s="17"/>
      <c r="AT2501" s="17"/>
      <c r="AU2501" s="17"/>
      <c r="AV2501" s="17"/>
      <c r="AW2501" s="17">
        <f t="shared" si="6245"/>
        <v>54791.949999999997</v>
      </c>
      <c r="AX2501" s="17">
        <f t="shared" si="6246"/>
        <v>0</v>
      </c>
      <c r="AY2501" s="17">
        <f t="shared" si="6247"/>
        <v>0</v>
      </c>
      <c r="AZ2501" s="17"/>
      <c r="BA2501" s="32"/>
      <c r="BB2501" s="32" t="s">
        <v>1027</v>
      </c>
      <c r="BC2501" s="1"/>
      <c r="BD2501" s="1"/>
      <c r="BE2501" s="1"/>
      <c r="BF2501" s="1"/>
      <c r="BG2501" s="1"/>
      <c r="BH2501" s="1"/>
      <c r="BI2501" s="1"/>
    </row>
    <row r="2502" s="1" customFormat="1">
      <c r="A2502" s="30" t="s">
        <v>1000</v>
      </c>
      <c r="B2502" s="30" t="s">
        <v>96</v>
      </c>
      <c r="C2502" s="30" t="s">
        <v>65</v>
      </c>
      <c r="D2502" s="30" t="s">
        <v>406</v>
      </c>
      <c r="E2502" s="35"/>
      <c r="F2502" s="31" t="s">
        <v>36</v>
      </c>
      <c r="G2502" s="17">
        <f>G2503+G2514+G2519</f>
        <v>1183963.0999999999</v>
      </c>
      <c r="H2502" s="17">
        <f>H2503+H2514+H2519</f>
        <v>1354043.6000000001</v>
      </c>
      <c r="I2502" s="17">
        <f>I2503+I2514+I2519</f>
        <v>1237011.1000000001</v>
      </c>
      <c r="J2502" s="17">
        <f>J2503+J2514+J2519</f>
        <v>18446.400000000001</v>
      </c>
      <c r="K2502" s="17">
        <f>K2503+K2514+K2519</f>
        <v>45732.5</v>
      </c>
      <c r="L2502" s="17">
        <f>L2503+L2514+L2519</f>
        <v>45732.5</v>
      </c>
      <c r="M2502" s="17">
        <f t="shared" si="6236"/>
        <v>1202409.4999999998</v>
      </c>
      <c r="N2502" s="17">
        <f t="shared" si="6237"/>
        <v>1399776.1000000001</v>
      </c>
      <c r="O2502" s="17">
        <f t="shared" si="6238"/>
        <v>1282743.6000000001</v>
      </c>
      <c r="P2502" s="17">
        <f>P2503+P2514+P2519</f>
        <v>5746.6000000000004</v>
      </c>
      <c r="Q2502" s="17">
        <f>Q2503+Q2514+Q2519</f>
        <v>27009.599999999999</v>
      </c>
      <c r="R2502" s="17">
        <f>R2503+R2514+R2519</f>
        <v>0</v>
      </c>
      <c r="S2502" s="17">
        <f>S2503+S2514+S2519</f>
        <v>56005.953459999997</v>
      </c>
      <c r="T2502" s="17">
        <f>T2503+T2514+T2519</f>
        <v>20000</v>
      </c>
      <c r="U2502" s="17">
        <f>U2503+U2514+U2519</f>
        <v>0</v>
      </c>
      <c r="V2502" s="17">
        <f>V2503+V2514+V2519</f>
        <v>20000</v>
      </c>
      <c r="W2502" s="17">
        <f>W2503+W2514+W2519</f>
        <v>0</v>
      </c>
      <c r="X2502" s="17">
        <f>X2503+X2514+X2519</f>
        <v>0</v>
      </c>
      <c r="Y2502" s="17">
        <f t="shared" si="6239"/>
        <v>1291171.6534599999</v>
      </c>
      <c r="Z2502" s="17">
        <f t="shared" si="6240"/>
        <v>1419776.1000000001</v>
      </c>
      <c r="AA2502" s="17">
        <f t="shared" si="6241"/>
        <v>1302743.6000000001</v>
      </c>
      <c r="AB2502" s="17">
        <f>AB2503+AB2514+AB2519</f>
        <v>0</v>
      </c>
      <c r="AC2502" s="17">
        <f>AC2503+AC2514+AC2519</f>
        <v>0</v>
      </c>
      <c r="AD2502" s="17">
        <f>AD2503+AD2514+AD2519</f>
        <v>0</v>
      </c>
      <c r="AE2502" s="17">
        <f t="shared" si="6242"/>
        <v>1291171.6534599999</v>
      </c>
      <c r="AF2502" s="17">
        <f t="shared" si="6243"/>
        <v>1419776.1000000001</v>
      </c>
      <c r="AG2502" s="17">
        <f t="shared" si="6244"/>
        <v>1302743.6000000001</v>
      </c>
      <c r="AH2502" s="17">
        <f>AH2503+AH2514+AH2519</f>
        <v>0</v>
      </c>
      <c r="AI2502" s="17">
        <f>AI2503+AI2514+AI2519</f>
        <v>0</v>
      </c>
      <c r="AJ2502" s="17">
        <f>AJ2503+AJ2514+AJ2519</f>
        <v>39378.483999999997</v>
      </c>
      <c r="AK2502" s="17">
        <f>AK2503+AK2514+AK2519</f>
        <v>0</v>
      </c>
      <c r="AL2502" s="17">
        <f>AL2503+AL2514+AL2519</f>
        <v>0</v>
      </c>
      <c r="AM2502" s="17">
        <f>AM2503+AM2514+AM2519</f>
        <v>0</v>
      </c>
      <c r="AN2502" s="17">
        <f>AN2503+AN2514+AN2519</f>
        <v>0</v>
      </c>
      <c r="AO2502" s="17">
        <f>AO2503+AO2514+AO2519</f>
        <v>0</v>
      </c>
      <c r="AP2502" s="17">
        <f>AP2503+AP2514+AP2519</f>
        <v>0</v>
      </c>
      <c r="AQ2502" s="17">
        <f>AQ2503+AQ2514+AQ2519</f>
        <v>0</v>
      </c>
      <c r="AR2502" s="17">
        <f>AR2503+AR2514+AR2519</f>
        <v>0</v>
      </c>
      <c r="AS2502" s="17">
        <f>AS2503+AS2514+AS2519</f>
        <v>0</v>
      </c>
      <c r="AT2502" s="17">
        <f>AT2503+AT2514+AT2519</f>
        <v>0</v>
      </c>
      <c r="AU2502" s="17">
        <f>AU2503+AU2514+AU2519</f>
        <v>0</v>
      </c>
      <c r="AV2502" s="17">
        <f>AV2503+AV2514+AV2519</f>
        <v>0</v>
      </c>
      <c r="AW2502" s="17">
        <f t="shared" si="6245"/>
        <v>1330550.1374599999</v>
      </c>
      <c r="AX2502" s="17">
        <f t="shared" si="6246"/>
        <v>1419776.1000000001</v>
      </c>
      <c r="AY2502" s="17">
        <f t="shared" si="6247"/>
        <v>1302743.6000000001</v>
      </c>
      <c r="AZ2502" s="17">
        <f>AZ2503+AZ2514+AZ2519</f>
        <v>0</v>
      </c>
      <c r="BA2502" s="32"/>
      <c r="BB2502" s="32"/>
      <c r="BC2502" s="1"/>
      <c r="BD2502" s="1"/>
      <c r="BE2502" s="1"/>
      <c r="BF2502" s="1"/>
      <c r="BG2502" s="1"/>
      <c r="BH2502" s="1"/>
      <c r="BI2502" s="1"/>
    </row>
    <row r="2503" s="1" customFormat="1">
      <c r="A2503" s="30" t="s">
        <v>1000</v>
      </c>
      <c r="B2503" s="30" t="s">
        <v>96</v>
      </c>
      <c r="C2503" s="30" t="s">
        <v>65</v>
      </c>
      <c r="D2503" s="30" t="s">
        <v>1002</v>
      </c>
      <c r="E2503" s="35"/>
      <c r="F2503" s="31" t="s">
        <v>1003</v>
      </c>
      <c r="G2503" s="17">
        <f>G2504+G2506+G2510+G2512</f>
        <v>152504.39999999999</v>
      </c>
      <c r="H2503" s="17">
        <f>H2504+H2506+H2510+H2512</f>
        <v>300866.19999999995</v>
      </c>
      <c r="I2503" s="17">
        <f>I2504+I2506+I2510+I2512</f>
        <v>183833.70000000001</v>
      </c>
      <c r="J2503" s="17">
        <f>J2504+J2506+J2510+J2512</f>
        <v>-27009.599999999999</v>
      </c>
      <c r="K2503" s="17">
        <f>K2504+K2506+K2510+K2512</f>
        <v>0</v>
      </c>
      <c r="L2503" s="17">
        <f>L2504+L2506+L2510+L2512</f>
        <v>0</v>
      </c>
      <c r="M2503" s="17">
        <f t="shared" si="6236"/>
        <v>125494.79999999999</v>
      </c>
      <c r="N2503" s="17">
        <f t="shared" si="6237"/>
        <v>300866.19999999995</v>
      </c>
      <c r="O2503" s="17">
        <f t="shared" si="6238"/>
        <v>183833.70000000001</v>
      </c>
      <c r="P2503" s="17">
        <f>P2504+P2506+P2510+P2512+P2508</f>
        <v>0</v>
      </c>
      <c r="Q2503" s="17">
        <f>Q2504+Q2506+Q2510+Q2512+Q2508</f>
        <v>27009.599999999999</v>
      </c>
      <c r="R2503" s="17">
        <f>R2504+R2506+R2510+R2512+R2508</f>
        <v>0</v>
      </c>
      <c r="S2503" s="17">
        <f>S2504+S2506+S2510+S2512+S2508</f>
        <v>36005.953459999997</v>
      </c>
      <c r="T2503" s="17">
        <f>T2504+T2506+T2510+T2512+T2508</f>
        <v>0</v>
      </c>
      <c r="U2503" s="17">
        <f>U2504+U2506+U2510+U2512+U2508</f>
        <v>0</v>
      </c>
      <c r="V2503" s="17">
        <f>V2504+V2506+V2510+V2512+V2508</f>
        <v>0</v>
      </c>
      <c r="W2503" s="17">
        <f>W2504+W2506+W2510+W2512+W2508</f>
        <v>0</v>
      </c>
      <c r="X2503" s="17">
        <f>X2504+X2506+X2510+X2512+X2508</f>
        <v>0</v>
      </c>
      <c r="Y2503" s="17">
        <f t="shared" si="6239"/>
        <v>188510.35345999998</v>
      </c>
      <c r="Z2503" s="17">
        <f t="shared" si="6240"/>
        <v>300866.19999999995</v>
      </c>
      <c r="AA2503" s="17">
        <f t="shared" si="6241"/>
        <v>183833.70000000001</v>
      </c>
      <c r="AB2503" s="17">
        <f>AB2504+AB2506+AB2510+AB2512+AB2508</f>
        <v>0</v>
      </c>
      <c r="AC2503" s="17">
        <f>AC2504+AC2506+AC2510+AC2512+AC2508</f>
        <v>0</v>
      </c>
      <c r="AD2503" s="17">
        <f>AD2504+AD2506+AD2510+AD2512+AD2508</f>
        <v>0</v>
      </c>
      <c r="AE2503" s="17">
        <f t="shared" si="6242"/>
        <v>188510.35345999998</v>
      </c>
      <c r="AF2503" s="17">
        <f t="shared" si="6243"/>
        <v>300866.19999999995</v>
      </c>
      <c r="AG2503" s="17">
        <f t="shared" si="6244"/>
        <v>183833.70000000001</v>
      </c>
      <c r="AH2503" s="17">
        <f>AH2504+AH2506+AH2510+AH2512+AH2508</f>
        <v>0</v>
      </c>
      <c r="AI2503" s="17">
        <f>AI2504+AI2506+AI2510+AI2512+AI2508</f>
        <v>-5911.4790000000003</v>
      </c>
      <c r="AJ2503" s="17">
        <f>AJ2504+AJ2506+AJ2510+AJ2512+AJ2508</f>
        <v>39378.483999999997</v>
      </c>
      <c r="AK2503" s="17">
        <f>AK2504+AK2506+AK2510+AK2512+AK2508</f>
        <v>0</v>
      </c>
      <c r="AL2503" s="17">
        <f>AL2504+AL2506+AL2510+AL2512+AL2508</f>
        <v>0</v>
      </c>
      <c r="AM2503" s="17">
        <f>AM2504+AM2506+AM2510+AM2512+AM2508</f>
        <v>0</v>
      </c>
      <c r="AN2503" s="17">
        <f>AN2504+AN2506+AN2510+AN2512+AN2508</f>
        <v>0</v>
      </c>
      <c r="AO2503" s="17">
        <f>AO2504+AO2506+AO2510+AO2512+AO2508</f>
        <v>0</v>
      </c>
      <c r="AP2503" s="17">
        <f>AP2504+AP2506+AP2510+AP2512+AP2508</f>
        <v>0</v>
      </c>
      <c r="AQ2503" s="17">
        <f>AQ2504+AQ2506+AQ2510+AQ2512+AQ2508</f>
        <v>0</v>
      </c>
      <c r="AR2503" s="17">
        <f>AR2504+AR2506+AR2510+AR2512+AR2508</f>
        <v>0</v>
      </c>
      <c r="AS2503" s="17">
        <f>AS2504+AS2506+AS2510+AS2512+AS2508</f>
        <v>0</v>
      </c>
      <c r="AT2503" s="17">
        <f>AT2504+AT2506+AT2510+AT2512+AT2508</f>
        <v>0</v>
      </c>
      <c r="AU2503" s="17">
        <f>AU2504+AU2506+AU2510+AU2512+AU2508</f>
        <v>0</v>
      </c>
      <c r="AV2503" s="17">
        <f>AV2504+AV2506+AV2510+AV2512+AV2508</f>
        <v>0</v>
      </c>
      <c r="AW2503" s="17">
        <f t="shared" si="6245"/>
        <v>221977.35845999999</v>
      </c>
      <c r="AX2503" s="17">
        <f t="shared" si="6246"/>
        <v>300866.19999999995</v>
      </c>
      <c r="AY2503" s="17">
        <f t="shared" si="6247"/>
        <v>183833.70000000001</v>
      </c>
      <c r="AZ2503" s="17">
        <f>AZ2504+AZ2506+AZ2510+AZ2512+AZ2508</f>
        <v>0</v>
      </c>
      <c r="BA2503" s="32"/>
      <c r="BB2503" s="32"/>
      <c r="BC2503" s="1"/>
      <c r="BD2503" s="1"/>
      <c r="BE2503" s="1"/>
      <c r="BF2503" s="1"/>
      <c r="BG2503" s="1"/>
      <c r="BH2503" s="1"/>
      <c r="BI2503" s="1"/>
    </row>
    <row r="2504" s="1" customFormat="1">
      <c r="A2504" s="30" t="s">
        <v>1000</v>
      </c>
      <c r="B2504" s="30" t="s">
        <v>96</v>
      </c>
      <c r="C2504" s="30" t="s">
        <v>65</v>
      </c>
      <c r="D2504" s="30" t="s">
        <v>1004</v>
      </c>
      <c r="E2504" s="35"/>
      <c r="F2504" s="31" t="s">
        <v>217</v>
      </c>
      <c r="G2504" s="17">
        <f>G2505</f>
        <v>515.10000000000002</v>
      </c>
      <c r="H2504" s="17">
        <f>H2505</f>
        <v>515.10000000000002</v>
      </c>
      <c r="I2504" s="17">
        <f>I2505</f>
        <v>515.10000000000002</v>
      </c>
      <c r="J2504" s="17">
        <f>J2505</f>
        <v>0</v>
      </c>
      <c r="K2504" s="17">
        <f>K2505</f>
        <v>0</v>
      </c>
      <c r="L2504" s="17">
        <f>L2505</f>
        <v>0</v>
      </c>
      <c r="M2504" s="17">
        <f t="shared" si="6236"/>
        <v>515.10000000000002</v>
      </c>
      <c r="N2504" s="17">
        <f t="shared" si="6237"/>
        <v>515.10000000000002</v>
      </c>
      <c r="O2504" s="17">
        <f t="shared" si="6238"/>
        <v>515.10000000000002</v>
      </c>
      <c r="P2504" s="17">
        <f>P2505</f>
        <v>0</v>
      </c>
      <c r="Q2504" s="17">
        <f>Q2505</f>
        <v>0</v>
      </c>
      <c r="R2504" s="17">
        <f>R2505</f>
        <v>0</v>
      </c>
      <c r="S2504" s="17">
        <f>S2505</f>
        <v>0</v>
      </c>
      <c r="T2504" s="17">
        <f>T2505</f>
        <v>0</v>
      </c>
      <c r="U2504" s="17">
        <f>U2505</f>
        <v>0</v>
      </c>
      <c r="V2504" s="17">
        <f>V2505</f>
        <v>0</v>
      </c>
      <c r="W2504" s="17">
        <f>W2505</f>
        <v>0</v>
      </c>
      <c r="X2504" s="17">
        <f>X2505</f>
        <v>0</v>
      </c>
      <c r="Y2504" s="17">
        <f t="shared" si="6239"/>
        <v>515.10000000000002</v>
      </c>
      <c r="Z2504" s="17">
        <f t="shared" si="6240"/>
        <v>515.10000000000002</v>
      </c>
      <c r="AA2504" s="17">
        <f t="shared" si="6241"/>
        <v>515.10000000000002</v>
      </c>
      <c r="AB2504" s="17">
        <f>AB2505</f>
        <v>0</v>
      </c>
      <c r="AC2504" s="17">
        <f>AC2505</f>
        <v>0</v>
      </c>
      <c r="AD2504" s="17">
        <f>AD2505</f>
        <v>0</v>
      </c>
      <c r="AE2504" s="17">
        <f t="shared" si="6242"/>
        <v>515.10000000000002</v>
      </c>
      <c r="AF2504" s="17">
        <f t="shared" si="6243"/>
        <v>515.10000000000002</v>
      </c>
      <c r="AG2504" s="17">
        <f t="shared" si="6244"/>
        <v>515.10000000000002</v>
      </c>
      <c r="AH2504" s="17">
        <f>AH2505</f>
        <v>0</v>
      </c>
      <c r="AI2504" s="17">
        <f>AI2505</f>
        <v>0</v>
      </c>
      <c r="AJ2504" s="17">
        <f>AJ2505</f>
        <v>0</v>
      </c>
      <c r="AK2504" s="17">
        <f>AK2505</f>
        <v>0</v>
      </c>
      <c r="AL2504" s="17">
        <f>AL2505</f>
        <v>0</v>
      </c>
      <c r="AM2504" s="17">
        <f>AM2505</f>
        <v>0</v>
      </c>
      <c r="AN2504" s="17">
        <f>AN2505</f>
        <v>0</v>
      </c>
      <c r="AO2504" s="17">
        <f>AO2505</f>
        <v>0</v>
      </c>
      <c r="AP2504" s="17">
        <f>AP2505</f>
        <v>0</v>
      </c>
      <c r="AQ2504" s="17">
        <f>AQ2505</f>
        <v>0</v>
      </c>
      <c r="AR2504" s="17">
        <f>AR2505</f>
        <v>0</v>
      </c>
      <c r="AS2504" s="17">
        <f>AS2505</f>
        <v>0</v>
      </c>
      <c r="AT2504" s="17">
        <f>AT2505</f>
        <v>0</v>
      </c>
      <c r="AU2504" s="17">
        <f>AU2505</f>
        <v>0</v>
      </c>
      <c r="AV2504" s="17">
        <f>AV2505</f>
        <v>0</v>
      </c>
      <c r="AW2504" s="17">
        <f t="shared" si="6245"/>
        <v>515.10000000000002</v>
      </c>
      <c r="AX2504" s="17">
        <f t="shared" si="6246"/>
        <v>515.10000000000002</v>
      </c>
      <c r="AY2504" s="17">
        <f t="shared" si="6247"/>
        <v>515.10000000000002</v>
      </c>
      <c r="AZ2504" s="17">
        <f>AZ2505</f>
        <v>0</v>
      </c>
      <c r="BA2504" s="32"/>
      <c r="BB2504" s="32"/>
      <c r="BC2504" s="1"/>
      <c r="BD2504" s="1"/>
      <c r="BE2504" s="1"/>
      <c r="BF2504" s="1"/>
      <c r="BG2504" s="1"/>
      <c r="BH2504" s="1"/>
      <c r="BI2504" s="1"/>
    </row>
    <row r="2505" s="1" customFormat="1">
      <c r="A2505" s="30" t="s">
        <v>1000</v>
      </c>
      <c r="B2505" s="30" t="s">
        <v>96</v>
      </c>
      <c r="C2505" s="30" t="s">
        <v>65</v>
      </c>
      <c r="D2505" s="30" t="s">
        <v>1004</v>
      </c>
      <c r="E2505" s="30" t="s">
        <v>134</v>
      </c>
      <c r="F2505" s="31" t="s">
        <v>135</v>
      </c>
      <c r="G2505" s="17">
        <v>515.10000000000002</v>
      </c>
      <c r="H2505" s="17">
        <v>515.10000000000002</v>
      </c>
      <c r="I2505" s="17">
        <v>515.10000000000002</v>
      </c>
      <c r="J2505" s="17"/>
      <c r="K2505" s="17"/>
      <c r="L2505" s="17"/>
      <c r="M2505" s="17">
        <f t="shared" si="6236"/>
        <v>515.10000000000002</v>
      </c>
      <c r="N2505" s="17">
        <f t="shared" si="6237"/>
        <v>515.10000000000002</v>
      </c>
      <c r="O2505" s="17">
        <f t="shared" si="6238"/>
        <v>515.10000000000002</v>
      </c>
      <c r="P2505" s="17"/>
      <c r="Q2505" s="17"/>
      <c r="R2505" s="17"/>
      <c r="S2505" s="17"/>
      <c r="T2505" s="17"/>
      <c r="U2505" s="17"/>
      <c r="V2505" s="17"/>
      <c r="W2505" s="17"/>
      <c r="X2505" s="17"/>
      <c r="Y2505" s="17">
        <f t="shared" si="6239"/>
        <v>515.10000000000002</v>
      </c>
      <c r="Z2505" s="17">
        <f t="shared" si="6240"/>
        <v>515.10000000000002</v>
      </c>
      <c r="AA2505" s="17">
        <f t="shared" si="6241"/>
        <v>515.10000000000002</v>
      </c>
      <c r="AB2505" s="17"/>
      <c r="AC2505" s="17"/>
      <c r="AD2505" s="17"/>
      <c r="AE2505" s="17">
        <f t="shared" si="6242"/>
        <v>515.10000000000002</v>
      </c>
      <c r="AF2505" s="17">
        <f t="shared" si="6243"/>
        <v>515.10000000000002</v>
      </c>
      <c r="AG2505" s="17">
        <f t="shared" si="6244"/>
        <v>515.10000000000002</v>
      </c>
      <c r="AH2505" s="17"/>
      <c r="AI2505" s="17"/>
      <c r="AJ2505" s="17"/>
      <c r="AK2505" s="17"/>
      <c r="AL2505" s="17"/>
      <c r="AM2505" s="17"/>
      <c r="AN2505" s="17"/>
      <c r="AO2505" s="17"/>
      <c r="AP2505" s="17"/>
      <c r="AQ2505" s="17"/>
      <c r="AR2505" s="17"/>
      <c r="AS2505" s="17"/>
      <c r="AT2505" s="17"/>
      <c r="AU2505" s="17"/>
      <c r="AV2505" s="17"/>
      <c r="AW2505" s="17">
        <f t="shared" si="6245"/>
        <v>515.10000000000002</v>
      </c>
      <c r="AX2505" s="17">
        <f t="shared" si="6246"/>
        <v>515.10000000000002</v>
      </c>
      <c r="AY2505" s="17">
        <f t="shared" si="6247"/>
        <v>515.10000000000002</v>
      </c>
      <c r="AZ2505" s="17"/>
      <c r="BA2505" s="32"/>
      <c r="BB2505" s="32"/>
      <c r="BC2505" s="1"/>
      <c r="BD2505" s="1"/>
      <c r="BE2505" s="1"/>
      <c r="BF2505" s="1"/>
      <c r="BG2505" s="1"/>
      <c r="BH2505" s="1"/>
      <c r="BI2505" s="1"/>
    </row>
    <row r="2506" s="1" customFormat="1">
      <c r="A2506" s="30" t="s">
        <v>1000</v>
      </c>
      <c r="B2506" s="30" t="s">
        <v>96</v>
      </c>
      <c r="C2506" s="30" t="s">
        <v>65</v>
      </c>
      <c r="D2506" s="30" t="s">
        <v>1005</v>
      </c>
      <c r="E2506" s="35"/>
      <c r="F2506" s="31" t="s">
        <v>1006</v>
      </c>
      <c r="G2506" s="17">
        <f>G2507</f>
        <v>99076.199999999997</v>
      </c>
      <c r="H2506" s="17">
        <f>H2507</f>
        <v>280351.09999999998</v>
      </c>
      <c r="I2506" s="17">
        <f>I2507</f>
        <v>183318.60000000001</v>
      </c>
      <c r="J2506" s="17">
        <f>J2507</f>
        <v>0</v>
      </c>
      <c r="K2506" s="17">
        <f>K2507</f>
        <v>0</v>
      </c>
      <c r="L2506" s="17">
        <f>L2507</f>
        <v>0</v>
      </c>
      <c r="M2506" s="17">
        <f t="shared" si="6236"/>
        <v>99076.199999999997</v>
      </c>
      <c r="N2506" s="17">
        <f t="shared" si="6237"/>
        <v>280351.09999999998</v>
      </c>
      <c r="O2506" s="17">
        <f t="shared" si="6238"/>
        <v>183318.60000000001</v>
      </c>
      <c r="P2506" s="17">
        <f>P2507</f>
        <v>0</v>
      </c>
      <c r="Q2506" s="17">
        <f>Q2507</f>
        <v>0</v>
      </c>
      <c r="R2506" s="17">
        <f>R2507</f>
        <v>0</v>
      </c>
      <c r="S2506" s="17">
        <f>S2507</f>
        <v>32471.483459999999</v>
      </c>
      <c r="T2506" s="17">
        <f>T2507</f>
        <v>0</v>
      </c>
      <c r="U2506" s="17">
        <f>U2507</f>
        <v>0</v>
      </c>
      <c r="V2506" s="17">
        <f>V2507</f>
        <v>0</v>
      </c>
      <c r="W2506" s="17">
        <f>W2507</f>
        <v>0</v>
      </c>
      <c r="X2506" s="17">
        <f>X2507</f>
        <v>0</v>
      </c>
      <c r="Y2506" s="17">
        <f t="shared" si="6239"/>
        <v>131547.68346</v>
      </c>
      <c r="Z2506" s="17">
        <f t="shared" si="6240"/>
        <v>280351.09999999998</v>
      </c>
      <c r="AA2506" s="17">
        <f t="shared" si="6241"/>
        <v>183318.60000000001</v>
      </c>
      <c r="AB2506" s="17">
        <f>AB2507</f>
        <v>0</v>
      </c>
      <c r="AC2506" s="17">
        <f>AC2507</f>
        <v>0</v>
      </c>
      <c r="AD2506" s="17">
        <f>AD2507</f>
        <v>0</v>
      </c>
      <c r="AE2506" s="17">
        <f t="shared" si="6242"/>
        <v>131547.68346</v>
      </c>
      <c r="AF2506" s="17">
        <f t="shared" si="6243"/>
        <v>280351.09999999998</v>
      </c>
      <c r="AG2506" s="17">
        <f t="shared" si="6244"/>
        <v>183318.60000000001</v>
      </c>
      <c r="AH2506" s="17">
        <f>AH2507</f>
        <v>0</v>
      </c>
      <c r="AI2506" s="17">
        <f>AI2507</f>
        <v>-5911.4790000000003</v>
      </c>
      <c r="AJ2506" s="17">
        <f>AJ2507</f>
        <v>39378.483999999997</v>
      </c>
      <c r="AK2506" s="17">
        <f>AK2507</f>
        <v>0</v>
      </c>
      <c r="AL2506" s="17">
        <f>AL2507</f>
        <v>0</v>
      </c>
      <c r="AM2506" s="17">
        <f>AM2507</f>
        <v>0</v>
      </c>
      <c r="AN2506" s="17">
        <f>AN2507</f>
        <v>0</v>
      </c>
      <c r="AO2506" s="17">
        <f>AO2507</f>
        <v>0</v>
      </c>
      <c r="AP2506" s="17">
        <f>AP2507</f>
        <v>0</v>
      </c>
      <c r="AQ2506" s="17">
        <f>AQ2507</f>
        <v>0</v>
      </c>
      <c r="AR2506" s="17">
        <f>AR2507</f>
        <v>0</v>
      </c>
      <c r="AS2506" s="17">
        <f>AS2507</f>
        <v>0</v>
      </c>
      <c r="AT2506" s="17">
        <f>AT2507</f>
        <v>0</v>
      </c>
      <c r="AU2506" s="17">
        <f>AU2507</f>
        <v>0</v>
      </c>
      <c r="AV2506" s="17">
        <f>AV2507</f>
        <v>0</v>
      </c>
      <c r="AW2506" s="17">
        <f t="shared" si="6245"/>
        <v>165014.68845999998</v>
      </c>
      <c r="AX2506" s="17">
        <f t="shared" si="6246"/>
        <v>280351.09999999998</v>
      </c>
      <c r="AY2506" s="17">
        <f t="shared" si="6247"/>
        <v>183318.60000000001</v>
      </c>
      <c r="AZ2506" s="17">
        <f>AZ2507</f>
        <v>0</v>
      </c>
      <c r="BA2506" s="32"/>
      <c r="BB2506" s="32"/>
      <c r="BC2506" s="1"/>
      <c r="BD2506" s="1"/>
      <c r="BE2506" s="1"/>
      <c r="BF2506" s="1"/>
      <c r="BG2506" s="1"/>
      <c r="BH2506" s="1"/>
      <c r="BI2506" s="1"/>
    </row>
    <row r="2507" s="1" customFormat="1">
      <c r="A2507" s="30" t="s">
        <v>1000</v>
      </c>
      <c r="B2507" s="30" t="s">
        <v>96</v>
      </c>
      <c r="C2507" s="30" t="s">
        <v>65</v>
      </c>
      <c r="D2507" s="30" t="s">
        <v>1005</v>
      </c>
      <c r="E2507" s="30" t="s">
        <v>134</v>
      </c>
      <c r="F2507" s="31" t="s">
        <v>135</v>
      </c>
      <c r="G2507" s="17">
        <v>99076.199999999997</v>
      </c>
      <c r="H2507" s="17">
        <v>280351.09999999998</v>
      </c>
      <c r="I2507" s="17">
        <v>183318.60000000001</v>
      </c>
      <c r="J2507" s="17"/>
      <c r="K2507" s="17"/>
      <c r="L2507" s="17"/>
      <c r="M2507" s="17">
        <f t="shared" si="6236"/>
        <v>99076.199999999997</v>
      </c>
      <c r="N2507" s="17">
        <f t="shared" si="6237"/>
        <v>280351.09999999998</v>
      </c>
      <c r="O2507" s="17">
        <f t="shared" si="6238"/>
        <v>183318.60000000001</v>
      </c>
      <c r="P2507" s="17"/>
      <c r="Q2507" s="17"/>
      <c r="R2507" s="17"/>
      <c r="S2507" s="17">
        <f>1616.14646+30855.337</f>
        <v>32471.483459999999</v>
      </c>
      <c r="T2507" s="17"/>
      <c r="U2507" s="17"/>
      <c r="V2507" s="17"/>
      <c r="W2507" s="17"/>
      <c r="X2507" s="17"/>
      <c r="Y2507" s="17">
        <f t="shared" si="6239"/>
        <v>131547.68346</v>
      </c>
      <c r="Z2507" s="17">
        <f t="shared" si="6240"/>
        <v>280351.09999999998</v>
      </c>
      <c r="AA2507" s="17">
        <f t="shared" si="6241"/>
        <v>183318.60000000001</v>
      </c>
      <c r="AB2507" s="17"/>
      <c r="AC2507" s="17"/>
      <c r="AD2507" s="17"/>
      <c r="AE2507" s="17">
        <f t="shared" si="6242"/>
        <v>131547.68346</v>
      </c>
      <c r="AF2507" s="17">
        <f t="shared" si="6243"/>
        <v>280351.09999999998</v>
      </c>
      <c r="AG2507" s="17">
        <f t="shared" si="6244"/>
        <v>183318.60000000001</v>
      </c>
      <c r="AH2507" s="17"/>
      <c r="AI2507" s="17">
        <v>-5911.4790000000003</v>
      </c>
      <c r="AJ2507" s="17">
        <v>39378.483999999997</v>
      </c>
      <c r="AK2507" s="17"/>
      <c r="AL2507" s="17"/>
      <c r="AM2507" s="17"/>
      <c r="AN2507" s="17"/>
      <c r="AO2507" s="17"/>
      <c r="AP2507" s="17"/>
      <c r="AQ2507" s="17"/>
      <c r="AR2507" s="17"/>
      <c r="AS2507" s="17"/>
      <c r="AT2507" s="17"/>
      <c r="AU2507" s="17"/>
      <c r="AV2507" s="17"/>
      <c r="AW2507" s="17">
        <f t="shared" si="6245"/>
        <v>165014.68845999998</v>
      </c>
      <c r="AX2507" s="17">
        <f t="shared" si="6246"/>
        <v>280351.09999999998</v>
      </c>
      <c r="AY2507" s="17">
        <f t="shared" si="6247"/>
        <v>183318.60000000001</v>
      </c>
      <c r="AZ2507" s="17"/>
      <c r="BA2507" s="32"/>
      <c r="BB2507" s="32"/>
      <c r="BC2507" s="1"/>
      <c r="BD2507" s="1"/>
      <c r="BE2507" s="1"/>
      <c r="BF2507" s="1"/>
      <c r="BG2507" s="1"/>
      <c r="BH2507" s="1"/>
      <c r="BI2507" s="1"/>
    </row>
    <row r="2508" s="1" customFormat="1">
      <c r="A2508" s="30" t="s">
        <v>1000</v>
      </c>
      <c r="B2508" s="30" t="s">
        <v>96</v>
      </c>
      <c r="C2508" s="30" t="s">
        <v>65</v>
      </c>
      <c r="D2508" s="30" t="s">
        <v>1007</v>
      </c>
      <c r="E2508" s="30"/>
      <c r="F2508" s="31" t="s">
        <v>1008</v>
      </c>
      <c r="G2508" s="17"/>
      <c r="H2508" s="17"/>
      <c r="I2508" s="17"/>
      <c r="J2508" s="17"/>
      <c r="K2508" s="17"/>
      <c r="L2508" s="17"/>
      <c r="M2508" s="17"/>
      <c r="N2508" s="17"/>
      <c r="O2508" s="17"/>
      <c r="P2508" s="17">
        <f>P2509</f>
        <v>0</v>
      </c>
      <c r="Q2508" s="17">
        <f>Q2509</f>
        <v>0</v>
      </c>
      <c r="R2508" s="17">
        <f>R2509</f>
        <v>0</v>
      </c>
      <c r="S2508" s="17">
        <f>S2509</f>
        <v>3534.4699999999998</v>
      </c>
      <c r="T2508" s="17">
        <f>T2509</f>
        <v>0</v>
      </c>
      <c r="U2508" s="17">
        <f>U2509</f>
        <v>0</v>
      </c>
      <c r="V2508" s="17">
        <f>V2509</f>
        <v>0</v>
      </c>
      <c r="W2508" s="17">
        <f>W2509</f>
        <v>0</v>
      </c>
      <c r="X2508" s="17">
        <f>X2509</f>
        <v>0</v>
      </c>
      <c r="Y2508" s="17">
        <f t="shared" si="6239"/>
        <v>3534.4699999999998</v>
      </c>
      <c r="Z2508" s="17">
        <f t="shared" si="6240"/>
        <v>0</v>
      </c>
      <c r="AA2508" s="17">
        <f t="shared" si="6241"/>
        <v>0</v>
      </c>
      <c r="AB2508" s="17">
        <f>AB2509</f>
        <v>0</v>
      </c>
      <c r="AC2508" s="17">
        <f>AC2509</f>
        <v>0</v>
      </c>
      <c r="AD2508" s="17">
        <f>AD2509</f>
        <v>0</v>
      </c>
      <c r="AE2508" s="17">
        <f t="shared" si="6242"/>
        <v>3534.4699999999998</v>
      </c>
      <c r="AF2508" s="17">
        <f t="shared" si="6243"/>
        <v>0</v>
      </c>
      <c r="AG2508" s="17">
        <f t="shared" si="6244"/>
        <v>0</v>
      </c>
      <c r="AH2508" s="17">
        <f>AH2509</f>
        <v>0</v>
      </c>
      <c r="AI2508" s="17">
        <f>AI2509</f>
        <v>0</v>
      </c>
      <c r="AJ2508" s="17">
        <f>AJ2509</f>
        <v>0</v>
      </c>
      <c r="AK2508" s="17">
        <f>AK2509</f>
        <v>0</v>
      </c>
      <c r="AL2508" s="17">
        <f>AL2509</f>
        <v>0</v>
      </c>
      <c r="AM2508" s="17">
        <f>AM2509</f>
        <v>0</v>
      </c>
      <c r="AN2508" s="17">
        <f>AN2509</f>
        <v>0</v>
      </c>
      <c r="AO2508" s="17">
        <f>AO2509</f>
        <v>0</v>
      </c>
      <c r="AP2508" s="17">
        <f>AP2509</f>
        <v>0</v>
      </c>
      <c r="AQ2508" s="17">
        <f>AQ2509</f>
        <v>0</v>
      </c>
      <c r="AR2508" s="17">
        <f>AR2509</f>
        <v>0</v>
      </c>
      <c r="AS2508" s="17">
        <f>AS2509</f>
        <v>0</v>
      </c>
      <c r="AT2508" s="17">
        <f>AT2509</f>
        <v>0</v>
      </c>
      <c r="AU2508" s="17">
        <f>AU2509</f>
        <v>0</v>
      </c>
      <c r="AV2508" s="17">
        <f>AV2509</f>
        <v>0</v>
      </c>
      <c r="AW2508" s="17">
        <f t="shared" si="6245"/>
        <v>3534.4699999999998</v>
      </c>
      <c r="AX2508" s="17">
        <f t="shared" si="6246"/>
        <v>0</v>
      </c>
      <c r="AY2508" s="17">
        <f t="shared" si="6247"/>
        <v>0</v>
      </c>
      <c r="AZ2508" s="17">
        <f>AZ2509</f>
        <v>0</v>
      </c>
      <c r="BA2508" s="32"/>
      <c r="BB2508" s="32"/>
      <c r="BC2508" s="1"/>
      <c r="BD2508" s="1"/>
      <c r="BE2508" s="1"/>
      <c r="BF2508" s="1"/>
      <c r="BG2508" s="1"/>
      <c r="BH2508" s="1"/>
      <c r="BI2508" s="1"/>
    </row>
    <row r="2509" s="1" customFormat="1">
      <c r="A2509" s="30" t="s">
        <v>1000</v>
      </c>
      <c r="B2509" s="30" t="s">
        <v>96</v>
      </c>
      <c r="C2509" s="30" t="s">
        <v>65</v>
      </c>
      <c r="D2509" s="30" t="s">
        <v>1007</v>
      </c>
      <c r="E2509" s="30" t="s">
        <v>134</v>
      </c>
      <c r="F2509" s="31" t="s">
        <v>135</v>
      </c>
      <c r="G2509" s="17"/>
      <c r="H2509" s="17"/>
      <c r="I2509" s="17"/>
      <c r="J2509" s="17"/>
      <c r="K2509" s="17"/>
      <c r="L2509" s="17"/>
      <c r="M2509" s="17"/>
      <c r="N2509" s="17"/>
      <c r="O2509" s="17"/>
      <c r="P2509" s="17"/>
      <c r="Q2509" s="17"/>
      <c r="R2509" s="17"/>
      <c r="S2509" s="17">
        <v>3534.4699999999998</v>
      </c>
      <c r="T2509" s="17"/>
      <c r="U2509" s="17"/>
      <c r="V2509" s="17"/>
      <c r="W2509" s="17"/>
      <c r="X2509" s="17"/>
      <c r="Y2509" s="17">
        <f t="shared" si="6239"/>
        <v>3534.4699999999998</v>
      </c>
      <c r="Z2509" s="17">
        <f t="shared" si="6240"/>
        <v>0</v>
      </c>
      <c r="AA2509" s="17">
        <f t="shared" si="6241"/>
        <v>0</v>
      </c>
      <c r="AB2509" s="17"/>
      <c r="AC2509" s="17"/>
      <c r="AD2509" s="17"/>
      <c r="AE2509" s="17">
        <f t="shared" si="6242"/>
        <v>3534.4699999999998</v>
      </c>
      <c r="AF2509" s="17">
        <f t="shared" si="6243"/>
        <v>0</v>
      </c>
      <c r="AG2509" s="17">
        <f t="shared" si="6244"/>
        <v>0</v>
      </c>
      <c r="AH2509" s="17"/>
      <c r="AI2509" s="17"/>
      <c r="AJ2509" s="17"/>
      <c r="AK2509" s="17"/>
      <c r="AL2509" s="17"/>
      <c r="AM2509" s="17"/>
      <c r="AN2509" s="17"/>
      <c r="AO2509" s="17"/>
      <c r="AP2509" s="17"/>
      <c r="AQ2509" s="17"/>
      <c r="AR2509" s="17"/>
      <c r="AS2509" s="17"/>
      <c r="AT2509" s="17"/>
      <c r="AU2509" s="17"/>
      <c r="AV2509" s="17"/>
      <c r="AW2509" s="17">
        <f t="shared" si="6245"/>
        <v>3534.4699999999998</v>
      </c>
      <c r="AX2509" s="17">
        <f t="shared" si="6246"/>
        <v>0</v>
      </c>
      <c r="AY2509" s="17">
        <f t="shared" si="6247"/>
        <v>0</v>
      </c>
      <c r="AZ2509" s="17"/>
      <c r="BA2509" s="32"/>
      <c r="BB2509" s="32"/>
      <c r="BC2509" s="1"/>
      <c r="BD2509" s="1"/>
      <c r="BE2509" s="1"/>
      <c r="BF2509" s="1"/>
      <c r="BG2509" s="1"/>
      <c r="BH2509" s="1"/>
      <c r="BI2509" s="1"/>
    </row>
    <row r="2510" s="1" customFormat="1">
      <c r="A2510" s="30" t="s">
        <v>1000</v>
      </c>
      <c r="B2510" s="30" t="s">
        <v>96</v>
      </c>
      <c r="C2510" s="30" t="s">
        <v>65</v>
      </c>
      <c r="D2510" s="30" t="s">
        <v>1009</v>
      </c>
      <c r="E2510" s="35"/>
      <c r="F2510" s="31" t="s">
        <v>1010</v>
      </c>
      <c r="G2510" s="17">
        <f>G2511</f>
        <v>52913.099999999999</v>
      </c>
      <c r="H2510" s="17">
        <f>H2511</f>
        <v>0</v>
      </c>
      <c r="I2510" s="17">
        <f>I2511</f>
        <v>0</v>
      </c>
      <c r="J2510" s="17">
        <f>J2511</f>
        <v>-27009.599999999999</v>
      </c>
      <c r="K2510" s="17">
        <f>K2511</f>
        <v>0</v>
      </c>
      <c r="L2510" s="17">
        <f>L2511</f>
        <v>0</v>
      </c>
      <c r="M2510" s="17">
        <f t="shared" si="6236"/>
        <v>25903.5</v>
      </c>
      <c r="N2510" s="17">
        <f t="shared" si="6237"/>
        <v>0</v>
      </c>
      <c r="O2510" s="17">
        <f t="shared" si="6238"/>
        <v>0</v>
      </c>
      <c r="P2510" s="17">
        <f>P2511</f>
        <v>0</v>
      </c>
      <c r="Q2510" s="17">
        <f>Q2511</f>
        <v>27009.599999999999</v>
      </c>
      <c r="R2510" s="17">
        <f>R2511</f>
        <v>0</v>
      </c>
      <c r="S2510" s="17">
        <f>S2511</f>
        <v>0</v>
      </c>
      <c r="T2510" s="17">
        <f>T2511</f>
        <v>0</v>
      </c>
      <c r="U2510" s="17">
        <f>U2511</f>
        <v>0</v>
      </c>
      <c r="V2510" s="17">
        <f>V2511</f>
        <v>0</v>
      </c>
      <c r="W2510" s="17">
        <f>W2511</f>
        <v>0</v>
      </c>
      <c r="X2510" s="17">
        <f>X2511</f>
        <v>0</v>
      </c>
      <c r="Y2510" s="17">
        <f t="shared" si="6239"/>
        <v>52913.099999999999</v>
      </c>
      <c r="Z2510" s="17">
        <f t="shared" si="6240"/>
        <v>0</v>
      </c>
      <c r="AA2510" s="17">
        <f t="shared" si="6241"/>
        <v>0</v>
      </c>
      <c r="AB2510" s="17">
        <f>AB2511</f>
        <v>0</v>
      </c>
      <c r="AC2510" s="17">
        <f>AC2511</f>
        <v>0</v>
      </c>
      <c r="AD2510" s="17">
        <f>AD2511</f>
        <v>0</v>
      </c>
      <c r="AE2510" s="17">
        <f t="shared" si="6242"/>
        <v>52913.099999999999</v>
      </c>
      <c r="AF2510" s="17">
        <f t="shared" si="6243"/>
        <v>0</v>
      </c>
      <c r="AG2510" s="17">
        <f t="shared" si="6244"/>
        <v>0</v>
      </c>
      <c r="AH2510" s="17">
        <f>AH2511</f>
        <v>0</v>
      </c>
      <c r="AI2510" s="17">
        <f>AI2511</f>
        <v>0</v>
      </c>
      <c r="AJ2510" s="17">
        <f>AJ2511</f>
        <v>0</v>
      </c>
      <c r="AK2510" s="17">
        <f>AK2511</f>
        <v>0</v>
      </c>
      <c r="AL2510" s="17">
        <f>AL2511</f>
        <v>0</v>
      </c>
      <c r="AM2510" s="17">
        <f>AM2511</f>
        <v>0</v>
      </c>
      <c r="AN2510" s="17">
        <f>AN2511</f>
        <v>0</v>
      </c>
      <c r="AO2510" s="17">
        <f>AO2511</f>
        <v>0</v>
      </c>
      <c r="AP2510" s="17">
        <f>AP2511</f>
        <v>0</v>
      </c>
      <c r="AQ2510" s="17">
        <f>AQ2511</f>
        <v>0</v>
      </c>
      <c r="AR2510" s="17">
        <f>AR2511</f>
        <v>0</v>
      </c>
      <c r="AS2510" s="17">
        <f>AS2511</f>
        <v>0</v>
      </c>
      <c r="AT2510" s="17">
        <f>AT2511</f>
        <v>0</v>
      </c>
      <c r="AU2510" s="17">
        <f>AU2511</f>
        <v>0</v>
      </c>
      <c r="AV2510" s="17">
        <f>AV2511</f>
        <v>0</v>
      </c>
      <c r="AW2510" s="17">
        <f t="shared" si="6245"/>
        <v>52913.099999999999</v>
      </c>
      <c r="AX2510" s="17">
        <f t="shared" si="6246"/>
        <v>0</v>
      </c>
      <c r="AY2510" s="17">
        <f t="shared" si="6247"/>
        <v>0</v>
      </c>
      <c r="AZ2510" s="17">
        <f>AZ2511</f>
        <v>0</v>
      </c>
      <c r="BA2510" s="32"/>
      <c r="BB2510" s="32"/>
      <c r="BC2510" s="1"/>
      <c r="BD2510" s="1"/>
      <c r="BE2510" s="1"/>
      <c r="BF2510" s="1"/>
      <c r="BG2510" s="1"/>
      <c r="BH2510" s="1"/>
      <c r="BI2510" s="1"/>
    </row>
    <row r="2511" s="1" customFormat="1">
      <c r="A2511" s="30" t="s">
        <v>1000</v>
      </c>
      <c r="B2511" s="30" t="s">
        <v>96</v>
      </c>
      <c r="C2511" s="30" t="s">
        <v>65</v>
      </c>
      <c r="D2511" s="30" t="s">
        <v>1009</v>
      </c>
      <c r="E2511" s="30" t="s">
        <v>134</v>
      </c>
      <c r="F2511" s="31" t="s">
        <v>135</v>
      </c>
      <c r="G2511" s="17">
        <f>52907.4+5.7</f>
        <v>52913.099999999999</v>
      </c>
      <c r="H2511" s="17">
        <v>0</v>
      </c>
      <c r="I2511" s="17">
        <v>0</v>
      </c>
      <c r="J2511" s="17">
        <v>-27009.599999999999</v>
      </c>
      <c r="K2511" s="17"/>
      <c r="L2511" s="17"/>
      <c r="M2511" s="17">
        <f t="shared" si="6236"/>
        <v>25903.5</v>
      </c>
      <c r="N2511" s="17">
        <f t="shared" si="6237"/>
        <v>0</v>
      </c>
      <c r="O2511" s="17">
        <f t="shared" si="6238"/>
        <v>0</v>
      </c>
      <c r="P2511" s="17"/>
      <c r="Q2511" s="17">
        <v>27009.599999999999</v>
      </c>
      <c r="R2511" s="17"/>
      <c r="S2511" s="17"/>
      <c r="T2511" s="17"/>
      <c r="U2511" s="17"/>
      <c r="V2511" s="17"/>
      <c r="W2511" s="17"/>
      <c r="X2511" s="17"/>
      <c r="Y2511" s="17">
        <f t="shared" si="6239"/>
        <v>52913.099999999999</v>
      </c>
      <c r="Z2511" s="17">
        <f t="shared" si="6240"/>
        <v>0</v>
      </c>
      <c r="AA2511" s="17">
        <f t="shared" si="6241"/>
        <v>0</v>
      </c>
      <c r="AB2511" s="17"/>
      <c r="AC2511" s="17"/>
      <c r="AD2511" s="17"/>
      <c r="AE2511" s="17">
        <f t="shared" si="6242"/>
        <v>52913.099999999999</v>
      </c>
      <c r="AF2511" s="17">
        <f t="shared" si="6243"/>
        <v>0</v>
      </c>
      <c r="AG2511" s="17">
        <f t="shared" si="6244"/>
        <v>0</v>
      </c>
      <c r="AH2511" s="17"/>
      <c r="AI2511" s="17"/>
      <c r="AJ2511" s="17"/>
      <c r="AK2511" s="17"/>
      <c r="AL2511" s="17"/>
      <c r="AM2511" s="17"/>
      <c r="AN2511" s="17"/>
      <c r="AO2511" s="17"/>
      <c r="AP2511" s="17"/>
      <c r="AQ2511" s="17"/>
      <c r="AR2511" s="17"/>
      <c r="AS2511" s="17"/>
      <c r="AT2511" s="17"/>
      <c r="AU2511" s="17"/>
      <c r="AV2511" s="17"/>
      <c r="AW2511" s="17">
        <f t="shared" si="6245"/>
        <v>52913.099999999999</v>
      </c>
      <c r="AX2511" s="17">
        <f t="shared" si="6246"/>
        <v>0</v>
      </c>
      <c r="AY2511" s="17">
        <f t="shared" si="6247"/>
        <v>0</v>
      </c>
      <c r="AZ2511" s="17"/>
      <c r="BA2511" s="32"/>
      <c r="BB2511" s="32">
        <v>67</v>
      </c>
      <c r="BC2511" s="1"/>
      <c r="BD2511" s="1"/>
      <c r="BE2511" s="1"/>
      <c r="BF2511" s="1"/>
      <c r="BG2511" s="1"/>
      <c r="BH2511" s="1"/>
      <c r="BI2511" s="1"/>
    </row>
    <row r="2512" s="1" customFormat="1">
      <c r="A2512" s="30" t="s">
        <v>1000</v>
      </c>
      <c r="B2512" s="30" t="s">
        <v>96</v>
      </c>
      <c r="C2512" s="30" t="s">
        <v>65</v>
      </c>
      <c r="D2512" s="30" t="s">
        <v>1011</v>
      </c>
      <c r="E2512" s="35"/>
      <c r="F2512" s="31" t="s">
        <v>1012</v>
      </c>
      <c r="G2512" s="17">
        <f>G2513</f>
        <v>0</v>
      </c>
      <c r="H2512" s="17">
        <f>H2513</f>
        <v>20000</v>
      </c>
      <c r="I2512" s="17">
        <f>I2513</f>
        <v>0</v>
      </c>
      <c r="J2512" s="17">
        <f>J2513</f>
        <v>0</v>
      </c>
      <c r="K2512" s="17">
        <f>K2513</f>
        <v>0</v>
      </c>
      <c r="L2512" s="17">
        <f>L2513</f>
        <v>0</v>
      </c>
      <c r="M2512" s="17">
        <f t="shared" si="6236"/>
        <v>0</v>
      </c>
      <c r="N2512" s="17">
        <f t="shared" si="6237"/>
        <v>20000</v>
      </c>
      <c r="O2512" s="17">
        <f t="shared" si="6238"/>
        <v>0</v>
      </c>
      <c r="P2512" s="17">
        <f>P2513</f>
        <v>0</v>
      </c>
      <c r="Q2512" s="17">
        <f>Q2513</f>
        <v>0</v>
      </c>
      <c r="R2512" s="17">
        <f>R2513</f>
        <v>0</v>
      </c>
      <c r="S2512" s="17">
        <f>S2513</f>
        <v>0</v>
      </c>
      <c r="T2512" s="17">
        <f>T2513</f>
        <v>0</v>
      </c>
      <c r="U2512" s="17">
        <f>U2513</f>
        <v>0</v>
      </c>
      <c r="V2512" s="17">
        <f>V2513</f>
        <v>0</v>
      </c>
      <c r="W2512" s="17">
        <f>W2513</f>
        <v>0</v>
      </c>
      <c r="X2512" s="17">
        <f>X2513</f>
        <v>0</v>
      </c>
      <c r="Y2512" s="17">
        <f t="shared" si="6239"/>
        <v>0</v>
      </c>
      <c r="Z2512" s="17">
        <f t="shared" si="6240"/>
        <v>20000</v>
      </c>
      <c r="AA2512" s="17">
        <f t="shared" si="6241"/>
        <v>0</v>
      </c>
      <c r="AB2512" s="17">
        <f>AB2513</f>
        <v>0</v>
      </c>
      <c r="AC2512" s="17">
        <f>AC2513</f>
        <v>0</v>
      </c>
      <c r="AD2512" s="17">
        <f>AD2513</f>
        <v>0</v>
      </c>
      <c r="AE2512" s="17">
        <f t="shared" si="6242"/>
        <v>0</v>
      </c>
      <c r="AF2512" s="17">
        <f t="shared" si="6243"/>
        <v>20000</v>
      </c>
      <c r="AG2512" s="17">
        <f t="shared" si="6244"/>
        <v>0</v>
      </c>
      <c r="AH2512" s="17">
        <f>AH2513</f>
        <v>0</v>
      </c>
      <c r="AI2512" s="17">
        <f>AI2513</f>
        <v>0</v>
      </c>
      <c r="AJ2512" s="17">
        <f>AJ2513</f>
        <v>0</v>
      </c>
      <c r="AK2512" s="17">
        <f>AK2513</f>
        <v>0</v>
      </c>
      <c r="AL2512" s="17">
        <f>AL2513</f>
        <v>0</v>
      </c>
      <c r="AM2512" s="17">
        <f>AM2513</f>
        <v>0</v>
      </c>
      <c r="AN2512" s="17">
        <f>AN2513</f>
        <v>0</v>
      </c>
      <c r="AO2512" s="17">
        <f>AO2513</f>
        <v>0</v>
      </c>
      <c r="AP2512" s="17">
        <f>AP2513</f>
        <v>0</v>
      </c>
      <c r="AQ2512" s="17">
        <f>AQ2513</f>
        <v>0</v>
      </c>
      <c r="AR2512" s="17">
        <f>AR2513</f>
        <v>0</v>
      </c>
      <c r="AS2512" s="17">
        <f>AS2513</f>
        <v>0</v>
      </c>
      <c r="AT2512" s="17">
        <f>AT2513</f>
        <v>0</v>
      </c>
      <c r="AU2512" s="17">
        <f>AU2513</f>
        <v>0</v>
      </c>
      <c r="AV2512" s="17">
        <f>AV2513</f>
        <v>0</v>
      </c>
      <c r="AW2512" s="17">
        <f t="shared" si="6245"/>
        <v>0</v>
      </c>
      <c r="AX2512" s="17">
        <f t="shared" si="6246"/>
        <v>20000</v>
      </c>
      <c r="AY2512" s="17">
        <f t="shared" si="6247"/>
        <v>0</v>
      </c>
      <c r="AZ2512" s="17">
        <f>AZ2513</f>
        <v>0</v>
      </c>
      <c r="BA2512" s="32"/>
      <c r="BB2512" s="32"/>
      <c r="BC2512" s="1"/>
      <c r="BD2512" s="1"/>
      <c r="BE2512" s="1"/>
      <c r="BF2512" s="1"/>
      <c r="BG2512" s="1"/>
      <c r="BH2512" s="1"/>
      <c r="BI2512" s="1"/>
    </row>
    <row r="2513" s="1" customFormat="1">
      <c r="A2513" s="30" t="s">
        <v>1000</v>
      </c>
      <c r="B2513" s="30" t="s">
        <v>96</v>
      </c>
      <c r="C2513" s="30" t="s">
        <v>65</v>
      </c>
      <c r="D2513" s="30" t="s">
        <v>1011</v>
      </c>
      <c r="E2513" s="30" t="s">
        <v>134</v>
      </c>
      <c r="F2513" s="31" t="s">
        <v>135</v>
      </c>
      <c r="G2513" s="17">
        <v>0</v>
      </c>
      <c r="H2513" s="17">
        <v>20000</v>
      </c>
      <c r="I2513" s="17">
        <v>0</v>
      </c>
      <c r="J2513" s="17"/>
      <c r="K2513" s="17"/>
      <c r="L2513" s="17"/>
      <c r="M2513" s="17">
        <f t="shared" si="6236"/>
        <v>0</v>
      </c>
      <c r="N2513" s="17">
        <f t="shared" si="6237"/>
        <v>20000</v>
      </c>
      <c r="O2513" s="17">
        <f t="shared" si="6238"/>
        <v>0</v>
      </c>
      <c r="P2513" s="17"/>
      <c r="Q2513" s="17"/>
      <c r="R2513" s="17"/>
      <c r="S2513" s="17"/>
      <c r="T2513" s="17"/>
      <c r="U2513" s="17"/>
      <c r="V2513" s="17"/>
      <c r="W2513" s="17"/>
      <c r="X2513" s="17"/>
      <c r="Y2513" s="17">
        <f t="shared" si="6239"/>
        <v>0</v>
      </c>
      <c r="Z2513" s="17">
        <f t="shared" si="6240"/>
        <v>20000</v>
      </c>
      <c r="AA2513" s="17">
        <f t="shared" si="6241"/>
        <v>0</v>
      </c>
      <c r="AB2513" s="17"/>
      <c r="AC2513" s="17"/>
      <c r="AD2513" s="17"/>
      <c r="AE2513" s="17">
        <f t="shared" si="6242"/>
        <v>0</v>
      </c>
      <c r="AF2513" s="17">
        <f t="shared" si="6243"/>
        <v>20000</v>
      </c>
      <c r="AG2513" s="17">
        <f t="shared" si="6244"/>
        <v>0</v>
      </c>
      <c r="AH2513" s="17"/>
      <c r="AI2513" s="17"/>
      <c r="AJ2513" s="17"/>
      <c r="AK2513" s="17"/>
      <c r="AL2513" s="17"/>
      <c r="AM2513" s="17"/>
      <c r="AN2513" s="17"/>
      <c r="AO2513" s="17"/>
      <c r="AP2513" s="17"/>
      <c r="AQ2513" s="17"/>
      <c r="AR2513" s="17"/>
      <c r="AS2513" s="17"/>
      <c r="AT2513" s="17"/>
      <c r="AU2513" s="17"/>
      <c r="AV2513" s="17"/>
      <c r="AW2513" s="17">
        <f t="shared" si="6245"/>
        <v>0</v>
      </c>
      <c r="AX2513" s="17">
        <f t="shared" si="6246"/>
        <v>20000</v>
      </c>
      <c r="AY2513" s="17">
        <f t="shared" si="6247"/>
        <v>0</v>
      </c>
      <c r="AZ2513" s="17"/>
      <c r="BA2513" s="32"/>
      <c r="BB2513" s="32"/>
      <c r="BC2513" s="1"/>
      <c r="BD2513" s="1"/>
      <c r="BE2513" s="1"/>
      <c r="BF2513" s="1"/>
      <c r="BG2513" s="1"/>
      <c r="BH2513" s="1"/>
      <c r="BI2513" s="1"/>
    </row>
    <row r="2514" s="1" customFormat="1">
      <c r="A2514" s="30" t="s">
        <v>1000</v>
      </c>
      <c r="B2514" s="30" t="s">
        <v>96</v>
      </c>
      <c r="C2514" s="30" t="s">
        <v>65</v>
      </c>
      <c r="D2514" s="30" t="s">
        <v>473</v>
      </c>
      <c r="E2514" s="35"/>
      <c r="F2514" s="31" t="s">
        <v>474</v>
      </c>
      <c r="G2514" s="17">
        <f>G2517</f>
        <v>80000</v>
      </c>
      <c r="H2514" s="17">
        <f>H2517</f>
        <v>80000</v>
      </c>
      <c r="I2514" s="17">
        <f>I2517</f>
        <v>80000</v>
      </c>
      <c r="J2514" s="17">
        <f>J2517</f>
        <v>0</v>
      </c>
      <c r="K2514" s="17">
        <f>K2517</f>
        <v>0</v>
      </c>
      <c r="L2514" s="17">
        <f>L2517</f>
        <v>0</v>
      </c>
      <c r="M2514" s="17">
        <f t="shared" si="6236"/>
        <v>80000</v>
      </c>
      <c r="N2514" s="17">
        <f t="shared" si="6237"/>
        <v>80000</v>
      </c>
      <c r="O2514" s="17">
        <f t="shared" si="6238"/>
        <v>80000</v>
      </c>
      <c r="P2514" s="17">
        <f>P2517</f>
        <v>0</v>
      </c>
      <c r="Q2514" s="17">
        <f>Q2517</f>
        <v>0</v>
      </c>
      <c r="R2514" s="17">
        <f>R2517</f>
        <v>0</v>
      </c>
      <c r="S2514" s="17">
        <f>S2517</f>
        <v>20000</v>
      </c>
      <c r="T2514" s="17">
        <f>T2517</f>
        <v>20000</v>
      </c>
      <c r="U2514" s="17">
        <f>U2517</f>
        <v>0</v>
      </c>
      <c r="V2514" s="17">
        <f>V2517</f>
        <v>20000</v>
      </c>
      <c r="W2514" s="17">
        <f>W2517</f>
        <v>0</v>
      </c>
      <c r="X2514" s="17">
        <f>X2517</f>
        <v>0</v>
      </c>
      <c r="Y2514" s="17">
        <f t="shared" si="6239"/>
        <v>100000</v>
      </c>
      <c r="Z2514" s="17">
        <f t="shared" si="6240"/>
        <v>100000</v>
      </c>
      <c r="AA2514" s="17">
        <f t="shared" si="6241"/>
        <v>100000</v>
      </c>
      <c r="AB2514" s="17">
        <f>AB2517</f>
        <v>0</v>
      </c>
      <c r="AC2514" s="17">
        <f>AC2517</f>
        <v>0</v>
      </c>
      <c r="AD2514" s="17">
        <f>AD2517</f>
        <v>0</v>
      </c>
      <c r="AE2514" s="17">
        <f t="shared" si="6242"/>
        <v>100000</v>
      </c>
      <c r="AF2514" s="17">
        <f t="shared" si="6243"/>
        <v>100000</v>
      </c>
      <c r="AG2514" s="17">
        <f t="shared" si="6244"/>
        <v>100000</v>
      </c>
      <c r="AH2514" s="17">
        <f>AH2517+AH2515</f>
        <v>0</v>
      </c>
      <c r="AI2514" s="17">
        <f>AI2517+AI2515</f>
        <v>5911.4790000000003</v>
      </c>
      <c r="AJ2514" s="17">
        <f>AJ2517+AJ2515</f>
        <v>0</v>
      </c>
      <c r="AK2514" s="17">
        <f>AK2517+AK2515</f>
        <v>0</v>
      </c>
      <c r="AL2514" s="17">
        <f>AL2517+AL2515</f>
        <v>0</v>
      </c>
      <c r="AM2514" s="17">
        <f>AM2517+AM2515</f>
        <v>0</v>
      </c>
      <c r="AN2514" s="17">
        <f>AN2517+AN2515</f>
        <v>0</v>
      </c>
      <c r="AO2514" s="17">
        <f>AO2517+AO2515</f>
        <v>0</v>
      </c>
      <c r="AP2514" s="17">
        <f>AP2517+AP2515</f>
        <v>0</v>
      </c>
      <c r="AQ2514" s="17">
        <f>AQ2517+AQ2515</f>
        <v>0</v>
      </c>
      <c r="AR2514" s="17">
        <f>AR2517+AR2515</f>
        <v>0</v>
      </c>
      <c r="AS2514" s="17">
        <f>AS2517+AS2515</f>
        <v>0</v>
      </c>
      <c r="AT2514" s="17">
        <f>AT2517+AT2515</f>
        <v>0</v>
      </c>
      <c r="AU2514" s="17">
        <f>AU2517+AU2515</f>
        <v>0</v>
      </c>
      <c r="AV2514" s="17">
        <f>AV2517+AV2515</f>
        <v>0</v>
      </c>
      <c r="AW2514" s="17">
        <f t="shared" si="6245"/>
        <v>105911.47900000001</v>
      </c>
      <c r="AX2514" s="17">
        <f t="shared" si="6246"/>
        <v>100000</v>
      </c>
      <c r="AY2514" s="17">
        <f t="shared" si="6247"/>
        <v>100000</v>
      </c>
      <c r="AZ2514" s="17">
        <f>AZ2517+AZ2515</f>
        <v>0</v>
      </c>
      <c r="BA2514" s="32"/>
      <c r="BB2514" s="32"/>
      <c r="BC2514" s="1"/>
      <c r="BD2514" s="1"/>
      <c r="BE2514" s="1"/>
      <c r="BF2514" s="1"/>
      <c r="BG2514" s="1"/>
      <c r="BH2514" s="1"/>
      <c r="BI2514" s="1"/>
    </row>
    <row r="2515" s="1" customFormat="1">
      <c r="A2515" s="30" t="s">
        <v>1000</v>
      </c>
      <c r="B2515" s="30" t="s">
        <v>96</v>
      </c>
      <c r="C2515" s="30" t="s">
        <v>65</v>
      </c>
      <c r="D2515" s="30" t="s">
        <v>1028</v>
      </c>
      <c r="E2515" s="35"/>
      <c r="F2515" s="31" t="s">
        <v>1029</v>
      </c>
      <c r="G2515" s="17"/>
      <c r="H2515" s="17"/>
      <c r="I2515" s="17"/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/>
      <c r="AE2515" s="17"/>
      <c r="AF2515" s="17"/>
      <c r="AG2515" s="17"/>
      <c r="AH2515" s="17">
        <f>AH2516</f>
        <v>0</v>
      </c>
      <c r="AI2515" s="17">
        <f>AI2516</f>
        <v>5911.4790000000003</v>
      </c>
      <c r="AJ2515" s="17">
        <f>AJ2516</f>
        <v>0</v>
      </c>
      <c r="AK2515" s="17">
        <f>AK2516</f>
        <v>0</v>
      </c>
      <c r="AL2515" s="17">
        <f>AL2516</f>
        <v>0</v>
      </c>
      <c r="AM2515" s="17">
        <f>AM2516</f>
        <v>0</v>
      </c>
      <c r="AN2515" s="17">
        <f>AN2516</f>
        <v>0</v>
      </c>
      <c r="AO2515" s="17">
        <f>AO2516</f>
        <v>0</v>
      </c>
      <c r="AP2515" s="17">
        <f>AP2516</f>
        <v>0</v>
      </c>
      <c r="AQ2515" s="17">
        <f>AQ2516</f>
        <v>0</v>
      </c>
      <c r="AR2515" s="17">
        <f>AR2516</f>
        <v>0</v>
      </c>
      <c r="AS2515" s="17">
        <f>AS2516</f>
        <v>0</v>
      </c>
      <c r="AT2515" s="17">
        <f>AT2516</f>
        <v>0</v>
      </c>
      <c r="AU2515" s="17">
        <f>AU2516</f>
        <v>0</v>
      </c>
      <c r="AV2515" s="17">
        <f>AV2516</f>
        <v>0</v>
      </c>
      <c r="AW2515" s="17">
        <f t="shared" si="6245"/>
        <v>5911.4790000000003</v>
      </c>
      <c r="AX2515" s="17">
        <f t="shared" si="6246"/>
        <v>0</v>
      </c>
      <c r="AY2515" s="17">
        <f t="shared" si="6247"/>
        <v>0</v>
      </c>
      <c r="AZ2515" s="17">
        <f>AZ2516</f>
        <v>0</v>
      </c>
      <c r="BA2515" s="32"/>
      <c r="BB2515" s="32"/>
      <c r="BC2515" s="1"/>
      <c r="BD2515" s="1"/>
      <c r="BE2515" s="1"/>
      <c r="BF2515" s="1"/>
      <c r="BG2515" s="1"/>
      <c r="BH2515" s="1"/>
      <c r="BI2515" s="1"/>
    </row>
    <row r="2516" s="1" customFormat="1">
      <c r="A2516" s="30" t="s">
        <v>1000</v>
      </c>
      <c r="B2516" s="30" t="s">
        <v>96</v>
      </c>
      <c r="C2516" s="30" t="s">
        <v>65</v>
      </c>
      <c r="D2516" s="30" t="s">
        <v>1028</v>
      </c>
      <c r="E2516" s="30" t="s">
        <v>134</v>
      </c>
      <c r="F2516" s="31" t="s">
        <v>135</v>
      </c>
      <c r="G2516" s="17"/>
      <c r="H2516" s="17"/>
      <c r="I2516" s="17"/>
      <c r="J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  <c r="AD2516" s="17"/>
      <c r="AE2516" s="17"/>
      <c r="AF2516" s="17"/>
      <c r="AG2516" s="17"/>
      <c r="AH2516" s="17"/>
      <c r="AI2516" s="17">
        <v>5911.4790000000003</v>
      </c>
      <c r="AJ2516" s="17"/>
      <c r="AK2516" s="17"/>
      <c r="AL2516" s="17"/>
      <c r="AM2516" s="17"/>
      <c r="AN2516" s="17"/>
      <c r="AO2516" s="17"/>
      <c r="AP2516" s="17"/>
      <c r="AQ2516" s="17"/>
      <c r="AR2516" s="17"/>
      <c r="AS2516" s="17"/>
      <c r="AT2516" s="17"/>
      <c r="AU2516" s="17"/>
      <c r="AV2516" s="17"/>
      <c r="AW2516" s="17">
        <f t="shared" si="6245"/>
        <v>5911.4790000000003</v>
      </c>
      <c r="AX2516" s="17">
        <f t="shared" si="6246"/>
        <v>0</v>
      </c>
      <c r="AY2516" s="17">
        <f t="shared" si="6247"/>
        <v>0</v>
      </c>
      <c r="AZ2516" s="17"/>
      <c r="BA2516" s="32"/>
      <c r="BB2516" s="32"/>
      <c r="BC2516" s="1"/>
      <c r="BD2516" s="1"/>
      <c r="BE2516" s="1"/>
      <c r="BF2516" s="1"/>
      <c r="BG2516" s="1"/>
      <c r="BH2516" s="1"/>
      <c r="BI2516" s="1"/>
    </row>
    <row r="2517" s="1" customFormat="1">
      <c r="A2517" s="30" t="s">
        <v>1000</v>
      </c>
      <c r="B2517" s="30" t="s">
        <v>96</v>
      </c>
      <c r="C2517" s="30" t="s">
        <v>65</v>
      </c>
      <c r="D2517" s="30" t="s">
        <v>1030</v>
      </c>
      <c r="E2517" s="35"/>
      <c r="F2517" s="31" t="s">
        <v>1031</v>
      </c>
      <c r="G2517" s="17">
        <f>G2518</f>
        <v>80000</v>
      </c>
      <c r="H2517" s="17">
        <f>H2518</f>
        <v>80000</v>
      </c>
      <c r="I2517" s="17">
        <f>I2518</f>
        <v>80000</v>
      </c>
      <c r="J2517" s="17">
        <f>J2518</f>
        <v>0</v>
      </c>
      <c r="K2517" s="17">
        <f>K2518</f>
        <v>0</v>
      </c>
      <c r="L2517" s="17">
        <f>L2518</f>
        <v>0</v>
      </c>
      <c r="M2517" s="17">
        <f t="shared" si="6236"/>
        <v>80000</v>
      </c>
      <c r="N2517" s="17">
        <f t="shared" si="6237"/>
        <v>80000</v>
      </c>
      <c r="O2517" s="17">
        <f t="shared" si="6238"/>
        <v>80000</v>
      </c>
      <c r="P2517" s="17">
        <f>P2518</f>
        <v>0</v>
      </c>
      <c r="Q2517" s="17">
        <f>Q2518</f>
        <v>0</v>
      </c>
      <c r="R2517" s="17">
        <f>R2518</f>
        <v>0</v>
      </c>
      <c r="S2517" s="17">
        <f>S2518</f>
        <v>20000</v>
      </c>
      <c r="T2517" s="17">
        <f>T2518</f>
        <v>20000</v>
      </c>
      <c r="U2517" s="17">
        <f>U2518</f>
        <v>0</v>
      </c>
      <c r="V2517" s="17">
        <f>V2518</f>
        <v>20000</v>
      </c>
      <c r="W2517" s="17">
        <f>W2518</f>
        <v>0</v>
      </c>
      <c r="X2517" s="17">
        <f>X2518</f>
        <v>0</v>
      </c>
      <c r="Y2517" s="17">
        <f t="shared" si="6239"/>
        <v>100000</v>
      </c>
      <c r="Z2517" s="17">
        <f t="shared" si="6240"/>
        <v>100000</v>
      </c>
      <c r="AA2517" s="17">
        <f t="shared" si="6241"/>
        <v>100000</v>
      </c>
      <c r="AB2517" s="17">
        <f>AB2518</f>
        <v>0</v>
      </c>
      <c r="AC2517" s="17">
        <f>AC2518</f>
        <v>0</v>
      </c>
      <c r="AD2517" s="17">
        <f>AD2518</f>
        <v>0</v>
      </c>
      <c r="AE2517" s="17">
        <f t="shared" si="6242"/>
        <v>100000</v>
      </c>
      <c r="AF2517" s="17">
        <f t="shared" si="6243"/>
        <v>100000</v>
      </c>
      <c r="AG2517" s="17">
        <f t="shared" si="6244"/>
        <v>100000</v>
      </c>
      <c r="AH2517" s="17">
        <f>AH2518</f>
        <v>0</v>
      </c>
      <c r="AI2517" s="17">
        <f>AI2518</f>
        <v>0</v>
      </c>
      <c r="AJ2517" s="17">
        <f>AJ2518</f>
        <v>0</v>
      </c>
      <c r="AK2517" s="17">
        <f>AK2518</f>
        <v>0</v>
      </c>
      <c r="AL2517" s="17">
        <f>AL2518</f>
        <v>0</v>
      </c>
      <c r="AM2517" s="17">
        <f>AM2518</f>
        <v>0</v>
      </c>
      <c r="AN2517" s="17">
        <f>AN2518</f>
        <v>0</v>
      </c>
      <c r="AO2517" s="17">
        <f>AO2518</f>
        <v>0</v>
      </c>
      <c r="AP2517" s="17">
        <f>AP2518</f>
        <v>0</v>
      </c>
      <c r="AQ2517" s="17">
        <f>AQ2518</f>
        <v>0</v>
      </c>
      <c r="AR2517" s="17">
        <f>AR2518</f>
        <v>0</v>
      </c>
      <c r="AS2517" s="17">
        <f>AS2518</f>
        <v>0</v>
      </c>
      <c r="AT2517" s="17">
        <f>AT2518</f>
        <v>0</v>
      </c>
      <c r="AU2517" s="17">
        <f>AU2518</f>
        <v>0</v>
      </c>
      <c r="AV2517" s="17">
        <f>AV2518</f>
        <v>0</v>
      </c>
      <c r="AW2517" s="17">
        <f t="shared" si="6245"/>
        <v>100000</v>
      </c>
      <c r="AX2517" s="17">
        <f t="shared" si="6246"/>
        <v>100000</v>
      </c>
      <c r="AY2517" s="17">
        <f t="shared" si="6247"/>
        <v>100000</v>
      </c>
      <c r="AZ2517" s="17">
        <f>AZ2518</f>
        <v>0</v>
      </c>
      <c r="BA2517" s="32"/>
      <c r="BB2517" s="32"/>
      <c r="BC2517" s="1"/>
      <c r="BD2517" s="1"/>
      <c r="BE2517" s="1"/>
      <c r="BF2517" s="1"/>
      <c r="BG2517" s="1"/>
      <c r="BH2517" s="1"/>
      <c r="BI2517" s="1"/>
    </row>
    <row r="2518" s="1" customFormat="1">
      <c r="A2518" s="30" t="s">
        <v>1000</v>
      </c>
      <c r="B2518" s="30" t="s">
        <v>96</v>
      </c>
      <c r="C2518" s="30" t="s">
        <v>65</v>
      </c>
      <c r="D2518" s="30" t="s">
        <v>1030</v>
      </c>
      <c r="E2518" s="30" t="s">
        <v>134</v>
      </c>
      <c r="F2518" s="31" t="s">
        <v>135</v>
      </c>
      <c r="G2518" s="17">
        <v>80000</v>
      </c>
      <c r="H2518" s="17">
        <v>80000</v>
      </c>
      <c r="I2518" s="17">
        <v>80000</v>
      </c>
      <c r="J2518" s="17"/>
      <c r="K2518" s="17"/>
      <c r="L2518" s="17"/>
      <c r="M2518" s="17">
        <f t="shared" si="6236"/>
        <v>80000</v>
      </c>
      <c r="N2518" s="17">
        <f t="shared" si="6237"/>
        <v>80000</v>
      </c>
      <c r="O2518" s="17">
        <f t="shared" si="6238"/>
        <v>80000</v>
      </c>
      <c r="P2518" s="17"/>
      <c r="Q2518" s="17"/>
      <c r="R2518" s="17"/>
      <c r="S2518" s="17">
        <v>20000</v>
      </c>
      <c r="T2518" s="17">
        <v>20000</v>
      </c>
      <c r="U2518" s="17"/>
      <c r="V2518" s="17">
        <v>20000</v>
      </c>
      <c r="W2518" s="17"/>
      <c r="X2518" s="17"/>
      <c r="Y2518" s="17">
        <f t="shared" si="6239"/>
        <v>100000</v>
      </c>
      <c r="Z2518" s="17">
        <f t="shared" si="6240"/>
        <v>100000</v>
      </c>
      <c r="AA2518" s="17">
        <f t="shared" si="6241"/>
        <v>100000</v>
      </c>
      <c r="AB2518" s="17"/>
      <c r="AC2518" s="17"/>
      <c r="AD2518" s="17"/>
      <c r="AE2518" s="17">
        <f t="shared" si="6242"/>
        <v>100000</v>
      </c>
      <c r="AF2518" s="17">
        <f t="shared" si="6243"/>
        <v>100000</v>
      </c>
      <c r="AG2518" s="17">
        <f t="shared" si="6244"/>
        <v>100000</v>
      </c>
      <c r="AH2518" s="17"/>
      <c r="AI2518" s="17"/>
      <c r="AJ2518" s="17"/>
      <c r="AK2518" s="17"/>
      <c r="AL2518" s="17"/>
      <c r="AM2518" s="17"/>
      <c r="AN2518" s="17"/>
      <c r="AO2518" s="17"/>
      <c r="AP2518" s="17"/>
      <c r="AQ2518" s="17"/>
      <c r="AR2518" s="17"/>
      <c r="AS2518" s="17"/>
      <c r="AT2518" s="17"/>
      <c r="AU2518" s="17"/>
      <c r="AV2518" s="17"/>
      <c r="AW2518" s="17">
        <f t="shared" si="6245"/>
        <v>100000</v>
      </c>
      <c r="AX2518" s="17">
        <f t="shared" si="6246"/>
        <v>100000</v>
      </c>
      <c r="AY2518" s="17">
        <f t="shared" si="6247"/>
        <v>100000</v>
      </c>
      <c r="AZ2518" s="17"/>
      <c r="BA2518" s="32"/>
      <c r="BB2518" s="32"/>
      <c r="BC2518" s="1"/>
      <c r="BD2518" s="1"/>
      <c r="BE2518" s="1"/>
      <c r="BF2518" s="1"/>
      <c r="BG2518" s="1"/>
      <c r="BH2518" s="1"/>
      <c r="BI2518" s="1"/>
    </row>
    <row r="2519" s="1" customFormat="1">
      <c r="A2519" s="30" t="s">
        <v>1000</v>
      </c>
      <c r="B2519" s="30" t="s">
        <v>96</v>
      </c>
      <c r="C2519" s="30" t="s">
        <v>65</v>
      </c>
      <c r="D2519" s="30" t="s">
        <v>407</v>
      </c>
      <c r="E2519" s="35"/>
      <c r="F2519" s="31" t="s">
        <v>408</v>
      </c>
      <c r="G2519" s="17">
        <f>G2520+G2522+G2524+G2526+G2528</f>
        <v>951458.69999999995</v>
      </c>
      <c r="H2519" s="17">
        <f>H2520+H2522+H2524+H2526+H2528</f>
        <v>973177.40000000002</v>
      </c>
      <c r="I2519" s="17">
        <f>I2520+I2522+I2524+I2526+I2528</f>
        <v>973177.40000000002</v>
      </c>
      <c r="J2519" s="17">
        <f>J2520+J2522+J2524+J2526+J2528</f>
        <v>45456</v>
      </c>
      <c r="K2519" s="17">
        <f>K2520+K2522+K2524+K2526+K2528</f>
        <v>45732.5</v>
      </c>
      <c r="L2519" s="17">
        <f>L2520+L2522+L2524+L2526+L2528</f>
        <v>45732.5</v>
      </c>
      <c r="M2519" s="17">
        <f t="shared" si="6236"/>
        <v>996914.69999999995</v>
      </c>
      <c r="N2519" s="17">
        <f t="shared" si="6237"/>
        <v>1018909.9</v>
      </c>
      <c r="O2519" s="17">
        <f t="shared" si="6238"/>
        <v>1018909.9</v>
      </c>
      <c r="P2519" s="17">
        <f>P2520+P2522+P2524+P2526+P2528</f>
        <v>5746.6000000000004</v>
      </c>
      <c r="Q2519" s="17">
        <f>Q2520+Q2522+Q2524+Q2526+Q2528</f>
        <v>0</v>
      </c>
      <c r="R2519" s="17">
        <f>R2520+R2522+R2524+R2526+R2528</f>
        <v>0</v>
      </c>
      <c r="S2519" s="17">
        <f>S2520+S2522+S2524+S2526+S2528</f>
        <v>0</v>
      </c>
      <c r="T2519" s="17">
        <f>T2520+T2522+T2524+T2526+T2528</f>
        <v>0</v>
      </c>
      <c r="U2519" s="17">
        <f>U2520+U2522+U2524+U2526+U2528</f>
        <v>0</v>
      </c>
      <c r="V2519" s="17">
        <f>V2520+V2522+V2524+V2526+V2528</f>
        <v>0</v>
      </c>
      <c r="W2519" s="17">
        <f>W2520+W2522+W2524+W2526+W2528</f>
        <v>0</v>
      </c>
      <c r="X2519" s="17">
        <f>X2520+X2522+X2524+X2526+X2528</f>
        <v>0</v>
      </c>
      <c r="Y2519" s="17">
        <f t="shared" si="6239"/>
        <v>1002661.2999999999</v>
      </c>
      <c r="Z2519" s="17">
        <f t="shared" si="6240"/>
        <v>1018909.9</v>
      </c>
      <c r="AA2519" s="17">
        <f t="shared" si="6241"/>
        <v>1018909.9</v>
      </c>
      <c r="AB2519" s="17">
        <f>AB2520+AB2522+AB2524+AB2526+AB2528</f>
        <v>0</v>
      </c>
      <c r="AC2519" s="17">
        <f>AC2520+AC2522+AC2524+AC2526+AC2528</f>
        <v>0</v>
      </c>
      <c r="AD2519" s="17">
        <f>AD2520+AD2522+AD2524+AD2526+AD2528</f>
        <v>0</v>
      </c>
      <c r="AE2519" s="17">
        <f t="shared" si="6242"/>
        <v>1002661.2999999999</v>
      </c>
      <c r="AF2519" s="17">
        <f t="shared" si="6243"/>
        <v>1018909.9</v>
      </c>
      <c r="AG2519" s="17">
        <f t="shared" si="6244"/>
        <v>1018909.9</v>
      </c>
      <c r="AH2519" s="17">
        <f>AH2520+AH2522+AH2524+AH2526+AH2528</f>
        <v>0</v>
      </c>
      <c r="AI2519" s="17">
        <f>AI2520+AI2522+AI2524+AI2526+AI2528</f>
        <v>0</v>
      </c>
      <c r="AJ2519" s="17">
        <f>AJ2520+AJ2522+AJ2524+AJ2526+AJ2528</f>
        <v>0</v>
      </c>
      <c r="AK2519" s="17">
        <f>AK2520+AK2522+AK2524+AK2526+AK2528</f>
        <v>0</v>
      </c>
      <c r="AL2519" s="17">
        <f>AL2520+AL2522+AL2524+AL2526+AL2528</f>
        <v>0</v>
      </c>
      <c r="AM2519" s="17">
        <f>AM2520+AM2522+AM2524+AM2526+AM2528</f>
        <v>0</v>
      </c>
      <c r="AN2519" s="17">
        <f>AN2520+AN2522+AN2524+AN2526+AN2528</f>
        <v>0</v>
      </c>
      <c r="AO2519" s="17">
        <f>AO2520+AO2522+AO2524+AO2526+AO2528</f>
        <v>0</v>
      </c>
      <c r="AP2519" s="17">
        <f>AP2520+AP2522+AP2524+AP2526+AP2528</f>
        <v>0</v>
      </c>
      <c r="AQ2519" s="17">
        <f>AQ2520+AQ2522+AQ2524+AQ2526+AQ2528</f>
        <v>0</v>
      </c>
      <c r="AR2519" s="17">
        <f>AR2520+AR2522+AR2524+AR2526+AR2528</f>
        <v>0</v>
      </c>
      <c r="AS2519" s="17">
        <f>AS2520+AS2522+AS2524+AS2526+AS2528</f>
        <v>0</v>
      </c>
      <c r="AT2519" s="17">
        <f>AT2520+AT2522+AT2524+AT2526+AT2528</f>
        <v>0</v>
      </c>
      <c r="AU2519" s="17">
        <f>AU2520+AU2522+AU2524+AU2526+AU2528</f>
        <v>0</v>
      </c>
      <c r="AV2519" s="17">
        <f>AV2520+AV2522+AV2524+AV2526+AV2528</f>
        <v>0</v>
      </c>
      <c r="AW2519" s="17">
        <f t="shared" si="6245"/>
        <v>1002661.2999999999</v>
      </c>
      <c r="AX2519" s="17">
        <f t="shared" si="6246"/>
        <v>1018909.9</v>
      </c>
      <c r="AY2519" s="17">
        <f t="shared" si="6247"/>
        <v>1018909.9</v>
      </c>
      <c r="AZ2519" s="17">
        <f>AZ2520+AZ2522+AZ2524+AZ2526+AZ2528</f>
        <v>0</v>
      </c>
      <c r="BA2519" s="32"/>
      <c r="BB2519" s="32"/>
      <c r="BC2519" s="1"/>
      <c r="BD2519" s="1"/>
      <c r="BE2519" s="1"/>
      <c r="BF2519" s="1"/>
      <c r="BG2519" s="1"/>
      <c r="BH2519" s="1"/>
      <c r="BI2519" s="1"/>
    </row>
    <row r="2520" s="1" customFormat="1">
      <c r="A2520" s="30" t="s">
        <v>1000</v>
      </c>
      <c r="B2520" s="30" t="s">
        <v>96</v>
      </c>
      <c r="C2520" s="30" t="s">
        <v>65</v>
      </c>
      <c r="D2520" s="30" t="s">
        <v>409</v>
      </c>
      <c r="E2520" s="35"/>
      <c r="F2520" s="31" t="s">
        <v>56</v>
      </c>
      <c r="G2520" s="17">
        <f>G2521</f>
        <v>886157.19999999995</v>
      </c>
      <c r="H2520" s="17">
        <f>H2521</f>
        <v>915248.90000000002</v>
      </c>
      <c r="I2520" s="17">
        <f>I2521</f>
        <v>915248.90000000002</v>
      </c>
      <c r="J2520" s="17">
        <f>J2521</f>
        <v>44562.699999999997</v>
      </c>
      <c r="K2520" s="17">
        <f>K2521</f>
        <v>45210.699999999997</v>
      </c>
      <c r="L2520" s="17">
        <f>L2521</f>
        <v>45210.699999999997</v>
      </c>
      <c r="M2520" s="17">
        <f t="shared" ref="M2520:M2583" si="6316">G2520+J2520</f>
        <v>930719.89999999991</v>
      </c>
      <c r="N2520" s="17">
        <f t="shared" ref="N2520:N2583" si="6317">H2520+K2520</f>
        <v>960459.59999999998</v>
      </c>
      <c r="O2520" s="17">
        <f t="shared" ref="O2520:O2583" si="6318">I2520+L2520</f>
        <v>960459.59999999998</v>
      </c>
      <c r="P2520" s="17">
        <f>P2521</f>
        <v>0</v>
      </c>
      <c r="Q2520" s="17">
        <f>Q2521</f>
        <v>0</v>
      </c>
      <c r="R2520" s="17">
        <f>R2521</f>
        <v>0</v>
      </c>
      <c r="S2520" s="17">
        <f>S2521</f>
        <v>0</v>
      </c>
      <c r="T2520" s="17">
        <f>T2521</f>
        <v>0</v>
      </c>
      <c r="U2520" s="17">
        <f>U2521</f>
        <v>0</v>
      </c>
      <c r="V2520" s="17">
        <f>V2521</f>
        <v>0</v>
      </c>
      <c r="W2520" s="17">
        <f>W2521</f>
        <v>0</v>
      </c>
      <c r="X2520" s="17">
        <f>X2521</f>
        <v>0</v>
      </c>
      <c r="Y2520" s="17">
        <f t="shared" si="6239"/>
        <v>930719.89999999991</v>
      </c>
      <c r="Z2520" s="17">
        <f t="shared" si="6240"/>
        <v>960459.59999999998</v>
      </c>
      <c r="AA2520" s="17">
        <f t="shared" si="6241"/>
        <v>960459.59999999998</v>
      </c>
      <c r="AB2520" s="17">
        <f>AB2521</f>
        <v>0</v>
      </c>
      <c r="AC2520" s="17">
        <f>AC2521</f>
        <v>0</v>
      </c>
      <c r="AD2520" s="17">
        <f>AD2521</f>
        <v>0</v>
      </c>
      <c r="AE2520" s="17">
        <f t="shared" si="6242"/>
        <v>930719.89999999991</v>
      </c>
      <c r="AF2520" s="17">
        <f t="shared" si="6243"/>
        <v>960459.59999999998</v>
      </c>
      <c r="AG2520" s="17">
        <f t="shared" si="6244"/>
        <v>960459.59999999998</v>
      </c>
      <c r="AH2520" s="17">
        <f>AH2521</f>
        <v>0</v>
      </c>
      <c r="AI2520" s="17">
        <f>AI2521</f>
        <v>0</v>
      </c>
      <c r="AJ2520" s="17">
        <f>AJ2521</f>
        <v>0</v>
      </c>
      <c r="AK2520" s="17">
        <f>AK2521</f>
        <v>0</v>
      </c>
      <c r="AL2520" s="17">
        <f>AL2521</f>
        <v>0</v>
      </c>
      <c r="AM2520" s="17">
        <f>AM2521</f>
        <v>0</v>
      </c>
      <c r="AN2520" s="17">
        <f>AN2521</f>
        <v>0</v>
      </c>
      <c r="AO2520" s="17">
        <f>AO2521</f>
        <v>0</v>
      </c>
      <c r="AP2520" s="17">
        <f>AP2521</f>
        <v>0</v>
      </c>
      <c r="AQ2520" s="17">
        <f>AQ2521</f>
        <v>0</v>
      </c>
      <c r="AR2520" s="17">
        <f>AR2521</f>
        <v>0</v>
      </c>
      <c r="AS2520" s="17">
        <f>AS2521</f>
        <v>0</v>
      </c>
      <c r="AT2520" s="17">
        <f>AT2521</f>
        <v>0</v>
      </c>
      <c r="AU2520" s="17">
        <f>AU2521</f>
        <v>0</v>
      </c>
      <c r="AV2520" s="17">
        <f>AV2521</f>
        <v>0</v>
      </c>
      <c r="AW2520" s="17">
        <f t="shared" si="6245"/>
        <v>930719.89999999991</v>
      </c>
      <c r="AX2520" s="17">
        <f t="shared" si="6246"/>
        <v>960459.59999999998</v>
      </c>
      <c r="AY2520" s="17">
        <f t="shared" si="6247"/>
        <v>960459.59999999998</v>
      </c>
      <c r="AZ2520" s="17">
        <f>AZ2521</f>
        <v>0</v>
      </c>
      <c r="BA2520" s="32"/>
      <c r="BB2520" s="32"/>
      <c r="BC2520" s="1"/>
      <c r="BD2520" s="1"/>
      <c r="BE2520" s="1"/>
      <c r="BF2520" s="1"/>
      <c r="BG2520" s="1"/>
      <c r="BH2520" s="1"/>
      <c r="BI2520" s="1"/>
    </row>
    <row r="2521" s="1" customFormat="1">
      <c r="A2521" s="30" t="s">
        <v>1000</v>
      </c>
      <c r="B2521" s="30" t="s">
        <v>96</v>
      </c>
      <c r="C2521" s="30" t="s">
        <v>65</v>
      </c>
      <c r="D2521" s="30" t="s">
        <v>409</v>
      </c>
      <c r="E2521" s="30" t="s">
        <v>134</v>
      </c>
      <c r="F2521" s="31" t="s">
        <v>135</v>
      </c>
      <c r="G2521" s="17">
        <f>886157.5-0.3</f>
        <v>886157.19999999995</v>
      </c>
      <c r="H2521" s="17">
        <f>915249-0.1</f>
        <v>915248.90000000002</v>
      </c>
      <c r="I2521" s="17">
        <f>915249-0.1</f>
        <v>915248.90000000002</v>
      </c>
      <c r="J2521" s="17">
        <v>44562.699999999997</v>
      </c>
      <c r="K2521" s="17">
        <v>45210.699999999997</v>
      </c>
      <c r="L2521" s="17">
        <v>45210.699999999997</v>
      </c>
      <c r="M2521" s="17">
        <f t="shared" si="6316"/>
        <v>930719.89999999991</v>
      </c>
      <c r="N2521" s="17">
        <f t="shared" si="6317"/>
        <v>960459.59999999998</v>
      </c>
      <c r="O2521" s="17">
        <f t="shared" si="6318"/>
        <v>960459.59999999998</v>
      </c>
      <c r="P2521" s="17"/>
      <c r="Q2521" s="17"/>
      <c r="R2521" s="17"/>
      <c r="S2521" s="17"/>
      <c r="T2521" s="17"/>
      <c r="U2521" s="17"/>
      <c r="V2521" s="17"/>
      <c r="W2521" s="17"/>
      <c r="X2521" s="17"/>
      <c r="Y2521" s="17">
        <f t="shared" si="6239"/>
        <v>930719.89999999991</v>
      </c>
      <c r="Z2521" s="17">
        <f t="shared" si="6240"/>
        <v>960459.59999999998</v>
      </c>
      <c r="AA2521" s="17">
        <f t="shared" si="6241"/>
        <v>960459.59999999998</v>
      </c>
      <c r="AB2521" s="17"/>
      <c r="AC2521" s="17"/>
      <c r="AD2521" s="17"/>
      <c r="AE2521" s="17">
        <f t="shared" si="6242"/>
        <v>930719.89999999991</v>
      </c>
      <c r="AF2521" s="17">
        <f t="shared" si="6243"/>
        <v>960459.59999999998</v>
      </c>
      <c r="AG2521" s="17">
        <f t="shared" si="6244"/>
        <v>960459.59999999998</v>
      </c>
      <c r="AH2521" s="17"/>
      <c r="AI2521" s="17"/>
      <c r="AJ2521" s="17"/>
      <c r="AK2521" s="17"/>
      <c r="AL2521" s="17"/>
      <c r="AM2521" s="17"/>
      <c r="AN2521" s="17"/>
      <c r="AO2521" s="17"/>
      <c r="AP2521" s="17"/>
      <c r="AQ2521" s="17"/>
      <c r="AR2521" s="17"/>
      <c r="AS2521" s="17"/>
      <c r="AT2521" s="17"/>
      <c r="AU2521" s="17"/>
      <c r="AV2521" s="17"/>
      <c r="AW2521" s="17">
        <f t="shared" si="6245"/>
        <v>930719.89999999991</v>
      </c>
      <c r="AX2521" s="17">
        <f t="shared" si="6246"/>
        <v>960459.59999999998</v>
      </c>
      <c r="AY2521" s="17">
        <f t="shared" si="6247"/>
        <v>960459.59999999998</v>
      </c>
      <c r="AZ2521" s="17"/>
      <c r="BA2521" s="32"/>
      <c r="BB2521" s="32">
        <v>70</v>
      </c>
      <c r="BC2521" s="1"/>
      <c r="BD2521" s="1"/>
      <c r="BE2521" s="1"/>
      <c r="BF2521" s="1"/>
      <c r="BG2521" s="1"/>
      <c r="BH2521" s="1"/>
      <c r="BI2521" s="1"/>
    </row>
    <row r="2522" s="1" customFormat="1">
      <c r="A2522" s="30" t="s">
        <v>1000</v>
      </c>
      <c r="B2522" s="30" t="s">
        <v>96</v>
      </c>
      <c r="C2522" s="30" t="s">
        <v>65</v>
      </c>
      <c r="D2522" s="30" t="s">
        <v>1032</v>
      </c>
      <c r="E2522" s="35"/>
      <c r="F2522" s="31" t="s">
        <v>1033</v>
      </c>
      <c r="G2522" s="17">
        <f>G2523</f>
        <v>38855.699999999997</v>
      </c>
      <c r="H2522" s="17">
        <f>H2523</f>
        <v>38855.699999999997</v>
      </c>
      <c r="I2522" s="17">
        <f>I2523</f>
        <v>38855.699999999997</v>
      </c>
      <c r="J2522" s="17">
        <f>J2523</f>
        <v>0</v>
      </c>
      <c r="K2522" s="17">
        <f>K2523</f>
        <v>0</v>
      </c>
      <c r="L2522" s="17">
        <f>L2523</f>
        <v>0</v>
      </c>
      <c r="M2522" s="17">
        <f t="shared" si="6316"/>
        <v>38855.699999999997</v>
      </c>
      <c r="N2522" s="17">
        <f t="shared" si="6317"/>
        <v>38855.699999999997</v>
      </c>
      <c r="O2522" s="17">
        <f t="shared" si="6318"/>
        <v>38855.699999999997</v>
      </c>
      <c r="P2522" s="17">
        <f>P2523</f>
        <v>0</v>
      </c>
      <c r="Q2522" s="17">
        <f>Q2523</f>
        <v>0</v>
      </c>
      <c r="R2522" s="17">
        <f>R2523</f>
        <v>0</v>
      </c>
      <c r="S2522" s="17">
        <f>S2523</f>
        <v>0</v>
      </c>
      <c r="T2522" s="17">
        <f>T2523</f>
        <v>0</v>
      </c>
      <c r="U2522" s="17">
        <f>U2523</f>
        <v>0</v>
      </c>
      <c r="V2522" s="17">
        <f>V2523</f>
        <v>0</v>
      </c>
      <c r="W2522" s="17">
        <f>W2523</f>
        <v>0</v>
      </c>
      <c r="X2522" s="17">
        <f>X2523</f>
        <v>0</v>
      </c>
      <c r="Y2522" s="17">
        <f t="shared" si="6239"/>
        <v>38855.699999999997</v>
      </c>
      <c r="Z2522" s="17">
        <f t="shared" si="6240"/>
        <v>38855.699999999997</v>
      </c>
      <c r="AA2522" s="17">
        <f t="shared" si="6241"/>
        <v>38855.699999999997</v>
      </c>
      <c r="AB2522" s="17">
        <f>AB2523</f>
        <v>0</v>
      </c>
      <c r="AC2522" s="17">
        <f>AC2523</f>
        <v>0</v>
      </c>
      <c r="AD2522" s="17">
        <f>AD2523</f>
        <v>0</v>
      </c>
      <c r="AE2522" s="17">
        <f t="shared" si="6242"/>
        <v>38855.699999999997</v>
      </c>
      <c r="AF2522" s="17">
        <f t="shared" si="6243"/>
        <v>38855.699999999997</v>
      </c>
      <c r="AG2522" s="17">
        <f t="shared" si="6244"/>
        <v>38855.699999999997</v>
      </c>
      <c r="AH2522" s="17">
        <f>AH2523</f>
        <v>0</v>
      </c>
      <c r="AI2522" s="17">
        <f>AI2523</f>
        <v>0</v>
      </c>
      <c r="AJ2522" s="17">
        <f>AJ2523</f>
        <v>0</v>
      </c>
      <c r="AK2522" s="17">
        <f>AK2523</f>
        <v>0</v>
      </c>
      <c r="AL2522" s="17">
        <f>AL2523</f>
        <v>0</v>
      </c>
      <c r="AM2522" s="17">
        <f>AM2523</f>
        <v>0</v>
      </c>
      <c r="AN2522" s="17">
        <f>AN2523</f>
        <v>0</v>
      </c>
      <c r="AO2522" s="17">
        <f>AO2523</f>
        <v>0</v>
      </c>
      <c r="AP2522" s="17">
        <f>AP2523</f>
        <v>0</v>
      </c>
      <c r="AQ2522" s="17">
        <f>AQ2523</f>
        <v>0</v>
      </c>
      <c r="AR2522" s="17">
        <f>AR2523</f>
        <v>0</v>
      </c>
      <c r="AS2522" s="17">
        <f>AS2523</f>
        <v>0</v>
      </c>
      <c r="AT2522" s="17">
        <f>AT2523</f>
        <v>0</v>
      </c>
      <c r="AU2522" s="17">
        <f>AU2523</f>
        <v>0</v>
      </c>
      <c r="AV2522" s="17">
        <f>AV2523</f>
        <v>0</v>
      </c>
      <c r="AW2522" s="17">
        <f t="shared" si="6245"/>
        <v>38855.699999999997</v>
      </c>
      <c r="AX2522" s="17">
        <f t="shared" si="6246"/>
        <v>38855.699999999997</v>
      </c>
      <c r="AY2522" s="17">
        <f t="shared" si="6247"/>
        <v>38855.699999999997</v>
      </c>
      <c r="AZ2522" s="17">
        <f>AZ2523</f>
        <v>0</v>
      </c>
      <c r="BA2522" s="32"/>
      <c r="BB2522" s="32"/>
      <c r="BC2522" s="1"/>
      <c r="BD2522" s="1"/>
      <c r="BE2522" s="1"/>
      <c r="BF2522" s="1"/>
      <c r="BG2522" s="1"/>
      <c r="BH2522" s="1"/>
      <c r="BI2522" s="1"/>
    </row>
    <row r="2523" s="1" customFormat="1">
      <c r="A2523" s="30" t="s">
        <v>1000</v>
      </c>
      <c r="B2523" s="30" t="s">
        <v>96</v>
      </c>
      <c r="C2523" s="30" t="s">
        <v>65</v>
      </c>
      <c r="D2523" s="30" t="s">
        <v>1032</v>
      </c>
      <c r="E2523" s="30" t="s">
        <v>134</v>
      </c>
      <c r="F2523" s="31" t="s">
        <v>135</v>
      </c>
      <c r="G2523" s="17">
        <v>38855.699999999997</v>
      </c>
      <c r="H2523" s="17">
        <v>38855.699999999997</v>
      </c>
      <c r="I2523" s="17">
        <v>38855.699999999997</v>
      </c>
      <c r="J2523" s="17"/>
      <c r="K2523" s="17"/>
      <c r="L2523" s="17"/>
      <c r="M2523" s="17">
        <f t="shared" si="6316"/>
        <v>38855.699999999997</v>
      </c>
      <c r="N2523" s="17">
        <f t="shared" si="6317"/>
        <v>38855.699999999997</v>
      </c>
      <c r="O2523" s="17">
        <f t="shared" si="6318"/>
        <v>38855.699999999997</v>
      </c>
      <c r="P2523" s="17"/>
      <c r="Q2523" s="17"/>
      <c r="R2523" s="17"/>
      <c r="S2523" s="17"/>
      <c r="T2523" s="17"/>
      <c r="U2523" s="17"/>
      <c r="V2523" s="17"/>
      <c r="W2523" s="17"/>
      <c r="X2523" s="17"/>
      <c r="Y2523" s="17">
        <f t="shared" si="6239"/>
        <v>38855.699999999997</v>
      </c>
      <c r="Z2523" s="17">
        <f t="shared" si="6240"/>
        <v>38855.699999999997</v>
      </c>
      <c r="AA2523" s="17">
        <f t="shared" si="6241"/>
        <v>38855.699999999997</v>
      </c>
      <c r="AB2523" s="17"/>
      <c r="AC2523" s="17"/>
      <c r="AD2523" s="17"/>
      <c r="AE2523" s="17">
        <f t="shared" si="6242"/>
        <v>38855.699999999997</v>
      </c>
      <c r="AF2523" s="17">
        <f t="shared" si="6243"/>
        <v>38855.699999999997</v>
      </c>
      <c r="AG2523" s="17">
        <f t="shared" si="6244"/>
        <v>38855.699999999997</v>
      </c>
      <c r="AH2523" s="17"/>
      <c r="AI2523" s="17"/>
      <c r="AJ2523" s="17"/>
      <c r="AK2523" s="17"/>
      <c r="AL2523" s="17"/>
      <c r="AM2523" s="17"/>
      <c r="AN2523" s="17"/>
      <c r="AO2523" s="17"/>
      <c r="AP2523" s="17"/>
      <c r="AQ2523" s="17"/>
      <c r="AR2523" s="17"/>
      <c r="AS2523" s="17"/>
      <c r="AT2523" s="17"/>
      <c r="AU2523" s="17"/>
      <c r="AV2523" s="17"/>
      <c r="AW2523" s="17">
        <f t="shared" si="6245"/>
        <v>38855.699999999997</v>
      </c>
      <c r="AX2523" s="17">
        <f t="shared" si="6246"/>
        <v>38855.699999999997</v>
      </c>
      <c r="AY2523" s="17">
        <f t="shared" si="6247"/>
        <v>38855.699999999997</v>
      </c>
      <c r="AZ2523" s="17"/>
      <c r="BA2523" s="32"/>
      <c r="BB2523" s="32"/>
      <c r="BC2523" s="1"/>
      <c r="BD2523" s="1"/>
      <c r="BE2523" s="1"/>
      <c r="BF2523" s="1"/>
      <c r="BG2523" s="1"/>
      <c r="BH2523" s="1"/>
      <c r="BI2523" s="1"/>
    </row>
    <row r="2524" s="1" customFormat="1">
      <c r="A2524" s="30" t="s">
        <v>1000</v>
      </c>
      <c r="B2524" s="30" t="s">
        <v>96</v>
      </c>
      <c r="C2524" s="30" t="s">
        <v>65</v>
      </c>
      <c r="D2524" s="30" t="s">
        <v>410</v>
      </c>
      <c r="E2524" s="35"/>
      <c r="F2524" s="31" t="s">
        <v>226</v>
      </c>
      <c r="G2524" s="17">
        <f>G2525</f>
        <v>7373</v>
      </c>
      <c r="H2524" s="17">
        <f>H2525</f>
        <v>0</v>
      </c>
      <c r="I2524" s="17">
        <f>I2525</f>
        <v>0</v>
      </c>
      <c r="J2524" s="17">
        <f>J2525</f>
        <v>371.5</v>
      </c>
      <c r="K2524" s="17">
        <f>K2525</f>
        <v>0</v>
      </c>
      <c r="L2524" s="17">
        <f>L2525</f>
        <v>0</v>
      </c>
      <c r="M2524" s="17">
        <f t="shared" si="6316"/>
        <v>7744.5</v>
      </c>
      <c r="N2524" s="17">
        <f t="shared" si="6317"/>
        <v>0</v>
      </c>
      <c r="O2524" s="17">
        <f t="shared" si="6318"/>
        <v>0</v>
      </c>
      <c r="P2524" s="17">
        <f>P2525</f>
        <v>5066.3000000000002</v>
      </c>
      <c r="Q2524" s="17">
        <f>Q2525</f>
        <v>0</v>
      </c>
      <c r="R2524" s="17">
        <f>R2525</f>
        <v>0</v>
      </c>
      <c r="S2524" s="17">
        <f>S2525</f>
        <v>0</v>
      </c>
      <c r="T2524" s="17">
        <f>T2525</f>
        <v>0</v>
      </c>
      <c r="U2524" s="17">
        <f>U2525</f>
        <v>0</v>
      </c>
      <c r="V2524" s="17">
        <f>V2525</f>
        <v>0</v>
      </c>
      <c r="W2524" s="17">
        <f>W2525</f>
        <v>0</v>
      </c>
      <c r="X2524" s="17">
        <f>X2525</f>
        <v>0</v>
      </c>
      <c r="Y2524" s="17">
        <f t="shared" si="6239"/>
        <v>12810.799999999999</v>
      </c>
      <c r="Z2524" s="17">
        <f t="shared" si="6240"/>
        <v>0</v>
      </c>
      <c r="AA2524" s="17">
        <f t="shared" si="6241"/>
        <v>0</v>
      </c>
      <c r="AB2524" s="17">
        <f>AB2525</f>
        <v>0</v>
      </c>
      <c r="AC2524" s="17">
        <f>AC2525</f>
        <v>0</v>
      </c>
      <c r="AD2524" s="17">
        <f>AD2525</f>
        <v>0</v>
      </c>
      <c r="AE2524" s="17">
        <f t="shared" si="6242"/>
        <v>12810.799999999999</v>
      </c>
      <c r="AF2524" s="17">
        <f t="shared" si="6243"/>
        <v>0</v>
      </c>
      <c r="AG2524" s="17">
        <f t="shared" si="6244"/>
        <v>0</v>
      </c>
      <c r="AH2524" s="17">
        <f>AH2525</f>
        <v>0</v>
      </c>
      <c r="AI2524" s="17">
        <f>AI2525</f>
        <v>0</v>
      </c>
      <c r="AJ2524" s="17">
        <f>AJ2525</f>
        <v>0</v>
      </c>
      <c r="AK2524" s="17">
        <f>AK2525</f>
        <v>0</v>
      </c>
      <c r="AL2524" s="17">
        <f>AL2525</f>
        <v>0</v>
      </c>
      <c r="AM2524" s="17">
        <f>AM2525</f>
        <v>0</v>
      </c>
      <c r="AN2524" s="17">
        <f>AN2525</f>
        <v>0</v>
      </c>
      <c r="AO2524" s="17">
        <f>AO2525</f>
        <v>0</v>
      </c>
      <c r="AP2524" s="17">
        <f>AP2525</f>
        <v>0</v>
      </c>
      <c r="AQ2524" s="17">
        <f>AQ2525</f>
        <v>0</v>
      </c>
      <c r="AR2524" s="17">
        <f>AR2525</f>
        <v>0</v>
      </c>
      <c r="AS2524" s="17">
        <f>AS2525</f>
        <v>0</v>
      </c>
      <c r="AT2524" s="17">
        <f>AT2525</f>
        <v>0</v>
      </c>
      <c r="AU2524" s="17">
        <f>AU2525</f>
        <v>0</v>
      </c>
      <c r="AV2524" s="17">
        <f>AV2525</f>
        <v>0</v>
      </c>
      <c r="AW2524" s="17">
        <f t="shared" si="6245"/>
        <v>12810.799999999999</v>
      </c>
      <c r="AX2524" s="17">
        <f t="shared" si="6246"/>
        <v>0</v>
      </c>
      <c r="AY2524" s="17">
        <f t="shared" si="6247"/>
        <v>0</v>
      </c>
      <c r="AZ2524" s="17">
        <f>AZ2525</f>
        <v>0</v>
      </c>
      <c r="BA2524" s="32"/>
      <c r="BB2524" s="32"/>
      <c r="BC2524" s="1"/>
      <c r="BD2524" s="1"/>
      <c r="BE2524" s="1"/>
      <c r="BF2524" s="1"/>
      <c r="BG2524" s="1"/>
      <c r="BH2524" s="1"/>
      <c r="BI2524" s="1"/>
    </row>
    <row r="2525" s="1" customFormat="1">
      <c r="A2525" s="30" t="s">
        <v>1000</v>
      </c>
      <c r="B2525" s="30" t="s">
        <v>96</v>
      </c>
      <c r="C2525" s="30" t="s">
        <v>65</v>
      </c>
      <c r="D2525" s="30" t="s">
        <v>410</v>
      </c>
      <c r="E2525" s="30" t="s">
        <v>134</v>
      </c>
      <c r="F2525" s="31" t="s">
        <v>135</v>
      </c>
      <c r="G2525" s="17">
        <v>7373</v>
      </c>
      <c r="H2525" s="17">
        <v>0</v>
      </c>
      <c r="I2525" s="17">
        <v>0</v>
      </c>
      <c r="J2525" s="17">
        <v>371.5</v>
      </c>
      <c r="K2525" s="17"/>
      <c r="L2525" s="17"/>
      <c r="M2525" s="17">
        <f t="shared" si="6316"/>
        <v>7744.5</v>
      </c>
      <c r="N2525" s="17">
        <f t="shared" si="6317"/>
        <v>0</v>
      </c>
      <c r="O2525" s="17">
        <f t="shared" si="6318"/>
        <v>0</v>
      </c>
      <c r="P2525" s="17">
        <v>5066.3000000000002</v>
      </c>
      <c r="Q2525" s="17"/>
      <c r="R2525" s="17"/>
      <c r="S2525" s="17"/>
      <c r="T2525" s="17"/>
      <c r="U2525" s="17"/>
      <c r="V2525" s="17"/>
      <c r="W2525" s="17"/>
      <c r="X2525" s="17"/>
      <c r="Y2525" s="17">
        <f t="shared" si="6239"/>
        <v>12810.799999999999</v>
      </c>
      <c r="Z2525" s="17">
        <f t="shared" si="6240"/>
        <v>0</v>
      </c>
      <c r="AA2525" s="17">
        <f t="shared" si="6241"/>
        <v>0</v>
      </c>
      <c r="AB2525" s="17"/>
      <c r="AC2525" s="17"/>
      <c r="AD2525" s="17"/>
      <c r="AE2525" s="17">
        <f t="shared" si="6242"/>
        <v>12810.799999999999</v>
      </c>
      <c r="AF2525" s="17">
        <f t="shared" si="6243"/>
        <v>0</v>
      </c>
      <c r="AG2525" s="17">
        <f t="shared" si="6244"/>
        <v>0</v>
      </c>
      <c r="AH2525" s="17"/>
      <c r="AI2525" s="17"/>
      <c r="AJ2525" s="17"/>
      <c r="AK2525" s="17"/>
      <c r="AL2525" s="17"/>
      <c r="AM2525" s="17"/>
      <c r="AN2525" s="17"/>
      <c r="AO2525" s="17"/>
      <c r="AP2525" s="17"/>
      <c r="AQ2525" s="17"/>
      <c r="AR2525" s="17"/>
      <c r="AS2525" s="17"/>
      <c r="AT2525" s="17"/>
      <c r="AU2525" s="17"/>
      <c r="AV2525" s="17"/>
      <c r="AW2525" s="17">
        <f t="shared" si="6245"/>
        <v>12810.799999999999</v>
      </c>
      <c r="AX2525" s="17">
        <f t="shared" si="6246"/>
        <v>0</v>
      </c>
      <c r="AY2525" s="17">
        <f t="shared" si="6247"/>
        <v>0</v>
      </c>
      <c r="AZ2525" s="17"/>
      <c r="BA2525" s="32"/>
      <c r="BB2525" s="32">
        <v>71</v>
      </c>
      <c r="BC2525" s="1"/>
      <c r="BD2525" s="1"/>
      <c r="BE2525" s="1"/>
      <c r="BF2525" s="1"/>
      <c r="BG2525" s="1"/>
      <c r="BH2525" s="1"/>
      <c r="BI2525" s="1"/>
    </row>
    <row r="2526" s="1" customFormat="1">
      <c r="A2526" s="30" t="s">
        <v>1000</v>
      </c>
      <c r="B2526" s="30" t="s">
        <v>96</v>
      </c>
      <c r="C2526" s="30" t="s">
        <v>65</v>
      </c>
      <c r="D2526" s="30" t="s">
        <v>1034</v>
      </c>
      <c r="E2526" s="35"/>
      <c r="F2526" s="31" t="s">
        <v>1035</v>
      </c>
      <c r="G2526" s="17">
        <f>G2527</f>
        <v>2850</v>
      </c>
      <c r="H2526" s="17">
        <f>H2527</f>
        <v>2850</v>
      </c>
      <c r="I2526" s="17">
        <f>I2527</f>
        <v>2850</v>
      </c>
      <c r="J2526" s="17">
        <f>J2527</f>
        <v>0</v>
      </c>
      <c r="K2526" s="17">
        <f>K2527</f>
        <v>0</v>
      </c>
      <c r="L2526" s="17">
        <f>L2527</f>
        <v>0</v>
      </c>
      <c r="M2526" s="17">
        <f t="shared" si="6316"/>
        <v>2850</v>
      </c>
      <c r="N2526" s="17">
        <f t="shared" si="6317"/>
        <v>2850</v>
      </c>
      <c r="O2526" s="17">
        <f t="shared" si="6318"/>
        <v>2850</v>
      </c>
      <c r="P2526" s="17">
        <f>P2527</f>
        <v>0</v>
      </c>
      <c r="Q2526" s="17">
        <f>Q2527</f>
        <v>0</v>
      </c>
      <c r="R2526" s="17">
        <f>R2527</f>
        <v>0</v>
      </c>
      <c r="S2526" s="17">
        <f>S2527</f>
        <v>0</v>
      </c>
      <c r="T2526" s="17">
        <f>T2527</f>
        <v>0</v>
      </c>
      <c r="U2526" s="17">
        <f>U2527</f>
        <v>0</v>
      </c>
      <c r="V2526" s="17">
        <f>V2527</f>
        <v>0</v>
      </c>
      <c r="W2526" s="17">
        <f>W2527</f>
        <v>0</v>
      </c>
      <c r="X2526" s="17">
        <f>X2527</f>
        <v>0</v>
      </c>
      <c r="Y2526" s="17">
        <f t="shared" si="6239"/>
        <v>2850</v>
      </c>
      <c r="Z2526" s="17">
        <f t="shared" si="6240"/>
        <v>2850</v>
      </c>
      <c r="AA2526" s="17">
        <f t="shared" si="6241"/>
        <v>2850</v>
      </c>
      <c r="AB2526" s="17">
        <f>AB2527</f>
        <v>0</v>
      </c>
      <c r="AC2526" s="17">
        <f>AC2527</f>
        <v>0</v>
      </c>
      <c r="AD2526" s="17">
        <f>AD2527</f>
        <v>0</v>
      </c>
      <c r="AE2526" s="17">
        <f t="shared" si="6242"/>
        <v>2850</v>
      </c>
      <c r="AF2526" s="17">
        <f t="shared" si="6243"/>
        <v>2850</v>
      </c>
      <c r="AG2526" s="17">
        <f t="shared" si="6244"/>
        <v>2850</v>
      </c>
      <c r="AH2526" s="17">
        <f>AH2527</f>
        <v>0</v>
      </c>
      <c r="AI2526" s="17">
        <f>AI2527</f>
        <v>0</v>
      </c>
      <c r="AJ2526" s="17">
        <f>AJ2527</f>
        <v>0</v>
      </c>
      <c r="AK2526" s="17">
        <f>AK2527</f>
        <v>0</v>
      </c>
      <c r="AL2526" s="17">
        <f>AL2527</f>
        <v>0</v>
      </c>
      <c r="AM2526" s="17">
        <f>AM2527</f>
        <v>0</v>
      </c>
      <c r="AN2526" s="17">
        <f>AN2527</f>
        <v>0</v>
      </c>
      <c r="AO2526" s="17">
        <f>AO2527</f>
        <v>0</v>
      </c>
      <c r="AP2526" s="17">
        <f>AP2527</f>
        <v>0</v>
      </c>
      <c r="AQ2526" s="17">
        <f>AQ2527</f>
        <v>0</v>
      </c>
      <c r="AR2526" s="17">
        <f>AR2527</f>
        <v>0</v>
      </c>
      <c r="AS2526" s="17">
        <f>AS2527</f>
        <v>0</v>
      </c>
      <c r="AT2526" s="17">
        <f>AT2527</f>
        <v>0</v>
      </c>
      <c r="AU2526" s="17">
        <f>AU2527</f>
        <v>0</v>
      </c>
      <c r="AV2526" s="17">
        <f>AV2527</f>
        <v>0</v>
      </c>
      <c r="AW2526" s="17">
        <f t="shared" si="6245"/>
        <v>2850</v>
      </c>
      <c r="AX2526" s="17">
        <f t="shared" si="6246"/>
        <v>2850</v>
      </c>
      <c r="AY2526" s="17">
        <f t="shared" si="6247"/>
        <v>2850</v>
      </c>
      <c r="AZ2526" s="17">
        <f>AZ2527</f>
        <v>0</v>
      </c>
      <c r="BA2526" s="32"/>
      <c r="BB2526" s="32"/>
      <c r="BC2526" s="1"/>
      <c r="BD2526" s="1"/>
      <c r="BE2526" s="1"/>
      <c r="BF2526" s="1"/>
      <c r="BG2526" s="1"/>
      <c r="BH2526" s="1"/>
      <c r="BI2526" s="1"/>
    </row>
    <row r="2527" s="1" customFormat="1">
      <c r="A2527" s="30" t="s">
        <v>1000</v>
      </c>
      <c r="B2527" s="30" t="s">
        <v>96</v>
      </c>
      <c r="C2527" s="30" t="s">
        <v>65</v>
      </c>
      <c r="D2527" s="30" t="s">
        <v>1034</v>
      </c>
      <c r="E2527" s="30" t="s">
        <v>261</v>
      </c>
      <c r="F2527" s="31" t="s">
        <v>262</v>
      </c>
      <c r="G2527" s="17">
        <v>2850</v>
      </c>
      <c r="H2527" s="17">
        <v>2850</v>
      </c>
      <c r="I2527" s="17">
        <v>2850</v>
      </c>
      <c r="J2527" s="17"/>
      <c r="K2527" s="17"/>
      <c r="L2527" s="17"/>
      <c r="M2527" s="17">
        <f t="shared" si="6316"/>
        <v>2850</v>
      </c>
      <c r="N2527" s="17">
        <f t="shared" si="6317"/>
        <v>2850</v>
      </c>
      <c r="O2527" s="17">
        <f t="shared" si="6318"/>
        <v>2850</v>
      </c>
      <c r="P2527" s="17"/>
      <c r="Q2527" s="17"/>
      <c r="R2527" s="17"/>
      <c r="S2527" s="17"/>
      <c r="T2527" s="17"/>
      <c r="U2527" s="17"/>
      <c r="V2527" s="17"/>
      <c r="W2527" s="17"/>
      <c r="X2527" s="17"/>
      <c r="Y2527" s="17">
        <f t="shared" si="6239"/>
        <v>2850</v>
      </c>
      <c r="Z2527" s="17">
        <f t="shared" si="6240"/>
        <v>2850</v>
      </c>
      <c r="AA2527" s="17">
        <f t="shared" si="6241"/>
        <v>2850</v>
      </c>
      <c r="AB2527" s="17"/>
      <c r="AC2527" s="17"/>
      <c r="AD2527" s="17"/>
      <c r="AE2527" s="17">
        <f t="shared" si="6242"/>
        <v>2850</v>
      </c>
      <c r="AF2527" s="17">
        <f t="shared" si="6243"/>
        <v>2850</v>
      </c>
      <c r="AG2527" s="17">
        <f t="shared" si="6244"/>
        <v>2850</v>
      </c>
      <c r="AH2527" s="17"/>
      <c r="AI2527" s="17"/>
      <c r="AJ2527" s="17"/>
      <c r="AK2527" s="17"/>
      <c r="AL2527" s="17"/>
      <c r="AM2527" s="17"/>
      <c r="AN2527" s="17"/>
      <c r="AO2527" s="17"/>
      <c r="AP2527" s="17"/>
      <c r="AQ2527" s="17"/>
      <c r="AR2527" s="17"/>
      <c r="AS2527" s="17"/>
      <c r="AT2527" s="17"/>
      <c r="AU2527" s="17"/>
      <c r="AV2527" s="17"/>
      <c r="AW2527" s="17">
        <f t="shared" si="6245"/>
        <v>2850</v>
      </c>
      <c r="AX2527" s="17">
        <f t="shared" si="6246"/>
        <v>2850</v>
      </c>
      <c r="AY2527" s="17">
        <f t="shared" si="6247"/>
        <v>2850</v>
      </c>
      <c r="AZ2527" s="17"/>
      <c r="BA2527" s="32"/>
      <c r="BB2527" s="32"/>
      <c r="BC2527" s="1"/>
      <c r="BD2527" s="1"/>
      <c r="BE2527" s="1"/>
      <c r="BF2527" s="1"/>
      <c r="BG2527" s="1"/>
      <c r="BH2527" s="1"/>
      <c r="BI2527" s="1"/>
    </row>
    <row r="2528" s="1" customFormat="1">
      <c r="A2528" s="30" t="s">
        <v>1000</v>
      </c>
      <c r="B2528" s="30" t="s">
        <v>96</v>
      </c>
      <c r="C2528" s="30" t="s">
        <v>65</v>
      </c>
      <c r="D2528" s="30" t="s">
        <v>1036</v>
      </c>
      <c r="E2528" s="35"/>
      <c r="F2528" s="31" t="s">
        <v>228</v>
      </c>
      <c r="G2528" s="17">
        <f>G2529</f>
        <v>16222.799999999999</v>
      </c>
      <c r="H2528" s="17">
        <f>H2529</f>
        <v>16222.799999999999</v>
      </c>
      <c r="I2528" s="17">
        <f>I2529</f>
        <v>16222.799999999999</v>
      </c>
      <c r="J2528" s="17">
        <f>J2529</f>
        <v>521.79999999999995</v>
      </c>
      <c r="K2528" s="17">
        <f>K2529</f>
        <v>521.79999999999995</v>
      </c>
      <c r="L2528" s="17">
        <f>L2529</f>
        <v>521.79999999999995</v>
      </c>
      <c r="M2528" s="17">
        <f t="shared" si="6316"/>
        <v>16744.599999999999</v>
      </c>
      <c r="N2528" s="17">
        <f t="shared" si="6317"/>
        <v>16744.599999999999</v>
      </c>
      <c r="O2528" s="17">
        <f t="shared" si="6318"/>
        <v>16744.599999999999</v>
      </c>
      <c r="P2528" s="17">
        <f>P2529</f>
        <v>680.29999999999995</v>
      </c>
      <c r="Q2528" s="17">
        <f>Q2529</f>
        <v>0</v>
      </c>
      <c r="R2528" s="17">
        <f>R2529</f>
        <v>0</v>
      </c>
      <c r="S2528" s="17">
        <f>S2529</f>
        <v>0</v>
      </c>
      <c r="T2528" s="17">
        <f>T2529</f>
        <v>0</v>
      </c>
      <c r="U2528" s="17">
        <f>U2529</f>
        <v>0</v>
      </c>
      <c r="V2528" s="17">
        <f>V2529</f>
        <v>0</v>
      </c>
      <c r="W2528" s="17">
        <f>W2529</f>
        <v>0</v>
      </c>
      <c r="X2528" s="17">
        <f>X2529</f>
        <v>0</v>
      </c>
      <c r="Y2528" s="17">
        <f t="shared" si="6239"/>
        <v>17424.899999999998</v>
      </c>
      <c r="Z2528" s="17">
        <f t="shared" si="6240"/>
        <v>16744.599999999999</v>
      </c>
      <c r="AA2528" s="17">
        <f t="shared" si="6241"/>
        <v>16744.599999999999</v>
      </c>
      <c r="AB2528" s="17">
        <f>AB2529</f>
        <v>0</v>
      </c>
      <c r="AC2528" s="17">
        <f>AC2529</f>
        <v>0</v>
      </c>
      <c r="AD2528" s="17">
        <f>AD2529</f>
        <v>0</v>
      </c>
      <c r="AE2528" s="17">
        <f t="shared" si="6242"/>
        <v>17424.899999999998</v>
      </c>
      <c r="AF2528" s="17">
        <f t="shared" si="6243"/>
        <v>16744.599999999999</v>
      </c>
      <c r="AG2528" s="17">
        <f t="shared" si="6244"/>
        <v>16744.599999999999</v>
      </c>
      <c r="AH2528" s="17">
        <f>AH2529</f>
        <v>0</v>
      </c>
      <c r="AI2528" s="17">
        <f>AI2529</f>
        <v>0</v>
      </c>
      <c r="AJ2528" s="17">
        <f>AJ2529</f>
        <v>0</v>
      </c>
      <c r="AK2528" s="17">
        <f>AK2529</f>
        <v>0</v>
      </c>
      <c r="AL2528" s="17">
        <f>AL2529</f>
        <v>0</v>
      </c>
      <c r="AM2528" s="17">
        <f>AM2529</f>
        <v>0</v>
      </c>
      <c r="AN2528" s="17">
        <f>AN2529</f>
        <v>0</v>
      </c>
      <c r="AO2528" s="17">
        <f>AO2529</f>
        <v>0</v>
      </c>
      <c r="AP2528" s="17">
        <f>AP2529</f>
        <v>0</v>
      </c>
      <c r="AQ2528" s="17">
        <f>AQ2529</f>
        <v>0</v>
      </c>
      <c r="AR2528" s="17">
        <f>AR2529</f>
        <v>0</v>
      </c>
      <c r="AS2528" s="17">
        <f>AS2529</f>
        <v>0</v>
      </c>
      <c r="AT2528" s="17">
        <f>AT2529</f>
        <v>0</v>
      </c>
      <c r="AU2528" s="17">
        <f>AU2529</f>
        <v>0</v>
      </c>
      <c r="AV2528" s="17">
        <f>AV2529</f>
        <v>0</v>
      </c>
      <c r="AW2528" s="17">
        <f t="shared" si="6245"/>
        <v>17424.899999999998</v>
      </c>
      <c r="AX2528" s="17">
        <f t="shared" si="6246"/>
        <v>16744.599999999999</v>
      </c>
      <c r="AY2528" s="17">
        <f t="shared" si="6247"/>
        <v>16744.599999999999</v>
      </c>
      <c r="AZ2528" s="17">
        <f>AZ2529</f>
        <v>0</v>
      </c>
      <c r="BA2528" s="32"/>
      <c r="BB2528" s="32"/>
      <c r="BC2528" s="1"/>
      <c r="BD2528" s="1"/>
      <c r="BE2528" s="1"/>
      <c r="BF2528" s="1"/>
      <c r="BG2528" s="1"/>
      <c r="BH2528" s="1"/>
      <c r="BI2528" s="1"/>
    </row>
    <row r="2529" s="1" customFormat="1">
      <c r="A2529" s="30" t="s">
        <v>1000</v>
      </c>
      <c r="B2529" s="30" t="s">
        <v>96</v>
      </c>
      <c r="C2529" s="30" t="s">
        <v>65</v>
      </c>
      <c r="D2529" s="30" t="s">
        <v>1036</v>
      </c>
      <c r="E2529" s="30" t="s">
        <v>134</v>
      </c>
      <c r="F2529" s="31" t="s">
        <v>135</v>
      </c>
      <c r="G2529" s="17">
        <v>16222.799999999999</v>
      </c>
      <c r="H2529" s="17">
        <v>16222.799999999999</v>
      </c>
      <c r="I2529" s="17">
        <v>16222.799999999999</v>
      </c>
      <c r="J2529" s="17">
        <v>521.79999999999995</v>
      </c>
      <c r="K2529" s="17">
        <v>521.79999999999995</v>
      </c>
      <c r="L2529" s="17">
        <v>521.79999999999995</v>
      </c>
      <c r="M2529" s="17">
        <f t="shared" si="6316"/>
        <v>16744.599999999999</v>
      </c>
      <c r="N2529" s="17">
        <f t="shared" si="6317"/>
        <v>16744.599999999999</v>
      </c>
      <c r="O2529" s="17">
        <f t="shared" si="6318"/>
        <v>16744.599999999999</v>
      </c>
      <c r="P2529" s="17">
        <v>680.29999999999995</v>
      </c>
      <c r="Q2529" s="17"/>
      <c r="R2529" s="17"/>
      <c r="S2529" s="17"/>
      <c r="T2529" s="17"/>
      <c r="U2529" s="17"/>
      <c r="V2529" s="17"/>
      <c r="W2529" s="17"/>
      <c r="X2529" s="17"/>
      <c r="Y2529" s="17">
        <f t="shared" si="6239"/>
        <v>17424.899999999998</v>
      </c>
      <c r="Z2529" s="17">
        <f t="shared" si="6240"/>
        <v>16744.599999999999</v>
      </c>
      <c r="AA2529" s="17">
        <f t="shared" si="6241"/>
        <v>16744.599999999999</v>
      </c>
      <c r="AB2529" s="17"/>
      <c r="AC2529" s="17"/>
      <c r="AD2529" s="17"/>
      <c r="AE2529" s="17">
        <f t="shared" si="6242"/>
        <v>17424.899999999998</v>
      </c>
      <c r="AF2529" s="17">
        <f t="shared" si="6243"/>
        <v>16744.599999999999</v>
      </c>
      <c r="AG2529" s="17">
        <f t="shared" si="6244"/>
        <v>16744.599999999999</v>
      </c>
      <c r="AH2529" s="17"/>
      <c r="AI2529" s="17"/>
      <c r="AJ2529" s="17"/>
      <c r="AK2529" s="17"/>
      <c r="AL2529" s="17"/>
      <c r="AM2529" s="17"/>
      <c r="AN2529" s="17"/>
      <c r="AO2529" s="17"/>
      <c r="AP2529" s="17"/>
      <c r="AQ2529" s="17"/>
      <c r="AR2529" s="17"/>
      <c r="AS2529" s="17"/>
      <c r="AT2529" s="17"/>
      <c r="AU2529" s="17"/>
      <c r="AV2529" s="17"/>
      <c r="AW2529" s="17">
        <f t="shared" si="6245"/>
        <v>17424.899999999998</v>
      </c>
      <c r="AX2529" s="17">
        <f t="shared" si="6246"/>
        <v>16744.599999999999</v>
      </c>
      <c r="AY2529" s="17">
        <f t="shared" si="6247"/>
        <v>16744.599999999999</v>
      </c>
      <c r="AZ2529" s="17"/>
      <c r="BA2529" s="32"/>
      <c r="BB2529" s="32">
        <v>72</v>
      </c>
      <c r="BC2529" s="1"/>
      <c r="BD2529" s="1"/>
      <c r="BE2529" s="1"/>
      <c r="BF2529" s="1"/>
      <c r="BG2529" s="1"/>
      <c r="BH2529" s="1"/>
      <c r="BI2529" s="1"/>
    </row>
    <row r="2530" s="25" customFormat="1">
      <c r="A2530" s="26" t="s">
        <v>1000</v>
      </c>
      <c r="B2530" s="26" t="s">
        <v>96</v>
      </c>
      <c r="C2530" s="26" t="s">
        <v>63</v>
      </c>
      <c r="D2530" s="26"/>
      <c r="E2530" s="34"/>
      <c r="F2530" s="27" t="s">
        <v>1037</v>
      </c>
      <c r="G2530" s="28">
        <f t="shared" ref="G2530:G2532" si="6319">G2531</f>
        <v>79877</v>
      </c>
      <c r="H2530" s="28">
        <f t="shared" ref="H2530:H2532" si="6320">H2531</f>
        <v>82108.799999999988</v>
      </c>
      <c r="I2530" s="28">
        <f t="shared" ref="I2530:I2532" si="6321">I2531</f>
        <v>82108.799999999988</v>
      </c>
      <c r="J2530" s="28">
        <f t="shared" ref="J2530:J2532" si="6322">J2531</f>
        <v>0</v>
      </c>
      <c r="K2530" s="28">
        <f t="shared" ref="K2530:K2532" si="6323">K2531</f>
        <v>0</v>
      </c>
      <c r="L2530" s="28">
        <f t="shared" ref="L2530:L2532" si="6324">L2531</f>
        <v>0</v>
      </c>
      <c r="M2530" s="28">
        <f t="shared" si="6316"/>
        <v>79877</v>
      </c>
      <c r="N2530" s="28">
        <f t="shared" si="6317"/>
        <v>82108.799999999988</v>
      </c>
      <c r="O2530" s="28">
        <f t="shared" si="6318"/>
        <v>82108.799999999988</v>
      </c>
      <c r="P2530" s="28">
        <f t="shared" ref="P2530:P2532" si="6325">P2531</f>
        <v>7993.5</v>
      </c>
      <c r="Q2530" s="28">
        <f t="shared" ref="Q2530:Q2532" si="6326">Q2531</f>
        <v>0</v>
      </c>
      <c r="R2530" s="28">
        <f t="shared" ref="R2530:R2532" si="6327">R2531</f>
        <v>0</v>
      </c>
      <c r="S2530" s="28">
        <f t="shared" ref="S2530:S2532" si="6328">S2531</f>
        <v>0</v>
      </c>
      <c r="T2530" s="28">
        <f t="shared" ref="T2530:T2532" si="6329">T2531</f>
        <v>9425.2999999999993</v>
      </c>
      <c r="U2530" s="28">
        <f t="shared" ref="U2530:U2532" si="6330">U2531</f>
        <v>0</v>
      </c>
      <c r="V2530" s="28">
        <f t="shared" ref="V2530:V2532" si="6331">V2531</f>
        <v>9425.2999999999993</v>
      </c>
      <c r="W2530" s="28">
        <f t="shared" ref="W2530:W2532" si="6332">W2531</f>
        <v>0</v>
      </c>
      <c r="X2530" s="28">
        <f t="shared" ref="X2530:X2532" si="6333">X2531</f>
        <v>0</v>
      </c>
      <c r="Y2530" s="28">
        <f t="shared" si="6239"/>
        <v>87870.5</v>
      </c>
      <c r="Z2530" s="28">
        <f t="shared" si="6240"/>
        <v>91534.099999999991</v>
      </c>
      <c r="AA2530" s="28">
        <f t="shared" si="6241"/>
        <v>91534.099999999991</v>
      </c>
      <c r="AB2530" s="28">
        <f t="shared" ref="AB2530:AB2532" si="6334">AB2531</f>
        <v>0</v>
      </c>
      <c r="AC2530" s="28">
        <f t="shared" ref="AC2530:AC2532" si="6335">AC2531</f>
        <v>0</v>
      </c>
      <c r="AD2530" s="28">
        <f t="shared" ref="AD2530:AD2532" si="6336">AD2531</f>
        <v>0</v>
      </c>
      <c r="AE2530" s="28">
        <f t="shared" si="6242"/>
        <v>87870.5</v>
      </c>
      <c r="AF2530" s="28">
        <f t="shared" si="6243"/>
        <v>91534.099999999991</v>
      </c>
      <c r="AG2530" s="28">
        <f t="shared" si="6244"/>
        <v>91534.099999999991</v>
      </c>
      <c r="AH2530" s="28">
        <f t="shared" ref="AH2530:AH2532" si="6337">AH2531</f>
        <v>0</v>
      </c>
      <c r="AI2530" s="28">
        <f t="shared" ref="AI2530:AI2532" si="6338">AI2531</f>
        <v>0</v>
      </c>
      <c r="AJ2530" s="28">
        <f t="shared" ref="AJ2530:AJ2532" si="6339">AJ2531</f>
        <v>0</v>
      </c>
      <c r="AK2530" s="28">
        <f t="shared" ref="AK2530:AK2532" si="6340">AK2531</f>
        <v>0</v>
      </c>
      <c r="AL2530" s="28">
        <f t="shared" ref="AL2530:AL2532" si="6341">AL2531</f>
        <v>0</v>
      </c>
      <c r="AM2530" s="28">
        <f t="shared" ref="AM2530:AM2532" si="6342">AM2531</f>
        <v>0</v>
      </c>
      <c r="AN2530" s="28">
        <f t="shared" ref="AN2530:AN2532" si="6343">AN2531</f>
        <v>0</v>
      </c>
      <c r="AO2530" s="28">
        <f t="shared" ref="AO2530:AO2532" si="6344">AO2531</f>
        <v>0</v>
      </c>
      <c r="AP2530" s="28">
        <f t="shared" ref="AP2530:AP2532" si="6345">AP2531</f>
        <v>0</v>
      </c>
      <c r="AQ2530" s="28">
        <f t="shared" ref="AQ2530:AQ2532" si="6346">AQ2531</f>
        <v>0</v>
      </c>
      <c r="AR2530" s="28">
        <f t="shared" ref="AR2530:AR2532" si="6347">AR2531</f>
        <v>0</v>
      </c>
      <c r="AS2530" s="28">
        <f t="shared" ref="AS2530:AS2532" si="6348">AS2531</f>
        <v>0</v>
      </c>
      <c r="AT2530" s="28">
        <f t="shared" ref="AT2530:AT2532" si="6349">AT2531</f>
        <v>0</v>
      </c>
      <c r="AU2530" s="28">
        <f t="shared" ref="AU2530:AU2532" si="6350">AU2531</f>
        <v>0</v>
      </c>
      <c r="AV2530" s="28">
        <f t="shared" ref="AV2530:AV2532" si="6351">AV2531</f>
        <v>0</v>
      </c>
      <c r="AW2530" s="28">
        <f t="shared" si="6245"/>
        <v>87870.5</v>
      </c>
      <c r="AX2530" s="28">
        <f t="shared" si="6246"/>
        <v>91534.099999999991</v>
      </c>
      <c r="AY2530" s="28">
        <f t="shared" si="6247"/>
        <v>91534.099999999991</v>
      </c>
      <c r="AZ2530" s="28">
        <f t="shared" ref="AZ2530:AZ2532" si="6352">AZ2531</f>
        <v>0</v>
      </c>
      <c r="BA2530" s="29"/>
      <c r="BB2530" s="29"/>
      <c r="BC2530" s="25"/>
      <c r="BD2530" s="25"/>
      <c r="BE2530" s="25"/>
      <c r="BF2530" s="25"/>
      <c r="BG2530" s="25"/>
      <c r="BH2530" s="25"/>
      <c r="BI2530" s="25"/>
    </row>
    <row r="2531" s="1" customFormat="1">
      <c r="A2531" s="30" t="s">
        <v>1000</v>
      </c>
      <c r="B2531" s="30" t="s">
        <v>96</v>
      </c>
      <c r="C2531" s="30" t="s">
        <v>63</v>
      </c>
      <c r="D2531" s="30" t="s">
        <v>404</v>
      </c>
      <c r="E2531" s="35"/>
      <c r="F2531" s="31" t="s">
        <v>405</v>
      </c>
      <c r="G2531" s="17">
        <f t="shared" si="6319"/>
        <v>79877</v>
      </c>
      <c r="H2531" s="17">
        <f t="shared" si="6320"/>
        <v>82108.799999999988</v>
      </c>
      <c r="I2531" s="17">
        <f t="shared" si="6321"/>
        <v>82108.799999999988</v>
      </c>
      <c r="J2531" s="17">
        <f t="shared" si="6322"/>
        <v>0</v>
      </c>
      <c r="K2531" s="17">
        <f t="shared" si="6323"/>
        <v>0</v>
      </c>
      <c r="L2531" s="17">
        <f t="shared" si="6324"/>
        <v>0</v>
      </c>
      <c r="M2531" s="17">
        <f t="shared" si="6316"/>
        <v>79877</v>
      </c>
      <c r="N2531" s="17">
        <f t="shared" si="6317"/>
        <v>82108.799999999988</v>
      </c>
      <c r="O2531" s="17">
        <f t="shared" si="6318"/>
        <v>82108.799999999988</v>
      </c>
      <c r="P2531" s="17">
        <f t="shared" si="6325"/>
        <v>7993.5</v>
      </c>
      <c r="Q2531" s="17">
        <f t="shared" si="6326"/>
        <v>0</v>
      </c>
      <c r="R2531" s="17">
        <f t="shared" si="6327"/>
        <v>0</v>
      </c>
      <c r="S2531" s="17">
        <f t="shared" si="6328"/>
        <v>0</v>
      </c>
      <c r="T2531" s="17">
        <f t="shared" si="6329"/>
        <v>9425.2999999999993</v>
      </c>
      <c r="U2531" s="17">
        <f t="shared" si="6330"/>
        <v>0</v>
      </c>
      <c r="V2531" s="17">
        <f t="shared" si="6331"/>
        <v>9425.2999999999993</v>
      </c>
      <c r="W2531" s="17">
        <f t="shared" si="6332"/>
        <v>0</v>
      </c>
      <c r="X2531" s="17">
        <f t="shared" si="6333"/>
        <v>0</v>
      </c>
      <c r="Y2531" s="17">
        <f t="shared" si="6239"/>
        <v>87870.5</v>
      </c>
      <c r="Z2531" s="17">
        <f t="shared" si="6240"/>
        <v>91534.099999999991</v>
      </c>
      <c r="AA2531" s="17">
        <f t="shared" si="6241"/>
        <v>91534.099999999991</v>
      </c>
      <c r="AB2531" s="17">
        <f t="shared" si="6334"/>
        <v>0</v>
      </c>
      <c r="AC2531" s="17">
        <f t="shared" si="6335"/>
        <v>0</v>
      </c>
      <c r="AD2531" s="17">
        <f t="shared" si="6336"/>
        <v>0</v>
      </c>
      <c r="AE2531" s="17">
        <f t="shared" si="6242"/>
        <v>87870.5</v>
      </c>
      <c r="AF2531" s="17">
        <f t="shared" si="6243"/>
        <v>91534.099999999991</v>
      </c>
      <c r="AG2531" s="17">
        <f t="shared" si="6244"/>
        <v>91534.099999999991</v>
      </c>
      <c r="AH2531" s="17">
        <f t="shared" si="6337"/>
        <v>0</v>
      </c>
      <c r="AI2531" s="17">
        <f t="shared" si="6338"/>
        <v>0</v>
      </c>
      <c r="AJ2531" s="17">
        <f t="shared" si="6339"/>
        <v>0</v>
      </c>
      <c r="AK2531" s="17">
        <f t="shared" si="6340"/>
        <v>0</v>
      </c>
      <c r="AL2531" s="17">
        <f t="shared" si="6341"/>
        <v>0</v>
      </c>
      <c r="AM2531" s="17">
        <f t="shared" si="6342"/>
        <v>0</v>
      </c>
      <c r="AN2531" s="17">
        <f t="shared" si="6343"/>
        <v>0</v>
      </c>
      <c r="AO2531" s="17">
        <f t="shared" si="6344"/>
        <v>0</v>
      </c>
      <c r="AP2531" s="17">
        <f t="shared" si="6345"/>
        <v>0</v>
      </c>
      <c r="AQ2531" s="17">
        <f t="shared" si="6346"/>
        <v>0</v>
      </c>
      <c r="AR2531" s="17">
        <f t="shared" si="6347"/>
        <v>0</v>
      </c>
      <c r="AS2531" s="17">
        <f t="shared" si="6348"/>
        <v>0</v>
      </c>
      <c r="AT2531" s="17">
        <f t="shared" si="6349"/>
        <v>0</v>
      </c>
      <c r="AU2531" s="17">
        <f t="shared" si="6350"/>
        <v>0</v>
      </c>
      <c r="AV2531" s="17">
        <f t="shared" si="6351"/>
        <v>0</v>
      </c>
      <c r="AW2531" s="17">
        <f t="shared" si="6245"/>
        <v>87870.5</v>
      </c>
      <c r="AX2531" s="17">
        <f t="shared" si="6246"/>
        <v>91534.099999999991</v>
      </c>
      <c r="AY2531" s="17">
        <f t="shared" si="6247"/>
        <v>91534.099999999991</v>
      </c>
      <c r="AZ2531" s="17">
        <f t="shared" si="6352"/>
        <v>0</v>
      </c>
      <c r="BA2531" s="32"/>
      <c r="BB2531" s="32"/>
      <c r="BC2531" s="1"/>
      <c r="BD2531" s="1"/>
      <c r="BE2531" s="1"/>
      <c r="BF2531" s="1"/>
      <c r="BG2531" s="1"/>
      <c r="BH2531" s="1"/>
      <c r="BI2531" s="1"/>
    </row>
    <row r="2532" s="1" customFormat="1">
      <c r="A2532" s="30" t="s">
        <v>1000</v>
      </c>
      <c r="B2532" s="30" t="s">
        <v>96</v>
      </c>
      <c r="C2532" s="30" t="s">
        <v>63</v>
      </c>
      <c r="D2532" s="30" t="s">
        <v>406</v>
      </c>
      <c r="E2532" s="35"/>
      <c r="F2532" s="31" t="s">
        <v>36</v>
      </c>
      <c r="G2532" s="17">
        <f t="shared" si="6319"/>
        <v>79877</v>
      </c>
      <c r="H2532" s="17">
        <f t="shared" si="6320"/>
        <v>82108.799999999988</v>
      </c>
      <c r="I2532" s="17">
        <f t="shared" si="6321"/>
        <v>82108.799999999988</v>
      </c>
      <c r="J2532" s="17">
        <f t="shared" si="6322"/>
        <v>0</v>
      </c>
      <c r="K2532" s="17">
        <f t="shared" si="6323"/>
        <v>0</v>
      </c>
      <c r="L2532" s="17">
        <f t="shared" si="6324"/>
        <v>0</v>
      </c>
      <c r="M2532" s="17">
        <f t="shared" si="6316"/>
        <v>79877</v>
      </c>
      <c r="N2532" s="17">
        <f t="shared" si="6317"/>
        <v>82108.799999999988</v>
      </c>
      <c r="O2532" s="17">
        <f t="shared" si="6318"/>
        <v>82108.799999999988</v>
      </c>
      <c r="P2532" s="17">
        <f t="shared" si="6325"/>
        <v>7993.5</v>
      </c>
      <c r="Q2532" s="17">
        <f t="shared" si="6326"/>
        <v>0</v>
      </c>
      <c r="R2532" s="17">
        <f t="shared" si="6327"/>
        <v>0</v>
      </c>
      <c r="S2532" s="17">
        <f t="shared" si="6328"/>
        <v>0</v>
      </c>
      <c r="T2532" s="17">
        <f t="shared" si="6329"/>
        <v>9425.2999999999993</v>
      </c>
      <c r="U2532" s="17">
        <f t="shared" si="6330"/>
        <v>0</v>
      </c>
      <c r="V2532" s="17">
        <f t="shared" si="6331"/>
        <v>9425.2999999999993</v>
      </c>
      <c r="W2532" s="17">
        <f t="shared" si="6332"/>
        <v>0</v>
      </c>
      <c r="X2532" s="17">
        <f t="shared" si="6333"/>
        <v>0</v>
      </c>
      <c r="Y2532" s="17">
        <f t="shared" si="6239"/>
        <v>87870.5</v>
      </c>
      <c r="Z2532" s="17">
        <f t="shared" si="6240"/>
        <v>91534.099999999991</v>
      </c>
      <c r="AA2532" s="17">
        <f t="shared" si="6241"/>
        <v>91534.099999999991</v>
      </c>
      <c r="AB2532" s="17">
        <f t="shared" si="6334"/>
        <v>0</v>
      </c>
      <c r="AC2532" s="17">
        <f t="shared" si="6335"/>
        <v>0</v>
      </c>
      <c r="AD2532" s="17">
        <f t="shared" si="6336"/>
        <v>0</v>
      </c>
      <c r="AE2532" s="17">
        <f t="shared" si="6242"/>
        <v>87870.5</v>
      </c>
      <c r="AF2532" s="17">
        <f t="shared" si="6243"/>
        <v>91534.099999999991</v>
      </c>
      <c r="AG2532" s="17">
        <f t="shared" si="6244"/>
        <v>91534.099999999991</v>
      </c>
      <c r="AH2532" s="17">
        <f t="shared" si="6337"/>
        <v>0</v>
      </c>
      <c r="AI2532" s="17">
        <f t="shared" si="6338"/>
        <v>0</v>
      </c>
      <c r="AJ2532" s="17">
        <f t="shared" si="6339"/>
        <v>0</v>
      </c>
      <c r="AK2532" s="17">
        <f t="shared" si="6340"/>
        <v>0</v>
      </c>
      <c r="AL2532" s="17">
        <f t="shared" si="6341"/>
        <v>0</v>
      </c>
      <c r="AM2532" s="17">
        <f t="shared" si="6342"/>
        <v>0</v>
      </c>
      <c r="AN2532" s="17">
        <f t="shared" si="6343"/>
        <v>0</v>
      </c>
      <c r="AO2532" s="17">
        <f t="shared" si="6344"/>
        <v>0</v>
      </c>
      <c r="AP2532" s="17">
        <f t="shared" si="6345"/>
        <v>0</v>
      </c>
      <c r="AQ2532" s="17">
        <f t="shared" si="6346"/>
        <v>0</v>
      </c>
      <c r="AR2532" s="17">
        <f t="shared" si="6347"/>
        <v>0</v>
      </c>
      <c r="AS2532" s="17">
        <f t="shared" si="6348"/>
        <v>0</v>
      </c>
      <c r="AT2532" s="17">
        <f t="shared" si="6349"/>
        <v>0</v>
      </c>
      <c r="AU2532" s="17">
        <f t="shared" si="6350"/>
        <v>0</v>
      </c>
      <c r="AV2532" s="17">
        <f t="shared" si="6351"/>
        <v>0</v>
      </c>
      <c r="AW2532" s="17">
        <f t="shared" si="6245"/>
        <v>87870.5</v>
      </c>
      <c r="AX2532" s="17">
        <f t="shared" si="6246"/>
        <v>91534.099999999991</v>
      </c>
      <c r="AY2532" s="17">
        <f t="shared" si="6247"/>
        <v>91534.099999999991</v>
      </c>
      <c r="AZ2532" s="17">
        <f t="shared" si="6352"/>
        <v>0</v>
      </c>
      <c r="BA2532" s="32"/>
      <c r="BB2532" s="32"/>
      <c r="BC2532" s="1"/>
      <c r="BD2532" s="1"/>
      <c r="BE2532" s="1"/>
      <c r="BF2532" s="1"/>
      <c r="BG2532" s="1"/>
      <c r="BH2532" s="1"/>
      <c r="BI2532" s="1"/>
    </row>
    <row r="2533" s="1" customFormat="1">
      <c r="A2533" s="30" t="s">
        <v>1000</v>
      </c>
      <c r="B2533" s="30" t="s">
        <v>96</v>
      </c>
      <c r="C2533" s="30" t="s">
        <v>63</v>
      </c>
      <c r="D2533" s="30" t="s">
        <v>1038</v>
      </c>
      <c r="E2533" s="35"/>
      <c r="F2533" s="31" t="s">
        <v>1039</v>
      </c>
      <c r="G2533" s="17">
        <f>G2537+G2534</f>
        <v>79877</v>
      </c>
      <c r="H2533" s="17">
        <f>H2537+H2534</f>
        <v>82108.799999999988</v>
      </c>
      <c r="I2533" s="17">
        <f>I2537+I2534</f>
        <v>82108.799999999988</v>
      </c>
      <c r="J2533" s="17">
        <f>J2537+J2534</f>
        <v>0</v>
      </c>
      <c r="K2533" s="17">
        <f>K2537+K2534</f>
        <v>0</v>
      </c>
      <c r="L2533" s="17">
        <f>L2537+L2534</f>
        <v>0</v>
      </c>
      <c r="M2533" s="17">
        <f t="shared" si="6316"/>
        <v>79877</v>
      </c>
      <c r="N2533" s="17">
        <f t="shared" si="6317"/>
        <v>82108.799999999988</v>
      </c>
      <c r="O2533" s="17">
        <f t="shared" si="6318"/>
        <v>82108.799999999988</v>
      </c>
      <c r="P2533" s="17">
        <f>P2537+P2534</f>
        <v>7993.5</v>
      </c>
      <c r="Q2533" s="17">
        <f>Q2537+Q2534</f>
        <v>0</v>
      </c>
      <c r="R2533" s="17">
        <f>R2537+R2534</f>
        <v>0</v>
      </c>
      <c r="S2533" s="17">
        <f>S2537+S2534</f>
        <v>0</v>
      </c>
      <c r="T2533" s="17">
        <f>T2537+T2534</f>
        <v>9425.2999999999993</v>
      </c>
      <c r="U2533" s="17">
        <f>U2537+U2534</f>
        <v>0</v>
      </c>
      <c r="V2533" s="17">
        <f>V2537+V2534</f>
        <v>9425.2999999999993</v>
      </c>
      <c r="W2533" s="17">
        <f>W2537+W2534</f>
        <v>0</v>
      </c>
      <c r="X2533" s="17">
        <f>X2537+X2534</f>
        <v>0</v>
      </c>
      <c r="Y2533" s="17">
        <f t="shared" si="6239"/>
        <v>87870.5</v>
      </c>
      <c r="Z2533" s="17">
        <f t="shared" si="6240"/>
        <v>91534.099999999991</v>
      </c>
      <c r="AA2533" s="17">
        <f t="shared" si="6241"/>
        <v>91534.099999999991</v>
      </c>
      <c r="AB2533" s="17">
        <f>AB2537+AB2534</f>
        <v>0</v>
      </c>
      <c r="AC2533" s="17">
        <f>AC2537+AC2534</f>
        <v>0</v>
      </c>
      <c r="AD2533" s="17">
        <f>AD2537+AD2534</f>
        <v>0</v>
      </c>
      <c r="AE2533" s="17">
        <f t="shared" si="6242"/>
        <v>87870.5</v>
      </c>
      <c r="AF2533" s="17">
        <f t="shared" si="6243"/>
        <v>91534.099999999991</v>
      </c>
      <c r="AG2533" s="17">
        <f t="shared" si="6244"/>
        <v>91534.099999999991</v>
      </c>
      <c r="AH2533" s="17">
        <f>AH2537+AH2534</f>
        <v>0</v>
      </c>
      <c r="AI2533" s="17">
        <f>AI2537+AI2534</f>
        <v>0</v>
      </c>
      <c r="AJ2533" s="17">
        <f>AJ2537+AJ2534</f>
        <v>0</v>
      </c>
      <c r="AK2533" s="17">
        <f>AK2537+AK2534</f>
        <v>0</v>
      </c>
      <c r="AL2533" s="17">
        <f>AL2537+AL2534</f>
        <v>0</v>
      </c>
      <c r="AM2533" s="17">
        <f>AM2537+AM2534</f>
        <v>0</v>
      </c>
      <c r="AN2533" s="17">
        <f>AN2537+AN2534</f>
        <v>0</v>
      </c>
      <c r="AO2533" s="17">
        <f>AO2537+AO2534</f>
        <v>0</v>
      </c>
      <c r="AP2533" s="17">
        <f>AP2537+AP2534</f>
        <v>0</v>
      </c>
      <c r="AQ2533" s="17">
        <f>AQ2537+AQ2534</f>
        <v>0</v>
      </c>
      <c r="AR2533" s="17">
        <f>AR2537+AR2534</f>
        <v>0</v>
      </c>
      <c r="AS2533" s="17">
        <f>AS2537+AS2534</f>
        <v>0</v>
      </c>
      <c r="AT2533" s="17">
        <f>AT2537+AT2534</f>
        <v>0</v>
      </c>
      <c r="AU2533" s="17">
        <f>AU2537+AU2534</f>
        <v>0</v>
      </c>
      <c r="AV2533" s="17">
        <f>AV2537+AV2534</f>
        <v>0</v>
      </c>
      <c r="AW2533" s="17">
        <f t="shared" si="6245"/>
        <v>87870.5</v>
      </c>
      <c r="AX2533" s="17">
        <f t="shared" si="6246"/>
        <v>91534.099999999991</v>
      </c>
      <c r="AY2533" s="17">
        <f t="shared" si="6247"/>
        <v>91534.099999999991</v>
      </c>
      <c r="AZ2533" s="17">
        <f>AZ2537+AZ2534</f>
        <v>0</v>
      </c>
      <c r="BA2533" s="32"/>
      <c r="BB2533" s="32"/>
      <c r="BC2533" s="1"/>
      <c r="BD2533" s="1"/>
      <c r="BE2533" s="1"/>
      <c r="BF2533" s="1"/>
      <c r="BG2533" s="1"/>
      <c r="BH2533" s="1"/>
      <c r="BI2533" s="1"/>
    </row>
    <row r="2534" s="1" customFormat="1">
      <c r="A2534" s="30" t="s">
        <v>1000</v>
      </c>
      <c r="B2534" s="30" t="s">
        <v>96</v>
      </c>
      <c r="C2534" s="30" t="s">
        <v>63</v>
      </c>
      <c r="D2534" s="30" t="s">
        <v>1040</v>
      </c>
      <c r="E2534" s="35"/>
      <c r="F2534" s="31" t="s">
        <v>52</v>
      </c>
      <c r="G2534" s="17">
        <f>G2535+G2536</f>
        <v>18373.400000000001</v>
      </c>
      <c r="H2534" s="17">
        <f>H2535+H2536</f>
        <v>18895.599999999999</v>
      </c>
      <c r="I2534" s="17">
        <f>I2535+I2536</f>
        <v>18895.599999999999</v>
      </c>
      <c r="J2534" s="17">
        <f>J2535+J2536</f>
        <v>0</v>
      </c>
      <c r="K2534" s="17">
        <f>K2535+K2536</f>
        <v>0</v>
      </c>
      <c r="L2534" s="17">
        <f>L2535+L2536</f>
        <v>0</v>
      </c>
      <c r="M2534" s="17">
        <f t="shared" si="6316"/>
        <v>18373.400000000001</v>
      </c>
      <c r="N2534" s="17">
        <f t="shared" si="6317"/>
        <v>18895.599999999999</v>
      </c>
      <c r="O2534" s="17">
        <f t="shared" si="6318"/>
        <v>18895.599999999999</v>
      </c>
      <c r="P2534" s="17">
        <f>P2535+P2536</f>
        <v>2696.6999999999998</v>
      </c>
      <c r="Q2534" s="17">
        <f>Q2535+Q2536</f>
        <v>0</v>
      </c>
      <c r="R2534" s="17">
        <f>R2535+R2536</f>
        <v>0</v>
      </c>
      <c r="S2534" s="17">
        <f>S2535+S2536</f>
        <v>0</v>
      </c>
      <c r="T2534" s="17">
        <f>T2535+T2536</f>
        <v>3307.1999999999998</v>
      </c>
      <c r="U2534" s="17">
        <f>U2535+U2536</f>
        <v>0</v>
      </c>
      <c r="V2534" s="17">
        <f>V2535+V2536</f>
        <v>3307.1999999999998</v>
      </c>
      <c r="W2534" s="17">
        <f>W2535+W2536</f>
        <v>0</v>
      </c>
      <c r="X2534" s="17">
        <f>X2535+X2536</f>
        <v>0</v>
      </c>
      <c r="Y2534" s="17">
        <f t="shared" si="6239"/>
        <v>21070.100000000002</v>
      </c>
      <c r="Z2534" s="17">
        <f t="shared" si="6240"/>
        <v>22202.799999999999</v>
      </c>
      <c r="AA2534" s="17">
        <f t="shared" si="6241"/>
        <v>22202.799999999999</v>
      </c>
      <c r="AB2534" s="17">
        <f>AB2535+AB2536</f>
        <v>0</v>
      </c>
      <c r="AC2534" s="17">
        <f>AC2535+AC2536</f>
        <v>0</v>
      </c>
      <c r="AD2534" s="17">
        <f>AD2535+AD2536</f>
        <v>0</v>
      </c>
      <c r="AE2534" s="17">
        <f t="shared" si="6242"/>
        <v>21070.100000000002</v>
      </c>
      <c r="AF2534" s="17">
        <f t="shared" si="6243"/>
        <v>22202.799999999999</v>
      </c>
      <c r="AG2534" s="17">
        <f t="shared" si="6244"/>
        <v>22202.799999999999</v>
      </c>
      <c r="AH2534" s="17">
        <f>AH2535+AH2536</f>
        <v>0</v>
      </c>
      <c r="AI2534" s="17">
        <f>AI2535+AI2536</f>
        <v>0</v>
      </c>
      <c r="AJ2534" s="17">
        <f>AJ2535+AJ2536</f>
        <v>0</v>
      </c>
      <c r="AK2534" s="17">
        <f>AK2535+AK2536</f>
        <v>0</v>
      </c>
      <c r="AL2534" s="17">
        <f>AL2535+AL2536</f>
        <v>0</v>
      </c>
      <c r="AM2534" s="17">
        <f>AM2535+AM2536</f>
        <v>0</v>
      </c>
      <c r="AN2534" s="17">
        <f>AN2535+AN2536</f>
        <v>0</v>
      </c>
      <c r="AO2534" s="17">
        <f>AO2535+AO2536</f>
        <v>0</v>
      </c>
      <c r="AP2534" s="17">
        <f>AP2535+AP2536</f>
        <v>0</v>
      </c>
      <c r="AQ2534" s="17">
        <f>AQ2535+AQ2536</f>
        <v>0</v>
      </c>
      <c r="AR2534" s="17">
        <f>AR2535+AR2536</f>
        <v>0</v>
      </c>
      <c r="AS2534" s="17">
        <f>AS2535+AS2536</f>
        <v>0</v>
      </c>
      <c r="AT2534" s="17">
        <f>AT2535+AT2536</f>
        <v>0</v>
      </c>
      <c r="AU2534" s="17">
        <f>AU2535+AU2536</f>
        <v>0</v>
      </c>
      <c r="AV2534" s="17">
        <f>AV2535+AV2536</f>
        <v>0</v>
      </c>
      <c r="AW2534" s="17">
        <f t="shared" si="6245"/>
        <v>21070.100000000002</v>
      </c>
      <c r="AX2534" s="17">
        <f t="shared" si="6246"/>
        <v>22202.799999999999</v>
      </c>
      <c r="AY2534" s="17">
        <f t="shared" si="6247"/>
        <v>22202.799999999999</v>
      </c>
      <c r="AZ2534" s="17">
        <f>AZ2535+AZ2536</f>
        <v>0</v>
      </c>
      <c r="BA2534" s="32"/>
      <c r="BB2534" s="32"/>
      <c r="BC2534" s="1"/>
      <c r="BD2534" s="1"/>
      <c r="BE2534" s="1"/>
      <c r="BF2534" s="1"/>
      <c r="BG2534" s="1"/>
      <c r="BH2534" s="1"/>
      <c r="BI2534" s="1"/>
    </row>
    <row r="2535" s="1" customFormat="1">
      <c r="A2535" s="30" t="s">
        <v>1000</v>
      </c>
      <c r="B2535" s="30" t="s">
        <v>96</v>
      </c>
      <c r="C2535" s="30" t="s">
        <v>63</v>
      </c>
      <c r="D2535" s="30" t="s">
        <v>1040</v>
      </c>
      <c r="E2535" s="30" t="s">
        <v>53</v>
      </c>
      <c r="F2535" s="31" t="s">
        <v>54</v>
      </c>
      <c r="G2535" s="46">
        <v>17178.400000000001</v>
      </c>
      <c r="H2535" s="17">
        <v>17700.599999999999</v>
      </c>
      <c r="I2535" s="17">
        <v>17700.599999999999</v>
      </c>
      <c r="J2535" s="17"/>
      <c r="K2535" s="17"/>
      <c r="L2535" s="17"/>
      <c r="M2535" s="17">
        <f t="shared" si="6316"/>
        <v>17178.400000000001</v>
      </c>
      <c r="N2535" s="17">
        <f t="shared" si="6317"/>
        <v>17700.599999999999</v>
      </c>
      <c r="O2535" s="17">
        <f t="shared" si="6318"/>
        <v>17700.599999999999</v>
      </c>
      <c r="P2535" s="17">
        <v>2696.6999999999998</v>
      </c>
      <c r="Q2535" s="17"/>
      <c r="R2535" s="17"/>
      <c r="S2535" s="17"/>
      <c r="T2535" s="17">
        <v>3307.1999999999998</v>
      </c>
      <c r="U2535" s="17"/>
      <c r="V2535" s="17">
        <v>3307.1999999999998</v>
      </c>
      <c r="W2535" s="17"/>
      <c r="X2535" s="17"/>
      <c r="Y2535" s="17">
        <f t="shared" si="6239"/>
        <v>19875.100000000002</v>
      </c>
      <c r="Z2535" s="17">
        <f t="shared" si="6240"/>
        <v>21007.799999999999</v>
      </c>
      <c r="AA2535" s="17">
        <f t="shared" si="6241"/>
        <v>21007.799999999999</v>
      </c>
      <c r="AB2535" s="17"/>
      <c r="AC2535" s="17"/>
      <c r="AD2535" s="17"/>
      <c r="AE2535" s="17">
        <f t="shared" si="6242"/>
        <v>19875.100000000002</v>
      </c>
      <c r="AF2535" s="17">
        <f t="shared" si="6243"/>
        <v>21007.799999999999</v>
      </c>
      <c r="AG2535" s="17">
        <f t="shared" si="6244"/>
        <v>21007.799999999999</v>
      </c>
      <c r="AH2535" s="17"/>
      <c r="AI2535" s="17"/>
      <c r="AJ2535" s="17"/>
      <c r="AK2535" s="17"/>
      <c r="AL2535" s="17"/>
      <c r="AM2535" s="17"/>
      <c r="AN2535" s="17"/>
      <c r="AO2535" s="17"/>
      <c r="AP2535" s="17"/>
      <c r="AQ2535" s="17"/>
      <c r="AR2535" s="17"/>
      <c r="AS2535" s="17"/>
      <c r="AT2535" s="17"/>
      <c r="AU2535" s="17"/>
      <c r="AV2535" s="17"/>
      <c r="AW2535" s="17">
        <f t="shared" si="6245"/>
        <v>19875.100000000002</v>
      </c>
      <c r="AX2535" s="17">
        <f t="shared" si="6246"/>
        <v>21007.799999999999</v>
      </c>
      <c r="AY2535" s="17">
        <f t="shared" si="6247"/>
        <v>21007.799999999999</v>
      </c>
      <c r="AZ2535" s="17"/>
      <c r="BA2535" s="32"/>
      <c r="BB2535" s="32"/>
      <c r="BC2535" s="1"/>
      <c r="BD2535" s="1"/>
      <c r="BE2535" s="1"/>
      <c r="BF2535" s="1"/>
      <c r="BG2535" s="1"/>
      <c r="BH2535" s="1"/>
      <c r="BI2535" s="1"/>
    </row>
    <row r="2536" s="1" customFormat="1">
      <c r="A2536" s="30" t="s">
        <v>1000</v>
      </c>
      <c r="B2536" s="30" t="s">
        <v>96</v>
      </c>
      <c r="C2536" s="30" t="s">
        <v>63</v>
      </c>
      <c r="D2536" s="30" t="s">
        <v>1040</v>
      </c>
      <c r="E2536" s="30" t="s">
        <v>41</v>
      </c>
      <c r="F2536" s="31" t="s">
        <v>42</v>
      </c>
      <c r="G2536" s="46">
        <v>1195</v>
      </c>
      <c r="H2536" s="17">
        <v>1195</v>
      </c>
      <c r="I2536" s="17">
        <v>1195</v>
      </c>
      <c r="J2536" s="17"/>
      <c r="K2536" s="17"/>
      <c r="L2536" s="17"/>
      <c r="M2536" s="17">
        <f t="shared" si="6316"/>
        <v>1195</v>
      </c>
      <c r="N2536" s="17">
        <f t="shared" si="6317"/>
        <v>1195</v>
      </c>
      <c r="O2536" s="17">
        <f t="shared" si="6318"/>
        <v>1195</v>
      </c>
      <c r="P2536" s="17"/>
      <c r="Q2536" s="17"/>
      <c r="R2536" s="17"/>
      <c r="S2536" s="17"/>
      <c r="T2536" s="17"/>
      <c r="U2536" s="17"/>
      <c r="V2536" s="17"/>
      <c r="W2536" s="17"/>
      <c r="X2536" s="17"/>
      <c r="Y2536" s="17">
        <f t="shared" ref="Y2536:Y2599" si="6353">M2536+P2536+Q2536+R2536+S2536</f>
        <v>1195</v>
      </c>
      <c r="Z2536" s="17">
        <f t="shared" ref="Z2536:Z2599" si="6354">N2536+T2536+U2536</f>
        <v>1195</v>
      </c>
      <c r="AA2536" s="17">
        <f t="shared" ref="AA2536:AA2599" si="6355">O2536+V2536+X2536+W2536</f>
        <v>1195</v>
      </c>
      <c r="AB2536" s="17"/>
      <c r="AC2536" s="17"/>
      <c r="AD2536" s="17"/>
      <c r="AE2536" s="17">
        <f t="shared" ref="AE2536:AE2599" si="6356">Y2536+AB2536</f>
        <v>1195</v>
      </c>
      <c r="AF2536" s="17">
        <f t="shared" ref="AF2536:AF2599" si="6357">Z2536+AC2536</f>
        <v>1195</v>
      </c>
      <c r="AG2536" s="17">
        <f t="shared" ref="AG2536:AG2599" si="6358">AA2536+AD2536</f>
        <v>1195</v>
      </c>
      <c r="AH2536" s="17"/>
      <c r="AI2536" s="17"/>
      <c r="AJ2536" s="17"/>
      <c r="AK2536" s="17"/>
      <c r="AL2536" s="17"/>
      <c r="AM2536" s="17"/>
      <c r="AN2536" s="17"/>
      <c r="AO2536" s="17"/>
      <c r="AP2536" s="17"/>
      <c r="AQ2536" s="17"/>
      <c r="AR2536" s="17"/>
      <c r="AS2536" s="17"/>
      <c r="AT2536" s="17"/>
      <c r="AU2536" s="17"/>
      <c r="AV2536" s="17"/>
      <c r="AW2536" s="17">
        <f t="shared" ref="AW2536:AW2599" si="6359">AE2536+AH2536+AI2536+AJ2536+AK2536+AL2536</f>
        <v>1195</v>
      </c>
      <c r="AX2536" s="17">
        <f t="shared" ref="AX2536:AX2599" si="6360">AF2536+AM2536+AN2536+AO2536+AP2536+AQ2536</f>
        <v>1195</v>
      </c>
      <c r="AY2536" s="17">
        <f t="shared" ref="AY2536:AY2599" si="6361">AG2536+AR2536+AS2536+AT2536+AU2536+AV2536</f>
        <v>1195</v>
      </c>
      <c r="AZ2536" s="17"/>
      <c r="BA2536" s="32"/>
      <c r="BB2536" s="32"/>
      <c r="BC2536" s="1"/>
      <c r="BD2536" s="1"/>
      <c r="BE2536" s="1"/>
      <c r="BF2536" s="1"/>
      <c r="BG2536" s="1"/>
      <c r="BH2536" s="1"/>
      <c r="BI2536" s="1"/>
    </row>
    <row r="2537" s="1" customFormat="1">
      <c r="A2537" s="30" t="s">
        <v>1000</v>
      </c>
      <c r="B2537" s="30" t="s">
        <v>96</v>
      </c>
      <c r="C2537" s="30" t="s">
        <v>63</v>
      </c>
      <c r="D2537" s="30" t="s">
        <v>1041</v>
      </c>
      <c r="E2537" s="35"/>
      <c r="F2537" s="31" t="s">
        <v>56</v>
      </c>
      <c r="G2537" s="17">
        <f>G2538+G2539</f>
        <v>61503.599999999999</v>
      </c>
      <c r="H2537" s="17">
        <f>H2538+H2539</f>
        <v>63213.199999999997</v>
      </c>
      <c r="I2537" s="17">
        <f>I2538+I2539</f>
        <v>63213.199999999997</v>
      </c>
      <c r="J2537" s="17">
        <f>J2538+J2539</f>
        <v>0</v>
      </c>
      <c r="K2537" s="17">
        <f>K2538+K2539</f>
        <v>0</v>
      </c>
      <c r="L2537" s="17">
        <f>L2538+L2539</f>
        <v>0</v>
      </c>
      <c r="M2537" s="17">
        <f t="shared" si="6316"/>
        <v>61503.599999999999</v>
      </c>
      <c r="N2537" s="17">
        <f t="shared" si="6317"/>
        <v>63213.199999999997</v>
      </c>
      <c r="O2537" s="17">
        <f t="shared" si="6318"/>
        <v>63213.199999999997</v>
      </c>
      <c r="P2537" s="17">
        <f>P2538+P2539</f>
        <v>5296.8000000000002</v>
      </c>
      <c r="Q2537" s="17">
        <f>Q2538+Q2539</f>
        <v>0</v>
      </c>
      <c r="R2537" s="17">
        <f>R2538+R2539</f>
        <v>0</v>
      </c>
      <c r="S2537" s="17">
        <f>S2538+S2539</f>
        <v>0</v>
      </c>
      <c r="T2537" s="17">
        <f>T2538+T2539</f>
        <v>6118.1000000000004</v>
      </c>
      <c r="U2537" s="17">
        <f>U2538+U2539</f>
        <v>0</v>
      </c>
      <c r="V2537" s="17">
        <f>V2538+V2539</f>
        <v>6118.1000000000004</v>
      </c>
      <c r="W2537" s="17">
        <f>W2538+W2539</f>
        <v>0</v>
      </c>
      <c r="X2537" s="17">
        <f>X2538+X2539</f>
        <v>0</v>
      </c>
      <c r="Y2537" s="17">
        <f t="shared" si="6353"/>
        <v>66800.399999999994</v>
      </c>
      <c r="Z2537" s="17">
        <f t="shared" si="6354"/>
        <v>69331.300000000003</v>
      </c>
      <c r="AA2537" s="17">
        <f t="shared" si="6355"/>
        <v>69331.300000000003</v>
      </c>
      <c r="AB2537" s="17">
        <f>AB2538+AB2539</f>
        <v>0</v>
      </c>
      <c r="AC2537" s="17">
        <f>AC2538+AC2539</f>
        <v>0</v>
      </c>
      <c r="AD2537" s="17">
        <f>AD2538+AD2539</f>
        <v>0</v>
      </c>
      <c r="AE2537" s="17">
        <f t="shared" si="6356"/>
        <v>66800.399999999994</v>
      </c>
      <c r="AF2537" s="17">
        <f t="shared" si="6357"/>
        <v>69331.300000000003</v>
      </c>
      <c r="AG2537" s="17">
        <f t="shared" si="6358"/>
        <v>69331.300000000003</v>
      </c>
      <c r="AH2537" s="17">
        <f>AH2538+AH2539</f>
        <v>0</v>
      </c>
      <c r="AI2537" s="17">
        <f>AI2538+AI2539</f>
        <v>0</v>
      </c>
      <c r="AJ2537" s="17">
        <f>AJ2538+AJ2539</f>
        <v>0</v>
      </c>
      <c r="AK2537" s="17">
        <f>AK2538+AK2539</f>
        <v>0</v>
      </c>
      <c r="AL2537" s="17">
        <f>AL2538+AL2539</f>
        <v>0</v>
      </c>
      <c r="AM2537" s="17">
        <f>AM2538+AM2539</f>
        <v>0</v>
      </c>
      <c r="AN2537" s="17">
        <f>AN2538+AN2539</f>
        <v>0</v>
      </c>
      <c r="AO2537" s="17">
        <f>AO2538+AO2539</f>
        <v>0</v>
      </c>
      <c r="AP2537" s="17">
        <f>AP2538+AP2539</f>
        <v>0</v>
      </c>
      <c r="AQ2537" s="17">
        <f>AQ2538+AQ2539</f>
        <v>0</v>
      </c>
      <c r="AR2537" s="17">
        <f>AR2538+AR2539</f>
        <v>0</v>
      </c>
      <c r="AS2537" s="17">
        <f>AS2538+AS2539</f>
        <v>0</v>
      </c>
      <c r="AT2537" s="17">
        <f>AT2538+AT2539</f>
        <v>0</v>
      </c>
      <c r="AU2537" s="17">
        <f>AU2538+AU2539</f>
        <v>0</v>
      </c>
      <c r="AV2537" s="17">
        <f>AV2538+AV2539</f>
        <v>0</v>
      </c>
      <c r="AW2537" s="17">
        <f t="shared" si="6359"/>
        <v>66800.399999999994</v>
      </c>
      <c r="AX2537" s="17">
        <f t="shared" si="6360"/>
        <v>69331.300000000003</v>
      </c>
      <c r="AY2537" s="17">
        <f t="shared" si="6361"/>
        <v>69331.300000000003</v>
      </c>
      <c r="AZ2537" s="17">
        <f>AZ2538+AZ2539</f>
        <v>0</v>
      </c>
      <c r="BA2537" s="32"/>
      <c r="BB2537" s="32"/>
      <c r="BC2537" s="1"/>
      <c r="BD2537" s="1"/>
      <c r="BE2537" s="1"/>
      <c r="BF2537" s="1"/>
      <c r="BG2537" s="1"/>
      <c r="BH2537" s="1"/>
      <c r="BI2537" s="1"/>
    </row>
    <row r="2538" s="1" customFormat="1">
      <c r="A2538" s="30" t="s">
        <v>1000</v>
      </c>
      <c r="B2538" s="30" t="s">
        <v>96</v>
      </c>
      <c r="C2538" s="30" t="s">
        <v>63</v>
      </c>
      <c r="D2538" s="30" t="s">
        <v>1041</v>
      </c>
      <c r="E2538" s="30" t="s">
        <v>53</v>
      </c>
      <c r="F2538" s="31" t="s">
        <v>54</v>
      </c>
      <c r="G2538" s="17">
        <v>55596.599999999999</v>
      </c>
      <c r="H2538" s="17">
        <v>57306.199999999997</v>
      </c>
      <c r="I2538" s="17">
        <v>57306.199999999997</v>
      </c>
      <c r="J2538" s="17"/>
      <c r="K2538" s="17"/>
      <c r="L2538" s="17"/>
      <c r="M2538" s="17">
        <f t="shared" si="6316"/>
        <v>55596.599999999999</v>
      </c>
      <c r="N2538" s="17">
        <f t="shared" si="6317"/>
        <v>57306.199999999997</v>
      </c>
      <c r="O2538" s="17">
        <f t="shared" si="6318"/>
        <v>57306.199999999997</v>
      </c>
      <c r="P2538" s="17">
        <v>5296.8000000000002</v>
      </c>
      <c r="Q2538" s="17"/>
      <c r="R2538" s="17"/>
      <c r="S2538" s="17"/>
      <c r="T2538" s="17">
        <v>6118.1000000000004</v>
      </c>
      <c r="U2538" s="17"/>
      <c r="V2538" s="17">
        <v>6118.1000000000004</v>
      </c>
      <c r="W2538" s="17"/>
      <c r="X2538" s="17"/>
      <c r="Y2538" s="17">
        <f t="shared" si="6353"/>
        <v>60893.400000000001</v>
      </c>
      <c r="Z2538" s="17">
        <f t="shared" si="6354"/>
        <v>63424.299999999996</v>
      </c>
      <c r="AA2538" s="17">
        <f t="shared" si="6355"/>
        <v>63424.299999999996</v>
      </c>
      <c r="AB2538" s="17"/>
      <c r="AC2538" s="17"/>
      <c r="AD2538" s="17"/>
      <c r="AE2538" s="17">
        <f t="shared" si="6356"/>
        <v>60893.400000000001</v>
      </c>
      <c r="AF2538" s="17">
        <f t="shared" si="6357"/>
        <v>63424.299999999996</v>
      </c>
      <c r="AG2538" s="17">
        <f t="shared" si="6358"/>
        <v>63424.299999999996</v>
      </c>
      <c r="AH2538" s="17"/>
      <c r="AI2538" s="17"/>
      <c r="AJ2538" s="17"/>
      <c r="AK2538" s="17"/>
      <c r="AL2538" s="17"/>
      <c r="AM2538" s="17"/>
      <c r="AN2538" s="17"/>
      <c r="AO2538" s="17"/>
      <c r="AP2538" s="17"/>
      <c r="AQ2538" s="17"/>
      <c r="AR2538" s="17"/>
      <c r="AS2538" s="17"/>
      <c r="AT2538" s="17"/>
      <c r="AU2538" s="17"/>
      <c r="AV2538" s="17"/>
      <c r="AW2538" s="17">
        <f t="shared" si="6359"/>
        <v>60893.400000000001</v>
      </c>
      <c r="AX2538" s="17">
        <f t="shared" si="6360"/>
        <v>63424.299999999996</v>
      </c>
      <c r="AY2538" s="17">
        <f t="shared" si="6361"/>
        <v>63424.299999999996</v>
      </c>
      <c r="AZ2538" s="17"/>
      <c r="BA2538" s="32"/>
      <c r="BB2538" s="32"/>
      <c r="BC2538" s="1"/>
      <c r="BD2538" s="1"/>
      <c r="BE2538" s="1"/>
      <c r="BF2538" s="1"/>
      <c r="BG2538" s="1"/>
      <c r="BH2538" s="1"/>
      <c r="BI2538" s="1"/>
    </row>
    <row r="2539" s="1" customFormat="1">
      <c r="A2539" s="30" t="s">
        <v>1000</v>
      </c>
      <c r="B2539" s="30" t="s">
        <v>96</v>
      </c>
      <c r="C2539" s="30" t="s">
        <v>63</v>
      </c>
      <c r="D2539" s="30" t="s">
        <v>1041</v>
      </c>
      <c r="E2539" s="30" t="s">
        <v>41</v>
      </c>
      <c r="F2539" s="31" t="s">
        <v>42</v>
      </c>
      <c r="G2539" s="17">
        <v>5907</v>
      </c>
      <c r="H2539" s="17">
        <v>5907</v>
      </c>
      <c r="I2539" s="17">
        <v>5907</v>
      </c>
      <c r="J2539" s="17"/>
      <c r="K2539" s="17"/>
      <c r="L2539" s="17"/>
      <c r="M2539" s="17">
        <f t="shared" si="6316"/>
        <v>5907</v>
      </c>
      <c r="N2539" s="17">
        <f t="shared" si="6317"/>
        <v>5907</v>
      </c>
      <c r="O2539" s="17">
        <f t="shared" si="6318"/>
        <v>5907</v>
      </c>
      <c r="P2539" s="17"/>
      <c r="Q2539" s="17"/>
      <c r="R2539" s="17"/>
      <c r="S2539" s="17"/>
      <c r="T2539" s="17"/>
      <c r="U2539" s="17"/>
      <c r="V2539" s="17"/>
      <c r="W2539" s="17"/>
      <c r="X2539" s="17"/>
      <c r="Y2539" s="17">
        <f t="shared" si="6353"/>
        <v>5907</v>
      </c>
      <c r="Z2539" s="17">
        <f t="shared" si="6354"/>
        <v>5907</v>
      </c>
      <c r="AA2539" s="17">
        <f t="shared" si="6355"/>
        <v>5907</v>
      </c>
      <c r="AB2539" s="17"/>
      <c r="AC2539" s="17"/>
      <c r="AD2539" s="17"/>
      <c r="AE2539" s="17">
        <f t="shared" si="6356"/>
        <v>5907</v>
      </c>
      <c r="AF2539" s="17">
        <f t="shared" si="6357"/>
        <v>5907</v>
      </c>
      <c r="AG2539" s="17">
        <f t="shared" si="6358"/>
        <v>5907</v>
      </c>
      <c r="AH2539" s="17"/>
      <c r="AI2539" s="17"/>
      <c r="AJ2539" s="17"/>
      <c r="AK2539" s="17"/>
      <c r="AL2539" s="17"/>
      <c r="AM2539" s="17"/>
      <c r="AN2539" s="17"/>
      <c r="AO2539" s="17"/>
      <c r="AP2539" s="17"/>
      <c r="AQ2539" s="17"/>
      <c r="AR2539" s="17"/>
      <c r="AS2539" s="17"/>
      <c r="AT2539" s="17"/>
      <c r="AU2539" s="17"/>
      <c r="AV2539" s="17"/>
      <c r="AW2539" s="17">
        <f t="shared" si="6359"/>
        <v>5907</v>
      </c>
      <c r="AX2539" s="17">
        <f t="shared" si="6360"/>
        <v>5907</v>
      </c>
      <c r="AY2539" s="17">
        <f t="shared" si="6361"/>
        <v>5907</v>
      </c>
      <c r="AZ2539" s="17"/>
      <c r="BA2539" s="32"/>
      <c r="BB2539" s="32"/>
      <c r="BC2539" s="1"/>
      <c r="BD2539" s="1"/>
      <c r="BE2539" s="1"/>
      <c r="BF2539" s="1"/>
      <c r="BG2539" s="1"/>
      <c r="BH2539" s="1"/>
      <c r="BI2539" s="1"/>
    </row>
    <row r="2540" s="20" customFormat="1">
      <c r="A2540" s="21" t="s">
        <v>1042</v>
      </c>
      <c r="B2540" s="21"/>
      <c r="C2540" s="21"/>
      <c r="D2540" s="21"/>
      <c r="E2540" s="33"/>
      <c r="F2540" s="22" t="s">
        <v>1043</v>
      </c>
      <c r="G2540" s="23">
        <f t="shared" ref="G2540:G2542" si="6362">G2541</f>
        <v>73006.900000000009</v>
      </c>
      <c r="H2540" s="23">
        <f t="shared" ref="H2540:H2542" si="6363">H2541</f>
        <v>75026.100000000006</v>
      </c>
      <c r="I2540" s="23">
        <f t="shared" ref="I2540:I2542" si="6364">I2541</f>
        <v>75026.100000000006</v>
      </c>
      <c r="J2540" s="23">
        <f t="shared" ref="J2540:J2542" si="6365">J2541</f>
        <v>53.200000000000003</v>
      </c>
      <c r="K2540" s="23">
        <f t="shared" ref="K2540:K2542" si="6366">K2541</f>
        <v>53.200000000000003</v>
      </c>
      <c r="L2540" s="23">
        <f t="shared" ref="L2540:L2542" si="6367">L2541</f>
        <v>53.200000000000003</v>
      </c>
      <c r="M2540" s="23">
        <f t="shared" si="6316"/>
        <v>73060.100000000006</v>
      </c>
      <c r="N2540" s="23">
        <f t="shared" si="6317"/>
        <v>75079.300000000003</v>
      </c>
      <c r="O2540" s="23">
        <f t="shared" si="6318"/>
        <v>75079.300000000003</v>
      </c>
      <c r="P2540" s="23">
        <f t="shared" ref="P2540:P2542" si="6368">P2541</f>
        <v>8798.7000000000007</v>
      </c>
      <c r="Q2540" s="23">
        <f t="shared" ref="Q2540:Q2542" si="6369">Q2541</f>
        <v>0</v>
      </c>
      <c r="R2540" s="23">
        <f t="shared" ref="R2540:R2542" si="6370">R2541</f>
        <v>0</v>
      </c>
      <c r="S2540" s="23">
        <f t="shared" ref="S2540:S2542" si="6371">S2541</f>
        <v>0</v>
      </c>
      <c r="T2540" s="23">
        <f t="shared" ref="T2540:T2542" si="6372">T2541</f>
        <v>10361.400000000001</v>
      </c>
      <c r="U2540" s="23">
        <f t="shared" ref="U2540:U2542" si="6373">U2541</f>
        <v>0</v>
      </c>
      <c r="V2540" s="23">
        <f t="shared" ref="V2540:V2542" si="6374">V2541</f>
        <v>10361.400000000001</v>
      </c>
      <c r="W2540" s="23">
        <f t="shared" ref="W2540:W2542" si="6375">W2541</f>
        <v>0</v>
      </c>
      <c r="X2540" s="23">
        <f t="shared" ref="X2540:X2542" si="6376">X2541</f>
        <v>0</v>
      </c>
      <c r="Y2540" s="23">
        <f t="shared" si="6353"/>
        <v>81858.800000000003</v>
      </c>
      <c r="Z2540" s="23">
        <f t="shared" si="6354"/>
        <v>85440.700000000012</v>
      </c>
      <c r="AA2540" s="23">
        <f t="shared" si="6355"/>
        <v>85440.700000000012</v>
      </c>
      <c r="AB2540" s="23">
        <f t="shared" ref="AB2540:AB2542" si="6377">AB2541</f>
        <v>0</v>
      </c>
      <c r="AC2540" s="23">
        <f t="shared" ref="AC2540:AC2542" si="6378">AC2541</f>
        <v>0</v>
      </c>
      <c r="AD2540" s="23">
        <f t="shared" ref="AD2540:AD2542" si="6379">AD2541</f>
        <v>0</v>
      </c>
      <c r="AE2540" s="23">
        <f t="shared" si="6356"/>
        <v>81858.800000000003</v>
      </c>
      <c r="AF2540" s="23">
        <f t="shared" si="6357"/>
        <v>85440.700000000012</v>
      </c>
      <c r="AG2540" s="23">
        <f t="shared" si="6358"/>
        <v>85440.700000000012</v>
      </c>
      <c r="AH2540" s="23">
        <f t="shared" ref="AH2540:AH2542" si="6380">AH2541</f>
        <v>0</v>
      </c>
      <c r="AI2540" s="23">
        <f t="shared" ref="AI2540:AI2542" si="6381">AI2541</f>
        <v>0</v>
      </c>
      <c r="AJ2540" s="23">
        <f t="shared" ref="AJ2540:AJ2542" si="6382">AJ2541</f>
        <v>0</v>
      </c>
      <c r="AK2540" s="23">
        <f t="shared" ref="AK2540:AK2542" si="6383">AK2541</f>
        <v>0</v>
      </c>
      <c r="AL2540" s="23">
        <f t="shared" ref="AL2540:AL2542" si="6384">AL2541</f>
        <v>0</v>
      </c>
      <c r="AM2540" s="23">
        <f t="shared" ref="AM2540:AM2542" si="6385">AM2541</f>
        <v>0</v>
      </c>
      <c r="AN2540" s="23">
        <f t="shared" ref="AN2540:AN2542" si="6386">AN2541</f>
        <v>0</v>
      </c>
      <c r="AO2540" s="23">
        <f t="shared" ref="AO2540:AO2542" si="6387">AO2541</f>
        <v>0</v>
      </c>
      <c r="AP2540" s="23">
        <f t="shared" ref="AP2540:AP2542" si="6388">AP2541</f>
        <v>0</v>
      </c>
      <c r="AQ2540" s="23">
        <f t="shared" ref="AQ2540:AQ2542" si="6389">AQ2541</f>
        <v>0</v>
      </c>
      <c r="AR2540" s="23">
        <f t="shared" ref="AR2540:AR2542" si="6390">AR2541</f>
        <v>0</v>
      </c>
      <c r="AS2540" s="23">
        <f t="shared" ref="AS2540:AS2542" si="6391">AS2541</f>
        <v>0</v>
      </c>
      <c r="AT2540" s="23">
        <f t="shared" ref="AT2540:AT2542" si="6392">AT2541</f>
        <v>0</v>
      </c>
      <c r="AU2540" s="23">
        <f t="shared" ref="AU2540:AU2542" si="6393">AU2541</f>
        <v>0</v>
      </c>
      <c r="AV2540" s="23">
        <f t="shared" ref="AV2540:AV2542" si="6394">AV2541</f>
        <v>0</v>
      </c>
      <c r="AW2540" s="23">
        <f t="shared" si="6359"/>
        <v>81858.800000000003</v>
      </c>
      <c r="AX2540" s="23">
        <f t="shared" si="6360"/>
        <v>85440.700000000012</v>
      </c>
      <c r="AY2540" s="23">
        <f t="shared" si="6361"/>
        <v>85440.700000000012</v>
      </c>
      <c r="AZ2540" s="23">
        <f t="shared" ref="AZ2540:AZ2542" si="6395">AZ2541</f>
        <v>0</v>
      </c>
      <c r="BA2540" s="24"/>
      <c r="BB2540" s="24"/>
      <c r="BC2540" s="20"/>
      <c r="BD2540" s="20"/>
      <c r="BE2540" s="20"/>
      <c r="BF2540" s="20"/>
      <c r="BG2540" s="20"/>
      <c r="BH2540" s="20"/>
      <c r="BI2540" s="20"/>
    </row>
    <row r="2541" s="20" customFormat="1">
      <c r="A2541" s="21" t="s">
        <v>1042</v>
      </c>
      <c r="B2541" s="21" t="s">
        <v>29</v>
      </c>
      <c r="C2541" s="21"/>
      <c r="D2541" s="21"/>
      <c r="E2541" s="33"/>
      <c r="F2541" s="22" t="s">
        <v>30</v>
      </c>
      <c r="G2541" s="23">
        <f t="shared" si="6362"/>
        <v>73006.900000000009</v>
      </c>
      <c r="H2541" s="23">
        <f t="shared" si="6363"/>
        <v>75026.100000000006</v>
      </c>
      <c r="I2541" s="23">
        <f t="shared" si="6364"/>
        <v>75026.100000000006</v>
      </c>
      <c r="J2541" s="23">
        <f t="shared" si="6365"/>
        <v>53.200000000000003</v>
      </c>
      <c r="K2541" s="23">
        <f t="shared" si="6366"/>
        <v>53.200000000000003</v>
      </c>
      <c r="L2541" s="23">
        <f t="shared" si="6367"/>
        <v>53.200000000000003</v>
      </c>
      <c r="M2541" s="23">
        <f t="shared" si="6316"/>
        <v>73060.100000000006</v>
      </c>
      <c r="N2541" s="23">
        <f t="shared" si="6317"/>
        <v>75079.300000000003</v>
      </c>
      <c r="O2541" s="23">
        <f t="shared" si="6318"/>
        <v>75079.300000000003</v>
      </c>
      <c r="P2541" s="23">
        <f t="shared" si="6368"/>
        <v>8798.7000000000007</v>
      </c>
      <c r="Q2541" s="23">
        <f t="shared" si="6369"/>
        <v>0</v>
      </c>
      <c r="R2541" s="23">
        <f t="shared" si="6370"/>
        <v>0</v>
      </c>
      <c r="S2541" s="23">
        <f t="shared" si="6371"/>
        <v>0</v>
      </c>
      <c r="T2541" s="23">
        <f t="shared" si="6372"/>
        <v>10361.400000000001</v>
      </c>
      <c r="U2541" s="23">
        <f t="shared" si="6373"/>
        <v>0</v>
      </c>
      <c r="V2541" s="23">
        <f t="shared" si="6374"/>
        <v>10361.400000000001</v>
      </c>
      <c r="W2541" s="23">
        <f t="shared" si="6375"/>
        <v>0</v>
      </c>
      <c r="X2541" s="23">
        <f t="shared" si="6376"/>
        <v>0</v>
      </c>
      <c r="Y2541" s="23">
        <f t="shared" si="6353"/>
        <v>81858.800000000003</v>
      </c>
      <c r="Z2541" s="23">
        <f t="shared" si="6354"/>
        <v>85440.700000000012</v>
      </c>
      <c r="AA2541" s="23">
        <f t="shared" si="6355"/>
        <v>85440.700000000012</v>
      </c>
      <c r="AB2541" s="23">
        <f t="shared" si="6377"/>
        <v>0</v>
      </c>
      <c r="AC2541" s="23">
        <f t="shared" si="6378"/>
        <v>0</v>
      </c>
      <c r="AD2541" s="23">
        <f t="shared" si="6379"/>
        <v>0</v>
      </c>
      <c r="AE2541" s="23">
        <f t="shared" si="6356"/>
        <v>81858.800000000003</v>
      </c>
      <c r="AF2541" s="23">
        <f t="shared" si="6357"/>
        <v>85440.700000000012</v>
      </c>
      <c r="AG2541" s="23">
        <f t="shared" si="6358"/>
        <v>85440.700000000012</v>
      </c>
      <c r="AH2541" s="23">
        <f t="shared" si="6380"/>
        <v>0</v>
      </c>
      <c r="AI2541" s="23">
        <f t="shared" si="6381"/>
        <v>0</v>
      </c>
      <c r="AJ2541" s="23">
        <f t="shared" si="6382"/>
        <v>0</v>
      </c>
      <c r="AK2541" s="23">
        <f t="shared" si="6383"/>
        <v>0</v>
      </c>
      <c r="AL2541" s="23">
        <f t="shared" si="6384"/>
        <v>0</v>
      </c>
      <c r="AM2541" s="23">
        <f t="shared" si="6385"/>
        <v>0</v>
      </c>
      <c r="AN2541" s="23">
        <f t="shared" si="6386"/>
        <v>0</v>
      </c>
      <c r="AO2541" s="23">
        <f t="shared" si="6387"/>
        <v>0</v>
      </c>
      <c r="AP2541" s="23">
        <f t="shared" si="6388"/>
        <v>0</v>
      </c>
      <c r="AQ2541" s="23">
        <f t="shared" si="6389"/>
        <v>0</v>
      </c>
      <c r="AR2541" s="23">
        <f t="shared" si="6390"/>
        <v>0</v>
      </c>
      <c r="AS2541" s="23">
        <f t="shared" si="6391"/>
        <v>0</v>
      </c>
      <c r="AT2541" s="23">
        <f t="shared" si="6392"/>
        <v>0</v>
      </c>
      <c r="AU2541" s="23">
        <f t="shared" si="6393"/>
        <v>0</v>
      </c>
      <c r="AV2541" s="23">
        <f t="shared" si="6394"/>
        <v>0</v>
      </c>
      <c r="AW2541" s="23">
        <f t="shared" si="6359"/>
        <v>81858.800000000003</v>
      </c>
      <c r="AX2541" s="23">
        <f t="shared" si="6360"/>
        <v>85440.700000000012</v>
      </c>
      <c r="AY2541" s="23">
        <f t="shared" si="6361"/>
        <v>85440.700000000012</v>
      </c>
      <c r="AZ2541" s="23">
        <f t="shared" si="6395"/>
        <v>0</v>
      </c>
      <c r="BA2541" s="24"/>
      <c r="BB2541" s="24"/>
      <c r="BC2541" s="20"/>
      <c r="BD2541" s="20"/>
      <c r="BE2541" s="20"/>
      <c r="BF2541" s="20"/>
      <c r="BG2541" s="20"/>
      <c r="BH2541" s="20"/>
      <c r="BI2541" s="20"/>
    </row>
    <row r="2542" s="25" customFormat="1">
      <c r="A2542" s="26" t="s">
        <v>1042</v>
      </c>
      <c r="B2542" s="26" t="s">
        <v>29</v>
      </c>
      <c r="C2542" s="26" t="s">
        <v>89</v>
      </c>
      <c r="D2542" s="26"/>
      <c r="E2542" s="34"/>
      <c r="F2542" s="27" t="s">
        <v>90</v>
      </c>
      <c r="G2542" s="28">
        <f t="shared" si="6362"/>
        <v>73006.900000000009</v>
      </c>
      <c r="H2542" s="28">
        <f t="shared" si="6363"/>
        <v>75026.100000000006</v>
      </c>
      <c r="I2542" s="28">
        <f t="shared" si="6364"/>
        <v>75026.100000000006</v>
      </c>
      <c r="J2542" s="28">
        <f t="shared" si="6365"/>
        <v>53.200000000000003</v>
      </c>
      <c r="K2542" s="28">
        <f t="shared" si="6366"/>
        <v>53.200000000000003</v>
      </c>
      <c r="L2542" s="28">
        <f t="shared" si="6367"/>
        <v>53.200000000000003</v>
      </c>
      <c r="M2542" s="28">
        <f t="shared" si="6316"/>
        <v>73060.100000000006</v>
      </c>
      <c r="N2542" s="28">
        <f t="shared" si="6317"/>
        <v>75079.300000000003</v>
      </c>
      <c r="O2542" s="28">
        <f t="shared" si="6318"/>
        <v>75079.300000000003</v>
      </c>
      <c r="P2542" s="28">
        <f t="shared" si="6368"/>
        <v>8798.7000000000007</v>
      </c>
      <c r="Q2542" s="28">
        <f t="shared" si="6369"/>
        <v>0</v>
      </c>
      <c r="R2542" s="28">
        <f t="shared" si="6370"/>
        <v>0</v>
      </c>
      <c r="S2542" s="28">
        <f t="shared" si="6371"/>
        <v>0</v>
      </c>
      <c r="T2542" s="28">
        <f t="shared" si="6372"/>
        <v>10361.400000000001</v>
      </c>
      <c r="U2542" s="28">
        <f t="shared" si="6373"/>
        <v>0</v>
      </c>
      <c r="V2542" s="28">
        <f t="shared" si="6374"/>
        <v>10361.400000000001</v>
      </c>
      <c r="W2542" s="28">
        <f t="shared" si="6375"/>
        <v>0</v>
      </c>
      <c r="X2542" s="28">
        <f t="shared" si="6376"/>
        <v>0</v>
      </c>
      <c r="Y2542" s="28">
        <f t="shared" si="6353"/>
        <v>81858.800000000003</v>
      </c>
      <c r="Z2542" s="28">
        <f t="shared" si="6354"/>
        <v>85440.700000000012</v>
      </c>
      <c r="AA2542" s="28">
        <f t="shared" si="6355"/>
        <v>85440.700000000012</v>
      </c>
      <c r="AB2542" s="28">
        <f t="shared" si="6377"/>
        <v>0</v>
      </c>
      <c r="AC2542" s="28">
        <f t="shared" si="6378"/>
        <v>0</v>
      </c>
      <c r="AD2542" s="28">
        <f t="shared" si="6379"/>
        <v>0</v>
      </c>
      <c r="AE2542" s="28">
        <f t="shared" si="6356"/>
        <v>81858.800000000003</v>
      </c>
      <c r="AF2542" s="28">
        <f t="shared" si="6357"/>
        <v>85440.700000000012</v>
      </c>
      <c r="AG2542" s="28">
        <f t="shared" si="6358"/>
        <v>85440.700000000012</v>
      </c>
      <c r="AH2542" s="28">
        <f t="shared" si="6380"/>
        <v>0</v>
      </c>
      <c r="AI2542" s="28">
        <f t="shared" si="6381"/>
        <v>0</v>
      </c>
      <c r="AJ2542" s="28">
        <f t="shared" si="6382"/>
        <v>0</v>
      </c>
      <c r="AK2542" s="28">
        <f t="shared" si="6383"/>
        <v>0</v>
      </c>
      <c r="AL2542" s="28">
        <f t="shared" si="6384"/>
        <v>0</v>
      </c>
      <c r="AM2542" s="28">
        <f t="shared" si="6385"/>
        <v>0</v>
      </c>
      <c r="AN2542" s="28">
        <f t="shared" si="6386"/>
        <v>0</v>
      </c>
      <c r="AO2542" s="28">
        <f t="shared" si="6387"/>
        <v>0</v>
      </c>
      <c r="AP2542" s="28">
        <f t="shared" si="6388"/>
        <v>0</v>
      </c>
      <c r="AQ2542" s="28">
        <f t="shared" si="6389"/>
        <v>0</v>
      </c>
      <c r="AR2542" s="28">
        <f t="shared" si="6390"/>
        <v>0</v>
      </c>
      <c r="AS2542" s="28">
        <f t="shared" si="6391"/>
        <v>0</v>
      </c>
      <c r="AT2542" s="28">
        <f t="shared" si="6392"/>
        <v>0</v>
      </c>
      <c r="AU2542" s="28">
        <f t="shared" si="6393"/>
        <v>0</v>
      </c>
      <c r="AV2542" s="28">
        <f t="shared" si="6394"/>
        <v>0</v>
      </c>
      <c r="AW2542" s="28">
        <f t="shared" si="6359"/>
        <v>81858.800000000003</v>
      </c>
      <c r="AX2542" s="28">
        <f t="shared" si="6360"/>
        <v>85440.700000000012</v>
      </c>
      <c r="AY2542" s="28">
        <f t="shared" si="6361"/>
        <v>85440.700000000012</v>
      </c>
      <c r="AZ2542" s="28">
        <f t="shared" si="6395"/>
        <v>0</v>
      </c>
      <c r="BA2542" s="29"/>
      <c r="BB2542" s="29"/>
      <c r="BC2542" s="25"/>
      <c r="BD2542" s="25"/>
      <c r="BE2542" s="25"/>
      <c r="BF2542" s="25"/>
      <c r="BG2542" s="25"/>
      <c r="BH2542" s="25"/>
      <c r="BI2542" s="25"/>
    </row>
    <row r="2543" s="1" customFormat="1">
      <c r="A2543" s="30" t="s">
        <v>1042</v>
      </c>
      <c r="B2543" s="30" t="s">
        <v>29</v>
      </c>
      <c r="C2543" s="30" t="s">
        <v>89</v>
      </c>
      <c r="D2543" s="30" t="s">
        <v>1044</v>
      </c>
      <c r="E2543" s="35"/>
      <c r="F2543" s="31" t="s">
        <v>1045</v>
      </c>
      <c r="G2543" s="17">
        <f>G2544+G2547</f>
        <v>73006.900000000009</v>
      </c>
      <c r="H2543" s="17">
        <f>H2544+H2547</f>
        <v>75026.100000000006</v>
      </c>
      <c r="I2543" s="17">
        <f>I2544+I2547</f>
        <v>75026.100000000006</v>
      </c>
      <c r="J2543" s="17">
        <f>J2544+J2547</f>
        <v>53.200000000000003</v>
      </c>
      <c r="K2543" s="17">
        <f>K2544+K2547</f>
        <v>53.200000000000003</v>
      </c>
      <c r="L2543" s="17">
        <f>L2544+L2547</f>
        <v>53.200000000000003</v>
      </c>
      <c r="M2543" s="17">
        <f t="shared" si="6316"/>
        <v>73060.100000000006</v>
      </c>
      <c r="N2543" s="17">
        <f t="shared" si="6317"/>
        <v>75079.300000000003</v>
      </c>
      <c r="O2543" s="17">
        <f t="shared" si="6318"/>
        <v>75079.300000000003</v>
      </c>
      <c r="P2543" s="17">
        <f>P2544+P2547</f>
        <v>8798.7000000000007</v>
      </c>
      <c r="Q2543" s="17">
        <f>Q2544+Q2547</f>
        <v>0</v>
      </c>
      <c r="R2543" s="17">
        <f>R2544+R2547</f>
        <v>0</v>
      </c>
      <c r="S2543" s="17">
        <f>S2544+S2547</f>
        <v>0</v>
      </c>
      <c r="T2543" s="17">
        <f>T2544+T2547</f>
        <v>10361.400000000001</v>
      </c>
      <c r="U2543" s="17">
        <f>U2544+U2547</f>
        <v>0</v>
      </c>
      <c r="V2543" s="17">
        <f>V2544+V2547</f>
        <v>10361.400000000001</v>
      </c>
      <c r="W2543" s="17">
        <f>W2544+W2547</f>
        <v>0</v>
      </c>
      <c r="X2543" s="17">
        <f>X2544+X2547</f>
        <v>0</v>
      </c>
      <c r="Y2543" s="17">
        <f t="shared" si="6353"/>
        <v>81858.800000000003</v>
      </c>
      <c r="Z2543" s="17">
        <f t="shared" si="6354"/>
        <v>85440.700000000012</v>
      </c>
      <c r="AA2543" s="17">
        <f t="shared" si="6355"/>
        <v>85440.700000000012</v>
      </c>
      <c r="AB2543" s="17">
        <f>AB2544+AB2547</f>
        <v>0</v>
      </c>
      <c r="AC2543" s="17">
        <f>AC2544+AC2547</f>
        <v>0</v>
      </c>
      <c r="AD2543" s="17">
        <f>AD2544+AD2547</f>
        <v>0</v>
      </c>
      <c r="AE2543" s="17">
        <f t="shared" si="6356"/>
        <v>81858.800000000003</v>
      </c>
      <c r="AF2543" s="17">
        <f t="shared" si="6357"/>
        <v>85440.700000000012</v>
      </c>
      <c r="AG2543" s="17">
        <f t="shared" si="6358"/>
        <v>85440.700000000012</v>
      </c>
      <c r="AH2543" s="17">
        <f>AH2544+AH2547</f>
        <v>0</v>
      </c>
      <c r="AI2543" s="17">
        <f>AI2544+AI2547</f>
        <v>0</v>
      </c>
      <c r="AJ2543" s="17">
        <f>AJ2544+AJ2547</f>
        <v>0</v>
      </c>
      <c r="AK2543" s="17">
        <f>AK2544+AK2547</f>
        <v>0</v>
      </c>
      <c r="AL2543" s="17">
        <f>AL2544+AL2547</f>
        <v>0</v>
      </c>
      <c r="AM2543" s="17">
        <f>AM2544+AM2547</f>
        <v>0</v>
      </c>
      <c r="AN2543" s="17">
        <f>AN2544+AN2547</f>
        <v>0</v>
      </c>
      <c r="AO2543" s="17">
        <f>AO2544+AO2547</f>
        <v>0</v>
      </c>
      <c r="AP2543" s="17">
        <f>AP2544+AP2547</f>
        <v>0</v>
      </c>
      <c r="AQ2543" s="17">
        <f>AQ2544+AQ2547</f>
        <v>0</v>
      </c>
      <c r="AR2543" s="17">
        <f>AR2544+AR2547</f>
        <v>0</v>
      </c>
      <c r="AS2543" s="17">
        <f>AS2544+AS2547</f>
        <v>0</v>
      </c>
      <c r="AT2543" s="17">
        <f>AT2544+AT2547</f>
        <v>0</v>
      </c>
      <c r="AU2543" s="17">
        <f>AU2544+AU2547</f>
        <v>0</v>
      </c>
      <c r="AV2543" s="17">
        <f>AV2544+AV2547</f>
        <v>0</v>
      </c>
      <c r="AW2543" s="17">
        <f t="shared" si="6359"/>
        <v>81858.800000000003</v>
      </c>
      <c r="AX2543" s="17">
        <f t="shared" si="6360"/>
        <v>85440.700000000012</v>
      </c>
      <c r="AY2543" s="17">
        <f t="shared" si="6361"/>
        <v>85440.700000000012</v>
      </c>
      <c r="AZ2543" s="17">
        <f>AZ2544+AZ2547</f>
        <v>0</v>
      </c>
      <c r="BA2543" s="32"/>
      <c r="BB2543" s="32"/>
      <c r="BC2543" s="1"/>
      <c r="BD2543" s="1"/>
      <c r="BE2543" s="1"/>
      <c r="BF2543" s="1"/>
      <c r="BG2543" s="1"/>
      <c r="BH2543" s="1"/>
      <c r="BI2543" s="1"/>
    </row>
    <row r="2544" s="1" customFormat="1">
      <c r="A2544" s="30" t="s">
        <v>1042</v>
      </c>
      <c r="B2544" s="30" t="s">
        <v>29</v>
      </c>
      <c r="C2544" s="30" t="s">
        <v>89</v>
      </c>
      <c r="D2544" s="30" t="s">
        <v>1046</v>
      </c>
      <c r="E2544" s="35"/>
      <c r="F2544" s="31" t="s">
        <v>1047</v>
      </c>
      <c r="G2544" s="17">
        <f t="shared" ref="G2544:G2547" si="6396">G2545</f>
        <v>32468.600000000002</v>
      </c>
      <c r="H2544" s="17">
        <f t="shared" ref="H2544:H2547" si="6397">H2545</f>
        <v>32803.900000000001</v>
      </c>
      <c r="I2544" s="17">
        <f t="shared" ref="I2544:I2547" si="6398">I2545</f>
        <v>32803.900000000001</v>
      </c>
      <c r="J2544" s="17">
        <f t="shared" ref="J2544:J2547" si="6399">J2545</f>
        <v>0</v>
      </c>
      <c r="K2544" s="17">
        <f t="shared" ref="K2544:K2547" si="6400">K2545</f>
        <v>0</v>
      </c>
      <c r="L2544" s="17">
        <f t="shared" ref="L2544:L2547" si="6401">L2545</f>
        <v>0</v>
      </c>
      <c r="M2544" s="17">
        <f t="shared" si="6316"/>
        <v>32468.600000000002</v>
      </c>
      <c r="N2544" s="17">
        <f t="shared" si="6317"/>
        <v>32803.900000000001</v>
      </c>
      <c r="O2544" s="17">
        <f t="shared" si="6318"/>
        <v>32803.900000000001</v>
      </c>
      <c r="P2544" s="17">
        <f t="shared" ref="P2544:P2547" si="6402">P2545</f>
        <v>4452.3999999999996</v>
      </c>
      <c r="Q2544" s="17">
        <f t="shared" ref="Q2544:Q2547" si="6403">Q2545</f>
        <v>0</v>
      </c>
      <c r="R2544" s="17">
        <f t="shared" ref="R2544:R2547" si="6404">R2545</f>
        <v>0</v>
      </c>
      <c r="S2544" s="17">
        <f t="shared" ref="S2544:S2547" si="6405">S2545</f>
        <v>0</v>
      </c>
      <c r="T2544" s="17">
        <f t="shared" ref="T2544:T2547" si="6406">T2545</f>
        <v>5020.1000000000004</v>
      </c>
      <c r="U2544" s="17">
        <f t="shared" ref="U2544:U2547" si="6407">U2545</f>
        <v>0</v>
      </c>
      <c r="V2544" s="17">
        <f t="shared" ref="V2544:V2547" si="6408">V2545</f>
        <v>5020.1000000000004</v>
      </c>
      <c r="W2544" s="17">
        <f t="shared" ref="W2544:W2547" si="6409">W2545</f>
        <v>0</v>
      </c>
      <c r="X2544" s="17">
        <f t="shared" ref="X2544:X2547" si="6410">X2545</f>
        <v>0</v>
      </c>
      <c r="Y2544" s="17">
        <f t="shared" si="6353"/>
        <v>36921</v>
      </c>
      <c r="Z2544" s="17">
        <f t="shared" si="6354"/>
        <v>37824</v>
      </c>
      <c r="AA2544" s="17">
        <f t="shared" si="6355"/>
        <v>37824</v>
      </c>
      <c r="AB2544" s="17">
        <f t="shared" ref="AB2544:AB2547" si="6411">AB2545</f>
        <v>0</v>
      </c>
      <c r="AC2544" s="17">
        <f t="shared" ref="AC2544:AC2547" si="6412">AC2545</f>
        <v>0</v>
      </c>
      <c r="AD2544" s="17">
        <f t="shared" ref="AD2544:AD2547" si="6413">AD2545</f>
        <v>0</v>
      </c>
      <c r="AE2544" s="17">
        <f t="shared" si="6356"/>
        <v>36921</v>
      </c>
      <c r="AF2544" s="17">
        <f t="shared" si="6357"/>
        <v>37824</v>
      </c>
      <c r="AG2544" s="17">
        <f t="shared" si="6358"/>
        <v>37824</v>
      </c>
      <c r="AH2544" s="17">
        <f t="shared" ref="AH2544:AH2547" si="6414">AH2545</f>
        <v>0</v>
      </c>
      <c r="AI2544" s="17">
        <f t="shared" ref="AI2544:AI2547" si="6415">AI2545</f>
        <v>0</v>
      </c>
      <c r="AJ2544" s="17">
        <f t="shared" ref="AJ2544:AJ2547" si="6416">AJ2545</f>
        <v>0</v>
      </c>
      <c r="AK2544" s="17">
        <f t="shared" ref="AK2544:AK2547" si="6417">AK2545</f>
        <v>0</v>
      </c>
      <c r="AL2544" s="17">
        <f t="shared" ref="AL2544:AL2547" si="6418">AL2545</f>
        <v>0</v>
      </c>
      <c r="AM2544" s="17">
        <f t="shared" ref="AM2544:AM2547" si="6419">AM2545</f>
        <v>0</v>
      </c>
      <c r="AN2544" s="17">
        <f t="shared" ref="AN2544:AN2547" si="6420">AN2545</f>
        <v>0</v>
      </c>
      <c r="AO2544" s="17">
        <f t="shared" ref="AO2544:AO2547" si="6421">AO2545</f>
        <v>0</v>
      </c>
      <c r="AP2544" s="17">
        <f t="shared" ref="AP2544:AP2547" si="6422">AP2545</f>
        <v>0</v>
      </c>
      <c r="AQ2544" s="17">
        <f t="shared" ref="AQ2544:AQ2547" si="6423">AQ2545</f>
        <v>0</v>
      </c>
      <c r="AR2544" s="17">
        <f t="shared" ref="AR2544:AR2547" si="6424">AR2545</f>
        <v>0</v>
      </c>
      <c r="AS2544" s="17">
        <f t="shared" ref="AS2544:AS2547" si="6425">AS2545</f>
        <v>0</v>
      </c>
      <c r="AT2544" s="17">
        <f t="shared" ref="AT2544:AT2547" si="6426">AT2545</f>
        <v>0</v>
      </c>
      <c r="AU2544" s="17">
        <f t="shared" ref="AU2544:AU2547" si="6427">AU2545</f>
        <v>0</v>
      </c>
      <c r="AV2544" s="17">
        <f t="shared" ref="AV2544:AV2547" si="6428">AV2545</f>
        <v>0</v>
      </c>
      <c r="AW2544" s="17">
        <f t="shared" si="6359"/>
        <v>36921</v>
      </c>
      <c r="AX2544" s="17">
        <f t="shared" si="6360"/>
        <v>37824</v>
      </c>
      <c r="AY2544" s="17">
        <f t="shared" si="6361"/>
        <v>37824</v>
      </c>
      <c r="AZ2544" s="17">
        <f t="shared" ref="AZ2544:AZ2547" si="6429">AZ2545</f>
        <v>0</v>
      </c>
      <c r="BA2544" s="32"/>
      <c r="BB2544" s="32"/>
      <c r="BC2544" s="1"/>
      <c r="BD2544" s="1"/>
      <c r="BE2544" s="1"/>
      <c r="BF2544" s="1"/>
      <c r="BG2544" s="1"/>
      <c r="BH2544" s="1"/>
      <c r="BI2544" s="1"/>
    </row>
    <row r="2545" s="1" customFormat="1">
      <c r="A2545" s="30" t="s">
        <v>1042</v>
      </c>
      <c r="B2545" s="30" t="s">
        <v>29</v>
      </c>
      <c r="C2545" s="30" t="s">
        <v>89</v>
      </c>
      <c r="D2545" s="30" t="s">
        <v>1048</v>
      </c>
      <c r="E2545" s="35"/>
      <c r="F2545" s="31" t="s">
        <v>52</v>
      </c>
      <c r="G2545" s="17">
        <f t="shared" si="6396"/>
        <v>32468.600000000002</v>
      </c>
      <c r="H2545" s="17">
        <f t="shared" si="6397"/>
        <v>32803.900000000001</v>
      </c>
      <c r="I2545" s="17">
        <f t="shared" si="6398"/>
        <v>32803.900000000001</v>
      </c>
      <c r="J2545" s="17">
        <f t="shared" si="6399"/>
        <v>0</v>
      </c>
      <c r="K2545" s="17">
        <f t="shared" si="6400"/>
        <v>0</v>
      </c>
      <c r="L2545" s="17">
        <f t="shared" si="6401"/>
        <v>0</v>
      </c>
      <c r="M2545" s="17">
        <f t="shared" si="6316"/>
        <v>32468.600000000002</v>
      </c>
      <c r="N2545" s="17">
        <f t="shared" si="6317"/>
        <v>32803.900000000001</v>
      </c>
      <c r="O2545" s="17">
        <f t="shared" si="6318"/>
        <v>32803.900000000001</v>
      </c>
      <c r="P2545" s="17">
        <f t="shared" si="6402"/>
        <v>4452.3999999999996</v>
      </c>
      <c r="Q2545" s="17">
        <f t="shared" si="6403"/>
        <v>0</v>
      </c>
      <c r="R2545" s="17">
        <f t="shared" si="6404"/>
        <v>0</v>
      </c>
      <c r="S2545" s="17">
        <f t="shared" si="6405"/>
        <v>0</v>
      </c>
      <c r="T2545" s="17">
        <f t="shared" si="6406"/>
        <v>5020.1000000000004</v>
      </c>
      <c r="U2545" s="17">
        <f t="shared" si="6407"/>
        <v>0</v>
      </c>
      <c r="V2545" s="17">
        <f t="shared" si="6408"/>
        <v>5020.1000000000004</v>
      </c>
      <c r="W2545" s="17">
        <f t="shared" si="6409"/>
        <v>0</v>
      </c>
      <c r="X2545" s="17">
        <f t="shared" si="6410"/>
        <v>0</v>
      </c>
      <c r="Y2545" s="17">
        <f t="shared" si="6353"/>
        <v>36921</v>
      </c>
      <c r="Z2545" s="17">
        <f t="shared" si="6354"/>
        <v>37824</v>
      </c>
      <c r="AA2545" s="17">
        <f t="shared" si="6355"/>
        <v>37824</v>
      </c>
      <c r="AB2545" s="17">
        <f t="shared" si="6411"/>
        <v>0</v>
      </c>
      <c r="AC2545" s="17">
        <f t="shared" si="6412"/>
        <v>0</v>
      </c>
      <c r="AD2545" s="17">
        <f t="shared" si="6413"/>
        <v>0</v>
      </c>
      <c r="AE2545" s="17">
        <f t="shared" si="6356"/>
        <v>36921</v>
      </c>
      <c r="AF2545" s="17">
        <f t="shared" si="6357"/>
        <v>37824</v>
      </c>
      <c r="AG2545" s="17">
        <f t="shared" si="6358"/>
        <v>37824</v>
      </c>
      <c r="AH2545" s="17">
        <f t="shared" si="6414"/>
        <v>0</v>
      </c>
      <c r="AI2545" s="17">
        <f t="shared" si="6415"/>
        <v>0</v>
      </c>
      <c r="AJ2545" s="17">
        <f t="shared" si="6416"/>
        <v>0</v>
      </c>
      <c r="AK2545" s="17">
        <f t="shared" si="6417"/>
        <v>0</v>
      </c>
      <c r="AL2545" s="17">
        <f t="shared" si="6418"/>
        <v>0</v>
      </c>
      <c r="AM2545" s="17">
        <f t="shared" si="6419"/>
        <v>0</v>
      </c>
      <c r="AN2545" s="17">
        <f t="shared" si="6420"/>
        <v>0</v>
      </c>
      <c r="AO2545" s="17">
        <f t="shared" si="6421"/>
        <v>0</v>
      </c>
      <c r="AP2545" s="17">
        <f t="shared" si="6422"/>
        <v>0</v>
      </c>
      <c r="AQ2545" s="17">
        <f t="shared" si="6423"/>
        <v>0</v>
      </c>
      <c r="AR2545" s="17">
        <f t="shared" si="6424"/>
        <v>0</v>
      </c>
      <c r="AS2545" s="17">
        <f t="shared" si="6425"/>
        <v>0</v>
      </c>
      <c r="AT2545" s="17">
        <f t="shared" si="6426"/>
        <v>0</v>
      </c>
      <c r="AU2545" s="17">
        <f t="shared" si="6427"/>
        <v>0</v>
      </c>
      <c r="AV2545" s="17">
        <f t="shared" si="6428"/>
        <v>0</v>
      </c>
      <c r="AW2545" s="17">
        <f t="shared" si="6359"/>
        <v>36921</v>
      </c>
      <c r="AX2545" s="17">
        <f t="shared" si="6360"/>
        <v>37824</v>
      </c>
      <c r="AY2545" s="17">
        <f t="shared" si="6361"/>
        <v>37824</v>
      </c>
      <c r="AZ2545" s="17">
        <f t="shared" si="6429"/>
        <v>0</v>
      </c>
      <c r="BA2545" s="32"/>
      <c r="BB2545" s="32"/>
      <c r="BC2545" s="1"/>
      <c r="BD2545" s="1"/>
      <c r="BE2545" s="1"/>
      <c r="BF2545" s="1"/>
      <c r="BG2545" s="1"/>
      <c r="BH2545" s="1"/>
      <c r="BI2545" s="1"/>
    </row>
    <row r="2546" s="1" customFormat="1">
      <c r="A2546" s="30" t="s">
        <v>1042</v>
      </c>
      <c r="B2546" s="30" t="s">
        <v>29</v>
      </c>
      <c r="C2546" s="30" t="s">
        <v>89</v>
      </c>
      <c r="D2546" s="30" t="s">
        <v>1048</v>
      </c>
      <c r="E2546" s="30" t="s">
        <v>53</v>
      </c>
      <c r="F2546" s="31" t="s">
        <v>54</v>
      </c>
      <c r="G2546" s="17">
        <v>32468.600000000002</v>
      </c>
      <c r="H2546" s="17">
        <v>32803.900000000001</v>
      </c>
      <c r="I2546" s="17">
        <v>32803.900000000001</v>
      </c>
      <c r="J2546" s="17"/>
      <c r="K2546" s="17"/>
      <c r="L2546" s="17"/>
      <c r="M2546" s="17">
        <f t="shared" si="6316"/>
        <v>32468.600000000002</v>
      </c>
      <c r="N2546" s="17">
        <f t="shared" si="6317"/>
        <v>32803.900000000001</v>
      </c>
      <c r="O2546" s="17">
        <f t="shared" si="6318"/>
        <v>32803.900000000001</v>
      </c>
      <c r="P2546" s="17">
        <v>4452.3999999999996</v>
      </c>
      <c r="Q2546" s="17"/>
      <c r="R2546" s="17"/>
      <c r="S2546" s="17"/>
      <c r="T2546" s="17">
        <v>5020.1000000000004</v>
      </c>
      <c r="U2546" s="17"/>
      <c r="V2546" s="17">
        <v>5020.1000000000004</v>
      </c>
      <c r="W2546" s="17"/>
      <c r="X2546" s="17"/>
      <c r="Y2546" s="17">
        <f t="shared" si="6353"/>
        <v>36921</v>
      </c>
      <c r="Z2546" s="17">
        <f t="shared" si="6354"/>
        <v>37824</v>
      </c>
      <c r="AA2546" s="17">
        <f t="shared" si="6355"/>
        <v>37824</v>
      </c>
      <c r="AB2546" s="17"/>
      <c r="AC2546" s="17"/>
      <c r="AD2546" s="17"/>
      <c r="AE2546" s="17">
        <f t="shared" si="6356"/>
        <v>36921</v>
      </c>
      <c r="AF2546" s="17">
        <f t="shared" si="6357"/>
        <v>37824</v>
      </c>
      <c r="AG2546" s="17">
        <f t="shared" si="6358"/>
        <v>37824</v>
      </c>
      <c r="AH2546" s="17"/>
      <c r="AI2546" s="17"/>
      <c r="AJ2546" s="17"/>
      <c r="AK2546" s="17"/>
      <c r="AL2546" s="17"/>
      <c r="AM2546" s="17"/>
      <c r="AN2546" s="17"/>
      <c r="AO2546" s="17"/>
      <c r="AP2546" s="17"/>
      <c r="AQ2546" s="17"/>
      <c r="AR2546" s="17"/>
      <c r="AS2546" s="17"/>
      <c r="AT2546" s="17"/>
      <c r="AU2546" s="17"/>
      <c r="AV2546" s="17"/>
      <c r="AW2546" s="17">
        <f t="shared" si="6359"/>
        <v>36921</v>
      </c>
      <c r="AX2546" s="17">
        <f t="shared" si="6360"/>
        <v>37824</v>
      </c>
      <c r="AY2546" s="17">
        <f t="shared" si="6361"/>
        <v>37824</v>
      </c>
      <c r="AZ2546" s="17"/>
      <c r="BA2546" s="32"/>
      <c r="BB2546" s="32"/>
      <c r="BC2546" s="1"/>
      <c r="BD2546" s="1"/>
      <c r="BE2546" s="1"/>
      <c r="BF2546" s="1"/>
      <c r="BG2546" s="1"/>
      <c r="BH2546" s="1"/>
      <c r="BI2546" s="1"/>
    </row>
    <row r="2547" s="1" customFormat="1">
      <c r="A2547" s="30" t="s">
        <v>1042</v>
      </c>
      <c r="B2547" s="30" t="s">
        <v>29</v>
      </c>
      <c r="C2547" s="30" t="s">
        <v>89</v>
      </c>
      <c r="D2547" s="30" t="s">
        <v>1049</v>
      </c>
      <c r="E2547" s="35"/>
      <c r="F2547" s="31" t="s">
        <v>144</v>
      </c>
      <c r="G2547" s="17">
        <f t="shared" si="6396"/>
        <v>40538.30000000001</v>
      </c>
      <c r="H2547" s="17">
        <f t="shared" si="6397"/>
        <v>42222.200000000012</v>
      </c>
      <c r="I2547" s="17">
        <f t="shared" si="6398"/>
        <v>42222.200000000012</v>
      </c>
      <c r="J2547" s="17">
        <f t="shared" si="6399"/>
        <v>53.200000000000003</v>
      </c>
      <c r="K2547" s="17">
        <f t="shared" si="6400"/>
        <v>53.200000000000003</v>
      </c>
      <c r="L2547" s="17">
        <f t="shared" si="6401"/>
        <v>53.200000000000003</v>
      </c>
      <c r="M2547" s="17">
        <f t="shared" si="6316"/>
        <v>40591.500000000007</v>
      </c>
      <c r="N2547" s="17">
        <f t="shared" si="6317"/>
        <v>42275.400000000009</v>
      </c>
      <c r="O2547" s="17">
        <f t="shared" si="6318"/>
        <v>42275.400000000009</v>
      </c>
      <c r="P2547" s="17">
        <f t="shared" si="6402"/>
        <v>4346.3000000000002</v>
      </c>
      <c r="Q2547" s="17">
        <f t="shared" si="6403"/>
        <v>0</v>
      </c>
      <c r="R2547" s="17">
        <f t="shared" si="6404"/>
        <v>0</v>
      </c>
      <c r="S2547" s="17">
        <f t="shared" si="6405"/>
        <v>0</v>
      </c>
      <c r="T2547" s="17">
        <f t="shared" si="6406"/>
        <v>5341.3000000000002</v>
      </c>
      <c r="U2547" s="17">
        <f t="shared" si="6407"/>
        <v>0</v>
      </c>
      <c r="V2547" s="17">
        <f t="shared" si="6408"/>
        <v>5341.3000000000002</v>
      </c>
      <c r="W2547" s="17">
        <f t="shared" si="6409"/>
        <v>0</v>
      </c>
      <c r="X2547" s="17">
        <f t="shared" si="6410"/>
        <v>0</v>
      </c>
      <c r="Y2547" s="17">
        <f t="shared" si="6353"/>
        <v>44937.80000000001</v>
      </c>
      <c r="Z2547" s="17">
        <f t="shared" si="6354"/>
        <v>47616.700000000012</v>
      </c>
      <c r="AA2547" s="17">
        <f t="shared" si="6355"/>
        <v>47616.700000000012</v>
      </c>
      <c r="AB2547" s="17">
        <f t="shared" si="6411"/>
        <v>0</v>
      </c>
      <c r="AC2547" s="17">
        <f t="shared" si="6412"/>
        <v>0</v>
      </c>
      <c r="AD2547" s="17">
        <f t="shared" si="6413"/>
        <v>0</v>
      </c>
      <c r="AE2547" s="17">
        <f t="shared" si="6356"/>
        <v>44937.80000000001</v>
      </c>
      <c r="AF2547" s="17">
        <f t="shared" si="6357"/>
        <v>47616.700000000012</v>
      </c>
      <c r="AG2547" s="17">
        <f t="shared" si="6358"/>
        <v>47616.700000000012</v>
      </c>
      <c r="AH2547" s="17">
        <f t="shared" si="6414"/>
        <v>0</v>
      </c>
      <c r="AI2547" s="17">
        <f t="shared" si="6415"/>
        <v>0</v>
      </c>
      <c r="AJ2547" s="17">
        <f t="shared" si="6416"/>
        <v>0</v>
      </c>
      <c r="AK2547" s="17">
        <f t="shared" si="6417"/>
        <v>0</v>
      </c>
      <c r="AL2547" s="17">
        <f t="shared" si="6418"/>
        <v>0</v>
      </c>
      <c r="AM2547" s="17">
        <f t="shared" si="6419"/>
        <v>0</v>
      </c>
      <c r="AN2547" s="17">
        <f t="shared" si="6420"/>
        <v>0</v>
      </c>
      <c r="AO2547" s="17">
        <f t="shared" si="6421"/>
        <v>0</v>
      </c>
      <c r="AP2547" s="17">
        <f t="shared" si="6422"/>
        <v>0</v>
      </c>
      <c r="AQ2547" s="17">
        <f t="shared" si="6423"/>
        <v>0</v>
      </c>
      <c r="AR2547" s="17">
        <f t="shared" si="6424"/>
        <v>0</v>
      </c>
      <c r="AS2547" s="17">
        <f t="shared" si="6425"/>
        <v>0</v>
      </c>
      <c r="AT2547" s="17">
        <f t="shared" si="6426"/>
        <v>0</v>
      </c>
      <c r="AU2547" s="17">
        <f t="shared" si="6427"/>
        <v>0</v>
      </c>
      <c r="AV2547" s="17">
        <f t="shared" si="6428"/>
        <v>0</v>
      </c>
      <c r="AW2547" s="17">
        <f t="shared" si="6359"/>
        <v>44937.80000000001</v>
      </c>
      <c r="AX2547" s="17">
        <f t="shared" si="6360"/>
        <v>47616.700000000012</v>
      </c>
      <c r="AY2547" s="17">
        <f t="shared" si="6361"/>
        <v>47616.700000000012</v>
      </c>
      <c r="AZ2547" s="17">
        <f t="shared" si="6429"/>
        <v>0</v>
      </c>
      <c r="BA2547" s="32"/>
      <c r="BB2547" s="32"/>
      <c r="BC2547" s="1"/>
      <c r="BD2547" s="1"/>
      <c r="BE2547" s="1"/>
      <c r="BF2547" s="1"/>
      <c r="BG2547" s="1"/>
      <c r="BH2547" s="1"/>
      <c r="BI2547" s="1"/>
    </row>
    <row r="2548" s="1" customFormat="1" ht="15">
      <c r="A2548" s="30" t="s">
        <v>1042</v>
      </c>
      <c r="B2548" s="30" t="s">
        <v>29</v>
      </c>
      <c r="C2548" s="30" t="s">
        <v>89</v>
      </c>
      <c r="D2548" s="30" t="s">
        <v>1050</v>
      </c>
      <c r="E2548" s="35"/>
      <c r="F2548" s="31" t="s">
        <v>52</v>
      </c>
      <c r="G2548" s="17">
        <f>G2549+G2550+G2551</f>
        <v>40538.30000000001</v>
      </c>
      <c r="H2548" s="17">
        <f>H2549+H2550+H2551</f>
        <v>42222.200000000012</v>
      </c>
      <c r="I2548" s="17">
        <f>I2549+I2550+I2551</f>
        <v>42222.200000000012</v>
      </c>
      <c r="J2548" s="17">
        <f>J2549+J2550+J2551</f>
        <v>53.200000000000003</v>
      </c>
      <c r="K2548" s="17">
        <f>K2549+K2550+K2551</f>
        <v>53.200000000000003</v>
      </c>
      <c r="L2548" s="17">
        <f>L2549+L2550+L2551</f>
        <v>53.200000000000003</v>
      </c>
      <c r="M2548" s="17">
        <f t="shared" si="6316"/>
        <v>40591.500000000007</v>
      </c>
      <c r="N2548" s="17">
        <f t="shared" si="6317"/>
        <v>42275.400000000009</v>
      </c>
      <c r="O2548" s="17">
        <f t="shared" si="6318"/>
        <v>42275.400000000009</v>
      </c>
      <c r="P2548" s="17">
        <f>P2549+P2550+P2551</f>
        <v>4346.3000000000002</v>
      </c>
      <c r="Q2548" s="17">
        <f>Q2549+Q2550+Q2551</f>
        <v>0</v>
      </c>
      <c r="R2548" s="17">
        <f>R2549+R2550+R2551</f>
        <v>0</v>
      </c>
      <c r="S2548" s="17">
        <f>S2549+S2550+S2551</f>
        <v>0</v>
      </c>
      <c r="T2548" s="17">
        <f>T2549+T2550+T2551</f>
        <v>5341.3000000000002</v>
      </c>
      <c r="U2548" s="17">
        <f>U2549+U2550+U2551</f>
        <v>0</v>
      </c>
      <c r="V2548" s="17">
        <f>V2549+V2550+V2551</f>
        <v>5341.3000000000002</v>
      </c>
      <c r="W2548" s="17">
        <f>W2549+W2550+W2551</f>
        <v>0</v>
      </c>
      <c r="X2548" s="17">
        <f>X2549+X2550+X2551</f>
        <v>0</v>
      </c>
      <c r="Y2548" s="17">
        <f t="shared" si="6353"/>
        <v>44937.80000000001</v>
      </c>
      <c r="Z2548" s="17">
        <f t="shared" si="6354"/>
        <v>47616.700000000012</v>
      </c>
      <c r="AA2548" s="17">
        <f t="shared" si="6355"/>
        <v>47616.700000000012</v>
      </c>
      <c r="AB2548" s="17">
        <f>AB2549+AB2550+AB2551</f>
        <v>0</v>
      </c>
      <c r="AC2548" s="17">
        <f>AC2549+AC2550+AC2551</f>
        <v>0</v>
      </c>
      <c r="AD2548" s="17">
        <f>AD2549+AD2550+AD2551</f>
        <v>0</v>
      </c>
      <c r="AE2548" s="17">
        <f t="shared" si="6356"/>
        <v>44937.80000000001</v>
      </c>
      <c r="AF2548" s="17">
        <f t="shared" si="6357"/>
        <v>47616.700000000012</v>
      </c>
      <c r="AG2548" s="17">
        <f t="shared" si="6358"/>
        <v>47616.700000000012</v>
      </c>
      <c r="AH2548" s="17">
        <f>AH2549+AH2550+AH2551</f>
        <v>0</v>
      </c>
      <c r="AI2548" s="17">
        <f>AI2549+AI2550+AI2551</f>
        <v>0</v>
      </c>
      <c r="AJ2548" s="17">
        <f>AJ2549+AJ2550+AJ2551</f>
        <v>0</v>
      </c>
      <c r="AK2548" s="17">
        <f>AK2549+AK2550+AK2551</f>
        <v>0</v>
      </c>
      <c r="AL2548" s="17">
        <f>AL2549+AL2550+AL2551</f>
        <v>0</v>
      </c>
      <c r="AM2548" s="17">
        <f>AM2549+AM2550+AM2551</f>
        <v>0</v>
      </c>
      <c r="AN2548" s="17">
        <f>AN2549+AN2550+AN2551</f>
        <v>0</v>
      </c>
      <c r="AO2548" s="17">
        <f>AO2549+AO2550+AO2551</f>
        <v>0</v>
      </c>
      <c r="AP2548" s="17">
        <f>AP2549+AP2550+AP2551</f>
        <v>0</v>
      </c>
      <c r="AQ2548" s="17">
        <f>AQ2549+AQ2550+AQ2551</f>
        <v>0</v>
      </c>
      <c r="AR2548" s="17">
        <f>AR2549+AR2550+AR2551</f>
        <v>0</v>
      </c>
      <c r="AS2548" s="17">
        <f>AS2549+AS2550+AS2551</f>
        <v>0</v>
      </c>
      <c r="AT2548" s="17">
        <f>AT2549+AT2550+AT2551</f>
        <v>0</v>
      </c>
      <c r="AU2548" s="17">
        <f>AU2549+AU2550+AU2551</f>
        <v>0</v>
      </c>
      <c r="AV2548" s="17">
        <f>AV2549+AV2550+AV2551</f>
        <v>0</v>
      </c>
      <c r="AW2548" s="17">
        <f t="shared" si="6359"/>
        <v>44937.80000000001</v>
      </c>
      <c r="AX2548" s="17">
        <f t="shared" si="6360"/>
        <v>47616.700000000012</v>
      </c>
      <c r="AY2548" s="17">
        <f t="shared" si="6361"/>
        <v>47616.700000000012</v>
      </c>
      <c r="AZ2548" s="17">
        <f>AZ2549+AZ2550+AZ2551</f>
        <v>0</v>
      </c>
      <c r="BA2548" s="32"/>
      <c r="BB2548" s="32"/>
      <c r="BC2548" s="1"/>
      <c r="BD2548" s="1"/>
      <c r="BE2548" s="1"/>
      <c r="BF2548" s="1"/>
      <c r="BG2548" s="1"/>
      <c r="BH2548" s="1"/>
      <c r="BI2548" s="1"/>
    </row>
    <row r="2549" s="1" customFormat="1" ht="75">
      <c r="A2549" s="30" t="s">
        <v>1042</v>
      </c>
      <c r="B2549" s="30" t="s">
        <v>29</v>
      </c>
      <c r="C2549" s="30" t="s">
        <v>89</v>
      </c>
      <c r="D2549" s="30" t="s">
        <v>1050</v>
      </c>
      <c r="E2549" s="30" t="s">
        <v>53</v>
      </c>
      <c r="F2549" s="31" t="s">
        <v>54</v>
      </c>
      <c r="G2549" s="17">
        <v>33720.700000000004</v>
      </c>
      <c r="H2549" s="17">
        <v>35404.600000000006</v>
      </c>
      <c r="I2549" s="17">
        <v>35404.600000000006</v>
      </c>
      <c r="J2549" s="17"/>
      <c r="K2549" s="17"/>
      <c r="L2549" s="17"/>
      <c r="M2549" s="17">
        <f t="shared" si="6316"/>
        <v>33720.700000000004</v>
      </c>
      <c r="N2549" s="17">
        <f t="shared" si="6317"/>
        <v>35404.600000000006</v>
      </c>
      <c r="O2549" s="17">
        <f t="shared" si="6318"/>
        <v>35404.600000000006</v>
      </c>
      <c r="P2549" s="17">
        <v>4346.3000000000002</v>
      </c>
      <c r="Q2549" s="17"/>
      <c r="R2549" s="17"/>
      <c r="S2549" s="17"/>
      <c r="T2549" s="17">
        <v>5341.3000000000002</v>
      </c>
      <c r="U2549" s="17"/>
      <c r="V2549" s="17">
        <v>5341.3000000000002</v>
      </c>
      <c r="W2549" s="17"/>
      <c r="X2549" s="17"/>
      <c r="Y2549" s="17">
        <f t="shared" si="6353"/>
        <v>38067.000000000007</v>
      </c>
      <c r="Z2549" s="17">
        <f t="shared" si="6354"/>
        <v>40745.900000000009</v>
      </c>
      <c r="AA2549" s="17">
        <f t="shared" si="6355"/>
        <v>40745.900000000009</v>
      </c>
      <c r="AB2549" s="17"/>
      <c r="AC2549" s="17"/>
      <c r="AD2549" s="17"/>
      <c r="AE2549" s="17">
        <f t="shared" si="6356"/>
        <v>38067.000000000007</v>
      </c>
      <c r="AF2549" s="17">
        <f t="shared" si="6357"/>
        <v>40745.900000000009</v>
      </c>
      <c r="AG2549" s="17">
        <f t="shared" si="6358"/>
        <v>40745.900000000009</v>
      </c>
      <c r="AH2549" s="17"/>
      <c r="AI2549" s="17"/>
      <c r="AJ2549" s="17"/>
      <c r="AK2549" s="17"/>
      <c r="AL2549" s="17"/>
      <c r="AM2549" s="17"/>
      <c r="AN2549" s="17"/>
      <c r="AO2549" s="17"/>
      <c r="AP2549" s="17"/>
      <c r="AQ2549" s="17"/>
      <c r="AR2549" s="17"/>
      <c r="AS2549" s="17"/>
      <c r="AT2549" s="17"/>
      <c r="AU2549" s="17"/>
      <c r="AV2549" s="17"/>
      <c r="AW2549" s="17">
        <f t="shared" si="6359"/>
        <v>38067.000000000007</v>
      </c>
      <c r="AX2549" s="17">
        <f t="shared" si="6360"/>
        <v>40745.900000000009</v>
      </c>
      <c r="AY2549" s="17">
        <f t="shared" si="6361"/>
        <v>40745.900000000009</v>
      </c>
      <c r="AZ2549" s="17"/>
      <c r="BA2549" s="32"/>
      <c r="BB2549" s="32"/>
      <c r="BC2549" s="1"/>
      <c r="BD2549" s="1"/>
      <c r="BE2549" s="1"/>
      <c r="BF2549" s="1"/>
      <c r="BG2549" s="1"/>
      <c r="BH2549" s="1"/>
      <c r="BI2549" s="1"/>
    </row>
    <row r="2550" s="1" customFormat="1" ht="30">
      <c r="A2550" s="30" t="s">
        <v>1042</v>
      </c>
      <c r="B2550" s="30" t="s">
        <v>29</v>
      </c>
      <c r="C2550" s="30" t="s">
        <v>89</v>
      </c>
      <c r="D2550" s="30" t="s">
        <v>1050</v>
      </c>
      <c r="E2550" s="30" t="s">
        <v>41</v>
      </c>
      <c r="F2550" s="31" t="s">
        <v>42</v>
      </c>
      <c r="G2550" s="17">
        <v>6751.3000000000002</v>
      </c>
      <c r="H2550" s="17">
        <v>6751.3000000000002</v>
      </c>
      <c r="I2550" s="17">
        <v>6751.3000000000002</v>
      </c>
      <c r="J2550" s="17">
        <v>53.200000000000003</v>
      </c>
      <c r="K2550" s="17">
        <v>53.200000000000003</v>
      </c>
      <c r="L2550" s="17">
        <v>53.200000000000003</v>
      </c>
      <c r="M2550" s="17">
        <f t="shared" si="6316"/>
        <v>6804.5</v>
      </c>
      <c r="N2550" s="17">
        <f t="shared" si="6317"/>
        <v>6804.5</v>
      </c>
      <c r="O2550" s="17">
        <f t="shared" si="6318"/>
        <v>6804.5</v>
      </c>
      <c r="P2550" s="17"/>
      <c r="Q2550" s="17"/>
      <c r="R2550" s="17"/>
      <c r="S2550" s="17"/>
      <c r="T2550" s="17"/>
      <c r="U2550" s="17"/>
      <c r="V2550" s="17"/>
      <c r="W2550" s="17"/>
      <c r="X2550" s="17"/>
      <c r="Y2550" s="17">
        <f t="shared" si="6353"/>
        <v>6804.5</v>
      </c>
      <c r="Z2550" s="17">
        <f t="shared" si="6354"/>
        <v>6804.5</v>
      </c>
      <c r="AA2550" s="17">
        <f t="shared" si="6355"/>
        <v>6804.5</v>
      </c>
      <c r="AB2550" s="17"/>
      <c r="AC2550" s="17"/>
      <c r="AD2550" s="17"/>
      <c r="AE2550" s="17">
        <f t="shared" si="6356"/>
        <v>6804.5</v>
      </c>
      <c r="AF2550" s="17">
        <f t="shared" si="6357"/>
        <v>6804.5</v>
      </c>
      <c r="AG2550" s="17">
        <f t="shared" si="6358"/>
        <v>6804.5</v>
      </c>
      <c r="AH2550" s="17"/>
      <c r="AI2550" s="17"/>
      <c r="AJ2550" s="17"/>
      <c r="AK2550" s="17"/>
      <c r="AL2550" s="17"/>
      <c r="AM2550" s="17"/>
      <c r="AN2550" s="17"/>
      <c r="AO2550" s="17"/>
      <c r="AP2550" s="17"/>
      <c r="AQ2550" s="17"/>
      <c r="AR2550" s="17"/>
      <c r="AS2550" s="17"/>
      <c r="AT2550" s="17"/>
      <c r="AU2550" s="17"/>
      <c r="AV2550" s="17"/>
      <c r="AW2550" s="17">
        <f t="shared" si="6359"/>
        <v>6804.5</v>
      </c>
      <c r="AX2550" s="17">
        <f t="shared" si="6360"/>
        <v>6804.5</v>
      </c>
      <c r="AY2550" s="17">
        <f t="shared" si="6361"/>
        <v>6804.5</v>
      </c>
      <c r="AZ2550" s="17"/>
      <c r="BA2550" s="32"/>
      <c r="BB2550" s="32">
        <v>40</v>
      </c>
      <c r="BC2550" s="1"/>
      <c r="BD2550" s="1"/>
      <c r="BE2550" s="1"/>
      <c r="BF2550" s="1"/>
      <c r="BG2550" s="1"/>
      <c r="BH2550" s="1"/>
      <c r="BI2550" s="1"/>
    </row>
    <row r="2551" s="1" customFormat="1" ht="15">
      <c r="A2551" s="30" t="s">
        <v>1042</v>
      </c>
      <c r="B2551" s="30" t="s">
        <v>29</v>
      </c>
      <c r="C2551" s="30" t="s">
        <v>89</v>
      </c>
      <c r="D2551" s="30" t="s">
        <v>1050</v>
      </c>
      <c r="E2551" s="30" t="s">
        <v>43</v>
      </c>
      <c r="F2551" s="31" t="s">
        <v>44</v>
      </c>
      <c r="G2551" s="17">
        <v>66.299999999999997</v>
      </c>
      <c r="H2551" s="17">
        <v>66.299999999999997</v>
      </c>
      <c r="I2551" s="17">
        <v>66.299999999999997</v>
      </c>
      <c r="J2551" s="17"/>
      <c r="K2551" s="17"/>
      <c r="L2551" s="17"/>
      <c r="M2551" s="17">
        <f t="shared" si="6316"/>
        <v>66.299999999999997</v>
      </c>
      <c r="N2551" s="17">
        <f t="shared" si="6317"/>
        <v>66.299999999999997</v>
      </c>
      <c r="O2551" s="17">
        <f t="shared" si="6318"/>
        <v>66.299999999999997</v>
      </c>
      <c r="P2551" s="17"/>
      <c r="Q2551" s="17"/>
      <c r="R2551" s="17"/>
      <c r="S2551" s="17"/>
      <c r="T2551" s="17"/>
      <c r="U2551" s="17"/>
      <c r="V2551" s="17"/>
      <c r="W2551" s="17"/>
      <c r="X2551" s="17"/>
      <c r="Y2551" s="17">
        <f t="shared" si="6353"/>
        <v>66.299999999999997</v>
      </c>
      <c r="Z2551" s="17">
        <f t="shared" si="6354"/>
        <v>66.299999999999997</v>
      </c>
      <c r="AA2551" s="17">
        <f t="shared" si="6355"/>
        <v>66.299999999999997</v>
      </c>
      <c r="AB2551" s="17"/>
      <c r="AC2551" s="17"/>
      <c r="AD2551" s="17"/>
      <c r="AE2551" s="17">
        <f t="shared" si="6356"/>
        <v>66.299999999999997</v>
      </c>
      <c r="AF2551" s="17">
        <f t="shared" si="6357"/>
        <v>66.299999999999997</v>
      </c>
      <c r="AG2551" s="17">
        <f t="shared" si="6358"/>
        <v>66.299999999999997</v>
      </c>
      <c r="AH2551" s="17"/>
      <c r="AI2551" s="17"/>
      <c r="AJ2551" s="17"/>
      <c r="AK2551" s="17"/>
      <c r="AL2551" s="17"/>
      <c r="AM2551" s="17"/>
      <c r="AN2551" s="17"/>
      <c r="AO2551" s="17"/>
      <c r="AP2551" s="17"/>
      <c r="AQ2551" s="17"/>
      <c r="AR2551" s="17"/>
      <c r="AS2551" s="17"/>
      <c r="AT2551" s="17"/>
      <c r="AU2551" s="17"/>
      <c r="AV2551" s="17"/>
      <c r="AW2551" s="17">
        <f t="shared" si="6359"/>
        <v>66.299999999999997</v>
      </c>
      <c r="AX2551" s="17">
        <f t="shared" si="6360"/>
        <v>66.299999999999997</v>
      </c>
      <c r="AY2551" s="17">
        <f t="shared" si="6361"/>
        <v>66.299999999999997</v>
      </c>
      <c r="AZ2551" s="17"/>
      <c r="BA2551" s="32"/>
      <c r="BB2551" s="32"/>
      <c r="BC2551" s="1"/>
      <c r="BD2551" s="1"/>
      <c r="BE2551" s="1"/>
      <c r="BF2551" s="1"/>
      <c r="BG2551" s="1"/>
      <c r="BH2551" s="1"/>
      <c r="BI2551" s="1"/>
    </row>
    <row r="2552" s="20" customFormat="1" ht="15">
      <c r="A2552" s="21" t="s">
        <v>1051</v>
      </c>
      <c r="B2552" s="21"/>
      <c r="C2552" s="21"/>
      <c r="D2552" s="21"/>
      <c r="E2552" s="33"/>
      <c r="F2552" s="22" t="s">
        <v>1052</v>
      </c>
      <c r="G2552" s="23">
        <f>G2553</f>
        <v>278660.20000000001</v>
      </c>
      <c r="H2552" s="23">
        <f>H2553</f>
        <v>285024.39999999997</v>
      </c>
      <c r="I2552" s="23">
        <f>I2553</f>
        <v>285024.39999999997</v>
      </c>
      <c r="J2552" s="23">
        <f>J2553</f>
        <v>148.19999999999999</v>
      </c>
      <c r="K2552" s="23">
        <f>K2553</f>
        <v>148.19999999999999</v>
      </c>
      <c r="L2552" s="23">
        <f>L2553</f>
        <v>148.19999999999999</v>
      </c>
      <c r="M2552" s="23">
        <f t="shared" si="6316"/>
        <v>278808.40000000002</v>
      </c>
      <c r="N2552" s="23">
        <f t="shared" si="6317"/>
        <v>285172.59999999998</v>
      </c>
      <c r="O2552" s="23">
        <f t="shared" si="6318"/>
        <v>285172.59999999998</v>
      </c>
      <c r="P2552" s="23">
        <f>P2553</f>
        <v>21769.700000000001</v>
      </c>
      <c r="Q2552" s="23">
        <f>Q2553</f>
        <v>0</v>
      </c>
      <c r="R2552" s="23">
        <f>R2553</f>
        <v>0</v>
      </c>
      <c r="S2552" s="23">
        <f>S2553</f>
        <v>5285.6667699999998</v>
      </c>
      <c r="T2552" s="23">
        <f>T2553</f>
        <v>25708.900000000001</v>
      </c>
      <c r="U2552" s="23">
        <f>U2553</f>
        <v>0</v>
      </c>
      <c r="V2552" s="23">
        <f>V2553</f>
        <v>25708.900000000001</v>
      </c>
      <c r="W2552" s="23">
        <f>W2553</f>
        <v>0</v>
      </c>
      <c r="X2552" s="23">
        <f>X2553</f>
        <v>0</v>
      </c>
      <c r="Y2552" s="23">
        <f t="shared" si="6353"/>
        <v>305863.76677000005</v>
      </c>
      <c r="Z2552" s="23">
        <f t="shared" si="6354"/>
        <v>310881.5</v>
      </c>
      <c r="AA2552" s="23">
        <f t="shared" si="6355"/>
        <v>310881.5</v>
      </c>
      <c r="AB2552" s="23">
        <f>AB2553</f>
        <v>160.09999999999999</v>
      </c>
      <c r="AC2552" s="23">
        <f>AC2553</f>
        <v>112.8</v>
      </c>
      <c r="AD2552" s="23">
        <f>AD2553</f>
        <v>112.8</v>
      </c>
      <c r="AE2552" s="23">
        <f t="shared" si="6356"/>
        <v>306023.86677000002</v>
      </c>
      <c r="AF2552" s="23">
        <f t="shared" si="6357"/>
        <v>310994.29999999999</v>
      </c>
      <c r="AG2552" s="23">
        <f t="shared" si="6358"/>
        <v>310994.29999999999</v>
      </c>
      <c r="AH2552" s="23">
        <f>AH2553</f>
        <v>0</v>
      </c>
      <c r="AI2552" s="23">
        <f>AI2553</f>
        <v>0</v>
      </c>
      <c r="AJ2552" s="23">
        <f>AJ2553</f>
        <v>0</v>
      </c>
      <c r="AK2552" s="23">
        <f>AK2553</f>
        <v>0</v>
      </c>
      <c r="AL2552" s="23">
        <f>AL2553</f>
        <v>0</v>
      </c>
      <c r="AM2552" s="23">
        <f>AM2553</f>
        <v>0</v>
      </c>
      <c r="AN2552" s="23">
        <f>AN2553</f>
        <v>0</v>
      </c>
      <c r="AO2552" s="23">
        <f>AO2553</f>
        <v>0</v>
      </c>
      <c r="AP2552" s="23">
        <f>AP2553</f>
        <v>0</v>
      </c>
      <c r="AQ2552" s="23">
        <f>AQ2553</f>
        <v>0</v>
      </c>
      <c r="AR2552" s="23">
        <f>AR2553</f>
        <v>0</v>
      </c>
      <c r="AS2552" s="23">
        <f>AS2553</f>
        <v>0</v>
      </c>
      <c r="AT2552" s="23">
        <f>AT2553</f>
        <v>0</v>
      </c>
      <c r="AU2552" s="23">
        <f>AU2553</f>
        <v>0</v>
      </c>
      <c r="AV2552" s="23">
        <f>AV2553</f>
        <v>0</v>
      </c>
      <c r="AW2552" s="23">
        <f t="shared" si="6359"/>
        <v>306023.86677000002</v>
      </c>
      <c r="AX2552" s="23">
        <f t="shared" si="6360"/>
        <v>310994.29999999999</v>
      </c>
      <c r="AY2552" s="23">
        <f t="shared" si="6361"/>
        <v>310994.29999999999</v>
      </c>
      <c r="AZ2552" s="23">
        <f>AZ2553</f>
        <v>0</v>
      </c>
      <c r="BA2552" s="24"/>
      <c r="BB2552" s="24"/>
      <c r="BC2552" s="20"/>
      <c r="BD2552" s="20"/>
      <c r="BE2552" s="20"/>
      <c r="BF2552" s="20"/>
      <c r="BG2552" s="20"/>
      <c r="BH2552" s="20"/>
      <c r="BI2552" s="20"/>
    </row>
    <row r="2553" s="20" customFormat="1" ht="15">
      <c r="A2553" s="21" t="s">
        <v>1051</v>
      </c>
      <c r="B2553" s="21" t="s">
        <v>29</v>
      </c>
      <c r="C2553" s="21"/>
      <c r="D2553" s="21"/>
      <c r="E2553" s="33"/>
      <c r="F2553" s="22" t="s">
        <v>30</v>
      </c>
      <c r="G2553" s="23">
        <f>G2554+G2563</f>
        <v>278660.20000000001</v>
      </c>
      <c r="H2553" s="23">
        <f>H2554+H2563</f>
        <v>285024.39999999997</v>
      </c>
      <c r="I2553" s="23">
        <f>I2554+I2563</f>
        <v>285024.39999999997</v>
      </c>
      <c r="J2553" s="23">
        <f>J2554+J2563</f>
        <v>148.19999999999999</v>
      </c>
      <c r="K2553" s="23">
        <f>K2554+K2563</f>
        <v>148.19999999999999</v>
      </c>
      <c r="L2553" s="23">
        <f>L2554+L2563</f>
        <v>148.19999999999999</v>
      </c>
      <c r="M2553" s="23">
        <f t="shared" si="6316"/>
        <v>278808.40000000002</v>
      </c>
      <c r="N2553" s="23">
        <f t="shared" si="6317"/>
        <v>285172.59999999998</v>
      </c>
      <c r="O2553" s="23">
        <f t="shared" si="6318"/>
        <v>285172.59999999998</v>
      </c>
      <c r="P2553" s="23">
        <f>P2554+P2563</f>
        <v>21769.700000000001</v>
      </c>
      <c r="Q2553" s="23">
        <f>Q2554+Q2563</f>
        <v>0</v>
      </c>
      <c r="R2553" s="23">
        <f>R2554+R2563</f>
        <v>0</v>
      </c>
      <c r="S2553" s="23">
        <f>S2554+S2563</f>
        <v>5285.6667699999998</v>
      </c>
      <c r="T2553" s="23">
        <f>T2554+T2563</f>
        <v>25708.900000000001</v>
      </c>
      <c r="U2553" s="23">
        <f>U2554+U2563</f>
        <v>0</v>
      </c>
      <c r="V2553" s="23">
        <f>V2554+V2563</f>
        <v>25708.900000000001</v>
      </c>
      <c r="W2553" s="23">
        <f>W2554+W2563</f>
        <v>0</v>
      </c>
      <c r="X2553" s="23">
        <f>X2554+X2563</f>
        <v>0</v>
      </c>
      <c r="Y2553" s="23">
        <f t="shared" si="6353"/>
        <v>305863.76677000005</v>
      </c>
      <c r="Z2553" s="23">
        <f t="shared" si="6354"/>
        <v>310881.5</v>
      </c>
      <c r="AA2553" s="23">
        <f t="shared" si="6355"/>
        <v>310881.5</v>
      </c>
      <c r="AB2553" s="23">
        <f>AB2554+AB2563</f>
        <v>160.09999999999999</v>
      </c>
      <c r="AC2553" s="23">
        <f>AC2554+AC2563</f>
        <v>112.8</v>
      </c>
      <c r="AD2553" s="23">
        <f>AD2554+AD2563</f>
        <v>112.8</v>
      </c>
      <c r="AE2553" s="23">
        <f t="shared" si="6356"/>
        <v>306023.86677000002</v>
      </c>
      <c r="AF2553" s="23">
        <f t="shared" si="6357"/>
        <v>310994.29999999999</v>
      </c>
      <c r="AG2553" s="23">
        <f t="shared" si="6358"/>
        <v>310994.29999999999</v>
      </c>
      <c r="AH2553" s="23">
        <f>AH2554+AH2563</f>
        <v>0</v>
      </c>
      <c r="AI2553" s="23">
        <f>AI2554+AI2563</f>
        <v>0</v>
      </c>
      <c r="AJ2553" s="23">
        <f>AJ2554+AJ2563</f>
        <v>0</v>
      </c>
      <c r="AK2553" s="23">
        <f>AK2554+AK2563</f>
        <v>0</v>
      </c>
      <c r="AL2553" s="23">
        <f>AL2554+AL2563</f>
        <v>0</v>
      </c>
      <c r="AM2553" s="23">
        <f>AM2554+AM2563</f>
        <v>0</v>
      </c>
      <c r="AN2553" s="23">
        <f>AN2554+AN2563</f>
        <v>0</v>
      </c>
      <c r="AO2553" s="23">
        <f>AO2554+AO2563</f>
        <v>0</v>
      </c>
      <c r="AP2553" s="23">
        <f>AP2554+AP2563</f>
        <v>0</v>
      </c>
      <c r="AQ2553" s="23">
        <f>AQ2554+AQ2563</f>
        <v>0</v>
      </c>
      <c r="AR2553" s="23">
        <f>AR2554+AR2563</f>
        <v>0</v>
      </c>
      <c r="AS2553" s="23">
        <f>AS2554+AS2563</f>
        <v>0</v>
      </c>
      <c r="AT2553" s="23">
        <f>AT2554+AT2563</f>
        <v>0</v>
      </c>
      <c r="AU2553" s="23">
        <f>AU2554+AU2563</f>
        <v>0</v>
      </c>
      <c r="AV2553" s="23">
        <f>AV2554+AV2563</f>
        <v>0</v>
      </c>
      <c r="AW2553" s="23">
        <f t="shared" si="6359"/>
        <v>306023.86677000002</v>
      </c>
      <c r="AX2553" s="23">
        <f t="shared" si="6360"/>
        <v>310994.29999999999</v>
      </c>
      <c r="AY2553" s="23">
        <f t="shared" si="6361"/>
        <v>310994.29999999999</v>
      </c>
      <c r="AZ2553" s="23">
        <f>AZ2554+AZ2563</f>
        <v>0</v>
      </c>
      <c r="BA2553" s="24"/>
      <c r="BB2553" s="24"/>
      <c r="BC2553" s="20"/>
      <c r="BD2553" s="20"/>
      <c r="BE2553" s="20"/>
      <c r="BF2553" s="20"/>
      <c r="BG2553" s="20"/>
      <c r="BH2553" s="20"/>
      <c r="BI2553" s="20"/>
    </row>
    <row r="2554" s="25" customFormat="1" ht="45">
      <c r="A2554" s="26" t="s">
        <v>1051</v>
      </c>
      <c r="B2554" s="26" t="s">
        <v>29</v>
      </c>
      <c r="C2554" s="26" t="s">
        <v>65</v>
      </c>
      <c r="D2554" s="26"/>
      <c r="E2554" s="34"/>
      <c r="F2554" s="27" t="s">
        <v>1053</v>
      </c>
      <c r="G2554" s="28">
        <f>G2555</f>
        <v>231293.20000000001</v>
      </c>
      <c r="H2554" s="28">
        <f>H2555</f>
        <v>237455.79999999999</v>
      </c>
      <c r="I2554" s="28">
        <f>I2555</f>
        <v>237455.79999999999</v>
      </c>
      <c r="J2554" s="28">
        <f>J2555</f>
        <v>148.19999999999999</v>
      </c>
      <c r="K2554" s="28">
        <f>K2555</f>
        <v>148.19999999999999</v>
      </c>
      <c r="L2554" s="28">
        <f>L2555</f>
        <v>148.19999999999999</v>
      </c>
      <c r="M2554" s="28">
        <f t="shared" si="6316"/>
        <v>231441.40000000002</v>
      </c>
      <c r="N2554" s="28">
        <f t="shared" si="6317"/>
        <v>237604</v>
      </c>
      <c r="O2554" s="28">
        <f t="shared" si="6318"/>
        <v>237604</v>
      </c>
      <c r="P2554" s="28">
        <f>P2555</f>
        <v>21769.700000000001</v>
      </c>
      <c r="Q2554" s="28">
        <f>Q2555</f>
        <v>0</v>
      </c>
      <c r="R2554" s="28">
        <f>R2555</f>
        <v>0</v>
      </c>
      <c r="S2554" s="28">
        <f>S2555</f>
        <v>5285.6667699999998</v>
      </c>
      <c r="T2554" s="28">
        <f>T2555</f>
        <v>25708.900000000001</v>
      </c>
      <c r="U2554" s="28">
        <f>U2555</f>
        <v>0</v>
      </c>
      <c r="V2554" s="28">
        <f>V2555</f>
        <v>25708.900000000001</v>
      </c>
      <c r="W2554" s="28">
        <f>W2555</f>
        <v>0</v>
      </c>
      <c r="X2554" s="28">
        <f>X2555</f>
        <v>0</v>
      </c>
      <c r="Y2554" s="28">
        <f t="shared" si="6353"/>
        <v>258496.76677000005</v>
      </c>
      <c r="Z2554" s="28">
        <f t="shared" si="6354"/>
        <v>263312.90000000002</v>
      </c>
      <c r="AA2554" s="28">
        <f t="shared" si="6355"/>
        <v>263312.90000000002</v>
      </c>
      <c r="AB2554" s="28">
        <f>AB2555</f>
        <v>160.09999999999999</v>
      </c>
      <c r="AC2554" s="28">
        <f>AC2555</f>
        <v>112.8</v>
      </c>
      <c r="AD2554" s="28">
        <f>AD2555</f>
        <v>112.8</v>
      </c>
      <c r="AE2554" s="28">
        <f t="shared" si="6356"/>
        <v>258656.86677000005</v>
      </c>
      <c r="AF2554" s="28">
        <f t="shared" si="6357"/>
        <v>263425.70000000001</v>
      </c>
      <c r="AG2554" s="28">
        <f t="shared" si="6358"/>
        <v>263425.70000000001</v>
      </c>
      <c r="AH2554" s="28">
        <f>AH2555</f>
        <v>0</v>
      </c>
      <c r="AI2554" s="28">
        <f>AI2555</f>
        <v>0</v>
      </c>
      <c r="AJ2554" s="28">
        <f>AJ2555</f>
        <v>0</v>
      </c>
      <c r="AK2554" s="28">
        <f>AK2555</f>
        <v>0</v>
      </c>
      <c r="AL2554" s="28">
        <f>AL2555</f>
        <v>0</v>
      </c>
      <c r="AM2554" s="28">
        <f>AM2555</f>
        <v>0</v>
      </c>
      <c r="AN2554" s="28">
        <f>AN2555</f>
        <v>0</v>
      </c>
      <c r="AO2554" s="28">
        <f>AO2555</f>
        <v>0</v>
      </c>
      <c r="AP2554" s="28">
        <f>AP2555</f>
        <v>0</v>
      </c>
      <c r="AQ2554" s="28">
        <f>AQ2555</f>
        <v>0</v>
      </c>
      <c r="AR2554" s="28">
        <f>AR2555</f>
        <v>0</v>
      </c>
      <c r="AS2554" s="28">
        <f>AS2555</f>
        <v>0</v>
      </c>
      <c r="AT2554" s="28">
        <f>AT2555</f>
        <v>0</v>
      </c>
      <c r="AU2554" s="28">
        <f>AU2555</f>
        <v>0</v>
      </c>
      <c r="AV2554" s="28">
        <f>AV2555</f>
        <v>0</v>
      </c>
      <c r="AW2554" s="28">
        <f t="shared" si="6359"/>
        <v>258656.86677000005</v>
      </c>
      <c r="AX2554" s="28">
        <f t="shared" si="6360"/>
        <v>263425.70000000001</v>
      </c>
      <c r="AY2554" s="28">
        <f t="shared" si="6361"/>
        <v>263425.70000000001</v>
      </c>
      <c r="AZ2554" s="28">
        <f>AZ2555</f>
        <v>0</v>
      </c>
      <c r="BA2554" s="29"/>
      <c r="BB2554" s="29"/>
      <c r="BC2554" s="25"/>
      <c r="BD2554" s="25"/>
      <c r="BE2554" s="25"/>
      <c r="BF2554" s="25"/>
      <c r="BG2554" s="25"/>
      <c r="BH2554" s="25"/>
      <c r="BI2554" s="25"/>
    </row>
    <row r="2555" s="1" customFormat="1" ht="30">
      <c r="A2555" s="30" t="s">
        <v>1051</v>
      </c>
      <c r="B2555" s="30" t="s">
        <v>29</v>
      </c>
      <c r="C2555" s="30" t="s">
        <v>65</v>
      </c>
      <c r="D2555" s="30" t="s">
        <v>1054</v>
      </c>
      <c r="E2555" s="35"/>
      <c r="F2555" s="31" t="s">
        <v>1055</v>
      </c>
      <c r="G2555" s="17">
        <f>G2556+G2559</f>
        <v>231293.20000000001</v>
      </c>
      <c r="H2555" s="17">
        <f>H2556+H2559</f>
        <v>237455.79999999999</v>
      </c>
      <c r="I2555" s="17">
        <f>I2556+I2559</f>
        <v>237455.79999999999</v>
      </c>
      <c r="J2555" s="17">
        <f>J2556+J2559</f>
        <v>148.19999999999999</v>
      </c>
      <c r="K2555" s="17">
        <f>K2556+K2559</f>
        <v>148.19999999999999</v>
      </c>
      <c r="L2555" s="17">
        <f>L2556+L2559</f>
        <v>148.19999999999999</v>
      </c>
      <c r="M2555" s="17">
        <f t="shared" si="6316"/>
        <v>231441.40000000002</v>
      </c>
      <c r="N2555" s="17">
        <f t="shared" si="6317"/>
        <v>237604</v>
      </c>
      <c r="O2555" s="17">
        <f t="shared" si="6318"/>
        <v>237604</v>
      </c>
      <c r="P2555" s="17">
        <f>P2556+P2559</f>
        <v>21769.700000000001</v>
      </c>
      <c r="Q2555" s="17">
        <f>Q2556+Q2559</f>
        <v>0</v>
      </c>
      <c r="R2555" s="17">
        <f>R2556+R2559</f>
        <v>0</v>
      </c>
      <c r="S2555" s="17">
        <f>S2556+S2559</f>
        <v>5285.6667699999998</v>
      </c>
      <c r="T2555" s="17">
        <f>T2556+T2559</f>
        <v>25708.900000000001</v>
      </c>
      <c r="U2555" s="17">
        <f>U2556+U2559</f>
        <v>0</v>
      </c>
      <c r="V2555" s="17">
        <f>V2556+V2559</f>
        <v>25708.900000000001</v>
      </c>
      <c r="W2555" s="17">
        <f>W2556+W2559</f>
        <v>0</v>
      </c>
      <c r="X2555" s="17">
        <f>X2556+X2559</f>
        <v>0</v>
      </c>
      <c r="Y2555" s="17">
        <f t="shared" si="6353"/>
        <v>258496.76677000005</v>
      </c>
      <c r="Z2555" s="17">
        <f t="shared" si="6354"/>
        <v>263312.90000000002</v>
      </c>
      <c r="AA2555" s="17">
        <f t="shared" si="6355"/>
        <v>263312.90000000002</v>
      </c>
      <c r="AB2555" s="17">
        <f>AB2556+AB2559</f>
        <v>160.09999999999999</v>
      </c>
      <c r="AC2555" s="17">
        <f>AC2556+AC2559</f>
        <v>112.8</v>
      </c>
      <c r="AD2555" s="17">
        <f>AD2556+AD2559</f>
        <v>112.8</v>
      </c>
      <c r="AE2555" s="17">
        <f t="shared" si="6356"/>
        <v>258656.86677000005</v>
      </c>
      <c r="AF2555" s="17">
        <f t="shared" si="6357"/>
        <v>263425.70000000001</v>
      </c>
      <c r="AG2555" s="17">
        <f t="shared" si="6358"/>
        <v>263425.70000000001</v>
      </c>
      <c r="AH2555" s="17">
        <f>AH2556+AH2559</f>
        <v>0</v>
      </c>
      <c r="AI2555" s="17">
        <f>AI2556+AI2559</f>
        <v>0</v>
      </c>
      <c r="AJ2555" s="17">
        <f>AJ2556+AJ2559</f>
        <v>0</v>
      </c>
      <c r="AK2555" s="17">
        <f>AK2556+AK2559</f>
        <v>0</v>
      </c>
      <c r="AL2555" s="17">
        <f>AL2556+AL2559</f>
        <v>0</v>
      </c>
      <c r="AM2555" s="17">
        <f>AM2556+AM2559</f>
        <v>0</v>
      </c>
      <c r="AN2555" s="17">
        <f>AN2556+AN2559</f>
        <v>0</v>
      </c>
      <c r="AO2555" s="17">
        <f>AO2556+AO2559</f>
        <v>0</v>
      </c>
      <c r="AP2555" s="17">
        <f>AP2556+AP2559</f>
        <v>0</v>
      </c>
      <c r="AQ2555" s="17">
        <f>AQ2556+AQ2559</f>
        <v>0</v>
      </c>
      <c r="AR2555" s="17">
        <f>AR2556+AR2559</f>
        <v>0</v>
      </c>
      <c r="AS2555" s="17">
        <f>AS2556+AS2559</f>
        <v>0</v>
      </c>
      <c r="AT2555" s="17">
        <f>AT2556+AT2559</f>
        <v>0</v>
      </c>
      <c r="AU2555" s="17">
        <f>AU2556+AU2559</f>
        <v>0</v>
      </c>
      <c r="AV2555" s="17">
        <f>AV2556+AV2559</f>
        <v>0</v>
      </c>
      <c r="AW2555" s="17">
        <f t="shared" si="6359"/>
        <v>258656.86677000005</v>
      </c>
      <c r="AX2555" s="17">
        <f t="shared" si="6360"/>
        <v>263425.70000000001</v>
      </c>
      <c r="AY2555" s="17">
        <f t="shared" si="6361"/>
        <v>263425.70000000001</v>
      </c>
      <c r="AZ2555" s="17">
        <f>AZ2556+AZ2559</f>
        <v>0</v>
      </c>
      <c r="BA2555" s="32"/>
      <c r="BB2555" s="32"/>
      <c r="BC2555" s="1"/>
      <c r="BD2555" s="1"/>
      <c r="BE2555" s="1"/>
      <c r="BF2555" s="1"/>
      <c r="BG2555" s="1"/>
      <c r="BH2555" s="1"/>
      <c r="BI2555" s="1"/>
    </row>
    <row r="2556" s="1" customFormat="1" ht="15">
      <c r="A2556" s="30" t="s">
        <v>1051</v>
      </c>
      <c r="B2556" s="30" t="s">
        <v>29</v>
      </c>
      <c r="C2556" s="30" t="s">
        <v>65</v>
      </c>
      <c r="D2556" s="30" t="s">
        <v>1056</v>
      </c>
      <c r="E2556" s="35"/>
      <c r="F2556" s="31" t="s">
        <v>1057</v>
      </c>
      <c r="G2556" s="17">
        <f t="shared" ref="G2556:G2559" si="6430">G2557</f>
        <v>76421.900000000009</v>
      </c>
      <c r="H2556" s="17">
        <f t="shared" ref="H2556:H2559" si="6431">H2557</f>
        <v>78771.700000000012</v>
      </c>
      <c r="I2556" s="17">
        <f t="shared" ref="I2556:I2559" si="6432">I2557</f>
        <v>78771.700000000012</v>
      </c>
      <c r="J2556" s="17">
        <f t="shared" ref="J2556:J2559" si="6433">J2557</f>
        <v>0</v>
      </c>
      <c r="K2556" s="17">
        <f t="shared" ref="K2556:K2559" si="6434">K2557</f>
        <v>0</v>
      </c>
      <c r="L2556" s="17">
        <f t="shared" ref="L2556:L2559" si="6435">L2557</f>
        <v>0</v>
      </c>
      <c r="M2556" s="17">
        <f t="shared" si="6316"/>
        <v>76421.900000000009</v>
      </c>
      <c r="N2556" s="17">
        <f t="shared" si="6317"/>
        <v>78771.700000000012</v>
      </c>
      <c r="O2556" s="17">
        <f t="shared" si="6318"/>
        <v>78771.700000000012</v>
      </c>
      <c r="P2556" s="17">
        <f t="shared" ref="P2556:P2559" si="6436">P2557</f>
        <v>3996.4000000000001</v>
      </c>
      <c r="Q2556" s="17">
        <f t="shared" ref="Q2556:Q2559" si="6437">Q2557</f>
        <v>0</v>
      </c>
      <c r="R2556" s="17">
        <f t="shared" ref="R2556:R2559" si="6438">R2557</f>
        <v>0</v>
      </c>
      <c r="S2556" s="17">
        <f t="shared" ref="S2556:S2559" si="6439">S2557</f>
        <v>0</v>
      </c>
      <c r="T2556" s="17">
        <f t="shared" ref="T2556:T2559" si="6440">T2557</f>
        <v>4133.1999999999998</v>
      </c>
      <c r="U2556" s="17">
        <f t="shared" ref="U2556:U2559" si="6441">U2557</f>
        <v>0</v>
      </c>
      <c r="V2556" s="17">
        <f t="shared" ref="V2556:V2559" si="6442">V2557</f>
        <v>4133.1999999999998</v>
      </c>
      <c r="W2556" s="17">
        <f t="shared" ref="W2556:W2559" si="6443">W2557</f>
        <v>0</v>
      </c>
      <c r="X2556" s="17">
        <f t="shared" ref="X2556:X2559" si="6444">X2557</f>
        <v>0</v>
      </c>
      <c r="Y2556" s="17">
        <f t="shared" si="6353"/>
        <v>80418.300000000003</v>
      </c>
      <c r="Z2556" s="17">
        <f t="shared" si="6354"/>
        <v>82904.900000000009</v>
      </c>
      <c r="AA2556" s="17">
        <f t="shared" si="6355"/>
        <v>82904.900000000009</v>
      </c>
      <c r="AB2556" s="17">
        <f t="shared" ref="AB2556:AB2559" si="6445">AB2557</f>
        <v>160.09999999999999</v>
      </c>
      <c r="AC2556" s="17">
        <f t="shared" ref="AC2556:AC2559" si="6446">AC2557</f>
        <v>112.8</v>
      </c>
      <c r="AD2556" s="17">
        <f t="shared" ref="AD2556:AD2559" si="6447">AD2557</f>
        <v>112.8</v>
      </c>
      <c r="AE2556" s="17">
        <f t="shared" si="6356"/>
        <v>80578.400000000009</v>
      </c>
      <c r="AF2556" s="17">
        <f t="shared" si="6357"/>
        <v>83017.700000000012</v>
      </c>
      <c r="AG2556" s="17">
        <f t="shared" si="6358"/>
        <v>83017.700000000012</v>
      </c>
      <c r="AH2556" s="17">
        <f t="shared" ref="AH2556:AH2559" si="6448">AH2557</f>
        <v>0</v>
      </c>
      <c r="AI2556" s="17">
        <f t="shared" ref="AI2556:AI2559" si="6449">AI2557</f>
        <v>0</v>
      </c>
      <c r="AJ2556" s="17">
        <f t="shared" ref="AJ2556:AJ2559" si="6450">AJ2557</f>
        <v>0</v>
      </c>
      <c r="AK2556" s="17">
        <f t="shared" ref="AK2556:AK2559" si="6451">AK2557</f>
        <v>0</v>
      </c>
      <c r="AL2556" s="17">
        <f t="shared" ref="AL2556:AL2559" si="6452">AL2557</f>
        <v>0</v>
      </c>
      <c r="AM2556" s="17">
        <f t="shared" ref="AM2556:AM2559" si="6453">AM2557</f>
        <v>0</v>
      </c>
      <c r="AN2556" s="17">
        <f t="shared" ref="AN2556:AN2559" si="6454">AN2557</f>
        <v>0</v>
      </c>
      <c r="AO2556" s="17">
        <f t="shared" ref="AO2556:AO2559" si="6455">AO2557</f>
        <v>0</v>
      </c>
      <c r="AP2556" s="17">
        <f t="shared" ref="AP2556:AP2559" si="6456">AP2557</f>
        <v>0</v>
      </c>
      <c r="AQ2556" s="17">
        <f t="shared" ref="AQ2556:AQ2559" si="6457">AQ2557</f>
        <v>0</v>
      </c>
      <c r="AR2556" s="17">
        <f t="shared" ref="AR2556:AR2559" si="6458">AR2557</f>
        <v>0</v>
      </c>
      <c r="AS2556" s="17">
        <f t="shared" ref="AS2556:AS2559" si="6459">AS2557</f>
        <v>0</v>
      </c>
      <c r="AT2556" s="17">
        <f t="shared" ref="AT2556:AT2559" si="6460">AT2557</f>
        <v>0</v>
      </c>
      <c r="AU2556" s="17">
        <f t="shared" ref="AU2556:AU2559" si="6461">AU2557</f>
        <v>0</v>
      </c>
      <c r="AV2556" s="17">
        <f t="shared" ref="AV2556:AV2559" si="6462">AV2557</f>
        <v>0</v>
      </c>
      <c r="AW2556" s="17">
        <f t="shared" si="6359"/>
        <v>80578.400000000009</v>
      </c>
      <c r="AX2556" s="17">
        <f t="shared" si="6360"/>
        <v>83017.700000000012</v>
      </c>
      <c r="AY2556" s="17">
        <f t="shared" si="6361"/>
        <v>83017.700000000012</v>
      </c>
      <c r="AZ2556" s="17">
        <f t="shared" ref="AZ2556:AZ2559" si="6463">AZ2557</f>
        <v>0</v>
      </c>
      <c r="BA2556" s="32"/>
      <c r="BB2556" s="32"/>
      <c r="BC2556" s="1"/>
      <c r="BD2556" s="1"/>
      <c r="BE2556" s="1"/>
      <c r="BF2556" s="1"/>
      <c r="BG2556" s="1"/>
      <c r="BH2556" s="1"/>
      <c r="BI2556" s="1"/>
    </row>
    <row r="2557" s="1" customFormat="1" ht="15">
      <c r="A2557" s="30" t="s">
        <v>1051</v>
      </c>
      <c r="B2557" s="30" t="s">
        <v>29</v>
      </c>
      <c r="C2557" s="30" t="s">
        <v>65</v>
      </c>
      <c r="D2557" s="30" t="s">
        <v>1058</v>
      </c>
      <c r="E2557" s="35"/>
      <c r="F2557" s="31" t="s">
        <v>52</v>
      </c>
      <c r="G2557" s="17">
        <f t="shared" si="6430"/>
        <v>76421.900000000009</v>
      </c>
      <c r="H2557" s="17">
        <f t="shared" si="6431"/>
        <v>78771.700000000012</v>
      </c>
      <c r="I2557" s="17">
        <f t="shared" si="6432"/>
        <v>78771.700000000012</v>
      </c>
      <c r="J2557" s="17">
        <f t="shared" si="6433"/>
        <v>0</v>
      </c>
      <c r="K2557" s="17">
        <f t="shared" si="6434"/>
        <v>0</v>
      </c>
      <c r="L2557" s="17">
        <f t="shared" si="6435"/>
        <v>0</v>
      </c>
      <c r="M2557" s="17">
        <f t="shared" si="6316"/>
        <v>76421.900000000009</v>
      </c>
      <c r="N2557" s="17">
        <f t="shared" si="6317"/>
        <v>78771.700000000012</v>
      </c>
      <c r="O2557" s="17">
        <f t="shared" si="6318"/>
        <v>78771.700000000012</v>
      </c>
      <c r="P2557" s="17">
        <f t="shared" si="6436"/>
        <v>3996.4000000000001</v>
      </c>
      <c r="Q2557" s="17">
        <f t="shared" si="6437"/>
        <v>0</v>
      </c>
      <c r="R2557" s="17">
        <f t="shared" si="6438"/>
        <v>0</v>
      </c>
      <c r="S2557" s="17">
        <f t="shared" si="6439"/>
        <v>0</v>
      </c>
      <c r="T2557" s="17">
        <f t="shared" si="6440"/>
        <v>4133.1999999999998</v>
      </c>
      <c r="U2557" s="17">
        <f t="shared" si="6441"/>
        <v>0</v>
      </c>
      <c r="V2557" s="17">
        <f t="shared" si="6442"/>
        <v>4133.1999999999998</v>
      </c>
      <c r="W2557" s="17">
        <f t="shared" si="6443"/>
        <v>0</v>
      </c>
      <c r="X2557" s="17">
        <f t="shared" si="6444"/>
        <v>0</v>
      </c>
      <c r="Y2557" s="17">
        <f t="shared" si="6353"/>
        <v>80418.300000000003</v>
      </c>
      <c r="Z2557" s="17">
        <f t="shared" si="6354"/>
        <v>82904.900000000009</v>
      </c>
      <c r="AA2557" s="17">
        <f t="shared" si="6355"/>
        <v>82904.900000000009</v>
      </c>
      <c r="AB2557" s="17">
        <f t="shared" si="6445"/>
        <v>160.09999999999999</v>
      </c>
      <c r="AC2557" s="17">
        <f t="shared" si="6446"/>
        <v>112.8</v>
      </c>
      <c r="AD2557" s="17">
        <f t="shared" si="6447"/>
        <v>112.8</v>
      </c>
      <c r="AE2557" s="17">
        <f t="shared" si="6356"/>
        <v>80578.400000000009</v>
      </c>
      <c r="AF2557" s="17">
        <f t="shared" si="6357"/>
        <v>83017.700000000012</v>
      </c>
      <c r="AG2557" s="17">
        <f t="shared" si="6358"/>
        <v>83017.700000000012</v>
      </c>
      <c r="AH2557" s="17">
        <f t="shared" si="6448"/>
        <v>0</v>
      </c>
      <c r="AI2557" s="17">
        <f t="shared" si="6449"/>
        <v>0</v>
      </c>
      <c r="AJ2557" s="17">
        <f t="shared" si="6450"/>
        <v>0</v>
      </c>
      <c r="AK2557" s="17">
        <f t="shared" si="6451"/>
        <v>0</v>
      </c>
      <c r="AL2557" s="17">
        <f t="shared" si="6452"/>
        <v>0</v>
      </c>
      <c r="AM2557" s="17">
        <f t="shared" si="6453"/>
        <v>0</v>
      </c>
      <c r="AN2557" s="17">
        <f t="shared" si="6454"/>
        <v>0</v>
      </c>
      <c r="AO2557" s="17">
        <f t="shared" si="6455"/>
        <v>0</v>
      </c>
      <c r="AP2557" s="17">
        <f t="shared" si="6456"/>
        <v>0</v>
      </c>
      <c r="AQ2557" s="17">
        <f t="shared" si="6457"/>
        <v>0</v>
      </c>
      <c r="AR2557" s="17">
        <f t="shared" si="6458"/>
        <v>0</v>
      </c>
      <c r="AS2557" s="17">
        <f t="shared" si="6459"/>
        <v>0</v>
      </c>
      <c r="AT2557" s="17">
        <f t="shared" si="6460"/>
        <v>0</v>
      </c>
      <c r="AU2557" s="17">
        <f t="shared" si="6461"/>
        <v>0</v>
      </c>
      <c r="AV2557" s="17">
        <f t="shared" si="6462"/>
        <v>0</v>
      </c>
      <c r="AW2557" s="17">
        <f t="shared" si="6359"/>
        <v>80578.400000000009</v>
      </c>
      <c r="AX2557" s="17">
        <f t="shared" si="6360"/>
        <v>83017.700000000012</v>
      </c>
      <c r="AY2557" s="17">
        <f t="shared" si="6361"/>
        <v>83017.700000000012</v>
      </c>
      <c r="AZ2557" s="17">
        <f t="shared" si="6463"/>
        <v>0</v>
      </c>
      <c r="BA2557" s="32"/>
      <c r="BB2557" s="32"/>
      <c r="BC2557" s="1"/>
      <c r="BD2557" s="1"/>
      <c r="BE2557" s="1"/>
      <c r="BF2557" s="1"/>
      <c r="BG2557" s="1"/>
      <c r="BH2557" s="1"/>
      <c r="BI2557" s="1"/>
    </row>
    <row r="2558" s="1" customFormat="1" ht="75">
      <c r="A2558" s="30" t="s">
        <v>1051</v>
      </c>
      <c r="B2558" s="30" t="s">
        <v>29</v>
      </c>
      <c r="C2558" s="30" t="s">
        <v>65</v>
      </c>
      <c r="D2558" s="30" t="s">
        <v>1058</v>
      </c>
      <c r="E2558" s="30" t="s">
        <v>53</v>
      </c>
      <c r="F2558" s="31" t="s">
        <v>54</v>
      </c>
      <c r="G2558" s="17">
        <v>76421.900000000009</v>
      </c>
      <c r="H2558" s="17">
        <v>78771.700000000012</v>
      </c>
      <c r="I2558" s="17">
        <v>78771.700000000012</v>
      </c>
      <c r="J2558" s="17"/>
      <c r="K2558" s="17"/>
      <c r="L2558" s="17"/>
      <c r="M2558" s="17">
        <f t="shared" si="6316"/>
        <v>76421.900000000009</v>
      </c>
      <c r="N2558" s="17">
        <f t="shared" si="6317"/>
        <v>78771.700000000012</v>
      </c>
      <c r="O2558" s="17">
        <f t="shared" si="6318"/>
        <v>78771.700000000012</v>
      </c>
      <c r="P2558" s="17">
        <v>3996.4000000000001</v>
      </c>
      <c r="Q2558" s="17"/>
      <c r="R2558" s="17"/>
      <c r="S2558" s="17"/>
      <c r="T2558" s="17">
        <v>4133.1999999999998</v>
      </c>
      <c r="U2558" s="17"/>
      <c r="V2558" s="17">
        <v>4133.1999999999998</v>
      </c>
      <c r="W2558" s="17"/>
      <c r="X2558" s="17"/>
      <c r="Y2558" s="17">
        <f t="shared" si="6353"/>
        <v>80418.300000000003</v>
      </c>
      <c r="Z2558" s="17">
        <f t="shared" si="6354"/>
        <v>82904.900000000009</v>
      </c>
      <c r="AA2558" s="17">
        <f t="shared" si="6355"/>
        <v>82904.900000000009</v>
      </c>
      <c r="AB2558" s="17">
        <v>160.09999999999999</v>
      </c>
      <c r="AC2558" s="17">
        <v>112.8</v>
      </c>
      <c r="AD2558" s="17">
        <v>112.8</v>
      </c>
      <c r="AE2558" s="17">
        <f t="shared" si="6356"/>
        <v>80578.400000000009</v>
      </c>
      <c r="AF2558" s="17">
        <f t="shared" si="6357"/>
        <v>83017.700000000012</v>
      </c>
      <c r="AG2558" s="17">
        <f t="shared" si="6358"/>
        <v>83017.700000000012</v>
      </c>
      <c r="AH2558" s="17"/>
      <c r="AI2558" s="17"/>
      <c r="AJ2558" s="17"/>
      <c r="AK2558" s="17"/>
      <c r="AL2558" s="17"/>
      <c r="AM2558" s="17"/>
      <c r="AN2558" s="17"/>
      <c r="AO2558" s="17"/>
      <c r="AP2558" s="17"/>
      <c r="AQ2558" s="17"/>
      <c r="AR2558" s="17"/>
      <c r="AS2558" s="17"/>
      <c r="AT2558" s="17"/>
      <c r="AU2558" s="17"/>
      <c r="AV2558" s="17"/>
      <c r="AW2558" s="17">
        <f t="shared" si="6359"/>
        <v>80578.400000000009</v>
      </c>
      <c r="AX2558" s="17">
        <f t="shared" si="6360"/>
        <v>83017.700000000012</v>
      </c>
      <c r="AY2558" s="17">
        <f t="shared" si="6361"/>
        <v>83017.700000000012</v>
      </c>
      <c r="AZ2558" s="17"/>
      <c r="BA2558" s="32"/>
      <c r="BB2558" s="32"/>
      <c r="BC2558" s="1"/>
      <c r="BD2558" s="1"/>
      <c r="BE2558" s="1"/>
      <c r="BF2558" s="1"/>
      <c r="BG2558" s="1"/>
      <c r="BH2558" s="1"/>
      <c r="BI2558" s="1"/>
    </row>
    <row r="2559" s="1" customFormat="1" ht="15">
      <c r="A2559" s="30" t="s">
        <v>1051</v>
      </c>
      <c r="B2559" s="30" t="s">
        <v>29</v>
      </c>
      <c r="C2559" s="30" t="s">
        <v>65</v>
      </c>
      <c r="D2559" s="30" t="s">
        <v>1059</v>
      </c>
      <c r="E2559" s="35"/>
      <c r="F2559" s="31" t="s">
        <v>144</v>
      </c>
      <c r="G2559" s="17">
        <f t="shared" si="6430"/>
        <v>154871.30000000002</v>
      </c>
      <c r="H2559" s="17">
        <f t="shared" si="6431"/>
        <v>158684.09999999998</v>
      </c>
      <c r="I2559" s="17">
        <f t="shared" si="6432"/>
        <v>158684.09999999998</v>
      </c>
      <c r="J2559" s="17">
        <f t="shared" si="6433"/>
        <v>148.19999999999999</v>
      </c>
      <c r="K2559" s="17">
        <f t="shared" si="6434"/>
        <v>148.19999999999999</v>
      </c>
      <c r="L2559" s="17">
        <f t="shared" si="6435"/>
        <v>148.19999999999999</v>
      </c>
      <c r="M2559" s="17">
        <f t="shared" si="6316"/>
        <v>155019.50000000003</v>
      </c>
      <c r="N2559" s="17">
        <f t="shared" si="6317"/>
        <v>158832.29999999999</v>
      </c>
      <c r="O2559" s="17">
        <f t="shared" si="6318"/>
        <v>158832.29999999999</v>
      </c>
      <c r="P2559" s="17">
        <f t="shared" si="6436"/>
        <v>17773.299999999999</v>
      </c>
      <c r="Q2559" s="17">
        <f t="shared" si="6437"/>
        <v>0</v>
      </c>
      <c r="R2559" s="17">
        <f t="shared" si="6438"/>
        <v>0</v>
      </c>
      <c r="S2559" s="17">
        <f t="shared" si="6439"/>
        <v>5285.6667699999998</v>
      </c>
      <c r="T2559" s="17">
        <f t="shared" si="6440"/>
        <v>21575.700000000001</v>
      </c>
      <c r="U2559" s="17">
        <f t="shared" si="6441"/>
        <v>0</v>
      </c>
      <c r="V2559" s="17">
        <f t="shared" si="6442"/>
        <v>21575.700000000001</v>
      </c>
      <c r="W2559" s="17">
        <f t="shared" si="6443"/>
        <v>0</v>
      </c>
      <c r="X2559" s="17">
        <f t="shared" si="6444"/>
        <v>0</v>
      </c>
      <c r="Y2559" s="17">
        <f t="shared" si="6353"/>
        <v>178078.46677000003</v>
      </c>
      <c r="Z2559" s="17">
        <f t="shared" si="6354"/>
        <v>180408</v>
      </c>
      <c r="AA2559" s="17">
        <f t="shared" si="6355"/>
        <v>180408</v>
      </c>
      <c r="AB2559" s="17">
        <f t="shared" si="6445"/>
        <v>0</v>
      </c>
      <c r="AC2559" s="17">
        <f t="shared" si="6446"/>
        <v>0</v>
      </c>
      <c r="AD2559" s="17">
        <f t="shared" si="6447"/>
        <v>0</v>
      </c>
      <c r="AE2559" s="17">
        <f t="shared" si="6356"/>
        <v>178078.46677000003</v>
      </c>
      <c r="AF2559" s="17">
        <f t="shared" si="6357"/>
        <v>180408</v>
      </c>
      <c r="AG2559" s="17">
        <f t="shared" si="6358"/>
        <v>180408</v>
      </c>
      <c r="AH2559" s="17">
        <f t="shared" si="6448"/>
        <v>0</v>
      </c>
      <c r="AI2559" s="17">
        <f t="shared" si="6449"/>
        <v>0</v>
      </c>
      <c r="AJ2559" s="17">
        <f t="shared" si="6450"/>
        <v>0</v>
      </c>
      <c r="AK2559" s="17">
        <f t="shared" si="6451"/>
        <v>0</v>
      </c>
      <c r="AL2559" s="17">
        <f t="shared" si="6452"/>
        <v>0</v>
      </c>
      <c r="AM2559" s="17">
        <f t="shared" si="6453"/>
        <v>0</v>
      </c>
      <c r="AN2559" s="17">
        <f t="shared" si="6454"/>
        <v>0</v>
      </c>
      <c r="AO2559" s="17">
        <f t="shared" si="6455"/>
        <v>0</v>
      </c>
      <c r="AP2559" s="17">
        <f t="shared" si="6456"/>
        <v>0</v>
      </c>
      <c r="AQ2559" s="17">
        <f t="shared" si="6457"/>
        <v>0</v>
      </c>
      <c r="AR2559" s="17">
        <f t="shared" si="6458"/>
        <v>0</v>
      </c>
      <c r="AS2559" s="17">
        <f t="shared" si="6459"/>
        <v>0</v>
      </c>
      <c r="AT2559" s="17">
        <f t="shared" si="6460"/>
        <v>0</v>
      </c>
      <c r="AU2559" s="17">
        <f t="shared" si="6461"/>
        <v>0</v>
      </c>
      <c r="AV2559" s="17">
        <f t="shared" si="6462"/>
        <v>0</v>
      </c>
      <c r="AW2559" s="17">
        <f t="shared" si="6359"/>
        <v>178078.46677000003</v>
      </c>
      <c r="AX2559" s="17">
        <f t="shared" si="6360"/>
        <v>180408</v>
      </c>
      <c r="AY2559" s="17">
        <f t="shared" si="6361"/>
        <v>180408</v>
      </c>
      <c r="AZ2559" s="17">
        <f t="shared" si="6463"/>
        <v>0</v>
      </c>
      <c r="BA2559" s="32"/>
      <c r="BB2559" s="32"/>
      <c r="BC2559" s="1"/>
      <c r="BD2559" s="1"/>
      <c r="BE2559" s="1"/>
      <c r="BF2559" s="1"/>
      <c r="BG2559" s="1"/>
      <c r="BH2559" s="1"/>
      <c r="BI2559" s="1"/>
    </row>
    <row r="2560" s="1" customFormat="1" ht="15">
      <c r="A2560" s="30" t="s">
        <v>1051</v>
      </c>
      <c r="B2560" s="30" t="s">
        <v>29</v>
      </c>
      <c r="C2560" s="30" t="s">
        <v>65</v>
      </c>
      <c r="D2560" s="30" t="s">
        <v>1060</v>
      </c>
      <c r="E2560" s="35"/>
      <c r="F2560" s="31" t="s">
        <v>52</v>
      </c>
      <c r="G2560" s="17">
        <f>G2561+G2562</f>
        <v>154871.30000000002</v>
      </c>
      <c r="H2560" s="17">
        <f>H2561+H2562</f>
        <v>158684.09999999998</v>
      </c>
      <c r="I2560" s="17">
        <f>I2561+I2562</f>
        <v>158684.09999999998</v>
      </c>
      <c r="J2560" s="17">
        <f>J2561+J2562</f>
        <v>148.19999999999999</v>
      </c>
      <c r="K2560" s="17">
        <f>K2561+K2562</f>
        <v>148.19999999999999</v>
      </c>
      <c r="L2560" s="17">
        <f>L2561+L2562</f>
        <v>148.19999999999999</v>
      </c>
      <c r="M2560" s="17">
        <f t="shared" si="6316"/>
        <v>155019.50000000003</v>
      </c>
      <c r="N2560" s="17">
        <f t="shared" si="6317"/>
        <v>158832.29999999999</v>
      </c>
      <c r="O2560" s="17">
        <f t="shared" si="6318"/>
        <v>158832.29999999999</v>
      </c>
      <c r="P2560" s="17">
        <f>P2561+P2562</f>
        <v>17773.299999999999</v>
      </c>
      <c r="Q2560" s="17">
        <f>Q2561+Q2562</f>
        <v>0</v>
      </c>
      <c r="R2560" s="17">
        <f>R2561+R2562</f>
        <v>0</v>
      </c>
      <c r="S2560" s="17">
        <f>S2561+S2562</f>
        <v>5285.6667699999998</v>
      </c>
      <c r="T2560" s="17">
        <f>T2561+T2562</f>
        <v>21575.700000000001</v>
      </c>
      <c r="U2560" s="17">
        <f>U2561+U2562</f>
        <v>0</v>
      </c>
      <c r="V2560" s="17">
        <f>V2561+V2562</f>
        <v>21575.700000000001</v>
      </c>
      <c r="W2560" s="17">
        <f>W2561+W2562</f>
        <v>0</v>
      </c>
      <c r="X2560" s="17">
        <f>X2561+X2562</f>
        <v>0</v>
      </c>
      <c r="Y2560" s="17">
        <f t="shared" si="6353"/>
        <v>178078.46677000003</v>
      </c>
      <c r="Z2560" s="17">
        <f t="shared" si="6354"/>
        <v>180408</v>
      </c>
      <c r="AA2560" s="17">
        <f t="shared" si="6355"/>
        <v>180408</v>
      </c>
      <c r="AB2560" s="17">
        <f>AB2561+AB2562</f>
        <v>0</v>
      </c>
      <c r="AC2560" s="17">
        <f>AC2561+AC2562</f>
        <v>0</v>
      </c>
      <c r="AD2560" s="17">
        <f>AD2561+AD2562</f>
        <v>0</v>
      </c>
      <c r="AE2560" s="17">
        <f t="shared" si="6356"/>
        <v>178078.46677000003</v>
      </c>
      <c r="AF2560" s="17">
        <f t="shared" si="6357"/>
        <v>180408</v>
      </c>
      <c r="AG2560" s="17">
        <f t="shared" si="6358"/>
        <v>180408</v>
      </c>
      <c r="AH2560" s="17">
        <f>AH2561+AH2562</f>
        <v>0</v>
      </c>
      <c r="AI2560" s="17">
        <f>AI2561+AI2562</f>
        <v>0</v>
      </c>
      <c r="AJ2560" s="17">
        <f>AJ2561+AJ2562</f>
        <v>0</v>
      </c>
      <c r="AK2560" s="17">
        <f>AK2561+AK2562</f>
        <v>0</v>
      </c>
      <c r="AL2560" s="17">
        <f>AL2561+AL2562</f>
        <v>0</v>
      </c>
      <c r="AM2560" s="17">
        <f>AM2561+AM2562</f>
        <v>0</v>
      </c>
      <c r="AN2560" s="17">
        <f>AN2561+AN2562</f>
        <v>0</v>
      </c>
      <c r="AO2560" s="17">
        <f>AO2561+AO2562</f>
        <v>0</v>
      </c>
      <c r="AP2560" s="17">
        <f>AP2561+AP2562</f>
        <v>0</v>
      </c>
      <c r="AQ2560" s="17">
        <f>AQ2561+AQ2562</f>
        <v>0</v>
      </c>
      <c r="AR2560" s="17">
        <f>AR2561+AR2562</f>
        <v>0</v>
      </c>
      <c r="AS2560" s="17">
        <f>AS2561+AS2562</f>
        <v>0</v>
      </c>
      <c r="AT2560" s="17">
        <f>AT2561+AT2562</f>
        <v>0</v>
      </c>
      <c r="AU2560" s="17">
        <f>AU2561+AU2562</f>
        <v>0</v>
      </c>
      <c r="AV2560" s="17">
        <f>AV2561+AV2562</f>
        <v>0</v>
      </c>
      <c r="AW2560" s="17">
        <f t="shared" si="6359"/>
        <v>178078.46677000003</v>
      </c>
      <c r="AX2560" s="17">
        <f t="shared" si="6360"/>
        <v>180408</v>
      </c>
      <c r="AY2560" s="17">
        <f t="shared" si="6361"/>
        <v>180408</v>
      </c>
      <c r="AZ2560" s="17">
        <f>AZ2561+AZ2562</f>
        <v>0</v>
      </c>
      <c r="BA2560" s="32"/>
      <c r="BB2560" s="32"/>
      <c r="BC2560" s="1"/>
      <c r="BD2560" s="1"/>
      <c r="BE2560" s="1"/>
      <c r="BF2560" s="1"/>
      <c r="BG2560" s="1"/>
      <c r="BH2560" s="1"/>
      <c r="BI2560" s="1"/>
    </row>
    <row r="2561" s="1" customFormat="1" ht="75">
      <c r="A2561" s="30" t="s">
        <v>1051</v>
      </c>
      <c r="B2561" s="30" t="s">
        <v>29</v>
      </c>
      <c r="C2561" s="30" t="s">
        <v>65</v>
      </c>
      <c r="D2561" s="30" t="s">
        <v>1060</v>
      </c>
      <c r="E2561" s="30" t="s">
        <v>53</v>
      </c>
      <c r="F2561" s="31" t="s">
        <v>54</v>
      </c>
      <c r="G2561" s="17">
        <v>125786.10000000001</v>
      </c>
      <c r="H2561" s="17">
        <v>129628.09999999999</v>
      </c>
      <c r="I2561" s="17">
        <v>129628.09999999999</v>
      </c>
      <c r="J2561" s="17"/>
      <c r="K2561" s="17"/>
      <c r="L2561" s="17"/>
      <c r="M2561" s="17">
        <f t="shared" si="6316"/>
        <v>125786.10000000001</v>
      </c>
      <c r="N2561" s="17">
        <f t="shared" si="6317"/>
        <v>129628.09999999999</v>
      </c>
      <c r="O2561" s="17">
        <f t="shared" si="6318"/>
        <v>129628.09999999999</v>
      </c>
      <c r="P2561" s="17">
        <v>17773.299999999999</v>
      </c>
      <c r="Q2561" s="17"/>
      <c r="R2561" s="17"/>
      <c r="S2561" s="17"/>
      <c r="T2561" s="17">
        <v>21575.700000000001</v>
      </c>
      <c r="U2561" s="17"/>
      <c r="V2561" s="17">
        <v>21575.700000000001</v>
      </c>
      <c r="W2561" s="17"/>
      <c r="X2561" s="17"/>
      <c r="Y2561" s="17">
        <f t="shared" si="6353"/>
        <v>143559.39999999999</v>
      </c>
      <c r="Z2561" s="17">
        <f t="shared" si="6354"/>
        <v>151203.79999999999</v>
      </c>
      <c r="AA2561" s="17">
        <f t="shared" si="6355"/>
        <v>151203.79999999999</v>
      </c>
      <c r="AB2561" s="17"/>
      <c r="AC2561" s="17"/>
      <c r="AD2561" s="17"/>
      <c r="AE2561" s="17">
        <f t="shared" si="6356"/>
        <v>143559.39999999999</v>
      </c>
      <c r="AF2561" s="17">
        <f t="shared" si="6357"/>
        <v>151203.79999999999</v>
      </c>
      <c r="AG2561" s="17">
        <f t="shared" si="6358"/>
        <v>151203.79999999999</v>
      </c>
      <c r="AH2561" s="17"/>
      <c r="AI2561" s="17"/>
      <c r="AJ2561" s="17"/>
      <c r="AK2561" s="17"/>
      <c r="AL2561" s="17"/>
      <c r="AM2561" s="17"/>
      <c r="AN2561" s="17"/>
      <c r="AO2561" s="17"/>
      <c r="AP2561" s="17"/>
      <c r="AQ2561" s="17"/>
      <c r="AR2561" s="17"/>
      <c r="AS2561" s="17"/>
      <c r="AT2561" s="17"/>
      <c r="AU2561" s="17"/>
      <c r="AV2561" s="17"/>
      <c r="AW2561" s="17">
        <f t="shared" si="6359"/>
        <v>143559.39999999999</v>
      </c>
      <c r="AX2561" s="17">
        <f t="shared" si="6360"/>
        <v>151203.79999999999</v>
      </c>
      <c r="AY2561" s="17">
        <f t="shared" si="6361"/>
        <v>151203.79999999999</v>
      </c>
      <c r="AZ2561" s="17"/>
      <c r="BA2561" s="32"/>
      <c r="BB2561" s="32"/>
      <c r="BC2561" s="1"/>
      <c r="BD2561" s="1"/>
      <c r="BE2561" s="1"/>
      <c r="BF2561" s="1"/>
      <c r="BG2561" s="1"/>
      <c r="BH2561" s="1"/>
      <c r="BI2561" s="1"/>
    </row>
    <row r="2562" s="1" customFormat="1" ht="30">
      <c r="A2562" s="30" t="s">
        <v>1051</v>
      </c>
      <c r="B2562" s="30" t="s">
        <v>29</v>
      </c>
      <c r="C2562" s="30" t="s">
        <v>65</v>
      </c>
      <c r="D2562" s="30" t="s">
        <v>1060</v>
      </c>
      <c r="E2562" s="30" t="s">
        <v>41</v>
      </c>
      <c r="F2562" s="31" t="s">
        <v>42</v>
      </c>
      <c r="G2562" s="17">
        <v>29085.200000000001</v>
      </c>
      <c r="H2562" s="17">
        <v>29056</v>
      </c>
      <c r="I2562" s="17">
        <v>29056</v>
      </c>
      <c r="J2562" s="17">
        <v>148.19999999999999</v>
      </c>
      <c r="K2562" s="17">
        <v>148.19999999999999</v>
      </c>
      <c r="L2562" s="17">
        <v>148.19999999999999</v>
      </c>
      <c r="M2562" s="17">
        <f t="shared" si="6316"/>
        <v>29233.400000000001</v>
      </c>
      <c r="N2562" s="17">
        <f t="shared" si="6317"/>
        <v>29204.200000000001</v>
      </c>
      <c r="O2562" s="17">
        <f t="shared" si="6318"/>
        <v>29204.200000000001</v>
      </c>
      <c r="P2562" s="17"/>
      <c r="Q2562" s="17"/>
      <c r="R2562" s="17"/>
      <c r="S2562" s="17">
        <v>5285.6667699999998</v>
      </c>
      <c r="T2562" s="17"/>
      <c r="U2562" s="17"/>
      <c r="V2562" s="17"/>
      <c r="W2562" s="17"/>
      <c r="X2562" s="17"/>
      <c r="Y2562" s="17">
        <f t="shared" si="6353"/>
        <v>34519.066770000005</v>
      </c>
      <c r="Z2562" s="17">
        <f t="shared" si="6354"/>
        <v>29204.200000000001</v>
      </c>
      <c r="AA2562" s="17">
        <f t="shared" si="6355"/>
        <v>29204.200000000001</v>
      </c>
      <c r="AB2562" s="17"/>
      <c r="AC2562" s="17"/>
      <c r="AD2562" s="17"/>
      <c r="AE2562" s="17">
        <f t="shared" si="6356"/>
        <v>34519.066770000005</v>
      </c>
      <c r="AF2562" s="17">
        <f t="shared" si="6357"/>
        <v>29204.200000000001</v>
      </c>
      <c r="AG2562" s="17">
        <f t="shared" si="6358"/>
        <v>29204.200000000001</v>
      </c>
      <c r="AH2562" s="17"/>
      <c r="AI2562" s="17"/>
      <c r="AJ2562" s="17"/>
      <c r="AK2562" s="17"/>
      <c r="AL2562" s="17"/>
      <c r="AM2562" s="17"/>
      <c r="AN2562" s="17"/>
      <c r="AO2562" s="17"/>
      <c r="AP2562" s="17"/>
      <c r="AQ2562" s="17"/>
      <c r="AR2562" s="17"/>
      <c r="AS2562" s="17"/>
      <c r="AT2562" s="17"/>
      <c r="AU2562" s="17"/>
      <c r="AV2562" s="17"/>
      <c r="AW2562" s="17">
        <f t="shared" si="6359"/>
        <v>34519.066770000005</v>
      </c>
      <c r="AX2562" s="17">
        <f t="shared" si="6360"/>
        <v>29204.200000000001</v>
      </c>
      <c r="AY2562" s="17">
        <f t="shared" si="6361"/>
        <v>29204.200000000001</v>
      </c>
      <c r="AZ2562" s="17"/>
      <c r="BA2562" s="32"/>
      <c r="BB2562" s="32">
        <v>41</v>
      </c>
      <c r="BC2562" s="1"/>
      <c r="BD2562" s="1"/>
      <c r="BE2562" s="1"/>
      <c r="BF2562" s="1"/>
      <c r="BG2562" s="1"/>
      <c r="BH2562" s="1"/>
      <c r="BI2562" s="1"/>
    </row>
    <row r="2563" s="25" customFormat="1" ht="15">
      <c r="A2563" s="26" t="s">
        <v>1051</v>
      </c>
      <c r="B2563" s="26" t="s">
        <v>29</v>
      </c>
      <c r="C2563" s="26" t="s">
        <v>31</v>
      </c>
      <c r="D2563" s="26"/>
      <c r="E2563" s="34"/>
      <c r="F2563" s="27" t="s">
        <v>32</v>
      </c>
      <c r="G2563" s="28">
        <f t="shared" ref="G2563:G2564" si="6464">G2564</f>
        <v>47367</v>
      </c>
      <c r="H2563" s="28">
        <f t="shared" ref="H2563:H2564" si="6465">H2564</f>
        <v>47568.599999999999</v>
      </c>
      <c r="I2563" s="28">
        <f t="shared" ref="I2563:I2564" si="6466">I2564</f>
        <v>47568.599999999999</v>
      </c>
      <c r="J2563" s="28">
        <f t="shared" ref="J2563:J2564" si="6467">J2564</f>
        <v>0</v>
      </c>
      <c r="K2563" s="28">
        <f t="shared" ref="K2563:K2564" si="6468">K2564</f>
        <v>0</v>
      </c>
      <c r="L2563" s="28">
        <f t="shared" ref="L2563:L2564" si="6469">L2564</f>
        <v>0</v>
      </c>
      <c r="M2563" s="28">
        <f t="shared" si="6316"/>
        <v>47367</v>
      </c>
      <c r="N2563" s="28">
        <f t="shared" si="6317"/>
        <v>47568.599999999999</v>
      </c>
      <c r="O2563" s="28">
        <f t="shared" si="6318"/>
        <v>47568.599999999999</v>
      </c>
      <c r="P2563" s="28">
        <f t="shared" ref="P2563:P2564" si="6470">P2564</f>
        <v>0</v>
      </c>
      <c r="Q2563" s="28">
        <f t="shared" ref="Q2563:Q2564" si="6471">Q2564</f>
        <v>0</v>
      </c>
      <c r="R2563" s="28">
        <f t="shared" ref="R2563:R2564" si="6472">R2564</f>
        <v>0</v>
      </c>
      <c r="S2563" s="28">
        <f t="shared" ref="S2563:S2564" si="6473">S2564</f>
        <v>0</v>
      </c>
      <c r="T2563" s="28">
        <f t="shared" ref="T2563:T2564" si="6474">T2564</f>
        <v>0</v>
      </c>
      <c r="U2563" s="28">
        <f t="shared" ref="U2563:U2564" si="6475">U2564</f>
        <v>0</v>
      </c>
      <c r="V2563" s="28">
        <f t="shared" ref="V2563:V2564" si="6476">V2564</f>
        <v>0</v>
      </c>
      <c r="W2563" s="28">
        <f t="shared" ref="W2563:W2564" si="6477">W2564</f>
        <v>0</v>
      </c>
      <c r="X2563" s="28">
        <f t="shared" ref="X2563:X2564" si="6478">X2564</f>
        <v>0</v>
      </c>
      <c r="Y2563" s="28">
        <f t="shared" si="6353"/>
        <v>47367</v>
      </c>
      <c r="Z2563" s="28">
        <f t="shared" si="6354"/>
        <v>47568.599999999999</v>
      </c>
      <c r="AA2563" s="28">
        <f t="shared" si="6355"/>
        <v>47568.599999999999</v>
      </c>
      <c r="AB2563" s="28">
        <f t="shared" ref="AB2563:AB2564" si="6479">AB2564</f>
        <v>0</v>
      </c>
      <c r="AC2563" s="28">
        <f t="shared" ref="AC2563:AC2564" si="6480">AC2564</f>
        <v>0</v>
      </c>
      <c r="AD2563" s="28">
        <f t="shared" ref="AD2563:AD2564" si="6481">AD2564</f>
        <v>0</v>
      </c>
      <c r="AE2563" s="28">
        <f t="shared" si="6356"/>
        <v>47367</v>
      </c>
      <c r="AF2563" s="28">
        <f t="shared" si="6357"/>
        <v>47568.599999999999</v>
      </c>
      <c r="AG2563" s="28">
        <f t="shared" si="6358"/>
        <v>47568.599999999999</v>
      </c>
      <c r="AH2563" s="28">
        <f t="shared" ref="AH2563:AH2564" si="6482">AH2564</f>
        <v>0</v>
      </c>
      <c r="AI2563" s="28">
        <f t="shared" ref="AI2563:AI2564" si="6483">AI2564</f>
        <v>0</v>
      </c>
      <c r="AJ2563" s="28">
        <f t="shared" ref="AJ2563:AJ2564" si="6484">AJ2564</f>
        <v>0</v>
      </c>
      <c r="AK2563" s="28">
        <f t="shared" ref="AK2563:AK2564" si="6485">AK2564</f>
        <v>0</v>
      </c>
      <c r="AL2563" s="28">
        <f t="shared" ref="AL2563:AL2564" si="6486">AL2564</f>
        <v>0</v>
      </c>
      <c r="AM2563" s="28">
        <f t="shared" ref="AM2563:AM2564" si="6487">AM2564</f>
        <v>0</v>
      </c>
      <c r="AN2563" s="28">
        <f t="shared" ref="AN2563:AN2564" si="6488">AN2564</f>
        <v>0</v>
      </c>
      <c r="AO2563" s="28">
        <f t="shared" ref="AO2563:AO2564" si="6489">AO2564</f>
        <v>0</v>
      </c>
      <c r="AP2563" s="28">
        <f t="shared" ref="AP2563:AP2564" si="6490">AP2564</f>
        <v>0</v>
      </c>
      <c r="AQ2563" s="28">
        <f t="shared" ref="AQ2563:AQ2564" si="6491">AQ2564</f>
        <v>0</v>
      </c>
      <c r="AR2563" s="28">
        <f t="shared" ref="AR2563:AR2564" si="6492">AR2564</f>
        <v>0</v>
      </c>
      <c r="AS2563" s="28">
        <f t="shared" ref="AS2563:AS2564" si="6493">AS2564</f>
        <v>0</v>
      </c>
      <c r="AT2563" s="28">
        <f t="shared" ref="AT2563:AT2564" si="6494">AT2564</f>
        <v>0</v>
      </c>
      <c r="AU2563" s="28">
        <f t="shared" ref="AU2563:AU2564" si="6495">AU2564</f>
        <v>0</v>
      </c>
      <c r="AV2563" s="28">
        <f t="shared" ref="AV2563:AV2564" si="6496">AV2564</f>
        <v>0</v>
      </c>
      <c r="AW2563" s="28">
        <f t="shared" si="6359"/>
        <v>47367</v>
      </c>
      <c r="AX2563" s="28">
        <f t="shared" si="6360"/>
        <v>47568.599999999999</v>
      </c>
      <c r="AY2563" s="28">
        <f t="shared" si="6361"/>
        <v>47568.599999999999</v>
      </c>
      <c r="AZ2563" s="28">
        <f t="shared" ref="AZ2563:AZ2564" si="6497">AZ2564</f>
        <v>0</v>
      </c>
      <c r="BA2563" s="29"/>
      <c r="BB2563" s="29"/>
      <c r="BC2563" s="25"/>
      <c r="BD2563" s="25"/>
      <c r="BE2563" s="25"/>
      <c r="BF2563" s="25"/>
      <c r="BG2563" s="25"/>
      <c r="BH2563" s="25"/>
      <c r="BI2563" s="25"/>
    </row>
    <row r="2564" s="1" customFormat="1" ht="30">
      <c r="A2564" s="30" t="s">
        <v>1051</v>
      </c>
      <c r="B2564" s="30" t="s">
        <v>29</v>
      </c>
      <c r="C2564" s="30" t="s">
        <v>31</v>
      </c>
      <c r="D2564" s="30" t="s">
        <v>57</v>
      </c>
      <c r="E2564" s="35"/>
      <c r="F2564" s="31" t="s">
        <v>58</v>
      </c>
      <c r="G2564" s="17">
        <f t="shared" si="6464"/>
        <v>47367</v>
      </c>
      <c r="H2564" s="17">
        <f t="shared" si="6465"/>
        <v>47568.599999999999</v>
      </c>
      <c r="I2564" s="17">
        <f t="shared" si="6466"/>
        <v>47568.599999999999</v>
      </c>
      <c r="J2564" s="17">
        <f t="shared" si="6467"/>
        <v>0</v>
      </c>
      <c r="K2564" s="17">
        <f t="shared" si="6468"/>
        <v>0</v>
      </c>
      <c r="L2564" s="17">
        <f t="shared" si="6469"/>
        <v>0</v>
      </c>
      <c r="M2564" s="17">
        <f t="shared" si="6316"/>
        <v>47367</v>
      </c>
      <c r="N2564" s="17">
        <f t="shared" si="6317"/>
        <v>47568.599999999999</v>
      </c>
      <c r="O2564" s="17">
        <f t="shared" si="6318"/>
        <v>47568.599999999999</v>
      </c>
      <c r="P2564" s="17">
        <f t="shared" si="6470"/>
        <v>0</v>
      </c>
      <c r="Q2564" s="17">
        <f t="shared" si="6471"/>
        <v>0</v>
      </c>
      <c r="R2564" s="17">
        <f t="shared" si="6472"/>
        <v>0</v>
      </c>
      <c r="S2564" s="17">
        <f t="shared" si="6473"/>
        <v>0</v>
      </c>
      <c r="T2564" s="17">
        <f t="shared" si="6474"/>
        <v>0</v>
      </c>
      <c r="U2564" s="17">
        <f t="shared" si="6475"/>
        <v>0</v>
      </c>
      <c r="V2564" s="17">
        <f t="shared" si="6476"/>
        <v>0</v>
      </c>
      <c r="W2564" s="17">
        <f t="shared" si="6477"/>
        <v>0</v>
      </c>
      <c r="X2564" s="17">
        <f t="shared" si="6478"/>
        <v>0</v>
      </c>
      <c r="Y2564" s="17">
        <f t="shared" si="6353"/>
        <v>47367</v>
      </c>
      <c r="Z2564" s="17">
        <f t="shared" si="6354"/>
        <v>47568.599999999999</v>
      </c>
      <c r="AA2564" s="17">
        <f t="shared" si="6355"/>
        <v>47568.599999999999</v>
      </c>
      <c r="AB2564" s="17">
        <f t="shared" si="6479"/>
        <v>0</v>
      </c>
      <c r="AC2564" s="17">
        <f t="shared" si="6480"/>
        <v>0</v>
      </c>
      <c r="AD2564" s="17">
        <f t="shared" si="6481"/>
        <v>0</v>
      </c>
      <c r="AE2564" s="17">
        <f t="shared" si="6356"/>
        <v>47367</v>
      </c>
      <c r="AF2564" s="17">
        <f t="shared" si="6357"/>
        <v>47568.599999999999</v>
      </c>
      <c r="AG2564" s="17">
        <f t="shared" si="6358"/>
        <v>47568.599999999999</v>
      </c>
      <c r="AH2564" s="17">
        <f t="shared" si="6482"/>
        <v>0</v>
      </c>
      <c r="AI2564" s="17">
        <f t="shared" si="6483"/>
        <v>0</v>
      </c>
      <c r="AJ2564" s="17">
        <f t="shared" si="6484"/>
        <v>0</v>
      </c>
      <c r="AK2564" s="17">
        <f t="shared" si="6485"/>
        <v>0</v>
      </c>
      <c r="AL2564" s="17">
        <f t="shared" si="6486"/>
        <v>0</v>
      </c>
      <c r="AM2564" s="17">
        <f t="shared" si="6487"/>
        <v>0</v>
      </c>
      <c r="AN2564" s="17">
        <f t="shared" si="6488"/>
        <v>0</v>
      </c>
      <c r="AO2564" s="17">
        <f t="shared" si="6489"/>
        <v>0</v>
      </c>
      <c r="AP2564" s="17">
        <f t="shared" si="6490"/>
        <v>0</v>
      </c>
      <c r="AQ2564" s="17">
        <f t="shared" si="6491"/>
        <v>0</v>
      </c>
      <c r="AR2564" s="17">
        <f t="shared" si="6492"/>
        <v>0</v>
      </c>
      <c r="AS2564" s="17">
        <f t="shared" si="6493"/>
        <v>0</v>
      </c>
      <c r="AT2564" s="17">
        <f t="shared" si="6494"/>
        <v>0</v>
      </c>
      <c r="AU2564" s="17">
        <f t="shared" si="6495"/>
        <v>0</v>
      </c>
      <c r="AV2564" s="17">
        <f t="shared" si="6496"/>
        <v>0</v>
      </c>
      <c r="AW2564" s="17">
        <f t="shared" si="6359"/>
        <v>47367</v>
      </c>
      <c r="AX2564" s="17">
        <f t="shared" si="6360"/>
        <v>47568.599999999999</v>
      </c>
      <c r="AY2564" s="17">
        <f t="shared" si="6361"/>
        <v>47568.599999999999</v>
      </c>
      <c r="AZ2564" s="17">
        <f t="shared" si="6497"/>
        <v>0</v>
      </c>
      <c r="BA2564" s="32"/>
      <c r="BB2564" s="32"/>
      <c r="BC2564" s="1"/>
      <c r="BD2564" s="1"/>
      <c r="BE2564" s="1"/>
      <c r="BF2564" s="1"/>
      <c r="BG2564" s="1"/>
      <c r="BH2564" s="1"/>
      <c r="BI2564" s="1"/>
    </row>
    <row r="2565" s="1" customFormat="1" ht="15">
      <c r="A2565" s="30" t="s">
        <v>1051</v>
      </c>
      <c r="B2565" s="30" t="s">
        <v>29</v>
      </c>
      <c r="C2565" s="30" t="s">
        <v>31</v>
      </c>
      <c r="D2565" s="30" t="s">
        <v>59</v>
      </c>
      <c r="E2565" s="35"/>
      <c r="F2565" s="31" t="s">
        <v>60</v>
      </c>
      <c r="G2565" s="17">
        <f>G2566+G2568+G2570</f>
        <v>47367</v>
      </c>
      <c r="H2565" s="17">
        <f>H2566+H2568+H2570</f>
        <v>47568.599999999999</v>
      </c>
      <c r="I2565" s="17">
        <f>I2566+I2568+I2570</f>
        <v>47568.599999999999</v>
      </c>
      <c r="J2565" s="17">
        <f>J2566+J2568+J2570</f>
        <v>0</v>
      </c>
      <c r="K2565" s="17">
        <f>K2566+K2568+K2570</f>
        <v>0</v>
      </c>
      <c r="L2565" s="17">
        <f>L2566+L2568+L2570</f>
        <v>0</v>
      </c>
      <c r="M2565" s="17">
        <f t="shared" si="6316"/>
        <v>47367</v>
      </c>
      <c r="N2565" s="17">
        <f t="shared" si="6317"/>
        <v>47568.599999999999</v>
      </c>
      <c r="O2565" s="17">
        <f t="shared" si="6318"/>
        <v>47568.599999999999</v>
      </c>
      <c r="P2565" s="17">
        <f>P2566+P2568+P2570</f>
        <v>0</v>
      </c>
      <c r="Q2565" s="17">
        <f>Q2566+Q2568+Q2570</f>
        <v>0</v>
      </c>
      <c r="R2565" s="17">
        <f>R2566+R2568+R2570</f>
        <v>0</v>
      </c>
      <c r="S2565" s="17">
        <f>S2566+S2568+S2570</f>
        <v>0</v>
      </c>
      <c r="T2565" s="17">
        <f>T2566+T2568+T2570</f>
        <v>0</v>
      </c>
      <c r="U2565" s="17">
        <f>U2566+U2568+U2570</f>
        <v>0</v>
      </c>
      <c r="V2565" s="17">
        <f>V2566+V2568+V2570</f>
        <v>0</v>
      </c>
      <c r="W2565" s="17">
        <f>W2566+W2568+W2570</f>
        <v>0</v>
      </c>
      <c r="X2565" s="17">
        <f>X2566+X2568+X2570</f>
        <v>0</v>
      </c>
      <c r="Y2565" s="17">
        <f t="shared" si="6353"/>
        <v>47367</v>
      </c>
      <c r="Z2565" s="17">
        <f t="shared" si="6354"/>
        <v>47568.599999999999</v>
      </c>
      <c r="AA2565" s="17">
        <f t="shared" si="6355"/>
        <v>47568.599999999999</v>
      </c>
      <c r="AB2565" s="17">
        <f>AB2566+AB2568+AB2570</f>
        <v>0</v>
      </c>
      <c r="AC2565" s="17">
        <f>AC2566+AC2568+AC2570</f>
        <v>0</v>
      </c>
      <c r="AD2565" s="17">
        <f>AD2566+AD2568+AD2570</f>
        <v>0</v>
      </c>
      <c r="AE2565" s="17">
        <f t="shared" si="6356"/>
        <v>47367</v>
      </c>
      <c r="AF2565" s="17">
        <f t="shared" si="6357"/>
        <v>47568.599999999999</v>
      </c>
      <c r="AG2565" s="17">
        <f t="shared" si="6358"/>
        <v>47568.599999999999</v>
      </c>
      <c r="AH2565" s="17">
        <f>AH2566+AH2568+AH2570</f>
        <v>0</v>
      </c>
      <c r="AI2565" s="17">
        <f>AI2566+AI2568+AI2570</f>
        <v>0</v>
      </c>
      <c r="AJ2565" s="17">
        <f>AJ2566+AJ2568+AJ2570</f>
        <v>0</v>
      </c>
      <c r="AK2565" s="17">
        <f>AK2566+AK2568+AK2570</f>
        <v>0</v>
      </c>
      <c r="AL2565" s="17">
        <f>AL2566+AL2568+AL2570</f>
        <v>0</v>
      </c>
      <c r="AM2565" s="17">
        <f>AM2566+AM2568+AM2570</f>
        <v>0</v>
      </c>
      <c r="AN2565" s="17">
        <f>AN2566+AN2568+AN2570</f>
        <v>0</v>
      </c>
      <c r="AO2565" s="17">
        <f>AO2566+AO2568+AO2570</f>
        <v>0</v>
      </c>
      <c r="AP2565" s="17">
        <f>AP2566+AP2568+AP2570</f>
        <v>0</v>
      </c>
      <c r="AQ2565" s="17">
        <f>AQ2566+AQ2568+AQ2570</f>
        <v>0</v>
      </c>
      <c r="AR2565" s="17">
        <f>AR2566+AR2568+AR2570</f>
        <v>0</v>
      </c>
      <c r="AS2565" s="17">
        <f>AS2566+AS2568+AS2570</f>
        <v>0</v>
      </c>
      <c r="AT2565" s="17">
        <f>AT2566+AT2568+AT2570</f>
        <v>0</v>
      </c>
      <c r="AU2565" s="17">
        <f>AU2566+AU2568+AU2570</f>
        <v>0</v>
      </c>
      <c r="AV2565" s="17">
        <f>AV2566+AV2568+AV2570</f>
        <v>0</v>
      </c>
      <c r="AW2565" s="17">
        <f t="shared" si="6359"/>
        <v>47367</v>
      </c>
      <c r="AX2565" s="17">
        <f t="shared" si="6360"/>
        <v>47568.599999999999</v>
      </c>
      <c r="AY2565" s="17">
        <f t="shared" si="6361"/>
        <v>47568.599999999999</v>
      </c>
      <c r="AZ2565" s="17">
        <f>AZ2566+AZ2568+AZ2570</f>
        <v>0</v>
      </c>
      <c r="BA2565" s="32"/>
      <c r="BB2565" s="32"/>
      <c r="BC2565" s="1"/>
      <c r="BD2565" s="1"/>
      <c r="BE2565" s="1"/>
      <c r="BF2565" s="1"/>
      <c r="BG2565" s="1"/>
      <c r="BH2565" s="1"/>
      <c r="BI2565" s="1"/>
    </row>
    <row r="2566" s="1" customFormat="1" ht="30">
      <c r="A2566" s="30" t="s">
        <v>1051</v>
      </c>
      <c r="B2566" s="30" t="s">
        <v>29</v>
      </c>
      <c r="C2566" s="30" t="s">
        <v>31</v>
      </c>
      <c r="D2566" s="30" t="s">
        <v>976</v>
      </c>
      <c r="E2566" s="35"/>
      <c r="F2566" s="31" t="s">
        <v>977</v>
      </c>
      <c r="G2566" s="17">
        <f>G2567</f>
        <v>47165.400000000001</v>
      </c>
      <c r="H2566" s="17">
        <f>H2567</f>
        <v>47165.400000000001</v>
      </c>
      <c r="I2566" s="17">
        <f>I2567</f>
        <v>47165.400000000001</v>
      </c>
      <c r="J2566" s="17">
        <f>J2567</f>
        <v>0</v>
      </c>
      <c r="K2566" s="17">
        <f>K2567</f>
        <v>0</v>
      </c>
      <c r="L2566" s="17">
        <f>L2567</f>
        <v>0</v>
      </c>
      <c r="M2566" s="17">
        <f t="shared" si="6316"/>
        <v>47165.400000000001</v>
      </c>
      <c r="N2566" s="17">
        <f t="shared" si="6317"/>
        <v>47165.400000000001</v>
      </c>
      <c r="O2566" s="17">
        <f t="shared" si="6318"/>
        <v>47165.400000000001</v>
      </c>
      <c r="P2566" s="17">
        <f>P2567</f>
        <v>0</v>
      </c>
      <c r="Q2566" s="17">
        <f>Q2567</f>
        <v>0</v>
      </c>
      <c r="R2566" s="17">
        <f>R2567</f>
        <v>0</v>
      </c>
      <c r="S2566" s="17">
        <f>S2567</f>
        <v>0</v>
      </c>
      <c r="T2566" s="17">
        <f>T2567</f>
        <v>0</v>
      </c>
      <c r="U2566" s="17">
        <f>U2567</f>
        <v>0</v>
      </c>
      <c r="V2566" s="17">
        <f>V2567</f>
        <v>0</v>
      </c>
      <c r="W2566" s="17">
        <f>W2567</f>
        <v>0</v>
      </c>
      <c r="X2566" s="17">
        <f>X2567</f>
        <v>0</v>
      </c>
      <c r="Y2566" s="17">
        <f t="shared" si="6353"/>
        <v>47165.400000000001</v>
      </c>
      <c r="Z2566" s="17">
        <f t="shared" si="6354"/>
        <v>47165.400000000001</v>
      </c>
      <c r="AA2566" s="17">
        <f t="shared" si="6355"/>
        <v>47165.400000000001</v>
      </c>
      <c r="AB2566" s="17">
        <f>AB2567</f>
        <v>0</v>
      </c>
      <c r="AC2566" s="17">
        <f>AC2567</f>
        <v>0</v>
      </c>
      <c r="AD2566" s="17">
        <f>AD2567</f>
        <v>0</v>
      </c>
      <c r="AE2566" s="17">
        <f t="shared" si="6356"/>
        <v>47165.400000000001</v>
      </c>
      <c r="AF2566" s="17">
        <f t="shared" si="6357"/>
        <v>47165.400000000001</v>
      </c>
      <c r="AG2566" s="17">
        <f t="shared" si="6358"/>
        <v>47165.400000000001</v>
      </c>
      <c r="AH2566" s="17">
        <f>AH2567</f>
        <v>0</v>
      </c>
      <c r="AI2566" s="17">
        <f>AI2567</f>
        <v>0</v>
      </c>
      <c r="AJ2566" s="17">
        <f>AJ2567</f>
        <v>0</v>
      </c>
      <c r="AK2566" s="17">
        <f>AK2567</f>
        <v>0</v>
      </c>
      <c r="AL2566" s="17">
        <f>AL2567</f>
        <v>0</v>
      </c>
      <c r="AM2566" s="17">
        <f>AM2567</f>
        <v>0</v>
      </c>
      <c r="AN2566" s="17">
        <f>AN2567</f>
        <v>0</v>
      </c>
      <c r="AO2566" s="17">
        <f>AO2567</f>
        <v>0</v>
      </c>
      <c r="AP2566" s="17">
        <f>AP2567</f>
        <v>0</v>
      </c>
      <c r="AQ2566" s="17">
        <f>AQ2567</f>
        <v>0</v>
      </c>
      <c r="AR2566" s="17">
        <f>AR2567</f>
        <v>0</v>
      </c>
      <c r="AS2566" s="17">
        <f>AS2567</f>
        <v>0</v>
      </c>
      <c r="AT2566" s="17">
        <f>AT2567</f>
        <v>0</v>
      </c>
      <c r="AU2566" s="17">
        <f>AU2567</f>
        <v>0</v>
      </c>
      <c r="AV2566" s="17">
        <f>AV2567</f>
        <v>0</v>
      </c>
      <c r="AW2566" s="17">
        <f t="shared" si="6359"/>
        <v>47165.400000000001</v>
      </c>
      <c r="AX2566" s="17">
        <f t="shared" si="6360"/>
        <v>47165.400000000001</v>
      </c>
      <c r="AY2566" s="17">
        <f t="shared" si="6361"/>
        <v>47165.400000000001</v>
      </c>
      <c r="AZ2566" s="17">
        <f>AZ2567</f>
        <v>0</v>
      </c>
      <c r="BA2566" s="32"/>
      <c r="BB2566" s="32"/>
      <c r="BC2566" s="1"/>
      <c r="BD2566" s="1"/>
      <c r="BE2566" s="1"/>
      <c r="BF2566" s="1"/>
      <c r="BG2566" s="1"/>
      <c r="BH2566" s="1"/>
      <c r="BI2566" s="1"/>
    </row>
    <row r="2567" s="1" customFormat="1" ht="30">
      <c r="A2567" s="30" t="s">
        <v>1051</v>
      </c>
      <c r="B2567" s="30" t="s">
        <v>29</v>
      </c>
      <c r="C2567" s="30" t="s">
        <v>31</v>
      </c>
      <c r="D2567" s="30" t="s">
        <v>976</v>
      </c>
      <c r="E2567" s="30" t="s">
        <v>41</v>
      </c>
      <c r="F2567" s="31" t="s">
        <v>42</v>
      </c>
      <c r="G2567" s="17">
        <v>47165.400000000001</v>
      </c>
      <c r="H2567" s="17">
        <v>47165.400000000001</v>
      </c>
      <c r="I2567" s="17">
        <v>47165.400000000001</v>
      </c>
      <c r="J2567" s="17"/>
      <c r="K2567" s="17"/>
      <c r="L2567" s="17"/>
      <c r="M2567" s="17">
        <f t="shared" si="6316"/>
        <v>47165.400000000001</v>
      </c>
      <c r="N2567" s="17">
        <f t="shared" si="6317"/>
        <v>47165.400000000001</v>
      </c>
      <c r="O2567" s="17">
        <f t="shared" si="6318"/>
        <v>47165.400000000001</v>
      </c>
      <c r="P2567" s="17"/>
      <c r="Q2567" s="17"/>
      <c r="R2567" s="17"/>
      <c r="S2567" s="17"/>
      <c r="T2567" s="17"/>
      <c r="U2567" s="17"/>
      <c r="V2567" s="17"/>
      <c r="W2567" s="17"/>
      <c r="X2567" s="17"/>
      <c r="Y2567" s="17">
        <f t="shared" si="6353"/>
        <v>47165.400000000001</v>
      </c>
      <c r="Z2567" s="17">
        <f t="shared" si="6354"/>
        <v>47165.400000000001</v>
      </c>
      <c r="AA2567" s="17">
        <f t="shared" si="6355"/>
        <v>47165.400000000001</v>
      </c>
      <c r="AB2567" s="17"/>
      <c r="AC2567" s="17"/>
      <c r="AD2567" s="17"/>
      <c r="AE2567" s="17">
        <f t="shared" si="6356"/>
        <v>47165.400000000001</v>
      </c>
      <c r="AF2567" s="17">
        <f t="shared" si="6357"/>
        <v>47165.400000000001</v>
      </c>
      <c r="AG2567" s="17">
        <f t="shared" si="6358"/>
        <v>47165.400000000001</v>
      </c>
      <c r="AH2567" s="17"/>
      <c r="AI2567" s="17"/>
      <c r="AJ2567" s="17"/>
      <c r="AK2567" s="17"/>
      <c r="AL2567" s="17"/>
      <c r="AM2567" s="17"/>
      <c r="AN2567" s="17"/>
      <c r="AO2567" s="17"/>
      <c r="AP2567" s="17"/>
      <c r="AQ2567" s="17"/>
      <c r="AR2567" s="17"/>
      <c r="AS2567" s="17"/>
      <c r="AT2567" s="17"/>
      <c r="AU2567" s="17"/>
      <c r="AV2567" s="17"/>
      <c r="AW2567" s="17">
        <f t="shared" si="6359"/>
        <v>47165.400000000001</v>
      </c>
      <c r="AX2567" s="17">
        <f t="shared" si="6360"/>
        <v>47165.400000000001</v>
      </c>
      <c r="AY2567" s="17">
        <f t="shared" si="6361"/>
        <v>47165.400000000001</v>
      </c>
      <c r="AZ2567" s="17"/>
      <c r="BA2567" s="32"/>
      <c r="BB2567" s="32"/>
      <c r="BC2567" s="1"/>
      <c r="BD2567" s="1"/>
      <c r="BE2567" s="1"/>
      <c r="BF2567" s="1"/>
      <c r="BG2567" s="1"/>
      <c r="BH2567" s="1"/>
      <c r="BI2567" s="1"/>
    </row>
    <row r="2568" s="1" customFormat="1" ht="45">
      <c r="A2568" s="30" t="s">
        <v>1051</v>
      </c>
      <c r="B2568" s="30" t="s">
        <v>29</v>
      </c>
      <c r="C2568" s="30" t="s">
        <v>31</v>
      </c>
      <c r="D2568" s="30" t="s">
        <v>1061</v>
      </c>
      <c r="E2568" s="35"/>
      <c r="F2568" s="31" t="s">
        <v>1062</v>
      </c>
      <c r="G2568" s="17">
        <f>G2569</f>
        <v>29.100000000000001</v>
      </c>
      <c r="H2568" s="17">
        <f>H2569</f>
        <v>58.200000000000003</v>
      </c>
      <c r="I2568" s="17">
        <f>I2569</f>
        <v>58.200000000000003</v>
      </c>
      <c r="J2568" s="17">
        <f>J2569</f>
        <v>0</v>
      </c>
      <c r="K2568" s="17">
        <f>K2569</f>
        <v>0</v>
      </c>
      <c r="L2568" s="17">
        <f>L2569</f>
        <v>0</v>
      </c>
      <c r="M2568" s="17">
        <f t="shared" si="6316"/>
        <v>29.100000000000001</v>
      </c>
      <c r="N2568" s="17">
        <f t="shared" si="6317"/>
        <v>58.200000000000003</v>
      </c>
      <c r="O2568" s="17">
        <f t="shared" si="6318"/>
        <v>58.200000000000003</v>
      </c>
      <c r="P2568" s="17">
        <f>P2569</f>
        <v>0</v>
      </c>
      <c r="Q2568" s="17">
        <f>Q2569</f>
        <v>0</v>
      </c>
      <c r="R2568" s="17">
        <f>R2569</f>
        <v>0</v>
      </c>
      <c r="S2568" s="17">
        <f>S2569</f>
        <v>0</v>
      </c>
      <c r="T2568" s="17">
        <f>T2569</f>
        <v>0</v>
      </c>
      <c r="U2568" s="17">
        <f>U2569</f>
        <v>0</v>
      </c>
      <c r="V2568" s="17">
        <f>V2569</f>
        <v>0</v>
      </c>
      <c r="W2568" s="17">
        <f>W2569</f>
        <v>0</v>
      </c>
      <c r="X2568" s="17">
        <f>X2569</f>
        <v>0</v>
      </c>
      <c r="Y2568" s="17">
        <f t="shared" si="6353"/>
        <v>29.100000000000001</v>
      </c>
      <c r="Z2568" s="17">
        <f t="shared" si="6354"/>
        <v>58.200000000000003</v>
      </c>
      <c r="AA2568" s="17">
        <f t="shared" si="6355"/>
        <v>58.200000000000003</v>
      </c>
      <c r="AB2568" s="17">
        <f>AB2569</f>
        <v>0</v>
      </c>
      <c r="AC2568" s="17">
        <f>AC2569</f>
        <v>0</v>
      </c>
      <c r="AD2568" s="17">
        <f>AD2569</f>
        <v>0</v>
      </c>
      <c r="AE2568" s="17">
        <f t="shared" si="6356"/>
        <v>29.100000000000001</v>
      </c>
      <c r="AF2568" s="17">
        <f t="shared" si="6357"/>
        <v>58.200000000000003</v>
      </c>
      <c r="AG2568" s="17">
        <f t="shared" si="6358"/>
        <v>58.200000000000003</v>
      </c>
      <c r="AH2568" s="17">
        <f>AH2569</f>
        <v>0</v>
      </c>
      <c r="AI2568" s="17">
        <f>AI2569</f>
        <v>0</v>
      </c>
      <c r="AJ2568" s="17">
        <f>AJ2569</f>
        <v>0</v>
      </c>
      <c r="AK2568" s="17">
        <f>AK2569</f>
        <v>0</v>
      </c>
      <c r="AL2568" s="17">
        <f>AL2569</f>
        <v>0</v>
      </c>
      <c r="AM2568" s="17">
        <f>AM2569</f>
        <v>0</v>
      </c>
      <c r="AN2568" s="17">
        <f>AN2569</f>
        <v>0</v>
      </c>
      <c r="AO2568" s="17">
        <f>AO2569</f>
        <v>0</v>
      </c>
      <c r="AP2568" s="17">
        <f>AP2569</f>
        <v>0</v>
      </c>
      <c r="AQ2568" s="17">
        <f>AQ2569</f>
        <v>0</v>
      </c>
      <c r="AR2568" s="17">
        <f>AR2569</f>
        <v>0</v>
      </c>
      <c r="AS2568" s="17">
        <f>AS2569</f>
        <v>0</v>
      </c>
      <c r="AT2568" s="17">
        <f>AT2569</f>
        <v>0</v>
      </c>
      <c r="AU2568" s="17">
        <f>AU2569</f>
        <v>0</v>
      </c>
      <c r="AV2568" s="17">
        <f>AV2569</f>
        <v>0</v>
      </c>
      <c r="AW2568" s="17">
        <f t="shared" si="6359"/>
        <v>29.100000000000001</v>
      </c>
      <c r="AX2568" s="17">
        <f t="shared" si="6360"/>
        <v>58.200000000000003</v>
      </c>
      <c r="AY2568" s="17">
        <f t="shared" si="6361"/>
        <v>58.200000000000003</v>
      </c>
      <c r="AZ2568" s="17">
        <f>AZ2569</f>
        <v>0</v>
      </c>
      <c r="BA2568" s="32"/>
      <c r="BB2568" s="32"/>
      <c r="BC2568" s="1"/>
      <c r="BD2568" s="1"/>
      <c r="BE2568" s="1"/>
      <c r="BF2568" s="1"/>
      <c r="BG2568" s="1"/>
      <c r="BH2568" s="1"/>
      <c r="BI2568" s="1"/>
    </row>
    <row r="2569" s="1" customFormat="1" ht="30">
      <c r="A2569" s="30" t="s">
        <v>1051</v>
      </c>
      <c r="B2569" s="30" t="s">
        <v>29</v>
      </c>
      <c r="C2569" s="30" t="s">
        <v>31</v>
      </c>
      <c r="D2569" s="30" t="s">
        <v>1061</v>
      </c>
      <c r="E2569" s="30" t="s">
        <v>41</v>
      </c>
      <c r="F2569" s="31" t="s">
        <v>42</v>
      </c>
      <c r="G2569" s="17">
        <v>29.100000000000001</v>
      </c>
      <c r="H2569" s="17">
        <v>58.200000000000003</v>
      </c>
      <c r="I2569" s="17">
        <v>58.200000000000003</v>
      </c>
      <c r="J2569" s="17"/>
      <c r="K2569" s="17"/>
      <c r="L2569" s="17"/>
      <c r="M2569" s="17">
        <f t="shared" si="6316"/>
        <v>29.100000000000001</v>
      </c>
      <c r="N2569" s="17">
        <f t="shared" si="6317"/>
        <v>58.200000000000003</v>
      </c>
      <c r="O2569" s="17">
        <f t="shared" si="6318"/>
        <v>58.200000000000003</v>
      </c>
      <c r="P2569" s="17"/>
      <c r="Q2569" s="17"/>
      <c r="R2569" s="17"/>
      <c r="S2569" s="17"/>
      <c r="T2569" s="17"/>
      <c r="U2569" s="17"/>
      <c r="V2569" s="17"/>
      <c r="W2569" s="17"/>
      <c r="X2569" s="17"/>
      <c r="Y2569" s="17">
        <f t="shared" si="6353"/>
        <v>29.100000000000001</v>
      </c>
      <c r="Z2569" s="17">
        <f t="shared" si="6354"/>
        <v>58.200000000000003</v>
      </c>
      <c r="AA2569" s="17">
        <f t="shared" si="6355"/>
        <v>58.200000000000003</v>
      </c>
      <c r="AB2569" s="17"/>
      <c r="AC2569" s="17"/>
      <c r="AD2569" s="17"/>
      <c r="AE2569" s="17">
        <f t="shared" si="6356"/>
        <v>29.100000000000001</v>
      </c>
      <c r="AF2569" s="17">
        <f t="shared" si="6357"/>
        <v>58.200000000000003</v>
      </c>
      <c r="AG2569" s="17">
        <f t="shared" si="6358"/>
        <v>58.200000000000003</v>
      </c>
      <c r="AH2569" s="17"/>
      <c r="AI2569" s="17"/>
      <c r="AJ2569" s="17"/>
      <c r="AK2569" s="17"/>
      <c r="AL2569" s="17"/>
      <c r="AM2569" s="17"/>
      <c r="AN2569" s="17"/>
      <c r="AO2569" s="17"/>
      <c r="AP2569" s="17"/>
      <c r="AQ2569" s="17"/>
      <c r="AR2569" s="17"/>
      <c r="AS2569" s="17"/>
      <c r="AT2569" s="17"/>
      <c r="AU2569" s="17"/>
      <c r="AV2569" s="17"/>
      <c r="AW2569" s="17">
        <f t="shared" si="6359"/>
        <v>29.100000000000001</v>
      </c>
      <c r="AX2569" s="17">
        <f t="shared" si="6360"/>
        <v>58.200000000000003</v>
      </c>
      <c r="AY2569" s="17">
        <f t="shared" si="6361"/>
        <v>58.200000000000003</v>
      </c>
      <c r="AZ2569" s="17"/>
      <c r="BA2569" s="32"/>
      <c r="BB2569" s="32"/>
      <c r="BC2569" s="1"/>
      <c r="BD2569" s="1"/>
      <c r="BE2569" s="1"/>
      <c r="BF2569" s="1"/>
      <c r="BG2569" s="1"/>
      <c r="BH2569" s="1"/>
      <c r="BI2569" s="1"/>
    </row>
    <row r="2570" s="1" customFormat="1" ht="60">
      <c r="A2570" s="30" t="s">
        <v>1051</v>
      </c>
      <c r="B2570" s="30" t="s">
        <v>29</v>
      </c>
      <c r="C2570" s="30" t="s">
        <v>31</v>
      </c>
      <c r="D2570" s="30" t="s">
        <v>1063</v>
      </c>
      <c r="E2570" s="35"/>
      <c r="F2570" s="31" t="s">
        <v>1064</v>
      </c>
      <c r="G2570" s="17">
        <f>G2571</f>
        <v>172.5</v>
      </c>
      <c r="H2570" s="17">
        <f>H2571</f>
        <v>345</v>
      </c>
      <c r="I2570" s="17">
        <f>I2571</f>
        <v>345</v>
      </c>
      <c r="J2570" s="17">
        <f>J2571</f>
        <v>0</v>
      </c>
      <c r="K2570" s="17">
        <f>K2571</f>
        <v>0</v>
      </c>
      <c r="L2570" s="17">
        <f>L2571</f>
        <v>0</v>
      </c>
      <c r="M2570" s="17">
        <f t="shared" si="6316"/>
        <v>172.5</v>
      </c>
      <c r="N2570" s="17">
        <f t="shared" si="6317"/>
        <v>345</v>
      </c>
      <c r="O2570" s="17">
        <f t="shared" si="6318"/>
        <v>345</v>
      </c>
      <c r="P2570" s="17">
        <f>P2571</f>
        <v>0</v>
      </c>
      <c r="Q2570" s="17">
        <f>Q2571</f>
        <v>0</v>
      </c>
      <c r="R2570" s="17">
        <f>R2571</f>
        <v>0</v>
      </c>
      <c r="S2570" s="17">
        <f>S2571</f>
        <v>0</v>
      </c>
      <c r="T2570" s="17">
        <f>T2571</f>
        <v>0</v>
      </c>
      <c r="U2570" s="17">
        <f>U2571</f>
        <v>0</v>
      </c>
      <c r="V2570" s="17">
        <f>V2571</f>
        <v>0</v>
      </c>
      <c r="W2570" s="17">
        <f>W2571</f>
        <v>0</v>
      </c>
      <c r="X2570" s="17">
        <f>X2571</f>
        <v>0</v>
      </c>
      <c r="Y2570" s="17">
        <f t="shared" si="6353"/>
        <v>172.5</v>
      </c>
      <c r="Z2570" s="17">
        <f t="shared" si="6354"/>
        <v>345</v>
      </c>
      <c r="AA2570" s="17">
        <f t="shared" si="6355"/>
        <v>345</v>
      </c>
      <c r="AB2570" s="17">
        <f>AB2571</f>
        <v>0</v>
      </c>
      <c r="AC2570" s="17">
        <f>AC2571</f>
        <v>0</v>
      </c>
      <c r="AD2570" s="17">
        <f>AD2571</f>
        <v>0</v>
      </c>
      <c r="AE2570" s="17">
        <f t="shared" si="6356"/>
        <v>172.5</v>
      </c>
      <c r="AF2570" s="17">
        <f t="shared" si="6357"/>
        <v>345</v>
      </c>
      <c r="AG2570" s="17">
        <f t="shared" si="6358"/>
        <v>345</v>
      </c>
      <c r="AH2570" s="17">
        <f>AH2571</f>
        <v>0</v>
      </c>
      <c r="AI2570" s="17">
        <f>AI2571</f>
        <v>0</v>
      </c>
      <c r="AJ2570" s="17">
        <f>AJ2571</f>
        <v>0</v>
      </c>
      <c r="AK2570" s="17">
        <f>AK2571</f>
        <v>0</v>
      </c>
      <c r="AL2570" s="17">
        <f>AL2571</f>
        <v>0</v>
      </c>
      <c r="AM2570" s="17">
        <f>AM2571</f>
        <v>0</v>
      </c>
      <c r="AN2570" s="17">
        <f>AN2571</f>
        <v>0</v>
      </c>
      <c r="AO2570" s="17">
        <f>AO2571</f>
        <v>0</v>
      </c>
      <c r="AP2570" s="17">
        <f>AP2571</f>
        <v>0</v>
      </c>
      <c r="AQ2570" s="17">
        <f>AQ2571</f>
        <v>0</v>
      </c>
      <c r="AR2570" s="17">
        <f>AR2571</f>
        <v>0</v>
      </c>
      <c r="AS2570" s="17">
        <f>AS2571</f>
        <v>0</v>
      </c>
      <c r="AT2570" s="17">
        <f>AT2571</f>
        <v>0</v>
      </c>
      <c r="AU2570" s="17">
        <f>AU2571</f>
        <v>0</v>
      </c>
      <c r="AV2570" s="17">
        <f>AV2571</f>
        <v>0</v>
      </c>
      <c r="AW2570" s="17">
        <f t="shared" si="6359"/>
        <v>172.5</v>
      </c>
      <c r="AX2570" s="17">
        <f t="shared" si="6360"/>
        <v>345</v>
      </c>
      <c r="AY2570" s="17">
        <f t="shared" si="6361"/>
        <v>345</v>
      </c>
      <c r="AZ2570" s="17">
        <f>AZ2571</f>
        <v>0</v>
      </c>
      <c r="BA2570" s="32"/>
      <c r="BB2570" s="32"/>
      <c r="BC2570" s="1"/>
      <c r="BD2570" s="1"/>
      <c r="BE2570" s="1"/>
      <c r="BF2570" s="1"/>
      <c r="BG2570" s="1"/>
      <c r="BH2570" s="1"/>
      <c r="BI2570" s="1"/>
    </row>
    <row r="2571" s="1" customFormat="1" ht="15">
      <c r="A2571" s="30" t="s">
        <v>1051</v>
      </c>
      <c r="B2571" s="30" t="s">
        <v>29</v>
      </c>
      <c r="C2571" s="30" t="s">
        <v>31</v>
      </c>
      <c r="D2571" s="30" t="s">
        <v>1063</v>
      </c>
      <c r="E2571" s="30" t="s">
        <v>261</v>
      </c>
      <c r="F2571" s="31" t="s">
        <v>262</v>
      </c>
      <c r="G2571" s="17">
        <v>172.5</v>
      </c>
      <c r="H2571" s="17">
        <v>345</v>
      </c>
      <c r="I2571" s="17">
        <v>345</v>
      </c>
      <c r="J2571" s="17"/>
      <c r="K2571" s="17"/>
      <c r="L2571" s="17"/>
      <c r="M2571" s="17">
        <f t="shared" si="6316"/>
        <v>172.5</v>
      </c>
      <c r="N2571" s="17">
        <f t="shared" si="6317"/>
        <v>345</v>
      </c>
      <c r="O2571" s="17">
        <f t="shared" si="6318"/>
        <v>345</v>
      </c>
      <c r="P2571" s="17"/>
      <c r="Q2571" s="17"/>
      <c r="R2571" s="17"/>
      <c r="S2571" s="17"/>
      <c r="T2571" s="17"/>
      <c r="U2571" s="17"/>
      <c r="V2571" s="17"/>
      <c r="W2571" s="17"/>
      <c r="X2571" s="17"/>
      <c r="Y2571" s="17">
        <f t="shared" si="6353"/>
        <v>172.5</v>
      </c>
      <c r="Z2571" s="17">
        <f t="shared" si="6354"/>
        <v>345</v>
      </c>
      <c r="AA2571" s="17">
        <f t="shared" si="6355"/>
        <v>345</v>
      </c>
      <c r="AB2571" s="17"/>
      <c r="AC2571" s="17"/>
      <c r="AD2571" s="17"/>
      <c r="AE2571" s="17">
        <f t="shared" si="6356"/>
        <v>172.5</v>
      </c>
      <c r="AF2571" s="17">
        <f t="shared" si="6357"/>
        <v>345</v>
      </c>
      <c r="AG2571" s="17">
        <f t="shared" si="6358"/>
        <v>345</v>
      </c>
      <c r="AH2571" s="17"/>
      <c r="AI2571" s="17"/>
      <c r="AJ2571" s="17"/>
      <c r="AK2571" s="17"/>
      <c r="AL2571" s="17"/>
      <c r="AM2571" s="17"/>
      <c r="AN2571" s="17"/>
      <c r="AO2571" s="17"/>
      <c r="AP2571" s="17"/>
      <c r="AQ2571" s="17"/>
      <c r="AR2571" s="17"/>
      <c r="AS2571" s="17"/>
      <c r="AT2571" s="17"/>
      <c r="AU2571" s="17"/>
      <c r="AV2571" s="17"/>
      <c r="AW2571" s="17">
        <f t="shared" si="6359"/>
        <v>172.5</v>
      </c>
      <c r="AX2571" s="17">
        <f t="shared" si="6360"/>
        <v>345</v>
      </c>
      <c r="AY2571" s="17">
        <f t="shared" si="6361"/>
        <v>345</v>
      </c>
      <c r="AZ2571" s="17"/>
      <c r="BA2571" s="32"/>
      <c r="BB2571" s="32"/>
      <c r="BC2571" s="1"/>
      <c r="BD2571" s="1"/>
      <c r="BE2571" s="1"/>
      <c r="BF2571" s="1"/>
      <c r="BG2571" s="1"/>
      <c r="BH2571" s="1"/>
      <c r="BI2571" s="1"/>
    </row>
    <row r="2572" s="20" customFormat="1" ht="30">
      <c r="A2572" s="21" t="s">
        <v>1065</v>
      </c>
      <c r="B2572" s="21"/>
      <c r="C2572" s="21"/>
      <c r="D2572" s="21"/>
      <c r="E2572" s="21"/>
      <c r="F2572" s="22" t="s">
        <v>1066</v>
      </c>
      <c r="G2572" s="23">
        <f>G2583+G2620+G2573</f>
        <v>1779728.2000000002</v>
      </c>
      <c r="H2572" s="23">
        <f>H2583+H2620+H2573</f>
        <v>1747546.8</v>
      </c>
      <c r="I2572" s="23">
        <f>I2583+I2620+I2573</f>
        <v>1867693.3</v>
      </c>
      <c r="J2572" s="23">
        <f>J2583+J2620+J2573</f>
        <v>0</v>
      </c>
      <c r="K2572" s="23">
        <f>K2583+K2620+K2573</f>
        <v>0</v>
      </c>
      <c r="L2572" s="23">
        <f>L2583+L2620+L2573</f>
        <v>0</v>
      </c>
      <c r="M2572" s="23">
        <f t="shared" si="6316"/>
        <v>1779728.2000000002</v>
      </c>
      <c r="N2572" s="23">
        <f t="shared" si="6317"/>
        <v>1747546.8</v>
      </c>
      <c r="O2572" s="23">
        <f t="shared" si="6318"/>
        <v>1867693.3</v>
      </c>
      <c r="P2572" s="23">
        <f>P2583+P2620+P2573</f>
        <v>195357.701</v>
      </c>
      <c r="Q2572" s="23">
        <f>Q2583+Q2620+Q2573</f>
        <v>0</v>
      </c>
      <c r="R2572" s="23">
        <f>R2583+R2620+R2573</f>
        <v>0</v>
      </c>
      <c r="S2572" s="23">
        <f>S2583+S2620+S2573</f>
        <v>168220.52708</v>
      </c>
      <c r="T2572" s="23">
        <f>T2583+T2620+T2573</f>
        <v>25737.299999999999</v>
      </c>
      <c r="U2572" s="23">
        <f>U2583+U2620+U2573</f>
        <v>0</v>
      </c>
      <c r="V2572" s="23">
        <f>V2583+V2620+V2573</f>
        <v>25737.299999999999</v>
      </c>
      <c r="W2572" s="23">
        <f>W2583+W2620+W2573</f>
        <v>0</v>
      </c>
      <c r="X2572" s="23">
        <f>X2583+X2620+X2573</f>
        <v>-231023.29000000001</v>
      </c>
      <c r="Y2572" s="23">
        <f t="shared" si="6353"/>
        <v>2143306.42808</v>
      </c>
      <c r="Z2572" s="23">
        <f t="shared" si="6354"/>
        <v>1773284.1000000001</v>
      </c>
      <c r="AA2572" s="23">
        <f t="shared" si="6355"/>
        <v>1662407.3100000001</v>
      </c>
      <c r="AB2572" s="23">
        <f>AB2583+AB2620+AB2573</f>
        <v>38759.345560000002</v>
      </c>
      <c r="AC2572" s="23">
        <f>AC2583+AC2620+AC2573</f>
        <v>0</v>
      </c>
      <c r="AD2572" s="23">
        <f>AD2583+AD2620+AD2573</f>
        <v>0</v>
      </c>
      <c r="AE2572" s="23">
        <f t="shared" si="6356"/>
        <v>2182065.7736399998</v>
      </c>
      <c r="AF2572" s="23">
        <f t="shared" si="6357"/>
        <v>1773284.1000000001</v>
      </c>
      <c r="AG2572" s="23">
        <f t="shared" si="6358"/>
        <v>1662407.3100000001</v>
      </c>
      <c r="AH2572" s="23">
        <f>AH2583+AH2620+AH2573</f>
        <v>284537.90999999997</v>
      </c>
      <c r="AI2572" s="23">
        <f>AI2583+AI2620+AI2573</f>
        <v>0</v>
      </c>
      <c r="AJ2572" s="23">
        <f>AJ2583+AJ2620+AJ2573</f>
        <v>324670.65999999997</v>
      </c>
      <c r="AK2572" s="23">
        <f>AK2583+AK2620+AK2573</f>
        <v>0</v>
      </c>
      <c r="AL2572" s="23">
        <f>AL2583+AL2620+AL2573</f>
        <v>0</v>
      </c>
      <c r="AM2572" s="23">
        <f>AM2583+AM2620+AM2573</f>
        <v>0</v>
      </c>
      <c r="AN2572" s="23">
        <f>AN2583+AN2620+AN2573</f>
        <v>0</v>
      </c>
      <c r="AO2572" s="23">
        <f>AO2583+AO2620+AO2573</f>
        <v>0</v>
      </c>
      <c r="AP2572" s="23">
        <f>AP2583+AP2620+AP2573</f>
        <v>0</v>
      </c>
      <c r="AQ2572" s="23">
        <f>AQ2583+AQ2620+AQ2573</f>
        <v>0</v>
      </c>
      <c r="AR2572" s="23">
        <f>AR2583+AR2620+AR2573</f>
        <v>0</v>
      </c>
      <c r="AS2572" s="23">
        <f>AS2583+AS2620+AS2573</f>
        <v>0</v>
      </c>
      <c r="AT2572" s="23">
        <f>AT2583+AT2620+AT2573</f>
        <v>0</v>
      </c>
      <c r="AU2572" s="23">
        <f>AU2583+AU2620+AU2573</f>
        <v>0</v>
      </c>
      <c r="AV2572" s="23">
        <f>AV2583+AV2620+AV2573</f>
        <v>0</v>
      </c>
      <c r="AW2572" s="23">
        <f t="shared" si="6359"/>
        <v>2791274.3436400001</v>
      </c>
      <c r="AX2572" s="23">
        <f t="shared" si="6360"/>
        <v>1773284.1000000001</v>
      </c>
      <c r="AY2572" s="23">
        <f t="shared" si="6361"/>
        <v>1662407.3100000001</v>
      </c>
      <c r="AZ2572" s="23">
        <f>AZ2583+AZ2620+AZ2573</f>
        <v>0</v>
      </c>
      <c r="BA2572" s="24"/>
      <c r="BB2572" s="24"/>
      <c r="BC2572" s="20"/>
      <c r="BD2572" s="20"/>
      <c r="BE2572" s="20"/>
      <c r="BF2572" s="20"/>
      <c r="BG2572" s="20"/>
      <c r="BH2572" s="20"/>
      <c r="BI2572" s="20"/>
    </row>
    <row r="2573" s="20" customFormat="1" ht="15">
      <c r="A2573" s="21" t="s">
        <v>1065</v>
      </c>
      <c r="B2573" s="21" t="s">
        <v>29</v>
      </c>
      <c r="C2573" s="21"/>
      <c r="D2573" s="21"/>
      <c r="E2573" s="21"/>
      <c r="F2573" s="22" t="s">
        <v>30</v>
      </c>
      <c r="G2573" s="23">
        <f t="shared" ref="G2573:G2577" si="6498">G2574</f>
        <v>4.0999999999999996</v>
      </c>
      <c r="H2573" s="23">
        <f t="shared" ref="H2573:H2577" si="6499">H2574</f>
        <v>4.2000000000000002</v>
      </c>
      <c r="I2573" s="23">
        <f t="shared" ref="I2573:I2577" si="6500">I2574</f>
        <v>4.2000000000000002</v>
      </c>
      <c r="J2573" s="23">
        <f t="shared" ref="J2573:J2577" si="6501">J2574</f>
        <v>0</v>
      </c>
      <c r="K2573" s="23">
        <f t="shared" ref="K2573:K2577" si="6502">K2574</f>
        <v>0</v>
      </c>
      <c r="L2573" s="23">
        <f t="shared" ref="L2573:L2577" si="6503">L2574</f>
        <v>0</v>
      </c>
      <c r="M2573" s="23">
        <f t="shared" si="6316"/>
        <v>4.0999999999999996</v>
      </c>
      <c r="N2573" s="23">
        <f t="shared" si="6317"/>
        <v>4.2000000000000002</v>
      </c>
      <c r="O2573" s="23">
        <f t="shared" si="6318"/>
        <v>4.2000000000000002</v>
      </c>
      <c r="P2573" s="23">
        <f t="shared" ref="P2573:P2581" si="6504">P2574</f>
        <v>0</v>
      </c>
      <c r="Q2573" s="23">
        <f t="shared" ref="Q2573:Q2581" si="6505">Q2574</f>
        <v>0</v>
      </c>
      <c r="R2573" s="23">
        <f t="shared" ref="R2573:R2581" si="6506">R2574</f>
        <v>0</v>
      </c>
      <c r="S2573" s="23">
        <f t="shared" ref="S2573:S2581" si="6507">S2574</f>
        <v>0</v>
      </c>
      <c r="T2573" s="23">
        <f t="shared" ref="T2573:T2581" si="6508">T2574</f>
        <v>0</v>
      </c>
      <c r="U2573" s="23">
        <f t="shared" ref="U2573:U2581" si="6509">U2574</f>
        <v>0</v>
      </c>
      <c r="V2573" s="23">
        <f t="shared" ref="V2573:V2581" si="6510">V2574</f>
        <v>0</v>
      </c>
      <c r="W2573" s="23">
        <f t="shared" ref="W2573:W2581" si="6511">W2574</f>
        <v>0</v>
      </c>
      <c r="X2573" s="23">
        <f t="shared" ref="X2573:X2581" si="6512">X2574</f>
        <v>0</v>
      </c>
      <c r="Y2573" s="23">
        <f t="shared" si="6353"/>
        <v>4.0999999999999996</v>
      </c>
      <c r="Z2573" s="23">
        <f t="shared" si="6354"/>
        <v>4.2000000000000002</v>
      </c>
      <c r="AA2573" s="23">
        <f t="shared" si="6355"/>
        <v>4.2000000000000002</v>
      </c>
      <c r="AB2573" s="23">
        <f>AB2574</f>
        <v>0</v>
      </c>
      <c r="AC2573" s="23">
        <f>AC2574</f>
        <v>0</v>
      </c>
      <c r="AD2573" s="23">
        <f>AD2574</f>
        <v>0</v>
      </c>
      <c r="AE2573" s="23">
        <f t="shared" si="6356"/>
        <v>4.0999999999999996</v>
      </c>
      <c r="AF2573" s="23">
        <f t="shared" si="6357"/>
        <v>4.2000000000000002</v>
      </c>
      <c r="AG2573" s="23">
        <f t="shared" si="6358"/>
        <v>4.2000000000000002</v>
      </c>
      <c r="AH2573" s="23">
        <f>AH2574</f>
        <v>0</v>
      </c>
      <c r="AI2573" s="23">
        <f>AI2574</f>
        <v>0</v>
      </c>
      <c r="AJ2573" s="23">
        <f>AJ2574</f>
        <v>0</v>
      </c>
      <c r="AK2573" s="23">
        <f>AK2574</f>
        <v>0</v>
      </c>
      <c r="AL2573" s="23">
        <f>AL2574</f>
        <v>0</v>
      </c>
      <c r="AM2573" s="23">
        <f>AM2574</f>
        <v>0</v>
      </c>
      <c r="AN2573" s="23">
        <f>AN2574</f>
        <v>0</v>
      </c>
      <c r="AO2573" s="23">
        <f>AO2574</f>
        <v>0</v>
      </c>
      <c r="AP2573" s="23">
        <f>AP2574</f>
        <v>0</v>
      </c>
      <c r="AQ2573" s="23">
        <f>AQ2574</f>
        <v>0</v>
      </c>
      <c r="AR2573" s="23">
        <f>AR2574</f>
        <v>0</v>
      </c>
      <c r="AS2573" s="23">
        <f>AS2574</f>
        <v>0</v>
      </c>
      <c r="AT2573" s="23">
        <f>AT2574</f>
        <v>0</v>
      </c>
      <c r="AU2573" s="23">
        <f>AU2574</f>
        <v>0</v>
      </c>
      <c r="AV2573" s="23">
        <f>AV2574</f>
        <v>0</v>
      </c>
      <c r="AW2573" s="23">
        <f t="shared" si="6359"/>
        <v>4.0999999999999996</v>
      </c>
      <c r="AX2573" s="23">
        <f t="shared" si="6360"/>
        <v>4.2000000000000002</v>
      </c>
      <c r="AY2573" s="23">
        <f t="shared" si="6361"/>
        <v>4.2000000000000002</v>
      </c>
      <c r="AZ2573" s="23">
        <f>AZ2574</f>
        <v>0</v>
      </c>
      <c r="BA2573" s="24"/>
      <c r="BB2573" s="24"/>
      <c r="BC2573" s="20"/>
      <c r="BD2573" s="20"/>
      <c r="BE2573" s="20"/>
      <c r="BF2573" s="20"/>
      <c r="BG2573" s="20"/>
      <c r="BH2573" s="20"/>
      <c r="BI2573" s="20"/>
    </row>
    <row r="2574" s="25" customFormat="1" ht="15">
      <c r="A2574" s="26" t="s">
        <v>1065</v>
      </c>
      <c r="B2574" s="26" t="s">
        <v>29</v>
      </c>
      <c r="C2574" s="26" t="s">
        <v>31</v>
      </c>
      <c r="D2574" s="26"/>
      <c r="E2574" s="26"/>
      <c r="F2574" s="27" t="s">
        <v>32</v>
      </c>
      <c r="G2574" s="28">
        <f t="shared" si="6498"/>
        <v>4.0999999999999996</v>
      </c>
      <c r="H2574" s="28">
        <f t="shared" si="6499"/>
        <v>4.2000000000000002</v>
      </c>
      <c r="I2574" s="28">
        <f t="shared" si="6500"/>
        <v>4.2000000000000002</v>
      </c>
      <c r="J2574" s="28">
        <f t="shared" si="6501"/>
        <v>0</v>
      </c>
      <c r="K2574" s="28">
        <f t="shared" si="6502"/>
        <v>0</v>
      </c>
      <c r="L2574" s="28">
        <f t="shared" si="6503"/>
        <v>0</v>
      </c>
      <c r="M2574" s="28">
        <f t="shared" si="6316"/>
        <v>4.0999999999999996</v>
      </c>
      <c r="N2574" s="28">
        <f t="shared" si="6317"/>
        <v>4.2000000000000002</v>
      </c>
      <c r="O2574" s="28">
        <f t="shared" si="6318"/>
        <v>4.2000000000000002</v>
      </c>
      <c r="P2574" s="28">
        <f>P2575+P2579</f>
        <v>0</v>
      </c>
      <c r="Q2574" s="28">
        <f>Q2575+Q2579</f>
        <v>0</v>
      </c>
      <c r="R2574" s="28">
        <f>R2575+R2579</f>
        <v>0</v>
      </c>
      <c r="S2574" s="28">
        <f>S2575+S2579</f>
        <v>0</v>
      </c>
      <c r="T2574" s="28">
        <f>T2575+T2579</f>
        <v>0</v>
      </c>
      <c r="U2574" s="28">
        <f>U2575+U2579</f>
        <v>0</v>
      </c>
      <c r="V2574" s="28">
        <f>V2575+V2579</f>
        <v>0</v>
      </c>
      <c r="W2574" s="28">
        <f>W2575+W2579</f>
        <v>0</v>
      </c>
      <c r="X2574" s="28">
        <f>X2575+X2579</f>
        <v>0</v>
      </c>
      <c r="Y2574" s="28">
        <f t="shared" si="6353"/>
        <v>4.0999999999999996</v>
      </c>
      <c r="Z2574" s="28">
        <f t="shared" si="6354"/>
        <v>4.2000000000000002</v>
      </c>
      <c r="AA2574" s="28">
        <f t="shared" si="6355"/>
        <v>4.2000000000000002</v>
      </c>
      <c r="AB2574" s="28">
        <f>AB2575+AB2579</f>
        <v>0</v>
      </c>
      <c r="AC2574" s="28">
        <f>AC2575+AC2579</f>
        <v>0</v>
      </c>
      <c r="AD2574" s="28">
        <f>AD2575+AD2579</f>
        <v>0</v>
      </c>
      <c r="AE2574" s="28">
        <f t="shared" si="6356"/>
        <v>4.0999999999999996</v>
      </c>
      <c r="AF2574" s="28">
        <f t="shared" si="6357"/>
        <v>4.2000000000000002</v>
      </c>
      <c r="AG2574" s="28">
        <f t="shared" si="6358"/>
        <v>4.2000000000000002</v>
      </c>
      <c r="AH2574" s="28">
        <f>AH2575+AH2579</f>
        <v>0</v>
      </c>
      <c r="AI2574" s="28">
        <f>AI2575+AI2579</f>
        <v>0</v>
      </c>
      <c r="AJ2574" s="28">
        <f>AJ2575+AJ2579</f>
        <v>0</v>
      </c>
      <c r="AK2574" s="28">
        <f>AK2575+AK2579</f>
        <v>0</v>
      </c>
      <c r="AL2574" s="28">
        <f>AL2575+AL2579</f>
        <v>0</v>
      </c>
      <c r="AM2574" s="28">
        <f>AM2575+AM2579</f>
        <v>0</v>
      </c>
      <c r="AN2574" s="28">
        <f>AN2575+AN2579</f>
        <v>0</v>
      </c>
      <c r="AO2574" s="28">
        <f>AO2575+AO2579</f>
        <v>0</v>
      </c>
      <c r="AP2574" s="28">
        <f>AP2575+AP2579</f>
        <v>0</v>
      </c>
      <c r="AQ2574" s="28">
        <f>AQ2575+AQ2579</f>
        <v>0</v>
      </c>
      <c r="AR2574" s="28">
        <f>AR2575+AR2579</f>
        <v>0</v>
      </c>
      <c r="AS2574" s="28">
        <f>AS2575+AS2579</f>
        <v>0</v>
      </c>
      <c r="AT2574" s="28">
        <f>AT2575+AT2579</f>
        <v>0</v>
      </c>
      <c r="AU2574" s="28">
        <f>AU2575+AU2579</f>
        <v>0</v>
      </c>
      <c r="AV2574" s="28">
        <f>AV2575+AV2579</f>
        <v>0</v>
      </c>
      <c r="AW2574" s="28">
        <f t="shared" si="6359"/>
        <v>4.0999999999999996</v>
      </c>
      <c r="AX2574" s="28">
        <f t="shared" si="6360"/>
        <v>4.2000000000000002</v>
      </c>
      <c r="AY2574" s="28">
        <f t="shared" si="6361"/>
        <v>4.2000000000000002</v>
      </c>
      <c r="AZ2574" s="28">
        <f>AZ2575+AZ2579</f>
        <v>0</v>
      </c>
      <c r="BA2574" s="29"/>
      <c r="BB2574" s="29"/>
      <c r="BC2574" s="25"/>
      <c r="BD2574" s="25"/>
      <c r="BE2574" s="25"/>
      <c r="BF2574" s="25"/>
      <c r="BG2574" s="25"/>
      <c r="BH2574" s="25"/>
      <c r="BI2574" s="25"/>
    </row>
    <row r="2575" s="20" customFormat="1" ht="30">
      <c r="A2575" s="30" t="s">
        <v>1065</v>
      </c>
      <c r="B2575" s="30" t="s">
        <v>29</v>
      </c>
      <c r="C2575" s="30" t="s">
        <v>31</v>
      </c>
      <c r="D2575" s="30" t="s">
        <v>57</v>
      </c>
      <c r="E2575" s="35"/>
      <c r="F2575" s="31" t="s">
        <v>58</v>
      </c>
      <c r="G2575" s="17">
        <f t="shared" si="6498"/>
        <v>4.0999999999999996</v>
      </c>
      <c r="H2575" s="17">
        <f t="shared" si="6499"/>
        <v>4.2000000000000002</v>
      </c>
      <c r="I2575" s="17">
        <f t="shared" si="6500"/>
        <v>4.2000000000000002</v>
      </c>
      <c r="J2575" s="17">
        <f t="shared" si="6501"/>
        <v>0</v>
      </c>
      <c r="K2575" s="17">
        <f t="shared" si="6502"/>
        <v>0</v>
      </c>
      <c r="L2575" s="17">
        <f t="shared" si="6503"/>
        <v>0</v>
      </c>
      <c r="M2575" s="17">
        <f t="shared" si="6316"/>
        <v>4.0999999999999996</v>
      </c>
      <c r="N2575" s="17">
        <f t="shared" si="6317"/>
        <v>4.2000000000000002</v>
      </c>
      <c r="O2575" s="17">
        <f t="shared" si="6318"/>
        <v>4.2000000000000002</v>
      </c>
      <c r="P2575" s="17">
        <f t="shared" si="6504"/>
        <v>0</v>
      </c>
      <c r="Q2575" s="17">
        <f t="shared" si="6505"/>
        <v>0</v>
      </c>
      <c r="R2575" s="17">
        <f t="shared" si="6506"/>
        <v>0</v>
      </c>
      <c r="S2575" s="17">
        <f t="shared" si="6507"/>
        <v>0</v>
      </c>
      <c r="T2575" s="17">
        <f t="shared" si="6508"/>
        <v>0</v>
      </c>
      <c r="U2575" s="17">
        <f t="shared" si="6509"/>
        <v>0</v>
      </c>
      <c r="V2575" s="17">
        <f t="shared" si="6510"/>
        <v>0</v>
      </c>
      <c r="W2575" s="17">
        <f t="shared" si="6511"/>
        <v>0</v>
      </c>
      <c r="X2575" s="17">
        <f t="shared" si="6512"/>
        <v>0</v>
      </c>
      <c r="Y2575" s="17">
        <f t="shared" si="6353"/>
        <v>4.0999999999999996</v>
      </c>
      <c r="Z2575" s="17">
        <f t="shared" si="6354"/>
        <v>4.2000000000000002</v>
      </c>
      <c r="AA2575" s="17">
        <f t="shared" si="6355"/>
        <v>4.2000000000000002</v>
      </c>
      <c r="AB2575" s="17">
        <f t="shared" ref="AB2575:AB2581" si="6513">AB2576</f>
        <v>0</v>
      </c>
      <c r="AC2575" s="17">
        <f t="shared" ref="AC2575:AC2581" si="6514">AC2576</f>
        <v>0</v>
      </c>
      <c r="AD2575" s="17">
        <f t="shared" ref="AD2575:AD2581" si="6515">AD2576</f>
        <v>0</v>
      </c>
      <c r="AE2575" s="17">
        <f t="shared" si="6356"/>
        <v>4.0999999999999996</v>
      </c>
      <c r="AF2575" s="17">
        <f t="shared" si="6357"/>
        <v>4.2000000000000002</v>
      </c>
      <c r="AG2575" s="17">
        <f t="shared" si="6358"/>
        <v>4.2000000000000002</v>
      </c>
      <c r="AH2575" s="17">
        <f t="shared" ref="AH2575:AH2581" si="6516">AH2576</f>
        <v>0</v>
      </c>
      <c r="AI2575" s="17">
        <f t="shared" ref="AI2575:AI2581" si="6517">AI2576</f>
        <v>0</v>
      </c>
      <c r="AJ2575" s="17">
        <f t="shared" ref="AJ2575:AJ2581" si="6518">AJ2576</f>
        <v>0</v>
      </c>
      <c r="AK2575" s="17">
        <f t="shared" ref="AK2575:AK2581" si="6519">AK2576</f>
        <v>0</v>
      </c>
      <c r="AL2575" s="17">
        <f t="shared" ref="AL2575:AL2581" si="6520">AL2576</f>
        <v>0</v>
      </c>
      <c r="AM2575" s="17">
        <f t="shared" ref="AM2575:AM2581" si="6521">AM2576</f>
        <v>0</v>
      </c>
      <c r="AN2575" s="17">
        <f t="shared" ref="AN2575:AN2581" si="6522">AN2576</f>
        <v>0</v>
      </c>
      <c r="AO2575" s="17">
        <f t="shared" ref="AO2575:AO2581" si="6523">AO2576</f>
        <v>0</v>
      </c>
      <c r="AP2575" s="17">
        <f t="shared" ref="AP2575:AP2581" si="6524">AP2576</f>
        <v>0</v>
      </c>
      <c r="AQ2575" s="17">
        <f t="shared" ref="AQ2575:AQ2581" si="6525">AQ2576</f>
        <v>0</v>
      </c>
      <c r="AR2575" s="17">
        <f t="shared" ref="AR2575:AR2581" si="6526">AR2576</f>
        <v>0</v>
      </c>
      <c r="AS2575" s="17">
        <f t="shared" ref="AS2575:AS2581" si="6527">AS2576</f>
        <v>0</v>
      </c>
      <c r="AT2575" s="17">
        <f t="shared" ref="AT2575:AT2581" si="6528">AT2576</f>
        <v>0</v>
      </c>
      <c r="AU2575" s="17">
        <f t="shared" ref="AU2575:AU2581" si="6529">AU2576</f>
        <v>0</v>
      </c>
      <c r="AV2575" s="17">
        <f t="shared" ref="AV2575:AV2581" si="6530">AV2576</f>
        <v>0</v>
      </c>
      <c r="AW2575" s="17">
        <f t="shared" si="6359"/>
        <v>4.0999999999999996</v>
      </c>
      <c r="AX2575" s="17">
        <f t="shared" si="6360"/>
        <v>4.2000000000000002</v>
      </c>
      <c r="AY2575" s="17">
        <f t="shared" si="6361"/>
        <v>4.2000000000000002</v>
      </c>
      <c r="AZ2575" s="17">
        <f t="shared" ref="AZ2575:AZ2581" si="6531">AZ2576</f>
        <v>0</v>
      </c>
      <c r="BA2575" s="32"/>
      <c r="BB2575" s="32"/>
      <c r="BC2575" s="20"/>
      <c r="BD2575" s="20"/>
      <c r="BE2575" s="20"/>
      <c r="BF2575" s="20"/>
      <c r="BG2575" s="20"/>
      <c r="BH2575" s="20"/>
      <c r="BI2575" s="20"/>
    </row>
    <row r="2576" s="20" customFormat="1" ht="15">
      <c r="A2576" s="30" t="s">
        <v>1065</v>
      </c>
      <c r="B2576" s="30" t="s">
        <v>29</v>
      </c>
      <c r="C2576" s="30" t="s">
        <v>31</v>
      </c>
      <c r="D2576" s="30" t="s">
        <v>59</v>
      </c>
      <c r="E2576" s="35"/>
      <c r="F2576" s="31" t="s">
        <v>60</v>
      </c>
      <c r="G2576" s="17">
        <f t="shared" si="6498"/>
        <v>4.0999999999999996</v>
      </c>
      <c r="H2576" s="17">
        <f t="shared" si="6499"/>
        <v>4.2000000000000002</v>
      </c>
      <c r="I2576" s="17">
        <f t="shared" si="6500"/>
        <v>4.2000000000000002</v>
      </c>
      <c r="J2576" s="17">
        <f t="shared" si="6501"/>
        <v>0</v>
      </c>
      <c r="K2576" s="17">
        <f t="shared" si="6502"/>
        <v>0</v>
      </c>
      <c r="L2576" s="17">
        <f t="shared" si="6503"/>
        <v>0</v>
      </c>
      <c r="M2576" s="17">
        <f t="shared" si="6316"/>
        <v>4.0999999999999996</v>
      </c>
      <c r="N2576" s="17">
        <f t="shared" si="6317"/>
        <v>4.2000000000000002</v>
      </c>
      <c r="O2576" s="17">
        <f t="shared" si="6318"/>
        <v>4.2000000000000002</v>
      </c>
      <c r="P2576" s="17">
        <f t="shared" si="6504"/>
        <v>0</v>
      </c>
      <c r="Q2576" s="17">
        <f t="shared" si="6505"/>
        <v>0</v>
      </c>
      <c r="R2576" s="17">
        <f t="shared" si="6506"/>
        <v>0</v>
      </c>
      <c r="S2576" s="17">
        <f t="shared" si="6507"/>
        <v>0</v>
      </c>
      <c r="T2576" s="17">
        <f t="shared" si="6508"/>
        <v>0</v>
      </c>
      <c r="U2576" s="17">
        <f t="shared" si="6509"/>
        <v>0</v>
      </c>
      <c r="V2576" s="17">
        <f t="shared" si="6510"/>
        <v>0</v>
      </c>
      <c r="W2576" s="17">
        <f t="shared" si="6511"/>
        <v>0</v>
      </c>
      <c r="X2576" s="17">
        <f t="shared" si="6512"/>
        <v>0</v>
      </c>
      <c r="Y2576" s="17">
        <f t="shared" si="6353"/>
        <v>4.0999999999999996</v>
      </c>
      <c r="Z2576" s="17">
        <f t="shared" si="6354"/>
        <v>4.2000000000000002</v>
      </c>
      <c r="AA2576" s="17">
        <f t="shared" si="6355"/>
        <v>4.2000000000000002</v>
      </c>
      <c r="AB2576" s="17">
        <f t="shared" si="6513"/>
        <v>0</v>
      </c>
      <c r="AC2576" s="17">
        <f t="shared" si="6514"/>
        <v>0</v>
      </c>
      <c r="AD2576" s="17">
        <f t="shared" si="6515"/>
        <v>0</v>
      </c>
      <c r="AE2576" s="17">
        <f t="shared" si="6356"/>
        <v>4.0999999999999996</v>
      </c>
      <c r="AF2576" s="17">
        <f t="shared" si="6357"/>
        <v>4.2000000000000002</v>
      </c>
      <c r="AG2576" s="17">
        <f t="shared" si="6358"/>
        <v>4.2000000000000002</v>
      </c>
      <c r="AH2576" s="17">
        <f t="shared" si="6516"/>
        <v>0</v>
      </c>
      <c r="AI2576" s="17">
        <f t="shared" si="6517"/>
        <v>0</v>
      </c>
      <c r="AJ2576" s="17">
        <f t="shared" si="6518"/>
        <v>0</v>
      </c>
      <c r="AK2576" s="17">
        <f t="shared" si="6519"/>
        <v>0</v>
      </c>
      <c r="AL2576" s="17">
        <f t="shared" si="6520"/>
        <v>0</v>
      </c>
      <c r="AM2576" s="17">
        <f t="shared" si="6521"/>
        <v>0</v>
      </c>
      <c r="AN2576" s="17">
        <f t="shared" si="6522"/>
        <v>0</v>
      </c>
      <c r="AO2576" s="17">
        <f t="shared" si="6523"/>
        <v>0</v>
      </c>
      <c r="AP2576" s="17">
        <f t="shared" si="6524"/>
        <v>0</v>
      </c>
      <c r="AQ2576" s="17">
        <f t="shared" si="6525"/>
        <v>0</v>
      </c>
      <c r="AR2576" s="17">
        <f t="shared" si="6526"/>
        <v>0</v>
      </c>
      <c r="AS2576" s="17">
        <f t="shared" si="6527"/>
        <v>0</v>
      </c>
      <c r="AT2576" s="17">
        <f t="shared" si="6528"/>
        <v>0</v>
      </c>
      <c r="AU2576" s="17">
        <f t="shared" si="6529"/>
        <v>0</v>
      </c>
      <c r="AV2576" s="17">
        <f t="shared" si="6530"/>
        <v>0</v>
      </c>
      <c r="AW2576" s="17">
        <f t="shared" si="6359"/>
        <v>4.0999999999999996</v>
      </c>
      <c r="AX2576" s="17">
        <f t="shared" si="6360"/>
        <v>4.2000000000000002</v>
      </c>
      <c r="AY2576" s="17">
        <f t="shared" si="6361"/>
        <v>4.2000000000000002</v>
      </c>
      <c r="AZ2576" s="17">
        <f t="shared" si="6531"/>
        <v>0</v>
      </c>
      <c r="BA2576" s="32"/>
      <c r="BB2576" s="32"/>
      <c r="BC2576" s="20"/>
      <c r="BD2576" s="20"/>
      <c r="BE2576" s="20"/>
      <c r="BF2576" s="20"/>
      <c r="BG2576" s="20"/>
      <c r="BH2576" s="20"/>
      <c r="BI2576" s="20"/>
    </row>
    <row r="2577" s="20" customFormat="1" ht="75">
      <c r="A2577" s="30" t="s">
        <v>1065</v>
      </c>
      <c r="B2577" s="30" t="s">
        <v>29</v>
      </c>
      <c r="C2577" s="30" t="s">
        <v>31</v>
      </c>
      <c r="D2577" s="30" t="s">
        <v>1067</v>
      </c>
      <c r="E2577" s="35"/>
      <c r="F2577" s="31" t="s">
        <v>1068</v>
      </c>
      <c r="G2577" s="17">
        <f t="shared" si="6498"/>
        <v>4.0999999999999996</v>
      </c>
      <c r="H2577" s="17">
        <f t="shared" si="6499"/>
        <v>4.2000000000000002</v>
      </c>
      <c r="I2577" s="17">
        <f t="shared" si="6500"/>
        <v>4.2000000000000002</v>
      </c>
      <c r="J2577" s="17">
        <f t="shared" si="6501"/>
        <v>0</v>
      </c>
      <c r="K2577" s="17">
        <f t="shared" si="6502"/>
        <v>0</v>
      </c>
      <c r="L2577" s="17">
        <f t="shared" si="6503"/>
        <v>0</v>
      </c>
      <c r="M2577" s="17">
        <f t="shared" si="6316"/>
        <v>4.0999999999999996</v>
      </c>
      <c r="N2577" s="17">
        <f t="shared" si="6317"/>
        <v>4.2000000000000002</v>
      </c>
      <c r="O2577" s="17">
        <f t="shared" si="6318"/>
        <v>4.2000000000000002</v>
      </c>
      <c r="P2577" s="17">
        <f t="shared" si="6504"/>
        <v>0</v>
      </c>
      <c r="Q2577" s="17">
        <f t="shared" si="6505"/>
        <v>0</v>
      </c>
      <c r="R2577" s="17">
        <f t="shared" si="6506"/>
        <v>0</v>
      </c>
      <c r="S2577" s="17">
        <f t="shared" si="6507"/>
        <v>0</v>
      </c>
      <c r="T2577" s="17">
        <f t="shared" si="6508"/>
        <v>0</v>
      </c>
      <c r="U2577" s="17">
        <f t="shared" si="6509"/>
        <v>0</v>
      </c>
      <c r="V2577" s="17">
        <f t="shared" si="6510"/>
        <v>0</v>
      </c>
      <c r="W2577" s="17">
        <f t="shared" si="6511"/>
        <v>0</v>
      </c>
      <c r="X2577" s="17">
        <f t="shared" si="6512"/>
        <v>0</v>
      </c>
      <c r="Y2577" s="17">
        <f t="shared" si="6353"/>
        <v>4.0999999999999996</v>
      </c>
      <c r="Z2577" s="17">
        <f t="shared" si="6354"/>
        <v>4.2000000000000002</v>
      </c>
      <c r="AA2577" s="17">
        <f t="shared" si="6355"/>
        <v>4.2000000000000002</v>
      </c>
      <c r="AB2577" s="17">
        <f t="shared" si="6513"/>
        <v>0</v>
      </c>
      <c r="AC2577" s="17">
        <f t="shared" si="6514"/>
        <v>0</v>
      </c>
      <c r="AD2577" s="17">
        <f t="shared" si="6515"/>
        <v>0</v>
      </c>
      <c r="AE2577" s="17">
        <f t="shared" si="6356"/>
        <v>4.0999999999999996</v>
      </c>
      <c r="AF2577" s="17">
        <f t="shared" si="6357"/>
        <v>4.2000000000000002</v>
      </c>
      <c r="AG2577" s="17">
        <f t="shared" si="6358"/>
        <v>4.2000000000000002</v>
      </c>
      <c r="AH2577" s="17">
        <f t="shared" si="6516"/>
        <v>0</v>
      </c>
      <c r="AI2577" s="17">
        <f t="shared" si="6517"/>
        <v>0</v>
      </c>
      <c r="AJ2577" s="17">
        <f t="shared" si="6518"/>
        <v>0</v>
      </c>
      <c r="AK2577" s="17">
        <f t="shared" si="6519"/>
        <v>0</v>
      </c>
      <c r="AL2577" s="17">
        <f t="shared" si="6520"/>
        <v>0</v>
      </c>
      <c r="AM2577" s="17">
        <f t="shared" si="6521"/>
        <v>0</v>
      </c>
      <c r="AN2577" s="17">
        <f t="shared" si="6522"/>
        <v>0</v>
      </c>
      <c r="AO2577" s="17">
        <f t="shared" si="6523"/>
        <v>0</v>
      </c>
      <c r="AP2577" s="17">
        <f t="shared" si="6524"/>
        <v>0</v>
      </c>
      <c r="AQ2577" s="17">
        <f t="shared" si="6525"/>
        <v>0</v>
      </c>
      <c r="AR2577" s="17">
        <f t="shared" si="6526"/>
        <v>0</v>
      </c>
      <c r="AS2577" s="17">
        <f t="shared" si="6527"/>
        <v>0</v>
      </c>
      <c r="AT2577" s="17">
        <f t="shared" si="6528"/>
        <v>0</v>
      </c>
      <c r="AU2577" s="17">
        <f t="shared" si="6529"/>
        <v>0</v>
      </c>
      <c r="AV2577" s="17">
        <f t="shared" si="6530"/>
        <v>0</v>
      </c>
      <c r="AW2577" s="17">
        <f t="shared" si="6359"/>
        <v>4.0999999999999996</v>
      </c>
      <c r="AX2577" s="17">
        <f t="shared" si="6360"/>
        <v>4.2000000000000002</v>
      </c>
      <c r="AY2577" s="17">
        <f t="shared" si="6361"/>
        <v>4.2000000000000002</v>
      </c>
      <c r="AZ2577" s="17">
        <f t="shared" si="6531"/>
        <v>0</v>
      </c>
      <c r="BA2577" s="32"/>
      <c r="BB2577" s="32"/>
      <c r="BC2577" s="20"/>
      <c r="BD2577" s="20"/>
      <c r="BE2577" s="20"/>
      <c r="BF2577" s="20"/>
      <c r="BG2577" s="20"/>
      <c r="BH2577" s="20"/>
      <c r="BI2577" s="20"/>
    </row>
    <row r="2578" s="20" customFormat="1" ht="30">
      <c r="A2578" s="30" t="s">
        <v>1065</v>
      </c>
      <c r="B2578" s="30" t="s">
        <v>29</v>
      </c>
      <c r="C2578" s="30" t="s">
        <v>31</v>
      </c>
      <c r="D2578" s="30" t="s">
        <v>1067</v>
      </c>
      <c r="E2578" s="30" t="s">
        <v>41</v>
      </c>
      <c r="F2578" s="31" t="s">
        <v>42</v>
      </c>
      <c r="G2578" s="17">
        <v>4.0999999999999996</v>
      </c>
      <c r="H2578" s="17">
        <v>4.2000000000000002</v>
      </c>
      <c r="I2578" s="17">
        <v>4.2000000000000002</v>
      </c>
      <c r="J2578" s="17"/>
      <c r="K2578" s="17"/>
      <c r="L2578" s="17"/>
      <c r="M2578" s="17">
        <f t="shared" si="6316"/>
        <v>4.0999999999999996</v>
      </c>
      <c r="N2578" s="17">
        <f t="shared" si="6317"/>
        <v>4.2000000000000002</v>
      </c>
      <c r="O2578" s="17">
        <f t="shared" si="6318"/>
        <v>4.2000000000000002</v>
      </c>
      <c r="P2578" s="17"/>
      <c r="Q2578" s="17"/>
      <c r="R2578" s="17"/>
      <c r="S2578" s="17"/>
      <c r="T2578" s="17"/>
      <c r="U2578" s="17"/>
      <c r="V2578" s="17"/>
      <c r="W2578" s="17"/>
      <c r="X2578" s="17"/>
      <c r="Y2578" s="17">
        <f t="shared" si="6353"/>
        <v>4.0999999999999996</v>
      </c>
      <c r="Z2578" s="17">
        <f t="shared" si="6354"/>
        <v>4.2000000000000002</v>
      </c>
      <c r="AA2578" s="17">
        <f t="shared" si="6355"/>
        <v>4.2000000000000002</v>
      </c>
      <c r="AB2578" s="17"/>
      <c r="AC2578" s="17"/>
      <c r="AD2578" s="17"/>
      <c r="AE2578" s="17">
        <f t="shared" si="6356"/>
        <v>4.0999999999999996</v>
      </c>
      <c r="AF2578" s="17">
        <f t="shared" si="6357"/>
        <v>4.2000000000000002</v>
      </c>
      <c r="AG2578" s="17">
        <f t="shared" si="6358"/>
        <v>4.2000000000000002</v>
      </c>
      <c r="AH2578" s="17"/>
      <c r="AI2578" s="17"/>
      <c r="AJ2578" s="17"/>
      <c r="AK2578" s="17"/>
      <c r="AL2578" s="17"/>
      <c r="AM2578" s="17"/>
      <c r="AN2578" s="17"/>
      <c r="AO2578" s="17"/>
      <c r="AP2578" s="17"/>
      <c r="AQ2578" s="17"/>
      <c r="AR2578" s="17"/>
      <c r="AS2578" s="17"/>
      <c r="AT2578" s="17"/>
      <c r="AU2578" s="17"/>
      <c r="AV2578" s="17"/>
      <c r="AW2578" s="17">
        <f t="shared" si="6359"/>
        <v>4.0999999999999996</v>
      </c>
      <c r="AX2578" s="17">
        <f t="shared" si="6360"/>
        <v>4.2000000000000002</v>
      </c>
      <c r="AY2578" s="17">
        <f t="shared" si="6361"/>
        <v>4.2000000000000002</v>
      </c>
      <c r="AZ2578" s="17"/>
      <c r="BA2578" s="32"/>
      <c r="BB2578" s="32"/>
      <c r="BC2578" s="20"/>
      <c r="BD2578" s="20"/>
      <c r="BE2578" s="20"/>
      <c r="BF2578" s="20"/>
      <c r="BG2578" s="20"/>
      <c r="BH2578" s="20"/>
      <c r="BI2578" s="20"/>
    </row>
    <row r="2579" s="20" customFormat="1" ht="30" hidden="1">
      <c r="A2579" s="30" t="s">
        <v>1065</v>
      </c>
      <c r="B2579" s="30" t="s">
        <v>29</v>
      </c>
      <c r="C2579" s="30" t="s">
        <v>31</v>
      </c>
      <c r="D2579" s="30" t="s">
        <v>98</v>
      </c>
      <c r="E2579" s="35"/>
      <c r="F2579" s="31" t="s">
        <v>99</v>
      </c>
      <c r="G2579" s="17"/>
      <c r="H2579" s="17"/>
      <c r="I2579" s="17"/>
      <c r="J2579" s="17"/>
      <c r="K2579" s="17"/>
      <c r="L2579" s="17"/>
      <c r="M2579" s="17"/>
      <c r="N2579" s="17"/>
      <c r="O2579" s="17"/>
      <c r="P2579" s="17">
        <f t="shared" si="6504"/>
        <v>0</v>
      </c>
      <c r="Q2579" s="17">
        <f t="shared" si="6505"/>
        <v>0</v>
      </c>
      <c r="R2579" s="17">
        <f t="shared" si="6506"/>
        <v>0</v>
      </c>
      <c r="S2579" s="17">
        <f t="shared" si="6507"/>
        <v>0</v>
      </c>
      <c r="T2579" s="17">
        <f t="shared" si="6508"/>
        <v>0</v>
      </c>
      <c r="U2579" s="17">
        <f t="shared" si="6509"/>
        <v>0</v>
      </c>
      <c r="V2579" s="17">
        <f t="shared" si="6510"/>
        <v>0</v>
      </c>
      <c r="W2579" s="17">
        <f t="shared" si="6511"/>
        <v>0</v>
      </c>
      <c r="X2579" s="17">
        <f t="shared" si="6512"/>
        <v>0</v>
      </c>
      <c r="Y2579" s="17">
        <f t="shared" si="6353"/>
        <v>0</v>
      </c>
      <c r="Z2579" s="17">
        <f t="shared" si="6354"/>
        <v>0</v>
      </c>
      <c r="AA2579" s="17">
        <f t="shared" si="6355"/>
        <v>0</v>
      </c>
      <c r="AB2579" s="17">
        <f t="shared" si="6513"/>
        <v>0</v>
      </c>
      <c r="AC2579" s="17">
        <f t="shared" si="6514"/>
        <v>0</v>
      </c>
      <c r="AD2579" s="17">
        <f t="shared" si="6515"/>
        <v>0</v>
      </c>
      <c r="AE2579" s="17">
        <f t="shared" si="6356"/>
        <v>0</v>
      </c>
      <c r="AF2579" s="17">
        <f t="shared" si="6357"/>
        <v>0</v>
      </c>
      <c r="AG2579" s="17">
        <f t="shared" si="6358"/>
        <v>0</v>
      </c>
      <c r="AH2579" s="17">
        <f t="shared" si="6516"/>
        <v>0</v>
      </c>
      <c r="AI2579" s="17">
        <f t="shared" si="6517"/>
        <v>0</v>
      </c>
      <c r="AJ2579" s="17">
        <f t="shared" si="6518"/>
        <v>0</v>
      </c>
      <c r="AK2579" s="17">
        <f t="shared" si="6519"/>
        <v>0</v>
      </c>
      <c r="AL2579" s="17">
        <f t="shared" si="6520"/>
        <v>0</v>
      </c>
      <c r="AM2579" s="17">
        <f t="shared" si="6521"/>
        <v>0</v>
      </c>
      <c r="AN2579" s="17">
        <f t="shared" si="6522"/>
        <v>0</v>
      </c>
      <c r="AO2579" s="17">
        <f t="shared" si="6523"/>
        <v>0</v>
      </c>
      <c r="AP2579" s="17">
        <f t="shared" si="6524"/>
        <v>0</v>
      </c>
      <c r="AQ2579" s="17">
        <f t="shared" si="6525"/>
        <v>0</v>
      </c>
      <c r="AR2579" s="17">
        <f t="shared" si="6526"/>
        <v>0</v>
      </c>
      <c r="AS2579" s="17">
        <f t="shared" si="6527"/>
        <v>0</v>
      </c>
      <c r="AT2579" s="17">
        <f t="shared" si="6528"/>
        <v>0</v>
      </c>
      <c r="AU2579" s="17">
        <f t="shared" si="6529"/>
        <v>0</v>
      </c>
      <c r="AV2579" s="17">
        <f t="shared" si="6530"/>
        <v>0</v>
      </c>
      <c r="AW2579" s="17">
        <f t="shared" si="6359"/>
        <v>0</v>
      </c>
      <c r="AX2579" s="17">
        <f t="shared" si="6360"/>
        <v>0</v>
      </c>
      <c r="AY2579" s="17">
        <f t="shared" si="6361"/>
        <v>0</v>
      </c>
      <c r="AZ2579" s="17">
        <f t="shared" si="6531"/>
        <v>0</v>
      </c>
      <c r="BA2579" s="32">
        <v>0</v>
      </c>
      <c r="BB2579" s="32"/>
      <c r="BC2579" s="20"/>
      <c r="BD2579" s="20"/>
      <c r="BE2579" s="20"/>
      <c r="BF2579" s="20"/>
      <c r="BG2579" s="20"/>
      <c r="BH2579" s="20"/>
      <c r="BI2579" s="20"/>
    </row>
    <row r="2580" s="20" customFormat="1" ht="30" hidden="1">
      <c r="A2580" s="30" t="s">
        <v>1065</v>
      </c>
      <c r="B2580" s="30" t="s">
        <v>29</v>
      </c>
      <c r="C2580" s="30" t="s">
        <v>31</v>
      </c>
      <c r="D2580" s="30" t="s">
        <v>110</v>
      </c>
      <c r="E2580" s="35"/>
      <c r="F2580" s="31" t="s">
        <v>111</v>
      </c>
      <c r="G2580" s="17"/>
      <c r="H2580" s="17"/>
      <c r="I2580" s="17"/>
      <c r="J2580" s="17"/>
      <c r="K2580" s="17"/>
      <c r="L2580" s="17"/>
      <c r="M2580" s="17"/>
      <c r="N2580" s="17"/>
      <c r="O2580" s="17"/>
      <c r="P2580" s="17">
        <f t="shared" si="6504"/>
        <v>0</v>
      </c>
      <c r="Q2580" s="17">
        <f t="shared" si="6505"/>
        <v>0</v>
      </c>
      <c r="R2580" s="17">
        <f t="shared" si="6506"/>
        <v>0</v>
      </c>
      <c r="S2580" s="17">
        <f t="shared" si="6507"/>
        <v>0</v>
      </c>
      <c r="T2580" s="17">
        <f t="shared" si="6508"/>
        <v>0</v>
      </c>
      <c r="U2580" s="17">
        <f t="shared" si="6509"/>
        <v>0</v>
      </c>
      <c r="V2580" s="17">
        <f t="shared" si="6510"/>
        <v>0</v>
      </c>
      <c r="W2580" s="17">
        <f t="shared" si="6511"/>
        <v>0</v>
      </c>
      <c r="X2580" s="17">
        <f t="shared" si="6512"/>
        <v>0</v>
      </c>
      <c r="Y2580" s="17">
        <f t="shared" si="6353"/>
        <v>0</v>
      </c>
      <c r="Z2580" s="17">
        <f t="shared" si="6354"/>
        <v>0</v>
      </c>
      <c r="AA2580" s="17">
        <f t="shared" si="6355"/>
        <v>0</v>
      </c>
      <c r="AB2580" s="17">
        <f t="shared" si="6513"/>
        <v>0</v>
      </c>
      <c r="AC2580" s="17">
        <f t="shared" si="6514"/>
        <v>0</v>
      </c>
      <c r="AD2580" s="17">
        <f t="shared" si="6515"/>
        <v>0</v>
      </c>
      <c r="AE2580" s="17">
        <f t="shared" si="6356"/>
        <v>0</v>
      </c>
      <c r="AF2580" s="17">
        <f t="shared" si="6357"/>
        <v>0</v>
      </c>
      <c r="AG2580" s="17">
        <f t="shared" si="6358"/>
        <v>0</v>
      </c>
      <c r="AH2580" s="17">
        <f t="shared" si="6516"/>
        <v>0</v>
      </c>
      <c r="AI2580" s="17">
        <f t="shared" si="6517"/>
        <v>0</v>
      </c>
      <c r="AJ2580" s="17">
        <f t="shared" si="6518"/>
        <v>0</v>
      </c>
      <c r="AK2580" s="17">
        <f t="shared" si="6519"/>
        <v>0</v>
      </c>
      <c r="AL2580" s="17">
        <f t="shared" si="6520"/>
        <v>0</v>
      </c>
      <c r="AM2580" s="17">
        <f t="shared" si="6521"/>
        <v>0</v>
      </c>
      <c r="AN2580" s="17">
        <f t="shared" si="6522"/>
        <v>0</v>
      </c>
      <c r="AO2580" s="17">
        <f t="shared" si="6523"/>
        <v>0</v>
      </c>
      <c r="AP2580" s="17">
        <f t="shared" si="6524"/>
        <v>0</v>
      </c>
      <c r="AQ2580" s="17">
        <f t="shared" si="6525"/>
        <v>0</v>
      </c>
      <c r="AR2580" s="17">
        <f t="shared" si="6526"/>
        <v>0</v>
      </c>
      <c r="AS2580" s="17">
        <f t="shared" si="6527"/>
        <v>0</v>
      </c>
      <c r="AT2580" s="17">
        <f t="shared" si="6528"/>
        <v>0</v>
      </c>
      <c r="AU2580" s="17">
        <f t="shared" si="6529"/>
        <v>0</v>
      </c>
      <c r="AV2580" s="17">
        <f t="shared" si="6530"/>
        <v>0</v>
      </c>
      <c r="AW2580" s="17">
        <f t="shared" si="6359"/>
        <v>0</v>
      </c>
      <c r="AX2580" s="17">
        <f t="shared" si="6360"/>
        <v>0</v>
      </c>
      <c r="AY2580" s="17">
        <f t="shared" si="6361"/>
        <v>0</v>
      </c>
      <c r="AZ2580" s="17">
        <f t="shared" si="6531"/>
        <v>0</v>
      </c>
      <c r="BA2580" s="32">
        <v>0</v>
      </c>
      <c r="BB2580" s="32"/>
      <c r="BC2580" s="20"/>
      <c r="BD2580" s="20"/>
      <c r="BE2580" s="20"/>
      <c r="BF2580" s="20"/>
      <c r="BG2580" s="20"/>
      <c r="BH2580" s="20"/>
      <c r="BI2580" s="20"/>
    </row>
    <row r="2581" s="20" customFormat="1" ht="30" hidden="1">
      <c r="A2581" s="30" t="s">
        <v>1065</v>
      </c>
      <c r="B2581" s="30" t="s">
        <v>29</v>
      </c>
      <c r="C2581" s="30" t="s">
        <v>31</v>
      </c>
      <c r="D2581" s="30" t="s">
        <v>112</v>
      </c>
      <c r="E2581" s="35"/>
      <c r="F2581" s="31" t="s">
        <v>113</v>
      </c>
      <c r="G2581" s="17"/>
      <c r="H2581" s="17"/>
      <c r="I2581" s="17"/>
      <c r="J2581" s="17"/>
      <c r="K2581" s="17"/>
      <c r="L2581" s="17"/>
      <c r="M2581" s="17"/>
      <c r="N2581" s="17"/>
      <c r="O2581" s="17"/>
      <c r="P2581" s="17">
        <f t="shared" si="6504"/>
        <v>0</v>
      </c>
      <c r="Q2581" s="17">
        <f t="shared" si="6505"/>
        <v>0</v>
      </c>
      <c r="R2581" s="17">
        <f t="shared" si="6506"/>
        <v>0</v>
      </c>
      <c r="S2581" s="17">
        <f t="shared" si="6507"/>
        <v>0</v>
      </c>
      <c r="T2581" s="17">
        <f t="shared" si="6508"/>
        <v>0</v>
      </c>
      <c r="U2581" s="17">
        <f t="shared" si="6509"/>
        <v>0</v>
      </c>
      <c r="V2581" s="17">
        <f t="shared" si="6510"/>
        <v>0</v>
      </c>
      <c r="W2581" s="17">
        <f t="shared" si="6511"/>
        <v>0</v>
      </c>
      <c r="X2581" s="17">
        <f t="shared" si="6512"/>
        <v>0</v>
      </c>
      <c r="Y2581" s="17">
        <f t="shared" si="6353"/>
        <v>0</v>
      </c>
      <c r="Z2581" s="17">
        <f t="shared" si="6354"/>
        <v>0</v>
      </c>
      <c r="AA2581" s="17">
        <f t="shared" si="6355"/>
        <v>0</v>
      </c>
      <c r="AB2581" s="17">
        <f t="shared" si="6513"/>
        <v>0</v>
      </c>
      <c r="AC2581" s="17">
        <f t="shared" si="6514"/>
        <v>0</v>
      </c>
      <c r="AD2581" s="17">
        <f t="shared" si="6515"/>
        <v>0</v>
      </c>
      <c r="AE2581" s="17">
        <f t="shared" si="6356"/>
        <v>0</v>
      </c>
      <c r="AF2581" s="17">
        <f t="shared" si="6357"/>
        <v>0</v>
      </c>
      <c r="AG2581" s="17">
        <f t="shared" si="6358"/>
        <v>0</v>
      </c>
      <c r="AH2581" s="17">
        <f t="shared" si="6516"/>
        <v>0</v>
      </c>
      <c r="AI2581" s="17">
        <f t="shared" si="6517"/>
        <v>0</v>
      </c>
      <c r="AJ2581" s="17">
        <f t="shared" si="6518"/>
        <v>0</v>
      </c>
      <c r="AK2581" s="17">
        <f t="shared" si="6519"/>
        <v>0</v>
      </c>
      <c r="AL2581" s="17">
        <f t="shared" si="6520"/>
        <v>0</v>
      </c>
      <c r="AM2581" s="17">
        <f t="shared" si="6521"/>
        <v>0</v>
      </c>
      <c r="AN2581" s="17">
        <f t="shared" si="6522"/>
        <v>0</v>
      </c>
      <c r="AO2581" s="17">
        <f t="shared" si="6523"/>
        <v>0</v>
      </c>
      <c r="AP2581" s="17">
        <f t="shared" si="6524"/>
        <v>0</v>
      </c>
      <c r="AQ2581" s="17">
        <f t="shared" si="6525"/>
        <v>0</v>
      </c>
      <c r="AR2581" s="17">
        <f t="shared" si="6526"/>
        <v>0</v>
      </c>
      <c r="AS2581" s="17">
        <f t="shared" si="6527"/>
        <v>0</v>
      </c>
      <c r="AT2581" s="17">
        <f t="shared" si="6528"/>
        <v>0</v>
      </c>
      <c r="AU2581" s="17">
        <f t="shared" si="6529"/>
        <v>0</v>
      </c>
      <c r="AV2581" s="17">
        <f t="shared" si="6530"/>
        <v>0</v>
      </c>
      <c r="AW2581" s="17">
        <f t="shared" si="6359"/>
        <v>0</v>
      </c>
      <c r="AX2581" s="17">
        <f t="shared" si="6360"/>
        <v>0</v>
      </c>
      <c r="AY2581" s="17">
        <f t="shared" si="6361"/>
        <v>0</v>
      </c>
      <c r="AZ2581" s="17">
        <f t="shared" si="6531"/>
        <v>0</v>
      </c>
      <c r="BA2581" s="32">
        <v>0</v>
      </c>
      <c r="BB2581" s="32"/>
      <c r="BC2581" s="20"/>
      <c r="BD2581" s="20"/>
      <c r="BE2581" s="20"/>
      <c r="BF2581" s="20"/>
      <c r="BG2581" s="20"/>
      <c r="BH2581" s="20"/>
      <c r="BI2581" s="20"/>
    </row>
    <row r="2582" s="20" customFormat="1" ht="30" hidden="1">
      <c r="A2582" s="30" t="s">
        <v>1065</v>
      </c>
      <c r="B2582" s="30" t="s">
        <v>29</v>
      </c>
      <c r="C2582" s="30" t="s">
        <v>31</v>
      </c>
      <c r="D2582" s="30" t="s">
        <v>112</v>
      </c>
      <c r="E2582" s="30" t="s">
        <v>43</v>
      </c>
      <c r="F2582" s="31" t="s">
        <v>44</v>
      </c>
      <c r="G2582" s="17"/>
      <c r="H2582" s="17"/>
      <c r="I2582" s="17"/>
      <c r="J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  <c r="U2582" s="17"/>
      <c r="V2582" s="17"/>
      <c r="W2582" s="17"/>
      <c r="X2582" s="17"/>
      <c r="Y2582" s="17">
        <f t="shared" si="6353"/>
        <v>0</v>
      </c>
      <c r="Z2582" s="17">
        <f t="shared" si="6354"/>
        <v>0</v>
      </c>
      <c r="AA2582" s="17">
        <f t="shared" si="6355"/>
        <v>0</v>
      </c>
      <c r="AB2582" s="17"/>
      <c r="AC2582" s="17"/>
      <c r="AD2582" s="17"/>
      <c r="AE2582" s="17">
        <f t="shared" si="6356"/>
        <v>0</v>
      </c>
      <c r="AF2582" s="17">
        <f t="shared" si="6357"/>
        <v>0</v>
      </c>
      <c r="AG2582" s="17">
        <f t="shared" si="6358"/>
        <v>0</v>
      </c>
      <c r="AH2582" s="17"/>
      <c r="AI2582" s="17"/>
      <c r="AJ2582" s="17"/>
      <c r="AK2582" s="17"/>
      <c r="AL2582" s="17"/>
      <c r="AM2582" s="17"/>
      <c r="AN2582" s="17"/>
      <c r="AO2582" s="17"/>
      <c r="AP2582" s="17"/>
      <c r="AQ2582" s="17"/>
      <c r="AR2582" s="17"/>
      <c r="AS2582" s="17"/>
      <c r="AT2582" s="17"/>
      <c r="AU2582" s="17"/>
      <c r="AV2582" s="17"/>
      <c r="AW2582" s="17">
        <f t="shared" si="6359"/>
        <v>0</v>
      </c>
      <c r="AX2582" s="17">
        <f t="shared" si="6360"/>
        <v>0</v>
      </c>
      <c r="AY2582" s="17">
        <f t="shared" si="6361"/>
        <v>0</v>
      </c>
      <c r="AZ2582" s="17"/>
      <c r="BA2582" s="32">
        <v>0</v>
      </c>
      <c r="BB2582" s="32"/>
      <c r="BC2582" s="20"/>
      <c r="BD2582" s="20"/>
      <c r="BE2582" s="20"/>
      <c r="BF2582" s="20"/>
      <c r="BG2582" s="20"/>
      <c r="BH2582" s="20"/>
      <c r="BI2582" s="20"/>
    </row>
    <row r="2583" s="20" customFormat="1" ht="15">
      <c r="A2583" s="21" t="s">
        <v>1065</v>
      </c>
      <c r="B2583" s="21" t="s">
        <v>63</v>
      </c>
      <c r="C2583" s="21"/>
      <c r="D2583" s="21"/>
      <c r="E2583" s="21"/>
      <c r="F2583" s="22" t="s">
        <v>64</v>
      </c>
      <c r="G2583" s="23">
        <f>G2584+G2609</f>
        <v>1131537.2</v>
      </c>
      <c r="H2583" s="23">
        <f>H2584+H2609</f>
        <v>1033028.6</v>
      </c>
      <c r="I2583" s="23">
        <f>I2584+I2609</f>
        <v>1063028.6000000001</v>
      </c>
      <c r="J2583" s="23">
        <f>J2584+J2609</f>
        <v>0</v>
      </c>
      <c r="K2583" s="23">
        <f>K2584+K2609</f>
        <v>0</v>
      </c>
      <c r="L2583" s="23">
        <f>L2584+L2609</f>
        <v>0</v>
      </c>
      <c r="M2583" s="23">
        <f t="shared" si="6316"/>
        <v>1131537.2</v>
      </c>
      <c r="N2583" s="23">
        <f t="shared" si="6317"/>
        <v>1033028.6</v>
      </c>
      <c r="O2583" s="23">
        <f t="shared" si="6318"/>
        <v>1063028.6000000001</v>
      </c>
      <c r="P2583" s="23">
        <f>P2584+P2609</f>
        <v>195357.701</v>
      </c>
      <c r="Q2583" s="23">
        <f>Q2584+Q2609</f>
        <v>0</v>
      </c>
      <c r="R2583" s="23">
        <f>R2584+R2609</f>
        <v>0</v>
      </c>
      <c r="S2583" s="23">
        <f>S2584+S2609</f>
        <v>168220.52708</v>
      </c>
      <c r="T2583" s="23">
        <f>T2584+T2609</f>
        <v>25737.299999999999</v>
      </c>
      <c r="U2583" s="23">
        <f>U2584+U2609</f>
        <v>0</v>
      </c>
      <c r="V2583" s="23">
        <f>V2584+V2609</f>
        <v>25737.299999999999</v>
      </c>
      <c r="W2583" s="23">
        <f>W2584+W2609</f>
        <v>0</v>
      </c>
      <c r="X2583" s="23">
        <f>X2584+X2609</f>
        <v>-231023.29000000001</v>
      </c>
      <c r="Y2583" s="23">
        <f t="shared" si="6353"/>
        <v>1495115.42808</v>
      </c>
      <c r="Z2583" s="23">
        <f t="shared" si="6354"/>
        <v>1058765.8999999999</v>
      </c>
      <c r="AA2583" s="23">
        <f t="shared" si="6355"/>
        <v>857742.6100000001</v>
      </c>
      <c r="AB2583" s="23">
        <f>AB2584+AB2609</f>
        <v>38759.345560000002</v>
      </c>
      <c r="AC2583" s="23">
        <f>AC2584+AC2609</f>
        <v>0</v>
      </c>
      <c r="AD2583" s="23">
        <f>AD2584+AD2609</f>
        <v>0</v>
      </c>
      <c r="AE2583" s="23">
        <f t="shared" si="6356"/>
        <v>1533874.77364</v>
      </c>
      <c r="AF2583" s="23">
        <f t="shared" si="6357"/>
        <v>1058765.8999999999</v>
      </c>
      <c r="AG2583" s="23">
        <f t="shared" si="6358"/>
        <v>857742.6100000001</v>
      </c>
      <c r="AH2583" s="23">
        <f>AH2584+AH2609</f>
        <v>284537.90999999997</v>
      </c>
      <c r="AI2583" s="23">
        <f>AI2584+AI2609</f>
        <v>0</v>
      </c>
      <c r="AJ2583" s="23">
        <f>AJ2584+AJ2609</f>
        <v>324670.65999999997</v>
      </c>
      <c r="AK2583" s="23">
        <f>AK2584+AK2609</f>
        <v>0</v>
      </c>
      <c r="AL2583" s="23">
        <f>AL2584+AL2609</f>
        <v>0</v>
      </c>
      <c r="AM2583" s="23">
        <f>AM2584+AM2609</f>
        <v>0</v>
      </c>
      <c r="AN2583" s="23">
        <f>AN2584+AN2609</f>
        <v>0</v>
      </c>
      <c r="AO2583" s="23">
        <f>AO2584+AO2609</f>
        <v>0</v>
      </c>
      <c r="AP2583" s="23">
        <f>AP2584+AP2609</f>
        <v>0</v>
      </c>
      <c r="AQ2583" s="23">
        <f>AQ2584+AQ2609</f>
        <v>0</v>
      </c>
      <c r="AR2583" s="23">
        <f>AR2584+AR2609</f>
        <v>0</v>
      </c>
      <c r="AS2583" s="23">
        <f>AS2584+AS2609</f>
        <v>0</v>
      </c>
      <c r="AT2583" s="23">
        <f>AT2584+AT2609</f>
        <v>0</v>
      </c>
      <c r="AU2583" s="23">
        <f>AU2584+AU2609</f>
        <v>0</v>
      </c>
      <c r="AV2583" s="23">
        <f>AV2584+AV2609</f>
        <v>0</v>
      </c>
      <c r="AW2583" s="23">
        <f t="shared" si="6359"/>
        <v>2143083.3436400001</v>
      </c>
      <c r="AX2583" s="23">
        <f t="shared" si="6360"/>
        <v>1058765.8999999999</v>
      </c>
      <c r="AY2583" s="23">
        <f t="shared" si="6361"/>
        <v>857742.6100000001</v>
      </c>
      <c r="AZ2583" s="23">
        <f>AZ2584+AZ2609</f>
        <v>0</v>
      </c>
      <c r="BA2583" s="24"/>
      <c r="BB2583" s="24"/>
      <c r="BC2583" s="20"/>
      <c r="BD2583" s="20"/>
      <c r="BE2583" s="20"/>
      <c r="BF2583" s="20"/>
      <c r="BG2583" s="20"/>
      <c r="BH2583" s="20"/>
      <c r="BI2583" s="20"/>
    </row>
    <row r="2584" s="25" customFormat="1" ht="15">
      <c r="A2584" s="26" t="s">
        <v>1065</v>
      </c>
      <c r="B2584" s="26" t="s">
        <v>63</v>
      </c>
      <c r="C2584" s="26" t="s">
        <v>29</v>
      </c>
      <c r="D2584" s="26"/>
      <c r="E2584" s="26"/>
      <c r="F2584" s="27" t="s">
        <v>522</v>
      </c>
      <c r="G2584" s="28">
        <f>G2585</f>
        <v>967140.29999999993</v>
      </c>
      <c r="H2584" s="28">
        <f>H2585</f>
        <v>868903</v>
      </c>
      <c r="I2584" s="28">
        <f>I2585</f>
        <v>898903</v>
      </c>
      <c r="J2584" s="28">
        <f>J2585</f>
        <v>0</v>
      </c>
      <c r="K2584" s="28">
        <f>K2585</f>
        <v>0</v>
      </c>
      <c r="L2584" s="28">
        <f>L2585</f>
        <v>0</v>
      </c>
      <c r="M2584" s="28">
        <f t="shared" ref="M2584:M2647" si="6532">G2584+J2584</f>
        <v>967140.29999999993</v>
      </c>
      <c r="N2584" s="28">
        <f t="shared" ref="N2584:N2647" si="6533">H2584+K2584</f>
        <v>868903</v>
      </c>
      <c r="O2584" s="28">
        <f t="shared" ref="O2584:O2647" si="6534">I2584+L2584</f>
        <v>898903</v>
      </c>
      <c r="P2584" s="28">
        <f>P2585</f>
        <v>174252.00099999999</v>
      </c>
      <c r="Q2584" s="28">
        <f>Q2585</f>
        <v>0</v>
      </c>
      <c r="R2584" s="28">
        <f>R2585</f>
        <v>0</v>
      </c>
      <c r="S2584" s="28">
        <f>S2585</f>
        <v>168220.52708</v>
      </c>
      <c r="T2584" s="28">
        <f>T2585</f>
        <v>0</v>
      </c>
      <c r="U2584" s="28">
        <f>U2585</f>
        <v>0</v>
      </c>
      <c r="V2584" s="28">
        <f>V2585</f>
        <v>0</v>
      </c>
      <c r="W2584" s="28">
        <f>W2585</f>
        <v>0</v>
      </c>
      <c r="X2584" s="28">
        <f>X2585</f>
        <v>-231023.29000000001</v>
      </c>
      <c r="Y2584" s="28">
        <f t="shared" si="6353"/>
        <v>1309612.8280799999</v>
      </c>
      <c r="Z2584" s="28">
        <f t="shared" si="6354"/>
        <v>868903</v>
      </c>
      <c r="AA2584" s="28">
        <f t="shared" si="6355"/>
        <v>667879.70999999996</v>
      </c>
      <c r="AB2584" s="28">
        <f>AB2585</f>
        <v>38759.345560000002</v>
      </c>
      <c r="AC2584" s="28">
        <f>AC2585</f>
        <v>0</v>
      </c>
      <c r="AD2584" s="28">
        <f>AD2585</f>
        <v>0</v>
      </c>
      <c r="AE2584" s="28">
        <f t="shared" si="6356"/>
        <v>1348372.1736399999</v>
      </c>
      <c r="AF2584" s="28">
        <f t="shared" si="6357"/>
        <v>868903</v>
      </c>
      <c r="AG2584" s="28">
        <f t="shared" si="6358"/>
        <v>667879.70999999996</v>
      </c>
      <c r="AH2584" s="28">
        <f>AH2585</f>
        <v>284537.90999999997</v>
      </c>
      <c r="AI2584" s="28">
        <f>AI2585</f>
        <v>0</v>
      </c>
      <c r="AJ2584" s="28">
        <f>AJ2585</f>
        <v>324670.65999999997</v>
      </c>
      <c r="AK2584" s="28">
        <f>AK2585</f>
        <v>0</v>
      </c>
      <c r="AL2584" s="28">
        <f>AL2585</f>
        <v>0</v>
      </c>
      <c r="AM2584" s="28">
        <f>AM2585</f>
        <v>0</v>
      </c>
      <c r="AN2584" s="28">
        <f>AN2585</f>
        <v>0</v>
      </c>
      <c r="AO2584" s="28">
        <f>AO2585</f>
        <v>0</v>
      </c>
      <c r="AP2584" s="28">
        <f>AP2585</f>
        <v>0</v>
      </c>
      <c r="AQ2584" s="28">
        <f>AQ2585</f>
        <v>0</v>
      </c>
      <c r="AR2584" s="28">
        <f>AR2585</f>
        <v>0</v>
      </c>
      <c r="AS2584" s="28">
        <f>AS2585</f>
        <v>0</v>
      </c>
      <c r="AT2584" s="28">
        <f>AT2585</f>
        <v>0</v>
      </c>
      <c r="AU2584" s="28">
        <f>AU2585</f>
        <v>0</v>
      </c>
      <c r="AV2584" s="28">
        <f>AV2585</f>
        <v>0</v>
      </c>
      <c r="AW2584" s="28">
        <f t="shared" si="6359"/>
        <v>1957580.7436399998</v>
      </c>
      <c r="AX2584" s="28">
        <f t="shared" si="6360"/>
        <v>868903</v>
      </c>
      <c r="AY2584" s="28">
        <f t="shared" si="6361"/>
        <v>667879.70999999996</v>
      </c>
      <c r="AZ2584" s="28">
        <f>AZ2585</f>
        <v>0</v>
      </c>
      <c r="BA2584" s="29"/>
      <c r="BB2584" s="29"/>
      <c r="BC2584" s="25"/>
      <c r="BD2584" s="25"/>
      <c r="BE2584" s="25"/>
      <c r="BF2584" s="25"/>
      <c r="BG2584" s="25"/>
      <c r="BH2584" s="25"/>
      <c r="BI2584" s="25"/>
    </row>
    <row r="2585" s="1" customFormat="1" ht="30">
      <c r="A2585" s="30" t="s">
        <v>1065</v>
      </c>
      <c r="B2585" s="30" t="s">
        <v>63</v>
      </c>
      <c r="C2585" s="30" t="s">
        <v>29</v>
      </c>
      <c r="D2585" s="30" t="s">
        <v>566</v>
      </c>
      <c r="E2585" s="35"/>
      <c r="F2585" s="31" t="s">
        <v>567</v>
      </c>
      <c r="G2585" s="17">
        <f>G2586+G2597+G2602+G2590</f>
        <v>967140.29999999993</v>
      </c>
      <c r="H2585" s="17">
        <f>H2586+H2597+H2602+H2590</f>
        <v>868903</v>
      </c>
      <c r="I2585" s="17">
        <f>I2586+I2597+I2602+I2590</f>
        <v>898903</v>
      </c>
      <c r="J2585" s="17">
        <f>J2586+J2597+J2602+J2590</f>
        <v>0</v>
      </c>
      <c r="K2585" s="17">
        <f>K2586+K2597+K2602+K2590</f>
        <v>0</v>
      </c>
      <c r="L2585" s="17">
        <f>L2586+L2597+L2602+L2590</f>
        <v>0</v>
      </c>
      <c r="M2585" s="17">
        <f t="shared" si="6532"/>
        <v>967140.29999999993</v>
      </c>
      <c r="N2585" s="17">
        <f t="shared" si="6533"/>
        <v>868903</v>
      </c>
      <c r="O2585" s="17">
        <f t="shared" si="6534"/>
        <v>898903</v>
      </c>
      <c r="P2585" s="17">
        <f>P2586+P2597+P2602+P2590</f>
        <v>174252.00099999999</v>
      </c>
      <c r="Q2585" s="17">
        <f>Q2586+Q2597+Q2602+Q2590</f>
        <v>0</v>
      </c>
      <c r="R2585" s="17">
        <f>R2586+R2597+R2602+R2590</f>
        <v>0</v>
      </c>
      <c r="S2585" s="17">
        <f>S2586+S2597+S2602+S2590</f>
        <v>168220.52708</v>
      </c>
      <c r="T2585" s="17">
        <f>T2586+T2597+T2602+T2590</f>
        <v>0</v>
      </c>
      <c r="U2585" s="17">
        <f>U2586+U2597+U2602+U2590</f>
        <v>0</v>
      </c>
      <c r="V2585" s="17">
        <f>V2586+V2597+V2602+V2590</f>
        <v>0</v>
      </c>
      <c r="W2585" s="17">
        <f>W2586+W2597+W2602+W2590</f>
        <v>0</v>
      </c>
      <c r="X2585" s="17">
        <f>X2586+X2597+X2602+X2590</f>
        <v>-231023.29000000001</v>
      </c>
      <c r="Y2585" s="17">
        <f t="shared" si="6353"/>
        <v>1309612.8280799999</v>
      </c>
      <c r="Z2585" s="17">
        <f t="shared" si="6354"/>
        <v>868903</v>
      </c>
      <c r="AA2585" s="17">
        <f t="shared" si="6355"/>
        <v>667879.70999999996</v>
      </c>
      <c r="AB2585" s="17">
        <f>AB2586+AB2597+AB2602+AB2590</f>
        <v>38759.345560000002</v>
      </c>
      <c r="AC2585" s="17">
        <f>AC2586+AC2597+AC2602+AC2590</f>
        <v>0</v>
      </c>
      <c r="AD2585" s="17">
        <f>AD2586+AD2597+AD2602+AD2590</f>
        <v>0</v>
      </c>
      <c r="AE2585" s="17">
        <f t="shared" si="6356"/>
        <v>1348372.1736399999</v>
      </c>
      <c r="AF2585" s="17">
        <f t="shared" si="6357"/>
        <v>868903</v>
      </c>
      <c r="AG2585" s="17">
        <f t="shared" si="6358"/>
        <v>667879.70999999996</v>
      </c>
      <c r="AH2585" s="17">
        <f>AH2586+AH2597+AH2602+AH2590</f>
        <v>284537.90999999997</v>
      </c>
      <c r="AI2585" s="17">
        <f>AI2586+AI2597+AI2602+AI2590</f>
        <v>0</v>
      </c>
      <c r="AJ2585" s="17">
        <f>AJ2586+AJ2597+AJ2602+AJ2590</f>
        <v>324670.65999999997</v>
      </c>
      <c r="AK2585" s="17">
        <f>AK2586+AK2597+AK2602+AK2590</f>
        <v>0</v>
      </c>
      <c r="AL2585" s="17">
        <f>AL2586+AL2597+AL2602+AL2590</f>
        <v>0</v>
      </c>
      <c r="AM2585" s="17">
        <f>AM2586+AM2597+AM2602+AM2590</f>
        <v>0</v>
      </c>
      <c r="AN2585" s="17">
        <f>AN2586+AN2597+AN2602+AN2590</f>
        <v>0</v>
      </c>
      <c r="AO2585" s="17">
        <f>AO2586+AO2597+AO2602+AO2590</f>
        <v>0</v>
      </c>
      <c r="AP2585" s="17">
        <f>AP2586+AP2597+AP2602+AP2590</f>
        <v>0</v>
      </c>
      <c r="AQ2585" s="17">
        <f>AQ2586+AQ2597+AQ2602+AQ2590</f>
        <v>0</v>
      </c>
      <c r="AR2585" s="17">
        <f>AR2586+AR2597+AR2602+AR2590</f>
        <v>0</v>
      </c>
      <c r="AS2585" s="17">
        <f>AS2586+AS2597+AS2602+AS2590</f>
        <v>0</v>
      </c>
      <c r="AT2585" s="17">
        <f>AT2586+AT2597+AT2602+AT2590</f>
        <v>0</v>
      </c>
      <c r="AU2585" s="17">
        <f>AU2586+AU2597+AU2602+AU2590</f>
        <v>0</v>
      </c>
      <c r="AV2585" s="17">
        <f>AV2586+AV2597+AV2602+AV2590</f>
        <v>0</v>
      </c>
      <c r="AW2585" s="17">
        <f t="shared" si="6359"/>
        <v>1957580.7436399998</v>
      </c>
      <c r="AX2585" s="17">
        <f t="shared" si="6360"/>
        <v>868903</v>
      </c>
      <c r="AY2585" s="17">
        <f t="shared" si="6361"/>
        <v>667879.70999999996</v>
      </c>
      <c r="AZ2585" s="17">
        <f>AZ2586+AZ2597+AZ2602+AZ2590</f>
        <v>0</v>
      </c>
      <c r="BA2585" s="32"/>
      <c r="BB2585" s="32"/>
      <c r="BC2585" s="1"/>
      <c r="BD2585" s="1"/>
      <c r="BE2585" s="1"/>
      <c r="BF2585" s="1"/>
      <c r="BG2585" s="1"/>
      <c r="BH2585" s="1"/>
      <c r="BI2585" s="1"/>
    </row>
    <row r="2586" s="1" customFormat="1" ht="30">
      <c r="A2586" s="30" t="s">
        <v>1065</v>
      </c>
      <c r="B2586" s="30" t="s">
        <v>63</v>
      </c>
      <c r="C2586" s="30" t="s">
        <v>29</v>
      </c>
      <c r="D2586" s="30" t="s">
        <v>633</v>
      </c>
      <c r="E2586" s="35"/>
      <c r="F2586" s="31" t="s">
        <v>328</v>
      </c>
      <c r="G2586" s="17">
        <f t="shared" ref="G2586:G2602" si="6535">G2587</f>
        <v>295059.20000000001</v>
      </c>
      <c r="H2586" s="17">
        <f t="shared" ref="H2586:H2602" si="6536">H2587</f>
        <v>0</v>
      </c>
      <c r="I2586" s="17">
        <f t="shared" ref="I2586:I2602" si="6537">I2587</f>
        <v>0</v>
      </c>
      <c r="J2586" s="17">
        <f t="shared" ref="J2586:J2602" si="6538">J2587</f>
        <v>0</v>
      </c>
      <c r="K2586" s="17">
        <f t="shared" ref="K2586:K2602" si="6539">K2587</f>
        <v>0</v>
      </c>
      <c r="L2586" s="17">
        <f t="shared" ref="L2586:L2602" si="6540">L2587</f>
        <v>0</v>
      </c>
      <c r="M2586" s="17">
        <f t="shared" si="6532"/>
        <v>295059.20000000001</v>
      </c>
      <c r="N2586" s="17">
        <f t="shared" si="6533"/>
        <v>0</v>
      </c>
      <c r="O2586" s="17">
        <f t="shared" si="6534"/>
        <v>0</v>
      </c>
      <c r="P2586" s="17">
        <f t="shared" ref="P2586:P2602" si="6541">P2587</f>
        <v>0</v>
      </c>
      <c r="Q2586" s="17">
        <f t="shared" ref="Q2586:Q2602" si="6542">Q2587</f>
        <v>0</v>
      </c>
      <c r="R2586" s="17">
        <f t="shared" ref="R2586:R2602" si="6543">R2587</f>
        <v>0</v>
      </c>
      <c r="S2586" s="17">
        <f t="shared" ref="S2586:S2602" si="6544">S2587</f>
        <v>0</v>
      </c>
      <c r="T2586" s="17">
        <f t="shared" ref="T2586:T2602" si="6545">T2587</f>
        <v>0</v>
      </c>
      <c r="U2586" s="17">
        <f t="shared" ref="U2586:U2602" si="6546">U2587</f>
        <v>0</v>
      </c>
      <c r="V2586" s="17">
        <f t="shared" ref="V2586:V2602" si="6547">V2587</f>
        <v>0</v>
      </c>
      <c r="W2586" s="17">
        <f t="shared" ref="W2586:W2602" si="6548">W2587</f>
        <v>0</v>
      </c>
      <c r="X2586" s="17">
        <f t="shared" ref="X2586:X2602" si="6549">X2587</f>
        <v>0</v>
      </c>
      <c r="Y2586" s="17">
        <f t="shared" si="6353"/>
        <v>295059.20000000001</v>
      </c>
      <c r="Z2586" s="17">
        <f t="shared" si="6354"/>
        <v>0</v>
      </c>
      <c r="AA2586" s="17">
        <f t="shared" si="6355"/>
        <v>0</v>
      </c>
      <c r="AB2586" s="17">
        <f t="shared" ref="AB2586:AB2590" si="6550">AB2587</f>
        <v>0</v>
      </c>
      <c r="AC2586" s="17">
        <f t="shared" ref="AC2586:AC2590" si="6551">AC2587</f>
        <v>0</v>
      </c>
      <c r="AD2586" s="17">
        <f t="shared" ref="AD2586:AD2590" si="6552">AD2587</f>
        <v>0</v>
      </c>
      <c r="AE2586" s="17">
        <f t="shared" si="6356"/>
        <v>295059.20000000001</v>
      </c>
      <c r="AF2586" s="17">
        <f t="shared" si="6357"/>
        <v>0</v>
      </c>
      <c r="AG2586" s="17">
        <f t="shared" si="6358"/>
        <v>0</v>
      </c>
      <c r="AH2586" s="17">
        <f t="shared" ref="AH2586:AH2590" si="6553">AH2587</f>
        <v>0</v>
      </c>
      <c r="AI2586" s="17">
        <f t="shared" ref="AI2586:AI2590" si="6554">AI2587</f>
        <v>0</v>
      </c>
      <c r="AJ2586" s="17">
        <f t="shared" ref="AJ2586:AJ2590" si="6555">AJ2587</f>
        <v>0</v>
      </c>
      <c r="AK2586" s="17">
        <f t="shared" ref="AK2586:AK2590" si="6556">AK2587</f>
        <v>0</v>
      </c>
      <c r="AL2586" s="17">
        <f t="shared" ref="AL2586:AL2590" si="6557">AL2587</f>
        <v>0</v>
      </c>
      <c r="AM2586" s="17">
        <f t="shared" ref="AM2586:AM2590" si="6558">AM2587</f>
        <v>0</v>
      </c>
      <c r="AN2586" s="17">
        <f t="shared" ref="AN2586:AN2590" si="6559">AN2587</f>
        <v>0</v>
      </c>
      <c r="AO2586" s="17">
        <f t="shared" ref="AO2586:AO2590" si="6560">AO2587</f>
        <v>0</v>
      </c>
      <c r="AP2586" s="17">
        <f t="shared" ref="AP2586:AP2590" si="6561">AP2587</f>
        <v>0</v>
      </c>
      <c r="AQ2586" s="17">
        <f t="shared" ref="AQ2586:AQ2590" si="6562">AQ2587</f>
        <v>0</v>
      </c>
      <c r="AR2586" s="17">
        <f t="shared" ref="AR2586:AR2590" si="6563">AR2587</f>
        <v>0</v>
      </c>
      <c r="AS2586" s="17">
        <f t="shared" ref="AS2586:AS2590" si="6564">AS2587</f>
        <v>0</v>
      </c>
      <c r="AT2586" s="17">
        <f t="shared" ref="AT2586:AT2590" si="6565">AT2587</f>
        <v>0</v>
      </c>
      <c r="AU2586" s="17">
        <f t="shared" ref="AU2586:AU2590" si="6566">AU2587</f>
        <v>0</v>
      </c>
      <c r="AV2586" s="17">
        <f t="shared" ref="AV2586:AV2590" si="6567">AV2587</f>
        <v>0</v>
      </c>
      <c r="AW2586" s="17">
        <f t="shared" si="6359"/>
        <v>295059.20000000001</v>
      </c>
      <c r="AX2586" s="17">
        <f t="shared" si="6360"/>
        <v>0</v>
      </c>
      <c r="AY2586" s="17">
        <f t="shared" si="6361"/>
        <v>0</v>
      </c>
      <c r="AZ2586" s="17">
        <f t="shared" ref="AZ2586:AZ2590" si="6568">AZ2587</f>
        <v>0</v>
      </c>
      <c r="BA2586" s="32"/>
      <c r="BB2586" s="32"/>
      <c r="BC2586" s="1"/>
      <c r="BD2586" s="1"/>
      <c r="BE2586" s="1"/>
      <c r="BF2586" s="1"/>
      <c r="BG2586" s="1"/>
      <c r="BH2586" s="1"/>
      <c r="BI2586" s="1"/>
    </row>
    <row r="2587" s="1" customFormat="1" ht="45">
      <c r="A2587" s="30" t="s">
        <v>1065</v>
      </c>
      <c r="B2587" s="30" t="s">
        <v>63</v>
      </c>
      <c r="C2587" s="30" t="s">
        <v>29</v>
      </c>
      <c r="D2587" s="30" t="s">
        <v>634</v>
      </c>
      <c r="E2587" s="35"/>
      <c r="F2587" s="31" t="s">
        <v>635</v>
      </c>
      <c r="G2587" s="17">
        <f t="shared" si="6535"/>
        <v>295059.20000000001</v>
      </c>
      <c r="H2587" s="17">
        <f t="shared" si="6536"/>
        <v>0</v>
      </c>
      <c r="I2587" s="17">
        <f t="shared" si="6537"/>
        <v>0</v>
      </c>
      <c r="J2587" s="17">
        <f t="shared" si="6538"/>
        <v>0</v>
      </c>
      <c r="K2587" s="17">
        <f t="shared" si="6539"/>
        <v>0</v>
      </c>
      <c r="L2587" s="17">
        <f t="shared" si="6540"/>
        <v>0</v>
      </c>
      <c r="M2587" s="17">
        <f t="shared" si="6532"/>
        <v>295059.20000000001</v>
      </c>
      <c r="N2587" s="17">
        <f t="shared" si="6533"/>
        <v>0</v>
      </c>
      <c r="O2587" s="17">
        <f t="shared" si="6534"/>
        <v>0</v>
      </c>
      <c r="P2587" s="17">
        <f t="shared" si="6541"/>
        <v>0</v>
      </c>
      <c r="Q2587" s="17">
        <f t="shared" si="6542"/>
        <v>0</v>
      </c>
      <c r="R2587" s="17">
        <f t="shared" si="6543"/>
        <v>0</v>
      </c>
      <c r="S2587" s="17">
        <f t="shared" si="6544"/>
        <v>0</v>
      </c>
      <c r="T2587" s="17">
        <f t="shared" si="6545"/>
        <v>0</v>
      </c>
      <c r="U2587" s="17">
        <f t="shared" si="6546"/>
        <v>0</v>
      </c>
      <c r="V2587" s="17">
        <f t="shared" si="6547"/>
        <v>0</v>
      </c>
      <c r="W2587" s="17">
        <f t="shared" si="6548"/>
        <v>0</v>
      </c>
      <c r="X2587" s="17">
        <f t="shared" si="6549"/>
        <v>0</v>
      </c>
      <c r="Y2587" s="17">
        <f t="shared" si="6353"/>
        <v>295059.20000000001</v>
      </c>
      <c r="Z2587" s="17">
        <f t="shared" si="6354"/>
        <v>0</v>
      </c>
      <c r="AA2587" s="17">
        <f t="shared" si="6355"/>
        <v>0</v>
      </c>
      <c r="AB2587" s="17">
        <f t="shared" si="6550"/>
        <v>0</v>
      </c>
      <c r="AC2587" s="17">
        <f t="shared" si="6551"/>
        <v>0</v>
      </c>
      <c r="AD2587" s="17">
        <f t="shared" si="6552"/>
        <v>0</v>
      </c>
      <c r="AE2587" s="17">
        <f t="shared" si="6356"/>
        <v>295059.20000000001</v>
      </c>
      <c r="AF2587" s="17">
        <f t="shared" si="6357"/>
        <v>0</v>
      </c>
      <c r="AG2587" s="17">
        <f t="shared" si="6358"/>
        <v>0</v>
      </c>
      <c r="AH2587" s="17">
        <f t="shared" si="6553"/>
        <v>0</v>
      </c>
      <c r="AI2587" s="17">
        <f t="shared" si="6554"/>
        <v>0</v>
      </c>
      <c r="AJ2587" s="17">
        <f t="shared" si="6555"/>
        <v>0</v>
      </c>
      <c r="AK2587" s="17">
        <f t="shared" si="6556"/>
        <v>0</v>
      </c>
      <c r="AL2587" s="17">
        <f t="shared" si="6557"/>
        <v>0</v>
      </c>
      <c r="AM2587" s="17">
        <f t="shared" si="6558"/>
        <v>0</v>
      </c>
      <c r="AN2587" s="17">
        <f t="shared" si="6559"/>
        <v>0</v>
      </c>
      <c r="AO2587" s="17">
        <f t="shared" si="6560"/>
        <v>0</v>
      </c>
      <c r="AP2587" s="17">
        <f t="shared" si="6561"/>
        <v>0</v>
      </c>
      <c r="AQ2587" s="17">
        <f t="shared" si="6562"/>
        <v>0</v>
      </c>
      <c r="AR2587" s="17">
        <f t="shared" si="6563"/>
        <v>0</v>
      </c>
      <c r="AS2587" s="17">
        <f t="shared" si="6564"/>
        <v>0</v>
      </c>
      <c r="AT2587" s="17">
        <f t="shared" si="6565"/>
        <v>0</v>
      </c>
      <c r="AU2587" s="17">
        <f t="shared" si="6566"/>
        <v>0</v>
      </c>
      <c r="AV2587" s="17">
        <f t="shared" si="6567"/>
        <v>0</v>
      </c>
      <c r="AW2587" s="17">
        <f t="shared" si="6359"/>
        <v>295059.20000000001</v>
      </c>
      <c r="AX2587" s="17">
        <f t="shared" si="6360"/>
        <v>0</v>
      </c>
      <c r="AY2587" s="17">
        <f t="shared" si="6361"/>
        <v>0</v>
      </c>
      <c r="AZ2587" s="17">
        <f t="shared" si="6568"/>
        <v>0</v>
      </c>
      <c r="BA2587" s="32"/>
      <c r="BB2587" s="32"/>
      <c r="BC2587" s="1"/>
      <c r="BD2587" s="1"/>
      <c r="BE2587" s="1"/>
      <c r="BF2587" s="1"/>
      <c r="BG2587" s="1"/>
      <c r="BH2587" s="1"/>
      <c r="BI2587" s="1"/>
    </row>
    <row r="2588" s="1" customFormat="1" ht="45">
      <c r="A2588" s="30" t="s">
        <v>1065</v>
      </c>
      <c r="B2588" s="30" t="s">
        <v>63</v>
      </c>
      <c r="C2588" s="30" t="s">
        <v>29</v>
      </c>
      <c r="D2588" s="30" t="s">
        <v>636</v>
      </c>
      <c r="E2588" s="35"/>
      <c r="F2588" s="31" t="s">
        <v>637</v>
      </c>
      <c r="G2588" s="17">
        <f t="shared" si="6535"/>
        <v>295059.20000000001</v>
      </c>
      <c r="H2588" s="17">
        <f t="shared" si="6536"/>
        <v>0</v>
      </c>
      <c r="I2588" s="17">
        <f t="shared" si="6537"/>
        <v>0</v>
      </c>
      <c r="J2588" s="17">
        <f t="shared" si="6538"/>
        <v>0</v>
      </c>
      <c r="K2588" s="17">
        <f t="shared" si="6539"/>
        <v>0</v>
      </c>
      <c r="L2588" s="17">
        <f t="shared" si="6540"/>
        <v>0</v>
      </c>
      <c r="M2588" s="17">
        <f t="shared" si="6532"/>
        <v>295059.20000000001</v>
      </c>
      <c r="N2588" s="17">
        <f t="shared" si="6533"/>
        <v>0</v>
      </c>
      <c r="O2588" s="17">
        <f t="shared" si="6534"/>
        <v>0</v>
      </c>
      <c r="P2588" s="17">
        <f t="shared" si="6541"/>
        <v>0</v>
      </c>
      <c r="Q2588" s="17">
        <f t="shared" si="6542"/>
        <v>0</v>
      </c>
      <c r="R2588" s="17">
        <f t="shared" si="6543"/>
        <v>0</v>
      </c>
      <c r="S2588" s="17">
        <f t="shared" si="6544"/>
        <v>0</v>
      </c>
      <c r="T2588" s="17">
        <f t="shared" si="6545"/>
        <v>0</v>
      </c>
      <c r="U2588" s="17">
        <f t="shared" si="6546"/>
        <v>0</v>
      </c>
      <c r="V2588" s="17">
        <f t="shared" si="6547"/>
        <v>0</v>
      </c>
      <c r="W2588" s="17">
        <f t="shared" si="6548"/>
        <v>0</v>
      </c>
      <c r="X2588" s="17">
        <f t="shared" si="6549"/>
        <v>0</v>
      </c>
      <c r="Y2588" s="17">
        <f t="shared" si="6353"/>
        <v>295059.20000000001</v>
      </c>
      <c r="Z2588" s="17">
        <f t="shared" si="6354"/>
        <v>0</v>
      </c>
      <c r="AA2588" s="17">
        <f t="shared" si="6355"/>
        <v>0</v>
      </c>
      <c r="AB2588" s="17">
        <f t="shared" si="6550"/>
        <v>0</v>
      </c>
      <c r="AC2588" s="17">
        <f t="shared" si="6551"/>
        <v>0</v>
      </c>
      <c r="AD2588" s="17">
        <f t="shared" si="6552"/>
        <v>0</v>
      </c>
      <c r="AE2588" s="17">
        <f t="shared" si="6356"/>
        <v>295059.20000000001</v>
      </c>
      <c r="AF2588" s="17">
        <f t="shared" si="6357"/>
        <v>0</v>
      </c>
      <c r="AG2588" s="17">
        <f t="shared" si="6358"/>
        <v>0</v>
      </c>
      <c r="AH2588" s="17">
        <f t="shared" si="6553"/>
        <v>0</v>
      </c>
      <c r="AI2588" s="17">
        <f t="shared" si="6554"/>
        <v>0</v>
      </c>
      <c r="AJ2588" s="17">
        <f t="shared" si="6555"/>
        <v>0</v>
      </c>
      <c r="AK2588" s="17">
        <f t="shared" si="6556"/>
        <v>0</v>
      </c>
      <c r="AL2588" s="17">
        <f t="shared" si="6557"/>
        <v>0</v>
      </c>
      <c r="AM2588" s="17">
        <f t="shared" si="6558"/>
        <v>0</v>
      </c>
      <c r="AN2588" s="17">
        <f t="shared" si="6559"/>
        <v>0</v>
      </c>
      <c r="AO2588" s="17">
        <f t="shared" si="6560"/>
        <v>0</v>
      </c>
      <c r="AP2588" s="17">
        <f t="shared" si="6561"/>
        <v>0</v>
      </c>
      <c r="AQ2588" s="17">
        <f t="shared" si="6562"/>
        <v>0</v>
      </c>
      <c r="AR2588" s="17">
        <f t="shared" si="6563"/>
        <v>0</v>
      </c>
      <c r="AS2588" s="17">
        <f t="shared" si="6564"/>
        <v>0</v>
      </c>
      <c r="AT2588" s="17">
        <f t="shared" si="6565"/>
        <v>0</v>
      </c>
      <c r="AU2588" s="17">
        <f t="shared" si="6566"/>
        <v>0</v>
      </c>
      <c r="AV2588" s="17">
        <f t="shared" si="6567"/>
        <v>0</v>
      </c>
      <c r="AW2588" s="17">
        <f t="shared" si="6359"/>
        <v>295059.20000000001</v>
      </c>
      <c r="AX2588" s="17">
        <f t="shared" si="6360"/>
        <v>0</v>
      </c>
      <c r="AY2588" s="17">
        <f t="shared" si="6361"/>
        <v>0</v>
      </c>
      <c r="AZ2588" s="17">
        <f t="shared" si="6568"/>
        <v>0</v>
      </c>
      <c r="BA2588" s="32"/>
      <c r="BB2588" s="32"/>
      <c r="BC2588" s="1"/>
      <c r="BD2588" s="1"/>
      <c r="BE2588" s="1"/>
      <c r="BF2588" s="1"/>
      <c r="BG2588" s="1"/>
      <c r="BH2588" s="1"/>
      <c r="BI2588" s="1"/>
    </row>
    <row r="2589" s="1" customFormat="1" ht="30">
      <c r="A2589" s="30" t="s">
        <v>1065</v>
      </c>
      <c r="B2589" s="30" t="s">
        <v>63</v>
      </c>
      <c r="C2589" s="30" t="s">
        <v>29</v>
      </c>
      <c r="D2589" s="30" t="s">
        <v>636</v>
      </c>
      <c r="E2589" s="30" t="s">
        <v>85</v>
      </c>
      <c r="F2589" s="31" t="s">
        <v>86</v>
      </c>
      <c r="G2589" s="17">
        <v>295059.20000000001</v>
      </c>
      <c r="H2589" s="17">
        <v>0</v>
      </c>
      <c r="I2589" s="17">
        <v>0</v>
      </c>
      <c r="J2589" s="17"/>
      <c r="K2589" s="17"/>
      <c r="L2589" s="17"/>
      <c r="M2589" s="17">
        <f t="shared" si="6532"/>
        <v>295059.20000000001</v>
      </c>
      <c r="N2589" s="17">
        <f t="shared" si="6533"/>
        <v>0</v>
      </c>
      <c r="O2589" s="17">
        <f t="shared" si="6534"/>
        <v>0</v>
      </c>
      <c r="P2589" s="17"/>
      <c r="Q2589" s="17"/>
      <c r="R2589" s="17"/>
      <c r="S2589" s="17"/>
      <c r="T2589" s="17"/>
      <c r="U2589" s="17"/>
      <c r="V2589" s="17"/>
      <c r="W2589" s="17"/>
      <c r="X2589" s="17"/>
      <c r="Y2589" s="17">
        <f t="shared" si="6353"/>
        <v>295059.20000000001</v>
      </c>
      <c r="Z2589" s="17">
        <f t="shared" si="6354"/>
        <v>0</v>
      </c>
      <c r="AA2589" s="17">
        <f t="shared" si="6355"/>
        <v>0</v>
      </c>
      <c r="AB2589" s="17"/>
      <c r="AC2589" s="17"/>
      <c r="AD2589" s="17"/>
      <c r="AE2589" s="17">
        <f t="shared" si="6356"/>
        <v>295059.20000000001</v>
      </c>
      <c r="AF2589" s="17">
        <f t="shared" si="6357"/>
        <v>0</v>
      </c>
      <c r="AG2589" s="17">
        <f t="shared" si="6358"/>
        <v>0</v>
      </c>
      <c r="AH2589" s="17"/>
      <c r="AI2589" s="17"/>
      <c r="AJ2589" s="17"/>
      <c r="AK2589" s="17"/>
      <c r="AL2589" s="17"/>
      <c r="AM2589" s="17"/>
      <c r="AN2589" s="17"/>
      <c r="AO2589" s="17"/>
      <c r="AP2589" s="17"/>
      <c r="AQ2589" s="17"/>
      <c r="AR2589" s="17"/>
      <c r="AS2589" s="17"/>
      <c r="AT2589" s="17"/>
      <c r="AU2589" s="17"/>
      <c r="AV2589" s="17"/>
      <c r="AW2589" s="17">
        <f t="shared" si="6359"/>
        <v>295059.20000000001</v>
      </c>
      <c r="AX2589" s="17">
        <f t="shared" si="6360"/>
        <v>0</v>
      </c>
      <c r="AY2589" s="17">
        <f t="shared" si="6361"/>
        <v>0</v>
      </c>
      <c r="AZ2589" s="17"/>
      <c r="BA2589" s="32"/>
      <c r="BB2589" s="32"/>
      <c r="BC2589" s="1"/>
      <c r="BD2589" s="1"/>
      <c r="BE2589" s="1"/>
      <c r="BF2589" s="1"/>
      <c r="BG2589" s="1"/>
      <c r="BH2589" s="1"/>
      <c r="BI2589" s="1"/>
    </row>
    <row r="2590" s="1" customFormat="1" ht="30">
      <c r="A2590" s="30" t="s">
        <v>1065</v>
      </c>
      <c r="B2590" s="30" t="s">
        <v>63</v>
      </c>
      <c r="C2590" s="30" t="s">
        <v>29</v>
      </c>
      <c r="D2590" s="30" t="s">
        <v>1069</v>
      </c>
      <c r="E2590" s="35"/>
      <c r="F2590" s="31" t="s">
        <v>179</v>
      </c>
      <c r="G2590" s="17">
        <f t="shared" si="6535"/>
        <v>0</v>
      </c>
      <c r="H2590" s="17">
        <f t="shared" si="6536"/>
        <v>583791</v>
      </c>
      <c r="I2590" s="17">
        <f t="shared" si="6537"/>
        <v>0</v>
      </c>
      <c r="J2590" s="17">
        <f t="shared" si="6538"/>
        <v>0</v>
      </c>
      <c r="K2590" s="17">
        <f t="shared" si="6539"/>
        <v>0</v>
      </c>
      <c r="L2590" s="17">
        <f t="shared" si="6540"/>
        <v>0</v>
      </c>
      <c r="M2590" s="17">
        <f t="shared" si="6532"/>
        <v>0</v>
      </c>
      <c r="N2590" s="17">
        <f t="shared" si="6533"/>
        <v>583791</v>
      </c>
      <c r="O2590" s="17">
        <f t="shared" si="6534"/>
        <v>0</v>
      </c>
      <c r="P2590" s="17">
        <f t="shared" si="6541"/>
        <v>0</v>
      </c>
      <c r="Q2590" s="17">
        <f t="shared" si="6542"/>
        <v>0</v>
      </c>
      <c r="R2590" s="17">
        <f t="shared" si="6543"/>
        <v>0</v>
      </c>
      <c r="S2590" s="17">
        <f t="shared" si="6544"/>
        <v>87800.088699999993</v>
      </c>
      <c r="T2590" s="17">
        <f t="shared" si="6545"/>
        <v>0</v>
      </c>
      <c r="U2590" s="17">
        <f t="shared" si="6546"/>
        <v>0</v>
      </c>
      <c r="V2590" s="17">
        <f t="shared" si="6547"/>
        <v>0</v>
      </c>
      <c r="W2590" s="17">
        <f t="shared" si="6548"/>
        <v>0</v>
      </c>
      <c r="X2590" s="17">
        <f t="shared" si="6549"/>
        <v>0</v>
      </c>
      <c r="Y2590" s="17">
        <f t="shared" si="6353"/>
        <v>87800.088699999993</v>
      </c>
      <c r="Z2590" s="17">
        <f t="shared" si="6354"/>
        <v>583791</v>
      </c>
      <c r="AA2590" s="17">
        <f t="shared" si="6355"/>
        <v>0</v>
      </c>
      <c r="AB2590" s="17">
        <f t="shared" si="6550"/>
        <v>-87800.088699999993</v>
      </c>
      <c r="AC2590" s="17">
        <f t="shared" si="6551"/>
        <v>0</v>
      </c>
      <c r="AD2590" s="17">
        <f t="shared" si="6552"/>
        <v>0</v>
      </c>
      <c r="AE2590" s="17">
        <f t="shared" si="6356"/>
        <v>0</v>
      </c>
      <c r="AF2590" s="17">
        <f t="shared" si="6357"/>
        <v>583791</v>
      </c>
      <c r="AG2590" s="17">
        <f t="shared" si="6358"/>
        <v>0</v>
      </c>
      <c r="AH2590" s="17">
        <f t="shared" si="6553"/>
        <v>0</v>
      </c>
      <c r="AI2590" s="17">
        <f t="shared" si="6554"/>
        <v>0</v>
      </c>
      <c r="AJ2590" s="17">
        <f t="shared" si="6555"/>
        <v>0</v>
      </c>
      <c r="AK2590" s="17">
        <f t="shared" si="6556"/>
        <v>0</v>
      </c>
      <c r="AL2590" s="17">
        <f t="shared" si="6557"/>
        <v>0</v>
      </c>
      <c r="AM2590" s="17">
        <f t="shared" si="6558"/>
        <v>0</v>
      </c>
      <c r="AN2590" s="17">
        <f t="shared" si="6559"/>
        <v>0</v>
      </c>
      <c r="AO2590" s="17">
        <f t="shared" si="6560"/>
        <v>0</v>
      </c>
      <c r="AP2590" s="17">
        <f t="shared" si="6561"/>
        <v>0</v>
      </c>
      <c r="AQ2590" s="17">
        <f t="shared" si="6562"/>
        <v>0</v>
      </c>
      <c r="AR2590" s="17">
        <f t="shared" si="6563"/>
        <v>0</v>
      </c>
      <c r="AS2590" s="17">
        <f t="shared" si="6564"/>
        <v>0</v>
      </c>
      <c r="AT2590" s="17">
        <f t="shared" si="6565"/>
        <v>0</v>
      </c>
      <c r="AU2590" s="17">
        <f t="shared" si="6566"/>
        <v>0</v>
      </c>
      <c r="AV2590" s="17">
        <f t="shared" si="6567"/>
        <v>0</v>
      </c>
      <c r="AW2590" s="17">
        <f t="shared" si="6359"/>
        <v>0</v>
      </c>
      <c r="AX2590" s="17">
        <f t="shared" si="6360"/>
        <v>583791</v>
      </c>
      <c r="AY2590" s="17">
        <f t="shared" si="6361"/>
        <v>0</v>
      </c>
      <c r="AZ2590" s="17">
        <f t="shared" si="6568"/>
        <v>0</v>
      </c>
      <c r="BA2590" s="32"/>
      <c r="BB2590" s="32"/>
      <c r="BC2590" s="1"/>
      <c r="BD2590" s="1"/>
      <c r="BE2590" s="1"/>
      <c r="BF2590" s="1"/>
      <c r="BG2590" s="1"/>
      <c r="BH2590" s="1"/>
      <c r="BI2590" s="1"/>
    </row>
    <row r="2591" s="1" customFormat="1" ht="30">
      <c r="A2591" s="30" t="s">
        <v>1065</v>
      </c>
      <c r="B2591" s="30" t="s">
        <v>63</v>
      </c>
      <c r="C2591" s="30" t="s">
        <v>29</v>
      </c>
      <c r="D2591" s="30" t="s">
        <v>1070</v>
      </c>
      <c r="E2591" s="35"/>
      <c r="F2591" s="31" t="s">
        <v>1071</v>
      </c>
      <c r="G2591" s="17">
        <f>G2595</f>
        <v>0</v>
      </c>
      <c r="H2591" s="17">
        <f>H2595</f>
        <v>583791</v>
      </c>
      <c r="I2591" s="17">
        <f>I2595</f>
        <v>0</v>
      </c>
      <c r="J2591" s="17">
        <f>J2595</f>
        <v>0</v>
      </c>
      <c r="K2591" s="17">
        <f>K2595</f>
        <v>0</v>
      </c>
      <c r="L2591" s="17">
        <f>L2595</f>
        <v>0</v>
      </c>
      <c r="M2591" s="17">
        <f t="shared" si="6532"/>
        <v>0</v>
      </c>
      <c r="N2591" s="17">
        <f t="shared" si="6533"/>
        <v>583791</v>
      </c>
      <c r="O2591" s="17">
        <f t="shared" si="6534"/>
        <v>0</v>
      </c>
      <c r="P2591" s="17">
        <f>P2595+P2592</f>
        <v>0</v>
      </c>
      <c r="Q2591" s="17">
        <f>Q2595+Q2592</f>
        <v>0</v>
      </c>
      <c r="R2591" s="17">
        <f>R2595+R2592</f>
        <v>0</v>
      </c>
      <c r="S2591" s="17">
        <f>S2595+S2592</f>
        <v>87800.088699999993</v>
      </c>
      <c r="T2591" s="17">
        <f>T2595+T2592</f>
        <v>0</v>
      </c>
      <c r="U2591" s="17">
        <f>U2595+U2592</f>
        <v>0</v>
      </c>
      <c r="V2591" s="17">
        <f>V2595+V2592</f>
        <v>0</v>
      </c>
      <c r="W2591" s="17">
        <f>W2595+W2592</f>
        <v>0</v>
      </c>
      <c r="X2591" s="17">
        <f>X2595+X2592</f>
        <v>0</v>
      </c>
      <c r="Y2591" s="17">
        <f t="shared" si="6353"/>
        <v>87800.088699999993</v>
      </c>
      <c r="Z2591" s="17">
        <f t="shared" si="6354"/>
        <v>583791</v>
      </c>
      <c r="AA2591" s="17">
        <f t="shared" si="6355"/>
        <v>0</v>
      </c>
      <c r="AB2591" s="17">
        <f>AB2595+AB2592</f>
        <v>-87800.088699999993</v>
      </c>
      <c r="AC2591" s="17">
        <f>AC2595+AC2592</f>
        <v>0</v>
      </c>
      <c r="AD2591" s="17">
        <f>AD2595+AD2592</f>
        <v>0</v>
      </c>
      <c r="AE2591" s="17">
        <f t="shared" si="6356"/>
        <v>0</v>
      </c>
      <c r="AF2591" s="17">
        <f t="shared" si="6357"/>
        <v>583791</v>
      </c>
      <c r="AG2591" s="17">
        <f t="shared" si="6358"/>
        <v>0</v>
      </c>
      <c r="AH2591" s="17">
        <f>AH2595+AH2592</f>
        <v>0</v>
      </c>
      <c r="AI2591" s="17">
        <f>AI2595+AI2592</f>
        <v>0</v>
      </c>
      <c r="AJ2591" s="17">
        <f>AJ2595+AJ2592</f>
        <v>0</v>
      </c>
      <c r="AK2591" s="17">
        <f>AK2595+AK2592</f>
        <v>0</v>
      </c>
      <c r="AL2591" s="17">
        <f>AL2595+AL2592</f>
        <v>0</v>
      </c>
      <c r="AM2591" s="17">
        <f>AM2595+AM2592</f>
        <v>0</v>
      </c>
      <c r="AN2591" s="17">
        <f>AN2595+AN2592</f>
        <v>0</v>
      </c>
      <c r="AO2591" s="17">
        <f>AO2595+AO2592</f>
        <v>0</v>
      </c>
      <c r="AP2591" s="17">
        <f>AP2595+AP2592</f>
        <v>0</v>
      </c>
      <c r="AQ2591" s="17">
        <f>AQ2595+AQ2592</f>
        <v>0</v>
      </c>
      <c r="AR2591" s="17">
        <f>AR2595+AR2592</f>
        <v>0</v>
      </c>
      <c r="AS2591" s="17">
        <f>AS2595+AS2592</f>
        <v>0</v>
      </c>
      <c r="AT2591" s="17">
        <f>AT2595+AT2592</f>
        <v>0</v>
      </c>
      <c r="AU2591" s="17">
        <f>AU2595+AU2592</f>
        <v>0</v>
      </c>
      <c r="AV2591" s="17">
        <f>AV2595+AV2592</f>
        <v>0</v>
      </c>
      <c r="AW2591" s="17">
        <f t="shared" si="6359"/>
        <v>0</v>
      </c>
      <c r="AX2591" s="17">
        <f t="shared" si="6360"/>
        <v>583791</v>
      </c>
      <c r="AY2591" s="17">
        <f t="shared" si="6361"/>
        <v>0</v>
      </c>
      <c r="AZ2591" s="17">
        <f>AZ2595+AZ2592</f>
        <v>0</v>
      </c>
      <c r="BA2591" s="32"/>
      <c r="BB2591" s="32"/>
      <c r="BC2591" s="1"/>
      <c r="BD2591" s="1"/>
      <c r="BE2591" s="1"/>
      <c r="BF2591" s="1"/>
      <c r="BG2591" s="1"/>
      <c r="BH2591" s="1"/>
      <c r="BI2591" s="1"/>
    </row>
    <row r="2592" s="1" customFormat="1" ht="30" hidden="1">
      <c r="A2592" s="30" t="s">
        <v>1065</v>
      </c>
      <c r="B2592" s="30" t="s">
        <v>63</v>
      </c>
      <c r="C2592" s="30" t="s">
        <v>29</v>
      </c>
      <c r="D2592" s="30" t="s">
        <v>1072</v>
      </c>
      <c r="E2592" s="35"/>
      <c r="F2592" s="31" t="s">
        <v>1073</v>
      </c>
      <c r="G2592" s="17"/>
      <c r="H2592" s="17"/>
      <c r="I2592" s="17"/>
      <c r="J2592" s="17"/>
      <c r="K2592" s="17"/>
      <c r="L2592" s="17"/>
      <c r="M2592" s="17"/>
      <c r="N2592" s="17"/>
      <c r="O2592" s="17"/>
      <c r="P2592" s="17">
        <f>P2593+P2594</f>
        <v>0</v>
      </c>
      <c r="Q2592" s="17">
        <f>Q2593+Q2594</f>
        <v>0</v>
      </c>
      <c r="R2592" s="17">
        <f>R2593+R2594</f>
        <v>0</v>
      </c>
      <c r="S2592" s="17">
        <f>S2593+S2594</f>
        <v>87800.088699999993</v>
      </c>
      <c r="T2592" s="17">
        <f>T2593+T2594</f>
        <v>0</v>
      </c>
      <c r="U2592" s="17">
        <f>U2593+U2594</f>
        <v>0</v>
      </c>
      <c r="V2592" s="17">
        <f>V2593+V2594</f>
        <v>0</v>
      </c>
      <c r="W2592" s="17">
        <f>W2593+W2594</f>
        <v>0</v>
      </c>
      <c r="X2592" s="17">
        <f>X2593+X2594</f>
        <v>0</v>
      </c>
      <c r="Y2592" s="17">
        <f t="shared" si="6353"/>
        <v>87800.088699999993</v>
      </c>
      <c r="Z2592" s="17">
        <f t="shared" si="6354"/>
        <v>0</v>
      </c>
      <c r="AA2592" s="17">
        <f t="shared" si="6355"/>
        <v>0</v>
      </c>
      <c r="AB2592" s="17">
        <f>AB2593+AB2594</f>
        <v>-87800.088699999993</v>
      </c>
      <c r="AC2592" s="17">
        <f>AC2593+AC2594</f>
        <v>0</v>
      </c>
      <c r="AD2592" s="17">
        <f>AD2593+AD2594</f>
        <v>0</v>
      </c>
      <c r="AE2592" s="17">
        <f t="shared" si="6356"/>
        <v>0</v>
      </c>
      <c r="AF2592" s="17">
        <f t="shared" si="6357"/>
        <v>0</v>
      </c>
      <c r="AG2592" s="17">
        <f t="shared" si="6358"/>
        <v>0</v>
      </c>
      <c r="AH2592" s="17">
        <f>AH2593+AH2594</f>
        <v>0</v>
      </c>
      <c r="AI2592" s="17">
        <f>AI2593+AI2594</f>
        <v>0</v>
      </c>
      <c r="AJ2592" s="17">
        <f>AJ2593+AJ2594</f>
        <v>0</v>
      </c>
      <c r="AK2592" s="17">
        <f>AK2593+AK2594</f>
        <v>0</v>
      </c>
      <c r="AL2592" s="17">
        <f>AL2593+AL2594</f>
        <v>0</v>
      </c>
      <c r="AM2592" s="17">
        <f>AM2593+AM2594</f>
        <v>0</v>
      </c>
      <c r="AN2592" s="17">
        <f>AN2593+AN2594</f>
        <v>0</v>
      </c>
      <c r="AO2592" s="17">
        <f>AO2593+AO2594</f>
        <v>0</v>
      </c>
      <c r="AP2592" s="17">
        <f>AP2593+AP2594</f>
        <v>0</v>
      </c>
      <c r="AQ2592" s="17">
        <f>AQ2593+AQ2594</f>
        <v>0</v>
      </c>
      <c r="AR2592" s="17">
        <f>AR2593+AR2594</f>
        <v>0</v>
      </c>
      <c r="AS2592" s="17">
        <f>AS2593+AS2594</f>
        <v>0</v>
      </c>
      <c r="AT2592" s="17">
        <f>AT2593+AT2594</f>
        <v>0</v>
      </c>
      <c r="AU2592" s="17">
        <f>AU2593+AU2594</f>
        <v>0</v>
      </c>
      <c r="AV2592" s="17">
        <f>AV2593+AV2594</f>
        <v>0</v>
      </c>
      <c r="AW2592" s="17">
        <f t="shared" si="6359"/>
        <v>0</v>
      </c>
      <c r="AX2592" s="17">
        <f t="shared" si="6360"/>
        <v>0</v>
      </c>
      <c r="AY2592" s="17">
        <f t="shared" si="6361"/>
        <v>0</v>
      </c>
      <c r="AZ2592" s="17">
        <f>AZ2593+AZ2594</f>
        <v>0</v>
      </c>
      <c r="BA2592" s="32">
        <v>0</v>
      </c>
      <c r="BB2592" s="32"/>
      <c r="BC2592" s="1"/>
      <c r="BD2592" s="1"/>
      <c r="BE2592" s="1"/>
      <c r="BF2592" s="1"/>
      <c r="BG2592" s="1"/>
      <c r="BH2592" s="1"/>
      <c r="BI2592" s="1"/>
    </row>
    <row r="2593" s="1" customFormat="1" ht="30" hidden="1">
      <c r="A2593" s="30" t="s">
        <v>1065</v>
      </c>
      <c r="B2593" s="30" t="s">
        <v>63</v>
      </c>
      <c r="C2593" s="30" t="s">
        <v>29</v>
      </c>
      <c r="D2593" s="30" t="s">
        <v>1072</v>
      </c>
      <c r="E2593" s="30" t="s">
        <v>85</v>
      </c>
      <c r="F2593" s="31" t="s">
        <v>86</v>
      </c>
      <c r="G2593" s="17"/>
      <c r="H2593" s="17"/>
      <c r="I2593" s="17"/>
      <c r="J2593" s="17"/>
      <c r="K2593" s="17"/>
      <c r="L2593" s="17"/>
      <c r="M2593" s="17"/>
      <c r="N2593" s="17"/>
      <c r="O2593" s="17"/>
      <c r="P2593" s="17"/>
      <c r="Q2593" s="17"/>
      <c r="R2593" s="17"/>
      <c r="S2593" s="17">
        <v>85702.688699999999</v>
      </c>
      <c r="T2593" s="17"/>
      <c r="U2593" s="17"/>
      <c r="V2593" s="17"/>
      <c r="W2593" s="17"/>
      <c r="X2593" s="17"/>
      <c r="Y2593" s="17">
        <f t="shared" si="6353"/>
        <v>85702.688699999999</v>
      </c>
      <c r="Z2593" s="17">
        <f t="shared" si="6354"/>
        <v>0</v>
      </c>
      <c r="AA2593" s="17">
        <f t="shared" si="6355"/>
        <v>0</v>
      </c>
      <c r="AB2593" s="17">
        <v>-85702.688699999999</v>
      </c>
      <c r="AC2593" s="17"/>
      <c r="AD2593" s="17"/>
      <c r="AE2593" s="17">
        <f t="shared" si="6356"/>
        <v>0</v>
      </c>
      <c r="AF2593" s="17">
        <f t="shared" si="6357"/>
        <v>0</v>
      </c>
      <c r="AG2593" s="17">
        <f t="shared" si="6358"/>
        <v>0</v>
      </c>
      <c r="AH2593" s="17"/>
      <c r="AI2593" s="17"/>
      <c r="AJ2593" s="17"/>
      <c r="AK2593" s="17"/>
      <c r="AL2593" s="17"/>
      <c r="AM2593" s="17"/>
      <c r="AN2593" s="17"/>
      <c r="AO2593" s="17"/>
      <c r="AP2593" s="17"/>
      <c r="AQ2593" s="17"/>
      <c r="AR2593" s="17"/>
      <c r="AS2593" s="17"/>
      <c r="AT2593" s="17"/>
      <c r="AU2593" s="17"/>
      <c r="AV2593" s="17"/>
      <c r="AW2593" s="17">
        <f t="shared" si="6359"/>
        <v>0</v>
      </c>
      <c r="AX2593" s="17">
        <f t="shared" si="6360"/>
        <v>0</v>
      </c>
      <c r="AY2593" s="17">
        <f t="shared" si="6361"/>
        <v>0</v>
      </c>
      <c r="AZ2593" s="17"/>
      <c r="BA2593" s="32">
        <v>0</v>
      </c>
      <c r="BB2593" s="32"/>
      <c r="BC2593" s="1"/>
      <c r="BD2593" s="1"/>
      <c r="BE2593" s="1"/>
      <c r="BF2593" s="1"/>
      <c r="BG2593" s="1"/>
      <c r="BH2593" s="1"/>
      <c r="BI2593" s="1"/>
    </row>
    <row r="2594" s="1" customFormat="1" ht="30" hidden="1">
      <c r="A2594" s="30" t="s">
        <v>1065</v>
      </c>
      <c r="B2594" s="30" t="s">
        <v>63</v>
      </c>
      <c r="C2594" s="30" t="s">
        <v>29</v>
      </c>
      <c r="D2594" s="30" t="s">
        <v>1072</v>
      </c>
      <c r="E2594" s="30" t="s">
        <v>43</v>
      </c>
      <c r="F2594" s="31" t="s">
        <v>44</v>
      </c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  <c r="Q2594" s="17"/>
      <c r="R2594" s="17"/>
      <c r="S2594" s="17">
        <v>2097.4000000000001</v>
      </c>
      <c r="T2594" s="17"/>
      <c r="U2594" s="17"/>
      <c r="V2594" s="17"/>
      <c r="W2594" s="17"/>
      <c r="X2594" s="17"/>
      <c r="Y2594" s="17">
        <f t="shared" si="6353"/>
        <v>2097.4000000000001</v>
      </c>
      <c r="Z2594" s="17">
        <f t="shared" si="6354"/>
        <v>0</v>
      </c>
      <c r="AA2594" s="17">
        <f t="shared" si="6355"/>
        <v>0</v>
      </c>
      <c r="AB2594" s="17">
        <v>-2097.4000000000001</v>
      </c>
      <c r="AC2594" s="17"/>
      <c r="AD2594" s="17"/>
      <c r="AE2594" s="17">
        <f t="shared" si="6356"/>
        <v>0</v>
      </c>
      <c r="AF2594" s="17">
        <f t="shared" si="6357"/>
        <v>0</v>
      </c>
      <c r="AG2594" s="17">
        <f t="shared" si="6358"/>
        <v>0</v>
      </c>
      <c r="AH2594" s="17"/>
      <c r="AI2594" s="17"/>
      <c r="AJ2594" s="17"/>
      <c r="AK2594" s="17"/>
      <c r="AL2594" s="17"/>
      <c r="AM2594" s="17"/>
      <c r="AN2594" s="17"/>
      <c r="AO2594" s="17"/>
      <c r="AP2594" s="17"/>
      <c r="AQ2594" s="17"/>
      <c r="AR2594" s="17"/>
      <c r="AS2594" s="17"/>
      <c r="AT2594" s="17"/>
      <c r="AU2594" s="17"/>
      <c r="AV2594" s="17"/>
      <c r="AW2594" s="17">
        <f t="shared" si="6359"/>
        <v>0</v>
      </c>
      <c r="AX2594" s="17">
        <f t="shared" si="6360"/>
        <v>0</v>
      </c>
      <c r="AY2594" s="17">
        <f t="shared" si="6361"/>
        <v>0</v>
      </c>
      <c r="AZ2594" s="17"/>
      <c r="BA2594" s="32">
        <v>0</v>
      </c>
      <c r="BB2594" s="32"/>
      <c r="BC2594" s="1"/>
      <c r="BD2594" s="1"/>
      <c r="BE2594" s="1"/>
      <c r="BF2594" s="1"/>
      <c r="BG2594" s="1"/>
      <c r="BH2594" s="1"/>
      <c r="BI2594" s="1"/>
    </row>
    <row r="2595" s="1" customFormat="1" ht="60">
      <c r="A2595" s="30" t="s">
        <v>1065</v>
      </c>
      <c r="B2595" s="30" t="s">
        <v>63</v>
      </c>
      <c r="C2595" s="30" t="s">
        <v>29</v>
      </c>
      <c r="D2595" s="30" t="s">
        <v>1074</v>
      </c>
      <c r="E2595" s="35"/>
      <c r="F2595" s="31" t="s">
        <v>1075</v>
      </c>
      <c r="G2595" s="17">
        <f t="shared" si="6535"/>
        <v>0</v>
      </c>
      <c r="H2595" s="17">
        <f t="shared" si="6536"/>
        <v>583791</v>
      </c>
      <c r="I2595" s="17">
        <f t="shared" si="6537"/>
        <v>0</v>
      </c>
      <c r="J2595" s="17">
        <f t="shared" si="6538"/>
        <v>0</v>
      </c>
      <c r="K2595" s="17">
        <f t="shared" si="6539"/>
        <v>0</v>
      </c>
      <c r="L2595" s="17">
        <f t="shared" si="6540"/>
        <v>0</v>
      </c>
      <c r="M2595" s="17">
        <f t="shared" si="6532"/>
        <v>0</v>
      </c>
      <c r="N2595" s="17">
        <f t="shared" si="6533"/>
        <v>583791</v>
      </c>
      <c r="O2595" s="17">
        <f t="shared" si="6534"/>
        <v>0</v>
      </c>
      <c r="P2595" s="17">
        <f t="shared" si="6541"/>
        <v>0</v>
      </c>
      <c r="Q2595" s="17">
        <f t="shared" si="6542"/>
        <v>0</v>
      </c>
      <c r="R2595" s="17">
        <f t="shared" si="6543"/>
        <v>0</v>
      </c>
      <c r="S2595" s="17">
        <f t="shared" si="6544"/>
        <v>0</v>
      </c>
      <c r="T2595" s="17">
        <f t="shared" si="6545"/>
        <v>0</v>
      </c>
      <c r="U2595" s="17">
        <f t="shared" si="6546"/>
        <v>0</v>
      </c>
      <c r="V2595" s="17">
        <f t="shared" si="6547"/>
        <v>0</v>
      </c>
      <c r="W2595" s="17">
        <f t="shared" si="6548"/>
        <v>0</v>
      </c>
      <c r="X2595" s="17">
        <f t="shared" si="6549"/>
        <v>0</v>
      </c>
      <c r="Y2595" s="17">
        <f t="shared" si="6353"/>
        <v>0</v>
      </c>
      <c r="Z2595" s="17">
        <f t="shared" si="6354"/>
        <v>583791</v>
      </c>
      <c r="AA2595" s="17">
        <f t="shared" si="6355"/>
        <v>0</v>
      </c>
      <c r="AB2595" s="17">
        <f>AB2596</f>
        <v>0</v>
      </c>
      <c r="AC2595" s="17">
        <f>AC2596</f>
        <v>0</v>
      </c>
      <c r="AD2595" s="17">
        <f>AD2596</f>
        <v>0</v>
      </c>
      <c r="AE2595" s="17">
        <f t="shared" si="6356"/>
        <v>0</v>
      </c>
      <c r="AF2595" s="17">
        <f t="shared" si="6357"/>
        <v>583791</v>
      </c>
      <c r="AG2595" s="17">
        <f t="shared" si="6358"/>
        <v>0</v>
      </c>
      <c r="AH2595" s="17">
        <f>AH2596</f>
        <v>0</v>
      </c>
      <c r="AI2595" s="17">
        <f>AI2596</f>
        <v>0</v>
      </c>
      <c r="AJ2595" s="17">
        <f>AJ2596</f>
        <v>0</v>
      </c>
      <c r="AK2595" s="17">
        <f>AK2596</f>
        <v>0</v>
      </c>
      <c r="AL2595" s="17">
        <f>AL2596</f>
        <v>0</v>
      </c>
      <c r="AM2595" s="17">
        <f>AM2596</f>
        <v>0</v>
      </c>
      <c r="AN2595" s="17">
        <f>AN2596</f>
        <v>0</v>
      </c>
      <c r="AO2595" s="17">
        <f>AO2596</f>
        <v>0</v>
      </c>
      <c r="AP2595" s="17">
        <f>AP2596</f>
        <v>0</v>
      </c>
      <c r="AQ2595" s="17">
        <f>AQ2596</f>
        <v>0</v>
      </c>
      <c r="AR2595" s="17">
        <f>AR2596</f>
        <v>0</v>
      </c>
      <c r="AS2595" s="17">
        <f>AS2596</f>
        <v>0</v>
      </c>
      <c r="AT2595" s="17">
        <f>AT2596</f>
        <v>0</v>
      </c>
      <c r="AU2595" s="17">
        <f>AU2596</f>
        <v>0</v>
      </c>
      <c r="AV2595" s="17">
        <f>AV2596</f>
        <v>0</v>
      </c>
      <c r="AW2595" s="17">
        <f t="shared" si="6359"/>
        <v>0</v>
      </c>
      <c r="AX2595" s="17">
        <f t="shared" si="6360"/>
        <v>583791</v>
      </c>
      <c r="AY2595" s="17">
        <f t="shared" si="6361"/>
        <v>0</v>
      </c>
      <c r="AZ2595" s="17">
        <f>AZ2596</f>
        <v>0</v>
      </c>
      <c r="BA2595" s="32"/>
      <c r="BB2595" s="32"/>
      <c r="BC2595" s="1"/>
      <c r="BD2595" s="1"/>
      <c r="BE2595" s="1"/>
      <c r="BF2595" s="1"/>
      <c r="BG2595" s="1"/>
      <c r="BH2595" s="1"/>
      <c r="BI2595" s="1"/>
    </row>
    <row r="2596" s="1" customFormat="1" ht="30">
      <c r="A2596" s="30" t="s">
        <v>1065</v>
      </c>
      <c r="B2596" s="30" t="s">
        <v>63</v>
      </c>
      <c r="C2596" s="30" t="s">
        <v>29</v>
      </c>
      <c r="D2596" s="30" t="s">
        <v>1074</v>
      </c>
      <c r="E2596" s="30" t="s">
        <v>85</v>
      </c>
      <c r="F2596" s="31" t="s">
        <v>86</v>
      </c>
      <c r="G2596" s="17">
        <v>0</v>
      </c>
      <c r="H2596" s="17">
        <v>583791</v>
      </c>
      <c r="I2596" s="17">
        <v>0</v>
      </c>
      <c r="J2596" s="17"/>
      <c r="K2596" s="17"/>
      <c r="L2596" s="17"/>
      <c r="M2596" s="17">
        <f t="shared" si="6532"/>
        <v>0</v>
      </c>
      <c r="N2596" s="17">
        <f t="shared" si="6533"/>
        <v>583791</v>
      </c>
      <c r="O2596" s="17">
        <f t="shared" si="6534"/>
        <v>0</v>
      </c>
      <c r="P2596" s="17"/>
      <c r="Q2596" s="17"/>
      <c r="R2596" s="17"/>
      <c r="S2596" s="17"/>
      <c r="T2596" s="17"/>
      <c r="U2596" s="17"/>
      <c r="V2596" s="17"/>
      <c r="W2596" s="17"/>
      <c r="X2596" s="17"/>
      <c r="Y2596" s="17">
        <f t="shared" si="6353"/>
        <v>0</v>
      </c>
      <c r="Z2596" s="17">
        <f t="shared" si="6354"/>
        <v>583791</v>
      </c>
      <c r="AA2596" s="17">
        <f t="shared" si="6355"/>
        <v>0</v>
      </c>
      <c r="AB2596" s="17"/>
      <c r="AC2596" s="17"/>
      <c r="AD2596" s="17"/>
      <c r="AE2596" s="17">
        <f t="shared" si="6356"/>
        <v>0</v>
      </c>
      <c r="AF2596" s="17">
        <f t="shared" si="6357"/>
        <v>583791</v>
      </c>
      <c r="AG2596" s="17">
        <f t="shared" si="6358"/>
        <v>0</v>
      </c>
      <c r="AH2596" s="17"/>
      <c r="AI2596" s="17"/>
      <c r="AJ2596" s="17"/>
      <c r="AK2596" s="17"/>
      <c r="AL2596" s="17"/>
      <c r="AM2596" s="17"/>
      <c r="AN2596" s="17"/>
      <c r="AO2596" s="17"/>
      <c r="AP2596" s="17"/>
      <c r="AQ2596" s="17"/>
      <c r="AR2596" s="17"/>
      <c r="AS2596" s="17"/>
      <c r="AT2596" s="17"/>
      <c r="AU2596" s="17"/>
      <c r="AV2596" s="17"/>
      <c r="AW2596" s="17">
        <f t="shared" si="6359"/>
        <v>0</v>
      </c>
      <c r="AX2596" s="17">
        <f t="shared" si="6360"/>
        <v>583791</v>
      </c>
      <c r="AY2596" s="17">
        <f t="shared" si="6361"/>
        <v>0</v>
      </c>
      <c r="AZ2596" s="17"/>
      <c r="BA2596" s="32"/>
      <c r="BB2596" s="32"/>
      <c r="BC2596" s="1"/>
      <c r="BD2596" s="1"/>
      <c r="BE2596" s="1"/>
      <c r="BF2596" s="1"/>
      <c r="BG2596" s="1"/>
      <c r="BH2596" s="1"/>
      <c r="BI2596" s="1"/>
    </row>
    <row r="2597" s="1" customFormat="1" ht="15">
      <c r="A2597" s="30" t="s">
        <v>1065</v>
      </c>
      <c r="B2597" s="30" t="s">
        <v>63</v>
      </c>
      <c r="C2597" s="30" t="s">
        <v>29</v>
      </c>
      <c r="D2597" s="30" t="s">
        <v>568</v>
      </c>
      <c r="E2597" s="35"/>
      <c r="F2597" s="31" t="s">
        <v>80</v>
      </c>
      <c r="G2597" s="17">
        <f t="shared" si="6535"/>
        <v>600000</v>
      </c>
      <c r="H2597" s="17">
        <f t="shared" si="6536"/>
        <v>216209</v>
      </c>
      <c r="I2597" s="17">
        <f t="shared" si="6537"/>
        <v>800000</v>
      </c>
      <c r="J2597" s="17">
        <f t="shared" si="6538"/>
        <v>0</v>
      </c>
      <c r="K2597" s="17">
        <f t="shared" si="6539"/>
        <v>0</v>
      </c>
      <c r="L2597" s="17">
        <f t="shared" si="6540"/>
        <v>0</v>
      </c>
      <c r="M2597" s="17">
        <f t="shared" si="6532"/>
        <v>600000</v>
      </c>
      <c r="N2597" s="17">
        <f t="shared" si="6533"/>
        <v>216209</v>
      </c>
      <c r="O2597" s="17">
        <f t="shared" si="6534"/>
        <v>800000</v>
      </c>
      <c r="P2597" s="17">
        <f t="shared" si="6541"/>
        <v>167825.80799999999</v>
      </c>
      <c r="Q2597" s="17">
        <f t="shared" si="6542"/>
        <v>0</v>
      </c>
      <c r="R2597" s="17">
        <f t="shared" si="6543"/>
        <v>0</v>
      </c>
      <c r="S2597" s="17">
        <f t="shared" si="6544"/>
        <v>80420.438380000007</v>
      </c>
      <c r="T2597" s="17">
        <f t="shared" si="6545"/>
        <v>0</v>
      </c>
      <c r="U2597" s="17">
        <f t="shared" si="6546"/>
        <v>0</v>
      </c>
      <c r="V2597" s="17">
        <f t="shared" si="6547"/>
        <v>0</v>
      </c>
      <c r="W2597" s="17">
        <f t="shared" si="6548"/>
        <v>0</v>
      </c>
      <c r="X2597" s="17">
        <f t="shared" si="6549"/>
        <v>-231023.29000000001</v>
      </c>
      <c r="Y2597" s="17">
        <f t="shared" si="6353"/>
        <v>848246.24637999991</v>
      </c>
      <c r="Z2597" s="17">
        <f t="shared" si="6354"/>
        <v>216209</v>
      </c>
      <c r="AA2597" s="17">
        <f t="shared" si="6355"/>
        <v>568976.70999999996</v>
      </c>
      <c r="AB2597" s="17">
        <f t="shared" ref="AB2597:AB2598" si="6569">AB2598</f>
        <v>126559.43425999999</v>
      </c>
      <c r="AC2597" s="17">
        <f t="shared" ref="AC2597:AC2598" si="6570">AC2598</f>
        <v>0</v>
      </c>
      <c r="AD2597" s="17">
        <f t="shared" ref="AD2597:AD2598" si="6571">AD2598</f>
        <v>0</v>
      </c>
      <c r="AE2597" s="17">
        <f t="shared" si="6356"/>
        <v>974805.68063999992</v>
      </c>
      <c r="AF2597" s="17">
        <f t="shared" si="6357"/>
        <v>216209</v>
      </c>
      <c r="AG2597" s="17">
        <f t="shared" si="6358"/>
        <v>568976.70999999996</v>
      </c>
      <c r="AH2597" s="17">
        <f t="shared" ref="AH2597:AH2598" si="6572">AH2598</f>
        <v>284537.90999999997</v>
      </c>
      <c r="AI2597" s="17">
        <f t="shared" ref="AI2597:AI2598" si="6573">AI2598</f>
        <v>0</v>
      </c>
      <c r="AJ2597" s="17">
        <f t="shared" ref="AJ2597:AJ2598" si="6574">AJ2598</f>
        <v>324670.65999999997</v>
      </c>
      <c r="AK2597" s="17">
        <f t="shared" ref="AK2597:AK2598" si="6575">AK2598</f>
        <v>0</v>
      </c>
      <c r="AL2597" s="17">
        <f t="shared" ref="AL2597:AL2598" si="6576">AL2598</f>
        <v>0</v>
      </c>
      <c r="AM2597" s="17">
        <f t="shared" ref="AM2597:AM2598" si="6577">AM2598</f>
        <v>0</v>
      </c>
      <c r="AN2597" s="17">
        <f t="shared" ref="AN2597:AN2598" si="6578">AN2598</f>
        <v>0</v>
      </c>
      <c r="AO2597" s="17">
        <f t="shared" ref="AO2597:AO2598" si="6579">AO2598</f>
        <v>0</v>
      </c>
      <c r="AP2597" s="17">
        <f t="shared" ref="AP2597:AP2598" si="6580">AP2598</f>
        <v>0</v>
      </c>
      <c r="AQ2597" s="17">
        <f t="shared" ref="AQ2597:AQ2598" si="6581">AQ2598</f>
        <v>0</v>
      </c>
      <c r="AR2597" s="17">
        <f t="shared" ref="AR2597:AR2598" si="6582">AR2598</f>
        <v>0</v>
      </c>
      <c r="AS2597" s="17">
        <f t="shared" ref="AS2597:AS2598" si="6583">AS2598</f>
        <v>0</v>
      </c>
      <c r="AT2597" s="17">
        <f t="shared" ref="AT2597:AT2598" si="6584">AT2598</f>
        <v>0</v>
      </c>
      <c r="AU2597" s="17">
        <f t="shared" ref="AU2597:AU2598" si="6585">AU2598</f>
        <v>0</v>
      </c>
      <c r="AV2597" s="17">
        <f t="shared" ref="AV2597:AV2598" si="6586">AV2598</f>
        <v>0</v>
      </c>
      <c r="AW2597" s="17">
        <f t="shared" si="6359"/>
        <v>1584014.2506399998</v>
      </c>
      <c r="AX2597" s="17">
        <f t="shared" si="6360"/>
        <v>216209</v>
      </c>
      <c r="AY2597" s="17">
        <f t="shared" si="6361"/>
        <v>568976.70999999996</v>
      </c>
      <c r="AZ2597" s="17">
        <f t="shared" ref="AZ2597:AZ2598" si="6587">AZ2598</f>
        <v>0</v>
      </c>
      <c r="BA2597" s="32"/>
      <c r="BB2597" s="32"/>
      <c r="BC2597" s="1"/>
      <c r="BD2597" s="1"/>
      <c r="BE2597" s="1"/>
      <c r="BF2597" s="1"/>
      <c r="BG2597" s="1"/>
      <c r="BH2597" s="1"/>
      <c r="BI2597" s="1"/>
    </row>
    <row r="2598" s="1" customFormat="1" ht="45">
      <c r="A2598" s="30" t="s">
        <v>1065</v>
      </c>
      <c r="B2598" s="30" t="s">
        <v>63</v>
      </c>
      <c r="C2598" s="30" t="s">
        <v>29</v>
      </c>
      <c r="D2598" s="30" t="s">
        <v>1076</v>
      </c>
      <c r="E2598" s="35"/>
      <c r="F2598" s="31" t="s">
        <v>1077</v>
      </c>
      <c r="G2598" s="17">
        <f t="shared" si="6535"/>
        <v>600000</v>
      </c>
      <c r="H2598" s="17">
        <f t="shared" si="6536"/>
        <v>216209</v>
      </c>
      <c r="I2598" s="17">
        <f t="shared" si="6537"/>
        <v>800000</v>
      </c>
      <c r="J2598" s="17">
        <f t="shared" si="6538"/>
        <v>0</v>
      </c>
      <c r="K2598" s="17">
        <f t="shared" si="6539"/>
        <v>0</v>
      </c>
      <c r="L2598" s="17">
        <f t="shared" si="6540"/>
        <v>0</v>
      </c>
      <c r="M2598" s="17">
        <f t="shared" si="6532"/>
        <v>600000</v>
      </c>
      <c r="N2598" s="17">
        <f t="shared" si="6533"/>
        <v>216209</v>
      </c>
      <c r="O2598" s="17">
        <f t="shared" si="6534"/>
        <v>800000</v>
      </c>
      <c r="P2598" s="17">
        <f t="shared" si="6541"/>
        <v>167825.80799999999</v>
      </c>
      <c r="Q2598" s="17">
        <f t="shared" si="6542"/>
        <v>0</v>
      </c>
      <c r="R2598" s="17">
        <f t="shared" si="6543"/>
        <v>0</v>
      </c>
      <c r="S2598" s="17">
        <f t="shared" si="6544"/>
        <v>80420.438380000007</v>
      </c>
      <c r="T2598" s="17">
        <f t="shared" si="6545"/>
        <v>0</v>
      </c>
      <c r="U2598" s="17">
        <f t="shared" si="6546"/>
        <v>0</v>
      </c>
      <c r="V2598" s="17">
        <f t="shared" si="6547"/>
        <v>0</v>
      </c>
      <c r="W2598" s="17">
        <f t="shared" si="6548"/>
        <v>0</v>
      </c>
      <c r="X2598" s="17">
        <f t="shared" si="6549"/>
        <v>-231023.29000000001</v>
      </c>
      <c r="Y2598" s="17">
        <f t="shared" si="6353"/>
        <v>848246.24637999991</v>
      </c>
      <c r="Z2598" s="17">
        <f t="shared" si="6354"/>
        <v>216209</v>
      </c>
      <c r="AA2598" s="17">
        <f t="shared" si="6355"/>
        <v>568976.70999999996</v>
      </c>
      <c r="AB2598" s="17">
        <f t="shared" si="6569"/>
        <v>126559.43425999999</v>
      </c>
      <c r="AC2598" s="17">
        <f t="shared" si="6570"/>
        <v>0</v>
      </c>
      <c r="AD2598" s="17">
        <f t="shared" si="6571"/>
        <v>0</v>
      </c>
      <c r="AE2598" s="17">
        <f t="shared" si="6356"/>
        <v>974805.68063999992</v>
      </c>
      <c r="AF2598" s="17">
        <f t="shared" si="6357"/>
        <v>216209</v>
      </c>
      <c r="AG2598" s="17">
        <f t="shared" si="6358"/>
        <v>568976.70999999996</v>
      </c>
      <c r="AH2598" s="17">
        <f t="shared" si="6572"/>
        <v>284537.90999999997</v>
      </c>
      <c r="AI2598" s="17">
        <f t="shared" si="6573"/>
        <v>0</v>
      </c>
      <c r="AJ2598" s="17">
        <f t="shared" si="6574"/>
        <v>324670.65999999997</v>
      </c>
      <c r="AK2598" s="17">
        <f t="shared" si="6575"/>
        <v>0</v>
      </c>
      <c r="AL2598" s="17">
        <f t="shared" si="6576"/>
        <v>0</v>
      </c>
      <c r="AM2598" s="17">
        <f t="shared" si="6577"/>
        <v>0</v>
      </c>
      <c r="AN2598" s="17">
        <f t="shared" si="6578"/>
        <v>0</v>
      </c>
      <c r="AO2598" s="17">
        <f t="shared" si="6579"/>
        <v>0</v>
      </c>
      <c r="AP2598" s="17">
        <f t="shared" si="6580"/>
        <v>0</v>
      </c>
      <c r="AQ2598" s="17">
        <f t="shared" si="6581"/>
        <v>0</v>
      </c>
      <c r="AR2598" s="17">
        <f t="shared" si="6582"/>
        <v>0</v>
      </c>
      <c r="AS2598" s="17">
        <f t="shared" si="6583"/>
        <v>0</v>
      </c>
      <c r="AT2598" s="17">
        <f t="shared" si="6584"/>
        <v>0</v>
      </c>
      <c r="AU2598" s="17">
        <f t="shared" si="6585"/>
        <v>0</v>
      </c>
      <c r="AV2598" s="17">
        <f t="shared" si="6586"/>
        <v>0</v>
      </c>
      <c r="AW2598" s="17">
        <f t="shared" si="6359"/>
        <v>1584014.2506399998</v>
      </c>
      <c r="AX2598" s="17">
        <f t="shared" si="6360"/>
        <v>216209</v>
      </c>
      <c r="AY2598" s="17">
        <f t="shared" si="6361"/>
        <v>568976.70999999996</v>
      </c>
      <c r="AZ2598" s="17">
        <f t="shared" si="6587"/>
        <v>0</v>
      </c>
      <c r="BA2598" s="32"/>
      <c r="BB2598" s="32"/>
      <c r="BC2598" s="1"/>
      <c r="BD2598" s="1"/>
      <c r="BE2598" s="1"/>
      <c r="BF2598" s="1"/>
      <c r="BG2598" s="1"/>
      <c r="BH2598" s="1"/>
      <c r="BI2598" s="1"/>
    </row>
    <row r="2599" s="1" customFormat="1" ht="30">
      <c r="A2599" s="30" t="s">
        <v>1065</v>
      </c>
      <c r="B2599" s="30" t="s">
        <v>63</v>
      </c>
      <c r="C2599" s="30" t="s">
        <v>29</v>
      </c>
      <c r="D2599" s="30" t="s">
        <v>1078</v>
      </c>
      <c r="E2599" s="35"/>
      <c r="F2599" s="31" t="s">
        <v>1079</v>
      </c>
      <c r="G2599" s="17">
        <f t="shared" si="6535"/>
        <v>600000</v>
      </c>
      <c r="H2599" s="17">
        <f t="shared" si="6536"/>
        <v>216209</v>
      </c>
      <c r="I2599" s="17">
        <f t="shared" si="6537"/>
        <v>800000</v>
      </c>
      <c r="J2599" s="17">
        <f t="shared" si="6538"/>
        <v>0</v>
      </c>
      <c r="K2599" s="17">
        <f t="shared" si="6539"/>
        <v>0</v>
      </c>
      <c r="L2599" s="17">
        <f t="shared" si="6540"/>
        <v>0</v>
      </c>
      <c r="M2599" s="17">
        <f t="shared" si="6532"/>
        <v>600000</v>
      </c>
      <c r="N2599" s="17">
        <f t="shared" si="6533"/>
        <v>216209</v>
      </c>
      <c r="O2599" s="17">
        <f t="shared" si="6534"/>
        <v>800000</v>
      </c>
      <c r="P2599" s="17">
        <f>P2600+P2601</f>
        <v>167825.80799999999</v>
      </c>
      <c r="Q2599" s="17">
        <f>Q2600+Q2601</f>
        <v>0</v>
      </c>
      <c r="R2599" s="17">
        <f>R2600+R2601</f>
        <v>0</v>
      </c>
      <c r="S2599" s="17">
        <f>S2600+S2601</f>
        <v>80420.438380000007</v>
      </c>
      <c r="T2599" s="17">
        <f>T2600+T2601</f>
        <v>0</v>
      </c>
      <c r="U2599" s="17">
        <f>U2600+U2601</f>
        <v>0</v>
      </c>
      <c r="V2599" s="17">
        <f>V2600+V2601</f>
        <v>0</v>
      </c>
      <c r="W2599" s="17">
        <f>W2600+W2601</f>
        <v>0</v>
      </c>
      <c r="X2599" s="17">
        <f>X2600+X2601</f>
        <v>-231023.29000000001</v>
      </c>
      <c r="Y2599" s="17">
        <f t="shared" si="6353"/>
        <v>848246.24637999991</v>
      </c>
      <c r="Z2599" s="17">
        <f t="shared" si="6354"/>
        <v>216209</v>
      </c>
      <c r="AA2599" s="17">
        <f t="shared" si="6355"/>
        <v>568976.70999999996</v>
      </c>
      <c r="AB2599" s="17">
        <f>AB2600+AB2601</f>
        <v>126559.43425999999</v>
      </c>
      <c r="AC2599" s="17">
        <f>AC2600+AC2601</f>
        <v>0</v>
      </c>
      <c r="AD2599" s="17">
        <f>AD2600+AD2601</f>
        <v>0</v>
      </c>
      <c r="AE2599" s="17">
        <f t="shared" si="6356"/>
        <v>974805.68063999992</v>
      </c>
      <c r="AF2599" s="17">
        <f t="shared" si="6357"/>
        <v>216209</v>
      </c>
      <c r="AG2599" s="17">
        <f t="shared" si="6358"/>
        <v>568976.70999999996</v>
      </c>
      <c r="AH2599" s="17">
        <f>AH2600+AH2601</f>
        <v>284537.90999999997</v>
      </c>
      <c r="AI2599" s="17">
        <f>AI2600+AI2601</f>
        <v>0</v>
      </c>
      <c r="AJ2599" s="17">
        <f>AJ2600+AJ2601</f>
        <v>324670.65999999997</v>
      </c>
      <c r="AK2599" s="17">
        <f>AK2600+AK2601</f>
        <v>0</v>
      </c>
      <c r="AL2599" s="17">
        <f>AL2600+AL2601</f>
        <v>0</v>
      </c>
      <c r="AM2599" s="17">
        <f>AM2600+AM2601</f>
        <v>0</v>
      </c>
      <c r="AN2599" s="17">
        <f>AN2600+AN2601</f>
        <v>0</v>
      </c>
      <c r="AO2599" s="17">
        <f>AO2600+AO2601</f>
        <v>0</v>
      </c>
      <c r="AP2599" s="17">
        <f>AP2600+AP2601</f>
        <v>0</v>
      </c>
      <c r="AQ2599" s="17">
        <f>AQ2600+AQ2601</f>
        <v>0</v>
      </c>
      <c r="AR2599" s="17">
        <f>AR2600+AR2601</f>
        <v>0</v>
      </c>
      <c r="AS2599" s="17">
        <f>AS2600+AS2601</f>
        <v>0</v>
      </c>
      <c r="AT2599" s="17">
        <f>AT2600+AT2601</f>
        <v>0</v>
      </c>
      <c r="AU2599" s="17">
        <f>AU2600+AU2601</f>
        <v>0</v>
      </c>
      <c r="AV2599" s="17">
        <f>AV2600+AV2601</f>
        <v>0</v>
      </c>
      <c r="AW2599" s="17">
        <f t="shared" si="6359"/>
        <v>1584014.2506399998</v>
      </c>
      <c r="AX2599" s="17">
        <f t="shared" si="6360"/>
        <v>216209</v>
      </c>
      <c r="AY2599" s="17">
        <f t="shared" si="6361"/>
        <v>568976.70999999996</v>
      </c>
      <c r="AZ2599" s="17">
        <f>AZ2600+AZ2601</f>
        <v>0</v>
      </c>
      <c r="BA2599" s="32"/>
      <c r="BB2599" s="32"/>
      <c r="BC2599" s="1"/>
      <c r="BD2599" s="1"/>
      <c r="BE2599" s="1"/>
      <c r="BF2599" s="1"/>
      <c r="BG2599" s="1"/>
      <c r="BH2599" s="1"/>
      <c r="BI2599" s="1"/>
    </row>
    <row r="2600" s="1" customFormat="1" ht="30">
      <c r="A2600" s="30" t="s">
        <v>1065</v>
      </c>
      <c r="B2600" s="30" t="s">
        <v>63</v>
      </c>
      <c r="C2600" s="30" t="s">
        <v>29</v>
      </c>
      <c r="D2600" s="30" t="s">
        <v>1078</v>
      </c>
      <c r="E2600" s="30" t="s">
        <v>85</v>
      </c>
      <c r="F2600" s="31" t="s">
        <v>86</v>
      </c>
      <c r="G2600" s="17">
        <v>600000</v>
      </c>
      <c r="H2600" s="17">
        <f>800000-583791</f>
        <v>216209</v>
      </c>
      <c r="I2600" s="17">
        <v>800000</v>
      </c>
      <c r="J2600" s="17"/>
      <c r="K2600" s="17"/>
      <c r="L2600" s="17"/>
      <c r="M2600" s="17">
        <f t="shared" si="6532"/>
        <v>600000</v>
      </c>
      <c r="N2600" s="17">
        <f t="shared" si="6533"/>
        <v>216209</v>
      </c>
      <c r="O2600" s="17">
        <f t="shared" si="6534"/>
        <v>800000</v>
      </c>
      <c r="P2600" s="17">
        <v>167825.80799999999</v>
      </c>
      <c r="Q2600" s="17"/>
      <c r="R2600" s="17"/>
      <c r="S2600" s="17">
        <f>16916.26938+36266.81+8721.375+10366.026+6790.993+1052.278</f>
        <v>80113.751380000002</v>
      </c>
      <c r="T2600" s="17"/>
      <c r="U2600" s="17"/>
      <c r="V2600" s="17"/>
      <c r="W2600" s="17"/>
      <c r="X2600" s="17">
        <v>-231023.29000000001</v>
      </c>
      <c r="Y2600" s="17">
        <f t="shared" ref="Y2600:Y2663" si="6588">M2600+P2600+Q2600+R2600+S2600</f>
        <v>847939.55937999999</v>
      </c>
      <c r="Z2600" s="17">
        <f t="shared" ref="Z2600:Z2663" si="6589">N2600+T2600+U2600</f>
        <v>216209</v>
      </c>
      <c r="AA2600" s="17">
        <f t="shared" ref="AA2600:AA2663" si="6590">O2600+V2600+X2600+W2600</f>
        <v>568976.70999999996</v>
      </c>
      <c r="AB2600" s="17">
        <f>87800.0887+38413.401+345.94456</f>
        <v>126559.43425999999</v>
      </c>
      <c r="AC2600" s="17"/>
      <c r="AD2600" s="17"/>
      <c r="AE2600" s="17">
        <f t="shared" ref="AE2600:AE2663" si="6591">Y2600+AB2600</f>
        <v>974498.99364</v>
      </c>
      <c r="AF2600" s="17">
        <f t="shared" ref="AF2600:AF2663" si="6592">Z2600+AC2600</f>
        <v>216209</v>
      </c>
      <c r="AG2600" s="17">
        <f t="shared" ref="AG2600:AG2663" si="6593">AA2600+AD2600</f>
        <v>568976.70999999996</v>
      </c>
      <c r="AH2600" s="17">
        <v>284537.90999999997</v>
      </c>
      <c r="AI2600" s="17"/>
      <c r="AJ2600" s="17">
        <v>324670.65999999997</v>
      </c>
      <c r="AK2600" s="17"/>
      <c r="AL2600" s="17"/>
      <c r="AM2600" s="17"/>
      <c r="AN2600" s="17"/>
      <c r="AO2600" s="17"/>
      <c r="AP2600" s="17"/>
      <c r="AQ2600" s="17"/>
      <c r="AR2600" s="17"/>
      <c r="AS2600" s="17"/>
      <c r="AT2600" s="17"/>
      <c r="AU2600" s="17"/>
      <c r="AV2600" s="17"/>
      <c r="AW2600" s="17">
        <f t="shared" ref="AW2600:AW2663" si="6594">AE2600+AH2600+AI2600+AJ2600+AK2600+AL2600</f>
        <v>1583707.5636399998</v>
      </c>
      <c r="AX2600" s="17">
        <f t="shared" ref="AX2600:AX2663" si="6595">AF2600+AM2600+AN2600+AO2600+AP2600+AQ2600</f>
        <v>216209</v>
      </c>
      <c r="AY2600" s="17">
        <f t="shared" ref="AY2600:AY2663" si="6596">AG2600+AR2600+AS2600+AT2600+AU2600+AV2600</f>
        <v>568976.70999999996</v>
      </c>
      <c r="AZ2600" s="17"/>
      <c r="BA2600" s="32"/>
      <c r="BB2600" s="32"/>
      <c r="BC2600" s="1"/>
      <c r="BD2600" s="1"/>
      <c r="BE2600" s="1"/>
      <c r="BF2600" s="1"/>
      <c r="BG2600" s="1"/>
      <c r="BH2600" s="1"/>
      <c r="BI2600" s="1"/>
    </row>
    <row r="2601" s="1" customFormat="1" ht="30">
      <c r="A2601" s="30" t="s">
        <v>1065</v>
      </c>
      <c r="B2601" s="30" t="s">
        <v>63</v>
      </c>
      <c r="C2601" s="30" t="s">
        <v>29</v>
      </c>
      <c r="D2601" s="30" t="s">
        <v>1078</v>
      </c>
      <c r="E2601" s="30" t="s">
        <v>43</v>
      </c>
      <c r="F2601" s="31" t="s">
        <v>44</v>
      </c>
      <c r="G2601" s="17"/>
      <c r="H2601" s="17"/>
      <c r="I2601" s="17"/>
      <c r="J2601" s="17"/>
      <c r="K2601" s="17"/>
      <c r="L2601" s="17"/>
      <c r="M2601" s="17"/>
      <c r="N2601" s="17"/>
      <c r="O2601" s="17"/>
      <c r="P2601" s="17"/>
      <c r="Q2601" s="17"/>
      <c r="R2601" s="17"/>
      <c r="S2601" s="17">
        <f>306.687</f>
        <v>306.68700000000001</v>
      </c>
      <c r="T2601" s="17"/>
      <c r="U2601" s="17"/>
      <c r="V2601" s="17"/>
      <c r="W2601" s="17"/>
      <c r="X2601" s="17"/>
      <c r="Y2601" s="17">
        <f t="shared" si="6588"/>
        <v>306.68700000000001</v>
      </c>
      <c r="Z2601" s="17">
        <f t="shared" si="6589"/>
        <v>0</v>
      </c>
      <c r="AA2601" s="17">
        <f t="shared" si="6590"/>
        <v>0</v>
      </c>
      <c r="AB2601" s="17"/>
      <c r="AC2601" s="17"/>
      <c r="AD2601" s="17"/>
      <c r="AE2601" s="17">
        <f t="shared" si="6591"/>
        <v>306.68700000000001</v>
      </c>
      <c r="AF2601" s="17">
        <f t="shared" si="6592"/>
        <v>0</v>
      </c>
      <c r="AG2601" s="17">
        <f t="shared" si="6593"/>
        <v>0</v>
      </c>
      <c r="AH2601" s="17"/>
      <c r="AI2601" s="17"/>
      <c r="AJ2601" s="17"/>
      <c r="AK2601" s="17"/>
      <c r="AL2601" s="17"/>
      <c r="AM2601" s="17"/>
      <c r="AN2601" s="17"/>
      <c r="AO2601" s="17"/>
      <c r="AP2601" s="17"/>
      <c r="AQ2601" s="17"/>
      <c r="AR2601" s="17"/>
      <c r="AS2601" s="17"/>
      <c r="AT2601" s="17"/>
      <c r="AU2601" s="17"/>
      <c r="AV2601" s="17"/>
      <c r="AW2601" s="17">
        <f t="shared" si="6594"/>
        <v>306.68700000000001</v>
      </c>
      <c r="AX2601" s="17">
        <f t="shared" si="6595"/>
        <v>0</v>
      </c>
      <c r="AY2601" s="17">
        <f t="shared" si="6596"/>
        <v>0</v>
      </c>
      <c r="AZ2601" s="17"/>
      <c r="BA2601" s="32"/>
      <c r="BB2601" s="32"/>
      <c r="BC2601" s="1"/>
      <c r="BD2601" s="1"/>
      <c r="BE2601" s="1"/>
      <c r="BF2601" s="1"/>
      <c r="BG2601" s="1"/>
      <c r="BH2601" s="1"/>
      <c r="BI2601" s="1"/>
    </row>
    <row r="2602" s="1" customFormat="1" ht="15">
      <c r="A2602" s="30" t="s">
        <v>1065</v>
      </c>
      <c r="B2602" s="30" t="s">
        <v>63</v>
      </c>
      <c r="C2602" s="30" t="s">
        <v>29</v>
      </c>
      <c r="D2602" s="30" t="s">
        <v>914</v>
      </c>
      <c r="E2602" s="35"/>
      <c r="F2602" s="31" t="s">
        <v>36</v>
      </c>
      <c r="G2602" s="17">
        <f t="shared" si="6535"/>
        <v>72081.100000000006</v>
      </c>
      <c r="H2602" s="17">
        <f t="shared" si="6536"/>
        <v>68903</v>
      </c>
      <c r="I2602" s="17">
        <f t="shared" si="6537"/>
        <v>98903.000000000015</v>
      </c>
      <c r="J2602" s="17">
        <f t="shared" si="6538"/>
        <v>0</v>
      </c>
      <c r="K2602" s="17">
        <f t="shared" si="6539"/>
        <v>0</v>
      </c>
      <c r="L2602" s="17">
        <f t="shared" si="6540"/>
        <v>0</v>
      </c>
      <c r="M2602" s="17">
        <f t="shared" si="6532"/>
        <v>72081.100000000006</v>
      </c>
      <c r="N2602" s="17">
        <f t="shared" si="6533"/>
        <v>68903</v>
      </c>
      <c r="O2602" s="17">
        <f t="shared" si="6534"/>
        <v>98903.000000000015</v>
      </c>
      <c r="P2602" s="17">
        <f t="shared" si="6541"/>
        <v>6426.1930000000002</v>
      </c>
      <c r="Q2602" s="17">
        <f t="shared" si="6542"/>
        <v>0</v>
      </c>
      <c r="R2602" s="17">
        <f t="shared" si="6543"/>
        <v>0</v>
      </c>
      <c r="S2602" s="17">
        <f t="shared" si="6544"/>
        <v>0</v>
      </c>
      <c r="T2602" s="17">
        <f t="shared" si="6545"/>
        <v>0</v>
      </c>
      <c r="U2602" s="17">
        <f t="shared" si="6546"/>
        <v>0</v>
      </c>
      <c r="V2602" s="17">
        <f t="shared" si="6547"/>
        <v>0</v>
      </c>
      <c r="W2602" s="17">
        <f t="shared" si="6548"/>
        <v>0</v>
      </c>
      <c r="X2602" s="17">
        <f t="shared" si="6549"/>
        <v>0</v>
      </c>
      <c r="Y2602" s="17">
        <f t="shared" si="6588"/>
        <v>78507.293000000005</v>
      </c>
      <c r="Z2602" s="17">
        <f t="shared" si="6589"/>
        <v>68903</v>
      </c>
      <c r="AA2602" s="17">
        <f t="shared" si="6590"/>
        <v>98903.000000000015</v>
      </c>
      <c r="AB2602" s="17">
        <f>AB2603</f>
        <v>0</v>
      </c>
      <c r="AC2602" s="17">
        <f>AC2603</f>
        <v>0</v>
      </c>
      <c r="AD2602" s="17">
        <f>AD2603</f>
        <v>0</v>
      </c>
      <c r="AE2602" s="17">
        <f t="shared" si="6591"/>
        <v>78507.293000000005</v>
      </c>
      <c r="AF2602" s="17">
        <f t="shared" si="6592"/>
        <v>68903</v>
      </c>
      <c r="AG2602" s="17">
        <f t="shared" si="6593"/>
        <v>98903.000000000015</v>
      </c>
      <c r="AH2602" s="17">
        <f>AH2603</f>
        <v>0</v>
      </c>
      <c r="AI2602" s="17">
        <f>AI2603</f>
        <v>0</v>
      </c>
      <c r="AJ2602" s="17">
        <f>AJ2603</f>
        <v>0</v>
      </c>
      <c r="AK2602" s="17">
        <f>AK2603</f>
        <v>0</v>
      </c>
      <c r="AL2602" s="17">
        <f>AL2603</f>
        <v>0</v>
      </c>
      <c r="AM2602" s="17">
        <f>AM2603</f>
        <v>0</v>
      </c>
      <c r="AN2602" s="17">
        <f>AN2603</f>
        <v>0</v>
      </c>
      <c r="AO2602" s="17">
        <f>AO2603</f>
        <v>0</v>
      </c>
      <c r="AP2602" s="17">
        <f>AP2603</f>
        <v>0</v>
      </c>
      <c r="AQ2602" s="17">
        <f>AQ2603</f>
        <v>0</v>
      </c>
      <c r="AR2602" s="17">
        <f>AR2603</f>
        <v>0</v>
      </c>
      <c r="AS2602" s="17">
        <f>AS2603</f>
        <v>0</v>
      </c>
      <c r="AT2602" s="17">
        <f>AT2603</f>
        <v>0</v>
      </c>
      <c r="AU2602" s="17">
        <f>AU2603</f>
        <v>0</v>
      </c>
      <c r="AV2602" s="17">
        <f>AV2603</f>
        <v>0</v>
      </c>
      <c r="AW2602" s="17">
        <f t="shared" si="6594"/>
        <v>78507.293000000005</v>
      </c>
      <c r="AX2602" s="17">
        <f t="shared" si="6595"/>
        <v>68903</v>
      </c>
      <c r="AY2602" s="17">
        <f t="shared" si="6596"/>
        <v>98903.000000000015</v>
      </c>
      <c r="AZ2602" s="17">
        <f>AZ2603</f>
        <v>0</v>
      </c>
      <c r="BA2602" s="32"/>
      <c r="BB2602" s="32"/>
      <c r="BC2602" s="1"/>
      <c r="BD2602" s="1"/>
      <c r="BE2602" s="1"/>
      <c r="BF2602" s="1"/>
      <c r="BG2602" s="1"/>
      <c r="BH2602" s="1"/>
      <c r="BI2602" s="1"/>
    </row>
    <row r="2603" s="1" customFormat="1" ht="30">
      <c r="A2603" s="30" t="s">
        <v>1065</v>
      </c>
      <c r="B2603" s="30" t="s">
        <v>63</v>
      </c>
      <c r="C2603" s="30" t="s">
        <v>29</v>
      </c>
      <c r="D2603" s="30" t="s">
        <v>992</v>
      </c>
      <c r="E2603" s="35"/>
      <c r="F2603" s="31" t="s">
        <v>993</v>
      </c>
      <c r="G2603" s="17">
        <f>G2604+G2607</f>
        <v>72081.100000000006</v>
      </c>
      <c r="H2603" s="17">
        <f>H2604+H2607</f>
        <v>68903</v>
      </c>
      <c r="I2603" s="17">
        <f>I2604+I2607</f>
        <v>98903.000000000015</v>
      </c>
      <c r="J2603" s="17">
        <f>J2604+J2607</f>
        <v>0</v>
      </c>
      <c r="K2603" s="17">
        <f>K2604+K2607</f>
        <v>0</v>
      </c>
      <c r="L2603" s="17">
        <f>L2604+L2607</f>
        <v>0</v>
      </c>
      <c r="M2603" s="17">
        <f t="shared" si="6532"/>
        <v>72081.100000000006</v>
      </c>
      <c r="N2603" s="17">
        <f t="shared" si="6533"/>
        <v>68903</v>
      </c>
      <c r="O2603" s="17">
        <f t="shared" si="6534"/>
        <v>98903.000000000015</v>
      </c>
      <c r="P2603" s="17">
        <f>P2604+P2607</f>
        <v>6426.1930000000002</v>
      </c>
      <c r="Q2603" s="17">
        <f>Q2604+Q2607</f>
        <v>0</v>
      </c>
      <c r="R2603" s="17">
        <f>R2604+R2607</f>
        <v>0</v>
      </c>
      <c r="S2603" s="17">
        <f>S2604+S2607</f>
        <v>0</v>
      </c>
      <c r="T2603" s="17">
        <f>T2604+T2607</f>
        <v>0</v>
      </c>
      <c r="U2603" s="17">
        <f>U2604+U2607</f>
        <v>0</v>
      </c>
      <c r="V2603" s="17">
        <f>V2604+V2607</f>
        <v>0</v>
      </c>
      <c r="W2603" s="17">
        <f>W2604+W2607</f>
        <v>0</v>
      </c>
      <c r="X2603" s="17">
        <f>X2604+X2607</f>
        <v>0</v>
      </c>
      <c r="Y2603" s="17">
        <f t="shared" si="6588"/>
        <v>78507.293000000005</v>
      </c>
      <c r="Z2603" s="17">
        <f t="shared" si="6589"/>
        <v>68903</v>
      </c>
      <c r="AA2603" s="17">
        <f t="shared" si="6590"/>
        <v>98903.000000000015</v>
      </c>
      <c r="AB2603" s="17">
        <f>AB2604+AB2607</f>
        <v>0</v>
      </c>
      <c r="AC2603" s="17">
        <f>AC2604+AC2607</f>
        <v>0</v>
      </c>
      <c r="AD2603" s="17">
        <f>AD2604+AD2607</f>
        <v>0</v>
      </c>
      <c r="AE2603" s="17">
        <f t="shared" si="6591"/>
        <v>78507.293000000005</v>
      </c>
      <c r="AF2603" s="17">
        <f t="shared" si="6592"/>
        <v>68903</v>
      </c>
      <c r="AG2603" s="17">
        <f t="shared" si="6593"/>
        <v>98903.000000000015</v>
      </c>
      <c r="AH2603" s="17">
        <f>AH2604+AH2607</f>
        <v>0</v>
      </c>
      <c r="AI2603" s="17">
        <f>AI2604+AI2607</f>
        <v>0</v>
      </c>
      <c r="AJ2603" s="17">
        <f>AJ2604+AJ2607</f>
        <v>0</v>
      </c>
      <c r="AK2603" s="17">
        <f>AK2604+AK2607</f>
        <v>0</v>
      </c>
      <c r="AL2603" s="17">
        <f>AL2604+AL2607</f>
        <v>0</v>
      </c>
      <c r="AM2603" s="17">
        <f>AM2604+AM2607</f>
        <v>0</v>
      </c>
      <c r="AN2603" s="17">
        <f>AN2604+AN2607</f>
        <v>0</v>
      </c>
      <c r="AO2603" s="17">
        <f>AO2604+AO2607</f>
        <v>0</v>
      </c>
      <c r="AP2603" s="17">
        <f>AP2604+AP2607</f>
        <v>0</v>
      </c>
      <c r="AQ2603" s="17">
        <f>AQ2604+AQ2607</f>
        <v>0</v>
      </c>
      <c r="AR2603" s="17">
        <f>AR2604+AR2607</f>
        <v>0</v>
      </c>
      <c r="AS2603" s="17">
        <f>AS2604+AS2607</f>
        <v>0</v>
      </c>
      <c r="AT2603" s="17">
        <f>AT2604+AT2607</f>
        <v>0</v>
      </c>
      <c r="AU2603" s="17">
        <f>AU2604+AU2607</f>
        <v>0</v>
      </c>
      <c r="AV2603" s="17">
        <f>AV2604+AV2607</f>
        <v>0</v>
      </c>
      <c r="AW2603" s="17">
        <f t="shared" si="6594"/>
        <v>78507.293000000005</v>
      </c>
      <c r="AX2603" s="17">
        <f t="shared" si="6595"/>
        <v>68903</v>
      </c>
      <c r="AY2603" s="17">
        <f t="shared" si="6596"/>
        <v>98903.000000000015</v>
      </c>
      <c r="AZ2603" s="17">
        <f>AZ2604+AZ2607</f>
        <v>0</v>
      </c>
      <c r="BA2603" s="32"/>
      <c r="BB2603" s="32"/>
      <c r="BC2603" s="1"/>
      <c r="BD2603" s="1"/>
      <c r="BE2603" s="1"/>
      <c r="BF2603" s="1"/>
      <c r="BG2603" s="1"/>
      <c r="BH2603" s="1"/>
      <c r="BI2603" s="1"/>
    </row>
    <row r="2604" s="1" customFormat="1" ht="30">
      <c r="A2604" s="30" t="s">
        <v>1065</v>
      </c>
      <c r="B2604" s="30" t="s">
        <v>63</v>
      </c>
      <c r="C2604" s="30" t="s">
        <v>29</v>
      </c>
      <c r="D2604" s="30" t="s">
        <v>1080</v>
      </c>
      <c r="E2604" s="35"/>
      <c r="F2604" s="31" t="s">
        <v>1081</v>
      </c>
      <c r="G2604" s="17">
        <f>G2605+G2606</f>
        <v>65745.300000000003</v>
      </c>
      <c r="H2604" s="17">
        <f>H2605+H2606</f>
        <v>65745.300000000003</v>
      </c>
      <c r="I2604" s="17">
        <f>I2605+I2606</f>
        <v>95745.300000000017</v>
      </c>
      <c r="J2604" s="17">
        <f>J2605+J2606</f>
        <v>0</v>
      </c>
      <c r="K2604" s="17">
        <f>K2605+K2606</f>
        <v>0</v>
      </c>
      <c r="L2604" s="17">
        <f>L2605+L2606</f>
        <v>0</v>
      </c>
      <c r="M2604" s="17">
        <f t="shared" si="6532"/>
        <v>65745.300000000003</v>
      </c>
      <c r="N2604" s="17">
        <f t="shared" si="6533"/>
        <v>65745.300000000003</v>
      </c>
      <c r="O2604" s="17">
        <f t="shared" si="6534"/>
        <v>95745.300000000017</v>
      </c>
      <c r="P2604" s="17">
        <f>P2605+P2606</f>
        <v>6426.1930000000002</v>
      </c>
      <c r="Q2604" s="17">
        <f>Q2605+Q2606</f>
        <v>0</v>
      </c>
      <c r="R2604" s="17">
        <f>R2605+R2606</f>
        <v>0</v>
      </c>
      <c r="S2604" s="17">
        <f>S2605+S2606</f>
        <v>0</v>
      </c>
      <c r="T2604" s="17">
        <f>T2605+T2606</f>
        <v>0</v>
      </c>
      <c r="U2604" s="17">
        <f>U2605+U2606</f>
        <v>0</v>
      </c>
      <c r="V2604" s="17">
        <f>V2605+V2606</f>
        <v>0</v>
      </c>
      <c r="W2604" s="17">
        <f>W2605+W2606</f>
        <v>0</v>
      </c>
      <c r="X2604" s="17">
        <f>X2605+X2606</f>
        <v>0</v>
      </c>
      <c r="Y2604" s="17">
        <f t="shared" si="6588"/>
        <v>72171.493000000002</v>
      </c>
      <c r="Z2604" s="17">
        <f t="shared" si="6589"/>
        <v>65745.300000000003</v>
      </c>
      <c r="AA2604" s="17">
        <f t="shared" si="6590"/>
        <v>95745.300000000017</v>
      </c>
      <c r="AB2604" s="17">
        <f>AB2605+AB2606</f>
        <v>0</v>
      </c>
      <c r="AC2604" s="17">
        <f>AC2605+AC2606</f>
        <v>0</v>
      </c>
      <c r="AD2604" s="17">
        <f>AD2605+AD2606</f>
        <v>0</v>
      </c>
      <c r="AE2604" s="17">
        <f t="shared" si="6591"/>
        <v>72171.493000000002</v>
      </c>
      <c r="AF2604" s="17">
        <f t="shared" si="6592"/>
        <v>65745.300000000003</v>
      </c>
      <c r="AG2604" s="17">
        <f t="shared" si="6593"/>
        <v>95745.300000000017</v>
      </c>
      <c r="AH2604" s="17">
        <f>AH2605+AH2606</f>
        <v>0</v>
      </c>
      <c r="AI2604" s="17">
        <f>AI2605+AI2606</f>
        <v>0</v>
      </c>
      <c r="AJ2604" s="17">
        <f>AJ2605+AJ2606</f>
        <v>0</v>
      </c>
      <c r="AK2604" s="17">
        <f>AK2605+AK2606</f>
        <v>0</v>
      </c>
      <c r="AL2604" s="17">
        <f>AL2605+AL2606</f>
        <v>0</v>
      </c>
      <c r="AM2604" s="17">
        <f>AM2605+AM2606</f>
        <v>0</v>
      </c>
      <c r="AN2604" s="17">
        <f>AN2605+AN2606</f>
        <v>0</v>
      </c>
      <c r="AO2604" s="17">
        <f>AO2605+AO2606</f>
        <v>0</v>
      </c>
      <c r="AP2604" s="17">
        <f>AP2605+AP2606</f>
        <v>0</v>
      </c>
      <c r="AQ2604" s="17">
        <f>AQ2605+AQ2606</f>
        <v>0</v>
      </c>
      <c r="AR2604" s="17">
        <f>AR2605+AR2606</f>
        <v>0</v>
      </c>
      <c r="AS2604" s="17">
        <f>AS2605+AS2606</f>
        <v>0</v>
      </c>
      <c r="AT2604" s="17">
        <f>AT2605+AT2606</f>
        <v>0</v>
      </c>
      <c r="AU2604" s="17">
        <f>AU2605+AU2606</f>
        <v>0</v>
      </c>
      <c r="AV2604" s="17">
        <f>AV2605+AV2606</f>
        <v>0</v>
      </c>
      <c r="AW2604" s="17">
        <f t="shared" si="6594"/>
        <v>72171.493000000002</v>
      </c>
      <c r="AX2604" s="17">
        <f t="shared" si="6595"/>
        <v>65745.300000000003</v>
      </c>
      <c r="AY2604" s="17">
        <f t="shared" si="6596"/>
        <v>95745.300000000017</v>
      </c>
      <c r="AZ2604" s="17">
        <f>AZ2605+AZ2606</f>
        <v>0</v>
      </c>
      <c r="BA2604" s="32"/>
      <c r="BB2604" s="32"/>
      <c r="BC2604" s="1"/>
      <c r="BD2604" s="1"/>
      <c r="BE2604" s="1"/>
      <c r="BF2604" s="1"/>
      <c r="BG2604" s="1"/>
      <c r="BH2604" s="1"/>
      <c r="BI2604" s="1"/>
    </row>
    <row r="2605" s="1" customFormat="1" ht="30">
      <c r="A2605" s="30" t="s">
        <v>1065</v>
      </c>
      <c r="B2605" s="30" t="s">
        <v>63</v>
      </c>
      <c r="C2605" s="30" t="s">
        <v>29</v>
      </c>
      <c r="D2605" s="30" t="s">
        <v>1080</v>
      </c>
      <c r="E2605" s="30" t="s">
        <v>41</v>
      </c>
      <c r="F2605" s="31" t="s">
        <v>42</v>
      </c>
      <c r="G2605" s="17">
        <v>65433.300000000003</v>
      </c>
      <c r="H2605" s="17">
        <v>65219.200000000004</v>
      </c>
      <c r="I2605" s="17">
        <v>95219.200000000012</v>
      </c>
      <c r="J2605" s="17"/>
      <c r="K2605" s="17"/>
      <c r="L2605" s="17"/>
      <c r="M2605" s="17">
        <f t="shared" si="6532"/>
        <v>65433.300000000003</v>
      </c>
      <c r="N2605" s="17">
        <f t="shared" si="6533"/>
        <v>65219.200000000004</v>
      </c>
      <c r="O2605" s="17">
        <f t="shared" si="6534"/>
        <v>95219.200000000012</v>
      </c>
      <c r="P2605" s="17">
        <v>6426.1930000000002</v>
      </c>
      <c r="Q2605" s="17"/>
      <c r="R2605" s="17"/>
      <c r="S2605" s="17"/>
      <c r="T2605" s="17"/>
      <c r="U2605" s="17"/>
      <c r="V2605" s="17"/>
      <c r="W2605" s="17"/>
      <c r="X2605" s="17"/>
      <c r="Y2605" s="17">
        <f t="shared" si="6588"/>
        <v>71859.493000000002</v>
      </c>
      <c r="Z2605" s="17">
        <f t="shared" si="6589"/>
        <v>65219.200000000004</v>
      </c>
      <c r="AA2605" s="17">
        <f t="shared" si="6590"/>
        <v>95219.200000000012</v>
      </c>
      <c r="AB2605" s="17"/>
      <c r="AC2605" s="17"/>
      <c r="AD2605" s="17"/>
      <c r="AE2605" s="17">
        <f t="shared" si="6591"/>
        <v>71859.493000000002</v>
      </c>
      <c r="AF2605" s="17">
        <f t="shared" si="6592"/>
        <v>65219.200000000004</v>
      </c>
      <c r="AG2605" s="17">
        <f t="shared" si="6593"/>
        <v>95219.200000000012</v>
      </c>
      <c r="AH2605" s="17"/>
      <c r="AI2605" s="17"/>
      <c r="AJ2605" s="17"/>
      <c r="AK2605" s="17"/>
      <c r="AL2605" s="17"/>
      <c r="AM2605" s="17"/>
      <c r="AN2605" s="17"/>
      <c r="AO2605" s="17"/>
      <c r="AP2605" s="17"/>
      <c r="AQ2605" s="17"/>
      <c r="AR2605" s="17"/>
      <c r="AS2605" s="17"/>
      <c r="AT2605" s="17"/>
      <c r="AU2605" s="17"/>
      <c r="AV2605" s="17"/>
      <c r="AW2605" s="17">
        <f t="shared" si="6594"/>
        <v>71859.493000000002</v>
      </c>
      <c r="AX2605" s="17">
        <f t="shared" si="6595"/>
        <v>65219.200000000004</v>
      </c>
      <c r="AY2605" s="17">
        <f t="shared" si="6596"/>
        <v>95219.200000000012</v>
      </c>
      <c r="AZ2605" s="17"/>
      <c r="BA2605" s="32"/>
      <c r="BB2605" s="32"/>
      <c r="BC2605" s="1"/>
      <c r="BD2605" s="1"/>
      <c r="BE2605" s="1"/>
      <c r="BF2605" s="1"/>
      <c r="BG2605" s="1"/>
      <c r="BH2605" s="1"/>
      <c r="BI2605" s="1"/>
    </row>
    <row r="2606" s="1" customFormat="1" ht="15">
      <c r="A2606" s="30" t="s">
        <v>1065</v>
      </c>
      <c r="B2606" s="30" t="s">
        <v>63</v>
      </c>
      <c r="C2606" s="30" t="s">
        <v>29</v>
      </c>
      <c r="D2606" s="30" t="s">
        <v>1080</v>
      </c>
      <c r="E2606" s="30" t="s">
        <v>43</v>
      </c>
      <c r="F2606" s="31" t="s">
        <v>44</v>
      </c>
      <c r="G2606" s="17">
        <v>312</v>
      </c>
      <c r="H2606" s="17">
        <v>526.10000000000002</v>
      </c>
      <c r="I2606" s="17">
        <v>526.10000000000002</v>
      </c>
      <c r="J2606" s="17"/>
      <c r="K2606" s="17"/>
      <c r="L2606" s="17"/>
      <c r="M2606" s="17">
        <f t="shared" si="6532"/>
        <v>312</v>
      </c>
      <c r="N2606" s="17">
        <f t="shared" si="6533"/>
        <v>526.10000000000002</v>
      </c>
      <c r="O2606" s="17">
        <f t="shared" si="6534"/>
        <v>526.10000000000002</v>
      </c>
      <c r="P2606" s="17"/>
      <c r="Q2606" s="17"/>
      <c r="R2606" s="17"/>
      <c r="S2606" s="17"/>
      <c r="T2606" s="17"/>
      <c r="U2606" s="17"/>
      <c r="V2606" s="17"/>
      <c r="W2606" s="17"/>
      <c r="X2606" s="17"/>
      <c r="Y2606" s="17">
        <f t="shared" si="6588"/>
        <v>312</v>
      </c>
      <c r="Z2606" s="17">
        <f t="shared" si="6589"/>
        <v>526.10000000000002</v>
      </c>
      <c r="AA2606" s="17">
        <f t="shared" si="6590"/>
        <v>526.10000000000002</v>
      </c>
      <c r="AB2606" s="17"/>
      <c r="AC2606" s="17"/>
      <c r="AD2606" s="17"/>
      <c r="AE2606" s="17">
        <f t="shared" si="6591"/>
        <v>312</v>
      </c>
      <c r="AF2606" s="17">
        <f t="shared" si="6592"/>
        <v>526.10000000000002</v>
      </c>
      <c r="AG2606" s="17">
        <f t="shared" si="6593"/>
        <v>526.10000000000002</v>
      </c>
      <c r="AH2606" s="17"/>
      <c r="AI2606" s="17"/>
      <c r="AJ2606" s="17"/>
      <c r="AK2606" s="17"/>
      <c r="AL2606" s="17"/>
      <c r="AM2606" s="17"/>
      <c r="AN2606" s="17"/>
      <c r="AO2606" s="17"/>
      <c r="AP2606" s="17"/>
      <c r="AQ2606" s="17"/>
      <c r="AR2606" s="17"/>
      <c r="AS2606" s="17"/>
      <c r="AT2606" s="17"/>
      <c r="AU2606" s="17"/>
      <c r="AV2606" s="17"/>
      <c r="AW2606" s="17">
        <f t="shared" si="6594"/>
        <v>312</v>
      </c>
      <c r="AX2606" s="17">
        <f t="shared" si="6595"/>
        <v>526.10000000000002</v>
      </c>
      <c r="AY2606" s="17">
        <f t="shared" si="6596"/>
        <v>526.10000000000002</v>
      </c>
      <c r="AZ2606" s="17"/>
      <c r="BA2606" s="32"/>
      <c r="BB2606" s="32"/>
      <c r="BC2606" s="1"/>
      <c r="BD2606" s="1"/>
      <c r="BE2606" s="1"/>
      <c r="BF2606" s="1"/>
      <c r="BG2606" s="1"/>
      <c r="BH2606" s="1"/>
      <c r="BI2606" s="1"/>
    </row>
    <row r="2607" s="1" customFormat="1" ht="15">
      <c r="A2607" s="30" t="s">
        <v>1065</v>
      </c>
      <c r="B2607" s="30" t="s">
        <v>63</v>
      </c>
      <c r="C2607" s="30" t="s">
        <v>29</v>
      </c>
      <c r="D2607" s="15" t="s">
        <v>994</v>
      </c>
      <c r="E2607" s="35"/>
      <c r="F2607" s="31" t="s">
        <v>995</v>
      </c>
      <c r="G2607" s="17">
        <f>G2608</f>
        <v>6335.8000000000002</v>
      </c>
      <c r="H2607" s="17">
        <f>H2608</f>
        <v>3157.6999999999998</v>
      </c>
      <c r="I2607" s="17">
        <f>I2608</f>
        <v>3157.6999999999998</v>
      </c>
      <c r="J2607" s="17">
        <f>J2608</f>
        <v>0</v>
      </c>
      <c r="K2607" s="17">
        <f>K2608</f>
        <v>0</v>
      </c>
      <c r="L2607" s="17">
        <f>L2608</f>
        <v>0</v>
      </c>
      <c r="M2607" s="17">
        <f t="shared" si="6532"/>
        <v>6335.8000000000002</v>
      </c>
      <c r="N2607" s="17">
        <f t="shared" si="6533"/>
        <v>3157.6999999999998</v>
      </c>
      <c r="O2607" s="17">
        <f t="shared" si="6534"/>
        <v>3157.6999999999998</v>
      </c>
      <c r="P2607" s="17">
        <f>P2608</f>
        <v>0</v>
      </c>
      <c r="Q2607" s="17">
        <f>Q2608</f>
        <v>0</v>
      </c>
      <c r="R2607" s="17">
        <f>R2608</f>
        <v>0</v>
      </c>
      <c r="S2607" s="17">
        <f>S2608</f>
        <v>0</v>
      </c>
      <c r="T2607" s="17">
        <f>T2608</f>
        <v>0</v>
      </c>
      <c r="U2607" s="17">
        <f>U2608</f>
        <v>0</v>
      </c>
      <c r="V2607" s="17">
        <f>V2608</f>
        <v>0</v>
      </c>
      <c r="W2607" s="17">
        <f>W2608</f>
        <v>0</v>
      </c>
      <c r="X2607" s="17">
        <f>X2608</f>
        <v>0</v>
      </c>
      <c r="Y2607" s="17">
        <f t="shared" si="6588"/>
        <v>6335.8000000000002</v>
      </c>
      <c r="Z2607" s="17">
        <f t="shared" si="6589"/>
        <v>3157.6999999999998</v>
      </c>
      <c r="AA2607" s="17">
        <f t="shared" si="6590"/>
        <v>3157.6999999999998</v>
      </c>
      <c r="AB2607" s="17">
        <f>AB2608</f>
        <v>0</v>
      </c>
      <c r="AC2607" s="17">
        <f>AC2608</f>
        <v>0</v>
      </c>
      <c r="AD2607" s="17">
        <f>AD2608</f>
        <v>0</v>
      </c>
      <c r="AE2607" s="17">
        <f t="shared" si="6591"/>
        <v>6335.8000000000002</v>
      </c>
      <c r="AF2607" s="17">
        <f t="shared" si="6592"/>
        <v>3157.6999999999998</v>
      </c>
      <c r="AG2607" s="17">
        <f t="shared" si="6593"/>
        <v>3157.6999999999998</v>
      </c>
      <c r="AH2607" s="17">
        <f>AH2608</f>
        <v>0</v>
      </c>
      <c r="AI2607" s="17">
        <f>AI2608</f>
        <v>0</v>
      </c>
      <c r="AJ2607" s="17">
        <f>AJ2608</f>
        <v>0</v>
      </c>
      <c r="AK2607" s="17">
        <f>AK2608</f>
        <v>0</v>
      </c>
      <c r="AL2607" s="17">
        <f>AL2608</f>
        <v>0</v>
      </c>
      <c r="AM2607" s="17">
        <f>AM2608</f>
        <v>0</v>
      </c>
      <c r="AN2607" s="17">
        <f>AN2608</f>
        <v>0</v>
      </c>
      <c r="AO2607" s="17">
        <f>AO2608</f>
        <v>0</v>
      </c>
      <c r="AP2607" s="17">
        <f>AP2608</f>
        <v>0</v>
      </c>
      <c r="AQ2607" s="17">
        <f>AQ2608</f>
        <v>0</v>
      </c>
      <c r="AR2607" s="17">
        <f>AR2608</f>
        <v>0</v>
      </c>
      <c r="AS2607" s="17">
        <f>AS2608</f>
        <v>0</v>
      </c>
      <c r="AT2607" s="17">
        <f>AT2608</f>
        <v>0</v>
      </c>
      <c r="AU2607" s="17">
        <f>AU2608</f>
        <v>0</v>
      </c>
      <c r="AV2607" s="17">
        <f>AV2608</f>
        <v>0</v>
      </c>
      <c r="AW2607" s="17">
        <f t="shared" si="6594"/>
        <v>6335.8000000000002</v>
      </c>
      <c r="AX2607" s="17">
        <f t="shared" si="6595"/>
        <v>3157.6999999999998</v>
      </c>
      <c r="AY2607" s="17">
        <f t="shared" si="6596"/>
        <v>3157.6999999999998</v>
      </c>
      <c r="AZ2607" s="17">
        <f>AZ2608</f>
        <v>0</v>
      </c>
      <c r="BA2607" s="32"/>
      <c r="BB2607" s="32"/>
      <c r="BC2607" s="1"/>
      <c r="BD2607" s="1"/>
      <c r="BE2607" s="1"/>
      <c r="BF2607" s="1"/>
      <c r="BG2607" s="1"/>
      <c r="BH2607" s="1"/>
      <c r="BI2607" s="1"/>
    </row>
    <row r="2608" s="1" customFormat="1" ht="30">
      <c r="A2608" s="30" t="s">
        <v>1065</v>
      </c>
      <c r="B2608" s="30" t="s">
        <v>63</v>
      </c>
      <c r="C2608" s="30" t="s">
        <v>29</v>
      </c>
      <c r="D2608" s="15" t="s">
        <v>994</v>
      </c>
      <c r="E2608" s="30" t="s">
        <v>41</v>
      </c>
      <c r="F2608" s="31" t="s">
        <v>42</v>
      </c>
      <c r="G2608" s="17">
        <v>6335.8000000000002</v>
      </c>
      <c r="H2608" s="17">
        <v>3157.6999999999998</v>
      </c>
      <c r="I2608" s="17">
        <v>3157.6999999999998</v>
      </c>
      <c r="J2608" s="17"/>
      <c r="K2608" s="17"/>
      <c r="L2608" s="17"/>
      <c r="M2608" s="17">
        <f t="shared" si="6532"/>
        <v>6335.8000000000002</v>
      </c>
      <c r="N2608" s="17">
        <f t="shared" si="6533"/>
        <v>3157.6999999999998</v>
      </c>
      <c r="O2608" s="17">
        <f t="shared" si="6534"/>
        <v>3157.6999999999998</v>
      </c>
      <c r="P2608" s="17"/>
      <c r="Q2608" s="17"/>
      <c r="R2608" s="17"/>
      <c r="S2608" s="17"/>
      <c r="T2608" s="17"/>
      <c r="U2608" s="17"/>
      <c r="V2608" s="17"/>
      <c r="W2608" s="17"/>
      <c r="X2608" s="17"/>
      <c r="Y2608" s="17">
        <f t="shared" si="6588"/>
        <v>6335.8000000000002</v>
      </c>
      <c r="Z2608" s="17">
        <f t="shared" si="6589"/>
        <v>3157.6999999999998</v>
      </c>
      <c r="AA2608" s="17">
        <f t="shared" si="6590"/>
        <v>3157.6999999999998</v>
      </c>
      <c r="AB2608" s="17"/>
      <c r="AC2608" s="17"/>
      <c r="AD2608" s="17"/>
      <c r="AE2608" s="17">
        <f t="shared" si="6591"/>
        <v>6335.8000000000002</v>
      </c>
      <c r="AF2608" s="17">
        <f t="shared" si="6592"/>
        <v>3157.6999999999998</v>
      </c>
      <c r="AG2608" s="17">
        <f t="shared" si="6593"/>
        <v>3157.6999999999998</v>
      </c>
      <c r="AH2608" s="17"/>
      <c r="AI2608" s="17"/>
      <c r="AJ2608" s="17"/>
      <c r="AK2608" s="17"/>
      <c r="AL2608" s="17"/>
      <c r="AM2608" s="17"/>
      <c r="AN2608" s="17"/>
      <c r="AO2608" s="17"/>
      <c r="AP2608" s="17"/>
      <c r="AQ2608" s="17"/>
      <c r="AR2608" s="17"/>
      <c r="AS2608" s="17"/>
      <c r="AT2608" s="17"/>
      <c r="AU2608" s="17"/>
      <c r="AV2608" s="17"/>
      <c r="AW2608" s="17">
        <f t="shared" si="6594"/>
        <v>6335.8000000000002</v>
      </c>
      <c r="AX2608" s="17">
        <f t="shared" si="6595"/>
        <v>3157.6999999999998</v>
      </c>
      <c r="AY2608" s="17">
        <f t="shared" si="6596"/>
        <v>3157.6999999999998</v>
      </c>
      <c r="AZ2608" s="17"/>
      <c r="BA2608" s="32"/>
      <c r="BB2608" s="32"/>
      <c r="BC2608" s="1"/>
      <c r="BD2608" s="1"/>
      <c r="BE2608" s="1"/>
      <c r="BF2608" s="1"/>
      <c r="BG2608" s="1"/>
      <c r="BH2608" s="1"/>
      <c r="BI2608" s="1"/>
    </row>
    <row r="2609" s="25" customFormat="1" ht="30">
      <c r="A2609" s="26" t="s">
        <v>1065</v>
      </c>
      <c r="B2609" s="26" t="s">
        <v>63</v>
      </c>
      <c r="C2609" s="26" t="s">
        <v>63</v>
      </c>
      <c r="D2609" s="26"/>
      <c r="E2609" s="26"/>
      <c r="F2609" s="27" t="s">
        <v>198</v>
      </c>
      <c r="G2609" s="28">
        <f t="shared" ref="G2609:G2611" si="6597">G2610</f>
        <v>164396.90000000002</v>
      </c>
      <c r="H2609" s="28">
        <f t="shared" ref="H2609:H2611" si="6598">H2610</f>
        <v>164125.59999999998</v>
      </c>
      <c r="I2609" s="28">
        <f t="shared" ref="I2609:I2611" si="6599">I2610</f>
        <v>164125.59999999998</v>
      </c>
      <c r="J2609" s="28">
        <f t="shared" ref="J2609:J2611" si="6600">J2610</f>
        <v>0</v>
      </c>
      <c r="K2609" s="28">
        <f t="shared" ref="K2609:K2611" si="6601">K2610</f>
        <v>0</v>
      </c>
      <c r="L2609" s="28">
        <f t="shared" ref="L2609:L2611" si="6602">L2610</f>
        <v>0</v>
      </c>
      <c r="M2609" s="28">
        <f t="shared" si="6532"/>
        <v>164396.90000000002</v>
      </c>
      <c r="N2609" s="28">
        <f t="shared" si="6533"/>
        <v>164125.59999999998</v>
      </c>
      <c r="O2609" s="28">
        <f t="shared" si="6534"/>
        <v>164125.59999999998</v>
      </c>
      <c r="P2609" s="28">
        <f t="shared" ref="P2609:P2611" si="6603">P2610</f>
        <v>21105.700000000001</v>
      </c>
      <c r="Q2609" s="28">
        <f t="shared" ref="Q2609:Q2611" si="6604">Q2610</f>
        <v>0</v>
      </c>
      <c r="R2609" s="28">
        <f t="shared" ref="R2609:R2611" si="6605">R2610</f>
        <v>0</v>
      </c>
      <c r="S2609" s="28">
        <f t="shared" ref="S2609:S2611" si="6606">S2610</f>
        <v>0</v>
      </c>
      <c r="T2609" s="28">
        <f t="shared" ref="T2609:T2611" si="6607">T2610</f>
        <v>25737.299999999999</v>
      </c>
      <c r="U2609" s="28">
        <f t="shared" ref="U2609:U2611" si="6608">U2610</f>
        <v>0</v>
      </c>
      <c r="V2609" s="28">
        <f t="shared" ref="V2609:V2611" si="6609">V2610</f>
        <v>25737.299999999999</v>
      </c>
      <c r="W2609" s="28">
        <f t="shared" ref="W2609:W2611" si="6610">W2610</f>
        <v>0</v>
      </c>
      <c r="X2609" s="28">
        <f t="shared" ref="X2609:X2611" si="6611">X2610</f>
        <v>0</v>
      </c>
      <c r="Y2609" s="28">
        <f t="shared" si="6588"/>
        <v>185502.60000000003</v>
      </c>
      <c r="Z2609" s="28">
        <f t="shared" si="6589"/>
        <v>189862.89999999997</v>
      </c>
      <c r="AA2609" s="28">
        <f t="shared" si="6590"/>
        <v>189862.89999999997</v>
      </c>
      <c r="AB2609" s="28">
        <f t="shared" ref="AB2609:AB2611" si="6612">AB2610</f>
        <v>0</v>
      </c>
      <c r="AC2609" s="28">
        <f t="shared" ref="AC2609:AC2611" si="6613">AC2610</f>
        <v>0</v>
      </c>
      <c r="AD2609" s="28">
        <f t="shared" ref="AD2609:AD2611" si="6614">AD2610</f>
        <v>0</v>
      </c>
      <c r="AE2609" s="28">
        <f t="shared" si="6591"/>
        <v>185502.60000000003</v>
      </c>
      <c r="AF2609" s="28">
        <f t="shared" si="6592"/>
        <v>189862.89999999997</v>
      </c>
      <c r="AG2609" s="28">
        <f t="shared" si="6593"/>
        <v>189862.89999999997</v>
      </c>
      <c r="AH2609" s="28">
        <f t="shared" ref="AH2609:AH2611" si="6615">AH2610</f>
        <v>0</v>
      </c>
      <c r="AI2609" s="28">
        <f t="shared" ref="AI2609:AI2611" si="6616">AI2610</f>
        <v>0</v>
      </c>
      <c r="AJ2609" s="28">
        <f t="shared" ref="AJ2609:AJ2611" si="6617">AJ2610</f>
        <v>0</v>
      </c>
      <c r="AK2609" s="28">
        <f t="shared" ref="AK2609:AK2611" si="6618">AK2610</f>
        <v>0</v>
      </c>
      <c r="AL2609" s="28">
        <f t="shared" ref="AL2609:AL2611" si="6619">AL2610</f>
        <v>0</v>
      </c>
      <c r="AM2609" s="28">
        <f t="shared" ref="AM2609:AM2611" si="6620">AM2610</f>
        <v>0</v>
      </c>
      <c r="AN2609" s="28">
        <f t="shared" ref="AN2609:AN2611" si="6621">AN2610</f>
        <v>0</v>
      </c>
      <c r="AO2609" s="28">
        <f t="shared" ref="AO2609:AO2611" si="6622">AO2610</f>
        <v>0</v>
      </c>
      <c r="AP2609" s="28">
        <f t="shared" ref="AP2609:AP2611" si="6623">AP2610</f>
        <v>0</v>
      </c>
      <c r="AQ2609" s="28">
        <f t="shared" ref="AQ2609:AQ2611" si="6624">AQ2610</f>
        <v>0</v>
      </c>
      <c r="AR2609" s="28">
        <f t="shared" ref="AR2609:AR2611" si="6625">AR2610</f>
        <v>0</v>
      </c>
      <c r="AS2609" s="28">
        <f t="shared" ref="AS2609:AS2611" si="6626">AS2610</f>
        <v>0</v>
      </c>
      <c r="AT2609" s="28">
        <f t="shared" ref="AT2609:AT2611" si="6627">AT2610</f>
        <v>0</v>
      </c>
      <c r="AU2609" s="28">
        <f t="shared" ref="AU2609:AU2611" si="6628">AU2610</f>
        <v>0</v>
      </c>
      <c r="AV2609" s="28">
        <f t="shared" ref="AV2609:AV2611" si="6629">AV2610</f>
        <v>0</v>
      </c>
      <c r="AW2609" s="28">
        <f t="shared" si="6594"/>
        <v>185502.60000000003</v>
      </c>
      <c r="AX2609" s="28">
        <f t="shared" si="6595"/>
        <v>189862.89999999997</v>
      </c>
      <c r="AY2609" s="28">
        <f t="shared" si="6596"/>
        <v>189862.89999999997</v>
      </c>
      <c r="AZ2609" s="28">
        <f t="shared" ref="AZ2609:AZ2611" si="6630">AZ2610</f>
        <v>0</v>
      </c>
      <c r="BA2609" s="29"/>
      <c r="BB2609" s="29"/>
      <c r="BC2609" s="25"/>
      <c r="BD2609" s="25"/>
      <c r="BE2609" s="25"/>
      <c r="BF2609" s="25"/>
      <c r="BG2609" s="25"/>
      <c r="BH2609" s="25"/>
      <c r="BI2609" s="25"/>
    </row>
    <row r="2610" s="1" customFormat="1" ht="30">
      <c r="A2610" s="30" t="s">
        <v>1065</v>
      </c>
      <c r="B2610" s="30" t="s">
        <v>63</v>
      </c>
      <c r="C2610" s="30" t="s">
        <v>63</v>
      </c>
      <c r="D2610" s="30" t="s">
        <v>566</v>
      </c>
      <c r="E2610" s="35"/>
      <c r="F2610" s="31" t="s">
        <v>567</v>
      </c>
      <c r="G2610" s="17">
        <f t="shared" si="6597"/>
        <v>164396.90000000002</v>
      </c>
      <c r="H2610" s="17">
        <f t="shared" si="6598"/>
        <v>164125.59999999998</v>
      </c>
      <c r="I2610" s="17">
        <f t="shared" si="6599"/>
        <v>164125.59999999998</v>
      </c>
      <c r="J2610" s="17">
        <f t="shared" si="6600"/>
        <v>0</v>
      </c>
      <c r="K2610" s="17">
        <f t="shared" si="6601"/>
        <v>0</v>
      </c>
      <c r="L2610" s="17">
        <f t="shared" si="6602"/>
        <v>0</v>
      </c>
      <c r="M2610" s="17">
        <f t="shared" si="6532"/>
        <v>164396.90000000002</v>
      </c>
      <c r="N2610" s="17">
        <f t="shared" si="6533"/>
        <v>164125.59999999998</v>
      </c>
      <c r="O2610" s="17">
        <f t="shared" si="6534"/>
        <v>164125.59999999998</v>
      </c>
      <c r="P2610" s="17">
        <f t="shared" si="6603"/>
        <v>21105.700000000001</v>
      </c>
      <c r="Q2610" s="17">
        <f t="shared" si="6604"/>
        <v>0</v>
      </c>
      <c r="R2610" s="17">
        <f t="shared" si="6605"/>
        <v>0</v>
      </c>
      <c r="S2610" s="17">
        <f t="shared" si="6606"/>
        <v>0</v>
      </c>
      <c r="T2610" s="17">
        <f t="shared" si="6607"/>
        <v>25737.299999999999</v>
      </c>
      <c r="U2610" s="17">
        <f t="shared" si="6608"/>
        <v>0</v>
      </c>
      <c r="V2610" s="17">
        <f t="shared" si="6609"/>
        <v>25737.299999999999</v>
      </c>
      <c r="W2610" s="17">
        <f t="shared" si="6610"/>
        <v>0</v>
      </c>
      <c r="X2610" s="17">
        <f t="shared" si="6611"/>
        <v>0</v>
      </c>
      <c r="Y2610" s="17">
        <f t="shared" si="6588"/>
        <v>185502.60000000003</v>
      </c>
      <c r="Z2610" s="17">
        <f t="shared" si="6589"/>
        <v>189862.89999999997</v>
      </c>
      <c r="AA2610" s="17">
        <f t="shared" si="6590"/>
        <v>189862.89999999997</v>
      </c>
      <c r="AB2610" s="17">
        <f t="shared" si="6612"/>
        <v>0</v>
      </c>
      <c r="AC2610" s="17">
        <f t="shared" si="6613"/>
        <v>0</v>
      </c>
      <c r="AD2610" s="17">
        <f t="shared" si="6614"/>
        <v>0</v>
      </c>
      <c r="AE2610" s="17">
        <f t="shared" si="6591"/>
        <v>185502.60000000003</v>
      </c>
      <c r="AF2610" s="17">
        <f t="shared" si="6592"/>
        <v>189862.89999999997</v>
      </c>
      <c r="AG2610" s="17">
        <f t="shared" si="6593"/>
        <v>189862.89999999997</v>
      </c>
      <c r="AH2610" s="17">
        <f t="shared" si="6615"/>
        <v>0</v>
      </c>
      <c r="AI2610" s="17">
        <f t="shared" si="6616"/>
        <v>0</v>
      </c>
      <c r="AJ2610" s="17">
        <f t="shared" si="6617"/>
        <v>0</v>
      </c>
      <c r="AK2610" s="17">
        <f t="shared" si="6618"/>
        <v>0</v>
      </c>
      <c r="AL2610" s="17">
        <f t="shared" si="6619"/>
        <v>0</v>
      </c>
      <c r="AM2610" s="17">
        <f t="shared" si="6620"/>
        <v>0</v>
      </c>
      <c r="AN2610" s="17">
        <f t="shared" si="6621"/>
        <v>0</v>
      </c>
      <c r="AO2610" s="17">
        <f t="shared" si="6622"/>
        <v>0</v>
      </c>
      <c r="AP2610" s="17">
        <f t="shared" si="6623"/>
        <v>0</v>
      </c>
      <c r="AQ2610" s="17">
        <f t="shared" si="6624"/>
        <v>0</v>
      </c>
      <c r="AR2610" s="17">
        <f t="shared" si="6625"/>
        <v>0</v>
      </c>
      <c r="AS2610" s="17">
        <f t="shared" si="6626"/>
        <v>0</v>
      </c>
      <c r="AT2610" s="17">
        <f t="shared" si="6627"/>
        <v>0</v>
      </c>
      <c r="AU2610" s="17">
        <f t="shared" si="6628"/>
        <v>0</v>
      </c>
      <c r="AV2610" s="17">
        <f t="shared" si="6629"/>
        <v>0</v>
      </c>
      <c r="AW2610" s="17">
        <f t="shared" si="6594"/>
        <v>185502.60000000003</v>
      </c>
      <c r="AX2610" s="17">
        <f t="shared" si="6595"/>
        <v>189862.89999999997</v>
      </c>
      <c r="AY2610" s="17">
        <f t="shared" si="6596"/>
        <v>189862.89999999997</v>
      </c>
      <c r="AZ2610" s="17">
        <f t="shared" si="6630"/>
        <v>0</v>
      </c>
      <c r="BA2610" s="32"/>
      <c r="BB2610" s="32"/>
      <c r="BC2610" s="1"/>
      <c r="BD2610" s="1"/>
      <c r="BE2610" s="1"/>
      <c r="BF2610" s="1"/>
      <c r="BG2610" s="1"/>
      <c r="BH2610" s="1"/>
      <c r="BI2610" s="1"/>
    </row>
    <row r="2611" s="1" customFormat="1" ht="15">
      <c r="A2611" s="30" t="s">
        <v>1065</v>
      </c>
      <c r="B2611" s="30" t="s">
        <v>63</v>
      </c>
      <c r="C2611" s="30" t="s">
        <v>63</v>
      </c>
      <c r="D2611" s="30" t="s">
        <v>914</v>
      </c>
      <c r="E2611" s="35"/>
      <c r="F2611" s="31" t="s">
        <v>36</v>
      </c>
      <c r="G2611" s="17">
        <f t="shared" si="6597"/>
        <v>164396.90000000002</v>
      </c>
      <c r="H2611" s="17">
        <f t="shared" si="6598"/>
        <v>164125.59999999998</v>
      </c>
      <c r="I2611" s="17">
        <f t="shared" si="6599"/>
        <v>164125.59999999998</v>
      </c>
      <c r="J2611" s="17">
        <f t="shared" si="6600"/>
        <v>0</v>
      </c>
      <c r="K2611" s="17">
        <f t="shared" si="6601"/>
        <v>0</v>
      </c>
      <c r="L2611" s="17">
        <f t="shared" si="6602"/>
        <v>0</v>
      </c>
      <c r="M2611" s="17">
        <f t="shared" si="6532"/>
        <v>164396.90000000002</v>
      </c>
      <c r="N2611" s="17">
        <f t="shared" si="6533"/>
        <v>164125.59999999998</v>
      </c>
      <c r="O2611" s="17">
        <f t="shared" si="6534"/>
        <v>164125.59999999998</v>
      </c>
      <c r="P2611" s="17">
        <f t="shared" si="6603"/>
        <v>21105.700000000001</v>
      </c>
      <c r="Q2611" s="17">
        <f t="shared" si="6604"/>
        <v>0</v>
      </c>
      <c r="R2611" s="17">
        <f t="shared" si="6605"/>
        <v>0</v>
      </c>
      <c r="S2611" s="17">
        <f t="shared" si="6606"/>
        <v>0</v>
      </c>
      <c r="T2611" s="17">
        <f t="shared" si="6607"/>
        <v>25737.299999999999</v>
      </c>
      <c r="U2611" s="17">
        <f t="shared" si="6608"/>
        <v>0</v>
      </c>
      <c r="V2611" s="17">
        <f t="shared" si="6609"/>
        <v>25737.299999999999</v>
      </c>
      <c r="W2611" s="17">
        <f t="shared" si="6610"/>
        <v>0</v>
      </c>
      <c r="X2611" s="17">
        <f t="shared" si="6611"/>
        <v>0</v>
      </c>
      <c r="Y2611" s="17">
        <f t="shared" si="6588"/>
        <v>185502.60000000003</v>
      </c>
      <c r="Z2611" s="17">
        <f t="shared" si="6589"/>
        <v>189862.89999999997</v>
      </c>
      <c r="AA2611" s="17">
        <f t="shared" si="6590"/>
        <v>189862.89999999997</v>
      </c>
      <c r="AB2611" s="17">
        <f t="shared" si="6612"/>
        <v>0</v>
      </c>
      <c r="AC2611" s="17">
        <f t="shared" si="6613"/>
        <v>0</v>
      </c>
      <c r="AD2611" s="17">
        <f t="shared" si="6614"/>
        <v>0</v>
      </c>
      <c r="AE2611" s="17">
        <f t="shared" si="6591"/>
        <v>185502.60000000003</v>
      </c>
      <c r="AF2611" s="17">
        <f t="shared" si="6592"/>
        <v>189862.89999999997</v>
      </c>
      <c r="AG2611" s="17">
        <f t="shared" si="6593"/>
        <v>189862.89999999997</v>
      </c>
      <c r="AH2611" s="17">
        <f t="shared" si="6615"/>
        <v>0</v>
      </c>
      <c r="AI2611" s="17">
        <f t="shared" si="6616"/>
        <v>0</v>
      </c>
      <c r="AJ2611" s="17">
        <f t="shared" si="6617"/>
        <v>0</v>
      </c>
      <c r="AK2611" s="17">
        <f t="shared" si="6618"/>
        <v>0</v>
      </c>
      <c r="AL2611" s="17">
        <f t="shared" si="6619"/>
        <v>0</v>
      </c>
      <c r="AM2611" s="17">
        <f t="shared" si="6620"/>
        <v>0</v>
      </c>
      <c r="AN2611" s="17">
        <f t="shared" si="6621"/>
        <v>0</v>
      </c>
      <c r="AO2611" s="17">
        <f t="shared" si="6622"/>
        <v>0</v>
      </c>
      <c r="AP2611" s="17">
        <f t="shared" si="6623"/>
        <v>0</v>
      </c>
      <c r="AQ2611" s="17">
        <f t="shared" si="6624"/>
        <v>0</v>
      </c>
      <c r="AR2611" s="17">
        <f t="shared" si="6625"/>
        <v>0</v>
      </c>
      <c r="AS2611" s="17">
        <f t="shared" si="6626"/>
        <v>0</v>
      </c>
      <c r="AT2611" s="17">
        <f t="shared" si="6627"/>
        <v>0</v>
      </c>
      <c r="AU2611" s="17">
        <f t="shared" si="6628"/>
        <v>0</v>
      </c>
      <c r="AV2611" s="17">
        <f t="shared" si="6629"/>
        <v>0</v>
      </c>
      <c r="AW2611" s="17">
        <f t="shared" si="6594"/>
        <v>185502.60000000003</v>
      </c>
      <c r="AX2611" s="17">
        <f t="shared" si="6595"/>
        <v>189862.89999999997</v>
      </c>
      <c r="AY2611" s="17">
        <f t="shared" si="6596"/>
        <v>189862.89999999997</v>
      </c>
      <c r="AZ2611" s="17">
        <f t="shared" si="6630"/>
        <v>0</v>
      </c>
      <c r="BA2611" s="32"/>
      <c r="BB2611" s="32"/>
      <c r="BC2611" s="1"/>
      <c r="BD2611" s="1"/>
      <c r="BE2611" s="1"/>
      <c r="BF2611" s="1"/>
      <c r="BG2611" s="1"/>
      <c r="BH2611" s="1"/>
      <c r="BI2611" s="1"/>
    </row>
    <row r="2612" s="1" customFormat="1" ht="60">
      <c r="A2612" s="30" t="s">
        <v>1065</v>
      </c>
      <c r="B2612" s="30" t="s">
        <v>63</v>
      </c>
      <c r="C2612" s="30" t="s">
        <v>63</v>
      </c>
      <c r="D2612" s="30" t="s">
        <v>1082</v>
      </c>
      <c r="E2612" s="35"/>
      <c r="F2612" s="31" t="s">
        <v>1083</v>
      </c>
      <c r="G2612" s="17">
        <f>G2616+G2613</f>
        <v>164396.90000000002</v>
      </c>
      <c r="H2612" s="17">
        <f>H2616+H2613</f>
        <v>164125.59999999998</v>
      </c>
      <c r="I2612" s="17">
        <f>I2616+I2613</f>
        <v>164125.59999999998</v>
      </c>
      <c r="J2612" s="17">
        <f>J2616+J2613</f>
        <v>0</v>
      </c>
      <c r="K2612" s="17">
        <f>K2616+K2613</f>
        <v>0</v>
      </c>
      <c r="L2612" s="17">
        <f>L2616+L2613</f>
        <v>0</v>
      </c>
      <c r="M2612" s="17">
        <f t="shared" si="6532"/>
        <v>164396.90000000002</v>
      </c>
      <c r="N2612" s="17">
        <f t="shared" si="6533"/>
        <v>164125.59999999998</v>
      </c>
      <c r="O2612" s="17">
        <f t="shared" si="6534"/>
        <v>164125.59999999998</v>
      </c>
      <c r="P2612" s="17">
        <f>P2616+P2613</f>
        <v>21105.700000000001</v>
      </c>
      <c r="Q2612" s="17">
        <f>Q2616+Q2613</f>
        <v>0</v>
      </c>
      <c r="R2612" s="17">
        <f>R2616+R2613</f>
        <v>0</v>
      </c>
      <c r="S2612" s="17">
        <f>S2616+S2613</f>
        <v>0</v>
      </c>
      <c r="T2612" s="17">
        <f>T2616+T2613</f>
        <v>25737.299999999999</v>
      </c>
      <c r="U2612" s="17">
        <f>U2616+U2613</f>
        <v>0</v>
      </c>
      <c r="V2612" s="17">
        <f>V2616+V2613</f>
        <v>25737.299999999999</v>
      </c>
      <c r="W2612" s="17">
        <f>W2616+W2613</f>
        <v>0</v>
      </c>
      <c r="X2612" s="17">
        <f>X2616+X2613</f>
        <v>0</v>
      </c>
      <c r="Y2612" s="17">
        <f t="shared" si="6588"/>
        <v>185502.60000000003</v>
      </c>
      <c r="Z2612" s="17">
        <f t="shared" si="6589"/>
        <v>189862.89999999997</v>
      </c>
      <c r="AA2612" s="17">
        <f t="shared" si="6590"/>
        <v>189862.89999999997</v>
      </c>
      <c r="AB2612" s="17">
        <f>AB2616+AB2613</f>
        <v>0</v>
      </c>
      <c r="AC2612" s="17">
        <f>AC2616+AC2613</f>
        <v>0</v>
      </c>
      <c r="AD2612" s="17">
        <f>AD2616+AD2613</f>
        <v>0</v>
      </c>
      <c r="AE2612" s="17">
        <f t="shared" si="6591"/>
        <v>185502.60000000003</v>
      </c>
      <c r="AF2612" s="17">
        <f t="shared" si="6592"/>
        <v>189862.89999999997</v>
      </c>
      <c r="AG2612" s="17">
        <f t="shared" si="6593"/>
        <v>189862.89999999997</v>
      </c>
      <c r="AH2612" s="17">
        <f>AH2616+AH2613</f>
        <v>0</v>
      </c>
      <c r="AI2612" s="17">
        <f>AI2616+AI2613</f>
        <v>0</v>
      </c>
      <c r="AJ2612" s="17">
        <f>AJ2616+AJ2613</f>
        <v>0</v>
      </c>
      <c r="AK2612" s="17">
        <f>AK2616+AK2613</f>
        <v>0</v>
      </c>
      <c r="AL2612" s="17">
        <f>AL2616+AL2613</f>
        <v>0</v>
      </c>
      <c r="AM2612" s="17">
        <f>AM2616+AM2613</f>
        <v>0</v>
      </c>
      <c r="AN2612" s="17">
        <f>AN2616+AN2613</f>
        <v>0</v>
      </c>
      <c r="AO2612" s="17">
        <f>AO2616+AO2613</f>
        <v>0</v>
      </c>
      <c r="AP2612" s="17">
        <f>AP2616+AP2613</f>
        <v>0</v>
      </c>
      <c r="AQ2612" s="17">
        <f>AQ2616+AQ2613</f>
        <v>0</v>
      </c>
      <c r="AR2612" s="17">
        <f>AR2616+AR2613</f>
        <v>0</v>
      </c>
      <c r="AS2612" s="17">
        <f>AS2616+AS2613</f>
        <v>0</v>
      </c>
      <c r="AT2612" s="17">
        <f>AT2616+AT2613</f>
        <v>0</v>
      </c>
      <c r="AU2612" s="17">
        <f>AU2616+AU2613</f>
        <v>0</v>
      </c>
      <c r="AV2612" s="17">
        <f>AV2616+AV2613</f>
        <v>0</v>
      </c>
      <c r="AW2612" s="17">
        <f t="shared" si="6594"/>
        <v>185502.60000000003</v>
      </c>
      <c r="AX2612" s="17">
        <f t="shared" si="6595"/>
        <v>189862.89999999997</v>
      </c>
      <c r="AY2612" s="17">
        <f t="shared" si="6596"/>
        <v>189862.89999999997</v>
      </c>
      <c r="AZ2612" s="17">
        <f>AZ2616+AZ2613</f>
        <v>0</v>
      </c>
      <c r="BA2612" s="32"/>
      <c r="BB2612" s="32"/>
      <c r="BC2612" s="1"/>
      <c r="BD2612" s="1"/>
      <c r="BE2612" s="1"/>
      <c r="BF2612" s="1"/>
      <c r="BG2612" s="1"/>
      <c r="BH2612" s="1"/>
      <c r="BI2612" s="1"/>
    </row>
    <row r="2613" s="1" customFormat="1" ht="15">
      <c r="A2613" s="30" t="s">
        <v>1065</v>
      </c>
      <c r="B2613" s="30" t="s">
        <v>63</v>
      </c>
      <c r="C2613" s="30" t="s">
        <v>63</v>
      </c>
      <c r="D2613" s="30" t="s">
        <v>1084</v>
      </c>
      <c r="E2613" s="30"/>
      <c r="F2613" s="31" t="s">
        <v>52</v>
      </c>
      <c r="G2613" s="17">
        <f>G2614+G2615</f>
        <v>84718.700000000012</v>
      </c>
      <c r="H2613" s="17">
        <f>H2614+H2615</f>
        <v>87133</v>
      </c>
      <c r="I2613" s="17">
        <f>I2614+I2615</f>
        <v>87133</v>
      </c>
      <c r="J2613" s="17">
        <f>J2614+J2615</f>
        <v>0</v>
      </c>
      <c r="K2613" s="17">
        <f>K2614+K2615</f>
        <v>0</v>
      </c>
      <c r="L2613" s="17">
        <f>L2614+L2615</f>
        <v>0</v>
      </c>
      <c r="M2613" s="17">
        <f t="shared" si="6532"/>
        <v>84718.700000000012</v>
      </c>
      <c r="N2613" s="17">
        <f t="shared" si="6533"/>
        <v>87133</v>
      </c>
      <c r="O2613" s="17">
        <f t="shared" si="6534"/>
        <v>87133</v>
      </c>
      <c r="P2613" s="17">
        <f>P2614+P2615</f>
        <v>11958</v>
      </c>
      <c r="Q2613" s="17">
        <f>Q2614+Q2615</f>
        <v>0</v>
      </c>
      <c r="R2613" s="17">
        <f>R2614+R2615</f>
        <v>0</v>
      </c>
      <c r="S2613" s="17">
        <f>S2614+S2615</f>
        <v>0</v>
      </c>
      <c r="T2613" s="17">
        <f>T2614+T2615</f>
        <v>14610.4</v>
      </c>
      <c r="U2613" s="17">
        <f>U2614+U2615</f>
        <v>0</v>
      </c>
      <c r="V2613" s="17">
        <f>V2614+V2615</f>
        <v>14610.4</v>
      </c>
      <c r="W2613" s="17">
        <f>W2614+W2615</f>
        <v>0</v>
      </c>
      <c r="X2613" s="17">
        <f>X2614+X2615</f>
        <v>0</v>
      </c>
      <c r="Y2613" s="17">
        <f t="shared" si="6588"/>
        <v>96676.700000000012</v>
      </c>
      <c r="Z2613" s="17">
        <f t="shared" si="6589"/>
        <v>101743.39999999999</v>
      </c>
      <c r="AA2613" s="17">
        <f t="shared" si="6590"/>
        <v>101743.39999999999</v>
      </c>
      <c r="AB2613" s="17">
        <f>AB2614+AB2615</f>
        <v>0</v>
      </c>
      <c r="AC2613" s="17">
        <f>AC2614+AC2615</f>
        <v>0</v>
      </c>
      <c r="AD2613" s="17">
        <f>AD2614+AD2615</f>
        <v>0</v>
      </c>
      <c r="AE2613" s="17">
        <f t="shared" si="6591"/>
        <v>96676.700000000012</v>
      </c>
      <c r="AF2613" s="17">
        <f t="shared" si="6592"/>
        <v>101743.39999999999</v>
      </c>
      <c r="AG2613" s="17">
        <f t="shared" si="6593"/>
        <v>101743.39999999999</v>
      </c>
      <c r="AH2613" s="17">
        <f>AH2614+AH2615</f>
        <v>0</v>
      </c>
      <c r="AI2613" s="17">
        <f>AI2614+AI2615</f>
        <v>0</v>
      </c>
      <c r="AJ2613" s="17">
        <f>AJ2614+AJ2615</f>
        <v>0</v>
      </c>
      <c r="AK2613" s="17">
        <f>AK2614+AK2615</f>
        <v>0</v>
      </c>
      <c r="AL2613" s="17">
        <f>AL2614+AL2615</f>
        <v>0</v>
      </c>
      <c r="AM2613" s="17">
        <f>AM2614+AM2615</f>
        <v>0</v>
      </c>
      <c r="AN2613" s="17">
        <f>AN2614+AN2615</f>
        <v>0</v>
      </c>
      <c r="AO2613" s="17">
        <f>AO2614+AO2615</f>
        <v>0</v>
      </c>
      <c r="AP2613" s="17">
        <f>AP2614+AP2615</f>
        <v>0</v>
      </c>
      <c r="AQ2613" s="17">
        <f>AQ2614+AQ2615</f>
        <v>0</v>
      </c>
      <c r="AR2613" s="17">
        <f>AR2614+AR2615</f>
        <v>0</v>
      </c>
      <c r="AS2613" s="17">
        <f>AS2614+AS2615</f>
        <v>0</v>
      </c>
      <c r="AT2613" s="17">
        <f>AT2614+AT2615</f>
        <v>0</v>
      </c>
      <c r="AU2613" s="17">
        <f>AU2614+AU2615</f>
        <v>0</v>
      </c>
      <c r="AV2613" s="17">
        <f>AV2614+AV2615</f>
        <v>0</v>
      </c>
      <c r="AW2613" s="17">
        <f t="shared" si="6594"/>
        <v>96676.700000000012</v>
      </c>
      <c r="AX2613" s="17">
        <f t="shared" si="6595"/>
        <v>101743.39999999999</v>
      </c>
      <c r="AY2613" s="17">
        <f t="shared" si="6596"/>
        <v>101743.39999999999</v>
      </c>
      <c r="AZ2613" s="17">
        <f>AZ2614+AZ2615</f>
        <v>0</v>
      </c>
      <c r="BA2613" s="32"/>
      <c r="BB2613" s="32"/>
      <c r="BC2613" s="1"/>
      <c r="BD2613" s="1"/>
      <c r="BE2613" s="1"/>
      <c r="BF2613" s="1"/>
      <c r="BG2613" s="1"/>
      <c r="BH2613" s="1"/>
      <c r="BI2613" s="1"/>
    </row>
    <row r="2614" s="1" customFormat="1" ht="75">
      <c r="A2614" s="30" t="s">
        <v>1065</v>
      </c>
      <c r="B2614" s="30" t="s">
        <v>63</v>
      </c>
      <c r="C2614" s="30" t="s">
        <v>63</v>
      </c>
      <c r="D2614" s="30" t="s">
        <v>1084</v>
      </c>
      <c r="E2614" s="30" t="s">
        <v>53</v>
      </c>
      <c r="F2614" s="31" t="s">
        <v>54</v>
      </c>
      <c r="G2614" s="17">
        <v>78497.100000000006</v>
      </c>
      <c r="H2614" s="17">
        <v>80911.399999999994</v>
      </c>
      <c r="I2614" s="17">
        <v>80911.399999999994</v>
      </c>
      <c r="J2614" s="17"/>
      <c r="K2614" s="17"/>
      <c r="L2614" s="17"/>
      <c r="M2614" s="17">
        <f t="shared" si="6532"/>
        <v>78497.100000000006</v>
      </c>
      <c r="N2614" s="17">
        <f t="shared" si="6533"/>
        <v>80911.399999999994</v>
      </c>
      <c r="O2614" s="17">
        <f t="shared" si="6534"/>
        <v>80911.399999999994</v>
      </c>
      <c r="P2614" s="17">
        <v>11958</v>
      </c>
      <c r="Q2614" s="17"/>
      <c r="R2614" s="17"/>
      <c r="S2614" s="17"/>
      <c r="T2614" s="17">
        <v>14610.4</v>
      </c>
      <c r="U2614" s="17"/>
      <c r="V2614" s="17">
        <v>14610.4</v>
      </c>
      <c r="W2614" s="17"/>
      <c r="X2614" s="17"/>
      <c r="Y2614" s="17">
        <f t="shared" si="6588"/>
        <v>90455.100000000006</v>
      </c>
      <c r="Z2614" s="17">
        <f t="shared" si="6589"/>
        <v>95521.799999999988</v>
      </c>
      <c r="AA2614" s="17">
        <f t="shared" si="6590"/>
        <v>95521.799999999988</v>
      </c>
      <c r="AB2614" s="17"/>
      <c r="AC2614" s="17"/>
      <c r="AD2614" s="17"/>
      <c r="AE2614" s="17">
        <f t="shared" si="6591"/>
        <v>90455.100000000006</v>
      </c>
      <c r="AF2614" s="17">
        <f t="shared" si="6592"/>
        <v>95521.799999999988</v>
      </c>
      <c r="AG2614" s="17">
        <f t="shared" si="6593"/>
        <v>95521.799999999988</v>
      </c>
      <c r="AH2614" s="17"/>
      <c r="AI2614" s="17"/>
      <c r="AJ2614" s="17"/>
      <c r="AK2614" s="17"/>
      <c r="AL2614" s="17"/>
      <c r="AM2614" s="17"/>
      <c r="AN2614" s="17"/>
      <c r="AO2614" s="17"/>
      <c r="AP2614" s="17"/>
      <c r="AQ2614" s="17"/>
      <c r="AR2614" s="17"/>
      <c r="AS2614" s="17"/>
      <c r="AT2614" s="17"/>
      <c r="AU2614" s="17"/>
      <c r="AV2614" s="17"/>
      <c r="AW2614" s="17">
        <f t="shared" si="6594"/>
        <v>90455.100000000006</v>
      </c>
      <c r="AX2614" s="17">
        <f t="shared" si="6595"/>
        <v>95521.799999999988</v>
      </c>
      <c r="AY2614" s="17">
        <f t="shared" si="6596"/>
        <v>95521.799999999988</v>
      </c>
      <c r="AZ2614" s="17"/>
      <c r="BA2614" s="32"/>
      <c r="BB2614" s="32"/>
      <c r="BC2614" s="1"/>
      <c r="BD2614" s="1"/>
      <c r="BE2614" s="1"/>
      <c r="BF2614" s="1"/>
      <c r="BG2614" s="1"/>
      <c r="BH2614" s="1"/>
      <c r="BI2614" s="1"/>
    </row>
    <row r="2615" s="1" customFormat="1" ht="30">
      <c r="A2615" s="30" t="s">
        <v>1065</v>
      </c>
      <c r="B2615" s="30" t="s">
        <v>63</v>
      </c>
      <c r="C2615" s="30" t="s">
        <v>63</v>
      </c>
      <c r="D2615" s="30" t="s">
        <v>1084</v>
      </c>
      <c r="E2615" s="30" t="s">
        <v>41</v>
      </c>
      <c r="F2615" s="31" t="s">
        <v>42</v>
      </c>
      <c r="G2615" s="17">
        <v>6221.6000000000004</v>
      </c>
      <c r="H2615" s="17">
        <v>6221.6000000000004</v>
      </c>
      <c r="I2615" s="17">
        <v>6221.6000000000004</v>
      </c>
      <c r="J2615" s="17"/>
      <c r="K2615" s="17"/>
      <c r="L2615" s="17"/>
      <c r="M2615" s="17">
        <f t="shared" si="6532"/>
        <v>6221.6000000000004</v>
      </c>
      <c r="N2615" s="17">
        <f t="shared" si="6533"/>
        <v>6221.6000000000004</v>
      </c>
      <c r="O2615" s="17">
        <f t="shared" si="6534"/>
        <v>6221.6000000000004</v>
      </c>
      <c r="P2615" s="17"/>
      <c r="Q2615" s="17"/>
      <c r="R2615" s="17"/>
      <c r="S2615" s="17"/>
      <c r="T2615" s="17"/>
      <c r="U2615" s="17"/>
      <c r="V2615" s="17"/>
      <c r="W2615" s="17"/>
      <c r="X2615" s="17"/>
      <c r="Y2615" s="17">
        <f t="shared" si="6588"/>
        <v>6221.6000000000004</v>
      </c>
      <c r="Z2615" s="17">
        <f t="shared" si="6589"/>
        <v>6221.6000000000004</v>
      </c>
      <c r="AA2615" s="17">
        <f t="shared" si="6590"/>
        <v>6221.6000000000004</v>
      </c>
      <c r="AB2615" s="17"/>
      <c r="AC2615" s="17"/>
      <c r="AD2615" s="17"/>
      <c r="AE2615" s="17">
        <f t="shared" si="6591"/>
        <v>6221.6000000000004</v>
      </c>
      <c r="AF2615" s="17">
        <f t="shared" si="6592"/>
        <v>6221.6000000000004</v>
      </c>
      <c r="AG2615" s="17">
        <f t="shared" si="6593"/>
        <v>6221.6000000000004</v>
      </c>
      <c r="AH2615" s="17"/>
      <c r="AI2615" s="17"/>
      <c r="AJ2615" s="17"/>
      <c r="AK2615" s="17"/>
      <c r="AL2615" s="17"/>
      <c r="AM2615" s="17"/>
      <c r="AN2615" s="17"/>
      <c r="AO2615" s="17"/>
      <c r="AP2615" s="17"/>
      <c r="AQ2615" s="17"/>
      <c r="AR2615" s="17"/>
      <c r="AS2615" s="17"/>
      <c r="AT2615" s="17"/>
      <c r="AU2615" s="17"/>
      <c r="AV2615" s="17"/>
      <c r="AW2615" s="17">
        <f t="shared" si="6594"/>
        <v>6221.6000000000004</v>
      </c>
      <c r="AX2615" s="17">
        <f t="shared" si="6595"/>
        <v>6221.6000000000004</v>
      </c>
      <c r="AY2615" s="17">
        <f t="shared" si="6596"/>
        <v>6221.6000000000004</v>
      </c>
      <c r="AZ2615" s="17"/>
      <c r="BA2615" s="32"/>
      <c r="BB2615" s="32"/>
      <c r="BC2615" s="1"/>
      <c r="BD2615" s="1"/>
      <c r="BE2615" s="1"/>
      <c r="BF2615" s="1"/>
      <c r="BG2615" s="1"/>
      <c r="BH2615" s="1"/>
      <c r="BI2615" s="1"/>
    </row>
    <row r="2616" s="1" customFormat="1" ht="45">
      <c r="A2616" s="30" t="s">
        <v>1065</v>
      </c>
      <c r="B2616" s="30" t="s">
        <v>63</v>
      </c>
      <c r="C2616" s="30" t="s">
        <v>63</v>
      </c>
      <c r="D2616" s="30" t="s">
        <v>1085</v>
      </c>
      <c r="E2616" s="35"/>
      <c r="F2616" s="31" t="s">
        <v>56</v>
      </c>
      <c r="G2616" s="17">
        <f>G2617+G2618+G2619</f>
        <v>79678.199999999997</v>
      </c>
      <c r="H2616" s="17">
        <f>H2617+H2618+H2619</f>
        <v>76992.599999999991</v>
      </c>
      <c r="I2616" s="17">
        <f>I2617+I2618+I2619</f>
        <v>76992.599999999991</v>
      </c>
      <c r="J2616" s="17">
        <f>J2617+J2618+J2619</f>
        <v>0</v>
      </c>
      <c r="K2616" s="17">
        <f>K2617+K2618+K2619</f>
        <v>0</v>
      </c>
      <c r="L2616" s="17">
        <f>L2617+L2618+L2619</f>
        <v>0</v>
      </c>
      <c r="M2616" s="17">
        <f t="shared" si="6532"/>
        <v>79678.199999999997</v>
      </c>
      <c r="N2616" s="17">
        <f t="shared" si="6533"/>
        <v>76992.599999999991</v>
      </c>
      <c r="O2616" s="17">
        <f t="shared" si="6534"/>
        <v>76992.599999999991</v>
      </c>
      <c r="P2616" s="17">
        <f>P2617+P2618+P2619</f>
        <v>9147.7000000000007</v>
      </c>
      <c r="Q2616" s="17">
        <f>Q2617+Q2618+Q2619</f>
        <v>0</v>
      </c>
      <c r="R2616" s="17">
        <f>R2617+R2618+R2619</f>
        <v>0</v>
      </c>
      <c r="S2616" s="17">
        <f>S2617+S2618+S2619</f>
        <v>0</v>
      </c>
      <c r="T2616" s="17">
        <f>T2617+T2618+T2619</f>
        <v>11126.9</v>
      </c>
      <c r="U2616" s="17">
        <f>U2617+U2618+U2619</f>
        <v>0</v>
      </c>
      <c r="V2616" s="17">
        <f>V2617+V2618+V2619</f>
        <v>11126.9</v>
      </c>
      <c r="W2616" s="17">
        <f>W2617+W2618+W2619</f>
        <v>0</v>
      </c>
      <c r="X2616" s="17">
        <f>X2617+X2618+X2619</f>
        <v>0</v>
      </c>
      <c r="Y2616" s="17">
        <f t="shared" si="6588"/>
        <v>88825.899999999994</v>
      </c>
      <c r="Z2616" s="17">
        <f t="shared" si="6589"/>
        <v>88119.499999999985</v>
      </c>
      <c r="AA2616" s="17">
        <f t="shared" si="6590"/>
        <v>88119.499999999985</v>
      </c>
      <c r="AB2616" s="17">
        <f>AB2617+AB2618+AB2619</f>
        <v>0</v>
      </c>
      <c r="AC2616" s="17">
        <f>AC2617+AC2618+AC2619</f>
        <v>0</v>
      </c>
      <c r="AD2616" s="17">
        <f>AD2617+AD2618+AD2619</f>
        <v>0</v>
      </c>
      <c r="AE2616" s="17">
        <f t="shared" si="6591"/>
        <v>88825.899999999994</v>
      </c>
      <c r="AF2616" s="17">
        <f t="shared" si="6592"/>
        <v>88119.499999999985</v>
      </c>
      <c r="AG2616" s="17">
        <f t="shared" si="6593"/>
        <v>88119.499999999985</v>
      </c>
      <c r="AH2616" s="17">
        <f>AH2617+AH2618+AH2619</f>
        <v>0</v>
      </c>
      <c r="AI2616" s="17">
        <f>AI2617+AI2618+AI2619</f>
        <v>0</v>
      </c>
      <c r="AJ2616" s="17">
        <f>AJ2617+AJ2618+AJ2619</f>
        <v>0</v>
      </c>
      <c r="AK2616" s="17">
        <f>AK2617+AK2618+AK2619</f>
        <v>0</v>
      </c>
      <c r="AL2616" s="17">
        <f>AL2617+AL2618+AL2619</f>
        <v>0</v>
      </c>
      <c r="AM2616" s="17">
        <f>AM2617+AM2618+AM2619</f>
        <v>0</v>
      </c>
      <c r="AN2616" s="17">
        <f>AN2617+AN2618+AN2619</f>
        <v>0</v>
      </c>
      <c r="AO2616" s="17">
        <f>AO2617+AO2618+AO2619</f>
        <v>0</v>
      </c>
      <c r="AP2616" s="17">
        <f>AP2617+AP2618+AP2619</f>
        <v>0</v>
      </c>
      <c r="AQ2616" s="17">
        <f>AQ2617+AQ2618+AQ2619</f>
        <v>0</v>
      </c>
      <c r="AR2616" s="17">
        <f>AR2617+AR2618+AR2619</f>
        <v>0</v>
      </c>
      <c r="AS2616" s="17">
        <f>AS2617+AS2618+AS2619</f>
        <v>0</v>
      </c>
      <c r="AT2616" s="17">
        <f>AT2617+AT2618+AT2619</f>
        <v>0</v>
      </c>
      <c r="AU2616" s="17">
        <f>AU2617+AU2618+AU2619</f>
        <v>0</v>
      </c>
      <c r="AV2616" s="17">
        <f>AV2617+AV2618+AV2619</f>
        <v>0</v>
      </c>
      <c r="AW2616" s="17">
        <f t="shared" si="6594"/>
        <v>88825.899999999994</v>
      </c>
      <c r="AX2616" s="17">
        <f t="shared" si="6595"/>
        <v>88119.499999999985</v>
      </c>
      <c r="AY2616" s="17">
        <f t="shared" si="6596"/>
        <v>88119.499999999985</v>
      </c>
      <c r="AZ2616" s="17">
        <f>AZ2617+AZ2618+AZ2619</f>
        <v>0</v>
      </c>
      <c r="BA2616" s="32"/>
      <c r="BB2616" s="32"/>
      <c r="BC2616" s="1"/>
      <c r="BD2616" s="1"/>
      <c r="BE2616" s="1"/>
      <c r="BF2616" s="1"/>
      <c r="BG2616" s="1"/>
      <c r="BH2616" s="1"/>
      <c r="BI2616" s="1"/>
    </row>
    <row r="2617" s="1" customFormat="1" ht="75">
      <c r="A2617" s="30" t="s">
        <v>1065</v>
      </c>
      <c r="B2617" s="30" t="s">
        <v>63</v>
      </c>
      <c r="C2617" s="30" t="s">
        <v>63</v>
      </c>
      <c r="D2617" s="30" t="s">
        <v>1085</v>
      </c>
      <c r="E2617" s="30" t="s">
        <v>53</v>
      </c>
      <c r="F2617" s="31" t="s">
        <v>54</v>
      </c>
      <c r="G2617" s="17">
        <v>67145.300000000003</v>
      </c>
      <c r="H2617" s="17">
        <v>69209.699999999997</v>
      </c>
      <c r="I2617" s="17">
        <v>69209.699999999997</v>
      </c>
      <c r="J2617" s="17"/>
      <c r="K2617" s="17"/>
      <c r="L2617" s="17"/>
      <c r="M2617" s="17">
        <f t="shared" si="6532"/>
        <v>67145.300000000003</v>
      </c>
      <c r="N2617" s="17">
        <f t="shared" si="6533"/>
        <v>69209.699999999997</v>
      </c>
      <c r="O2617" s="17">
        <f t="shared" si="6534"/>
        <v>69209.699999999997</v>
      </c>
      <c r="P2617" s="17">
        <v>9147.7000000000007</v>
      </c>
      <c r="Q2617" s="17"/>
      <c r="R2617" s="17"/>
      <c r="S2617" s="17"/>
      <c r="T2617" s="17">
        <v>11126.9</v>
      </c>
      <c r="U2617" s="17"/>
      <c r="V2617" s="17">
        <v>11126.9</v>
      </c>
      <c r="W2617" s="17"/>
      <c r="X2617" s="17"/>
      <c r="Y2617" s="17">
        <f t="shared" si="6588"/>
        <v>76293</v>
      </c>
      <c r="Z2617" s="17">
        <f t="shared" si="6589"/>
        <v>80336.599999999991</v>
      </c>
      <c r="AA2617" s="17">
        <f t="shared" si="6590"/>
        <v>80336.599999999991</v>
      </c>
      <c r="AB2617" s="17"/>
      <c r="AC2617" s="17"/>
      <c r="AD2617" s="17"/>
      <c r="AE2617" s="17">
        <f t="shared" si="6591"/>
        <v>76293</v>
      </c>
      <c r="AF2617" s="17">
        <f t="shared" si="6592"/>
        <v>80336.599999999991</v>
      </c>
      <c r="AG2617" s="17">
        <f t="shared" si="6593"/>
        <v>80336.599999999991</v>
      </c>
      <c r="AH2617" s="17"/>
      <c r="AI2617" s="17"/>
      <c r="AJ2617" s="17"/>
      <c r="AK2617" s="17"/>
      <c r="AL2617" s="17"/>
      <c r="AM2617" s="17"/>
      <c r="AN2617" s="17"/>
      <c r="AO2617" s="17"/>
      <c r="AP2617" s="17"/>
      <c r="AQ2617" s="17"/>
      <c r="AR2617" s="17"/>
      <c r="AS2617" s="17"/>
      <c r="AT2617" s="17"/>
      <c r="AU2617" s="17"/>
      <c r="AV2617" s="17"/>
      <c r="AW2617" s="17">
        <f t="shared" si="6594"/>
        <v>76293</v>
      </c>
      <c r="AX2617" s="17">
        <f t="shared" si="6595"/>
        <v>80336.599999999991</v>
      </c>
      <c r="AY2617" s="17">
        <f t="shared" si="6596"/>
        <v>80336.599999999991</v>
      </c>
      <c r="AZ2617" s="17"/>
      <c r="BA2617" s="32"/>
      <c r="BB2617" s="32"/>
      <c r="BC2617" s="1"/>
      <c r="BD2617" s="1"/>
      <c r="BE2617" s="1"/>
      <c r="BF2617" s="1"/>
      <c r="BG2617" s="1"/>
      <c r="BH2617" s="1"/>
      <c r="BI2617" s="1"/>
    </row>
    <row r="2618" s="1" customFormat="1" ht="30">
      <c r="A2618" s="30" t="s">
        <v>1065</v>
      </c>
      <c r="B2618" s="30" t="s">
        <v>63</v>
      </c>
      <c r="C2618" s="30" t="s">
        <v>63</v>
      </c>
      <c r="D2618" s="30" t="s">
        <v>1085</v>
      </c>
      <c r="E2618" s="30" t="s">
        <v>41</v>
      </c>
      <c r="F2618" s="31" t="s">
        <v>42</v>
      </c>
      <c r="G2618" s="17">
        <v>12516.700000000001</v>
      </c>
      <c r="H2618" s="17">
        <v>7766.6999999999998</v>
      </c>
      <c r="I2618" s="17">
        <v>7766.6999999999998</v>
      </c>
      <c r="J2618" s="17"/>
      <c r="K2618" s="17"/>
      <c r="L2618" s="17"/>
      <c r="M2618" s="17">
        <f t="shared" si="6532"/>
        <v>12516.700000000001</v>
      </c>
      <c r="N2618" s="17">
        <f t="shared" si="6533"/>
        <v>7766.6999999999998</v>
      </c>
      <c r="O2618" s="17">
        <f t="shared" si="6534"/>
        <v>7766.6999999999998</v>
      </c>
      <c r="P2618" s="17"/>
      <c r="Q2618" s="17"/>
      <c r="R2618" s="17"/>
      <c r="S2618" s="17"/>
      <c r="T2618" s="17"/>
      <c r="U2618" s="17"/>
      <c r="V2618" s="17"/>
      <c r="W2618" s="17"/>
      <c r="X2618" s="17"/>
      <c r="Y2618" s="17">
        <f t="shared" si="6588"/>
        <v>12516.700000000001</v>
      </c>
      <c r="Z2618" s="17">
        <f t="shared" si="6589"/>
        <v>7766.6999999999998</v>
      </c>
      <c r="AA2618" s="17">
        <f t="shared" si="6590"/>
        <v>7766.6999999999998</v>
      </c>
      <c r="AB2618" s="17"/>
      <c r="AC2618" s="17"/>
      <c r="AD2618" s="17"/>
      <c r="AE2618" s="17">
        <f t="shared" si="6591"/>
        <v>12516.700000000001</v>
      </c>
      <c r="AF2618" s="17">
        <f t="shared" si="6592"/>
        <v>7766.6999999999998</v>
      </c>
      <c r="AG2618" s="17">
        <f t="shared" si="6593"/>
        <v>7766.6999999999998</v>
      </c>
      <c r="AH2618" s="17"/>
      <c r="AI2618" s="17"/>
      <c r="AJ2618" s="17"/>
      <c r="AK2618" s="17"/>
      <c r="AL2618" s="17"/>
      <c r="AM2618" s="17"/>
      <c r="AN2618" s="17"/>
      <c r="AO2618" s="17"/>
      <c r="AP2618" s="17"/>
      <c r="AQ2618" s="17"/>
      <c r="AR2618" s="17"/>
      <c r="AS2618" s="17"/>
      <c r="AT2618" s="17"/>
      <c r="AU2618" s="17"/>
      <c r="AV2618" s="17"/>
      <c r="AW2618" s="17">
        <f t="shared" si="6594"/>
        <v>12516.700000000001</v>
      </c>
      <c r="AX2618" s="17">
        <f t="shared" si="6595"/>
        <v>7766.6999999999998</v>
      </c>
      <c r="AY2618" s="17">
        <f t="shared" si="6596"/>
        <v>7766.6999999999998</v>
      </c>
      <c r="AZ2618" s="17"/>
      <c r="BA2618" s="32"/>
      <c r="BB2618" s="32"/>
      <c r="BC2618" s="1"/>
      <c r="BD2618" s="1"/>
      <c r="BE2618" s="1"/>
      <c r="BF2618" s="1"/>
      <c r="BG2618" s="1"/>
      <c r="BH2618" s="1"/>
      <c r="BI2618" s="1"/>
    </row>
    <row r="2619" s="1" customFormat="1" ht="15">
      <c r="A2619" s="30" t="s">
        <v>1065</v>
      </c>
      <c r="B2619" s="30" t="s">
        <v>63</v>
      </c>
      <c r="C2619" s="30" t="s">
        <v>63</v>
      </c>
      <c r="D2619" s="30" t="s">
        <v>1085</v>
      </c>
      <c r="E2619" s="30" t="s">
        <v>43</v>
      </c>
      <c r="F2619" s="31" t="s">
        <v>44</v>
      </c>
      <c r="G2619" s="17">
        <v>16.199999999999999</v>
      </c>
      <c r="H2619" s="17">
        <v>16.199999999999999</v>
      </c>
      <c r="I2619" s="17">
        <v>16.199999999999999</v>
      </c>
      <c r="J2619" s="17"/>
      <c r="K2619" s="17"/>
      <c r="L2619" s="17"/>
      <c r="M2619" s="17">
        <f t="shared" si="6532"/>
        <v>16.199999999999999</v>
      </c>
      <c r="N2619" s="17">
        <f t="shared" si="6533"/>
        <v>16.199999999999999</v>
      </c>
      <c r="O2619" s="17">
        <f t="shared" si="6534"/>
        <v>16.199999999999999</v>
      </c>
      <c r="P2619" s="17"/>
      <c r="Q2619" s="17"/>
      <c r="R2619" s="17"/>
      <c r="S2619" s="17"/>
      <c r="T2619" s="17"/>
      <c r="U2619" s="17"/>
      <c r="V2619" s="17"/>
      <c r="W2619" s="17"/>
      <c r="X2619" s="17"/>
      <c r="Y2619" s="17">
        <f t="shared" si="6588"/>
        <v>16.199999999999999</v>
      </c>
      <c r="Z2619" s="17">
        <f t="shared" si="6589"/>
        <v>16.199999999999999</v>
      </c>
      <c r="AA2619" s="17">
        <f t="shared" si="6590"/>
        <v>16.199999999999999</v>
      </c>
      <c r="AB2619" s="17"/>
      <c r="AC2619" s="17"/>
      <c r="AD2619" s="17"/>
      <c r="AE2619" s="17">
        <f t="shared" si="6591"/>
        <v>16.199999999999999</v>
      </c>
      <c r="AF2619" s="17">
        <f t="shared" si="6592"/>
        <v>16.199999999999999</v>
      </c>
      <c r="AG2619" s="17">
        <f t="shared" si="6593"/>
        <v>16.199999999999999</v>
      </c>
      <c r="AH2619" s="17"/>
      <c r="AI2619" s="17"/>
      <c r="AJ2619" s="17"/>
      <c r="AK2619" s="17"/>
      <c r="AL2619" s="17"/>
      <c r="AM2619" s="17"/>
      <c r="AN2619" s="17"/>
      <c r="AO2619" s="17"/>
      <c r="AP2619" s="17"/>
      <c r="AQ2619" s="17"/>
      <c r="AR2619" s="17"/>
      <c r="AS2619" s="17"/>
      <c r="AT2619" s="17"/>
      <c r="AU2619" s="17"/>
      <c r="AV2619" s="17"/>
      <c r="AW2619" s="17">
        <f t="shared" si="6594"/>
        <v>16.199999999999999</v>
      </c>
      <c r="AX2619" s="17">
        <f t="shared" si="6595"/>
        <v>16.199999999999999</v>
      </c>
      <c r="AY2619" s="17">
        <f t="shared" si="6596"/>
        <v>16.199999999999999</v>
      </c>
      <c r="AZ2619" s="17"/>
      <c r="BA2619" s="32"/>
      <c r="BB2619" s="32"/>
      <c r="BC2619" s="1"/>
      <c r="BD2619" s="1"/>
      <c r="BE2619" s="1"/>
      <c r="BF2619" s="1"/>
      <c r="BG2619" s="1"/>
      <c r="BH2619" s="1"/>
      <c r="BI2619" s="1"/>
    </row>
    <row r="2620" s="20" customFormat="1" ht="15">
      <c r="A2620" s="21" t="s">
        <v>1065</v>
      </c>
      <c r="B2620" s="21" t="s">
        <v>297</v>
      </c>
      <c r="C2620" s="21"/>
      <c r="D2620" s="21"/>
      <c r="E2620" s="21"/>
      <c r="F2620" s="22" t="s">
        <v>298</v>
      </c>
      <c r="G2620" s="23">
        <f>G2621+G2629</f>
        <v>648186.90000000002</v>
      </c>
      <c r="H2620" s="23">
        <f>H2621+H2629</f>
        <v>714514</v>
      </c>
      <c r="I2620" s="23">
        <f>I2621+I2629</f>
        <v>804660.5</v>
      </c>
      <c r="J2620" s="23">
        <f>J2621+J2629</f>
        <v>0</v>
      </c>
      <c r="K2620" s="23">
        <f>K2621+K2629</f>
        <v>0</v>
      </c>
      <c r="L2620" s="23">
        <f>L2621+L2629</f>
        <v>0</v>
      </c>
      <c r="M2620" s="23">
        <f t="shared" si="6532"/>
        <v>648186.90000000002</v>
      </c>
      <c r="N2620" s="23">
        <f t="shared" si="6533"/>
        <v>714514</v>
      </c>
      <c r="O2620" s="23">
        <f t="shared" si="6534"/>
        <v>804660.5</v>
      </c>
      <c r="P2620" s="23">
        <f>P2621+P2629</f>
        <v>0</v>
      </c>
      <c r="Q2620" s="23">
        <f>Q2621+Q2629</f>
        <v>0</v>
      </c>
      <c r="R2620" s="23">
        <f>R2621+R2629</f>
        <v>0</v>
      </c>
      <c r="S2620" s="23">
        <f>S2621+S2629</f>
        <v>0</v>
      </c>
      <c r="T2620" s="23">
        <f>T2621+T2629</f>
        <v>0</v>
      </c>
      <c r="U2620" s="23">
        <f>U2621+U2629</f>
        <v>0</v>
      </c>
      <c r="V2620" s="23">
        <f>V2621+V2629</f>
        <v>0</v>
      </c>
      <c r="W2620" s="23">
        <f>W2621+W2629</f>
        <v>0</v>
      </c>
      <c r="X2620" s="23">
        <f>X2621+X2629</f>
        <v>0</v>
      </c>
      <c r="Y2620" s="23">
        <f t="shared" si="6588"/>
        <v>648186.90000000002</v>
      </c>
      <c r="Z2620" s="23">
        <f t="shared" si="6589"/>
        <v>714514</v>
      </c>
      <c r="AA2620" s="23">
        <f t="shared" si="6590"/>
        <v>804660.5</v>
      </c>
      <c r="AB2620" s="23">
        <f>AB2621+AB2629</f>
        <v>0</v>
      </c>
      <c r="AC2620" s="23">
        <f>AC2621+AC2629</f>
        <v>0</v>
      </c>
      <c r="AD2620" s="23">
        <f>AD2621+AD2629</f>
        <v>0</v>
      </c>
      <c r="AE2620" s="23">
        <f t="shared" si="6591"/>
        <v>648186.90000000002</v>
      </c>
      <c r="AF2620" s="23">
        <f t="shared" si="6592"/>
        <v>714514</v>
      </c>
      <c r="AG2620" s="23">
        <f t="shared" si="6593"/>
        <v>804660.5</v>
      </c>
      <c r="AH2620" s="23">
        <f>AH2621+AH2629</f>
        <v>0</v>
      </c>
      <c r="AI2620" s="23">
        <f>AI2621+AI2629</f>
        <v>0</v>
      </c>
      <c r="AJ2620" s="23">
        <f>AJ2621+AJ2629</f>
        <v>0</v>
      </c>
      <c r="AK2620" s="23">
        <f>AK2621+AK2629</f>
        <v>0</v>
      </c>
      <c r="AL2620" s="23">
        <f>AL2621+AL2629</f>
        <v>0</v>
      </c>
      <c r="AM2620" s="23">
        <f>AM2621+AM2629</f>
        <v>0</v>
      </c>
      <c r="AN2620" s="23">
        <f>AN2621+AN2629</f>
        <v>0</v>
      </c>
      <c r="AO2620" s="23">
        <f>AO2621+AO2629</f>
        <v>0</v>
      </c>
      <c r="AP2620" s="23">
        <f>AP2621+AP2629</f>
        <v>0</v>
      </c>
      <c r="AQ2620" s="23">
        <f>AQ2621+AQ2629</f>
        <v>0</v>
      </c>
      <c r="AR2620" s="23">
        <f>AR2621+AR2629</f>
        <v>0</v>
      </c>
      <c r="AS2620" s="23">
        <f>AS2621+AS2629</f>
        <v>0</v>
      </c>
      <c r="AT2620" s="23">
        <f>AT2621+AT2629</f>
        <v>0</v>
      </c>
      <c r="AU2620" s="23">
        <f>AU2621+AU2629</f>
        <v>0</v>
      </c>
      <c r="AV2620" s="23">
        <f>AV2621+AV2629</f>
        <v>0</v>
      </c>
      <c r="AW2620" s="23">
        <f t="shared" si="6594"/>
        <v>648186.90000000002</v>
      </c>
      <c r="AX2620" s="23">
        <f t="shared" si="6595"/>
        <v>714514</v>
      </c>
      <c r="AY2620" s="23">
        <f t="shared" si="6596"/>
        <v>804660.5</v>
      </c>
      <c r="AZ2620" s="23">
        <f>AZ2621+AZ2629</f>
        <v>0</v>
      </c>
      <c r="BA2620" s="24"/>
      <c r="BB2620" s="24"/>
      <c r="BC2620" s="20"/>
      <c r="BD2620" s="20"/>
      <c r="BE2620" s="20"/>
      <c r="BF2620" s="20"/>
      <c r="BG2620" s="20"/>
      <c r="BH2620" s="20"/>
      <c r="BI2620" s="20"/>
    </row>
    <row r="2621" s="25" customFormat="1" ht="15">
      <c r="A2621" s="26" t="s">
        <v>1065</v>
      </c>
      <c r="B2621" s="26" t="s">
        <v>297</v>
      </c>
      <c r="C2621" s="26" t="s">
        <v>121</v>
      </c>
      <c r="D2621" s="26"/>
      <c r="E2621" s="26"/>
      <c r="F2621" s="27" t="s">
        <v>390</v>
      </c>
      <c r="G2621" s="28">
        <f t="shared" ref="G2621:G2623" si="6631">G2622</f>
        <v>604873.40000000002</v>
      </c>
      <c r="H2621" s="28">
        <f t="shared" ref="H2621:H2623" si="6632">H2622</f>
        <v>671214.40000000002</v>
      </c>
      <c r="I2621" s="28">
        <f t="shared" ref="I2621:I2623" si="6633">I2622</f>
        <v>760969.80000000005</v>
      </c>
      <c r="J2621" s="28">
        <f t="shared" ref="J2621:J2623" si="6634">J2622</f>
        <v>0</v>
      </c>
      <c r="K2621" s="28">
        <f t="shared" ref="K2621:K2623" si="6635">K2622</f>
        <v>0</v>
      </c>
      <c r="L2621" s="28">
        <f t="shared" ref="L2621:L2623" si="6636">L2622</f>
        <v>0</v>
      </c>
      <c r="M2621" s="28">
        <f t="shared" si="6532"/>
        <v>604873.40000000002</v>
      </c>
      <c r="N2621" s="28">
        <f t="shared" si="6533"/>
        <v>671214.40000000002</v>
      </c>
      <c r="O2621" s="28">
        <f t="shared" si="6534"/>
        <v>760969.80000000005</v>
      </c>
      <c r="P2621" s="28">
        <f t="shared" ref="P2621:P2623" si="6637">P2622</f>
        <v>0</v>
      </c>
      <c r="Q2621" s="28">
        <f t="shared" ref="Q2621:Q2623" si="6638">Q2622</f>
        <v>0</v>
      </c>
      <c r="R2621" s="28">
        <f t="shared" ref="R2621:R2623" si="6639">R2622</f>
        <v>0</v>
      </c>
      <c r="S2621" s="28">
        <f t="shared" ref="S2621:S2623" si="6640">S2622</f>
        <v>0</v>
      </c>
      <c r="T2621" s="28">
        <f t="shared" ref="T2621:T2623" si="6641">T2622</f>
        <v>0</v>
      </c>
      <c r="U2621" s="28">
        <f t="shared" ref="U2621:U2623" si="6642">U2622</f>
        <v>0</v>
      </c>
      <c r="V2621" s="28">
        <f t="shared" ref="V2621:V2623" si="6643">V2622</f>
        <v>0</v>
      </c>
      <c r="W2621" s="28">
        <f t="shared" ref="W2621:W2623" si="6644">W2622</f>
        <v>0</v>
      </c>
      <c r="X2621" s="28">
        <f t="shared" ref="X2621:X2623" si="6645">X2622</f>
        <v>0</v>
      </c>
      <c r="Y2621" s="28">
        <f t="shared" si="6588"/>
        <v>604873.40000000002</v>
      </c>
      <c r="Z2621" s="28">
        <f t="shared" si="6589"/>
        <v>671214.40000000002</v>
      </c>
      <c r="AA2621" s="28">
        <f t="shared" si="6590"/>
        <v>760969.80000000005</v>
      </c>
      <c r="AB2621" s="28">
        <f t="shared" ref="AB2621:AB2623" si="6646">AB2622</f>
        <v>0</v>
      </c>
      <c r="AC2621" s="28">
        <f t="shared" ref="AC2621:AC2623" si="6647">AC2622</f>
        <v>0</v>
      </c>
      <c r="AD2621" s="28">
        <f t="shared" ref="AD2621:AD2623" si="6648">AD2622</f>
        <v>0</v>
      </c>
      <c r="AE2621" s="28">
        <f t="shared" si="6591"/>
        <v>604873.40000000002</v>
      </c>
      <c r="AF2621" s="28">
        <f t="shared" si="6592"/>
        <v>671214.40000000002</v>
      </c>
      <c r="AG2621" s="28">
        <f t="shared" si="6593"/>
        <v>760969.80000000005</v>
      </c>
      <c r="AH2621" s="28">
        <f t="shared" ref="AH2621:AH2623" si="6649">AH2622</f>
        <v>0</v>
      </c>
      <c r="AI2621" s="28">
        <f t="shared" ref="AI2621:AI2623" si="6650">AI2622</f>
        <v>0</v>
      </c>
      <c r="AJ2621" s="28">
        <f t="shared" ref="AJ2621:AJ2623" si="6651">AJ2622</f>
        <v>0</v>
      </c>
      <c r="AK2621" s="28">
        <f t="shared" ref="AK2621:AK2623" si="6652">AK2622</f>
        <v>0</v>
      </c>
      <c r="AL2621" s="28">
        <f t="shared" ref="AL2621:AL2623" si="6653">AL2622</f>
        <v>0</v>
      </c>
      <c r="AM2621" s="28">
        <f t="shared" ref="AM2621:AM2623" si="6654">AM2622</f>
        <v>0</v>
      </c>
      <c r="AN2621" s="28">
        <f t="shared" ref="AN2621:AN2623" si="6655">AN2622</f>
        <v>0</v>
      </c>
      <c r="AO2621" s="28">
        <f t="shared" ref="AO2621:AO2623" si="6656">AO2622</f>
        <v>0</v>
      </c>
      <c r="AP2621" s="28">
        <f t="shared" ref="AP2621:AP2623" si="6657">AP2622</f>
        <v>0</v>
      </c>
      <c r="AQ2621" s="28">
        <f t="shared" ref="AQ2621:AQ2623" si="6658">AQ2622</f>
        <v>0</v>
      </c>
      <c r="AR2621" s="28">
        <f t="shared" ref="AR2621:AR2623" si="6659">AR2622</f>
        <v>0</v>
      </c>
      <c r="AS2621" s="28">
        <f t="shared" ref="AS2621:AS2623" si="6660">AS2622</f>
        <v>0</v>
      </c>
      <c r="AT2621" s="28">
        <f t="shared" ref="AT2621:AT2623" si="6661">AT2622</f>
        <v>0</v>
      </c>
      <c r="AU2621" s="28">
        <f t="shared" ref="AU2621:AU2623" si="6662">AU2622</f>
        <v>0</v>
      </c>
      <c r="AV2621" s="28">
        <f t="shared" ref="AV2621:AV2623" si="6663">AV2622</f>
        <v>0</v>
      </c>
      <c r="AW2621" s="28">
        <f t="shared" si="6594"/>
        <v>604873.40000000002</v>
      </c>
      <c r="AX2621" s="28">
        <f t="shared" si="6595"/>
        <v>671214.40000000002</v>
      </c>
      <c r="AY2621" s="28">
        <f t="shared" si="6596"/>
        <v>760969.80000000005</v>
      </c>
      <c r="AZ2621" s="28">
        <f t="shared" ref="AZ2621:AZ2623" si="6664">AZ2622</f>
        <v>0</v>
      </c>
      <c r="BA2621" s="29"/>
      <c r="BB2621" s="29"/>
      <c r="BC2621" s="25"/>
      <c r="BD2621" s="25"/>
      <c r="BE2621" s="25"/>
      <c r="BF2621" s="25"/>
      <c r="BG2621" s="25"/>
      <c r="BH2621" s="25"/>
      <c r="BI2621" s="25"/>
    </row>
    <row r="2622" s="1" customFormat="1" ht="30">
      <c r="A2622" s="30" t="s">
        <v>1065</v>
      </c>
      <c r="B2622" s="30" t="s">
        <v>297</v>
      </c>
      <c r="C2622" s="30" t="s">
        <v>121</v>
      </c>
      <c r="D2622" s="30" t="s">
        <v>566</v>
      </c>
      <c r="E2622" s="35"/>
      <c r="F2622" s="31" t="s">
        <v>567</v>
      </c>
      <c r="G2622" s="17">
        <f t="shared" si="6631"/>
        <v>604873.40000000002</v>
      </c>
      <c r="H2622" s="17">
        <f t="shared" si="6632"/>
        <v>671214.40000000002</v>
      </c>
      <c r="I2622" s="17">
        <f t="shared" si="6633"/>
        <v>760969.80000000005</v>
      </c>
      <c r="J2622" s="17">
        <f t="shared" si="6634"/>
        <v>0</v>
      </c>
      <c r="K2622" s="17">
        <f t="shared" si="6635"/>
        <v>0</v>
      </c>
      <c r="L2622" s="17">
        <f t="shared" si="6636"/>
        <v>0</v>
      </c>
      <c r="M2622" s="17">
        <f t="shared" si="6532"/>
        <v>604873.40000000002</v>
      </c>
      <c r="N2622" s="17">
        <f t="shared" si="6533"/>
        <v>671214.40000000002</v>
      </c>
      <c r="O2622" s="17">
        <f t="shared" si="6534"/>
        <v>760969.80000000005</v>
      </c>
      <c r="P2622" s="17">
        <f t="shared" si="6637"/>
        <v>0</v>
      </c>
      <c r="Q2622" s="17">
        <f t="shared" si="6638"/>
        <v>0</v>
      </c>
      <c r="R2622" s="17">
        <f t="shared" si="6639"/>
        <v>0</v>
      </c>
      <c r="S2622" s="17">
        <f t="shared" si="6640"/>
        <v>0</v>
      </c>
      <c r="T2622" s="17">
        <f t="shared" si="6641"/>
        <v>0</v>
      </c>
      <c r="U2622" s="17">
        <f t="shared" si="6642"/>
        <v>0</v>
      </c>
      <c r="V2622" s="17">
        <f t="shared" si="6643"/>
        <v>0</v>
      </c>
      <c r="W2622" s="17">
        <f t="shared" si="6644"/>
        <v>0</v>
      </c>
      <c r="X2622" s="17">
        <f t="shared" si="6645"/>
        <v>0</v>
      </c>
      <c r="Y2622" s="17">
        <f t="shared" si="6588"/>
        <v>604873.40000000002</v>
      </c>
      <c r="Z2622" s="17">
        <f t="shared" si="6589"/>
        <v>671214.40000000002</v>
      </c>
      <c r="AA2622" s="17">
        <f t="shared" si="6590"/>
        <v>760969.80000000005</v>
      </c>
      <c r="AB2622" s="17">
        <f t="shared" si="6646"/>
        <v>0</v>
      </c>
      <c r="AC2622" s="17">
        <f t="shared" si="6647"/>
        <v>0</v>
      </c>
      <c r="AD2622" s="17">
        <f t="shared" si="6648"/>
        <v>0</v>
      </c>
      <c r="AE2622" s="17">
        <f t="shared" si="6591"/>
        <v>604873.40000000002</v>
      </c>
      <c r="AF2622" s="17">
        <f t="shared" si="6592"/>
        <v>671214.40000000002</v>
      </c>
      <c r="AG2622" s="17">
        <f t="shared" si="6593"/>
        <v>760969.80000000005</v>
      </c>
      <c r="AH2622" s="17">
        <f t="shared" si="6649"/>
        <v>0</v>
      </c>
      <c r="AI2622" s="17">
        <f t="shared" si="6650"/>
        <v>0</v>
      </c>
      <c r="AJ2622" s="17">
        <f t="shared" si="6651"/>
        <v>0</v>
      </c>
      <c r="AK2622" s="17">
        <f t="shared" si="6652"/>
        <v>0</v>
      </c>
      <c r="AL2622" s="17">
        <f t="shared" si="6653"/>
        <v>0</v>
      </c>
      <c r="AM2622" s="17">
        <f t="shared" si="6654"/>
        <v>0</v>
      </c>
      <c r="AN2622" s="17">
        <f t="shared" si="6655"/>
        <v>0</v>
      </c>
      <c r="AO2622" s="17">
        <f t="shared" si="6656"/>
        <v>0</v>
      </c>
      <c r="AP2622" s="17">
        <f t="shared" si="6657"/>
        <v>0</v>
      </c>
      <c r="AQ2622" s="17">
        <f t="shared" si="6658"/>
        <v>0</v>
      </c>
      <c r="AR2622" s="17">
        <f t="shared" si="6659"/>
        <v>0</v>
      </c>
      <c r="AS2622" s="17">
        <f t="shared" si="6660"/>
        <v>0</v>
      </c>
      <c r="AT2622" s="17">
        <f t="shared" si="6661"/>
        <v>0</v>
      </c>
      <c r="AU2622" s="17">
        <f t="shared" si="6662"/>
        <v>0</v>
      </c>
      <c r="AV2622" s="17">
        <f t="shared" si="6663"/>
        <v>0</v>
      </c>
      <c r="AW2622" s="17">
        <f t="shared" si="6594"/>
        <v>604873.40000000002</v>
      </c>
      <c r="AX2622" s="17">
        <f t="shared" si="6595"/>
        <v>671214.40000000002</v>
      </c>
      <c r="AY2622" s="17">
        <f t="shared" si="6596"/>
        <v>760969.80000000005</v>
      </c>
      <c r="AZ2622" s="17">
        <f t="shared" si="6664"/>
        <v>0</v>
      </c>
      <c r="BA2622" s="32"/>
      <c r="BB2622" s="32"/>
      <c r="BC2622" s="1"/>
      <c r="BD2622" s="1"/>
      <c r="BE2622" s="1"/>
      <c r="BF2622" s="1"/>
      <c r="BG2622" s="1"/>
      <c r="BH2622" s="1"/>
      <c r="BI2622" s="1"/>
    </row>
    <row r="2623" s="1" customFormat="1" ht="15">
      <c r="A2623" s="30" t="s">
        <v>1065</v>
      </c>
      <c r="B2623" s="30" t="s">
        <v>297</v>
      </c>
      <c r="C2623" s="30" t="s">
        <v>121</v>
      </c>
      <c r="D2623" s="30" t="s">
        <v>568</v>
      </c>
      <c r="E2623" s="35"/>
      <c r="F2623" s="31" t="s">
        <v>80</v>
      </c>
      <c r="G2623" s="17">
        <f t="shared" si="6631"/>
        <v>604873.40000000002</v>
      </c>
      <c r="H2623" s="17">
        <f t="shared" si="6632"/>
        <v>671214.40000000002</v>
      </c>
      <c r="I2623" s="17">
        <f t="shared" si="6633"/>
        <v>760969.80000000005</v>
      </c>
      <c r="J2623" s="17">
        <f t="shared" si="6634"/>
        <v>0</v>
      </c>
      <c r="K2623" s="17">
        <f t="shared" si="6635"/>
        <v>0</v>
      </c>
      <c r="L2623" s="17">
        <f t="shared" si="6636"/>
        <v>0</v>
      </c>
      <c r="M2623" s="17">
        <f t="shared" si="6532"/>
        <v>604873.40000000002</v>
      </c>
      <c r="N2623" s="17">
        <f t="shared" si="6533"/>
        <v>671214.40000000002</v>
      </c>
      <c r="O2623" s="17">
        <f t="shared" si="6534"/>
        <v>760969.80000000005</v>
      </c>
      <c r="P2623" s="17">
        <f t="shared" si="6637"/>
        <v>0</v>
      </c>
      <c r="Q2623" s="17">
        <f t="shared" si="6638"/>
        <v>0</v>
      </c>
      <c r="R2623" s="17">
        <f t="shared" si="6639"/>
        <v>0</v>
      </c>
      <c r="S2623" s="17">
        <f t="shared" si="6640"/>
        <v>0</v>
      </c>
      <c r="T2623" s="17">
        <f t="shared" si="6641"/>
        <v>0</v>
      </c>
      <c r="U2623" s="17">
        <f t="shared" si="6642"/>
        <v>0</v>
      </c>
      <c r="V2623" s="17">
        <f t="shared" si="6643"/>
        <v>0</v>
      </c>
      <c r="W2623" s="17">
        <f t="shared" si="6644"/>
        <v>0</v>
      </c>
      <c r="X2623" s="17">
        <f t="shared" si="6645"/>
        <v>0</v>
      </c>
      <c r="Y2623" s="17">
        <f t="shared" si="6588"/>
        <v>604873.40000000002</v>
      </c>
      <c r="Z2623" s="17">
        <f t="shared" si="6589"/>
        <v>671214.40000000002</v>
      </c>
      <c r="AA2623" s="17">
        <f t="shared" si="6590"/>
        <v>760969.80000000005</v>
      </c>
      <c r="AB2623" s="17">
        <f t="shared" si="6646"/>
        <v>0</v>
      </c>
      <c r="AC2623" s="17">
        <f t="shared" si="6647"/>
        <v>0</v>
      </c>
      <c r="AD2623" s="17">
        <f t="shared" si="6648"/>
        <v>0</v>
      </c>
      <c r="AE2623" s="17">
        <f t="shared" si="6591"/>
        <v>604873.40000000002</v>
      </c>
      <c r="AF2623" s="17">
        <f t="shared" si="6592"/>
        <v>671214.40000000002</v>
      </c>
      <c r="AG2623" s="17">
        <f t="shared" si="6593"/>
        <v>760969.80000000005</v>
      </c>
      <c r="AH2623" s="17">
        <f t="shared" si="6649"/>
        <v>0</v>
      </c>
      <c r="AI2623" s="17">
        <f t="shared" si="6650"/>
        <v>0</v>
      </c>
      <c r="AJ2623" s="17">
        <f t="shared" si="6651"/>
        <v>0</v>
      </c>
      <c r="AK2623" s="17">
        <f t="shared" si="6652"/>
        <v>0</v>
      </c>
      <c r="AL2623" s="17">
        <f t="shared" si="6653"/>
        <v>0</v>
      </c>
      <c r="AM2623" s="17">
        <f t="shared" si="6654"/>
        <v>0</v>
      </c>
      <c r="AN2623" s="17">
        <f t="shared" si="6655"/>
        <v>0</v>
      </c>
      <c r="AO2623" s="17">
        <f t="shared" si="6656"/>
        <v>0</v>
      </c>
      <c r="AP2623" s="17">
        <f t="shared" si="6657"/>
        <v>0</v>
      </c>
      <c r="AQ2623" s="17">
        <f t="shared" si="6658"/>
        <v>0</v>
      </c>
      <c r="AR2623" s="17">
        <f t="shared" si="6659"/>
        <v>0</v>
      </c>
      <c r="AS2623" s="17">
        <f t="shared" si="6660"/>
        <v>0</v>
      </c>
      <c r="AT2623" s="17">
        <f t="shared" si="6661"/>
        <v>0</v>
      </c>
      <c r="AU2623" s="17">
        <f t="shared" si="6662"/>
        <v>0</v>
      </c>
      <c r="AV2623" s="17">
        <f t="shared" si="6663"/>
        <v>0</v>
      </c>
      <c r="AW2623" s="17">
        <f t="shared" si="6594"/>
        <v>604873.40000000002</v>
      </c>
      <c r="AX2623" s="17">
        <f t="shared" si="6595"/>
        <v>671214.40000000002</v>
      </c>
      <c r="AY2623" s="17">
        <f t="shared" si="6596"/>
        <v>760969.80000000005</v>
      </c>
      <c r="AZ2623" s="17">
        <f t="shared" si="6664"/>
        <v>0</v>
      </c>
      <c r="BA2623" s="32"/>
      <c r="BB2623" s="32"/>
      <c r="BC2623" s="1"/>
      <c r="BD2623" s="1"/>
      <c r="BE2623" s="1"/>
      <c r="BF2623" s="1"/>
      <c r="BG2623" s="1"/>
      <c r="BH2623" s="1"/>
      <c r="BI2623" s="1"/>
    </row>
    <row r="2624" s="1" customFormat="1" ht="45">
      <c r="A2624" s="30" t="s">
        <v>1065</v>
      </c>
      <c r="B2624" s="30" t="s">
        <v>297</v>
      </c>
      <c r="C2624" s="30" t="s">
        <v>121</v>
      </c>
      <c r="D2624" s="30" t="s">
        <v>569</v>
      </c>
      <c r="E2624" s="35"/>
      <c r="F2624" s="31" t="s">
        <v>570</v>
      </c>
      <c r="G2624" s="17">
        <f>G2625+G2627</f>
        <v>604873.40000000002</v>
      </c>
      <c r="H2624" s="17">
        <f>H2625+H2627</f>
        <v>671214.40000000002</v>
      </c>
      <c r="I2624" s="17">
        <f>I2625+I2627</f>
        <v>760969.80000000005</v>
      </c>
      <c r="J2624" s="17">
        <f>J2625+J2627</f>
        <v>0</v>
      </c>
      <c r="K2624" s="17">
        <f>K2625+K2627</f>
        <v>0</v>
      </c>
      <c r="L2624" s="17">
        <f>L2625+L2627</f>
        <v>0</v>
      </c>
      <c r="M2624" s="17">
        <f t="shared" si="6532"/>
        <v>604873.40000000002</v>
      </c>
      <c r="N2624" s="17">
        <f t="shared" si="6533"/>
        <v>671214.40000000002</v>
      </c>
      <c r="O2624" s="17">
        <f t="shared" si="6534"/>
        <v>760969.80000000005</v>
      </c>
      <c r="P2624" s="17">
        <f>P2625+P2627</f>
        <v>0</v>
      </c>
      <c r="Q2624" s="17">
        <f>Q2625+Q2627</f>
        <v>0</v>
      </c>
      <c r="R2624" s="17">
        <f>R2625+R2627</f>
        <v>0</v>
      </c>
      <c r="S2624" s="17">
        <f>S2625+S2627</f>
        <v>0</v>
      </c>
      <c r="T2624" s="17">
        <f>T2625+T2627</f>
        <v>0</v>
      </c>
      <c r="U2624" s="17">
        <f>U2625+U2627</f>
        <v>0</v>
      </c>
      <c r="V2624" s="17">
        <f>V2625+V2627</f>
        <v>0</v>
      </c>
      <c r="W2624" s="17">
        <f>W2625+W2627</f>
        <v>0</v>
      </c>
      <c r="X2624" s="17">
        <f>X2625+X2627</f>
        <v>0</v>
      </c>
      <c r="Y2624" s="17">
        <f t="shared" si="6588"/>
        <v>604873.40000000002</v>
      </c>
      <c r="Z2624" s="17">
        <f t="shared" si="6589"/>
        <v>671214.40000000002</v>
      </c>
      <c r="AA2624" s="17">
        <f t="shared" si="6590"/>
        <v>760969.80000000005</v>
      </c>
      <c r="AB2624" s="17">
        <f>AB2625+AB2627</f>
        <v>0</v>
      </c>
      <c r="AC2624" s="17">
        <f>AC2625+AC2627</f>
        <v>0</v>
      </c>
      <c r="AD2624" s="17">
        <f>AD2625+AD2627</f>
        <v>0</v>
      </c>
      <c r="AE2624" s="17">
        <f t="shared" si="6591"/>
        <v>604873.40000000002</v>
      </c>
      <c r="AF2624" s="17">
        <f t="shared" si="6592"/>
        <v>671214.40000000002</v>
      </c>
      <c r="AG2624" s="17">
        <f t="shared" si="6593"/>
        <v>760969.80000000005</v>
      </c>
      <c r="AH2624" s="17">
        <f>AH2625+AH2627</f>
        <v>0</v>
      </c>
      <c r="AI2624" s="17">
        <f>AI2625+AI2627</f>
        <v>0</v>
      </c>
      <c r="AJ2624" s="17">
        <f>AJ2625+AJ2627</f>
        <v>0</v>
      </c>
      <c r="AK2624" s="17">
        <f>AK2625+AK2627</f>
        <v>0</v>
      </c>
      <c r="AL2624" s="17">
        <f>AL2625+AL2627</f>
        <v>0</v>
      </c>
      <c r="AM2624" s="17">
        <f>AM2625+AM2627</f>
        <v>0</v>
      </c>
      <c r="AN2624" s="17">
        <f>AN2625+AN2627</f>
        <v>0</v>
      </c>
      <c r="AO2624" s="17">
        <f>AO2625+AO2627</f>
        <v>0</v>
      </c>
      <c r="AP2624" s="17">
        <f>AP2625+AP2627</f>
        <v>0</v>
      </c>
      <c r="AQ2624" s="17">
        <f>AQ2625+AQ2627</f>
        <v>0</v>
      </c>
      <c r="AR2624" s="17">
        <f>AR2625+AR2627</f>
        <v>0</v>
      </c>
      <c r="AS2624" s="17">
        <f>AS2625+AS2627</f>
        <v>0</v>
      </c>
      <c r="AT2624" s="17">
        <f>AT2625+AT2627</f>
        <v>0</v>
      </c>
      <c r="AU2624" s="17">
        <f>AU2625+AU2627</f>
        <v>0</v>
      </c>
      <c r="AV2624" s="17">
        <f>AV2625+AV2627</f>
        <v>0</v>
      </c>
      <c r="AW2624" s="17">
        <f t="shared" si="6594"/>
        <v>604873.40000000002</v>
      </c>
      <c r="AX2624" s="17">
        <f t="shared" si="6595"/>
        <v>671214.40000000002</v>
      </c>
      <c r="AY2624" s="17">
        <f t="shared" si="6596"/>
        <v>760969.80000000005</v>
      </c>
      <c r="AZ2624" s="17">
        <f>AZ2625+AZ2627</f>
        <v>0</v>
      </c>
      <c r="BA2624" s="32"/>
      <c r="BB2624" s="32"/>
      <c r="BC2624" s="1"/>
      <c r="BD2624" s="1"/>
      <c r="BE2624" s="1"/>
      <c r="BF2624" s="1"/>
      <c r="BG2624" s="1"/>
      <c r="BH2624" s="1"/>
      <c r="BI2624" s="1"/>
    </row>
    <row r="2625" s="1" customFormat="1" ht="105">
      <c r="A2625" s="30" t="s">
        <v>1065</v>
      </c>
      <c r="B2625" s="30" t="s">
        <v>297</v>
      </c>
      <c r="C2625" s="30" t="s">
        <v>121</v>
      </c>
      <c r="D2625" s="30" t="s">
        <v>1086</v>
      </c>
      <c r="E2625" s="35"/>
      <c r="F2625" s="31" t="s">
        <v>1087</v>
      </c>
      <c r="G2625" s="17">
        <f>G2626</f>
        <v>314478.40000000002</v>
      </c>
      <c r="H2625" s="17">
        <f>H2626</f>
        <v>379275.5</v>
      </c>
      <c r="I2625" s="17">
        <f>I2626</f>
        <v>469030.90000000002</v>
      </c>
      <c r="J2625" s="17">
        <f>J2626</f>
        <v>0</v>
      </c>
      <c r="K2625" s="17">
        <f>K2626</f>
        <v>0</v>
      </c>
      <c r="L2625" s="17">
        <f>L2626</f>
        <v>0</v>
      </c>
      <c r="M2625" s="17">
        <f t="shared" si="6532"/>
        <v>314478.40000000002</v>
      </c>
      <c r="N2625" s="17">
        <f t="shared" si="6533"/>
        <v>379275.5</v>
      </c>
      <c r="O2625" s="17">
        <f t="shared" si="6534"/>
        <v>469030.90000000002</v>
      </c>
      <c r="P2625" s="17">
        <f>P2626</f>
        <v>0</v>
      </c>
      <c r="Q2625" s="17">
        <f>Q2626</f>
        <v>0</v>
      </c>
      <c r="R2625" s="17">
        <f>R2626</f>
        <v>0</v>
      </c>
      <c r="S2625" s="17">
        <f>S2626</f>
        <v>0</v>
      </c>
      <c r="T2625" s="17">
        <f>T2626</f>
        <v>0</v>
      </c>
      <c r="U2625" s="17">
        <f>U2626</f>
        <v>0</v>
      </c>
      <c r="V2625" s="17">
        <f>V2626</f>
        <v>0</v>
      </c>
      <c r="W2625" s="17">
        <f>W2626</f>
        <v>0</v>
      </c>
      <c r="X2625" s="17">
        <f>X2626</f>
        <v>0</v>
      </c>
      <c r="Y2625" s="17">
        <f t="shared" si="6588"/>
        <v>314478.40000000002</v>
      </c>
      <c r="Z2625" s="17">
        <f t="shared" si="6589"/>
        <v>379275.5</v>
      </c>
      <c r="AA2625" s="17">
        <f t="shared" si="6590"/>
        <v>469030.90000000002</v>
      </c>
      <c r="AB2625" s="17">
        <f>AB2626</f>
        <v>0</v>
      </c>
      <c r="AC2625" s="17">
        <f>AC2626</f>
        <v>0</v>
      </c>
      <c r="AD2625" s="17">
        <f>AD2626</f>
        <v>0</v>
      </c>
      <c r="AE2625" s="17">
        <f t="shared" si="6591"/>
        <v>314478.40000000002</v>
      </c>
      <c r="AF2625" s="17">
        <f t="shared" si="6592"/>
        <v>379275.5</v>
      </c>
      <c r="AG2625" s="17">
        <f t="shared" si="6593"/>
        <v>469030.90000000002</v>
      </c>
      <c r="AH2625" s="17">
        <f>AH2626</f>
        <v>0</v>
      </c>
      <c r="AI2625" s="17">
        <f>AI2626</f>
        <v>0</v>
      </c>
      <c r="AJ2625" s="17">
        <f>AJ2626</f>
        <v>0</v>
      </c>
      <c r="AK2625" s="17">
        <f>AK2626</f>
        <v>0</v>
      </c>
      <c r="AL2625" s="17">
        <f>AL2626</f>
        <v>0</v>
      </c>
      <c r="AM2625" s="17">
        <f>AM2626</f>
        <v>0</v>
      </c>
      <c r="AN2625" s="17">
        <f>AN2626</f>
        <v>0</v>
      </c>
      <c r="AO2625" s="17">
        <f>AO2626</f>
        <v>0</v>
      </c>
      <c r="AP2625" s="17">
        <f>AP2626</f>
        <v>0</v>
      </c>
      <c r="AQ2625" s="17">
        <f>AQ2626</f>
        <v>0</v>
      </c>
      <c r="AR2625" s="17">
        <f>AR2626</f>
        <v>0</v>
      </c>
      <c r="AS2625" s="17">
        <f>AS2626</f>
        <v>0</v>
      </c>
      <c r="AT2625" s="17">
        <f>AT2626</f>
        <v>0</v>
      </c>
      <c r="AU2625" s="17">
        <f>AU2626</f>
        <v>0</v>
      </c>
      <c r="AV2625" s="17">
        <f>AV2626</f>
        <v>0</v>
      </c>
      <c r="AW2625" s="17">
        <f t="shared" si="6594"/>
        <v>314478.40000000002</v>
      </c>
      <c r="AX2625" s="17">
        <f t="shared" si="6595"/>
        <v>379275.5</v>
      </c>
      <c r="AY2625" s="17">
        <f t="shared" si="6596"/>
        <v>469030.90000000002</v>
      </c>
      <c r="AZ2625" s="17">
        <f>AZ2626</f>
        <v>0</v>
      </c>
      <c r="BA2625" s="32"/>
      <c r="BB2625" s="32"/>
      <c r="BC2625" s="1"/>
      <c r="BD2625" s="1"/>
      <c r="BE2625" s="1"/>
      <c r="BF2625" s="1"/>
      <c r="BG2625" s="1"/>
      <c r="BH2625" s="1"/>
      <c r="BI2625" s="1"/>
    </row>
    <row r="2626" s="1" customFormat="1" ht="30">
      <c r="A2626" s="30" t="s">
        <v>1065</v>
      </c>
      <c r="B2626" s="30" t="s">
        <v>297</v>
      </c>
      <c r="C2626" s="30" t="s">
        <v>121</v>
      </c>
      <c r="D2626" s="30" t="s">
        <v>1086</v>
      </c>
      <c r="E2626" s="30" t="s">
        <v>85</v>
      </c>
      <c r="F2626" s="31" t="s">
        <v>86</v>
      </c>
      <c r="G2626" s="17">
        <v>314478.40000000002</v>
      </c>
      <c r="H2626" s="17">
        <v>379275.5</v>
      </c>
      <c r="I2626" s="17">
        <v>469030.90000000002</v>
      </c>
      <c r="J2626" s="17"/>
      <c r="K2626" s="17"/>
      <c r="L2626" s="17"/>
      <c r="M2626" s="17">
        <f t="shared" si="6532"/>
        <v>314478.40000000002</v>
      </c>
      <c r="N2626" s="17">
        <f t="shared" si="6533"/>
        <v>379275.5</v>
      </c>
      <c r="O2626" s="17">
        <f t="shared" si="6534"/>
        <v>469030.90000000002</v>
      </c>
      <c r="P2626" s="17"/>
      <c r="Q2626" s="17"/>
      <c r="R2626" s="17"/>
      <c r="S2626" s="17"/>
      <c r="T2626" s="17"/>
      <c r="U2626" s="17"/>
      <c r="V2626" s="17"/>
      <c r="W2626" s="17"/>
      <c r="X2626" s="17"/>
      <c r="Y2626" s="17">
        <f t="shared" si="6588"/>
        <v>314478.40000000002</v>
      </c>
      <c r="Z2626" s="17">
        <f t="shared" si="6589"/>
        <v>379275.5</v>
      </c>
      <c r="AA2626" s="17">
        <f t="shared" si="6590"/>
        <v>469030.90000000002</v>
      </c>
      <c r="AB2626" s="17"/>
      <c r="AC2626" s="17"/>
      <c r="AD2626" s="17"/>
      <c r="AE2626" s="17">
        <f t="shared" si="6591"/>
        <v>314478.40000000002</v>
      </c>
      <c r="AF2626" s="17">
        <f t="shared" si="6592"/>
        <v>379275.5</v>
      </c>
      <c r="AG2626" s="17">
        <f t="shared" si="6593"/>
        <v>469030.90000000002</v>
      </c>
      <c r="AH2626" s="17"/>
      <c r="AI2626" s="17"/>
      <c r="AJ2626" s="17"/>
      <c r="AK2626" s="17"/>
      <c r="AL2626" s="17"/>
      <c r="AM2626" s="17"/>
      <c r="AN2626" s="17"/>
      <c r="AO2626" s="17"/>
      <c r="AP2626" s="17"/>
      <c r="AQ2626" s="17"/>
      <c r="AR2626" s="17"/>
      <c r="AS2626" s="17"/>
      <c r="AT2626" s="17"/>
      <c r="AU2626" s="17"/>
      <c r="AV2626" s="17"/>
      <c r="AW2626" s="17">
        <f t="shared" si="6594"/>
        <v>314478.40000000002</v>
      </c>
      <c r="AX2626" s="17">
        <f t="shared" si="6595"/>
        <v>379275.5</v>
      </c>
      <c r="AY2626" s="17">
        <f t="shared" si="6596"/>
        <v>469030.90000000002</v>
      </c>
      <c r="AZ2626" s="17"/>
      <c r="BA2626" s="32"/>
      <c r="BB2626" s="32"/>
      <c r="BC2626" s="1"/>
      <c r="BD2626" s="1"/>
      <c r="BE2626" s="1"/>
      <c r="BF2626" s="1"/>
      <c r="BG2626" s="1"/>
      <c r="BH2626" s="1"/>
      <c r="BI2626" s="1"/>
    </row>
    <row r="2627" s="1" customFormat="1" ht="60">
      <c r="A2627" s="30" t="s">
        <v>1065</v>
      </c>
      <c r="B2627" s="30" t="s">
        <v>297</v>
      </c>
      <c r="C2627" s="30" t="s">
        <v>121</v>
      </c>
      <c r="D2627" s="30" t="s">
        <v>1088</v>
      </c>
      <c r="E2627" s="35"/>
      <c r="F2627" s="31" t="s">
        <v>1089</v>
      </c>
      <c r="G2627" s="17">
        <f>G2628</f>
        <v>290395</v>
      </c>
      <c r="H2627" s="17">
        <f>H2628</f>
        <v>291938.90000000002</v>
      </c>
      <c r="I2627" s="17">
        <f>I2628</f>
        <v>291938.90000000002</v>
      </c>
      <c r="J2627" s="17">
        <f>J2628</f>
        <v>0</v>
      </c>
      <c r="K2627" s="17">
        <f>K2628</f>
        <v>0</v>
      </c>
      <c r="L2627" s="17">
        <f>L2628</f>
        <v>0</v>
      </c>
      <c r="M2627" s="17">
        <f t="shared" si="6532"/>
        <v>290395</v>
      </c>
      <c r="N2627" s="17">
        <f t="shared" si="6533"/>
        <v>291938.90000000002</v>
      </c>
      <c r="O2627" s="17">
        <f t="shared" si="6534"/>
        <v>291938.90000000002</v>
      </c>
      <c r="P2627" s="17">
        <f>P2628</f>
        <v>0</v>
      </c>
      <c r="Q2627" s="17">
        <f>Q2628</f>
        <v>0</v>
      </c>
      <c r="R2627" s="17">
        <f>R2628</f>
        <v>0</v>
      </c>
      <c r="S2627" s="17">
        <f>S2628</f>
        <v>0</v>
      </c>
      <c r="T2627" s="17">
        <f>T2628</f>
        <v>0</v>
      </c>
      <c r="U2627" s="17">
        <f>U2628</f>
        <v>0</v>
      </c>
      <c r="V2627" s="17">
        <f>V2628</f>
        <v>0</v>
      </c>
      <c r="W2627" s="17">
        <f>W2628</f>
        <v>0</v>
      </c>
      <c r="X2627" s="17">
        <f>X2628</f>
        <v>0</v>
      </c>
      <c r="Y2627" s="17">
        <f t="shared" si="6588"/>
        <v>290395</v>
      </c>
      <c r="Z2627" s="17">
        <f t="shared" si="6589"/>
        <v>291938.90000000002</v>
      </c>
      <c r="AA2627" s="17">
        <f t="shared" si="6590"/>
        <v>291938.90000000002</v>
      </c>
      <c r="AB2627" s="17">
        <f>AB2628</f>
        <v>0</v>
      </c>
      <c r="AC2627" s="17">
        <f>AC2628</f>
        <v>0</v>
      </c>
      <c r="AD2627" s="17">
        <f>AD2628</f>
        <v>0</v>
      </c>
      <c r="AE2627" s="17">
        <f t="shared" si="6591"/>
        <v>290395</v>
      </c>
      <c r="AF2627" s="17">
        <f t="shared" si="6592"/>
        <v>291938.90000000002</v>
      </c>
      <c r="AG2627" s="17">
        <f t="shared" si="6593"/>
        <v>291938.90000000002</v>
      </c>
      <c r="AH2627" s="17">
        <f>AH2628</f>
        <v>0</v>
      </c>
      <c r="AI2627" s="17">
        <f>AI2628</f>
        <v>0</v>
      </c>
      <c r="AJ2627" s="17">
        <f>AJ2628</f>
        <v>0</v>
      </c>
      <c r="AK2627" s="17">
        <f>AK2628</f>
        <v>0</v>
      </c>
      <c r="AL2627" s="17">
        <f>AL2628</f>
        <v>0</v>
      </c>
      <c r="AM2627" s="17">
        <f>AM2628</f>
        <v>0</v>
      </c>
      <c r="AN2627" s="17">
        <f>AN2628</f>
        <v>0</v>
      </c>
      <c r="AO2627" s="17">
        <f>AO2628</f>
        <v>0</v>
      </c>
      <c r="AP2627" s="17">
        <f>AP2628</f>
        <v>0</v>
      </c>
      <c r="AQ2627" s="17">
        <f>AQ2628</f>
        <v>0</v>
      </c>
      <c r="AR2627" s="17">
        <f>AR2628</f>
        <v>0</v>
      </c>
      <c r="AS2627" s="17">
        <f>AS2628</f>
        <v>0</v>
      </c>
      <c r="AT2627" s="17">
        <f>AT2628</f>
        <v>0</v>
      </c>
      <c r="AU2627" s="17">
        <f>AU2628</f>
        <v>0</v>
      </c>
      <c r="AV2627" s="17">
        <f>AV2628</f>
        <v>0</v>
      </c>
      <c r="AW2627" s="17">
        <f t="shared" si="6594"/>
        <v>290395</v>
      </c>
      <c r="AX2627" s="17">
        <f t="shared" si="6595"/>
        <v>291938.90000000002</v>
      </c>
      <c r="AY2627" s="17">
        <f t="shared" si="6596"/>
        <v>291938.90000000002</v>
      </c>
      <c r="AZ2627" s="17">
        <f>AZ2628</f>
        <v>0</v>
      </c>
      <c r="BA2627" s="32"/>
      <c r="BB2627" s="32"/>
      <c r="BC2627" s="1"/>
      <c r="BD2627" s="1"/>
      <c r="BE2627" s="1"/>
      <c r="BF2627" s="1"/>
      <c r="BG2627" s="1"/>
      <c r="BH2627" s="1"/>
      <c r="BI2627" s="1"/>
    </row>
    <row r="2628" s="1" customFormat="1" ht="30">
      <c r="A2628" s="30" t="s">
        <v>1065</v>
      </c>
      <c r="B2628" s="30" t="s">
        <v>297</v>
      </c>
      <c r="C2628" s="30" t="s">
        <v>121</v>
      </c>
      <c r="D2628" s="30" t="s">
        <v>1088</v>
      </c>
      <c r="E2628" s="30" t="s">
        <v>85</v>
      </c>
      <c r="F2628" s="31" t="s">
        <v>86</v>
      </c>
      <c r="G2628" s="17">
        <v>290395</v>
      </c>
      <c r="H2628" s="17">
        <v>291938.90000000002</v>
      </c>
      <c r="I2628" s="17">
        <v>291938.90000000002</v>
      </c>
      <c r="J2628" s="17"/>
      <c r="K2628" s="17"/>
      <c r="L2628" s="17"/>
      <c r="M2628" s="17">
        <f t="shared" si="6532"/>
        <v>290395</v>
      </c>
      <c r="N2628" s="17">
        <f t="shared" si="6533"/>
        <v>291938.90000000002</v>
      </c>
      <c r="O2628" s="17">
        <f t="shared" si="6534"/>
        <v>291938.90000000002</v>
      </c>
      <c r="P2628" s="17"/>
      <c r="Q2628" s="17"/>
      <c r="R2628" s="17"/>
      <c r="S2628" s="17"/>
      <c r="T2628" s="17"/>
      <c r="U2628" s="17"/>
      <c r="V2628" s="17"/>
      <c r="W2628" s="17"/>
      <c r="X2628" s="17"/>
      <c r="Y2628" s="17">
        <f t="shared" si="6588"/>
        <v>290395</v>
      </c>
      <c r="Z2628" s="17">
        <f t="shared" si="6589"/>
        <v>291938.90000000002</v>
      </c>
      <c r="AA2628" s="17">
        <f t="shared" si="6590"/>
        <v>291938.90000000002</v>
      </c>
      <c r="AB2628" s="17"/>
      <c r="AC2628" s="17"/>
      <c r="AD2628" s="17"/>
      <c r="AE2628" s="17">
        <f t="shared" si="6591"/>
        <v>290395</v>
      </c>
      <c r="AF2628" s="17">
        <f t="shared" si="6592"/>
        <v>291938.90000000002</v>
      </c>
      <c r="AG2628" s="17">
        <f t="shared" si="6593"/>
        <v>291938.90000000002</v>
      </c>
      <c r="AH2628" s="17"/>
      <c r="AI2628" s="17"/>
      <c r="AJ2628" s="17"/>
      <c r="AK2628" s="17"/>
      <c r="AL2628" s="17"/>
      <c r="AM2628" s="17"/>
      <c r="AN2628" s="17"/>
      <c r="AO2628" s="17"/>
      <c r="AP2628" s="17"/>
      <c r="AQ2628" s="17"/>
      <c r="AR2628" s="17"/>
      <c r="AS2628" s="17"/>
      <c r="AT2628" s="17"/>
      <c r="AU2628" s="17"/>
      <c r="AV2628" s="17"/>
      <c r="AW2628" s="17">
        <f t="shared" si="6594"/>
        <v>290395</v>
      </c>
      <c r="AX2628" s="17">
        <f t="shared" si="6595"/>
        <v>291938.90000000002</v>
      </c>
      <c r="AY2628" s="17">
        <f t="shared" si="6596"/>
        <v>291938.90000000002</v>
      </c>
      <c r="AZ2628" s="17"/>
      <c r="BA2628" s="32"/>
      <c r="BB2628" s="32"/>
      <c r="BC2628" s="1"/>
      <c r="BD2628" s="1"/>
      <c r="BE2628" s="1"/>
      <c r="BF2628" s="1"/>
      <c r="BG2628" s="1"/>
      <c r="BH2628" s="1"/>
      <c r="BI2628" s="1"/>
    </row>
    <row r="2629" s="25" customFormat="1" ht="15">
      <c r="A2629" s="26" t="s">
        <v>1065</v>
      </c>
      <c r="B2629" s="26" t="s">
        <v>297</v>
      </c>
      <c r="C2629" s="26" t="s">
        <v>89</v>
      </c>
      <c r="D2629" s="26"/>
      <c r="E2629" s="34"/>
      <c r="F2629" s="27" t="s">
        <v>391</v>
      </c>
      <c r="G2629" s="28">
        <f>G2635+G2630</f>
        <v>43313.5</v>
      </c>
      <c r="H2629" s="28">
        <f>H2635+H2630</f>
        <v>43299.599999999999</v>
      </c>
      <c r="I2629" s="28">
        <f>I2635+I2630</f>
        <v>43690.699999999997</v>
      </c>
      <c r="J2629" s="28">
        <f>J2635+J2630</f>
        <v>0</v>
      </c>
      <c r="K2629" s="28">
        <f>K2635+K2630</f>
        <v>0</v>
      </c>
      <c r="L2629" s="28">
        <f>L2635+L2630</f>
        <v>0</v>
      </c>
      <c r="M2629" s="28">
        <f t="shared" si="6532"/>
        <v>43313.5</v>
      </c>
      <c r="N2629" s="28">
        <f t="shared" si="6533"/>
        <v>43299.599999999999</v>
      </c>
      <c r="O2629" s="28">
        <f t="shared" si="6534"/>
        <v>43690.699999999997</v>
      </c>
      <c r="P2629" s="28">
        <f>P2635+P2630</f>
        <v>0</v>
      </c>
      <c r="Q2629" s="28">
        <f>Q2635+Q2630</f>
        <v>0</v>
      </c>
      <c r="R2629" s="28">
        <f>R2635+R2630</f>
        <v>0</v>
      </c>
      <c r="S2629" s="28">
        <f>S2635+S2630</f>
        <v>0</v>
      </c>
      <c r="T2629" s="28">
        <f>T2635+T2630</f>
        <v>0</v>
      </c>
      <c r="U2629" s="28">
        <f>U2635+U2630</f>
        <v>0</v>
      </c>
      <c r="V2629" s="28">
        <f>V2635+V2630</f>
        <v>0</v>
      </c>
      <c r="W2629" s="28">
        <f>W2635+W2630</f>
        <v>0</v>
      </c>
      <c r="X2629" s="28">
        <f>X2635+X2630</f>
        <v>0</v>
      </c>
      <c r="Y2629" s="28">
        <f t="shared" si="6588"/>
        <v>43313.5</v>
      </c>
      <c r="Z2629" s="28">
        <f t="shared" si="6589"/>
        <v>43299.599999999999</v>
      </c>
      <c r="AA2629" s="28">
        <f t="shared" si="6590"/>
        <v>43690.699999999997</v>
      </c>
      <c r="AB2629" s="28">
        <f>AB2635+AB2630</f>
        <v>0</v>
      </c>
      <c r="AC2629" s="28">
        <f>AC2635+AC2630</f>
        <v>0</v>
      </c>
      <c r="AD2629" s="28">
        <f>AD2635+AD2630</f>
        <v>0</v>
      </c>
      <c r="AE2629" s="28">
        <f t="shared" si="6591"/>
        <v>43313.5</v>
      </c>
      <c r="AF2629" s="28">
        <f t="shared" si="6592"/>
        <v>43299.599999999999</v>
      </c>
      <c r="AG2629" s="28">
        <f t="shared" si="6593"/>
        <v>43690.699999999997</v>
      </c>
      <c r="AH2629" s="28">
        <f>AH2635+AH2630</f>
        <v>0</v>
      </c>
      <c r="AI2629" s="28">
        <f>AI2635+AI2630</f>
        <v>0</v>
      </c>
      <c r="AJ2629" s="28">
        <f>AJ2635+AJ2630</f>
        <v>0</v>
      </c>
      <c r="AK2629" s="28">
        <f>AK2635+AK2630</f>
        <v>0</v>
      </c>
      <c r="AL2629" s="28">
        <f>AL2635+AL2630</f>
        <v>0</v>
      </c>
      <c r="AM2629" s="28">
        <f>AM2635+AM2630</f>
        <v>0</v>
      </c>
      <c r="AN2629" s="28">
        <f>AN2635+AN2630</f>
        <v>0</v>
      </c>
      <c r="AO2629" s="28">
        <f>AO2635+AO2630</f>
        <v>0</v>
      </c>
      <c r="AP2629" s="28">
        <f>AP2635+AP2630</f>
        <v>0</v>
      </c>
      <c r="AQ2629" s="28">
        <f>AQ2635+AQ2630</f>
        <v>0</v>
      </c>
      <c r="AR2629" s="28">
        <f>AR2635+AR2630</f>
        <v>0</v>
      </c>
      <c r="AS2629" s="28">
        <f>AS2635+AS2630</f>
        <v>0</v>
      </c>
      <c r="AT2629" s="28">
        <f>AT2635+AT2630</f>
        <v>0</v>
      </c>
      <c r="AU2629" s="28">
        <f>AU2635+AU2630</f>
        <v>0</v>
      </c>
      <c r="AV2629" s="28">
        <f>AV2635+AV2630</f>
        <v>0</v>
      </c>
      <c r="AW2629" s="28">
        <f t="shared" si="6594"/>
        <v>43313.5</v>
      </c>
      <c r="AX2629" s="28">
        <f t="shared" si="6595"/>
        <v>43299.599999999999</v>
      </c>
      <c r="AY2629" s="28">
        <f t="shared" si="6596"/>
        <v>43690.699999999997</v>
      </c>
      <c r="AZ2629" s="28">
        <f>AZ2635+AZ2630</f>
        <v>0</v>
      </c>
      <c r="BA2629" s="29"/>
      <c r="BB2629" s="29"/>
      <c r="BC2629" s="25"/>
      <c r="BD2629" s="25"/>
      <c r="BE2629" s="25"/>
      <c r="BF2629" s="25"/>
      <c r="BG2629" s="25"/>
      <c r="BH2629" s="25"/>
      <c r="BI2629" s="25"/>
    </row>
    <row r="2630" s="1" customFormat="1" ht="30">
      <c r="A2630" s="30" t="s">
        <v>1065</v>
      </c>
      <c r="B2630" s="30" t="s">
        <v>297</v>
      </c>
      <c r="C2630" s="30" t="s">
        <v>89</v>
      </c>
      <c r="D2630" s="30" t="s">
        <v>448</v>
      </c>
      <c r="E2630" s="35"/>
      <c r="F2630" s="31" t="s">
        <v>449</v>
      </c>
      <c r="G2630" s="17">
        <f t="shared" ref="G2630:G2636" si="6665">G2631</f>
        <v>38810.599999999999</v>
      </c>
      <c r="H2630" s="17">
        <f t="shared" ref="H2630:H2636" si="6666">H2631</f>
        <v>38810.599999999999</v>
      </c>
      <c r="I2630" s="17">
        <f t="shared" ref="I2630:I2636" si="6667">I2631</f>
        <v>38810.599999999999</v>
      </c>
      <c r="J2630" s="17">
        <f t="shared" ref="J2630:J2636" si="6668">J2631</f>
        <v>0</v>
      </c>
      <c r="K2630" s="17">
        <f t="shared" ref="K2630:K2636" si="6669">K2631</f>
        <v>0</v>
      </c>
      <c r="L2630" s="17">
        <f t="shared" ref="L2630:L2636" si="6670">L2631</f>
        <v>0</v>
      </c>
      <c r="M2630" s="17">
        <f t="shared" si="6532"/>
        <v>38810.599999999999</v>
      </c>
      <c r="N2630" s="17">
        <f t="shared" si="6533"/>
        <v>38810.599999999999</v>
      </c>
      <c r="O2630" s="17">
        <f t="shared" si="6534"/>
        <v>38810.599999999999</v>
      </c>
      <c r="P2630" s="17">
        <f t="shared" ref="P2630:P2636" si="6671">P2631</f>
        <v>0</v>
      </c>
      <c r="Q2630" s="17">
        <f t="shared" ref="Q2630:Q2636" si="6672">Q2631</f>
        <v>0</v>
      </c>
      <c r="R2630" s="17">
        <f t="shared" ref="R2630:R2636" si="6673">R2631</f>
        <v>0</v>
      </c>
      <c r="S2630" s="17">
        <f t="shared" ref="S2630:S2636" si="6674">S2631</f>
        <v>0</v>
      </c>
      <c r="T2630" s="17">
        <f t="shared" ref="T2630:T2636" si="6675">T2631</f>
        <v>0</v>
      </c>
      <c r="U2630" s="17">
        <f t="shared" ref="U2630:U2636" si="6676">U2631</f>
        <v>0</v>
      </c>
      <c r="V2630" s="17">
        <f t="shared" ref="V2630:V2636" si="6677">V2631</f>
        <v>0</v>
      </c>
      <c r="W2630" s="17">
        <f t="shared" ref="W2630:W2636" si="6678">W2631</f>
        <v>0</v>
      </c>
      <c r="X2630" s="17">
        <f t="shared" ref="X2630:X2636" si="6679">X2631</f>
        <v>0</v>
      </c>
      <c r="Y2630" s="17">
        <f t="shared" si="6588"/>
        <v>38810.599999999999</v>
      </c>
      <c r="Z2630" s="17">
        <f t="shared" si="6589"/>
        <v>38810.599999999999</v>
      </c>
      <c r="AA2630" s="17">
        <f t="shared" si="6590"/>
        <v>38810.599999999999</v>
      </c>
      <c r="AB2630" s="17">
        <f t="shared" ref="AB2630:AB2636" si="6680">AB2631</f>
        <v>0</v>
      </c>
      <c r="AC2630" s="17">
        <f t="shared" ref="AC2630:AC2636" si="6681">AC2631</f>
        <v>0</v>
      </c>
      <c r="AD2630" s="17">
        <f t="shared" ref="AD2630:AD2636" si="6682">AD2631</f>
        <v>0</v>
      </c>
      <c r="AE2630" s="17">
        <f t="shared" si="6591"/>
        <v>38810.599999999999</v>
      </c>
      <c r="AF2630" s="17">
        <f t="shared" si="6592"/>
        <v>38810.599999999999</v>
      </c>
      <c r="AG2630" s="17">
        <f t="shared" si="6593"/>
        <v>38810.599999999999</v>
      </c>
      <c r="AH2630" s="17">
        <f t="shared" ref="AH2630:AH2636" si="6683">AH2631</f>
        <v>0</v>
      </c>
      <c r="AI2630" s="17">
        <f t="shared" ref="AI2630:AI2636" si="6684">AI2631</f>
        <v>0</v>
      </c>
      <c r="AJ2630" s="17">
        <f t="shared" ref="AJ2630:AJ2636" si="6685">AJ2631</f>
        <v>0</v>
      </c>
      <c r="AK2630" s="17">
        <f t="shared" ref="AK2630:AK2636" si="6686">AK2631</f>
        <v>0</v>
      </c>
      <c r="AL2630" s="17">
        <f t="shared" ref="AL2630:AL2636" si="6687">AL2631</f>
        <v>0</v>
      </c>
      <c r="AM2630" s="17">
        <f t="shared" ref="AM2630:AM2636" si="6688">AM2631</f>
        <v>0</v>
      </c>
      <c r="AN2630" s="17">
        <f t="shared" ref="AN2630:AN2636" si="6689">AN2631</f>
        <v>0</v>
      </c>
      <c r="AO2630" s="17">
        <f t="shared" ref="AO2630:AO2636" si="6690">AO2631</f>
        <v>0</v>
      </c>
      <c r="AP2630" s="17">
        <f t="shared" ref="AP2630:AP2636" si="6691">AP2631</f>
        <v>0</v>
      </c>
      <c r="AQ2630" s="17">
        <f t="shared" ref="AQ2630:AQ2636" si="6692">AQ2631</f>
        <v>0</v>
      </c>
      <c r="AR2630" s="17">
        <f t="shared" ref="AR2630:AR2636" si="6693">AR2631</f>
        <v>0</v>
      </c>
      <c r="AS2630" s="17">
        <f t="shared" ref="AS2630:AS2636" si="6694">AS2631</f>
        <v>0</v>
      </c>
      <c r="AT2630" s="17">
        <f t="shared" ref="AT2630:AT2636" si="6695">AT2631</f>
        <v>0</v>
      </c>
      <c r="AU2630" s="17">
        <f t="shared" ref="AU2630:AU2636" si="6696">AU2631</f>
        <v>0</v>
      </c>
      <c r="AV2630" s="17">
        <f t="shared" ref="AV2630:AV2636" si="6697">AV2631</f>
        <v>0</v>
      </c>
      <c r="AW2630" s="17">
        <f t="shared" si="6594"/>
        <v>38810.599999999999</v>
      </c>
      <c r="AX2630" s="17">
        <f t="shared" si="6595"/>
        <v>38810.599999999999</v>
      </c>
      <c r="AY2630" s="17">
        <f t="shared" si="6596"/>
        <v>38810.599999999999</v>
      </c>
      <c r="AZ2630" s="17">
        <f t="shared" ref="AZ2630:AZ2636" si="6698">AZ2631</f>
        <v>0</v>
      </c>
      <c r="BA2630" s="32"/>
      <c r="BB2630" s="32"/>
      <c r="BC2630" s="1"/>
      <c r="BD2630" s="1"/>
      <c r="BE2630" s="1"/>
      <c r="BF2630" s="1"/>
      <c r="BG2630" s="1"/>
      <c r="BH2630" s="1"/>
      <c r="BI2630" s="1"/>
    </row>
    <row r="2631" s="1" customFormat="1" ht="15">
      <c r="A2631" s="30" t="s">
        <v>1065</v>
      </c>
      <c r="B2631" s="30" t="s">
        <v>297</v>
      </c>
      <c r="C2631" s="30" t="s">
        <v>89</v>
      </c>
      <c r="D2631" s="30" t="s">
        <v>461</v>
      </c>
      <c r="E2631" s="35"/>
      <c r="F2631" s="31" t="s">
        <v>36</v>
      </c>
      <c r="G2631" s="17">
        <f t="shared" si="6665"/>
        <v>38810.599999999999</v>
      </c>
      <c r="H2631" s="17">
        <f t="shared" si="6666"/>
        <v>38810.599999999999</v>
      </c>
      <c r="I2631" s="17">
        <f t="shared" si="6667"/>
        <v>38810.599999999999</v>
      </c>
      <c r="J2631" s="17">
        <f t="shared" si="6668"/>
        <v>0</v>
      </c>
      <c r="K2631" s="17">
        <f t="shared" si="6669"/>
        <v>0</v>
      </c>
      <c r="L2631" s="17">
        <f t="shared" si="6670"/>
        <v>0</v>
      </c>
      <c r="M2631" s="17">
        <f t="shared" si="6532"/>
        <v>38810.599999999999</v>
      </c>
      <c r="N2631" s="17">
        <f t="shared" si="6533"/>
        <v>38810.599999999999</v>
      </c>
      <c r="O2631" s="17">
        <f t="shared" si="6534"/>
        <v>38810.599999999999</v>
      </c>
      <c r="P2631" s="17">
        <f t="shared" si="6671"/>
        <v>0</v>
      </c>
      <c r="Q2631" s="17">
        <f t="shared" si="6672"/>
        <v>0</v>
      </c>
      <c r="R2631" s="17">
        <f t="shared" si="6673"/>
        <v>0</v>
      </c>
      <c r="S2631" s="17">
        <f t="shared" si="6674"/>
        <v>0</v>
      </c>
      <c r="T2631" s="17">
        <f t="shared" si="6675"/>
        <v>0</v>
      </c>
      <c r="U2631" s="17">
        <f t="shared" si="6676"/>
        <v>0</v>
      </c>
      <c r="V2631" s="17">
        <f t="shared" si="6677"/>
        <v>0</v>
      </c>
      <c r="W2631" s="17">
        <f t="shared" si="6678"/>
        <v>0</v>
      </c>
      <c r="X2631" s="17">
        <f t="shared" si="6679"/>
        <v>0</v>
      </c>
      <c r="Y2631" s="17">
        <f t="shared" si="6588"/>
        <v>38810.599999999999</v>
      </c>
      <c r="Z2631" s="17">
        <f t="shared" si="6589"/>
        <v>38810.599999999999</v>
      </c>
      <c r="AA2631" s="17">
        <f t="shared" si="6590"/>
        <v>38810.599999999999</v>
      </c>
      <c r="AB2631" s="17">
        <f t="shared" si="6680"/>
        <v>0</v>
      </c>
      <c r="AC2631" s="17">
        <f t="shared" si="6681"/>
        <v>0</v>
      </c>
      <c r="AD2631" s="17">
        <f t="shared" si="6682"/>
        <v>0</v>
      </c>
      <c r="AE2631" s="17">
        <f t="shared" si="6591"/>
        <v>38810.599999999999</v>
      </c>
      <c r="AF2631" s="17">
        <f t="shared" si="6592"/>
        <v>38810.599999999999</v>
      </c>
      <c r="AG2631" s="17">
        <f t="shared" si="6593"/>
        <v>38810.599999999999</v>
      </c>
      <c r="AH2631" s="17">
        <f t="shared" si="6683"/>
        <v>0</v>
      </c>
      <c r="AI2631" s="17">
        <f t="shared" si="6684"/>
        <v>0</v>
      </c>
      <c r="AJ2631" s="17">
        <f t="shared" si="6685"/>
        <v>0</v>
      </c>
      <c r="AK2631" s="17">
        <f t="shared" si="6686"/>
        <v>0</v>
      </c>
      <c r="AL2631" s="17">
        <f t="shared" si="6687"/>
        <v>0</v>
      </c>
      <c r="AM2631" s="17">
        <f t="shared" si="6688"/>
        <v>0</v>
      </c>
      <c r="AN2631" s="17">
        <f t="shared" si="6689"/>
        <v>0</v>
      </c>
      <c r="AO2631" s="17">
        <f t="shared" si="6690"/>
        <v>0</v>
      </c>
      <c r="AP2631" s="17">
        <f t="shared" si="6691"/>
        <v>0</v>
      </c>
      <c r="AQ2631" s="17">
        <f t="shared" si="6692"/>
        <v>0</v>
      </c>
      <c r="AR2631" s="17">
        <f t="shared" si="6693"/>
        <v>0</v>
      </c>
      <c r="AS2631" s="17">
        <f t="shared" si="6694"/>
        <v>0</v>
      </c>
      <c r="AT2631" s="17">
        <f t="shared" si="6695"/>
        <v>0</v>
      </c>
      <c r="AU2631" s="17">
        <f t="shared" si="6696"/>
        <v>0</v>
      </c>
      <c r="AV2631" s="17">
        <f t="shared" si="6697"/>
        <v>0</v>
      </c>
      <c r="AW2631" s="17">
        <f t="shared" si="6594"/>
        <v>38810.599999999999</v>
      </c>
      <c r="AX2631" s="17">
        <f t="shared" si="6595"/>
        <v>38810.599999999999</v>
      </c>
      <c r="AY2631" s="17">
        <f t="shared" si="6596"/>
        <v>38810.599999999999</v>
      </c>
      <c r="AZ2631" s="17">
        <f t="shared" si="6698"/>
        <v>0</v>
      </c>
      <c r="BA2631" s="32"/>
      <c r="BB2631" s="32"/>
      <c r="BC2631" s="1"/>
      <c r="BD2631" s="1"/>
      <c r="BE2631" s="1"/>
      <c r="BF2631" s="1"/>
      <c r="BG2631" s="1"/>
      <c r="BH2631" s="1"/>
      <c r="BI2631" s="1"/>
    </row>
    <row r="2632" s="1" customFormat="1" ht="45">
      <c r="A2632" s="30" t="s">
        <v>1065</v>
      </c>
      <c r="B2632" s="30" t="s">
        <v>297</v>
      </c>
      <c r="C2632" s="30" t="s">
        <v>89</v>
      </c>
      <c r="D2632" s="30" t="s">
        <v>537</v>
      </c>
      <c r="E2632" s="35"/>
      <c r="F2632" s="31" t="s">
        <v>538</v>
      </c>
      <c r="G2632" s="17">
        <f t="shared" si="6665"/>
        <v>38810.599999999999</v>
      </c>
      <c r="H2632" s="17">
        <f t="shared" si="6666"/>
        <v>38810.599999999999</v>
      </c>
      <c r="I2632" s="17">
        <f t="shared" si="6667"/>
        <v>38810.599999999999</v>
      </c>
      <c r="J2632" s="17">
        <f t="shared" si="6668"/>
        <v>0</v>
      </c>
      <c r="K2632" s="17">
        <f t="shared" si="6669"/>
        <v>0</v>
      </c>
      <c r="L2632" s="17">
        <f t="shared" si="6670"/>
        <v>0</v>
      </c>
      <c r="M2632" s="17">
        <f t="shared" si="6532"/>
        <v>38810.599999999999</v>
      </c>
      <c r="N2632" s="17">
        <f t="shared" si="6533"/>
        <v>38810.599999999999</v>
      </c>
      <c r="O2632" s="17">
        <f t="shared" si="6534"/>
        <v>38810.599999999999</v>
      </c>
      <c r="P2632" s="17">
        <f t="shared" si="6671"/>
        <v>0</v>
      </c>
      <c r="Q2632" s="17">
        <f t="shared" si="6672"/>
        <v>0</v>
      </c>
      <c r="R2632" s="17">
        <f t="shared" si="6673"/>
        <v>0</v>
      </c>
      <c r="S2632" s="17">
        <f t="shared" si="6674"/>
        <v>0</v>
      </c>
      <c r="T2632" s="17">
        <f t="shared" si="6675"/>
        <v>0</v>
      </c>
      <c r="U2632" s="17">
        <f t="shared" si="6676"/>
        <v>0</v>
      </c>
      <c r="V2632" s="17">
        <f t="shared" si="6677"/>
        <v>0</v>
      </c>
      <c r="W2632" s="17">
        <f t="shared" si="6678"/>
        <v>0</v>
      </c>
      <c r="X2632" s="17">
        <f t="shared" si="6679"/>
        <v>0</v>
      </c>
      <c r="Y2632" s="17">
        <f t="shared" si="6588"/>
        <v>38810.599999999999</v>
      </c>
      <c r="Z2632" s="17">
        <f t="shared" si="6589"/>
        <v>38810.599999999999</v>
      </c>
      <c r="AA2632" s="17">
        <f t="shared" si="6590"/>
        <v>38810.599999999999</v>
      </c>
      <c r="AB2632" s="17">
        <f t="shared" si="6680"/>
        <v>0</v>
      </c>
      <c r="AC2632" s="17">
        <f t="shared" si="6681"/>
        <v>0</v>
      </c>
      <c r="AD2632" s="17">
        <f t="shared" si="6682"/>
        <v>0</v>
      </c>
      <c r="AE2632" s="17">
        <f t="shared" si="6591"/>
        <v>38810.599999999999</v>
      </c>
      <c r="AF2632" s="17">
        <f t="shared" si="6592"/>
        <v>38810.599999999999</v>
      </c>
      <c r="AG2632" s="17">
        <f t="shared" si="6593"/>
        <v>38810.599999999999</v>
      </c>
      <c r="AH2632" s="17">
        <f t="shared" si="6683"/>
        <v>0</v>
      </c>
      <c r="AI2632" s="17">
        <f t="shared" si="6684"/>
        <v>0</v>
      </c>
      <c r="AJ2632" s="17">
        <f t="shared" si="6685"/>
        <v>0</v>
      </c>
      <c r="AK2632" s="17">
        <f t="shared" si="6686"/>
        <v>0</v>
      </c>
      <c r="AL2632" s="17">
        <f t="shared" si="6687"/>
        <v>0</v>
      </c>
      <c r="AM2632" s="17">
        <f t="shared" si="6688"/>
        <v>0</v>
      </c>
      <c r="AN2632" s="17">
        <f t="shared" si="6689"/>
        <v>0</v>
      </c>
      <c r="AO2632" s="17">
        <f t="shared" si="6690"/>
        <v>0</v>
      </c>
      <c r="AP2632" s="17">
        <f t="shared" si="6691"/>
        <v>0</v>
      </c>
      <c r="AQ2632" s="17">
        <f t="shared" si="6692"/>
        <v>0</v>
      </c>
      <c r="AR2632" s="17">
        <f t="shared" si="6693"/>
        <v>0</v>
      </c>
      <c r="AS2632" s="17">
        <f t="shared" si="6694"/>
        <v>0</v>
      </c>
      <c r="AT2632" s="17">
        <f t="shared" si="6695"/>
        <v>0</v>
      </c>
      <c r="AU2632" s="17">
        <f t="shared" si="6696"/>
        <v>0</v>
      </c>
      <c r="AV2632" s="17">
        <f t="shared" si="6697"/>
        <v>0</v>
      </c>
      <c r="AW2632" s="17">
        <f t="shared" si="6594"/>
        <v>38810.599999999999</v>
      </c>
      <c r="AX2632" s="17">
        <f t="shared" si="6595"/>
        <v>38810.599999999999</v>
      </c>
      <c r="AY2632" s="17">
        <f t="shared" si="6596"/>
        <v>38810.599999999999</v>
      </c>
      <c r="AZ2632" s="17">
        <f t="shared" si="6698"/>
        <v>0</v>
      </c>
      <c r="BA2632" s="32"/>
      <c r="BB2632" s="32"/>
      <c r="BC2632" s="1"/>
      <c r="BD2632" s="1"/>
      <c r="BE2632" s="1"/>
      <c r="BF2632" s="1"/>
      <c r="BG2632" s="1"/>
      <c r="BH2632" s="1"/>
      <c r="BI2632" s="1"/>
    </row>
    <row r="2633" s="1" customFormat="1" ht="45">
      <c r="A2633" s="30" t="s">
        <v>1065</v>
      </c>
      <c r="B2633" s="30" t="s">
        <v>297</v>
      </c>
      <c r="C2633" s="30" t="s">
        <v>89</v>
      </c>
      <c r="D2633" s="30" t="s">
        <v>1090</v>
      </c>
      <c r="E2633" s="35"/>
      <c r="F2633" s="31" t="s">
        <v>1091</v>
      </c>
      <c r="G2633" s="17">
        <f t="shared" si="6665"/>
        <v>38810.599999999999</v>
      </c>
      <c r="H2633" s="17">
        <f t="shared" si="6666"/>
        <v>38810.599999999999</v>
      </c>
      <c r="I2633" s="17">
        <f t="shared" si="6667"/>
        <v>38810.599999999999</v>
      </c>
      <c r="J2633" s="17">
        <f t="shared" si="6668"/>
        <v>0</v>
      </c>
      <c r="K2633" s="17">
        <f t="shared" si="6669"/>
        <v>0</v>
      </c>
      <c r="L2633" s="17">
        <f t="shared" si="6670"/>
        <v>0</v>
      </c>
      <c r="M2633" s="17">
        <f t="shared" si="6532"/>
        <v>38810.599999999999</v>
      </c>
      <c r="N2633" s="17">
        <f t="shared" si="6533"/>
        <v>38810.599999999999</v>
      </c>
      <c r="O2633" s="17">
        <f t="shared" si="6534"/>
        <v>38810.599999999999</v>
      </c>
      <c r="P2633" s="17">
        <f t="shared" si="6671"/>
        <v>0</v>
      </c>
      <c r="Q2633" s="17">
        <f t="shared" si="6672"/>
        <v>0</v>
      </c>
      <c r="R2633" s="17">
        <f t="shared" si="6673"/>
        <v>0</v>
      </c>
      <c r="S2633" s="17">
        <f t="shared" si="6674"/>
        <v>0</v>
      </c>
      <c r="T2633" s="17">
        <f t="shared" si="6675"/>
        <v>0</v>
      </c>
      <c r="U2633" s="17">
        <f t="shared" si="6676"/>
        <v>0</v>
      </c>
      <c r="V2633" s="17">
        <f t="shared" si="6677"/>
        <v>0</v>
      </c>
      <c r="W2633" s="17">
        <f t="shared" si="6678"/>
        <v>0</v>
      </c>
      <c r="X2633" s="17">
        <f t="shared" si="6679"/>
        <v>0</v>
      </c>
      <c r="Y2633" s="17">
        <f t="shared" si="6588"/>
        <v>38810.599999999999</v>
      </c>
      <c r="Z2633" s="17">
        <f t="shared" si="6589"/>
        <v>38810.599999999999</v>
      </c>
      <c r="AA2633" s="17">
        <f t="shared" si="6590"/>
        <v>38810.599999999999</v>
      </c>
      <c r="AB2633" s="17">
        <f t="shared" si="6680"/>
        <v>0</v>
      </c>
      <c r="AC2633" s="17">
        <f t="shared" si="6681"/>
        <v>0</v>
      </c>
      <c r="AD2633" s="17">
        <f t="shared" si="6682"/>
        <v>0</v>
      </c>
      <c r="AE2633" s="17">
        <f t="shared" si="6591"/>
        <v>38810.599999999999</v>
      </c>
      <c r="AF2633" s="17">
        <f t="shared" si="6592"/>
        <v>38810.599999999999</v>
      </c>
      <c r="AG2633" s="17">
        <f t="shared" si="6593"/>
        <v>38810.599999999999</v>
      </c>
      <c r="AH2633" s="17">
        <f t="shared" si="6683"/>
        <v>0</v>
      </c>
      <c r="AI2633" s="17">
        <f t="shared" si="6684"/>
        <v>0</v>
      </c>
      <c r="AJ2633" s="17">
        <f t="shared" si="6685"/>
        <v>0</v>
      </c>
      <c r="AK2633" s="17">
        <f t="shared" si="6686"/>
        <v>0</v>
      </c>
      <c r="AL2633" s="17">
        <f t="shared" si="6687"/>
        <v>0</v>
      </c>
      <c r="AM2633" s="17">
        <f t="shared" si="6688"/>
        <v>0</v>
      </c>
      <c r="AN2633" s="17">
        <f t="shared" si="6689"/>
        <v>0</v>
      </c>
      <c r="AO2633" s="17">
        <f t="shared" si="6690"/>
        <v>0</v>
      </c>
      <c r="AP2633" s="17">
        <f t="shared" si="6691"/>
        <v>0</v>
      </c>
      <c r="AQ2633" s="17">
        <f t="shared" si="6692"/>
        <v>0</v>
      </c>
      <c r="AR2633" s="17">
        <f t="shared" si="6693"/>
        <v>0</v>
      </c>
      <c r="AS2633" s="17">
        <f t="shared" si="6694"/>
        <v>0</v>
      </c>
      <c r="AT2633" s="17">
        <f t="shared" si="6695"/>
        <v>0</v>
      </c>
      <c r="AU2633" s="17">
        <f t="shared" si="6696"/>
        <v>0</v>
      </c>
      <c r="AV2633" s="17">
        <f t="shared" si="6697"/>
        <v>0</v>
      </c>
      <c r="AW2633" s="17">
        <f t="shared" si="6594"/>
        <v>38810.599999999999</v>
      </c>
      <c r="AX2633" s="17">
        <f t="shared" si="6595"/>
        <v>38810.599999999999</v>
      </c>
      <c r="AY2633" s="17">
        <f t="shared" si="6596"/>
        <v>38810.599999999999</v>
      </c>
      <c r="AZ2633" s="17">
        <f t="shared" si="6698"/>
        <v>0</v>
      </c>
      <c r="BA2633" s="32"/>
      <c r="BB2633" s="32"/>
      <c r="BC2633" s="1"/>
      <c r="BD2633" s="1"/>
      <c r="BE2633" s="1"/>
      <c r="BF2633" s="1"/>
      <c r="BG2633" s="1"/>
      <c r="BH2633" s="1"/>
      <c r="BI2633" s="1"/>
    </row>
    <row r="2634" s="1" customFormat="1" ht="15">
      <c r="A2634" s="30" t="s">
        <v>1065</v>
      </c>
      <c r="B2634" s="30" t="s">
        <v>297</v>
      </c>
      <c r="C2634" s="30" t="s">
        <v>89</v>
      </c>
      <c r="D2634" s="30" t="s">
        <v>1090</v>
      </c>
      <c r="E2634" s="30" t="s">
        <v>43</v>
      </c>
      <c r="F2634" s="31" t="s">
        <v>44</v>
      </c>
      <c r="G2634" s="17">
        <v>38810.599999999999</v>
      </c>
      <c r="H2634" s="17">
        <v>38810.599999999999</v>
      </c>
      <c r="I2634" s="17">
        <v>38810.599999999999</v>
      </c>
      <c r="J2634" s="17"/>
      <c r="K2634" s="17"/>
      <c r="L2634" s="17"/>
      <c r="M2634" s="17">
        <f t="shared" si="6532"/>
        <v>38810.599999999999</v>
      </c>
      <c r="N2634" s="17">
        <f t="shared" si="6533"/>
        <v>38810.599999999999</v>
      </c>
      <c r="O2634" s="17">
        <f t="shared" si="6534"/>
        <v>38810.599999999999</v>
      </c>
      <c r="P2634" s="17"/>
      <c r="Q2634" s="17"/>
      <c r="R2634" s="17"/>
      <c r="S2634" s="17"/>
      <c r="T2634" s="17"/>
      <c r="U2634" s="17"/>
      <c r="V2634" s="17"/>
      <c r="W2634" s="17"/>
      <c r="X2634" s="17"/>
      <c r="Y2634" s="17">
        <f t="shared" si="6588"/>
        <v>38810.599999999999</v>
      </c>
      <c r="Z2634" s="17">
        <f t="shared" si="6589"/>
        <v>38810.599999999999</v>
      </c>
      <c r="AA2634" s="17">
        <f t="shared" si="6590"/>
        <v>38810.599999999999</v>
      </c>
      <c r="AB2634" s="17"/>
      <c r="AC2634" s="17"/>
      <c r="AD2634" s="17"/>
      <c r="AE2634" s="17">
        <f t="shared" si="6591"/>
        <v>38810.599999999999</v>
      </c>
      <c r="AF2634" s="17">
        <f t="shared" si="6592"/>
        <v>38810.599999999999</v>
      </c>
      <c r="AG2634" s="17">
        <f t="shared" si="6593"/>
        <v>38810.599999999999</v>
      </c>
      <c r="AH2634" s="17"/>
      <c r="AI2634" s="17"/>
      <c r="AJ2634" s="17"/>
      <c r="AK2634" s="17"/>
      <c r="AL2634" s="17"/>
      <c r="AM2634" s="17"/>
      <c r="AN2634" s="17"/>
      <c r="AO2634" s="17"/>
      <c r="AP2634" s="17"/>
      <c r="AQ2634" s="17"/>
      <c r="AR2634" s="17"/>
      <c r="AS2634" s="17"/>
      <c r="AT2634" s="17"/>
      <c r="AU2634" s="17"/>
      <c r="AV2634" s="17"/>
      <c r="AW2634" s="17">
        <f t="shared" si="6594"/>
        <v>38810.599999999999</v>
      </c>
      <c r="AX2634" s="17">
        <f t="shared" si="6595"/>
        <v>38810.599999999999</v>
      </c>
      <c r="AY2634" s="17">
        <f t="shared" si="6596"/>
        <v>38810.599999999999</v>
      </c>
      <c r="AZ2634" s="17"/>
      <c r="BA2634" s="32"/>
      <c r="BB2634" s="32"/>
      <c r="BC2634" s="1"/>
      <c r="BD2634" s="1"/>
      <c r="BE2634" s="1"/>
      <c r="BF2634" s="1"/>
      <c r="BG2634" s="1"/>
      <c r="BH2634" s="1"/>
      <c r="BI2634" s="1"/>
    </row>
    <row r="2635" s="1" customFormat="1" ht="30">
      <c r="A2635" s="30" t="s">
        <v>1065</v>
      </c>
      <c r="B2635" s="30" t="s">
        <v>297</v>
      </c>
      <c r="C2635" s="30" t="s">
        <v>89</v>
      </c>
      <c r="D2635" s="30" t="s">
        <v>566</v>
      </c>
      <c r="E2635" s="35"/>
      <c r="F2635" s="31" t="s">
        <v>567</v>
      </c>
      <c r="G2635" s="17">
        <f t="shared" si="6665"/>
        <v>4502.9000000000005</v>
      </c>
      <c r="H2635" s="17">
        <f t="shared" si="6666"/>
        <v>4489</v>
      </c>
      <c r="I2635" s="17">
        <f t="shared" si="6667"/>
        <v>4880.1000000000004</v>
      </c>
      <c r="J2635" s="17">
        <f t="shared" si="6668"/>
        <v>0</v>
      </c>
      <c r="K2635" s="17">
        <f t="shared" si="6669"/>
        <v>0</v>
      </c>
      <c r="L2635" s="17">
        <f t="shared" si="6670"/>
        <v>0</v>
      </c>
      <c r="M2635" s="17">
        <f t="shared" si="6532"/>
        <v>4502.9000000000005</v>
      </c>
      <c r="N2635" s="17">
        <f t="shared" si="6533"/>
        <v>4489</v>
      </c>
      <c r="O2635" s="17">
        <f t="shared" si="6534"/>
        <v>4880.1000000000004</v>
      </c>
      <c r="P2635" s="17">
        <f t="shared" si="6671"/>
        <v>0</v>
      </c>
      <c r="Q2635" s="17">
        <f t="shared" si="6672"/>
        <v>0</v>
      </c>
      <c r="R2635" s="17">
        <f t="shared" si="6673"/>
        <v>0</v>
      </c>
      <c r="S2635" s="17">
        <f t="shared" si="6674"/>
        <v>0</v>
      </c>
      <c r="T2635" s="17">
        <f t="shared" si="6675"/>
        <v>0</v>
      </c>
      <c r="U2635" s="17">
        <f t="shared" si="6676"/>
        <v>0</v>
      </c>
      <c r="V2635" s="17">
        <f t="shared" si="6677"/>
        <v>0</v>
      </c>
      <c r="W2635" s="17">
        <f t="shared" si="6678"/>
        <v>0</v>
      </c>
      <c r="X2635" s="17">
        <f t="shared" si="6679"/>
        <v>0</v>
      </c>
      <c r="Y2635" s="17">
        <f t="shared" si="6588"/>
        <v>4502.9000000000005</v>
      </c>
      <c r="Z2635" s="17">
        <f t="shared" si="6589"/>
        <v>4489</v>
      </c>
      <c r="AA2635" s="17">
        <f t="shared" si="6590"/>
        <v>4880.1000000000004</v>
      </c>
      <c r="AB2635" s="17">
        <f t="shared" si="6680"/>
        <v>0</v>
      </c>
      <c r="AC2635" s="17">
        <f t="shared" si="6681"/>
        <v>0</v>
      </c>
      <c r="AD2635" s="17">
        <f t="shared" si="6682"/>
        <v>0</v>
      </c>
      <c r="AE2635" s="17">
        <f t="shared" si="6591"/>
        <v>4502.9000000000005</v>
      </c>
      <c r="AF2635" s="17">
        <f t="shared" si="6592"/>
        <v>4489</v>
      </c>
      <c r="AG2635" s="17">
        <f t="shared" si="6593"/>
        <v>4880.1000000000004</v>
      </c>
      <c r="AH2635" s="17">
        <f t="shared" si="6683"/>
        <v>0</v>
      </c>
      <c r="AI2635" s="17">
        <f t="shared" si="6684"/>
        <v>0</v>
      </c>
      <c r="AJ2635" s="17">
        <f t="shared" si="6685"/>
        <v>0</v>
      </c>
      <c r="AK2635" s="17">
        <f t="shared" si="6686"/>
        <v>0</v>
      </c>
      <c r="AL2635" s="17">
        <f t="shared" si="6687"/>
        <v>0</v>
      </c>
      <c r="AM2635" s="17">
        <f t="shared" si="6688"/>
        <v>0</v>
      </c>
      <c r="AN2635" s="17">
        <f t="shared" si="6689"/>
        <v>0</v>
      </c>
      <c r="AO2635" s="17">
        <f t="shared" si="6690"/>
        <v>0</v>
      </c>
      <c r="AP2635" s="17">
        <f t="shared" si="6691"/>
        <v>0</v>
      </c>
      <c r="AQ2635" s="17">
        <f t="shared" si="6692"/>
        <v>0</v>
      </c>
      <c r="AR2635" s="17">
        <f t="shared" si="6693"/>
        <v>0</v>
      </c>
      <c r="AS2635" s="17">
        <f t="shared" si="6694"/>
        <v>0</v>
      </c>
      <c r="AT2635" s="17">
        <f t="shared" si="6695"/>
        <v>0</v>
      </c>
      <c r="AU2635" s="17">
        <f t="shared" si="6696"/>
        <v>0</v>
      </c>
      <c r="AV2635" s="17">
        <f t="shared" si="6697"/>
        <v>0</v>
      </c>
      <c r="AW2635" s="17">
        <f t="shared" si="6594"/>
        <v>4502.9000000000005</v>
      </c>
      <c r="AX2635" s="17">
        <f t="shared" si="6595"/>
        <v>4489</v>
      </c>
      <c r="AY2635" s="17">
        <f t="shared" si="6596"/>
        <v>4880.1000000000004</v>
      </c>
      <c r="AZ2635" s="17">
        <f t="shared" si="6698"/>
        <v>0</v>
      </c>
      <c r="BA2635" s="32"/>
      <c r="BB2635" s="32"/>
      <c r="BC2635" s="1"/>
      <c r="BD2635" s="1"/>
      <c r="BE2635" s="1"/>
      <c r="BF2635" s="1"/>
      <c r="BG2635" s="1"/>
      <c r="BH2635" s="1"/>
      <c r="BI2635" s="1"/>
    </row>
    <row r="2636" s="1" customFormat="1" ht="15">
      <c r="A2636" s="30" t="s">
        <v>1065</v>
      </c>
      <c r="B2636" s="30" t="s">
        <v>297</v>
      </c>
      <c r="C2636" s="30" t="s">
        <v>89</v>
      </c>
      <c r="D2636" s="30" t="s">
        <v>568</v>
      </c>
      <c r="E2636" s="35"/>
      <c r="F2636" s="31" t="s">
        <v>80</v>
      </c>
      <c r="G2636" s="17">
        <f t="shared" si="6665"/>
        <v>4502.9000000000005</v>
      </c>
      <c r="H2636" s="17">
        <f t="shared" si="6666"/>
        <v>4489</v>
      </c>
      <c r="I2636" s="17">
        <f t="shared" si="6667"/>
        <v>4880.1000000000004</v>
      </c>
      <c r="J2636" s="17">
        <f t="shared" si="6668"/>
        <v>0</v>
      </c>
      <c r="K2636" s="17">
        <f t="shared" si="6669"/>
        <v>0</v>
      </c>
      <c r="L2636" s="17">
        <f t="shared" si="6670"/>
        <v>0</v>
      </c>
      <c r="M2636" s="17">
        <f t="shared" si="6532"/>
        <v>4502.9000000000005</v>
      </c>
      <c r="N2636" s="17">
        <f t="shared" si="6533"/>
        <v>4489</v>
      </c>
      <c r="O2636" s="17">
        <f t="shared" si="6534"/>
        <v>4880.1000000000004</v>
      </c>
      <c r="P2636" s="17">
        <f t="shared" si="6671"/>
        <v>0</v>
      </c>
      <c r="Q2636" s="17">
        <f t="shared" si="6672"/>
        <v>0</v>
      </c>
      <c r="R2636" s="17">
        <f t="shared" si="6673"/>
        <v>0</v>
      </c>
      <c r="S2636" s="17">
        <f t="shared" si="6674"/>
        <v>0</v>
      </c>
      <c r="T2636" s="17">
        <f t="shared" si="6675"/>
        <v>0</v>
      </c>
      <c r="U2636" s="17">
        <f t="shared" si="6676"/>
        <v>0</v>
      </c>
      <c r="V2636" s="17">
        <f t="shared" si="6677"/>
        <v>0</v>
      </c>
      <c r="W2636" s="17">
        <f t="shared" si="6678"/>
        <v>0</v>
      </c>
      <c r="X2636" s="17">
        <f t="shared" si="6679"/>
        <v>0</v>
      </c>
      <c r="Y2636" s="17">
        <f t="shared" si="6588"/>
        <v>4502.9000000000005</v>
      </c>
      <c r="Z2636" s="17">
        <f t="shared" si="6589"/>
        <v>4489</v>
      </c>
      <c r="AA2636" s="17">
        <f t="shared" si="6590"/>
        <v>4880.1000000000004</v>
      </c>
      <c r="AB2636" s="17">
        <f t="shared" si="6680"/>
        <v>0</v>
      </c>
      <c r="AC2636" s="17">
        <f t="shared" si="6681"/>
        <v>0</v>
      </c>
      <c r="AD2636" s="17">
        <f t="shared" si="6682"/>
        <v>0</v>
      </c>
      <c r="AE2636" s="17">
        <f t="shared" si="6591"/>
        <v>4502.9000000000005</v>
      </c>
      <c r="AF2636" s="17">
        <f t="shared" si="6592"/>
        <v>4489</v>
      </c>
      <c r="AG2636" s="17">
        <f t="shared" si="6593"/>
        <v>4880.1000000000004</v>
      </c>
      <c r="AH2636" s="17">
        <f t="shared" si="6683"/>
        <v>0</v>
      </c>
      <c r="AI2636" s="17">
        <f t="shared" si="6684"/>
        <v>0</v>
      </c>
      <c r="AJ2636" s="17">
        <f t="shared" si="6685"/>
        <v>0</v>
      </c>
      <c r="AK2636" s="17">
        <f t="shared" si="6686"/>
        <v>0</v>
      </c>
      <c r="AL2636" s="17">
        <f t="shared" si="6687"/>
        <v>0</v>
      </c>
      <c r="AM2636" s="17">
        <f t="shared" si="6688"/>
        <v>0</v>
      </c>
      <c r="AN2636" s="17">
        <f t="shared" si="6689"/>
        <v>0</v>
      </c>
      <c r="AO2636" s="17">
        <f t="shared" si="6690"/>
        <v>0</v>
      </c>
      <c r="AP2636" s="17">
        <f t="shared" si="6691"/>
        <v>0</v>
      </c>
      <c r="AQ2636" s="17">
        <f t="shared" si="6692"/>
        <v>0</v>
      </c>
      <c r="AR2636" s="17">
        <f t="shared" si="6693"/>
        <v>0</v>
      </c>
      <c r="AS2636" s="17">
        <f t="shared" si="6694"/>
        <v>0</v>
      </c>
      <c r="AT2636" s="17">
        <f t="shared" si="6695"/>
        <v>0</v>
      </c>
      <c r="AU2636" s="17">
        <f t="shared" si="6696"/>
        <v>0</v>
      </c>
      <c r="AV2636" s="17">
        <f t="shared" si="6697"/>
        <v>0</v>
      </c>
      <c r="AW2636" s="17">
        <f t="shared" si="6594"/>
        <v>4502.9000000000005</v>
      </c>
      <c r="AX2636" s="17">
        <f t="shared" si="6595"/>
        <v>4489</v>
      </c>
      <c r="AY2636" s="17">
        <f t="shared" si="6596"/>
        <v>4880.1000000000004</v>
      </c>
      <c r="AZ2636" s="17">
        <f t="shared" si="6698"/>
        <v>0</v>
      </c>
      <c r="BA2636" s="32"/>
      <c r="BB2636" s="32"/>
      <c r="BC2636" s="1"/>
      <c r="BD2636" s="1"/>
      <c r="BE2636" s="1"/>
      <c r="BF2636" s="1"/>
      <c r="BG2636" s="1"/>
      <c r="BH2636" s="1"/>
      <c r="BI2636" s="1"/>
    </row>
    <row r="2637" s="1" customFormat="1" ht="45">
      <c r="A2637" s="30" t="s">
        <v>1065</v>
      </c>
      <c r="B2637" s="30" t="s">
        <v>297</v>
      </c>
      <c r="C2637" s="30" t="s">
        <v>89</v>
      </c>
      <c r="D2637" s="30" t="s">
        <v>569</v>
      </c>
      <c r="E2637" s="35"/>
      <c r="F2637" s="31" t="s">
        <v>570</v>
      </c>
      <c r="G2637" s="17">
        <f>G2638+G2640</f>
        <v>4502.9000000000005</v>
      </c>
      <c r="H2637" s="17">
        <f>H2638+H2640</f>
        <v>4489</v>
      </c>
      <c r="I2637" s="17">
        <f>I2638+I2640</f>
        <v>4880.1000000000004</v>
      </c>
      <c r="J2637" s="17">
        <f>J2638+J2640</f>
        <v>0</v>
      </c>
      <c r="K2637" s="17">
        <f>K2638+K2640</f>
        <v>0</v>
      </c>
      <c r="L2637" s="17">
        <f>L2638+L2640</f>
        <v>0</v>
      </c>
      <c r="M2637" s="17">
        <f t="shared" si="6532"/>
        <v>4502.9000000000005</v>
      </c>
      <c r="N2637" s="17">
        <f t="shared" si="6533"/>
        <v>4489</v>
      </c>
      <c r="O2637" s="17">
        <f t="shared" si="6534"/>
        <v>4880.1000000000004</v>
      </c>
      <c r="P2637" s="17">
        <f>P2638+P2640</f>
        <v>0</v>
      </c>
      <c r="Q2637" s="17">
        <f>Q2638+Q2640</f>
        <v>0</v>
      </c>
      <c r="R2637" s="17">
        <f>R2638+R2640</f>
        <v>0</v>
      </c>
      <c r="S2637" s="17">
        <f>S2638+S2640</f>
        <v>0</v>
      </c>
      <c r="T2637" s="17">
        <f>T2638+T2640</f>
        <v>0</v>
      </c>
      <c r="U2637" s="17">
        <f>U2638+U2640</f>
        <v>0</v>
      </c>
      <c r="V2637" s="17">
        <f>V2638+V2640</f>
        <v>0</v>
      </c>
      <c r="W2637" s="17">
        <f>W2638+W2640</f>
        <v>0</v>
      </c>
      <c r="X2637" s="17">
        <f>X2638+X2640</f>
        <v>0</v>
      </c>
      <c r="Y2637" s="17">
        <f t="shared" si="6588"/>
        <v>4502.9000000000005</v>
      </c>
      <c r="Z2637" s="17">
        <f t="shared" si="6589"/>
        <v>4489</v>
      </c>
      <c r="AA2637" s="17">
        <f t="shared" si="6590"/>
        <v>4880.1000000000004</v>
      </c>
      <c r="AB2637" s="17">
        <f>AB2638+AB2640</f>
        <v>0</v>
      </c>
      <c r="AC2637" s="17">
        <f>AC2638+AC2640</f>
        <v>0</v>
      </c>
      <c r="AD2637" s="17">
        <f>AD2638+AD2640</f>
        <v>0</v>
      </c>
      <c r="AE2637" s="17">
        <f t="shared" si="6591"/>
        <v>4502.9000000000005</v>
      </c>
      <c r="AF2637" s="17">
        <f t="shared" si="6592"/>
        <v>4489</v>
      </c>
      <c r="AG2637" s="17">
        <f t="shared" si="6593"/>
        <v>4880.1000000000004</v>
      </c>
      <c r="AH2637" s="17">
        <f>AH2638+AH2640</f>
        <v>0</v>
      </c>
      <c r="AI2637" s="17">
        <f>AI2638+AI2640</f>
        <v>0</v>
      </c>
      <c r="AJ2637" s="17">
        <f>AJ2638+AJ2640</f>
        <v>0</v>
      </c>
      <c r="AK2637" s="17">
        <f>AK2638+AK2640</f>
        <v>0</v>
      </c>
      <c r="AL2637" s="17">
        <f>AL2638+AL2640</f>
        <v>0</v>
      </c>
      <c r="AM2637" s="17">
        <f>AM2638+AM2640</f>
        <v>0</v>
      </c>
      <c r="AN2637" s="17">
        <f>AN2638+AN2640</f>
        <v>0</v>
      </c>
      <c r="AO2637" s="17">
        <f>AO2638+AO2640</f>
        <v>0</v>
      </c>
      <c r="AP2637" s="17">
        <f>AP2638+AP2640</f>
        <v>0</v>
      </c>
      <c r="AQ2637" s="17">
        <f>AQ2638+AQ2640</f>
        <v>0</v>
      </c>
      <c r="AR2637" s="17">
        <f>AR2638+AR2640</f>
        <v>0</v>
      </c>
      <c r="AS2637" s="17">
        <f>AS2638+AS2640</f>
        <v>0</v>
      </c>
      <c r="AT2637" s="17">
        <f>AT2638+AT2640</f>
        <v>0</v>
      </c>
      <c r="AU2637" s="17">
        <f>AU2638+AU2640</f>
        <v>0</v>
      </c>
      <c r="AV2637" s="17">
        <f>AV2638+AV2640</f>
        <v>0</v>
      </c>
      <c r="AW2637" s="17">
        <f t="shared" si="6594"/>
        <v>4502.9000000000005</v>
      </c>
      <c r="AX2637" s="17">
        <f t="shared" si="6595"/>
        <v>4489</v>
      </c>
      <c r="AY2637" s="17">
        <f t="shared" si="6596"/>
        <v>4880.1000000000004</v>
      </c>
      <c r="AZ2637" s="17">
        <f>AZ2638+AZ2640</f>
        <v>0</v>
      </c>
      <c r="BA2637" s="32"/>
      <c r="BB2637" s="32"/>
      <c r="BC2637" s="1"/>
      <c r="BD2637" s="1"/>
      <c r="BE2637" s="1"/>
      <c r="BF2637" s="1"/>
      <c r="BG2637" s="1"/>
      <c r="BH2637" s="1"/>
      <c r="BI2637" s="1"/>
    </row>
    <row r="2638" s="1" customFormat="1" ht="45">
      <c r="A2638" s="30" t="s">
        <v>1065</v>
      </c>
      <c r="B2638" s="30" t="s">
        <v>297</v>
      </c>
      <c r="C2638" s="30" t="s">
        <v>89</v>
      </c>
      <c r="D2638" s="30" t="s">
        <v>571</v>
      </c>
      <c r="E2638" s="35"/>
      <c r="F2638" s="31" t="s">
        <v>572</v>
      </c>
      <c r="G2638" s="17">
        <f>G2639</f>
        <v>304</v>
      </c>
      <c r="H2638" s="17">
        <f>H2639</f>
        <v>337.39999999999998</v>
      </c>
      <c r="I2638" s="17">
        <f>I2639</f>
        <v>382.5</v>
      </c>
      <c r="J2638" s="17">
        <f>J2639</f>
        <v>0</v>
      </c>
      <c r="K2638" s="17">
        <f>K2639</f>
        <v>0</v>
      </c>
      <c r="L2638" s="17">
        <f>L2639</f>
        <v>0</v>
      </c>
      <c r="M2638" s="17">
        <f t="shared" si="6532"/>
        <v>304</v>
      </c>
      <c r="N2638" s="17">
        <f t="shared" si="6533"/>
        <v>337.39999999999998</v>
      </c>
      <c r="O2638" s="17">
        <f t="shared" si="6534"/>
        <v>382.5</v>
      </c>
      <c r="P2638" s="17">
        <f>P2639</f>
        <v>0</v>
      </c>
      <c r="Q2638" s="17">
        <f>Q2639</f>
        <v>0</v>
      </c>
      <c r="R2638" s="17">
        <f>R2639</f>
        <v>0</v>
      </c>
      <c r="S2638" s="17">
        <f>S2639</f>
        <v>0</v>
      </c>
      <c r="T2638" s="17">
        <f>T2639</f>
        <v>0</v>
      </c>
      <c r="U2638" s="17">
        <f>U2639</f>
        <v>0</v>
      </c>
      <c r="V2638" s="17">
        <f>V2639</f>
        <v>0</v>
      </c>
      <c r="W2638" s="17">
        <f>W2639</f>
        <v>0</v>
      </c>
      <c r="X2638" s="17">
        <f>X2639</f>
        <v>0</v>
      </c>
      <c r="Y2638" s="17">
        <f t="shared" si="6588"/>
        <v>304</v>
      </c>
      <c r="Z2638" s="17">
        <f t="shared" si="6589"/>
        <v>337.39999999999998</v>
      </c>
      <c r="AA2638" s="17">
        <f t="shared" si="6590"/>
        <v>382.5</v>
      </c>
      <c r="AB2638" s="17">
        <f>AB2639</f>
        <v>0</v>
      </c>
      <c r="AC2638" s="17">
        <f>AC2639</f>
        <v>0</v>
      </c>
      <c r="AD2638" s="17">
        <f>AD2639</f>
        <v>0</v>
      </c>
      <c r="AE2638" s="17">
        <f t="shared" si="6591"/>
        <v>304</v>
      </c>
      <c r="AF2638" s="17">
        <f t="shared" si="6592"/>
        <v>337.39999999999998</v>
      </c>
      <c r="AG2638" s="17">
        <f t="shared" si="6593"/>
        <v>382.5</v>
      </c>
      <c r="AH2638" s="17">
        <f>AH2639</f>
        <v>0</v>
      </c>
      <c r="AI2638" s="17">
        <f>AI2639</f>
        <v>0</v>
      </c>
      <c r="AJ2638" s="17">
        <f>AJ2639</f>
        <v>0</v>
      </c>
      <c r="AK2638" s="17">
        <f>AK2639</f>
        <v>0</v>
      </c>
      <c r="AL2638" s="17">
        <f>AL2639</f>
        <v>0</v>
      </c>
      <c r="AM2638" s="17">
        <f>AM2639</f>
        <v>0</v>
      </c>
      <c r="AN2638" s="17">
        <f>AN2639</f>
        <v>0</v>
      </c>
      <c r="AO2638" s="17">
        <f>AO2639</f>
        <v>0</v>
      </c>
      <c r="AP2638" s="17">
        <f>AP2639</f>
        <v>0</v>
      </c>
      <c r="AQ2638" s="17">
        <f>AQ2639</f>
        <v>0</v>
      </c>
      <c r="AR2638" s="17">
        <f>AR2639</f>
        <v>0</v>
      </c>
      <c r="AS2638" s="17">
        <f>AS2639</f>
        <v>0</v>
      </c>
      <c r="AT2638" s="17">
        <f>AT2639</f>
        <v>0</v>
      </c>
      <c r="AU2638" s="17">
        <f>AU2639</f>
        <v>0</v>
      </c>
      <c r="AV2638" s="17">
        <f>AV2639</f>
        <v>0</v>
      </c>
      <c r="AW2638" s="17">
        <f t="shared" si="6594"/>
        <v>304</v>
      </c>
      <c r="AX2638" s="17">
        <f t="shared" si="6595"/>
        <v>337.39999999999998</v>
      </c>
      <c r="AY2638" s="17">
        <f t="shared" si="6596"/>
        <v>382.5</v>
      </c>
      <c r="AZ2638" s="17">
        <f>AZ2639</f>
        <v>0</v>
      </c>
      <c r="BA2638" s="32"/>
      <c r="BB2638" s="32"/>
      <c r="BC2638" s="1"/>
      <c r="BD2638" s="1"/>
      <c r="BE2638" s="1"/>
      <c r="BF2638" s="1"/>
      <c r="BG2638" s="1"/>
      <c r="BH2638" s="1"/>
      <c r="BI2638" s="1"/>
    </row>
    <row r="2639" s="1" customFormat="1" ht="30">
      <c r="A2639" s="30" t="s">
        <v>1065</v>
      </c>
      <c r="B2639" s="30" t="s">
        <v>297</v>
      </c>
      <c r="C2639" s="30" t="s">
        <v>89</v>
      </c>
      <c r="D2639" s="30" t="s">
        <v>571</v>
      </c>
      <c r="E2639" s="30" t="s">
        <v>41</v>
      </c>
      <c r="F2639" s="31" t="s">
        <v>42</v>
      </c>
      <c r="G2639" s="17">
        <v>304</v>
      </c>
      <c r="H2639" s="17">
        <v>337.39999999999998</v>
      </c>
      <c r="I2639" s="17">
        <v>382.5</v>
      </c>
      <c r="J2639" s="17"/>
      <c r="K2639" s="17"/>
      <c r="L2639" s="17"/>
      <c r="M2639" s="17">
        <f t="shared" si="6532"/>
        <v>304</v>
      </c>
      <c r="N2639" s="17">
        <f t="shared" si="6533"/>
        <v>337.39999999999998</v>
      </c>
      <c r="O2639" s="17">
        <f t="shared" si="6534"/>
        <v>382.5</v>
      </c>
      <c r="P2639" s="17"/>
      <c r="Q2639" s="17"/>
      <c r="R2639" s="17"/>
      <c r="S2639" s="17"/>
      <c r="T2639" s="17"/>
      <c r="U2639" s="17"/>
      <c r="V2639" s="17"/>
      <c r="W2639" s="17"/>
      <c r="X2639" s="17"/>
      <c r="Y2639" s="17">
        <f t="shared" si="6588"/>
        <v>304</v>
      </c>
      <c r="Z2639" s="17">
        <f t="shared" si="6589"/>
        <v>337.39999999999998</v>
      </c>
      <c r="AA2639" s="17">
        <f t="shared" si="6590"/>
        <v>382.5</v>
      </c>
      <c r="AB2639" s="17"/>
      <c r="AC2639" s="17"/>
      <c r="AD2639" s="17"/>
      <c r="AE2639" s="17">
        <f t="shared" si="6591"/>
        <v>304</v>
      </c>
      <c r="AF2639" s="17">
        <f t="shared" si="6592"/>
        <v>337.39999999999998</v>
      </c>
      <c r="AG2639" s="17">
        <f t="shared" si="6593"/>
        <v>382.5</v>
      </c>
      <c r="AH2639" s="17"/>
      <c r="AI2639" s="17"/>
      <c r="AJ2639" s="17"/>
      <c r="AK2639" s="17"/>
      <c r="AL2639" s="17"/>
      <c r="AM2639" s="17"/>
      <c r="AN2639" s="17"/>
      <c r="AO2639" s="17"/>
      <c r="AP2639" s="17"/>
      <c r="AQ2639" s="17"/>
      <c r="AR2639" s="17"/>
      <c r="AS2639" s="17"/>
      <c r="AT2639" s="17"/>
      <c r="AU2639" s="17"/>
      <c r="AV2639" s="17"/>
      <c r="AW2639" s="17">
        <f t="shared" si="6594"/>
        <v>304</v>
      </c>
      <c r="AX2639" s="17">
        <f t="shared" si="6595"/>
        <v>337.39999999999998</v>
      </c>
      <c r="AY2639" s="17">
        <f t="shared" si="6596"/>
        <v>382.5</v>
      </c>
      <c r="AZ2639" s="17"/>
      <c r="BA2639" s="32"/>
      <c r="BB2639" s="32"/>
      <c r="BC2639" s="1"/>
      <c r="BD2639" s="1"/>
      <c r="BE2639" s="1"/>
      <c r="BF2639" s="1"/>
      <c r="BG2639" s="1"/>
      <c r="BH2639" s="1"/>
      <c r="BI2639" s="1"/>
    </row>
    <row r="2640" s="1" customFormat="1" ht="75">
      <c r="A2640" s="30" t="s">
        <v>1065</v>
      </c>
      <c r="B2640" s="30" t="s">
        <v>297</v>
      </c>
      <c r="C2640" s="30" t="s">
        <v>89</v>
      </c>
      <c r="D2640" s="30" t="s">
        <v>1092</v>
      </c>
      <c r="E2640" s="35"/>
      <c r="F2640" s="31" t="s">
        <v>1093</v>
      </c>
      <c r="G2640" s="17">
        <f>G2641+G2642</f>
        <v>4198.9000000000005</v>
      </c>
      <c r="H2640" s="17">
        <f>H2641+H2642</f>
        <v>4151.6000000000004</v>
      </c>
      <c r="I2640" s="17">
        <f>I2641+I2642</f>
        <v>4497.6000000000004</v>
      </c>
      <c r="J2640" s="17">
        <f>J2641+J2642</f>
        <v>0</v>
      </c>
      <c r="K2640" s="17">
        <f>K2641+K2642</f>
        <v>0</v>
      </c>
      <c r="L2640" s="17">
        <f>L2641+L2642</f>
        <v>0</v>
      </c>
      <c r="M2640" s="17">
        <f t="shared" si="6532"/>
        <v>4198.9000000000005</v>
      </c>
      <c r="N2640" s="17">
        <f t="shared" si="6533"/>
        <v>4151.6000000000004</v>
      </c>
      <c r="O2640" s="17">
        <f t="shared" si="6534"/>
        <v>4497.6000000000004</v>
      </c>
      <c r="P2640" s="17">
        <f>P2641+P2642</f>
        <v>0</v>
      </c>
      <c r="Q2640" s="17">
        <f>Q2641+Q2642</f>
        <v>0</v>
      </c>
      <c r="R2640" s="17">
        <f>R2641+R2642</f>
        <v>0</v>
      </c>
      <c r="S2640" s="17">
        <f>S2641+S2642</f>
        <v>0</v>
      </c>
      <c r="T2640" s="17">
        <f>T2641+T2642</f>
        <v>0</v>
      </c>
      <c r="U2640" s="17">
        <f>U2641+U2642</f>
        <v>0</v>
      </c>
      <c r="V2640" s="17">
        <f>V2641+V2642</f>
        <v>0</v>
      </c>
      <c r="W2640" s="17">
        <f>W2641+W2642</f>
        <v>0</v>
      </c>
      <c r="X2640" s="17">
        <f>X2641+X2642</f>
        <v>0</v>
      </c>
      <c r="Y2640" s="17">
        <f t="shared" si="6588"/>
        <v>4198.9000000000005</v>
      </c>
      <c r="Z2640" s="17">
        <f t="shared" si="6589"/>
        <v>4151.6000000000004</v>
      </c>
      <c r="AA2640" s="17">
        <f t="shared" si="6590"/>
        <v>4497.6000000000004</v>
      </c>
      <c r="AB2640" s="17">
        <f>AB2641+AB2642</f>
        <v>0</v>
      </c>
      <c r="AC2640" s="17">
        <f>AC2641+AC2642</f>
        <v>0</v>
      </c>
      <c r="AD2640" s="17">
        <f>AD2641+AD2642</f>
        <v>0</v>
      </c>
      <c r="AE2640" s="17">
        <f t="shared" si="6591"/>
        <v>4198.9000000000005</v>
      </c>
      <c r="AF2640" s="17">
        <f t="shared" si="6592"/>
        <v>4151.6000000000004</v>
      </c>
      <c r="AG2640" s="17">
        <f t="shared" si="6593"/>
        <v>4497.6000000000004</v>
      </c>
      <c r="AH2640" s="17">
        <f>AH2641+AH2642</f>
        <v>0</v>
      </c>
      <c r="AI2640" s="17">
        <f>AI2641+AI2642</f>
        <v>0</v>
      </c>
      <c r="AJ2640" s="17">
        <f>AJ2641+AJ2642</f>
        <v>0</v>
      </c>
      <c r="AK2640" s="17">
        <f>AK2641+AK2642</f>
        <v>0</v>
      </c>
      <c r="AL2640" s="17">
        <f>AL2641+AL2642</f>
        <v>0</v>
      </c>
      <c r="AM2640" s="17">
        <f>AM2641+AM2642</f>
        <v>0</v>
      </c>
      <c r="AN2640" s="17">
        <f>AN2641+AN2642</f>
        <v>0</v>
      </c>
      <c r="AO2640" s="17">
        <f>AO2641+AO2642</f>
        <v>0</v>
      </c>
      <c r="AP2640" s="17">
        <f>AP2641+AP2642</f>
        <v>0</v>
      </c>
      <c r="AQ2640" s="17">
        <f>AQ2641+AQ2642</f>
        <v>0</v>
      </c>
      <c r="AR2640" s="17">
        <f>AR2641+AR2642</f>
        <v>0</v>
      </c>
      <c r="AS2640" s="17">
        <f>AS2641+AS2642</f>
        <v>0</v>
      </c>
      <c r="AT2640" s="17">
        <f>AT2641+AT2642</f>
        <v>0</v>
      </c>
      <c r="AU2640" s="17">
        <f>AU2641+AU2642</f>
        <v>0</v>
      </c>
      <c r="AV2640" s="17">
        <f>AV2641+AV2642</f>
        <v>0</v>
      </c>
      <c r="AW2640" s="17">
        <f t="shared" si="6594"/>
        <v>4198.9000000000005</v>
      </c>
      <c r="AX2640" s="17">
        <f t="shared" si="6595"/>
        <v>4151.6000000000004</v>
      </c>
      <c r="AY2640" s="17">
        <f t="shared" si="6596"/>
        <v>4497.6000000000004</v>
      </c>
      <c r="AZ2640" s="17">
        <f>AZ2641+AZ2642</f>
        <v>0</v>
      </c>
      <c r="BA2640" s="32"/>
      <c r="BB2640" s="32"/>
      <c r="BC2640" s="1"/>
      <c r="BD2640" s="1"/>
      <c r="BE2640" s="1"/>
      <c r="BF2640" s="1"/>
      <c r="BG2640" s="1"/>
      <c r="BH2640" s="1"/>
      <c r="BI2640" s="1"/>
    </row>
    <row r="2641" s="1" customFormat="1" ht="75">
      <c r="A2641" s="30" t="s">
        <v>1065</v>
      </c>
      <c r="B2641" s="30" t="s">
        <v>297</v>
      </c>
      <c r="C2641" s="30" t="s">
        <v>89</v>
      </c>
      <c r="D2641" s="30" t="s">
        <v>1092</v>
      </c>
      <c r="E2641" s="30" t="s">
        <v>53</v>
      </c>
      <c r="F2641" s="31" t="s">
        <v>54</v>
      </c>
      <c r="G2641" s="17">
        <v>4087.8000000000002</v>
      </c>
      <c r="H2641" s="17">
        <v>4044.9000000000001</v>
      </c>
      <c r="I2641" s="17">
        <v>4382</v>
      </c>
      <c r="J2641" s="17"/>
      <c r="K2641" s="17"/>
      <c r="L2641" s="17"/>
      <c r="M2641" s="17">
        <f t="shared" si="6532"/>
        <v>4087.8000000000002</v>
      </c>
      <c r="N2641" s="17">
        <f t="shared" si="6533"/>
        <v>4044.9000000000001</v>
      </c>
      <c r="O2641" s="17">
        <f t="shared" si="6534"/>
        <v>4382</v>
      </c>
      <c r="P2641" s="17"/>
      <c r="Q2641" s="17"/>
      <c r="R2641" s="17"/>
      <c r="S2641" s="17"/>
      <c r="T2641" s="17"/>
      <c r="U2641" s="17"/>
      <c r="V2641" s="17"/>
      <c r="W2641" s="17"/>
      <c r="X2641" s="17"/>
      <c r="Y2641" s="17">
        <f t="shared" si="6588"/>
        <v>4087.8000000000002</v>
      </c>
      <c r="Z2641" s="17">
        <f t="shared" si="6589"/>
        <v>4044.9000000000001</v>
      </c>
      <c r="AA2641" s="17">
        <f t="shared" si="6590"/>
        <v>4382</v>
      </c>
      <c r="AB2641" s="17"/>
      <c r="AC2641" s="17"/>
      <c r="AD2641" s="17"/>
      <c r="AE2641" s="17">
        <f t="shared" si="6591"/>
        <v>4087.8000000000002</v>
      </c>
      <c r="AF2641" s="17">
        <f t="shared" si="6592"/>
        <v>4044.9000000000001</v>
      </c>
      <c r="AG2641" s="17">
        <f t="shared" si="6593"/>
        <v>4382</v>
      </c>
      <c r="AH2641" s="17"/>
      <c r="AI2641" s="17"/>
      <c r="AJ2641" s="17"/>
      <c r="AK2641" s="17"/>
      <c r="AL2641" s="17"/>
      <c r="AM2641" s="17"/>
      <c r="AN2641" s="17"/>
      <c r="AO2641" s="17"/>
      <c r="AP2641" s="17"/>
      <c r="AQ2641" s="17"/>
      <c r="AR2641" s="17"/>
      <c r="AS2641" s="17"/>
      <c r="AT2641" s="17"/>
      <c r="AU2641" s="17"/>
      <c r="AV2641" s="17"/>
      <c r="AW2641" s="17">
        <f t="shared" si="6594"/>
        <v>4087.8000000000002</v>
      </c>
      <c r="AX2641" s="17">
        <f t="shared" si="6595"/>
        <v>4044.9000000000001</v>
      </c>
      <c r="AY2641" s="17">
        <f t="shared" si="6596"/>
        <v>4382</v>
      </c>
      <c r="AZ2641" s="17"/>
      <c r="BA2641" s="32"/>
      <c r="BB2641" s="32"/>
      <c r="BC2641" s="1"/>
      <c r="BD2641" s="1"/>
      <c r="BE2641" s="1"/>
      <c r="BF2641" s="1"/>
      <c r="BG2641" s="1"/>
      <c r="BH2641" s="1"/>
      <c r="BI2641" s="1"/>
    </row>
    <row r="2642" s="1" customFormat="1" ht="30">
      <c r="A2642" s="30" t="s">
        <v>1065</v>
      </c>
      <c r="B2642" s="30" t="s">
        <v>297</v>
      </c>
      <c r="C2642" s="30" t="s">
        <v>89</v>
      </c>
      <c r="D2642" s="30" t="s">
        <v>1092</v>
      </c>
      <c r="E2642" s="30" t="s">
        <v>41</v>
      </c>
      <c r="F2642" s="31" t="s">
        <v>42</v>
      </c>
      <c r="G2642" s="17">
        <v>111.09999999999999</v>
      </c>
      <c r="H2642" s="17">
        <v>106.7</v>
      </c>
      <c r="I2642" s="17">
        <v>115.59999999999999</v>
      </c>
      <c r="J2642" s="17"/>
      <c r="K2642" s="17"/>
      <c r="L2642" s="17"/>
      <c r="M2642" s="17">
        <f t="shared" si="6532"/>
        <v>111.09999999999999</v>
      </c>
      <c r="N2642" s="17">
        <f t="shared" si="6533"/>
        <v>106.7</v>
      </c>
      <c r="O2642" s="17">
        <f t="shared" si="6534"/>
        <v>115.59999999999999</v>
      </c>
      <c r="P2642" s="17"/>
      <c r="Q2642" s="17"/>
      <c r="R2642" s="17"/>
      <c r="S2642" s="17"/>
      <c r="T2642" s="17"/>
      <c r="U2642" s="17"/>
      <c r="V2642" s="17"/>
      <c r="W2642" s="17"/>
      <c r="X2642" s="17"/>
      <c r="Y2642" s="17">
        <f t="shared" si="6588"/>
        <v>111.09999999999999</v>
      </c>
      <c r="Z2642" s="17">
        <f t="shared" si="6589"/>
        <v>106.7</v>
      </c>
      <c r="AA2642" s="17">
        <f t="shared" si="6590"/>
        <v>115.59999999999999</v>
      </c>
      <c r="AB2642" s="17"/>
      <c r="AC2642" s="17"/>
      <c r="AD2642" s="17"/>
      <c r="AE2642" s="17">
        <f t="shared" si="6591"/>
        <v>111.09999999999999</v>
      </c>
      <c r="AF2642" s="17">
        <f t="shared" si="6592"/>
        <v>106.7</v>
      </c>
      <c r="AG2642" s="17">
        <f t="shared" si="6593"/>
        <v>115.59999999999999</v>
      </c>
      <c r="AH2642" s="17"/>
      <c r="AI2642" s="17"/>
      <c r="AJ2642" s="17"/>
      <c r="AK2642" s="17"/>
      <c r="AL2642" s="17"/>
      <c r="AM2642" s="17"/>
      <c r="AN2642" s="17"/>
      <c r="AO2642" s="17"/>
      <c r="AP2642" s="17"/>
      <c r="AQ2642" s="17"/>
      <c r="AR2642" s="17"/>
      <c r="AS2642" s="17"/>
      <c r="AT2642" s="17"/>
      <c r="AU2642" s="17"/>
      <c r="AV2642" s="17"/>
      <c r="AW2642" s="17">
        <f t="shared" si="6594"/>
        <v>111.09999999999999</v>
      </c>
      <c r="AX2642" s="17">
        <f t="shared" si="6595"/>
        <v>106.7</v>
      </c>
      <c r="AY2642" s="17">
        <f t="shared" si="6596"/>
        <v>115.59999999999999</v>
      </c>
      <c r="AZ2642" s="17"/>
      <c r="BA2642" s="32"/>
      <c r="BB2642" s="32"/>
      <c r="BC2642" s="1"/>
      <c r="BD2642" s="1"/>
      <c r="BE2642" s="1"/>
      <c r="BF2642" s="1"/>
      <c r="BG2642" s="1"/>
      <c r="BH2642" s="1"/>
      <c r="BI2642" s="1"/>
    </row>
    <row r="2643" s="20" customFormat="1" ht="30">
      <c r="A2643" s="21" t="s">
        <v>1094</v>
      </c>
      <c r="B2643" s="21"/>
      <c r="C2643" s="21"/>
      <c r="D2643" s="21"/>
      <c r="E2643" s="21"/>
      <c r="F2643" s="22" t="s">
        <v>1095</v>
      </c>
      <c r="G2643" s="23">
        <f t="shared" ref="G2643:G2646" si="6699">G2644</f>
        <v>181601.29999999999</v>
      </c>
      <c r="H2643" s="23">
        <f t="shared" ref="H2643:H2646" si="6700">H2644</f>
        <v>183702.20000000001</v>
      </c>
      <c r="I2643" s="23">
        <f t="shared" ref="I2643:I2646" si="6701">I2644</f>
        <v>184232.20000000001</v>
      </c>
      <c r="J2643" s="23">
        <f t="shared" ref="J2643:J2646" si="6702">J2644</f>
        <v>0</v>
      </c>
      <c r="K2643" s="23">
        <f t="shared" ref="K2643:K2646" si="6703">K2644</f>
        <v>0</v>
      </c>
      <c r="L2643" s="23">
        <f t="shared" ref="L2643:L2646" si="6704">L2644</f>
        <v>0</v>
      </c>
      <c r="M2643" s="23">
        <f t="shared" si="6532"/>
        <v>181601.29999999999</v>
      </c>
      <c r="N2643" s="23">
        <f t="shared" si="6533"/>
        <v>183702.20000000001</v>
      </c>
      <c r="O2643" s="23">
        <f t="shared" si="6534"/>
        <v>184232.20000000001</v>
      </c>
      <c r="P2643" s="23">
        <f t="shared" ref="P2643:P2646" si="6705">P2644</f>
        <v>20828.599999999999</v>
      </c>
      <c r="Q2643" s="23">
        <f t="shared" ref="Q2643:Q2646" si="6706">Q2644</f>
        <v>0</v>
      </c>
      <c r="R2643" s="23">
        <f t="shared" ref="R2643:R2646" si="6707">R2644</f>
        <v>0</v>
      </c>
      <c r="S2643" s="23">
        <f t="shared" ref="S2643:S2646" si="6708">S2644</f>
        <v>0</v>
      </c>
      <c r="T2643" s="23">
        <f t="shared" ref="T2643:T2646" si="6709">T2644</f>
        <v>25469.799999999999</v>
      </c>
      <c r="U2643" s="23">
        <f t="shared" ref="U2643:U2646" si="6710">U2644</f>
        <v>0</v>
      </c>
      <c r="V2643" s="23">
        <f t="shared" ref="V2643:V2646" si="6711">V2644</f>
        <v>25469.799999999999</v>
      </c>
      <c r="W2643" s="23">
        <f t="shared" ref="W2643:W2646" si="6712">W2644</f>
        <v>0</v>
      </c>
      <c r="X2643" s="23">
        <f t="shared" ref="X2643:X2646" si="6713">X2644</f>
        <v>0</v>
      </c>
      <c r="Y2643" s="23">
        <f t="shared" si="6588"/>
        <v>202429.89999999999</v>
      </c>
      <c r="Z2643" s="23">
        <f t="shared" si="6589"/>
        <v>209172</v>
      </c>
      <c r="AA2643" s="23">
        <f t="shared" si="6590"/>
        <v>209702</v>
      </c>
      <c r="AB2643" s="23">
        <f t="shared" ref="AB2643:AB2646" si="6714">AB2644</f>
        <v>0</v>
      </c>
      <c r="AC2643" s="23">
        <f t="shared" ref="AC2643:AC2646" si="6715">AC2644</f>
        <v>0</v>
      </c>
      <c r="AD2643" s="23">
        <f t="shared" ref="AD2643:AD2646" si="6716">AD2644</f>
        <v>0</v>
      </c>
      <c r="AE2643" s="23">
        <f t="shared" si="6591"/>
        <v>202429.89999999999</v>
      </c>
      <c r="AF2643" s="23">
        <f t="shared" si="6592"/>
        <v>209172</v>
      </c>
      <c r="AG2643" s="23">
        <f t="shared" si="6593"/>
        <v>209702</v>
      </c>
      <c r="AH2643" s="23">
        <f t="shared" ref="AH2643:AH2646" si="6717">AH2644</f>
        <v>0</v>
      </c>
      <c r="AI2643" s="23">
        <f t="shared" ref="AI2643:AI2646" si="6718">AI2644</f>
        <v>-1.1368683772161603e-13</v>
      </c>
      <c r="AJ2643" s="23">
        <f t="shared" ref="AJ2643:AJ2646" si="6719">AJ2644</f>
        <v>0</v>
      </c>
      <c r="AK2643" s="23">
        <f t="shared" ref="AK2643:AK2646" si="6720">AK2644</f>
        <v>0</v>
      </c>
      <c r="AL2643" s="23">
        <f t="shared" ref="AL2643:AL2646" si="6721">AL2644</f>
        <v>0</v>
      </c>
      <c r="AM2643" s="23">
        <f t="shared" ref="AM2643:AM2646" si="6722">AM2644</f>
        <v>0</v>
      </c>
      <c r="AN2643" s="23">
        <f t="shared" ref="AN2643:AN2646" si="6723">AN2644</f>
        <v>0</v>
      </c>
      <c r="AO2643" s="23">
        <f t="shared" ref="AO2643:AO2646" si="6724">AO2644</f>
        <v>0</v>
      </c>
      <c r="AP2643" s="23">
        <f t="shared" ref="AP2643:AP2646" si="6725">AP2644</f>
        <v>0</v>
      </c>
      <c r="AQ2643" s="23">
        <f t="shared" ref="AQ2643:AQ2646" si="6726">AQ2644</f>
        <v>0</v>
      </c>
      <c r="AR2643" s="23">
        <f t="shared" ref="AR2643:AR2646" si="6727">AR2644</f>
        <v>0</v>
      </c>
      <c r="AS2643" s="23">
        <f t="shared" ref="AS2643:AS2646" si="6728">AS2644</f>
        <v>0</v>
      </c>
      <c r="AT2643" s="23">
        <f t="shared" ref="AT2643:AT2646" si="6729">AT2644</f>
        <v>0</v>
      </c>
      <c r="AU2643" s="23">
        <f t="shared" ref="AU2643:AU2646" si="6730">AU2644</f>
        <v>0</v>
      </c>
      <c r="AV2643" s="23">
        <f t="shared" ref="AV2643:AV2646" si="6731">AV2644</f>
        <v>0</v>
      </c>
      <c r="AW2643" s="23">
        <f t="shared" si="6594"/>
        <v>202429.89999999999</v>
      </c>
      <c r="AX2643" s="23">
        <f t="shared" si="6595"/>
        <v>209172</v>
      </c>
      <c r="AY2643" s="23">
        <f t="shared" si="6596"/>
        <v>209702</v>
      </c>
      <c r="AZ2643" s="23">
        <f t="shared" ref="AZ2643:AZ2646" si="6732">AZ2644</f>
        <v>0</v>
      </c>
      <c r="BA2643" s="24"/>
      <c r="BB2643" s="24"/>
      <c r="BC2643" s="20"/>
      <c r="BD2643" s="20"/>
      <c r="BE2643" s="20"/>
      <c r="BF2643" s="20"/>
      <c r="BG2643" s="20"/>
      <c r="BH2643" s="20"/>
      <c r="BI2643" s="20"/>
    </row>
    <row r="2644" s="20" customFormat="1" ht="15">
      <c r="A2644" s="21" t="s">
        <v>1094</v>
      </c>
      <c r="B2644" s="21" t="s">
        <v>121</v>
      </c>
      <c r="C2644" s="21"/>
      <c r="D2644" s="21"/>
      <c r="E2644" s="21"/>
      <c r="F2644" s="22" t="s">
        <v>122</v>
      </c>
      <c r="G2644" s="23">
        <f t="shared" si="6699"/>
        <v>181601.29999999999</v>
      </c>
      <c r="H2644" s="23">
        <f t="shared" si="6700"/>
        <v>183702.20000000001</v>
      </c>
      <c r="I2644" s="23">
        <f t="shared" si="6701"/>
        <v>184232.20000000001</v>
      </c>
      <c r="J2644" s="23">
        <f t="shared" si="6702"/>
        <v>0</v>
      </c>
      <c r="K2644" s="23">
        <f t="shared" si="6703"/>
        <v>0</v>
      </c>
      <c r="L2644" s="23">
        <f t="shared" si="6704"/>
        <v>0</v>
      </c>
      <c r="M2644" s="23">
        <f t="shared" si="6532"/>
        <v>181601.29999999999</v>
      </c>
      <c r="N2644" s="23">
        <f t="shared" si="6533"/>
        <v>183702.20000000001</v>
      </c>
      <c r="O2644" s="23">
        <f t="shared" si="6534"/>
        <v>184232.20000000001</v>
      </c>
      <c r="P2644" s="23">
        <f t="shared" si="6705"/>
        <v>20828.599999999999</v>
      </c>
      <c r="Q2644" s="23">
        <f t="shared" si="6706"/>
        <v>0</v>
      </c>
      <c r="R2644" s="23">
        <f t="shared" si="6707"/>
        <v>0</v>
      </c>
      <c r="S2644" s="23">
        <f t="shared" si="6708"/>
        <v>0</v>
      </c>
      <c r="T2644" s="23">
        <f t="shared" si="6709"/>
        <v>25469.799999999999</v>
      </c>
      <c r="U2644" s="23">
        <f t="shared" si="6710"/>
        <v>0</v>
      </c>
      <c r="V2644" s="23">
        <f t="shared" si="6711"/>
        <v>25469.799999999999</v>
      </c>
      <c r="W2644" s="23">
        <f t="shared" si="6712"/>
        <v>0</v>
      </c>
      <c r="X2644" s="23">
        <f t="shared" si="6713"/>
        <v>0</v>
      </c>
      <c r="Y2644" s="23">
        <f t="shared" si="6588"/>
        <v>202429.89999999999</v>
      </c>
      <c r="Z2644" s="23">
        <f t="shared" si="6589"/>
        <v>209172</v>
      </c>
      <c r="AA2644" s="23">
        <f t="shared" si="6590"/>
        <v>209702</v>
      </c>
      <c r="AB2644" s="23">
        <f t="shared" si="6714"/>
        <v>0</v>
      </c>
      <c r="AC2644" s="23">
        <f t="shared" si="6715"/>
        <v>0</v>
      </c>
      <c r="AD2644" s="23">
        <f t="shared" si="6716"/>
        <v>0</v>
      </c>
      <c r="AE2644" s="23">
        <f t="shared" si="6591"/>
        <v>202429.89999999999</v>
      </c>
      <c r="AF2644" s="23">
        <f t="shared" si="6592"/>
        <v>209172</v>
      </c>
      <c r="AG2644" s="23">
        <f t="shared" si="6593"/>
        <v>209702</v>
      </c>
      <c r="AH2644" s="23">
        <f t="shared" si="6717"/>
        <v>0</v>
      </c>
      <c r="AI2644" s="23">
        <f t="shared" si="6718"/>
        <v>-1.1368683772161603e-13</v>
      </c>
      <c r="AJ2644" s="23">
        <f t="shared" si="6719"/>
        <v>0</v>
      </c>
      <c r="AK2644" s="23">
        <f t="shared" si="6720"/>
        <v>0</v>
      </c>
      <c r="AL2644" s="23">
        <f t="shared" si="6721"/>
        <v>0</v>
      </c>
      <c r="AM2644" s="23">
        <f t="shared" si="6722"/>
        <v>0</v>
      </c>
      <c r="AN2644" s="23">
        <f t="shared" si="6723"/>
        <v>0</v>
      </c>
      <c r="AO2644" s="23">
        <f t="shared" si="6724"/>
        <v>0</v>
      </c>
      <c r="AP2644" s="23">
        <f t="shared" si="6725"/>
        <v>0</v>
      </c>
      <c r="AQ2644" s="23">
        <f t="shared" si="6726"/>
        <v>0</v>
      </c>
      <c r="AR2644" s="23">
        <f t="shared" si="6727"/>
        <v>0</v>
      </c>
      <c r="AS2644" s="23">
        <f t="shared" si="6728"/>
        <v>0</v>
      </c>
      <c r="AT2644" s="23">
        <f t="shared" si="6729"/>
        <v>0</v>
      </c>
      <c r="AU2644" s="23">
        <f t="shared" si="6730"/>
        <v>0</v>
      </c>
      <c r="AV2644" s="23">
        <f t="shared" si="6731"/>
        <v>0</v>
      </c>
      <c r="AW2644" s="23">
        <f t="shared" si="6594"/>
        <v>202429.89999999999</v>
      </c>
      <c r="AX2644" s="23">
        <f t="shared" si="6595"/>
        <v>209172</v>
      </c>
      <c r="AY2644" s="23">
        <f t="shared" si="6596"/>
        <v>209702</v>
      </c>
      <c r="AZ2644" s="23">
        <f t="shared" si="6732"/>
        <v>0</v>
      </c>
      <c r="BA2644" s="24"/>
      <c r="BB2644" s="24"/>
      <c r="BC2644" s="20"/>
      <c r="BD2644" s="20"/>
      <c r="BE2644" s="20"/>
      <c r="BF2644" s="20"/>
      <c r="BG2644" s="20"/>
      <c r="BH2644" s="20"/>
      <c r="BI2644" s="20"/>
    </row>
    <row r="2645" s="25" customFormat="1" ht="15">
      <c r="A2645" s="26" t="s">
        <v>1094</v>
      </c>
      <c r="B2645" s="26" t="s">
        <v>121</v>
      </c>
      <c r="C2645" s="26" t="s">
        <v>123</v>
      </c>
      <c r="D2645" s="26"/>
      <c r="E2645" s="26"/>
      <c r="F2645" s="27" t="s">
        <v>124</v>
      </c>
      <c r="G2645" s="28">
        <f t="shared" si="6699"/>
        <v>181601.29999999999</v>
      </c>
      <c r="H2645" s="28">
        <f t="shared" si="6700"/>
        <v>183702.20000000001</v>
      </c>
      <c r="I2645" s="28">
        <f t="shared" si="6701"/>
        <v>184232.20000000001</v>
      </c>
      <c r="J2645" s="28">
        <f t="shared" si="6702"/>
        <v>0</v>
      </c>
      <c r="K2645" s="28">
        <f t="shared" si="6703"/>
        <v>0</v>
      </c>
      <c r="L2645" s="28">
        <f t="shared" si="6704"/>
        <v>0</v>
      </c>
      <c r="M2645" s="28">
        <f t="shared" si="6532"/>
        <v>181601.29999999999</v>
      </c>
      <c r="N2645" s="28">
        <f t="shared" si="6533"/>
        <v>183702.20000000001</v>
      </c>
      <c r="O2645" s="28">
        <f t="shared" si="6534"/>
        <v>184232.20000000001</v>
      </c>
      <c r="P2645" s="28">
        <f t="shared" si="6705"/>
        <v>20828.599999999999</v>
      </c>
      <c r="Q2645" s="28">
        <f t="shared" si="6706"/>
        <v>0</v>
      </c>
      <c r="R2645" s="28">
        <f t="shared" si="6707"/>
        <v>0</v>
      </c>
      <c r="S2645" s="28">
        <f t="shared" si="6708"/>
        <v>0</v>
      </c>
      <c r="T2645" s="28">
        <f t="shared" si="6709"/>
        <v>25469.799999999999</v>
      </c>
      <c r="U2645" s="28">
        <f t="shared" si="6710"/>
        <v>0</v>
      </c>
      <c r="V2645" s="28">
        <f t="shared" si="6711"/>
        <v>25469.799999999999</v>
      </c>
      <c r="W2645" s="28">
        <f t="shared" si="6712"/>
        <v>0</v>
      </c>
      <c r="X2645" s="28">
        <f t="shared" si="6713"/>
        <v>0</v>
      </c>
      <c r="Y2645" s="28">
        <f t="shared" si="6588"/>
        <v>202429.89999999999</v>
      </c>
      <c r="Z2645" s="28">
        <f t="shared" si="6589"/>
        <v>209172</v>
      </c>
      <c r="AA2645" s="28">
        <f t="shared" si="6590"/>
        <v>209702</v>
      </c>
      <c r="AB2645" s="28">
        <f t="shared" si="6714"/>
        <v>0</v>
      </c>
      <c r="AC2645" s="28">
        <f t="shared" si="6715"/>
        <v>0</v>
      </c>
      <c r="AD2645" s="28">
        <f t="shared" si="6716"/>
        <v>0</v>
      </c>
      <c r="AE2645" s="28">
        <f t="shared" si="6591"/>
        <v>202429.89999999999</v>
      </c>
      <c r="AF2645" s="28">
        <f t="shared" si="6592"/>
        <v>209172</v>
      </c>
      <c r="AG2645" s="28">
        <f t="shared" si="6593"/>
        <v>209702</v>
      </c>
      <c r="AH2645" s="28">
        <f t="shared" si="6717"/>
        <v>0</v>
      </c>
      <c r="AI2645" s="28">
        <f t="shared" si="6718"/>
        <v>-1.1368683772161603e-13</v>
      </c>
      <c r="AJ2645" s="28">
        <f t="shared" si="6719"/>
        <v>0</v>
      </c>
      <c r="AK2645" s="28">
        <f t="shared" si="6720"/>
        <v>0</v>
      </c>
      <c r="AL2645" s="28">
        <f t="shared" si="6721"/>
        <v>0</v>
      </c>
      <c r="AM2645" s="28">
        <f t="shared" si="6722"/>
        <v>0</v>
      </c>
      <c r="AN2645" s="28">
        <f t="shared" si="6723"/>
        <v>0</v>
      </c>
      <c r="AO2645" s="28">
        <f t="shared" si="6724"/>
        <v>0</v>
      </c>
      <c r="AP2645" s="28">
        <f t="shared" si="6725"/>
        <v>0</v>
      </c>
      <c r="AQ2645" s="28">
        <f t="shared" si="6726"/>
        <v>0</v>
      </c>
      <c r="AR2645" s="28">
        <f t="shared" si="6727"/>
        <v>0</v>
      </c>
      <c r="AS2645" s="28">
        <f t="shared" si="6728"/>
        <v>0</v>
      </c>
      <c r="AT2645" s="28">
        <f t="shared" si="6729"/>
        <v>0</v>
      </c>
      <c r="AU2645" s="28">
        <f t="shared" si="6730"/>
        <v>0</v>
      </c>
      <c r="AV2645" s="28">
        <f t="shared" si="6731"/>
        <v>0</v>
      </c>
      <c r="AW2645" s="28">
        <f t="shared" si="6594"/>
        <v>202429.89999999999</v>
      </c>
      <c r="AX2645" s="28">
        <f t="shared" si="6595"/>
        <v>209172</v>
      </c>
      <c r="AY2645" s="28">
        <f t="shared" si="6596"/>
        <v>209702</v>
      </c>
      <c r="AZ2645" s="28">
        <f t="shared" si="6732"/>
        <v>0</v>
      </c>
      <c r="BA2645" s="29"/>
      <c r="BB2645" s="29"/>
      <c r="BC2645" s="25"/>
      <c r="BD2645" s="25"/>
      <c r="BE2645" s="25"/>
      <c r="BF2645" s="25"/>
      <c r="BG2645" s="25"/>
      <c r="BH2645" s="25"/>
      <c r="BI2645" s="25"/>
    </row>
    <row r="2646" s="1" customFormat="1" ht="30">
      <c r="A2646" s="30" t="s">
        <v>1094</v>
      </c>
      <c r="B2646" s="30" t="s">
        <v>121</v>
      </c>
      <c r="C2646" s="30" t="s">
        <v>123</v>
      </c>
      <c r="D2646" s="30" t="s">
        <v>1096</v>
      </c>
      <c r="E2646" s="35"/>
      <c r="F2646" s="31" t="s">
        <v>1097</v>
      </c>
      <c r="G2646" s="17">
        <f t="shared" si="6699"/>
        <v>181601.29999999999</v>
      </c>
      <c r="H2646" s="17">
        <f t="shared" si="6700"/>
        <v>183702.20000000001</v>
      </c>
      <c r="I2646" s="17">
        <f t="shared" si="6701"/>
        <v>184232.20000000001</v>
      </c>
      <c r="J2646" s="17">
        <f t="shared" si="6702"/>
        <v>0</v>
      </c>
      <c r="K2646" s="17">
        <f t="shared" si="6703"/>
        <v>0</v>
      </c>
      <c r="L2646" s="17">
        <f t="shared" si="6704"/>
        <v>0</v>
      </c>
      <c r="M2646" s="17">
        <f t="shared" si="6532"/>
        <v>181601.29999999999</v>
      </c>
      <c r="N2646" s="17">
        <f t="shared" si="6533"/>
        <v>183702.20000000001</v>
      </c>
      <c r="O2646" s="17">
        <f t="shared" si="6534"/>
        <v>184232.20000000001</v>
      </c>
      <c r="P2646" s="17">
        <f t="shared" si="6705"/>
        <v>20828.599999999999</v>
      </c>
      <c r="Q2646" s="17">
        <f t="shared" si="6706"/>
        <v>0</v>
      </c>
      <c r="R2646" s="17">
        <f t="shared" si="6707"/>
        <v>0</v>
      </c>
      <c r="S2646" s="17">
        <f t="shared" si="6708"/>
        <v>0</v>
      </c>
      <c r="T2646" s="17">
        <f t="shared" si="6709"/>
        <v>25469.799999999999</v>
      </c>
      <c r="U2646" s="17">
        <f t="shared" si="6710"/>
        <v>0</v>
      </c>
      <c r="V2646" s="17">
        <f t="shared" si="6711"/>
        <v>25469.799999999999</v>
      </c>
      <c r="W2646" s="17">
        <f t="shared" si="6712"/>
        <v>0</v>
      </c>
      <c r="X2646" s="17">
        <f t="shared" si="6713"/>
        <v>0</v>
      </c>
      <c r="Y2646" s="17">
        <f t="shared" si="6588"/>
        <v>202429.89999999999</v>
      </c>
      <c r="Z2646" s="17">
        <f t="shared" si="6589"/>
        <v>209172</v>
      </c>
      <c r="AA2646" s="17">
        <f t="shared" si="6590"/>
        <v>209702</v>
      </c>
      <c r="AB2646" s="17">
        <f t="shared" si="6714"/>
        <v>0</v>
      </c>
      <c r="AC2646" s="17">
        <f t="shared" si="6715"/>
        <v>0</v>
      </c>
      <c r="AD2646" s="17">
        <f t="shared" si="6716"/>
        <v>0</v>
      </c>
      <c r="AE2646" s="17">
        <f t="shared" si="6591"/>
        <v>202429.89999999999</v>
      </c>
      <c r="AF2646" s="17">
        <f t="shared" si="6592"/>
        <v>209172</v>
      </c>
      <c r="AG2646" s="17">
        <f t="shared" si="6593"/>
        <v>209702</v>
      </c>
      <c r="AH2646" s="17">
        <f t="shared" si="6717"/>
        <v>0</v>
      </c>
      <c r="AI2646" s="17">
        <f t="shared" si="6718"/>
        <v>-1.1368683772161603e-13</v>
      </c>
      <c r="AJ2646" s="17">
        <f t="shared" si="6719"/>
        <v>0</v>
      </c>
      <c r="AK2646" s="17">
        <f t="shared" si="6720"/>
        <v>0</v>
      </c>
      <c r="AL2646" s="17">
        <f t="shared" si="6721"/>
        <v>0</v>
      </c>
      <c r="AM2646" s="17">
        <f t="shared" si="6722"/>
        <v>0</v>
      </c>
      <c r="AN2646" s="17">
        <f t="shared" si="6723"/>
        <v>0</v>
      </c>
      <c r="AO2646" s="17">
        <f t="shared" si="6724"/>
        <v>0</v>
      </c>
      <c r="AP2646" s="17">
        <f t="shared" si="6725"/>
        <v>0</v>
      </c>
      <c r="AQ2646" s="17">
        <f t="shared" si="6726"/>
        <v>0</v>
      </c>
      <c r="AR2646" s="17">
        <f t="shared" si="6727"/>
        <v>0</v>
      </c>
      <c r="AS2646" s="17">
        <f t="shared" si="6728"/>
        <v>0</v>
      </c>
      <c r="AT2646" s="17">
        <f t="shared" si="6729"/>
        <v>0</v>
      </c>
      <c r="AU2646" s="17">
        <f t="shared" si="6730"/>
        <v>0</v>
      </c>
      <c r="AV2646" s="17">
        <f t="shared" si="6731"/>
        <v>0</v>
      </c>
      <c r="AW2646" s="17">
        <f t="shared" si="6594"/>
        <v>202429.89999999999</v>
      </c>
      <c r="AX2646" s="17">
        <f t="shared" si="6595"/>
        <v>209172</v>
      </c>
      <c r="AY2646" s="17">
        <f t="shared" si="6596"/>
        <v>209702</v>
      </c>
      <c r="AZ2646" s="17">
        <f t="shared" si="6732"/>
        <v>0</v>
      </c>
      <c r="BA2646" s="32"/>
      <c r="BB2646" s="32"/>
      <c r="BC2646" s="1"/>
      <c r="BD2646" s="1"/>
      <c r="BE2646" s="1"/>
      <c r="BF2646" s="1"/>
      <c r="BG2646" s="1"/>
      <c r="BH2646" s="1"/>
      <c r="BI2646" s="1"/>
    </row>
    <row r="2647" s="1" customFormat="1" ht="15">
      <c r="A2647" s="30" t="s">
        <v>1094</v>
      </c>
      <c r="B2647" s="30" t="s">
        <v>121</v>
      </c>
      <c r="C2647" s="30" t="s">
        <v>123</v>
      </c>
      <c r="D2647" s="30" t="s">
        <v>1098</v>
      </c>
      <c r="E2647" s="35"/>
      <c r="F2647" s="31" t="s">
        <v>36</v>
      </c>
      <c r="G2647" s="17">
        <f>G2648+G2658</f>
        <v>181601.29999999999</v>
      </c>
      <c r="H2647" s="17">
        <f>H2648+H2658</f>
        <v>183702.20000000001</v>
      </c>
      <c r="I2647" s="17">
        <f>I2648+I2658</f>
        <v>184232.20000000001</v>
      </c>
      <c r="J2647" s="17">
        <f>J2648+J2658</f>
        <v>0</v>
      </c>
      <c r="K2647" s="17">
        <f>K2648+K2658</f>
        <v>0</v>
      </c>
      <c r="L2647" s="17">
        <f>L2648+L2658</f>
        <v>0</v>
      </c>
      <c r="M2647" s="17">
        <f t="shared" si="6532"/>
        <v>181601.29999999999</v>
      </c>
      <c r="N2647" s="17">
        <f t="shared" si="6533"/>
        <v>183702.20000000001</v>
      </c>
      <c r="O2647" s="17">
        <f t="shared" si="6534"/>
        <v>184232.20000000001</v>
      </c>
      <c r="P2647" s="17">
        <f>P2648+P2658</f>
        <v>20828.599999999999</v>
      </c>
      <c r="Q2647" s="17">
        <f>Q2648+Q2658</f>
        <v>0</v>
      </c>
      <c r="R2647" s="17">
        <f>R2648+R2658</f>
        <v>0</v>
      </c>
      <c r="S2647" s="17">
        <f>S2648+S2658</f>
        <v>0</v>
      </c>
      <c r="T2647" s="17">
        <f>T2648+T2658</f>
        <v>25469.799999999999</v>
      </c>
      <c r="U2647" s="17">
        <f>U2648+U2658</f>
        <v>0</v>
      </c>
      <c r="V2647" s="17">
        <f>V2648+V2658</f>
        <v>25469.799999999999</v>
      </c>
      <c r="W2647" s="17">
        <f>W2648+W2658</f>
        <v>0</v>
      </c>
      <c r="X2647" s="17">
        <f>X2648+X2658</f>
        <v>0</v>
      </c>
      <c r="Y2647" s="17">
        <f t="shared" si="6588"/>
        <v>202429.89999999999</v>
      </c>
      <c r="Z2647" s="17">
        <f t="shared" si="6589"/>
        <v>209172</v>
      </c>
      <c r="AA2647" s="17">
        <f t="shared" si="6590"/>
        <v>209702</v>
      </c>
      <c r="AB2647" s="17">
        <f>AB2648+AB2658</f>
        <v>0</v>
      </c>
      <c r="AC2647" s="17">
        <f>AC2648+AC2658</f>
        <v>0</v>
      </c>
      <c r="AD2647" s="17">
        <f>AD2648+AD2658</f>
        <v>0</v>
      </c>
      <c r="AE2647" s="17">
        <f t="shared" si="6591"/>
        <v>202429.89999999999</v>
      </c>
      <c r="AF2647" s="17">
        <f t="shared" si="6592"/>
        <v>209172</v>
      </c>
      <c r="AG2647" s="17">
        <f t="shared" si="6593"/>
        <v>209702</v>
      </c>
      <c r="AH2647" s="17">
        <f>AH2648+AH2658</f>
        <v>0</v>
      </c>
      <c r="AI2647" s="17">
        <f>AI2648+AI2658</f>
        <v>-1.1368683772161603e-13</v>
      </c>
      <c r="AJ2647" s="17">
        <f>AJ2648+AJ2658</f>
        <v>0</v>
      </c>
      <c r="AK2647" s="17">
        <f>AK2648+AK2658</f>
        <v>0</v>
      </c>
      <c r="AL2647" s="17">
        <f>AL2648+AL2658</f>
        <v>0</v>
      </c>
      <c r="AM2647" s="17">
        <f>AM2648+AM2658</f>
        <v>0</v>
      </c>
      <c r="AN2647" s="17">
        <f>AN2648+AN2658</f>
        <v>0</v>
      </c>
      <c r="AO2647" s="17">
        <f>AO2648+AO2658</f>
        <v>0</v>
      </c>
      <c r="AP2647" s="17">
        <f>AP2648+AP2658</f>
        <v>0</v>
      </c>
      <c r="AQ2647" s="17">
        <f>AQ2648+AQ2658</f>
        <v>0</v>
      </c>
      <c r="AR2647" s="17">
        <f>AR2648+AR2658</f>
        <v>0</v>
      </c>
      <c r="AS2647" s="17">
        <f>AS2648+AS2658</f>
        <v>0</v>
      </c>
      <c r="AT2647" s="17">
        <f>AT2648+AT2658</f>
        <v>0</v>
      </c>
      <c r="AU2647" s="17">
        <f>AU2648+AU2658</f>
        <v>0</v>
      </c>
      <c r="AV2647" s="17">
        <f>AV2648+AV2658</f>
        <v>0</v>
      </c>
      <c r="AW2647" s="17">
        <f t="shared" si="6594"/>
        <v>202429.89999999999</v>
      </c>
      <c r="AX2647" s="17">
        <f t="shared" si="6595"/>
        <v>209172</v>
      </c>
      <c r="AY2647" s="17">
        <f t="shared" si="6596"/>
        <v>209702</v>
      </c>
      <c r="AZ2647" s="17">
        <f>AZ2648+AZ2658</f>
        <v>0</v>
      </c>
      <c r="BA2647" s="32"/>
      <c r="BB2647" s="32"/>
      <c r="BC2647" s="1"/>
      <c r="BD2647" s="1"/>
      <c r="BE2647" s="1"/>
      <c r="BF2647" s="1"/>
      <c r="BG2647" s="1"/>
      <c r="BH2647" s="1"/>
      <c r="BI2647" s="1"/>
    </row>
    <row r="2648" s="1" customFormat="1" ht="60">
      <c r="A2648" s="30" t="s">
        <v>1094</v>
      </c>
      <c r="B2648" s="30" t="s">
        <v>121</v>
      </c>
      <c r="C2648" s="30" t="s">
        <v>123</v>
      </c>
      <c r="D2648" s="30" t="s">
        <v>1099</v>
      </c>
      <c r="E2648" s="35"/>
      <c r="F2648" s="31" t="s">
        <v>1100</v>
      </c>
      <c r="G2648" s="17">
        <f>G2649+G2652+G2654+G2656</f>
        <v>39507.199999999997</v>
      </c>
      <c r="H2648" s="17">
        <f>H2649+H2652+H2654+H2656</f>
        <v>37440.800000000003</v>
      </c>
      <c r="I2648" s="17">
        <f>I2649+I2652+I2654+I2656</f>
        <v>37970.800000000003</v>
      </c>
      <c r="J2648" s="17">
        <f>J2649+J2652+J2654+J2656</f>
        <v>0</v>
      </c>
      <c r="K2648" s="17">
        <f>K2649+K2652+K2654+K2656</f>
        <v>0</v>
      </c>
      <c r="L2648" s="17">
        <f>L2649+L2652+L2654+L2656</f>
        <v>0</v>
      </c>
      <c r="M2648" s="17">
        <f t="shared" ref="M2648:M2663" si="6733">G2648+J2648</f>
        <v>39507.199999999997</v>
      </c>
      <c r="N2648" s="17">
        <f t="shared" ref="N2648:N2663" si="6734">H2648+K2648</f>
        <v>37440.800000000003</v>
      </c>
      <c r="O2648" s="17">
        <f t="shared" ref="O2648:O2663" si="6735">I2648+L2648</f>
        <v>37970.800000000003</v>
      </c>
      <c r="P2648" s="17">
        <f>P2649+P2652+P2654+P2656</f>
        <v>0</v>
      </c>
      <c r="Q2648" s="17">
        <f>Q2649+Q2652+Q2654+Q2656</f>
        <v>0</v>
      </c>
      <c r="R2648" s="17">
        <f>R2649+R2652+R2654+R2656</f>
        <v>0</v>
      </c>
      <c r="S2648" s="17">
        <f>S2649+S2652+S2654+S2656</f>
        <v>0</v>
      </c>
      <c r="T2648" s="17">
        <f>T2649+T2652+T2654+T2656</f>
        <v>0</v>
      </c>
      <c r="U2648" s="17">
        <f>U2649+U2652+U2654+U2656</f>
        <v>0</v>
      </c>
      <c r="V2648" s="17">
        <f>V2649+V2652+V2654+V2656</f>
        <v>0</v>
      </c>
      <c r="W2648" s="17">
        <f>W2649+W2652+W2654+W2656</f>
        <v>0</v>
      </c>
      <c r="X2648" s="17">
        <f>X2649+X2652+X2654+X2656</f>
        <v>0</v>
      </c>
      <c r="Y2648" s="17">
        <f t="shared" si="6588"/>
        <v>39507.199999999997</v>
      </c>
      <c r="Z2648" s="17">
        <f t="shared" si="6589"/>
        <v>37440.800000000003</v>
      </c>
      <c r="AA2648" s="17">
        <f t="shared" si="6590"/>
        <v>37970.800000000003</v>
      </c>
      <c r="AB2648" s="17">
        <f>AB2649+AB2652+AB2654+AB2656</f>
        <v>0</v>
      </c>
      <c r="AC2648" s="17">
        <f>AC2649+AC2652+AC2654+AC2656</f>
        <v>0</v>
      </c>
      <c r="AD2648" s="17">
        <f>AD2649+AD2652+AD2654+AD2656</f>
        <v>0</v>
      </c>
      <c r="AE2648" s="17">
        <f t="shared" si="6591"/>
        <v>39507.199999999997</v>
      </c>
      <c r="AF2648" s="17">
        <f t="shared" si="6592"/>
        <v>37440.800000000003</v>
      </c>
      <c r="AG2648" s="17">
        <f t="shared" si="6593"/>
        <v>37970.800000000003</v>
      </c>
      <c r="AH2648" s="17">
        <f>AH2649+AH2652+AH2654+AH2656</f>
        <v>0</v>
      </c>
      <c r="AI2648" s="17">
        <f>AI2649+AI2652+AI2654+AI2656</f>
        <v>-1.1368683772161603e-13</v>
      </c>
      <c r="AJ2648" s="17">
        <f>AJ2649+AJ2652+AJ2654+AJ2656</f>
        <v>0</v>
      </c>
      <c r="AK2648" s="17">
        <f>AK2649+AK2652+AK2654+AK2656</f>
        <v>0</v>
      </c>
      <c r="AL2648" s="17">
        <f>AL2649+AL2652+AL2654+AL2656</f>
        <v>0</v>
      </c>
      <c r="AM2648" s="17">
        <f>AM2649+AM2652+AM2654+AM2656</f>
        <v>0</v>
      </c>
      <c r="AN2648" s="17">
        <f>AN2649+AN2652+AN2654+AN2656</f>
        <v>0</v>
      </c>
      <c r="AO2648" s="17">
        <f>AO2649+AO2652+AO2654+AO2656</f>
        <v>0</v>
      </c>
      <c r="AP2648" s="17">
        <f>AP2649+AP2652+AP2654+AP2656</f>
        <v>0</v>
      </c>
      <c r="AQ2648" s="17">
        <f>AQ2649+AQ2652+AQ2654+AQ2656</f>
        <v>0</v>
      </c>
      <c r="AR2648" s="17">
        <f>AR2649+AR2652+AR2654+AR2656</f>
        <v>0</v>
      </c>
      <c r="AS2648" s="17">
        <f>AS2649+AS2652+AS2654+AS2656</f>
        <v>0</v>
      </c>
      <c r="AT2648" s="17">
        <f>AT2649+AT2652+AT2654+AT2656</f>
        <v>0</v>
      </c>
      <c r="AU2648" s="17">
        <f>AU2649+AU2652+AU2654+AU2656</f>
        <v>0</v>
      </c>
      <c r="AV2648" s="17">
        <f>AV2649+AV2652+AV2654+AV2656</f>
        <v>0</v>
      </c>
      <c r="AW2648" s="17">
        <f t="shared" si="6594"/>
        <v>39507.199999999997</v>
      </c>
      <c r="AX2648" s="17">
        <f t="shared" si="6595"/>
        <v>37440.800000000003</v>
      </c>
      <c r="AY2648" s="17">
        <f t="shared" si="6596"/>
        <v>37970.800000000003</v>
      </c>
      <c r="AZ2648" s="17">
        <f>AZ2649+AZ2652+AZ2654+AZ2656</f>
        <v>0</v>
      </c>
      <c r="BA2648" s="32"/>
      <c r="BB2648" s="32"/>
      <c r="BC2648" s="1"/>
      <c r="BD2648" s="1"/>
      <c r="BE2648" s="1"/>
      <c r="BF2648" s="1"/>
      <c r="BG2648" s="1"/>
      <c r="BH2648" s="1"/>
      <c r="BI2648" s="1"/>
    </row>
    <row r="2649" s="1" customFormat="1" ht="15">
      <c r="A2649" s="30" t="s">
        <v>1094</v>
      </c>
      <c r="B2649" s="30" t="s">
        <v>121</v>
      </c>
      <c r="C2649" s="30" t="s">
        <v>123</v>
      </c>
      <c r="D2649" s="30" t="s">
        <v>1101</v>
      </c>
      <c r="E2649" s="35"/>
      <c r="F2649" s="31" t="s">
        <v>1102</v>
      </c>
      <c r="G2649" s="17">
        <f>G2650+G2651</f>
        <v>22555</v>
      </c>
      <c r="H2649" s="17">
        <f>H2650+H2651</f>
        <v>22971.599999999999</v>
      </c>
      <c r="I2649" s="17">
        <f>I2650+I2651</f>
        <v>23501.599999999999</v>
      </c>
      <c r="J2649" s="17">
        <f>J2650+J2651</f>
        <v>0</v>
      </c>
      <c r="K2649" s="17">
        <f>K2650+K2651</f>
        <v>0</v>
      </c>
      <c r="L2649" s="17">
        <f>L2650+L2651</f>
        <v>0</v>
      </c>
      <c r="M2649" s="17">
        <f t="shared" si="6733"/>
        <v>22555</v>
      </c>
      <c r="N2649" s="17">
        <f t="shared" si="6734"/>
        <v>22971.599999999999</v>
      </c>
      <c r="O2649" s="17">
        <f t="shared" si="6735"/>
        <v>23501.599999999999</v>
      </c>
      <c r="P2649" s="17">
        <f>P2650+P2651</f>
        <v>0</v>
      </c>
      <c r="Q2649" s="17">
        <f>Q2650+Q2651</f>
        <v>0</v>
      </c>
      <c r="R2649" s="17">
        <f>R2650+R2651</f>
        <v>0</v>
      </c>
      <c r="S2649" s="17">
        <f>S2650+S2651</f>
        <v>0</v>
      </c>
      <c r="T2649" s="17">
        <f>T2650+T2651</f>
        <v>0</v>
      </c>
      <c r="U2649" s="17">
        <f>U2650+U2651</f>
        <v>0</v>
      </c>
      <c r="V2649" s="17">
        <f>V2650+V2651</f>
        <v>0</v>
      </c>
      <c r="W2649" s="17">
        <f>W2650+W2651</f>
        <v>0</v>
      </c>
      <c r="X2649" s="17">
        <f>X2650+X2651</f>
        <v>0</v>
      </c>
      <c r="Y2649" s="17">
        <f t="shared" si="6588"/>
        <v>22555</v>
      </c>
      <c r="Z2649" s="17">
        <f t="shared" si="6589"/>
        <v>22971.599999999999</v>
      </c>
      <c r="AA2649" s="17">
        <f t="shared" si="6590"/>
        <v>23501.599999999999</v>
      </c>
      <c r="AB2649" s="17">
        <f>AB2650+AB2651</f>
        <v>0</v>
      </c>
      <c r="AC2649" s="17">
        <f>AC2650+AC2651</f>
        <v>0</v>
      </c>
      <c r="AD2649" s="17">
        <f>AD2650+AD2651</f>
        <v>0</v>
      </c>
      <c r="AE2649" s="17">
        <f t="shared" si="6591"/>
        <v>22555</v>
      </c>
      <c r="AF2649" s="17">
        <f t="shared" si="6592"/>
        <v>22971.599999999999</v>
      </c>
      <c r="AG2649" s="17">
        <f t="shared" si="6593"/>
        <v>23501.599999999999</v>
      </c>
      <c r="AH2649" s="17">
        <f>AH2650+AH2651</f>
        <v>0</v>
      </c>
      <c r="AI2649" s="17">
        <f>AI2650+AI2651</f>
        <v>1436.8699999999999</v>
      </c>
      <c r="AJ2649" s="17">
        <f>AJ2650+AJ2651</f>
        <v>0</v>
      </c>
      <c r="AK2649" s="17">
        <f>AK2650+AK2651</f>
        <v>0</v>
      </c>
      <c r="AL2649" s="17">
        <f>AL2650+AL2651</f>
        <v>0</v>
      </c>
      <c r="AM2649" s="17">
        <f>AM2650+AM2651</f>
        <v>0</v>
      </c>
      <c r="AN2649" s="17">
        <f>AN2650+AN2651</f>
        <v>0</v>
      </c>
      <c r="AO2649" s="17">
        <f>AO2650+AO2651</f>
        <v>0</v>
      </c>
      <c r="AP2649" s="17">
        <f>AP2650+AP2651</f>
        <v>0</v>
      </c>
      <c r="AQ2649" s="17">
        <f>AQ2650+AQ2651</f>
        <v>0</v>
      </c>
      <c r="AR2649" s="17">
        <f>AR2650+AR2651</f>
        <v>0</v>
      </c>
      <c r="AS2649" s="17">
        <f>AS2650+AS2651</f>
        <v>0</v>
      </c>
      <c r="AT2649" s="17">
        <f>AT2650+AT2651</f>
        <v>0</v>
      </c>
      <c r="AU2649" s="17">
        <f>AU2650+AU2651</f>
        <v>0</v>
      </c>
      <c r="AV2649" s="17">
        <f>AV2650+AV2651</f>
        <v>0</v>
      </c>
      <c r="AW2649" s="17">
        <f t="shared" si="6594"/>
        <v>23991.869999999999</v>
      </c>
      <c r="AX2649" s="17">
        <f t="shared" si="6595"/>
        <v>22971.599999999999</v>
      </c>
      <c r="AY2649" s="17">
        <f t="shared" si="6596"/>
        <v>23501.599999999999</v>
      </c>
      <c r="AZ2649" s="17">
        <f>AZ2650+AZ2651</f>
        <v>0</v>
      </c>
      <c r="BA2649" s="32"/>
      <c r="BB2649" s="32"/>
      <c r="BC2649" s="1"/>
      <c r="BD2649" s="1"/>
      <c r="BE2649" s="1"/>
      <c r="BF2649" s="1"/>
      <c r="BG2649" s="1"/>
      <c r="BH2649" s="1"/>
      <c r="BI2649" s="1"/>
    </row>
    <row r="2650" s="1" customFormat="1" ht="30">
      <c r="A2650" s="30" t="s">
        <v>1094</v>
      </c>
      <c r="B2650" s="30" t="s">
        <v>121</v>
      </c>
      <c r="C2650" s="30" t="s">
        <v>123</v>
      </c>
      <c r="D2650" s="30" t="s">
        <v>1101</v>
      </c>
      <c r="E2650" s="30" t="s">
        <v>41</v>
      </c>
      <c r="F2650" s="31" t="s">
        <v>42</v>
      </c>
      <c r="G2650" s="17">
        <v>21515.099999999999</v>
      </c>
      <c r="H2650" s="17">
        <v>21933.5</v>
      </c>
      <c r="I2650" s="17">
        <v>22463.5</v>
      </c>
      <c r="J2650" s="17"/>
      <c r="K2650" s="17"/>
      <c r="L2650" s="17"/>
      <c r="M2650" s="17">
        <f t="shared" si="6733"/>
        <v>21515.099999999999</v>
      </c>
      <c r="N2650" s="17">
        <f t="shared" si="6734"/>
        <v>21933.5</v>
      </c>
      <c r="O2650" s="17">
        <f t="shared" si="6735"/>
        <v>22463.5</v>
      </c>
      <c r="P2650" s="17"/>
      <c r="Q2650" s="17"/>
      <c r="R2650" s="17"/>
      <c r="S2650" s="17"/>
      <c r="T2650" s="17"/>
      <c r="U2650" s="17"/>
      <c r="V2650" s="17"/>
      <c r="W2650" s="17"/>
      <c r="X2650" s="17"/>
      <c r="Y2650" s="17">
        <f t="shared" si="6588"/>
        <v>21515.099999999999</v>
      </c>
      <c r="Z2650" s="17">
        <f t="shared" si="6589"/>
        <v>21933.5</v>
      </c>
      <c r="AA2650" s="17">
        <f t="shared" si="6590"/>
        <v>22463.5</v>
      </c>
      <c r="AB2650" s="17"/>
      <c r="AC2650" s="17"/>
      <c r="AD2650" s="17"/>
      <c r="AE2650" s="17">
        <f t="shared" si="6591"/>
        <v>21515.099999999999</v>
      </c>
      <c r="AF2650" s="17">
        <f t="shared" si="6592"/>
        <v>21933.5</v>
      </c>
      <c r="AG2650" s="17">
        <f t="shared" si="6593"/>
        <v>22463.5</v>
      </c>
      <c r="AH2650" s="17"/>
      <c r="AI2650" s="17">
        <v>1436.8699999999999</v>
      </c>
      <c r="AJ2650" s="17"/>
      <c r="AK2650" s="17"/>
      <c r="AL2650" s="17"/>
      <c r="AM2650" s="17"/>
      <c r="AN2650" s="17"/>
      <c r="AO2650" s="17"/>
      <c r="AP2650" s="17"/>
      <c r="AQ2650" s="17"/>
      <c r="AR2650" s="17"/>
      <c r="AS2650" s="17"/>
      <c r="AT2650" s="17"/>
      <c r="AU2650" s="17"/>
      <c r="AV2650" s="17"/>
      <c r="AW2650" s="17">
        <f t="shared" si="6594"/>
        <v>22951.969999999998</v>
      </c>
      <c r="AX2650" s="17">
        <f t="shared" si="6595"/>
        <v>21933.5</v>
      </c>
      <c r="AY2650" s="17">
        <f t="shared" si="6596"/>
        <v>22463.5</v>
      </c>
      <c r="AZ2650" s="17"/>
      <c r="BA2650" s="32"/>
      <c r="BB2650" s="32"/>
      <c r="BC2650" s="1"/>
      <c r="BD2650" s="1"/>
      <c r="BE2650" s="1"/>
      <c r="BF2650" s="1"/>
      <c r="BG2650" s="1"/>
      <c r="BH2650" s="1"/>
      <c r="BI2650" s="1"/>
    </row>
    <row r="2651" s="1" customFormat="1" ht="15">
      <c r="A2651" s="30" t="s">
        <v>1094</v>
      </c>
      <c r="B2651" s="30" t="s">
        <v>121</v>
      </c>
      <c r="C2651" s="30" t="s">
        <v>123</v>
      </c>
      <c r="D2651" s="30" t="s">
        <v>1101</v>
      </c>
      <c r="E2651" s="30" t="s">
        <v>43</v>
      </c>
      <c r="F2651" s="31" t="s">
        <v>44</v>
      </c>
      <c r="G2651" s="17">
        <v>1039.9000000000001</v>
      </c>
      <c r="H2651" s="17">
        <v>1038.0999999999999</v>
      </c>
      <c r="I2651" s="17">
        <v>1038.0999999999999</v>
      </c>
      <c r="J2651" s="17"/>
      <c r="K2651" s="17"/>
      <c r="L2651" s="17"/>
      <c r="M2651" s="17">
        <f t="shared" si="6733"/>
        <v>1039.9000000000001</v>
      </c>
      <c r="N2651" s="17">
        <f t="shared" si="6734"/>
        <v>1038.0999999999999</v>
      </c>
      <c r="O2651" s="17">
        <f t="shared" si="6735"/>
        <v>1038.0999999999999</v>
      </c>
      <c r="P2651" s="17"/>
      <c r="Q2651" s="17"/>
      <c r="R2651" s="17"/>
      <c r="S2651" s="17"/>
      <c r="T2651" s="17"/>
      <c r="U2651" s="17"/>
      <c r="V2651" s="17"/>
      <c r="W2651" s="17"/>
      <c r="X2651" s="17"/>
      <c r="Y2651" s="17">
        <f t="shared" si="6588"/>
        <v>1039.9000000000001</v>
      </c>
      <c r="Z2651" s="17">
        <f t="shared" si="6589"/>
        <v>1038.0999999999999</v>
      </c>
      <c r="AA2651" s="17">
        <f t="shared" si="6590"/>
        <v>1038.0999999999999</v>
      </c>
      <c r="AB2651" s="17"/>
      <c r="AC2651" s="17"/>
      <c r="AD2651" s="17"/>
      <c r="AE2651" s="17">
        <f t="shared" si="6591"/>
        <v>1039.9000000000001</v>
      </c>
      <c r="AF2651" s="17">
        <f t="shared" si="6592"/>
        <v>1038.0999999999999</v>
      </c>
      <c r="AG2651" s="17">
        <f t="shared" si="6593"/>
        <v>1038.0999999999999</v>
      </c>
      <c r="AH2651" s="17"/>
      <c r="AI2651" s="17"/>
      <c r="AJ2651" s="17"/>
      <c r="AK2651" s="17"/>
      <c r="AL2651" s="17"/>
      <c r="AM2651" s="17"/>
      <c r="AN2651" s="17"/>
      <c r="AO2651" s="17"/>
      <c r="AP2651" s="17"/>
      <c r="AQ2651" s="17"/>
      <c r="AR2651" s="17"/>
      <c r="AS2651" s="17"/>
      <c r="AT2651" s="17"/>
      <c r="AU2651" s="17"/>
      <c r="AV2651" s="17"/>
      <c r="AW2651" s="17">
        <f t="shared" si="6594"/>
        <v>1039.9000000000001</v>
      </c>
      <c r="AX2651" s="17">
        <f t="shared" si="6595"/>
        <v>1038.0999999999999</v>
      </c>
      <c r="AY2651" s="17">
        <f t="shared" si="6596"/>
        <v>1038.0999999999999</v>
      </c>
      <c r="AZ2651" s="17"/>
      <c r="BA2651" s="32"/>
      <c r="BB2651" s="32"/>
      <c r="BC2651" s="1"/>
      <c r="BD2651" s="1"/>
      <c r="BE2651" s="1"/>
      <c r="BF2651" s="1"/>
      <c r="BG2651" s="1"/>
      <c r="BH2651" s="1"/>
      <c r="BI2651" s="1"/>
    </row>
    <row r="2652" s="1" customFormat="1" ht="15">
      <c r="A2652" s="30" t="s">
        <v>1094</v>
      </c>
      <c r="B2652" s="30" t="s">
        <v>121</v>
      </c>
      <c r="C2652" s="30" t="s">
        <v>123</v>
      </c>
      <c r="D2652" s="30" t="s">
        <v>1103</v>
      </c>
      <c r="E2652" s="35"/>
      <c r="F2652" s="31" t="s">
        <v>1104</v>
      </c>
      <c r="G2652" s="17">
        <f>G2653</f>
        <v>14469.200000000001</v>
      </c>
      <c r="H2652" s="17">
        <f>H2653</f>
        <v>14469.200000000001</v>
      </c>
      <c r="I2652" s="17">
        <f>I2653</f>
        <v>14469.200000000001</v>
      </c>
      <c r="J2652" s="17">
        <f>J2653</f>
        <v>0</v>
      </c>
      <c r="K2652" s="17">
        <f>K2653</f>
        <v>0</v>
      </c>
      <c r="L2652" s="17">
        <f>L2653</f>
        <v>0</v>
      </c>
      <c r="M2652" s="17">
        <f t="shared" si="6733"/>
        <v>14469.200000000001</v>
      </c>
      <c r="N2652" s="17">
        <f t="shared" si="6734"/>
        <v>14469.200000000001</v>
      </c>
      <c r="O2652" s="17">
        <f t="shared" si="6735"/>
        <v>14469.200000000001</v>
      </c>
      <c r="P2652" s="17">
        <f>P2653</f>
        <v>0</v>
      </c>
      <c r="Q2652" s="17">
        <f>Q2653</f>
        <v>0</v>
      </c>
      <c r="R2652" s="17">
        <f>R2653</f>
        <v>0</v>
      </c>
      <c r="S2652" s="17">
        <f>S2653</f>
        <v>0</v>
      </c>
      <c r="T2652" s="17">
        <f>T2653</f>
        <v>0</v>
      </c>
      <c r="U2652" s="17">
        <f>U2653</f>
        <v>0</v>
      </c>
      <c r="V2652" s="17">
        <f>V2653</f>
        <v>0</v>
      </c>
      <c r="W2652" s="17">
        <f>W2653</f>
        <v>0</v>
      </c>
      <c r="X2652" s="17">
        <f>X2653</f>
        <v>0</v>
      </c>
      <c r="Y2652" s="17">
        <f t="shared" si="6588"/>
        <v>14469.200000000001</v>
      </c>
      <c r="Z2652" s="17">
        <f t="shared" si="6589"/>
        <v>14469.200000000001</v>
      </c>
      <c r="AA2652" s="17">
        <f t="shared" si="6590"/>
        <v>14469.200000000001</v>
      </c>
      <c r="AB2652" s="17">
        <f>AB2653</f>
        <v>0</v>
      </c>
      <c r="AC2652" s="17">
        <f>AC2653</f>
        <v>0</v>
      </c>
      <c r="AD2652" s="17">
        <f>AD2653</f>
        <v>0</v>
      </c>
      <c r="AE2652" s="17">
        <f t="shared" si="6591"/>
        <v>14469.200000000001</v>
      </c>
      <c r="AF2652" s="17">
        <f t="shared" si="6592"/>
        <v>14469.200000000001</v>
      </c>
      <c r="AG2652" s="17">
        <f t="shared" si="6593"/>
        <v>14469.200000000001</v>
      </c>
      <c r="AH2652" s="17">
        <f>AH2653</f>
        <v>0</v>
      </c>
      <c r="AI2652" s="17">
        <f>AI2653</f>
        <v>-1258.5</v>
      </c>
      <c r="AJ2652" s="17">
        <f>AJ2653</f>
        <v>0</v>
      </c>
      <c r="AK2652" s="17">
        <f>AK2653</f>
        <v>0</v>
      </c>
      <c r="AL2652" s="17">
        <f>AL2653</f>
        <v>0</v>
      </c>
      <c r="AM2652" s="17">
        <f>AM2653</f>
        <v>0</v>
      </c>
      <c r="AN2652" s="17">
        <f>AN2653</f>
        <v>0</v>
      </c>
      <c r="AO2652" s="17">
        <f>AO2653</f>
        <v>0</v>
      </c>
      <c r="AP2652" s="17">
        <f>AP2653</f>
        <v>0</v>
      </c>
      <c r="AQ2652" s="17">
        <f>AQ2653</f>
        <v>0</v>
      </c>
      <c r="AR2652" s="17">
        <f>AR2653</f>
        <v>0</v>
      </c>
      <c r="AS2652" s="17">
        <f>AS2653</f>
        <v>0</v>
      </c>
      <c r="AT2652" s="17">
        <f>AT2653</f>
        <v>0</v>
      </c>
      <c r="AU2652" s="17">
        <f>AU2653</f>
        <v>0</v>
      </c>
      <c r="AV2652" s="17">
        <f>AV2653</f>
        <v>0</v>
      </c>
      <c r="AW2652" s="17">
        <f t="shared" si="6594"/>
        <v>13210.700000000001</v>
      </c>
      <c r="AX2652" s="17">
        <f t="shared" si="6595"/>
        <v>14469.200000000001</v>
      </c>
      <c r="AY2652" s="17">
        <f t="shared" si="6596"/>
        <v>14469.200000000001</v>
      </c>
      <c r="AZ2652" s="17">
        <f>AZ2653</f>
        <v>0</v>
      </c>
      <c r="BA2652" s="32"/>
      <c r="BB2652" s="32"/>
      <c r="BC2652" s="1"/>
      <c r="BD2652" s="1"/>
      <c r="BE2652" s="1"/>
      <c r="BF2652" s="1"/>
      <c r="BG2652" s="1"/>
      <c r="BH2652" s="1"/>
      <c r="BI2652" s="1"/>
    </row>
    <row r="2653" s="1" customFormat="1" ht="30">
      <c r="A2653" s="30" t="s">
        <v>1094</v>
      </c>
      <c r="B2653" s="30" t="s">
        <v>121</v>
      </c>
      <c r="C2653" s="30" t="s">
        <v>123</v>
      </c>
      <c r="D2653" s="30" t="s">
        <v>1103</v>
      </c>
      <c r="E2653" s="30" t="s">
        <v>41</v>
      </c>
      <c r="F2653" s="31" t="s">
        <v>42</v>
      </c>
      <c r="G2653" s="17">
        <v>14469.200000000001</v>
      </c>
      <c r="H2653" s="17">
        <v>14469.200000000001</v>
      </c>
      <c r="I2653" s="17">
        <v>14469.200000000001</v>
      </c>
      <c r="J2653" s="17"/>
      <c r="K2653" s="17"/>
      <c r="L2653" s="17"/>
      <c r="M2653" s="17">
        <f t="shared" si="6733"/>
        <v>14469.200000000001</v>
      </c>
      <c r="N2653" s="17">
        <f t="shared" si="6734"/>
        <v>14469.200000000001</v>
      </c>
      <c r="O2653" s="17">
        <f t="shared" si="6735"/>
        <v>14469.200000000001</v>
      </c>
      <c r="P2653" s="17"/>
      <c r="Q2653" s="17"/>
      <c r="R2653" s="17"/>
      <c r="S2653" s="17"/>
      <c r="T2653" s="17"/>
      <c r="U2653" s="17"/>
      <c r="V2653" s="17"/>
      <c r="W2653" s="17"/>
      <c r="X2653" s="17"/>
      <c r="Y2653" s="17">
        <f t="shared" si="6588"/>
        <v>14469.200000000001</v>
      </c>
      <c r="Z2653" s="17">
        <f t="shared" si="6589"/>
        <v>14469.200000000001</v>
      </c>
      <c r="AA2653" s="17">
        <f t="shared" si="6590"/>
        <v>14469.200000000001</v>
      </c>
      <c r="AB2653" s="17"/>
      <c r="AC2653" s="17"/>
      <c r="AD2653" s="17"/>
      <c r="AE2653" s="17">
        <f t="shared" si="6591"/>
        <v>14469.200000000001</v>
      </c>
      <c r="AF2653" s="17">
        <f t="shared" si="6592"/>
        <v>14469.200000000001</v>
      </c>
      <c r="AG2653" s="17">
        <f t="shared" si="6593"/>
        <v>14469.200000000001</v>
      </c>
      <c r="AH2653" s="17"/>
      <c r="AI2653" s="17">
        <v>-1258.5</v>
      </c>
      <c r="AJ2653" s="17"/>
      <c r="AK2653" s="17"/>
      <c r="AL2653" s="17"/>
      <c r="AM2653" s="17"/>
      <c r="AN2653" s="17"/>
      <c r="AO2653" s="17"/>
      <c r="AP2653" s="17"/>
      <c r="AQ2653" s="17"/>
      <c r="AR2653" s="17"/>
      <c r="AS2653" s="17"/>
      <c r="AT2653" s="17"/>
      <c r="AU2653" s="17"/>
      <c r="AV2653" s="17"/>
      <c r="AW2653" s="17">
        <f t="shared" si="6594"/>
        <v>13210.700000000001</v>
      </c>
      <c r="AX2653" s="17">
        <f t="shared" si="6595"/>
        <v>14469.200000000001</v>
      </c>
      <c r="AY2653" s="17">
        <f t="shared" si="6596"/>
        <v>14469.200000000001</v>
      </c>
      <c r="AZ2653" s="17"/>
      <c r="BA2653" s="32"/>
      <c r="BB2653" s="32"/>
      <c r="BC2653" s="1"/>
      <c r="BD2653" s="1"/>
      <c r="BE2653" s="1"/>
      <c r="BF2653" s="1"/>
      <c r="BG2653" s="1"/>
      <c r="BH2653" s="1"/>
      <c r="BI2653" s="1"/>
    </row>
    <row r="2654" s="1" customFormat="1" ht="15">
      <c r="A2654" s="30" t="s">
        <v>1094</v>
      </c>
      <c r="B2654" s="30" t="s">
        <v>121</v>
      </c>
      <c r="C2654" s="30" t="s">
        <v>123</v>
      </c>
      <c r="D2654" s="30" t="s">
        <v>1105</v>
      </c>
      <c r="E2654" s="35"/>
      <c r="F2654" s="31" t="s">
        <v>1106</v>
      </c>
      <c r="G2654" s="17">
        <f>G2655</f>
        <v>178.40000000000001</v>
      </c>
      <c r="H2654" s="17">
        <f>H2655</f>
        <v>0</v>
      </c>
      <c r="I2654" s="17">
        <f>I2655</f>
        <v>0</v>
      </c>
      <c r="J2654" s="17">
        <f>J2655</f>
        <v>0</v>
      </c>
      <c r="K2654" s="17">
        <f>K2655</f>
        <v>0</v>
      </c>
      <c r="L2654" s="17">
        <f>L2655</f>
        <v>0</v>
      </c>
      <c r="M2654" s="17">
        <f t="shared" si="6733"/>
        <v>178.40000000000001</v>
      </c>
      <c r="N2654" s="17">
        <f t="shared" si="6734"/>
        <v>0</v>
      </c>
      <c r="O2654" s="17">
        <f t="shared" si="6735"/>
        <v>0</v>
      </c>
      <c r="P2654" s="17">
        <f>P2655</f>
        <v>0</v>
      </c>
      <c r="Q2654" s="17">
        <f>Q2655</f>
        <v>0</v>
      </c>
      <c r="R2654" s="17">
        <f>R2655</f>
        <v>0</v>
      </c>
      <c r="S2654" s="17">
        <f>S2655</f>
        <v>0</v>
      </c>
      <c r="T2654" s="17">
        <f>T2655</f>
        <v>0</v>
      </c>
      <c r="U2654" s="17">
        <f>U2655</f>
        <v>0</v>
      </c>
      <c r="V2654" s="17">
        <f>V2655</f>
        <v>0</v>
      </c>
      <c r="W2654" s="17">
        <f>W2655</f>
        <v>0</v>
      </c>
      <c r="X2654" s="17">
        <f>X2655</f>
        <v>0</v>
      </c>
      <c r="Y2654" s="17">
        <f t="shared" si="6588"/>
        <v>178.40000000000001</v>
      </c>
      <c r="Z2654" s="17">
        <f t="shared" si="6589"/>
        <v>0</v>
      </c>
      <c r="AA2654" s="17">
        <f t="shared" si="6590"/>
        <v>0</v>
      </c>
      <c r="AB2654" s="17">
        <f>AB2655</f>
        <v>0</v>
      </c>
      <c r="AC2654" s="17">
        <f>AC2655</f>
        <v>0</v>
      </c>
      <c r="AD2654" s="17">
        <f>AD2655</f>
        <v>0</v>
      </c>
      <c r="AE2654" s="17">
        <f t="shared" si="6591"/>
        <v>178.40000000000001</v>
      </c>
      <c r="AF2654" s="17">
        <f t="shared" si="6592"/>
        <v>0</v>
      </c>
      <c r="AG2654" s="17">
        <f t="shared" si="6593"/>
        <v>0</v>
      </c>
      <c r="AH2654" s="17">
        <f>AH2655</f>
        <v>0</v>
      </c>
      <c r="AI2654" s="17">
        <f>AI2655</f>
        <v>-178.37</v>
      </c>
      <c r="AJ2654" s="17">
        <f>AJ2655</f>
        <v>0</v>
      </c>
      <c r="AK2654" s="17">
        <f>AK2655</f>
        <v>0</v>
      </c>
      <c r="AL2654" s="17">
        <f>AL2655</f>
        <v>0</v>
      </c>
      <c r="AM2654" s="17">
        <f>AM2655</f>
        <v>0</v>
      </c>
      <c r="AN2654" s="17">
        <f>AN2655</f>
        <v>0</v>
      </c>
      <c r="AO2654" s="17">
        <f>AO2655</f>
        <v>0</v>
      </c>
      <c r="AP2654" s="17">
        <f>AP2655</f>
        <v>0</v>
      </c>
      <c r="AQ2654" s="17">
        <f>AQ2655</f>
        <v>0</v>
      </c>
      <c r="AR2654" s="17">
        <f>AR2655</f>
        <v>0</v>
      </c>
      <c r="AS2654" s="17">
        <f>AS2655</f>
        <v>0</v>
      </c>
      <c r="AT2654" s="17">
        <f>AT2655</f>
        <v>0</v>
      </c>
      <c r="AU2654" s="17">
        <f>AU2655</f>
        <v>0</v>
      </c>
      <c r="AV2654" s="17">
        <f>AV2655</f>
        <v>0</v>
      </c>
      <c r="AW2654" s="17">
        <f t="shared" si="6594"/>
        <v>0.030000000000001137</v>
      </c>
      <c r="AX2654" s="17">
        <f t="shared" si="6595"/>
        <v>0</v>
      </c>
      <c r="AY2654" s="17">
        <f t="shared" si="6596"/>
        <v>0</v>
      </c>
      <c r="AZ2654" s="17">
        <f>AZ2655</f>
        <v>0</v>
      </c>
      <c r="BA2654" s="32"/>
      <c r="BB2654" s="32"/>
      <c r="BC2654" s="1"/>
      <c r="BD2654" s="1"/>
      <c r="BE2654" s="1"/>
      <c r="BF2654" s="1"/>
      <c r="BG2654" s="1"/>
      <c r="BH2654" s="1"/>
      <c r="BI2654" s="1"/>
    </row>
    <row r="2655" s="1" customFormat="1" ht="30">
      <c r="A2655" s="30" t="s">
        <v>1094</v>
      </c>
      <c r="B2655" s="30" t="s">
        <v>121</v>
      </c>
      <c r="C2655" s="30" t="s">
        <v>123</v>
      </c>
      <c r="D2655" s="30" t="s">
        <v>1105</v>
      </c>
      <c r="E2655" s="30" t="s">
        <v>41</v>
      </c>
      <c r="F2655" s="31" t="s">
        <v>42</v>
      </c>
      <c r="G2655" s="17">
        <v>178.40000000000001</v>
      </c>
      <c r="H2655" s="17">
        <v>0</v>
      </c>
      <c r="I2655" s="17">
        <v>0</v>
      </c>
      <c r="J2655" s="17"/>
      <c r="K2655" s="17"/>
      <c r="L2655" s="17"/>
      <c r="M2655" s="17">
        <f t="shared" si="6733"/>
        <v>178.40000000000001</v>
      </c>
      <c r="N2655" s="17">
        <f t="shared" si="6734"/>
        <v>0</v>
      </c>
      <c r="O2655" s="17">
        <f t="shared" si="6735"/>
        <v>0</v>
      </c>
      <c r="P2655" s="17"/>
      <c r="Q2655" s="17"/>
      <c r="R2655" s="17"/>
      <c r="S2655" s="17"/>
      <c r="T2655" s="17"/>
      <c r="U2655" s="17"/>
      <c r="V2655" s="17"/>
      <c r="W2655" s="17"/>
      <c r="X2655" s="17"/>
      <c r="Y2655" s="17">
        <f t="shared" si="6588"/>
        <v>178.40000000000001</v>
      </c>
      <c r="Z2655" s="17">
        <f t="shared" si="6589"/>
        <v>0</v>
      </c>
      <c r="AA2655" s="17">
        <f t="shared" si="6590"/>
        <v>0</v>
      </c>
      <c r="AB2655" s="17"/>
      <c r="AC2655" s="17"/>
      <c r="AD2655" s="17"/>
      <c r="AE2655" s="17">
        <f t="shared" si="6591"/>
        <v>178.40000000000001</v>
      </c>
      <c r="AF2655" s="17">
        <f t="shared" si="6592"/>
        <v>0</v>
      </c>
      <c r="AG2655" s="17">
        <f t="shared" si="6593"/>
        <v>0</v>
      </c>
      <c r="AH2655" s="17"/>
      <c r="AI2655" s="17">
        <v>-178.37</v>
      </c>
      <c r="AJ2655" s="17"/>
      <c r="AK2655" s="17"/>
      <c r="AL2655" s="17"/>
      <c r="AM2655" s="17"/>
      <c r="AN2655" s="17"/>
      <c r="AO2655" s="17"/>
      <c r="AP2655" s="17"/>
      <c r="AQ2655" s="17"/>
      <c r="AR2655" s="17"/>
      <c r="AS2655" s="17"/>
      <c r="AT2655" s="17"/>
      <c r="AU2655" s="17"/>
      <c r="AV2655" s="17"/>
      <c r="AW2655" s="17">
        <f t="shared" si="6594"/>
        <v>0.030000000000001137</v>
      </c>
      <c r="AX2655" s="17">
        <f t="shared" si="6595"/>
        <v>0</v>
      </c>
      <c r="AY2655" s="17">
        <f t="shared" si="6596"/>
        <v>0</v>
      </c>
      <c r="AZ2655" s="17"/>
      <c r="BA2655" s="32"/>
      <c r="BB2655" s="32"/>
      <c r="BC2655" s="1"/>
      <c r="BD2655" s="1"/>
      <c r="BE2655" s="1"/>
      <c r="BF2655" s="1"/>
      <c r="BG2655" s="1"/>
      <c r="BH2655" s="1"/>
      <c r="BI2655" s="1"/>
    </row>
    <row r="2656" s="1" customFormat="1" ht="30">
      <c r="A2656" s="30" t="s">
        <v>1094</v>
      </c>
      <c r="B2656" s="30" t="s">
        <v>121</v>
      </c>
      <c r="C2656" s="30" t="s">
        <v>123</v>
      </c>
      <c r="D2656" s="30" t="s">
        <v>1107</v>
      </c>
      <c r="E2656" s="35"/>
      <c r="F2656" s="31" t="s">
        <v>1108</v>
      </c>
      <c r="G2656" s="17">
        <f>G2657</f>
        <v>2304.5999999999999</v>
      </c>
      <c r="H2656" s="17">
        <f>H2657</f>
        <v>0</v>
      </c>
      <c r="I2656" s="17">
        <f>I2657</f>
        <v>0</v>
      </c>
      <c r="J2656" s="17">
        <f>J2657</f>
        <v>0</v>
      </c>
      <c r="K2656" s="17">
        <f>K2657</f>
        <v>0</v>
      </c>
      <c r="L2656" s="17">
        <f>L2657</f>
        <v>0</v>
      </c>
      <c r="M2656" s="17">
        <f t="shared" si="6733"/>
        <v>2304.5999999999999</v>
      </c>
      <c r="N2656" s="17">
        <f t="shared" si="6734"/>
        <v>0</v>
      </c>
      <c r="O2656" s="17">
        <f t="shared" si="6735"/>
        <v>0</v>
      </c>
      <c r="P2656" s="17">
        <f>P2657</f>
        <v>0</v>
      </c>
      <c r="Q2656" s="17">
        <f>Q2657</f>
        <v>0</v>
      </c>
      <c r="R2656" s="17">
        <f>R2657</f>
        <v>0</v>
      </c>
      <c r="S2656" s="17">
        <f>S2657</f>
        <v>0</v>
      </c>
      <c r="T2656" s="17">
        <f>T2657</f>
        <v>0</v>
      </c>
      <c r="U2656" s="17">
        <f>U2657</f>
        <v>0</v>
      </c>
      <c r="V2656" s="17">
        <f>V2657</f>
        <v>0</v>
      </c>
      <c r="W2656" s="17">
        <f>W2657</f>
        <v>0</v>
      </c>
      <c r="X2656" s="17">
        <f>X2657</f>
        <v>0</v>
      </c>
      <c r="Y2656" s="17">
        <f t="shared" si="6588"/>
        <v>2304.5999999999999</v>
      </c>
      <c r="Z2656" s="17">
        <f t="shared" si="6589"/>
        <v>0</v>
      </c>
      <c r="AA2656" s="17">
        <f t="shared" si="6590"/>
        <v>0</v>
      </c>
      <c r="AB2656" s="17">
        <f>AB2657</f>
        <v>0</v>
      </c>
      <c r="AC2656" s="17">
        <f>AC2657</f>
        <v>0</v>
      </c>
      <c r="AD2656" s="17">
        <f>AD2657</f>
        <v>0</v>
      </c>
      <c r="AE2656" s="17">
        <f t="shared" si="6591"/>
        <v>2304.5999999999999</v>
      </c>
      <c r="AF2656" s="17">
        <f t="shared" si="6592"/>
        <v>0</v>
      </c>
      <c r="AG2656" s="17">
        <f t="shared" si="6593"/>
        <v>0</v>
      </c>
      <c r="AH2656" s="17">
        <f>AH2657</f>
        <v>0</v>
      </c>
      <c r="AI2656" s="17">
        <f>AI2657</f>
        <v>0</v>
      </c>
      <c r="AJ2656" s="17">
        <f>AJ2657</f>
        <v>0</v>
      </c>
      <c r="AK2656" s="17">
        <f>AK2657</f>
        <v>0</v>
      </c>
      <c r="AL2656" s="17">
        <f>AL2657</f>
        <v>0</v>
      </c>
      <c r="AM2656" s="17">
        <f>AM2657</f>
        <v>0</v>
      </c>
      <c r="AN2656" s="17">
        <f>AN2657</f>
        <v>0</v>
      </c>
      <c r="AO2656" s="17">
        <f>AO2657</f>
        <v>0</v>
      </c>
      <c r="AP2656" s="17">
        <f>AP2657</f>
        <v>0</v>
      </c>
      <c r="AQ2656" s="17">
        <f>AQ2657</f>
        <v>0</v>
      </c>
      <c r="AR2656" s="17">
        <f>AR2657</f>
        <v>0</v>
      </c>
      <c r="AS2656" s="17">
        <f>AS2657</f>
        <v>0</v>
      </c>
      <c r="AT2656" s="17">
        <f>AT2657</f>
        <v>0</v>
      </c>
      <c r="AU2656" s="17">
        <f>AU2657</f>
        <v>0</v>
      </c>
      <c r="AV2656" s="17">
        <f>AV2657</f>
        <v>0</v>
      </c>
      <c r="AW2656" s="17">
        <f t="shared" si="6594"/>
        <v>2304.5999999999999</v>
      </c>
      <c r="AX2656" s="17">
        <f t="shared" si="6595"/>
        <v>0</v>
      </c>
      <c r="AY2656" s="17">
        <f t="shared" si="6596"/>
        <v>0</v>
      </c>
      <c r="AZ2656" s="17">
        <f>AZ2657</f>
        <v>0</v>
      </c>
      <c r="BA2656" s="32"/>
      <c r="BB2656" s="32"/>
      <c r="BC2656" s="1"/>
      <c r="BD2656" s="1"/>
      <c r="BE2656" s="1"/>
      <c r="BF2656" s="1"/>
      <c r="BG2656" s="1"/>
      <c r="BH2656" s="1"/>
      <c r="BI2656" s="1"/>
    </row>
    <row r="2657" s="1" customFormat="1" ht="30">
      <c r="A2657" s="30" t="s">
        <v>1094</v>
      </c>
      <c r="B2657" s="30" t="s">
        <v>121</v>
      </c>
      <c r="C2657" s="30" t="s">
        <v>123</v>
      </c>
      <c r="D2657" s="30" t="s">
        <v>1107</v>
      </c>
      <c r="E2657" s="30" t="s">
        <v>41</v>
      </c>
      <c r="F2657" s="31" t="s">
        <v>42</v>
      </c>
      <c r="G2657" s="17">
        <v>2304.5999999999999</v>
      </c>
      <c r="H2657" s="17">
        <v>0</v>
      </c>
      <c r="I2657" s="17">
        <v>0</v>
      </c>
      <c r="J2657" s="17"/>
      <c r="K2657" s="17"/>
      <c r="L2657" s="17"/>
      <c r="M2657" s="17">
        <f t="shared" si="6733"/>
        <v>2304.5999999999999</v>
      </c>
      <c r="N2657" s="17">
        <f t="shared" si="6734"/>
        <v>0</v>
      </c>
      <c r="O2657" s="17">
        <f t="shared" si="6735"/>
        <v>0</v>
      </c>
      <c r="P2657" s="17"/>
      <c r="Q2657" s="17"/>
      <c r="R2657" s="17"/>
      <c r="S2657" s="17"/>
      <c r="T2657" s="17"/>
      <c r="U2657" s="17"/>
      <c r="V2657" s="17"/>
      <c r="W2657" s="17"/>
      <c r="X2657" s="17"/>
      <c r="Y2657" s="17">
        <f t="shared" si="6588"/>
        <v>2304.5999999999999</v>
      </c>
      <c r="Z2657" s="17">
        <f t="shared" si="6589"/>
        <v>0</v>
      </c>
      <c r="AA2657" s="17">
        <f t="shared" si="6590"/>
        <v>0</v>
      </c>
      <c r="AB2657" s="17"/>
      <c r="AC2657" s="17"/>
      <c r="AD2657" s="17"/>
      <c r="AE2657" s="17">
        <f t="shared" si="6591"/>
        <v>2304.5999999999999</v>
      </c>
      <c r="AF2657" s="17">
        <f t="shared" si="6592"/>
        <v>0</v>
      </c>
      <c r="AG2657" s="17">
        <f t="shared" si="6593"/>
        <v>0</v>
      </c>
      <c r="AH2657" s="17"/>
      <c r="AI2657" s="17"/>
      <c r="AJ2657" s="17"/>
      <c r="AK2657" s="17"/>
      <c r="AL2657" s="17"/>
      <c r="AM2657" s="17"/>
      <c r="AN2657" s="17"/>
      <c r="AO2657" s="17"/>
      <c r="AP2657" s="17"/>
      <c r="AQ2657" s="17"/>
      <c r="AR2657" s="17"/>
      <c r="AS2657" s="17"/>
      <c r="AT2657" s="17"/>
      <c r="AU2657" s="17"/>
      <c r="AV2657" s="17"/>
      <c r="AW2657" s="17">
        <f t="shared" si="6594"/>
        <v>2304.5999999999999</v>
      </c>
      <c r="AX2657" s="17">
        <f t="shared" si="6595"/>
        <v>0</v>
      </c>
      <c r="AY2657" s="17">
        <f t="shared" si="6596"/>
        <v>0</v>
      </c>
      <c r="AZ2657" s="17"/>
      <c r="BA2657" s="32"/>
      <c r="BB2657" s="32"/>
      <c r="BC2657" s="1"/>
      <c r="BD2657" s="1"/>
      <c r="BE2657" s="1"/>
      <c r="BF2657" s="1"/>
      <c r="BG2657" s="1"/>
      <c r="BH2657" s="1"/>
      <c r="BI2657" s="1"/>
    </row>
    <row r="2658" s="1" customFormat="1" ht="45">
      <c r="A2658" s="30" t="s">
        <v>1094</v>
      </c>
      <c r="B2658" s="30" t="s">
        <v>121</v>
      </c>
      <c r="C2658" s="30" t="s">
        <v>123</v>
      </c>
      <c r="D2658" s="30" t="s">
        <v>1109</v>
      </c>
      <c r="E2658" s="30"/>
      <c r="F2658" s="31" t="s">
        <v>1110</v>
      </c>
      <c r="G2658" s="17">
        <f>G2659</f>
        <v>142094.10000000001</v>
      </c>
      <c r="H2658" s="17">
        <f>H2659</f>
        <v>146261.39999999999</v>
      </c>
      <c r="I2658" s="17">
        <f>I2659</f>
        <v>146261.39999999999</v>
      </c>
      <c r="J2658" s="17">
        <f>J2659</f>
        <v>0</v>
      </c>
      <c r="K2658" s="17">
        <f>K2659</f>
        <v>0</v>
      </c>
      <c r="L2658" s="17">
        <f>L2659</f>
        <v>0</v>
      </c>
      <c r="M2658" s="17">
        <f t="shared" si="6733"/>
        <v>142094.10000000001</v>
      </c>
      <c r="N2658" s="17">
        <f t="shared" si="6734"/>
        <v>146261.39999999999</v>
      </c>
      <c r="O2658" s="17">
        <f t="shared" si="6735"/>
        <v>146261.39999999999</v>
      </c>
      <c r="P2658" s="17">
        <f>P2659</f>
        <v>20828.599999999999</v>
      </c>
      <c r="Q2658" s="17">
        <f>Q2659</f>
        <v>0</v>
      </c>
      <c r="R2658" s="17">
        <f>R2659</f>
        <v>0</v>
      </c>
      <c r="S2658" s="17">
        <f>S2659</f>
        <v>0</v>
      </c>
      <c r="T2658" s="17">
        <f>T2659</f>
        <v>25469.799999999999</v>
      </c>
      <c r="U2658" s="17">
        <f>U2659</f>
        <v>0</v>
      </c>
      <c r="V2658" s="17">
        <f>V2659</f>
        <v>25469.799999999999</v>
      </c>
      <c r="W2658" s="17">
        <f>W2659</f>
        <v>0</v>
      </c>
      <c r="X2658" s="17">
        <f>X2659</f>
        <v>0</v>
      </c>
      <c r="Y2658" s="17">
        <f t="shared" si="6588"/>
        <v>162922.70000000001</v>
      </c>
      <c r="Z2658" s="17">
        <f t="shared" si="6589"/>
        <v>171731.19999999998</v>
      </c>
      <c r="AA2658" s="17">
        <f t="shared" si="6590"/>
        <v>171731.19999999998</v>
      </c>
      <c r="AB2658" s="17">
        <f>AB2659</f>
        <v>0</v>
      </c>
      <c r="AC2658" s="17">
        <f>AC2659</f>
        <v>0</v>
      </c>
      <c r="AD2658" s="17">
        <f>AD2659</f>
        <v>0</v>
      </c>
      <c r="AE2658" s="17">
        <f t="shared" si="6591"/>
        <v>162922.70000000001</v>
      </c>
      <c r="AF2658" s="17">
        <f t="shared" si="6592"/>
        <v>171731.19999999998</v>
      </c>
      <c r="AG2658" s="17">
        <f t="shared" si="6593"/>
        <v>171731.19999999998</v>
      </c>
      <c r="AH2658" s="17">
        <f>AH2659</f>
        <v>0</v>
      </c>
      <c r="AI2658" s="17">
        <f>AI2659</f>
        <v>0</v>
      </c>
      <c r="AJ2658" s="17">
        <f>AJ2659</f>
        <v>0</v>
      </c>
      <c r="AK2658" s="17">
        <f>AK2659</f>
        <v>0</v>
      </c>
      <c r="AL2658" s="17">
        <f>AL2659</f>
        <v>0</v>
      </c>
      <c r="AM2658" s="17">
        <f>AM2659</f>
        <v>0</v>
      </c>
      <c r="AN2658" s="17">
        <f>AN2659</f>
        <v>0</v>
      </c>
      <c r="AO2658" s="17">
        <f>AO2659</f>
        <v>0</v>
      </c>
      <c r="AP2658" s="17">
        <f>AP2659</f>
        <v>0</v>
      </c>
      <c r="AQ2658" s="17">
        <f>AQ2659</f>
        <v>0</v>
      </c>
      <c r="AR2658" s="17">
        <f>AR2659</f>
        <v>0</v>
      </c>
      <c r="AS2658" s="17">
        <f>AS2659</f>
        <v>0</v>
      </c>
      <c r="AT2658" s="17">
        <f>AT2659</f>
        <v>0</v>
      </c>
      <c r="AU2658" s="17">
        <f>AU2659</f>
        <v>0</v>
      </c>
      <c r="AV2658" s="17">
        <f>AV2659</f>
        <v>0</v>
      </c>
      <c r="AW2658" s="17">
        <f t="shared" si="6594"/>
        <v>162922.70000000001</v>
      </c>
      <c r="AX2658" s="17">
        <f t="shared" si="6595"/>
        <v>171731.19999999998</v>
      </c>
      <c r="AY2658" s="17">
        <f t="shared" si="6596"/>
        <v>171731.19999999998</v>
      </c>
      <c r="AZ2658" s="17">
        <f>AZ2659</f>
        <v>0</v>
      </c>
      <c r="BA2658" s="32"/>
      <c r="BB2658" s="32"/>
      <c r="BC2658" s="1"/>
      <c r="BD2658" s="1"/>
      <c r="BE2658" s="1"/>
      <c r="BF2658" s="1"/>
      <c r="BG2658" s="1"/>
      <c r="BH2658" s="1"/>
      <c r="BI2658" s="1"/>
    </row>
    <row r="2659" s="1" customFormat="1" ht="15">
      <c r="A2659" s="30" t="s">
        <v>1094</v>
      </c>
      <c r="B2659" s="30" t="s">
        <v>121</v>
      </c>
      <c r="C2659" s="30" t="s">
        <v>123</v>
      </c>
      <c r="D2659" s="30" t="s">
        <v>1111</v>
      </c>
      <c r="E2659" s="30"/>
      <c r="F2659" s="31" t="s">
        <v>52</v>
      </c>
      <c r="G2659" s="17">
        <f>G2660+G2661</f>
        <v>142094.10000000001</v>
      </c>
      <c r="H2659" s="17">
        <f>H2660+H2661</f>
        <v>146261.39999999999</v>
      </c>
      <c r="I2659" s="17">
        <f>I2660+I2661</f>
        <v>146261.39999999999</v>
      </c>
      <c r="J2659" s="17">
        <f>J2660+J2661</f>
        <v>0</v>
      </c>
      <c r="K2659" s="17">
        <f>K2660+K2661</f>
        <v>0</v>
      </c>
      <c r="L2659" s="17">
        <f>L2660+L2661</f>
        <v>0</v>
      </c>
      <c r="M2659" s="17">
        <f t="shared" si="6733"/>
        <v>142094.10000000001</v>
      </c>
      <c r="N2659" s="17">
        <f t="shared" si="6734"/>
        <v>146261.39999999999</v>
      </c>
      <c r="O2659" s="17">
        <f t="shared" si="6735"/>
        <v>146261.39999999999</v>
      </c>
      <c r="P2659" s="17">
        <f>P2660+P2661</f>
        <v>20828.599999999999</v>
      </c>
      <c r="Q2659" s="17">
        <f>Q2660+Q2661</f>
        <v>0</v>
      </c>
      <c r="R2659" s="17">
        <f>R2660+R2661</f>
        <v>0</v>
      </c>
      <c r="S2659" s="17">
        <f>S2660+S2661</f>
        <v>0</v>
      </c>
      <c r="T2659" s="17">
        <f>T2660+T2661</f>
        <v>25469.799999999999</v>
      </c>
      <c r="U2659" s="17">
        <f>U2660+U2661</f>
        <v>0</v>
      </c>
      <c r="V2659" s="17">
        <f>V2660+V2661</f>
        <v>25469.799999999999</v>
      </c>
      <c r="W2659" s="17">
        <f>W2660+W2661</f>
        <v>0</v>
      </c>
      <c r="X2659" s="17">
        <f>X2660+X2661</f>
        <v>0</v>
      </c>
      <c r="Y2659" s="17">
        <f t="shared" si="6588"/>
        <v>162922.70000000001</v>
      </c>
      <c r="Z2659" s="17">
        <f t="shared" si="6589"/>
        <v>171731.19999999998</v>
      </c>
      <c r="AA2659" s="17">
        <f t="shared" si="6590"/>
        <v>171731.19999999998</v>
      </c>
      <c r="AB2659" s="17">
        <f>AB2660+AB2661</f>
        <v>0</v>
      </c>
      <c r="AC2659" s="17">
        <f>AC2660+AC2661</f>
        <v>0</v>
      </c>
      <c r="AD2659" s="17">
        <f>AD2660+AD2661</f>
        <v>0</v>
      </c>
      <c r="AE2659" s="17">
        <f t="shared" si="6591"/>
        <v>162922.70000000001</v>
      </c>
      <c r="AF2659" s="17">
        <f t="shared" si="6592"/>
        <v>171731.19999999998</v>
      </c>
      <c r="AG2659" s="17">
        <f t="shared" si="6593"/>
        <v>171731.19999999998</v>
      </c>
      <c r="AH2659" s="17">
        <f>AH2660+AH2661</f>
        <v>0</v>
      </c>
      <c r="AI2659" s="17">
        <f>AI2660+AI2661</f>
        <v>0</v>
      </c>
      <c r="AJ2659" s="17">
        <f>AJ2660+AJ2661</f>
        <v>0</v>
      </c>
      <c r="AK2659" s="17">
        <f>AK2660+AK2661</f>
        <v>0</v>
      </c>
      <c r="AL2659" s="17">
        <f>AL2660+AL2661</f>
        <v>0</v>
      </c>
      <c r="AM2659" s="17">
        <f>AM2660+AM2661</f>
        <v>0</v>
      </c>
      <c r="AN2659" s="17">
        <f>AN2660+AN2661</f>
        <v>0</v>
      </c>
      <c r="AO2659" s="17">
        <f>AO2660+AO2661</f>
        <v>0</v>
      </c>
      <c r="AP2659" s="17">
        <f>AP2660+AP2661</f>
        <v>0</v>
      </c>
      <c r="AQ2659" s="17">
        <f>AQ2660+AQ2661</f>
        <v>0</v>
      </c>
      <c r="AR2659" s="17">
        <f>AR2660+AR2661</f>
        <v>0</v>
      </c>
      <c r="AS2659" s="17">
        <f>AS2660+AS2661</f>
        <v>0</v>
      </c>
      <c r="AT2659" s="17">
        <f>AT2660+AT2661</f>
        <v>0</v>
      </c>
      <c r="AU2659" s="17">
        <f>AU2660+AU2661</f>
        <v>0</v>
      </c>
      <c r="AV2659" s="17">
        <f>AV2660+AV2661</f>
        <v>0</v>
      </c>
      <c r="AW2659" s="17">
        <f t="shared" si="6594"/>
        <v>162922.70000000001</v>
      </c>
      <c r="AX2659" s="17">
        <f t="shared" si="6595"/>
        <v>171731.19999999998</v>
      </c>
      <c r="AY2659" s="17">
        <f t="shared" si="6596"/>
        <v>171731.19999999998</v>
      </c>
      <c r="AZ2659" s="17">
        <f>AZ2660+AZ2661</f>
        <v>0</v>
      </c>
      <c r="BA2659" s="32"/>
      <c r="BB2659" s="32"/>
      <c r="BC2659" s="1"/>
      <c r="BD2659" s="1"/>
      <c r="BE2659" s="1"/>
      <c r="BF2659" s="1"/>
      <c r="BG2659" s="1"/>
      <c r="BH2659" s="1"/>
      <c r="BI2659" s="1"/>
    </row>
    <row r="2660" s="1" customFormat="1" ht="75">
      <c r="A2660" s="30" t="s">
        <v>1094</v>
      </c>
      <c r="B2660" s="30" t="s">
        <v>121</v>
      </c>
      <c r="C2660" s="30" t="s">
        <v>123</v>
      </c>
      <c r="D2660" s="30" t="s">
        <v>1111</v>
      </c>
      <c r="E2660" s="30" t="s">
        <v>53</v>
      </c>
      <c r="F2660" s="31" t="s">
        <v>54</v>
      </c>
      <c r="G2660" s="17">
        <v>135855.10000000001</v>
      </c>
      <c r="H2660" s="17">
        <v>140022.39999999999</v>
      </c>
      <c r="I2660" s="17">
        <v>140022.39999999999</v>
      </c>
      <c r="J2660" s="17"/>
      <c r="K2660" s="17"/>
      <c r="L2660" s="17"/>
      <c r="M2660" s="17">
        <f t="shared" si="6733"/>
        <v>135855.10000000001</v>
      </c>
      <c r="N2660" s="17">
        <f t="shared" si="6734"/>
        <v>140022.39999999999</v>
      </c>
      <c r="O2660" s="17">
        <f t="shared" si="6735"/>
        <v>140022.39999999999</v>
      </c>
      <c r="P2660" s="17">
        <v>20828.599999999999</v>
      </c>
      <c r="Q2660" s="17"/>
      <c r="R2660" s="17"/>
      <c r="S2660" s="17"/>
      <c r="T2660" s="17">
        <v>25469.799999999999</v>
      </c>
      <c r="U2660" s="17"/>
      <c r="V2660" s="17">
        <v>25469.799999999999</v>
      </c>
      <c r="W2660" s="17"/>
      <c r="X2660" s="17"/>
      <c r="Y2660" s="17">
        <f t="shared" si="6588"/>
        <v>156683.70000000001</v>
      </c>
      <c r="Z2660" s="17">
        <f t="shared" si="6589"/>
        <v>165492.19999999998</v>
      </c>
      <c r="AA2660" s="17">
        <f t="shared" si="6590"/>
        <v>165492.19999999998</v>
      </c>
      <c r="AB2660" s="17"/>
      <c r="AC2660" s="17"/>
      <c r="AD2660" s="17"/>
      <c r="AE2660" s="17">
        <f t="shared" si="6591"/>
        <v>156683.70000000001</v>
      </c>
      <c r="AF2660" s="17">
        <f t="shared" si="6592"/>
        <v>165492.19999999998</v>
      </c>
      <c r="AG2660" s="17">
        <f t="shared" si="6593"/>
        <v>165492.19999999998</v>
      </c>
      <c r="AH2660" s="17"/>
      <c r="AI2660" s="17"/>
      <c r="AJ2660" s="17"/>
      <c r="AK2660" s="17"/>
      <c r="AL2660" s="17"/>
      <c r="AM2660" s="17"/>
      <c r="AN2660" s="17"/>
      <c r="AO2660" s="17"/>
      <c r="AP2660" s="17"/>
      <c r="AQ2660" s="17"/>
      <c r="AR2660" s="17"/>
      <c r="AS2660" s="17"/>
      <c r="AT2660" s="17"/>
      <c r="AU2660" s="17"/>
      <c r="AV2660" s="17"/>
      <c r="AW2660" s="17">
        <f t="shared" si="6594"/>
        <v>156683.70000000001</v>
      </c>
      <c r="AX2660" s="17">
        <f t="shared" si="6595"/>
        <v>165492.19999999998</v>
      </c>
      <c r="AY2660" s="17">
        <f t="shared" si="6596"/>
        <v>165492.19999999998</v>
      </c>
      <c r="AZ2660" s="17"/>
      <c r="BA2660" s="32"/>
      <c r="BB2660" s="32"/>
      <c r="BC2660" s="1"/>
      <c r="BD2660" s="1"/>
      <c r="BE2660" s="1"/>
      <c r="BF2660" s="1"/>
      <c r="BG2660" s="1"/>
      <c r="BH2660" s="1"/>
      <c r="BI2660" s="1"/>
    </row>
    <row r="2661" s="1" customFormat="1" ht="30">
      <c r="A2661" s="30" t="s">
        <v>1094</v>
      </c>
      <c r="B2661" s="30" t="s">
        <v>121</v>
      </c>
      <c r="C2661" s="30" t="s">
        <v>123</v>
      </c>
      <c r="D2661" s="30" t="s">
        <v>1111</v>
      </c>
      <c r="E2661" s="30" t="s">
        <v>41</v>
      </c>
      <c r="F2661" s="31" t="s">
        <v>42</v>
      </c>
      <c r="G2661" s="17">
        <v>6239</v>
      </c>
      <c r="H2661" s="17">
        <v>6239</v>
      </c>
      <c r="I2661" s="17">
        <v>6239</v>
      </c>
      <c r="J2661" s="17"/>
      <c r="K2661" s="17"/>
      <c r="L2661" s="17"/>
      <c r="M2661" s="17">
        <f t="shared" si="6733"/>
        <v>6239</v>
      </c>
      <c r="N2661" s="17">
        <f t="shared" si="6734"/>
        <v>6239</v>
      </c>
      <c r="O2661" s="17">
        <f t="shared" si="6735"/>
        <v>6239</v>
      </c>
      <c r="P2661" s="17"/>
      <c r="Q2661" s="17"/>
      <c r="R2661" s="17"/>
      <c r="S2661" s="17"/>
      <c r="T2661" s="17"/>
      <c r="U2661" s="17"/>
      <c r="V2661" s="17"/>
      <c r="W2661" s="17"/>
      <c r="X2661" s="17"/>
      <c r="Y2661" s="17">
        <f t="shared" si="6588"/>
        <v>6239</v>
      </c>
      <c r="Z2661" s="17">
        <f t="shared" si="6589"/>
        <v>6239</v>
      </c>
      <c r="AA2661" s="17">
        <f t="shared" si="6590"/>
        <v>6239</v>
      </c>
      <c r="AB2661" s="17"/>
      <c r="AC2661" s="17"/>
      <c r="AD2661" s="17"/>
      <c r="AE2661" s="17">
        <f t="shared" si="6591"/>
        <v>6239</v>
      </c>
      <c r="AF2661" s="17">
        <f t="shared" si="6592"/>
        <v>6239</v>
      </c>
      <c r="AG2661" s="17">
        <f t="shared" si="6593"/>
        <v>6239</v>
      </c>
      <c r="AH2661" s="17"/>
      <c r="AI2661" s="17"/>
      <c r="AJ2661" s="17"/>
      <c r="AK2661" s="17"/>
      <c r="AL2661" s="17"/>
      <c r="AM2661" s="17"/>
      <c r="AN2661" s="17"/>
      <c r="AO2661" s="17"/>
      <c r="AP2661" s="17"/>
      <c r="AQ2661" s="17"/>
      <c r="AR2661" s="17"/>
      <c r="AS2661" s="17"/>
      <c r="AT2661" s="17"/>
      <c r="AU2661" s="17"/>
      <c r="AV2661" s="17"/>
      <c r="AW2661" s="17">
        <f t="shared" si="6594"/>
        <v>6239</v>
      </c>
      <c r="AX2661" s="17">
        <f t="shared" si="6595"/>
        <v>6239</v>
      </c>
      <c r="AY2661" s="17">
        <f t="shared" si="6596"/>
        <v>6239</v>
      </c>
      <c r="AZ2661" s="17"/>
      <c r="BA2661" s="32"/>
      <c r="BB2661" s="32"/>
      <c r="BC2661" s="1"/>
      <c r="BD2661" s="1"/>
      <c r="BE2661" s="1"/>
      <c r="BF2661" s="1"/>
      <c r="BG2661" s="1"/>
      <c r="BH2661" s="1"/>
      <c r="BI2661" s="1"/>
    </row>
    <row r="2662" s="1" customFormat="1" ht="15">
      <c r="A2662" s="21" t="s">
        <v>1112</v>
      </c>
      <c r="B2662" s="21" t="s">
        <v>1113</v>
      </c>
      <c r="C2662" s="21" t="s">
        <v>1113</v>
      </c>
      <c r="D2662" s="21" t="s">
        <v>1114</v>
      </c>
      <c r="E2662" s="21" t="s">
        <v>1112</v>
      </c>
      <c r="F2662" s="49" t="s">
        <v>1115</v>
      </c>
      <c r="G2662" s="17"/>
      <c r="H2662" s="23">
        <v>917955.19999999995</v>
      </c>
      <c r="I2662" s="23">
        <v>1984395.3999999999</v>
      </c>
      <c r="J2662" s="23"/>
      <c r="K2662" s="23">
        <v>59246.199999999997</v>
      </c>
      <c r="L2662" s="23">
        <v>168390</v>
      </c>
      <c r="M2662" s="23">
        <f t="shared" si="6733"/>
        <v>0</v>
      </c>
      <c r="N2662" s="23">
        <f t="shared" si="6734"/>
        <v>977201.39999999991</v>
      </c>
      <c r="O2662" s="23">
        <f t="shared" si="6735"/>
        <v>2152785.3999999999</v>
      </c>
      <c r="P2662" s="23"/>
      <c r="Q2662" s="23"/>
      <c r="R2662" s="23"/>
      <c r="S2662" s="23"/>
      <c r="T2662" s="23"/>
      <c r="U2662" s="23">
        <v>-28615.674999999999</v>
      </c>
      <c r="V2662" s="23"/>
      <c r="W2662" s="23"/>
      <c r="X2662" s="23">
        <v>-209668.60500000001</v>
      </c>
      <c r="Y2662" s="23">
        <f t="shared" si="6588"/>
        <v>0</v>
      </c>
      <c r="Z2662" s="23">
        <f t="shared" si="6589"/>
        <v>948585.72499999986</v>
      </c>
      <c r="AA2662" s="23">
        <f t="shared" si="6590"/>
        <v>1943116.7949999999</v>
      </c>
      <c r="AB2662" s="23"/>
      <c r="AC2662" s="23">
        <f>5440.29+327635.638</f>
        <v>333075.92799999996</v>
      </c>
      <c r="AD2662" s="23">
        <f>-112.8+338164.646</f>
        <v>338051.84600000002</v>
      </c>
      <c r="AE2662" s="23">
        <f t="shared" si="6591"/>
        <v>0</v>
      </c>
      <c r="AF2662" s="23">
        <f t="shared" si="6592"/>
        <v>1281661.6529999999</v>
      </c>
      <c r="AG2662" s="23">
        <f t="shared" si="6593"/>
        <v>2281168.6409999998</v>
      </c>
      <c r="AH2662" s="23"/>
      <c r="AI2662" s="23"/>
      <c r="AJ2662" s="23"/>
      <c r="AK2662" s="23"/>
      <c r="AL2662" s="23"/>
      <c r="AM2662" s="23"/>
      <c r="AN2662" s="23"/>
      <c r="AO2662" s="23">
        <v>-141818.307</v>
      </c>
      <c r="AP2662" s="23"/>
      <c r="AQ2662" s="23"/>
      <c r="AR2662" s="23">
        <v>901177.12</v>
      </c>
      <c r="AS2662" s="23"/>
      <c r="AT2662" s="23">
        <v>26718.85672</v>
      </c>
      <c r="AU2662" s="23"/>
      <c r="AV2662" s="23"/>
      <c r="AW2662" s="23">
        <f t="shared" si="6594"/>
        <v>0</v>
      </c>
      <c r="AX2662" s="23">
        <f t="shared" si="6595"/>
        <v>1139843.3459999999</v>
      </c>
      <c r="AY2662" s="23">
        <f t="shared" si="6596"/>
        <v>3209064.61772</v>
      </c>
      <c r="AZ2662" s="23"/>
      <c r="BA2662" s="24"/>
      <c r="BB2662" s="24" t="s">
        <v>1116</v>
      </c>
      <c r="BC2662" s="1"/>
      <c r="BD2662" s="1"/>
      <c r="BE2662" s="1"/>
      <c r="BF2662" s="1"/>
      <c r="BG2662" s="1"/>
      <c r="BH2662" s="1"/>
      <c r="BI2662" s="1"/>
    </row>
    <row r="2663" s="1" customFormat="1" ht="15">
      <c r="A2663" s="50" t="s">
        <v>1117</v>
      </c>
      <c r="B2663" s="50"/>
      <c r="C2663" s="50"/>
      <c r="D2663" s="50"/>
      <c r="E2663" s="50"/>
      <c r="F2663" s="50"/>
      <c r="G2663" s="23">
        <f>G13+G85+G199+G341+G586+G711+G853+G989+G1129+G1271+G1406+G1542+G1639+G1738+G1900+G2085+G2164+G2278+G2331+G2572+G2643+G2200+G52+G99+G119+G2144+G2540+G2552+G2441+G2662</f>
        <v>58534818.900000006</v>
      </c>
      <c r="H2663" s="23">
        <f>H13+H85+H199+H341+H586+H711+H853+H989+H1129+H1271+H1406+H1542+H1639+H1738+H1900+H2085+H2164+H2278+H2331+H2572+H2643+H2200+H52+H99+H119+H2144+H2540+H2552+H2441+H2662</f>
        <v>61169605.199999996</v>
      </c>
      <c r="I2663" s="23">
        <f>I13+I85+I199+I341+I586+I711+I853+I989+I1129+I1271+I1406+I1542+I1639+I1738+I1900+I2085+I2164+I2278+I2331+I2572+I2643+I2200+I52+I99+I119+I2144+I2540+I2552+I2441+I2662</f>
        <v>58404099.29999999</v>
      </c>
      <c r="J2663" s="23">
        <f>J13+J85+J199+J341+J586+J711+J853+J989+J1129+J1271+J1406+J1542+J1639+J1738+J1900+J2085+J2164+J2278+J2331+J2572+J2643+J2200+J52+J99+J119+J2144+J2540+J2552+J2441+J2662</f>
        <v>319089.60000000003</v>
      </c>
      <c r="K2663" s="23">
        <f>K13+K85+K199+K341+K586+K711+K853+K989+K1129+K1271+K1406+K1542+K1639+K1738+K1900+K2085+K2164+K2278+K2331+K2572+K2643+K2200+K52+K99+K119+K2144+K2540+K2552+K2441+K2662</f>
        <v>323791.70000000001</v>
      </c>
      <c r="L2663" s="23">
        <f>L13+L85+L199+L341+L586+L711+L853+L989+L1129+L1271+L1406+L1542+L1639+L1738+L1900+L2085+L2164+L2278+L2331+L2572+L2643+L2200+L52+L99+L119+L2144+L2540+L2552+L2441+L2662</f>
        <v>328405.40000000002</v>
      </c>
      <c r="M2663" s="23">
        <f t="shared" si="6733"/>
        <v>58853908.500000007</v>
      </c>
      <c r="N2663" s="23">
        <f t="shared" si="6734"/>
        <v>61493396.899999999</v>
      </c>
      <c r="O2663" s="23">
        <f t="shared" si="6735"/>
        <v>58732504.699999988</v>
      </c>
      <c r="P2663" s="23">
        <f>P13+P85+P199+P341+P586+P711+P853+P989+P1129+P1271+P1406+P1542+P1639+P1738+P1900+P2085+P2164+P2278+P2331+P2572+P2643+P2200+P52+P99+P119+P2144+P2540+P2552+P2441+P2662</f>
        <v>854711.20799999975</v>
      </c>
      <c r="Q2663" s="23">
        <f>Q13+Q85+Q199+Q341+Q586+Q711+Q853+Q989+Q1129+Q1271+Q1406+Q1542+Q1639+Q1738+Q1900+Q2085+Q2164+Q2278+Q2331+Q2572+Q2643+Q2200+Q52+Q99+Q119+Q2144+Q2540+Q2552+Q2441+Q2662</f>
        <v>0</v>
      </c>
      <c r="R2663" s="23">
        <f>R13+R85+R199+R341+R586+R711+R853+R989+R1129+R1271+R1406+R1542+R1639+R1738+R1900+R2085+R2164+R2278+R2331+R2572+R2643+R2200+R52+R99+R119+R2144+R2540+R2552+R2441+R2662</f>
        <v>1.8189894035458565e-11</v>
      </c>
      <c r="S2663" s="23">
        <f>S13+S85+S199+S341+S586+S711+S853+S989+S1129+S1271+S1406+S1542+S1639+S1738+S1900+S2085+S2164+S2278+S2331+S2572+S2643+S2200+S52+S99+S119+S2144+S2540+S2552+S2441+S2662</f>
        <v>3098565.3281500004</v>
      </c>
      <c r="T2663" s="23">
        <f>T13+T85+T199+T341+T586+T711+T853+T989+T1129+T1271+T1406+T1542+T1639+T1738+T1900+T2085+T2164+T2278+T2331+T2572+T2643+T2200+T52+T99+T119+T2144+T2540+T2552+T2441+T2662</f>
        <v>901312.00000000012</v>
      </c>
      <c r="U2663" s="23">
        <f>U13+U85+U199+U341+U586+U711+U853+U989+U1129+U1271+U1406+U1542+U1639+U1738+U1900+U2085+U2164+U2278+U2331+U2572+U2643+U2200+U52+U99+U119+U2144+U2540+U2552+U2441+U2662</f>
        <v>5.8207660913467407e-11</v>
      </c>
      <c r="V2663" s="23">
        <f>V13+V85+V199+V341+V586+V711+V853+V989+V1129+V1271+V1406+V1542+V1639+V1738+V1900+V2085+V2164+V2278+V2331+V2572+V2643+V2200+V52+V99+V119+V2144+V2540+V2552+V2441+V2662</f>
        <v>959975.90000000026</v>
      </c>
      <c r="W2663" s="23">
        <f>W13+W85+W199+W341+W586+W711+W853+W989+W1129+W1271+W1406+W1542+W1639+W1738+W1900+W2085+W2164+W2278+W2331+W2572+W2643+W2200+W52+W99+W119+W2144+W2540+W2552+W2441+W2662</f>
        <v>0</v>
      </c>
      <c r="X2663" s="23">
        <f>X13+X85+X199+X341+X586+X711+X853+X989+X1129+X1271+X1406+X1542+X1639+X1738+X1900+X2085+X2164+X2278+X2331+X2572+X2643+X2200+X52+X99+X119+X2144+X2540+X2552+X2441+X2662</f>
        <v>-5.8207660913467407e-11</v>
      </c>
      <c r="Y2663" s="23">
        <f t="shared" si="6588"/>
        <v>62807185.036150008</v>
      </c>
      <c r="Z2663" s="23">
        <f t="shared" si="6589"/>
        <v>62394708.899999999</v>
      </c>
      <c r="AA2663" s="23">
        <f t="shared" si="6590"/>
        <v>59692480.599999987</v>
      </c>
      <c r="AB2663" s="23">
        <f>AB13+AB85+AB199+AB341+AB586+AB711+AB853+AB989+AB1129+AB1271+AB1406+AB1542+AB1639+AB1738+AB1900+AB2085+AB2164+AB2278+AB2331+AB2572+AB2643+AB2200+AB52+AB99+AB119+AB2144+AB2540+AB2552+AB2441+AB2662</f>
        <v>-3.4930280889966525e-11</v>
      </c>
      <c r="AC2663" s="23">
        <f>AC13+AC85+AC199+AC341+AC586+AC711+AC853+AC989+AC1129+AC1271+AC1406+AC1542+AC1639+AC1738+AC1900+AC2085+AC2164+AC2278+AC2331+AC2572+AC2643+AC2200+AC52+AC99+AC119+AC2144+AC2540+AC2552+AC2441+AC2662</f>
        <v>-5.8207660913467407e-11</v>
      </c>
      <c r="AD2663" s="23">
        <f>AD13+AD85+AD199+AD341+AD586+AD711+AD853+AD989+AD1129+AD1271+AD1406+AD1542+AD1639+AD1738+AD1900+AD2085+AD2164+AD2278+AD2331+AD2572+AD2643+AD2200+AD52+AD99+AD119+AD2144+AD2540+AD2552+AD2441+AD2662</f>
        <v>0</v>
      </c>
      <c r="AE2663" s="23">
        <f t="shared" si="6591"/>
        <v>62807185.036150008</v>
      </c>
      <c r="AF2663" s="23">
        <f t="shared" si="6592"/>
        <v>62394708.899999999</v>
      </c>
      <c r="AG2663" s="23">
        <f t="shared" si="6593"/>
        <v>59692480.599999987</v>
      </c>
      <c r="AH2663" s="23">
        <f>AH13+AH85+AH199+AH341+AH586+AH711+AH853+AH989+AH1129+AH1271+AH1406+AH1542+AH1639+AH1738+AH1900+AH2085+AH2164+AH2278+AH2331+AH2572+AH2643+AH2200+AH52+AH99+AH119+AH2144+AH2540+AH2552+AH2441+AH2662</f>
        <v>868868</v>
      </c>
      <c r="AI2663" s="23">
        <f>AI13+AI85+AI199+AI341+AI586+AI711+AI853+AI989+AI1129+AI1271+AI1406+AI1542+AI1639+AI1738+AI1900+AI2085+AI2164+AI2278+AI2331+AI2572+AI2643+AI2200+AI52+AI99+AI119+AI2144+AI2540+AI2552+AI2441+AI2662</f>
        <v>-4.5474735088646412e-13</v>
      </c>
      <c r="AJ2663" s="23">
        <f>AJ13+AJ85+AJ199+AJ341+AJ586+AJ711+AJ853+AJ989+AJ1129+AJ1271+AJ1406+AJ1542+AJ1639+AJ1738+AJ1900+AJ2085+AJ2164+AJ2278+AJ2331+AJ2572+AJ2643+AJ2200+AJ52+AJ99+AJ119+AJ2144+AJ2540+AJ2552+AJ2441+AJ2662</f>
        <v>7.2759576141834259e-12</v>
      </c>
      <c r="AK2663" s="23">
        <f>AK13+AK85+AK199+AK341+AK586+AK711+AK853+AK989+AK1129+AK1271+AK1406+AK1542+AK1639+AK1738+AK1900+AK2085+AK2164+AK2278+AK2331+AK2572+AK2643+AK2200+AK52+AK99+AK119+AK2144+AK2540+AK2552+AK2441+AK2662</f>
        <v>5.8207660913467407e-11</v>
      </c>
      <c r="AL2663" s="23">
        <f>AL13+AL85+AL199+AL341+AL586+AL711+AL853+AL989+AL1129+AL1271+AL1406+AL1542+AL1639+AL1738+AL1900+AL2085+AL2164+AL2278+AL2331+AL2572+AL2643+AL2200+AL52+AL99+AL119+AL2144+AL2540+AL2552+AL2441+AL2662</f>
        <v>24573.59599999999</v>
      </c>
      <c r="AM2663" s="23">
        <f>AM13+AM85+AM199+AM341+AM586+AM711+AM853+AM989+AM1129+AM1271+AM1406+AM1542+AM1639+AM1738+AM1900+AM2085+AM2164+AM2278+AM2331+AM2572+AM2643+AM2200+AM52+AM99+AM119+AM2144+AM2540+AM2552+AM2441+AM2662</f>
        <v>919425</v>
      </c>
      <c r="AN2663" s="23">
        <f>AN13+AN85+AN199+AN341+AN586+AN711+AN853+AN989+AN1129+AN1271+AN1406+AN1542+AN1639+AN1738+AN1900+AN2085+AN2164+AN2278+AN2331+AN2572+AN2643+AN2200+AN52+AN99+AN119+AN2144+AN2540+AN2552+AN2441+AN2662</f>
        <v>0</v>
      </c>
      <c r="AO2663" s="23">
        <f>AO13+AO85+AO199+AO341+AO586+AO711+AO853+AO989+AO1129+AO1271+AO1406+AO1542+AO1639+AO1738+AO1900+AO2085+AO2164+AO2278+AO2331+AO2572+AO2643+AO2200+AO52+AO99+AO119+AO2144+AO2540+AO2552+AO2441+AO2662</f>
        <v>-2.9103830456733704e-11</v>
      </c>
      <c r="AP2663" s="23">
        <f>AP13+AP85+AP199+AP341+AP586+AP711+AP853+AP989+AP1129+AP1271+AP1406+AP1542+AP1639+AP1738+AP1900+AP2085+AP2164+AP2278+AP2331+AP2572+AP2643+AP2200+AP52+AP99+AP119+AP2144+AP2540+AP2552+AP2441+AP2662</f>
        <v>7.2759576141834259e-12</v>
      </c>
      <c r="AQ2663" s="23">
        <f>AQ13+AQ85+AQ199+AQ341+AQ586+AQ711+AQ853+AQ989+AQ1129+AQ1271+AQ1406+AQ1542+AQ1639+AQ1738+AQ1900+AQ2085+AQ2164+AQ2278+AQ2331+AQ2572+AQ2643+AQ2200+AQ52+AQ99+AQ119+AQ2144+AQ2540+AQ2552+AQ2441+AQ2662</f>
        <v>-98090.078999999998</v>
      </c>
      <c r="AR2663" s="23">
        <f>AR13+AR85+AR199+AR341+AR586+AR711+AR853+AR989+AR1129+AR1271+AR1406+AR1542+AR1639+AR1738+AR1900+AR2085+AR2164+AR2278+AR2331+AR2572+AR2643+AR2200+AR52+AR99+AR119+AR2144+AR2540+AR2552+AR2441+AR2662</f>
        <v>992365</v>
      </c>
      <c r="AS2663" s="23">
        <f>AS13+AS85+AS199+AS341+AS586+AS711+AS853+AS989+AS1129+AS1271+AS1406+AS1542+AS1639+AS1738+AS1900+AS2085+AS2164+AS2278+AS2331+AS2572+AS2643+AS2200+AS52+AS99+AS119+AS2144+AS2540+AS2552+AS2441+AS2662</f>
        <v>0</v>
      </c>
      <c r="AT2663" s="23">
        <f>AT13+AT85+AT199+AT341+AT586+AT711+AT853+AT989+AT1129+AT1271+AT1406+AT1542+AT1639+AT1738+AT1900+AT2085+AT2164+AT2278+AT2331+AT2572+AT2643+AT2200+AT52+AT99+AT119+AT2144+AT2540+AT2552+AT2441+AT2662</f>
        <v>0</v>
      </c>
      <c r="AU2663" s="23">
        <f>AU13+AU85+AU199+AU341+AU586+AU711+AU853+AU989+AU1129+AU1271+AU1406+AU1542+AU1639+AU1738+AU1900+AU2085+AU2164+AU2278+AU2331+AU2572+AU2643+AU2200+AU52+AU99+AU119+AU2144+AU2540+AU2552+AU2441+AU2662</f>
        <v>0</v>
      </c>
      <c r="AV2663" s="23">
        <f>AV13+AV85+AV199+AV341+AV586+AV711+AV853+AV989+AV1129+AV1271+AV1406+AV1542+AV1639+AV1738+AV1900+AV2085+AV2164+AV2278+AV2331+AV2572+AV2643+AV2200+AV52+AV99+AV119+AV2144+AV2540+AV2552+AV2441+AV2662</f>
        <v>443083.43800000002</v>
      </c>
      <c r="AW2663" s="23">
        <f t="shared" si="6594"/>
        <v>63700626.632150009</v>
      </c>
      <c r="AX2663" s="23">
        <f t="shared" si="6595"/>
        <v>63216043.820999995</v>
      </c>
      <c r="AY2663" s="23">
        <f t="shared" si="6596"/>
        <v>61127929.037999988</v>
      </c>
      <c r="AZ2663" s="23">
        <f>AZ13+AZ85+AZ199+AZ341+AZ586+AZ711+AZ853+AZ989+AZ1129+AZ1271+AZ1406+AZ1542+AZ1639+AZ1738+AZ1900+AZ2085+AZ2164+AZ2278+AZ2331+AZ2572+AZ2643+AZ2200+AZ52+AZ99+AZ119+AZ2144+AZ2540+AZ2552+AZ2441+AZ2662</f>
        <v>0</v>
      </c>
      <c r="BA2663" s="24"/>
      <c r="BB2663" s="24"/>
      <c r="BC2663" s="1"/>
      <c r="BD2663" s="1"/>
      <c r="BE2663" s="1"/>
      <c r="BF2663" s="1"/>
      <c r="BG2663" s="1"/>
      <c r="BH2663" s="1"/>
      <c r="BI2663" s="1"/>
    </row>
    <row r="2664" s="1" customFormat="1" ht="14.25"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3"/>
      <c r="BB2664" s="1"/>
      <c r="BC2664" s="1"/>
      <c r="BD2664" s="1"/>
      <c r="BE2664" s="1"/>
      <c r="BF2664" s="1"/>
      <c r="BG2664" s="1"/>
      <c r="BH2664" s="1"/>
      <c r="BI2664" s="1"/>
    </row>
    <row r="2665" s="1" customFormat="1" ht="14.25">
      <c r="A2665" s="2"/>
      <c r="B2665" s="2"/>
      <c r="C2665" s="2"/>
      <c r="D2665" s="2"/>
      <c r="E2665" s="2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3"/>
      <c r="BB2665" s="1"/>
      <c r="BC2665" s="1"/>
      <c r="BD2665" s="1"/>
      <c r="BE2665" s="1"/>
      <c r="BF2665" s="1"/>
      <c r="BG2665" s="1"/>
      <c r="BH2665" s="1"/>
      <c r="BI2665" s="1"/>
    </row>
    <row r="2666" s="1" customFormat="1" ht="14.25"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3"/>
      <c r="BB2666" s="1"/>
    </row>
    <row r="2667" s="1" customFormat="1" ht="14.25"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3"/>
      <c r="BB2667" s="1"/>
    </row>
    <row r="2668" s="1" customFormat="1" ht="14.25"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3"/>
      <c r="BB2668" s="1"/>
    </row>
    <row r="2669" s="1" customFormat="1" ht="14.25"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3"/>
      <c r="BB2669" s="1"/>
    </row>
    <row r="2670" s="1" customFormat="1" ht="14.25"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3"/>
      <c r="BB2670" s="1"/>
    </row>
    <row r="2671" s="1" customFormat="1" ht="14.25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3"/>
      <c r="BB2671" s="1"/>
    </row>
    <row r="2672" s="1" customFormat="1" ht="14.25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3"/>
      <c r="BB2672" s="1"/>
    </row>
    <row r="2673" s="1" customFormat="1" ht="14.25"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3"/>
      <c r="BB2673" s="1"/>
    </row>
    <row r="2674" s="1" customFormat="1" ht="14.25"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3"/>
      <c r="BB2674" s="1"/>
    </row>
    <row r="2675" s="1" customFormat="1" ht="14.25"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3"/>
      <c r="BB2675" s="1"/>
    </row>
    <row r="2676" s="1" customFormat="1" ht="14.25"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3"/>
      <c r="BB2676" s="1"/>
    </row>
    <row r="2677" s="1" customFormat="1" ht="14.25"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3"/>
      <c r="BB2677" s="1"/>
    </row>
    <row r="2678" s="1" customFormat="1" ht="14.25"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3"/>
      <c r="BB2678" s="1"/>
    </row>
    <row r="2679" s="1" customFormat="1" ht="14.25"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3"/>
      <c r="BB2679" s="1"/>
    </row>
    <row r="2680" s="1" customFormat="1" ht="14.25"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3"/>
      <c r="BB2680" s="1"/>
    </row>
    <row r="2681" s="1" customFormat="1" ht="14.25">
      <c r="A2681" s="2"/>
      <c r="B2681" s="2"/>
      <c r="C2681" s="2"/>
      <c r="D2681" s="2"/>
      <c r="E2681" s="2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3"/>
      <c r="BB2681" s="1"/>
      <c r="BC2681" s="1"/>
    </row>
    <row r="2682" s="1" customFormat="1" ht="14.25">
      <c r="A2682" s="2"/>
      <c r="B2682" s="2"/>
      <c r="C2682" s="2"/>
      <c r="D2682" s="2"/>
      <c r="E2682" s="2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3"/>
      <c r="BB2682" s="1"/>
      <c r="BC2682" s="1"/>
    </row>
    <row r="2683" s="1" customFormat="1" ht="14.25">
      <c r="A2683" s="2"/>
      <c r="B2683" s="2"/>
      <c r="C2683" s="2"/>
      <c r="D2683" s="2"/>
      <c r="E2683" s="2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3"/>
      <c r="BB2683" s="1"/>
      <c r="BC2683" s="1"/>
    </row>
    <row r="2684" s="1" customFormat="1" ht="14.25">
      <c r="A2684" s="2"/>
      <c r="B2684" s="2"/>
      <c r="C2684" s="2"/>
      <c r="D2684" s="2"/>
      <c r="E2684" s="2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3"/>
      <c r="BB2684" s="1"/>
      <c r="BC2684" s="1"/>
    </row>
    <row r="2685" s="1" customFormat="1" ht="14.25">
      <c r="A2685" s="2"/>
      <c r="B2685" s="2"/>
      <c r="C2685" s="2"/>
      <c r="D2685" s="2"/>
      <c r="E2685" s="2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3"/>
      <c r="BB2685" s="1"/>
      <c r="BC2685" s="1"/>
    </row>
    <row r="2686" s="1" customFormat="1" ht="14.25">
      <c r="A2686" s="2"/>
      <c r="B2686" s="2"/>
      <c r="C2686" s="2"/>
      <c r="D2686" s="2"/>
      <c r="E2686" s="2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3"/>
      <c r="BB2686" s="1"/>
      <c r="BC2686" s="1"/>
    </row>
    <row r="2687" s="1" customFormat="1" ht="14.25">
      <c r="A2687" s="2"/>
      <c r="B2687" s="2"/>
      <c r="C2687" s="2"/>
      <c r="D2687" s="2"/>
      <c r="E2687" s="2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3"/>
      <c r="BB2687" s="1"/>
      <c r="BC2687" s="1"/>
    </row>
    <row r="2688" s="1" customFormat="1" ht="14.25">
      <c r="A2688" s="2"/>
      <c r="B2688" s="2"/>
      <c r="C2688" s="2"/>
      <c r="D2688" s="2"/>
      <c r="E2688" s="2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3"/>
      <c r="BB2688" s="1"/>
      <c r="BC2688" s="1"/>
    </row>
    <row r="2689" s="1" customFormat="1" ht="14.25"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3"/>
      <c r="BB2689" s="1"/>
    </row>
    <row r="2690" s="1" customFormat="1" ht="14.25"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3"/>
      <c r="BB2690" s="1"/>
    </row>
    <row r="2691" s="1" customFormat="1" ht="14.25"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3"/>
      <c r="BB2691" s="1"/>
    </row>
    <row r="2692" s="1" customFormat="1" ht="14.25"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3"/>
      <c r="BB2692" s="1"/>
    </row>
    <row r="2693" s="1" customFormat="1" ht="14.25"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3"/>
      <c r="BB2693" s="1"/>
    </row>
    <row r="2694" s="1" customFormat="1" ht="14.25"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3"/>
      <c r="BB2694" s="1"/>
    </row>
    <row r="2695" s="1" customFormat="1" ht="14.25"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3"/>
      <c r="BB2695" s="1"/>
    </row>
    <row r="2696" s="1" customFormat="1" ht="14.25"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3"/>
      <c r="BB2696" s="1"/>
    </row>
    <row r="2697" s="1" customFormat="1" ht="14.25"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3"/>
      <c r="BB2697" s="1"/>
    </row>
    <row r="2698" s="1" customFormat="1" ht="14.25"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3"/>
      <c r="BB2698" s="1"/>
    </row>
    <row r="2699" s="1" customFormat="1" ht="14.25">
      <c r="F2699" s="1"/>
      <c r="G2699" s="1"/>
      <c r="H2699" s="1"/>
      <c r="I2699" s="1"/>
      <c r="J2699" s="1"/>
      <c r="K2699" s="1"/>
      <c r="L2699" s="1"/>
      <c r="M2699" s="1"/>
      <c r="AZ2699" s="1"/>
      <c r="BA2699" s="3"/>
      <c r="BB2699" s="1"/>
    </row>
    <row r="2700" s="1" customFormat="1" ht="14.25"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3"/>
      <c r="BB2700" s="1"/>
    </row>
    <row r="2701" s="1" customFormat="1" ht="14.25"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3"/>
      <c r="BB2701" s="1"/>
    </row>
    <row r="2702" s="1" customFormat="1" ht="14.25"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BA2702" s="1"/>
      <c r="BC2702" s="1"/>
      <c r="BD2702" s="1"/>
      <c r="BE2702" s="1"/>
      <c r="BF2702" s="1"/>
      <c r="BG2702" s="1"/>
      <c r="BH2702" s="1"/>
      <c r="BI2702" s="1"/>
    </row>
    <row r="2703" s="1" customFormat="1" ht="14.25">
      <c r="A2703" s="2"/>
      <c r="B2703" s="2"/>
      <c r="C2703" s="2"/>
      <c r="D2703" s="2"/>
      <c r="E2703" s="2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3"/>
      <c r="BB2703" s="1"/>
      <c r="BC2703" s="1"/>
      <c r="BD2703" s="1"/>
      <c r="BE2703" s="1"/>
      <c r="BF2703" s="1"/>
      <c r="BG2703" s="1"/>
      <c r="BH2703" s="1"/>
      <c r="BI2703" s="1"/>
    </row>
    <row r="2704" s="1" customFormat="1" ht="14.25">
      <c r="A2704" s="2"/>
      <c r="B2704" s="2"/>
      <c r="C2704" s="2"/>
      <c r="D2704" s="2"/>
      <c r="E2704" s="2"/>
      <c r="F2704" s="1"/>
      <c r="G2704" s="1"/>
      <c r="H2704" s="1"/>
      <c r="I2704" s="1"/>
      <c r="J2704" s="1"/>
      <c r="K2704" s="1"/>
      <c r="L2704" s="1"/>
      <c r="M2704" s="1"/>
      <c r="AZ2704" s="1"/>
      <c r="BA2704" s="3"/>
      <c r="BB2704" s="1"/>
      <c r="BC2704" s="1"/>
      <c r="BD2704" s="1"/>
      <c r="BE2704" s="1"/>
      <c r="BF2704" s="1"/>
      <c r="BG2704" s="1"/>
      <c r="BH2704" s="1"/>
      <c r="BI2704" s="1"/>
    </row>
    <row r="2705" s="1" customFormat="1" ht="14.25">
      <c r="A2705" s="2"/>
      <c r="B2705" s="2"/>
      <c r="C2705" s="2"/>
      <c r="D2705" s="2"/>
      <c r="E2705" s="2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3"/>
      <c r="BB2705" s="1"/>
      <c r="BC2705" s="1"/>
      <c r="BD2705" s="1"/>
      <c r="BE2705" s="1"/>
      <c r="BF2705" s="1"/>
      <c r="BG2705" s="1"/>
      <c r="BH2705" s="1"/>
      <c r="BI2705" s="1"/>
    </row>
    <row r="2706" s="1" customFormat="1" ht="14.25">
      <c r="A2706" s="2"/>
      <c r="B2706" s="2"/>
      <c r="C2706" s="2"/>
      <c r="D2706" s="2"/>
      <c r="E2706" s="2"/>
      <c r="F2706" s="1"/>
      <c r="G2706" s="1"/>
      <c r="H2706" s="1"/>
      <c r="I2706" s="1"/>
      <c r="J2706" s="1"/>
      <c r="K2706" s="1"/>
      <c r="L2706" s="1"/>
      <c r="M2706" s="1"/>
      <c r="AZ2706" s="1"/>
      <c r="BA2706" s="3"/>
      <c r="BB2706" s="1"/>
      <c r="BC2706" s="1"/>
      <c r="BD2706" s="1"/>
      <c r="BE2706" s="1"/>
      <c r="BF2706" s="1"/>
      <c r="BG2706" s="1"/>
      <c r="BH2706" s="1"/>
      <c r="BI2706" s="1"/>
    </row>
    <row r="2707" s="1" customFormat="1" ht="14.25">
      <c r="BC2707" s="1"/>
      <c r="BD2707" s="1"/>
      <c r="BE2707" s="1"/>
      <c r="BF2707" s="1"/>
      <c r="BG2707" s="1"/>
      <c r="BH2707" s="1"/>
      <c r="BI2707" s="1"/>
    </row>
    <row r="2708" s="1" customFormat="1" ht="14.25">
      <c r="G2708" s="1"/>
      <c r="H2708" s="1"/>
      <c r="I2708" s="1"/>
      <c r="J2708" s="1"/>
      <c r="K2708" s="1"/>
      <c r="L2708" s="1"/>
      <c r="M2708" s="1"/>
      <c r="AZ2708" s="1"/>
      <c r="BA2708" s="3"/>
      <c r="BB2708" s="1"/>
      <c r="BC2708" s="1"/>
      <c r="BD2708" s="1"/>
      <c r="BE2708" s="1"/>
      <c r="BF2708" s="1"/>
      <c r="BG2708" s="1"/>
      <c r="BH2708" s="1"/>
      <c r="BI2708" s="1"/>
    </row>
    <row r="2709" s="1" customFormat="1" ht="14.25">
      <c r="BC2709" s="1"/>
      <c r="BD2709" s="1"/>
      <c r="BE2709" s="1"/>
      <c r="BF2709" s="1"/>
      <c r="BG2709" s="1"/>
      <c r="BH2709" s="1"/>
      <c r="BI2709" s="1"/>
    </row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</sheetData>
  <autoFilter ref="A12:BC2664">
    <filterColumn colId="52">
      <filters blank="1"/>
    </filterColumn>
  </autoFilter>
  <mergeCells count="42">
    <mergeCell ref="AX1:AY1"/>
    <mergeCell ref="AX2:AY2"/>
    <mergeCell ref="AX3:AY3"/>
    <mergeCell ref="D5:E5"/>
    <mergeCell ref="H5:I5"/>
    <mergeCell ref="N5:O5"/>
    <mergeCell ref="AX5:AY5"/>
    <mergeCell ref="D6:E6"/>
    <mergeCell ref="H6:I6"/>
    <mergeCell ref="N6:O6"/>
    <mergeCell ref="AX6:AY6"/>
    <mergeCell ref="D7:E7"/>
    <mergeCell ref="H7:I7"/>
    <mergeCell ref="N7:O7"/>
    <mergeCell ref="AX7:AY7"/>
    <mergeCell ref="AX8:AY8"/>
    <mergeCell ref="A9:AY9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L11"/>
    <mergeCell ref="M11:M12"/>
    <mergeCell ref="N11:N12"/>
    <mergeCell ref="O11:O12"/>
    <mergeCell ref="Y11:Y12"/>
    <mergeCell ref="Z11:Z12"/>
    <mergeCell ref="AA11:AA12"/>
    <mergeCell ref="AB11:AD11"/>
    <mergeCell ref="AE11:AE12"/>
    <mergeCell ref="AF11:AF12"/>
    <mergeCell ref="AG11:AG12"/>
    <mergeCell ref="AW11:AW12"/>
    <mergeCell ref="AX11:AX12"/>
    <mergeCell ref="AY11:AY12"/>
    <mergeCell ref="AZ11:AZ12"/>
    <mergeCell ref="A2663:F2663"/>
  </mergeCells>
  <printOptions headings="0" gridLines="0"/>
  <pageMargins left="0.70078740157480324" right="0.70078740157480324" top="0.75196850393700776" bottom="0.79133858267716517" header="0.29999999999999999" footer="0.29999999999999999"/>
  <pageSetup paperSize="9" scale="59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ermolina-an</cp:lastModifiedBy>
  <cp:revision>2</cp:revision>
  <dcterms:modified xsi:type="dcterms:W3CDTF">2025-04-01T09:19:41Z</dcterms:modified>
</cp:coreProperties>
</file>